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gobiernobogota.sharepoint.com/sites/INFRAESTRUCTURABOSA/Documentos compartidos/2026/01. FORMULACIONES/02. PARQUES/01. OBRA/1. PRESUPUESTO - OFERTA ECONOMICA/"/>
    </mc:Choice>
  </mc:AlternateContent>
  <xr:revisionPtr revIDLastSave="1294" documentId="8_{94EBFA35-B941-467E-ABB0-7D27C9C5805A}" xr6:coauthVersionLast="47" xr6:coauthVersionMax="47" xr10:uidLastSave="{D5490B3E-2C8A-463F-A259-6703639B688A}"/>
  <bookViews>
    <workbookView xWindow="-120" yWindow="-120" windowWidth="29040" windowHeight="15720" tabRatio="837" xr2:uid="{00000000-000D-0000-FFFF-FFFF00000000}"/>
  </bookViews>
  <sheets>
    <sheet name="RESUMEN PPTO" sheetId="11" r:id="rId1"/>
    <sheet name="APU IDRD" sheetId="2" state="hidden" r:id="rId2"/>
    <sheet name="INSUMOS IDRD" sheetId="29" state="hidden" r:id="rId3"/>
    <sheet name="INSUMOS IDU " sheetId="31" r:id="rId4"/>
    <sheet name="F.M" sheetId="14" r:id="rId5"/>
    <sheet name="ITEMS OBRA" sheetId="7" r:id="rId6"/>
    <sheet name="E&amp;D" sheetId="32" r:id="rId7"/>
    <sheet name="AIU OBRA" sheetId="10" r:id="rId8"/>
    <sheet name="PGA Y SST" sheetId="15" r:id="rId9"/>
    <sheet name="AIU PGA-SST" sheetId="16" r:id="rId10"/>
    <sheet name="PGS" sheetId="19" r:id="rId11"/>
    <sheet name="AIU PGS" sheetId="20" r:id="rId12"/>
    <sheet name="PMT" sheetId="21" r:id="rId13"/>
    <sheet name="AIU PMT" sheetId="22"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_________aiu2">[1]AIU!$J$105</definedName>
    <definedName name="________aiu2">[1]AIU!$J$105</definedName>
    <definedName name="_______aiu2">[1]AIU!$J$105</definedName>
    <definedName name="______aiu2">[1]AIU!$J$105</definedName>
    <definedName name="_____aiu2" localSheetId="3">[2]AIU!$J$105</definedName>
    <definedName name="_____aiu2">[2]AIU!$J$105</definedName>
    <definedName name="_____Vol1" localSheetId="3">[3]Item!$A$1:$D$65536</definedName>
    <definedName name="_____Vol1">[3]Item!$A$1:$D$65536</definedName>
    <definedName name="____aiu2" localSheetId="3">[2]AIU!$J$105</definedName>
    <definedName name="____aiu2">[2]AIU!$J$105</definedName>
    <definedName name="____Vol1" localSheetId="3">[3]Item!$A$1:$D$65536</definedName>
    <definedName name="____Vol1">[3]Item!$A$1:$D$65536</definedName>
    <definedName name="___aiu2" localSheetId="3">[2]AIU!$J$105</definedName>
    <definedName name="___aiu2">[2]AIU!$J$105</definedName>
    <definedName name="___Vol1" localSheetId="3">[3]Item!$A$1:$D$65536</definedName>
    <definedName name="___Vol1">[3]Item!$A$1:$D$65536</definedName>
    <definedName name="__aiu2" localSheetId="3">[2]AIU!$J$105</definedName>
    <definedName name="__aiu2">[2]AIU!$J$105</definedName>
    <definedName name="__Vol1" localSheetId="3">[3]Item!$A$1:$D$65536</definedName>
    <definedName name="__Vol1">[3]Item!$A$1:$D$65536</definedName>
    <definedName name="_A1" localSheetId="11" hidden="1">{#N/A,#N/A,TRUE,"1842CWN0"}</definedName>
    <definedName name="_A1" localSheetId="13" hidden="1">{#N/A,#N/A,TRUE,"1842CWN0"}</definedName>
    <definedName name="_A1" localSheetId="4" hidden="1">{#N/A,#N/A,TRUE,"1842CWN0"}</definedName>
    <definedName name="_A1" localSheetId="3" hidden="1">{#N/A,#N/A,TRUE,"1842CWN0"}</definedName>
    <definedName name="_A1" localSheetId="8" hidden="1">{#N/A,#N/A,TRUE,"1842CWN0"}</definedName>
    <definedName name="_A1" localSheetId="10" hidden="1">{#N/A,#N/A,TRUE,"1842CWN0"}</definedName>
    <definedName name="_A1" localSheetId="12" hidden="1">{#N/A,#N/A,TRUE,"1842CWN0"}</definedName>
    <definedName name="_A1" hidden="1">{#N/A,#N/A,TRUE,"1842CWN0"}</definedName>
    <definedName name="_AAS1" localSheetId="11" hidden="1">{#N/A,#N/A,TRUE,"INGENIERIA";#N/A,#N/A,TRUE,"COMPRAS";#N/A,#N/A,TRUE,"DIRECCION";#N/A,#N/A,TRUE,"RESUMEN"}</definedName>
    <definedName name="_AAS1" localSheetId="13" hidden="1">{#N/A,#N/A,TRUE,"INGENIERIA";#N/A,#N/A,TRUE,"COMPRAS";#N/A,#N/A,TRUE,"DIRECCION";#N/A,#N/A,TRUE,"RESUMEN"}</definedName>
    <definedName name="_AAS1" localSheetId="4" hidden="1">{#N/A,#N/A,TRUE,"INGENIERIA";#N/A,#N/A,TRUE,"COMPRAS";#N/A,#N/A,TRUE,"DIRECCION";#N/A,#N/A,TRUE,"RESUMEN"}</definedName>
    <definedName name="_AAS1" localSheetId="3" hidden="1">{#N/A,#N/A,TRUE,"INGENIERIA";#N/A,#N/A,TRUE,"COMPRAS";#N/A,#N/A,TRUE,"DIRECCION";#N/A,#N/A,TRUE,"RESUMEN"}</definedName>
    <definedName name="_AAS1" localSheetId="8" hidden="1">{#N/A,#N/A,TRUE,"INGENIERIA";#N/A,#N/A,TRUE,"COMPRAS";#N/A,#N/A,TRUE,"DIRECCION";#N/A,#N/A,TRUE,"RESUMEN"}</definedName>
    <definedName name="_AAS1" localSheetId="10" hidden="1">{#N/A,#N/A,TRUE,"INGENIERIA";#N/A,#N/A,TRUE,"COMPRAS";#N/A,#N/A,TRUE,"DIRECCION";#N/A,#N/A,TRUE,"RESUMEN"}</definedName>
    <definedName name="_AAS1" localSheetId="12" hidden="1">{#N/A,#N/A,TRUE,"INGENIERIA";#N/A,#N/A,TRUE,"COMPRAS";#N/A,#N/A,TRUE,"DIRECCION";#N/A,#N/A,TRUE,"RESUMEN"}</definedName>
    <definedName name="_AAS1" hidden="1">{#N/A,#N/A,TRUE,"INGENIERIA";#N/A,#N/A,TRUE,"COMPRAS";#N/A,#N/A,TRUE,"DIRECCION";#N/A,#N/A,TRUE,"RESUMEN"}</definedName>
    <definedName name="_ABC1" localSheetId="11" hidden="1">{#N/A,#N/A,TRUE,"1842CWN0"}</definedName>
    <definedName name="_ABC1" localSheetId="13" hidden="1">{#N/A,#N/A,TRUE,"1842CWN0"}</definedName>
    <definedName name="_ABC1" localSheetId="4" hidden="1">{#N/A,#N/A,TRUE,"1842CWN0"}</definedName>
    <definedName name="_ABC1" localSheetId="3" hidden="1">{#N/A,#N/A,TRUE,"1842CWN0"}</definedName>
    <definedName name="_ABC1" localSheetId="8" hidden="1">{#N/A,#N/A,TRUE,"1842CWN0"}</definedName>
    <definedName name="_ABC1" localSheetId="10" hidden="1">{#N/A,#N/A,TRUE,"1842CWN0"}</definedName>
    <definedName name="_ABC1" localSheetId="12" hidden="1">{#N/A,#N/A,TRUE,"1842CWN0"}</definedName>
    <definedName name="_ABC1" hidden="1">{#N/A,#N/A,TRUE,"1842CWN0"}</definedName>
    <definedName name="_abc2" localSheetId="11" hidden="1">{#N/A,#N/A,TRUE,"1842CWN0"}</definedName>
    <definedName name="_abc2" localSheetId="13" hidden="1">{#N/A,#N/A,TRUE,"1842CWN0"}</definedName>
    <definedName name="_abc2" localSheetId="4" hidden="1">{#N/A,#N/A,TRUE,"1842CWN0"}</definedName>
    <definedName name="_abc2" localSheetId="3" hidden="1">{#N/A,#N/A,TRUE,"1842CWN0"}</definedName>
    <definedName name="_abc2" localSheetId="8" hidden="1">{#N/A,#N/A,TRUE,"1842CWN0"}</definedName>
    <definedName name="_abc2" localSheetId="10" hidden="1">{#N/A,#N/A,TRUE,"1842CWN0"}</definedName>
    <definedName name="_abc2" localSheetId="12" hidden="1">{#N/A,#N/A,TRUE,"1842CWN0"}</definedName>
    <definedName name="_abc2" hidden="1">{#N/A,#N/A,TRUE,"1842CWN0"}</definedName>
    <definedName name="_aiu2" localSheetId="3">[2]AIU!$J$105</definedName>
    <definedName name="_aiu2">[2]AIU!$J$105</definedName>
    <definedName name="_ETR13" localSheetId="11">#REF!</definedName>
    <definedName name="_ETR13" localSheetId="13">#REF!</definedName>
    <definedName name="_ETR13" localSheetId="4">#REF!</definedName>
    <definedName name="_ETR13" localSheetId="8">#REF!</definedName>
    <definedName name="_ETR13" localSheetId="10">#REF!</definedName>
    <definedName name="_ETR13" localSheetId="12">#REF!</definedName>
    <definedName name="_ETR13">#REF!</definedName>
    <definedName name="_Fill" localSheetId="11" hidden="1">#REF!</definedName>
    <definedName name="_Fill" localSheetId="13" hidden="1">#REF!</definedName>
    <definedName name="_Fill" localSheetId="4" hidden="1">#REF!</definedName>
    <definedName name="_Fill" localSheetId="8" hidden="1">#REF!</definedName>
    <definedName name="_Fill" localSheetId="10" hidden="1">#REF!</definedName>
    <definedName name="_Fill" localSheetId="12" hidden="1">#REF!</definedName>
    <definedName name="_Fill" hidden="1">#REF!</definedName>
    <definedName name="_xlnm._FilterDatabase" localSheetId="1" hidden="1">'APU IDRD'!$A$2:$D$2</definedName>
    <definedName name="_xlnm._FilterDatabase" localSheetId="3" hidden="1">'INSUMOS IDU '!$A$1:$E$2794</definedName>
    <definedName name="_Key1" localSheetId="11" hidden="1">#REF!</definedName>
    <definedName name="_Key1" localSheetId="13" hidden="1">#REF!</definedName>
    <definedName name="_Key1" localSheetId="4" hidden="1">#REF!</definedName>
    <definedName name="_Key1" localSheetId="8" hidden="1">#REF!</definedName>
    <definedName name="_Key1" localSheetId="10" hidden="1">#REF!</definedName>
    <definedName name="_Key1" localSheetId="12" hidden="1">#REF!</definedName>
    <definedName name="_Key1" hidden="1">#REF!</definedName>
    <definedName name="_Key2" localSheetId="11" hidden="1">#REF!</definedName>
    <definedName name="_Key2" localSheetId="13" hidden="1">#REF!</definedName>
    <definedName name="_Key2" localSheetId="4" hidden="1">#REF!</definedName>
    <definedName name="_Key2" localSheetId="8" hidden="1">#REF!</definedName>
    <definedName name="_Key2" localSheetId="10" hidden="1">#REF!</definedName>
    <definedName name="_Key2" localSheetId="12" hidden="1">#REF!</definedName>
    <definedName name="_Key2" hidden="1">#REF!</definedName>
    <definedName name="_Order1" hidden="1">255</definedName>
    <definedName name="_Order2" hidden="1">255</definedName>
    <definedName name="_ORO13" localSheetId="11">#REF!</definedName>
    <definedName name="_ORO13" localSheetId="13">#REF!</definedName>
    <definedName name="_ORO13" localSheetId="4">#REF!</definedName>
    <definedName name="_ORO13" localSheetId="8">#REF!</definedName>
    <definedName name="_ORO13" localSheetId="10">#REF!</definedName>
    <definedName name="_ORO13" localSheetId="12">#REF!</definedName>
    <definedName name="_ORO13">#REF!</definedName>
    <definedName name="_ORO14" localSheetId="11">#REF!</definedName>
    <definedName name="_ORO14" localSheetId="13">#REF!</definedName>
    <definedName name="_ORO14" localSheetId="4">#REF!</definedName>
    <definedName name="_ORO14" localSheetId="10">#REF!</definedName>
    <definedName name="_ORO14" localSheetId="12">#REF!</definedName>
    <definedName name="_ORO14">#REF!</definedName>
    <definedName name="_ORO15" localSheetId="11">#REF!</definedName>
    <definedName name="_ORO15" localSheetId="13">#REF!</definedName>
    <definedName name="_ORO15" localSheetId="4">#REF!</definedName>
    <definedName name="_ORO15" localSheetId="10">#REF!</definedName>
    <definedName name="_ORO15" localSheetId="12">#REF!</definedName>
    <definedName name="_ORO15">#REF!</definedName>
    <definedName name="_ORO16" localSheetId="11">#REF!</definedName>
    <definedName name="_ORO16" localSheetId="13">#REF!</definedName>
    <definedName name="_ORO16" localSheetId="10">#REF!</definedName>
    <definedName name="_ORO16" localSheetId="12">#REF!</definedName>
    <definedName name="_ORO16">#REF!</definedName>
    <definedName name="_ORO17" localSheetId="11">#REF!</definedName>
    <definedName name="_ORO17" localSheetId="13">#REF!</definedName>
    <definedName name="_ORO17" localSheetId="10">#REF!</definedName>
    <definedName name="_ORO17" localSheetId="12">#REF!</definedName>
    <definedName name="_ORO17">#REF!</definedName>
    <definedName name="_ORO18" localSheetId="11">#REF!</definedName>
    <definedName name="_ORO18" localSheetId="13">#REF!</definedName>
    <definedName name="_ORO18" localSheetId="10">#REF!</definedName>
    <definedName name="_ORO18" localSheetId="12">#REF!</definedName>
    <definedName name="_ORO18">#REF!</definedName>
    <definedName name="_ORO19" localSheetId="11">#REF!</definedName>
    <definedName name="_ORO19" localSheetId="13">#REF!</definedName>
    <definedName name="_ORO19" localSheetId="10">#REF!</definedName>
    <definedName name="_ORO19" localSheetId="12">#REF!</definedName>
    <definedName name="_ORO19">#REF!</definedName>
    <definedName name="_Parse_Out" localSheetId="11" hidden="1">'[4]7422CW00'!#REF!</definedName>
    <definedName name="_Parse_Out" localSheetId="13" hidden="1">'[4]7422CW00'!#REF!</definedName>
    <definedName name="_Parse_Out" localSheetId="4" hidden="1">'[4]7422CW00'!#REF!</definedName>
    <definedName name="_Parse_Out" localSheetId="3" hidden="1">'[4]7422CW00'!#REF!</definedName>
    <definedName name="_Parse_Out" localSheetId="8" hidden="1">'[4]7422CW00'!#REF!</definedName>
    <definedName name="_Parse_Out" localSheetId="10" hidden="1">'[4]7422CW00'!#REF!</definedName>
    <definedName name="_Parse_Out" localSheetId="12" hidden="1">'[4]7422CW00'!#REF!</definedName>
    <definedName name="_Parse_Out" hidden="1">'[4]7422CW00'!#REF!</definedName>
    <definedName name="_PJ50" localSheetId="11">#REF!</definedName>
    <definedName name="_PJ50" localSheetId="13">#REF!</definedName>
    <definedName name="_PJ50" localSheetId="4">#REF!</definedName>
    <definedName name="_PJ50" localSheetId="8">#REF!</definedName>
    <definedName name="_PJ50" localSheetId="10">#REF!</definedName>
    <definedName name="_PJ50" localSheetId="12">#REF!</definedName>
    <definedName name="_PJ50">#REF!</definedName>
    <definedName name="_pj51" localSheetId="11">#REF!</definedName>
    <definedName name="_pj51" localSheetId="13">#REF!</definedName>
    <definedName name="_pj51" localSheetId="4">#REF!</definedName>
    <definedName name="_pj51" localSheetId="10">#REF!</definedName>
    <definedName name="_pj51" localSheetId="12">#REF!</definedName>
    <definedName name="_pj51">#REF!</definedName>
    <definedName name="_PMT5671" localSheetId="11">[5]MEMORIAS!#REF!</definedName>
    <definedName name="_PMT5671" localSheetId="13">[5]MEMORIAS!#REF!</definedName>
    <definedName name="_PMT5671" localSheetId="4">[5]MEMORIAS!#REF!</definedName>
    <definedName name="_PMT5671" localSheetId="8">[5]MEMORIAS!#REF!</definedName>
    <definedName name="_PMT5671" localSheetId="10">[5]MEMORIAS!#REF!</definedName>
    <definedName name="_PMT5671" localSheetId="12">[5]MEMORIAS!#REF!</definedName>
    <definedName name="_PMT5671">[5]MEMORIAS!#REF!</definedName>
    <definedName name="_PMT5805" localSheetId="11">[5]MEMORIAS!#REF!</definedName>
    <definedName name="_PMT5805" localSheetId="13">[5]MEMORIAS!#REF!</definedName>
    <definedName name="_PMT5805" localSheetId="4">[5]MEMORIAS!#REF!</definedName>
    <definedName name="_PMT5805" localSheetId="8">[5]MEMORIAS!#REF!</definedName>
    <definedName name="_PMT5805" localSheetId="10">[5]MEMORIAS!#REF!</definedName>
    <definedName name="_PMT5805" localSheetId="12">[5]MEMORIAS!#REF!</definedName>
    <definedName name="_PMT5805">[5]MEMORIAS!#REF!</definedName>
    <definedName name="_PMT5806" localSheetId="11">[5]MEMORIAS!#REF!</definedName>
    <definedName name="_PMT5806" localSheetId="13">[5]MEMORIAS!#REF!</definedName>
    <definedName name="_PMT5806" localSheetId="4">[5]MEMORIAS!#REF!</definedName>
    <definedName name="_PMT5806" localSheetId="10">[5]MEMORIAS!#REF!</definedName>
    <definedName name="_PMT5806" localSheetId="12">[5]MEMORIAS!#REF!</definedName>
    <definedName name="_PMT5806">[5]MEMORIAS!#REF!</definedName>
    <definedName name="_PMT5815" localSheetId="11">[5]MEMORIAS!#REF!</definedName>
    <definedName name="_PMT5815" localSheetId="13">[5]MEMORIAS!#REF!</definedName>
    <definedName name="_PMT5815" localSheetId="4">[5]MEMORIAS!#REF!</definedName>
    <definedName name="_PMT5815" localSheetId="10">[5]MEMORIAS!#REF!</definedName>
    <definedName name="_PMT5815" localSheetId="12">[5]MEMORIAS!#REF!</definedName>
    <definedName name="_PMT5815">[5]MEMORIAS!#REF!</definedName>
    <definedName name="_PMT5820" localSheetId="11">[5]MEMORIAS!#REF!</definedName>
    <definedName name="_PMT5820" localSheetId="13">[5]MEMORIAS!#REF!</definedName>
    <definedName name="_PMT5820" localSheetId="10">[5]MEMORIAS!#REF!</definedName>
    <definedName name="_PMT5820" localSheetId="12">[5]MEMORIAS!#REF!</definedName>
    <definedName name="_PMT5820">[5]MEMORIAS!#REF!</definedName>
    <definedName name="_Regression_Int" hidden="1">1</definedName>
    <definedName name="_Sort" localSheetId="11" hidden="1">#REF!</definedName>
    <definedName name="_Sort" localSheetId="13" hidden="1">#REF!</definedName>
    <definedName name="_Sort" localSheetId="4" hidden="1">#REF!</definedName>
    <definedName name="_Sort" localSheetId="8" hidden="1">#REF!</definedName>
    <definedName name="_Sort" localSheetId="10" hidden="1">#REF!</definedName>
    <definedName name="_Sort" localSheetId="12" hidden="1">#REF!</definedName>
    <definedName name="_Sort" hidden="1">#REF!</definedName>
    <definedName name="_Vol1" localSheetId="3">[3]Item!$A$1:$D$65536</definedName>
    <definedName name="_Vol1">[3]Item!$A$1:$D$65536</definedName>
    <definedName name="AA" localSheetId="11" hidden="1">{#N/A,#N/A,TRUE,"INGENIERIA";#N/A,#N/A,TRUE,"COMPRAS";#N/A,#N/A,TRUE,"DIRECCION";#N/A,#N/A,TRUE,"RESUMEN"}</definedName>
    <definedName name="AA" localSheetId="13" hidden="1">{#N/A,#N/A,TRUE,"INGENIERIA";#N/A,#N/A,TRUE,"COMPRAS";#N/A,#N/A,TRUE,"DIRECCION";#N/A,#N/A,TRUE,"RESUMEN"}</definedName>
    <definedName name="AA" localSheetId="4" hidden="1">{#N/A,#N/A,TRUE,"INGENIERIA";#N/A,#N/A,TRUE,"COMPRAS";#N/A,#N/A,TRUE,"DIRECCION";#N/A,#N/A,TRUE,"RESUMEN"}</definedName>
    <definedName name="AA" localSheetId="3" hidden="1">{#N/A,#N/A,TRUE,"INGENIERIA";#N/A,#N/A,TRUE,"COMPRAS";#N/A,#N/A,TRUE,"DIRECCION";#N/A,#N/A,TRUE,"RESUMEN"}</definedName>
    <definedName name="AA" localSheetId="8" hidden="1">{#N/A,#N/A,TRUE,"INGENIERIA";#N/A,#N/A,TRUE,"COMPRAS";#N/A,#N/A,TRUE,"DIRECCION";#N/A,#N/A,TRUE,"RESUMEN"}</definedName>
    <definedName name="AA" localSheetId="10" hidden="1">{#N/A,#N/A,TRUE,"INGENIERIA";#N/A,#N/A,TRUE,"COMPRAS";#N/A,#N/A,TRUE,"DIRECCION";#N/A,#N/A,TRUE,"RESUMEN"}</definedName>
    <definedName name="AA" localSheetId="12" hidden="1">{#N/A,#N/A,TRUE,"INGENIERIA";#N/A,#N/A,TRUE,"COMPRAS";#N/A,#N/A,TRUE,"DIRECCION";#N/A,#N/A,TRUE,"RESUMEN"}</definedName>
    <definedName name="AA" hidden="1">{#N/A,#N/A,TRUE,"INGENIERIA";#N/A,#N/A,TRUE,"COMPRAS";#N/A,#N/A,TRUE,"DIRECCION";#N/A,#N/A,TRUE,"RESUMEN"}</definedName>
    <definedName name="AAA" localSheetId="11">#REF!</definedName>
    <definedName name="AAA" localSheetId="13">#REF!</definedName>
    <definedName name="AAA" localSheetId="4">#REF!</definedName>
    <definedName name="AAA" localSheetId="10">#REF!</definedName>
    <definedName name="AAA" localSheetId="12">#REF!</definedName>
    <definedName name="AAA">#REF!</definedName>
    <definedName name="AAS" localSheetId="11" hidden="1">{#N/A,#N/A,TRUE,"INGENIERIA";#N/A,#N/A,TRUE,"COMPRAS";#N/A,#N/A,TRUE,"DIRECCION";#N/A,#N/A,TRUE,"RESUMEN"}</definedName>
    <definedName name="AAS" localSheetId="13" hidden="1">{#N/A,#N/A,TRUE,"INGENIERIA";#N/A,#N/A,TRUE,"COMPRAS";#N/A,#N/A,TRUE,"DIRECCION";#N/A,#N/A,TRUE,"RESUMEN"}</definedName>
    <definedName name="AAS" localSheetId="4" hidden="1">{#N/A,#N/A,TRUE,"INGENIERIA";#N/A,#N/A,TRUE,"COMPRAS";#N/A,#N/A,TRUE,"DIRECCION";#N/A,#N/A,TRUE,"RESUMEN"}</definedName>
    <definedName name="AAS" localSheetId="3" hidden="1">{#N/A,#N/A,TRUE,"INGENIERIA";#N/A,#N/A,TRUE,"COMPRAS";#N/A,#N/A,TRUE,"DIRECCION";#N/A,#N/A,TRUE,"RESUMEN"}</definedName>
    <definedName name="AAS" localSheetId="8" hidden="1">{#N/A,#N/A,TRUE,"INGENIERIA";#N/A,#N/A,TRUE,"COMPRAS";#N/A,#N/A,TRUE,"DIRECCION";#N/A,#N/A,TRUE,"RESUMEN"}</definedName>
    <definedName name="AAS" localSheetId="10" hidden="1">{#N/A,#N/A,TRUE,"INGENIERIA";#N/A,#N/A,TRUE,"COMPRAS";#N/A,#N/A,TRUE,"DIRECCION";#N/A,#N/A,TRUE,"RESUMEN"}</definedName>
    <definedName name="AAS" localSheetId="12" hidden="1">{#N/A,#N/A,TRUE,"INGENIERIA";#N/A,#N/A,TRUE,"COMPRAS";#N/A,#N/A,TRUE,"DIRECCION";#N/A,#N/A,TRUE,"RESUMEN"}</definedName>
    <definedName name="AAS" hidden="1">{#N/A,#N/A,TRUE,"INGENIERIA";#N/A,#N/A,TRUE,"COMPRAS";#N/A,#N/A,TRUE,"DIRECCION";#N/A,#N/A,TRUE,"RESUMEN"}</definedName>
    <definedName name="abc" localSheetId="11">#REF!</definedName>
    <definedName name="abc" localSheetId="13">#REF!</definedName>
    <definedName name="abc" localSheetId="4">#REF!</definedName>
    <definedName name="abc" localSheetId="10">#REF!</definedName>
    <definedName name="abc" localSheetId="12">#REF!</definedName>
    <definedName name="abc">#REF!</definedName>
    <definedName name="ABCD" localSheetId="11" hidden="1">#REF!</definedName>
    <definedName name="ABCD" localSheetId="13" hidden="1">#REF!</definedName>
    <definedName name="ABCD" localSheetId="4" hidden="1">#REF!</definedName>
    <definedName name="ABCD" localSheetId="8" hidden="1">#REF!</definedName>
    <definedName name="ABCD" localSheetId="10" hidden="1">#REF!</definedName>
    <definedName name="ABCD" localSheetId="12" hidden="1">#REF!</definedName>
    <definedName name="ABCD" hidden="1">#REF!</definedName>
    <definedName name="ABCDE" localSheetId="11" hidden="1">#REF!</definedName>
    <definedName name="ABCDE" localSheetId="13" hidden="1">#REF!</definedName>
    <definedName name="ABCDE" localSheetId="4" hidden="1">#REF!</definedName>
    <definedName name="ABCDE" localSheetId="8" hidden="1">#REF!</definedName>
    <definedName name="ABCDE" localSheetId="10" hidden="1">#REF!</definedName>
    <definedName name="ABCDE" localSheetId="12" hidden="1">#REF!</definedName>
    <definedName name="ABCDE" hidden="1">#REF!</definedName>
    <definedName name="AccessDatabase" hidden="1">"C:\C-314\VOLUMENES\volfin4.mdb"</definedName>
    <definedName name="aiu" localSheetId="3">[6]AIU!$I$121</definedName>
    <definedName name="aiu">[6]AIU!$I$121</definedName>
    <definedName name="AIU_ADMON" localSheetId="3">[7]DATOS!$D$8</definedName>
    <definedName name="AIU_ADMON">[7]DATOS!$D$8</definedName>
    <definedName name="AIU_IMP" localSheetId="3">[7]DATOS!$D$9</definedName>
    <definedName name="AIU_IMP">[7]DATOS!$D$9</definedName>
    <definedName name="AIU_UTIL" localSheetId="3">[7]DATOS!$D$10</definedName>
    <definedName name="AIU_UTIL">[7]DATOS!$D$10</definedName>
    <definedName name="Ajuste" localSheetId="3">[8]Datos!$B$11</definedName>
    <definedName name="Ajuste">[8]Datos!$B$11</definedName>
    <definedName name="Andenes" localSheetId="11" hidden="1">#REF!</definedName>
    <definedName name="Andenes" localSheetId="13" hidden="1">#REF!</definedName>
    <definedName name="Andenes" localSheetId="4" hidden="1">#REF!</definedName>
    <definedName name="Andenes" localSheetId="8" hidden="1">#REF!</definedName>
    <definedName name="Andenes" hidden="1">#REF!</definedName>
    <definedName name="AÑOWUIE" localSheetId="3">'[9]Res-Accide-10'!$R$2:$R$7</definedName>
    <definedName name="AÑOWUIE">'[9]Res-Accide-10'!$R$2:$R$7</definedName>
    <definedName name="apoyo">'[10]RESUMEN CIERRE '!$G$136</definedName>
    <definedName name="_xlnm.Print_Area" localSheetId="9">'AIU PGA-SST'!$A$1:$K$47</definedName>
    <definedName name="_xlnm.Print_Area" localSheetId="11">'AIU PGS'!$B$2:$L$40</definedName>
    <definedName name="_xlnm.Print_Area" localSheetId="13">'AIU PMT'!$B$2:$L$40</definedName>
    <definedName name="_xlnm.Print_Area" localSheetId="4">#REF!</definedName>
    <definedName name="_xlnm.Print_Area" localSheetId="5">'ITEMS OBRA'!$A$1:$I$154</definedName>
    <definedName name="_xlnm.Print_Area" localSheetId="8">'PGA Y SST'!$C$2:$O$100</definedName>
    <definedName name="_xlnm.Print_Area" localSheetId="10">PGS!$C$3:$L$42</definedName>
    <definedName name="_xlnm.Print_Area" localSheetId="12">PMT!$C$2:$M$31</definedName>
    <definedName name="_xlnm.Print_Area">#REF!</definedName>
    <definedName name="Areadimp" localSheetId="11">#REF!</definedName>
    <definedName name="Areadimp" localSheetId="13">#REF!</definedName>
    <definedName name="Areadimp" localSheetId="4">#REF!</definedName>
    <definedName name="Areadimp" localSheetId="8">#REF!</definedName>
    <definedName name="Areadimp" localSheetId="10">#REF!</definedName>
    <definedName name="Areadimp" localSheetId="12">#REF!</definedName>
    <definedName name="Areadimp">#REF!</definedName>
    <definedName name="_xlnm.Database" localSheetId="11">#REF!</definedName>
    <definedName name="_xlnm.Database" localSheetId="13">#REF!</definedName>
    <definedName name="_xlnm.Database" localSheetId="4">#REF!</definedName>
    <definedName name="_xlnm.Database" localSheetId="10">#REF!</definedName>
    <definedName name="_xlnm.Database" localSheetId="12">#REF!</definedName>
    <definedName name="_xlnm.Database">#REF!</definedName>
    <definedName name="Categoria" localSheetId="3">[11]CostoPersonal!$C$8:$C$50</definedName>
    <definedName name="Categoria">[11]CostoPersonal!$C$8:$C$50</definedName>
    <definedName name="ccto210" localSheetId="11">#REF!</definedName>
    <definedName name="ccto210" localSheetId="13">#REF!</definedName>
    <definedName name="ccto210" localSheetId="4">#REF!</definedName>
    <definedName name="ccto210" localSheetId="8">#REF!</definedName>
    <definedName name="ccto210" localSheetId="10">#REF!</definedName>
    <definedName name="ccto210" localSheetId="12">#REF!</definedName>
    <definedName name="ccto210">#REF!</definedName>
    <definedName name="CIRCUITOS" localSheetId="3">[12]Circuitos!$C$2:$C$891</definedName>
    <definedName name="CIRCUITOS">[12]Circuitos!$C$2:$C$891</definedName>
    <definedName name="CIUDAD" localSheetId="11">#REF!</definedName>
    <definedName name="CIUDAD" localSheetId="13">#REF!</definedName>
    <definedName name="CIUDAD" localSheetId="4">#REF!</definedName>
    <definedName name="CIUDAD" localSheetId="8">#REF!</definedName>
    <definedName name="CIUDAD" localSheetId="10">#REF!</definedName>
    <definedName name="CIUDAD" localSheetId="12">#REF!</definedName>
    <definedName name="CIUDAD">#REF!</definedName>
    <definedName name="civ" localSheetId="11" hidden="1">{#N/A,#N/A,TRUE,"1842CWN0"}</definedName>
    <definedName name="civ" localSheetId="13" hidden="1">{#N/A,#N/A,TRUE,"1842CWN0"}</definedName>
    <definedName name="civ" localSheetId="4" hidden="1">{#N/A,#N/A,TRUE,"1842CWN0"}</definedName>
    <definedName name="civ" localSheetId="3" hidden="1">{#N/A,#N/A,TRUE,"1842CWN0"}</definedName>
    <definedName name="civ" localSheetId="8" hidden="1">{#N/A,#N/A,TRUE,"1842CWN0"}</definedName>
    <definedName name="civ" localSheetId="10" hidden="1">{#N/A,#N/A,TRUE,"1842CWN0"}</definedName>
    <definedName name="civ" localSheetId="12" hidden="1">{#N/A,#N/A,TRUE,"1842CWN0"}</definedName>
    <definedName name="civ" hidden="1">{#N/A,#N/A,TRUE,"1842CWN0"}</definedName>
    <definedName name="CLASE" localSheetId="3">[11]CostProyect!$C$4:$C$7</definedName>
    <definedName name="CLASE">[11]CostProyect!$C$4:$C$7</definedName>
    <definedName name="codigos" localSheetId="3">[13]Banderas!$A$1:$A$65536</definedName>
    <definedName name="codigos">[13]Banderas!$A$1:$A$65536</definedName>
    <definedName name="Consultor" localSheetId="3">[14]Datos!$B$3</definedName>
    <definedName name="Consultor">[14]Datos!$B$3</definedName>
    <definedName name="Contrato" localSheetId="3">[14]Datos!$B$2</definedName>
    <definedName name="Contrato">[14]Datos!$B$2</definedName>
    <definedName name="Coordinador" localSheetId="3">[14]Datos!$B$6</definedName>
    <definedName name="Coordinador">[14]Datos!$B$6</definedName>
    <definedName name="cuadrilla" localSheetId="3">[8]Cuadrillas!$C$13:$F$43</definedName>
    <definedName name="cuadrilla">[8]Cuadrillas!$C$13:$F$43</definedName>
    <definedName name="dd" localSheetId="11" hidden="1">{#N/A,#N/A,TRUE,"INGENIERIA";#N/A,#N/A,TRUE,"COMPRAS";#N/A,#N/A,TRUE,"DIRECCION";#N/A,#N/A,TRUE,"RESUMEN"}</definedName>
    <definedName name="dd" localSheetId="13" hidden="1">{#N/A,#N/A,TRUE,"INGENIERIA";#N/A,#N/A,TRUE,"COMPRAS";#N/A,#N/A,TRUE,"DIRECCION";#N/A,#N/A,TRUE,"RESUMEN"}</definedName>
    <definedName name="dd" localSheetId="4" hidden="1">{#N/A,#N/A,TRUE,"INGENIERIA";#N/A,#N/A,TRUE,"COMPRAS";#N/A,#N/A,TRUE,"DIRECCION";#N/A,#N/A,TRUE,"RESUMEN"}</definedName>
    <definedName name="dd" localSheetId="3" hidden="1">{#N/A,#N/A,TRUE,"INGENIERIA";#N/A,#N/A,TRUE,"COMPRAS";#N/A,#N/A,TRUE,"DIRECCION";#N/A,#N/A,TRUE,"RESUMEN"}</definedName>
    <definedName name="dd" localSheetId="8" hidden="1">{#N/A,#N/A,TRUE,"INGENIERIA";#N/A,#N/A,TRUE,"COMPRAS";#N/A,#N/A,TRUE,"DIRECCION";#N/A,#N/A,TRUE,"RESUMEN"}</definedName>
    <definedName name="dd" localSheetId="10" hidden="1">{#N/A,#N/A,TRUE,"INGENIERIA";#N/A,#N/A,TRUE,"COMPRAS";#N/A,#N/A,TRUE,"DIRECCION";#N/A,#N/A,TRUE,"RESUMEN"}</definedName>
    <definedName name="dd" localSheetId="12" hidden="1">{#N/A,#N/A,TRUE,"INGENIERIA";#N/A,#N/A,TRUE,"COMPRAS";#N/A,#N/A,TRUE,"DIRECCION";#N/A,#N/A,TRUE,"RESUMEN"}</definedName>
    <definedName name="dd" hidden="1">{#N/A,#N/A,TRUE,"INGENIERIA";#N/A,#N/A,TRUE,"COMPRAS";#N/A,#N/A,TRUE,"DIRECCION";#N/A,#N/A,TRUE,"RESUMEN"}</definedName>
    <definedName name="DDE" localSheetId="11" hidden="1">{#N/A,#N/A,TRUE,"1842CWN0"}</definedName>
    <definedName name="DDE" localSheetId="13" hidden="1">{#N/A,#N/A,TRUE,"1842CWN0"}</definedName>
    <definedName name="DDE" localSheetId="4" hidden="1">{#N/A,#N/A,TRUE,"1842CWN0"}</definedName>
    <definedName name="DDE" localSheetId="3" hidden="1">{#N/A,#N/A,TRUE,"1842CWN0"}</definedName>
    <definedName name="DDE" localSheetId="8" hidden="1">{#N/A,#N/A,TRUE,"1842CWN0"}</definedName>
    <definedName name="DDE" localSheetId="10" hidden="1">{#N/A,#N/A,TRUE,"1842CWN0"}</definedName>
    <definedName name="DDE" localSheetId="12" hidden="1">{#N/A,#N/A,TRUE,"1842CWN0"}</definedName>
    <definedName name="DDE" hidden="1">{#N/A,#N/A,TRUE,"1842CWN0"}</definedName>
    <definedName name="Decision" localSheetId="11">#REF!</definedName>
    <definedName name="Decision" localSheetId="13">#REF!</definedName>
    <definedName name="Decision" localSheetId="4">#REF!</definedName>
    <definedName name="Decision" localSheetId="8">#REF!</definedName>
    <definedName name="Decision" localSheetId="10">#REF!</definedName>
    <definedName name="Decision" localSheetId="12">#REF!</definedName>
    <definedName name="Decision">#REF!</definedName>
    <definedName name="DESC1" localSheetId="3">[15]ITEMS!$B$2</definedName>
    <definedName name="DESC1">[15]ITEMS!$B$2</definedName>
    <definedName name="DESC521" localSheetId="3">[16]ITEMS!$B$522</definedName>
    <definedName name="DESC521">[16]ITEMS!$B$522</definedName>
    <definedName name="DESCRP1" localSheetId="3">[7]DATOS!$D$2</definedName>
    <definedName name="DESCRP1">[7]DATOS!$D$2</definedName>
    <definedName name="DESCRP2" localSheetId="3">[7]DATOS!$D$3</definedName>
    <definedName name="DESCRP2">[7]DATOS!$D$3</definedName>
    <definedName name="DFDE" localSheetId="11" hidden="1">{#N/A,#N/A,TRUE,"1842CWN0"}</definedName>
    <definedName name="DFDE" localSheetId="13" hidden="1">{#N/A,#N/A,TRUE,"1842CWN0"}</definedName>
    <definedName name="DFDE" localSheetId="4" hidden="1">{#N/A,#N/A,TRUE,"1842CWN0"}</definedName>
    <definedName name="DFDE" localSheetId="3" hidden="1">{#N/A,#N/A,TRUE,"1842CWN0"}</definedName>
    <definedName name="DFDE" localSheetId="8" hidden="1">{#N/A,#N/A,TRUE,"1842CWN0"}</definedName>
    <definedName name="DFDE" localSheetId="10" hidden="1">{#N/A,#N/A,TRUE,"1842CWN0"}</definedName>
    <definedName name="DFDE" localSheetId="12" hidden="1">{#N/A,#N/A,TRUE,"1842CWN0"}</definedName>
    <definedName name="DFDE" hidden="1">{#N/A,#N/A,TRUE,"1842CWN0"}</definedName>
    <definedName name="DFEET" localSheetId="11" hidden="1">{#N/A,#N/A,TRUE,"INGENIERIA";#N/A,#N/A,TRUE,"COMPRAS";#N/A,#N/A,TRUE,"DIRECCION";#N/A,#N/A,TRUE,"RESUMEN"}</definedName>
    <definedName name="DFEET" localSheetId="13" hidden="1">{#N/A,#N/A,TRUE,"INGENIERIA";#N/A,#N/A,TRUE,"COMPRAS";#N/A,#N/A,TRUE,"DIRECCION";#N/A,#N/A,TRUE,"RESUMEN"}</definedName>
    <definedName name="DFEET" localSheetId="4" hidden="1">{#N/A,#N/A,TRUE,"INGENIERIA";#N/A,#N/A,TRUE,"COMPRAS";#N/A,#N/A,TRUE,"DIRECCION";#N/A,#N/A,TRUE,"RESUMEN"}</definedName>
    <definedName name="DFEET" localSheetId="3" hidden="1">{#N/A,#N/A,TRUE,"INGENIERIA";#N/A,#N/A,TRUE,"COMPRAS";#N/A,#N/A,TRUE,"DIRECCION";#N/A,#N/A,TRUE,"RESUMEN"}</definedName>
    <definedName name="DFEET" localSheetId="8" hidden="1">{#N/A,#N/A,TRUE,"INGENIERIA";#N/A,#N/A,TRUE,"COMPRAS";#N/A,#N/A,TRUE,"DIRECCION";#N/A,#N/A,TRUE,"RESUMEN"}</definedName>
    <definedName name="DFEET" localSheetId="10" hidden="1">{#N/A,#N/A,TRUE,"INGENIERIA";#N/A,#N/A,TRUE,"COMPRAS";#N/A,#N/A,TRUE,"DIRECCION";#N/A,#N/A,TRUE,"RESUMEN"}</definedName>
    <definedName name="DFEET" localSheetId="12" hidden="1">{#N/A,#N/A,TRUE,"INGENIERIA";#N/A,#N/A,TRUE,"COMPRAS";#N/A,#N/A,TRUE,"DIRECCION";#N/A,#N/A,TRUE,"RESUMEN"}</definedName>
    <definedName name="DFEET" hidden="1">{#N/A,#N/A,TRUE,"INGENIERIA";#N/A,#N/A,TRUE,"COMPRAS";#N/A,#N/A,TRUE,"DIRECCION";#N/A,#N/A,TRUE,"RESUMEN"}</definedName>
    <definedName name="DGFEE" localSheetId="11" hidden="1">{#N/A,#N/A,TRUE,"1842CWN0"}</definedName>
    <definedName name="DGFEE" localSheetId="13" hidden="1">{#N/A,#N/A,TRUE,"1842CWN0"}</definedName>
    <definedName name="DGFEE" localSheetId="4" hidden="1">{#N/A,#N/A,TRUE,"1842CWN0"}</definedName>
    <definedName name="DGFEE" localSheetId="3" hidden="1">{#N/A,#N/A,TRUE,"1842CWN0"}</definedName>
    <definedName name="DGFEE" localSheetId="8" hidden="1">{#N/A,#N/A,TRUE,"1842CWN0"}</definedName>
    <definedName name="DGFEE" localSheetId="10" hidden="1">{#N/A,#N/A,TRUE,"1842CWN0"}</definedName>
    <definedName name="DGFEE" localSheetId="12" hidden="1">{#N/A,#N/A,TRUE,"1842CWN0"}</definedName>
    <definedName name="DGFEE" hidden="1">{#N/A,#N/A,TRUE,"1842CWN0"}</definedName>
    <definedName name="DGFGGHF" localSheetId="11" hidden="1">{#N/A,#N/A,TRUE,"INGENIERIA";#N/A,#N/A,TRUE,"COMPRAS";#N/A,#N/A,TRUE,"DIRECCION";#N/A,#N/A,TRUE,"RESUMEN"}</definedName>
    <definedName name="DGFGGHF" localSheetId="13" hidden="1">{#N/A,#N/A,TRUE,"INGENIERIA";#N/A,#N/A,TRUE,"COMPRAS";#N/A,#N/A,TRUE,"DIRECCION";#N/A,#N/A,TRUE,"RESUMEN"}</definedName>
    <definedName name="DGFGGHF" localSheetId="4" hidden="1">{#N/A,#N/A,TRUE,"INGENIERIA";#N/A,#N/A,TRUE,"COMPRAS";#N/A,#N/A,TRUE,"DIRECCION";#N/A,#N/A,TRUE,"RESUMEN"}</definedName>
    <definedName name="DGFGGHF" localSheetId="3" hidden="1">{#N/A,#N/A,TRUE,"INGENIERIA";#N/A,#N/A,TRUE,"COMPRAS";#N/A,#N/A,TRUE,"DIRECCION";#N/A,#N/A,TRUE,"RESUMEN"}</definedName>
    <definedName name="DGFGGHF" localSheetId="8" hidden="1">{#N/A,#N/A,TRUE,"INGENIERIA";#N/A,#N/A,TRUE,"COMPRAS";#N/A,#N/A,TRUE,"DIRECCION";#N/A,#N/A,TRUE,"RESUMEN"}</definedName>
    <definedName name="DGFGGHF" localSheetId="10" hidden="1">{#N/A,#N/A,TRUE,"INGENIERIA";#N/A,#N/A,TRUE,"COMPRAS";#N/A,#N/A,TRUE,"DIRECCION";#N/A,#N/A,TRUE,"RESUMEN"}</definedName>
    <definedName name="DGFGGHF" localSheetId="12" hidden="1">{#N/A,#N/A,TRUE,"INGENIERIA";#N/A,#N/A,TRUE,"COMPRAS";#N/A,#N/A,TRUE,"DIRECCION";#N/A,#N/A,TRUE,"RESUMEN"}</definedName>
    <definedName name="DGFGGHF" hidden="1">{#N/A,#N/A,TRUE,"INGENIERIA";#N/A,#N/A,TRUE,"COMPRAS";#N/A,#N/A,TRUE,"DIRECCION";#N/A,#N/A,TRUE,"RESUMEN"}</definedName>
    <definedName name="DGFR" localSheetId="11" hidden="1">{#N/A,#N/A,TRUE,"1842CWN0"}</definedName>
    <definedName name="DGFR" localSheetId="13" hidden="1">{#N/A,#N/A,TRUE,"1842CWN0"}</definedName>
    <definedName name="DGFR" localSheetId="4" hidden="1">{#N/A,#N/A,TRUE,"1842CWN0"}</definedName>
    <definedName name="DGFR" localSheetId="3" hidden="1">{#N/A,#N/A,TRUE,"1842CWN0"}</definedName>
    <definedName name="DGFR" localSheetId="8" hidden="1">{#N/A,#N/A,TRUE,"1842CWN0"}</definedName>
    <definedName name="DGFR" localSheetId="10" hidden="1">{#N/A,#N/A,TRUE,"1842CWN0"}</definedName>
    <definedName name="DGFR" localSheetId="12" hidden="1">{#N/A,#N/A,TRUE,"1842CWN0"}</definedName>
    <definedName name="DGFR" hidden="1">{#N/A,#N/A,TRUE,"1842CWN0"}</definedName>
    <definedName name="DGGGHHJT" localSheetId="11" hidden="1">{#N/A,#N/A,TRUE,"INGENIERIA";#N/A,#N/A,TRUE,"COMPRAS";#N/A,#N/A,TRUE,"DIRECCION";#N/A,#N/A,TRUE,"RESUMEN"}</definedName>
    <definedName name="DGGGHHJT" localSheetId="13" hidden="1">{#N/A,#N/A,TRUE,"INGENIERIA";#N/A,#N/A,TRUE,"COMPRAS";#N/A,#N/A,TRUE,"DIRECCION";#N/A,#N/A,TRUE,"RESUMEN"}</definedName>
    <definedName name="DGGGHHJT" localSheetId="4" hidden="1">{#N/A,#N/A,TRUE,"INGENIERIA";#N/A,#N/A,TRUE,"COMPRAS";#N/A,#N/A,TRUE,"DIRECCION";#N/A,#N/A,TRUE,"RESUMEN"}</definedName>
    <definedName name="DGGGHHJT" localSheetId="3" hidden="1">{#N/A,#N/A,TRUE,"INGENIERIA";#N/A,#N/A,TRUE,"COMPRAS";#N/A,#N/A,TRUE,"DIRECCION";#N/A,#N/A,TRUE,"RESUMEN"}</definedName>
    <definedName name="DGGGHHJT" localSheetId="8" hidden="1">{#N/A,#N/A,TRUE,"INGENIERIA";#N/A,#N/A,TRUE,"COMPRAS";#N/A,#N/A,TRUE,"DIRECCION";#N/A,#N/A,TRUE,"RESUMEN"}</definedName>
    <definedName name="DGGGHHJT" localSheetId="10" hidden="1">{#N/A,#N/A,TRUE,"INGENIERIA";#N/A,#N/A,TRUE,"COMPRAS";#N/A,#N/A,TRUE,"DIRECCION";#N/A,#N/A,TRUE,"RESUMEN"}</definedName>
    <definedName name="DGGGHHJT" localSheetId="12" hidden="1">{#N/A,#N/A,TRUE,"INGENIERIA";#N/A,#N/A,TRUE,"COMPRAS";#N/A,#N/A,TRUE,"DIRECCION";#N/A,#N/A,TRUE,"RESUMEN"}</definedName>
    <definedName name="DGGGHHJT" hidden="1">{#N/A,#N/A,TRUE,"INGENIERIA";#N/A,#N/A,TRUE,"COMPRAS";#N/A,#N/A,TRUE,"DIRECCION";#N/A,#N/A,TRUE,"RESUMEN"}</definedName>
    <definedName name="DGRR" localSheetId="11" hidden="1">{#N/A,#N/A,TRUE,"INGENIERIA";#N/A,#N/A,TRUE,"COMPRAS";#N/A,#N/A,TRUE,"DIRECCION";#N/A,#N/A,TRUE,"RESUMEN"}</definedName>
    <definedName name="DGRR" localSheetId="13" hidden="1">{#N/A,#N/A,TRUE,"INGENIERIA";#N/A,#N/A,TRUE,"COMPRAS";#N/A,#N/A,TRUE,"DIRECCION";#N/A,#N/A,TRUE,"RESUMEN"}</definedName>
    <definedName name="DGRR" localSheetId="4" hidden="1">{#N/A,#N/A,TRUE,"INGENIERIA";#N/A,#N/A,TRUE,"COMPRAS";#N/A,#N/A,TRUE,"DIRECCION";#N/A,#N/A,TRUE,"RESUMEN"}</definedName>
    <definedName name="DGRR" localSheetId="3" hidden="1">{#N/A,#N/A,TRUE,"INGENIERIA";#N/A,#N/A,TRUE,"COMPRAS";#N/A,#N/A,TRUE,"DIRECCION";#N/A,#N/A,TRUE,"RESUMEN"}</definedName>
    <definedName name="DGRR" localSheetId="8" hidden="1">{#N/A,#N/A,TRUE,"INGENIERIA";#N/A,#N/A,TRUE,"COMPRAS";#N/A,#N/A,TRUE,"DIRECCION";#N/A,#N/A,TRUE,"RESUMEN"}</definedName>
    <definedName name="DGRR" localSheetId="10" hidden="1">{#N/A,#N/A,TRUE,"INGENIERIA";#N/A,#N/A,TRUE,"COMPRAS";#N/A,#N/A,TRUE,"DIRECCION";#N/A,#N/A,TRUE,"RESUMEN"}</definedName>
    <definedName name="DGRR" localSheetId="12" hidden="1">{#N/A,#N/A,TRUE,"INGENIERIA";#N/A,#N/A,TRUE,"COMPRAS";#N/A,#N/A,TRUE,"DIRECCION";#N/A,#N/A,TRUE,"RESUMEN"}</definedName>
    <definedName name="DGRR" hidden="1">{#N/A,#N/A,TRUE,"INGENIERIA";#N/A,#N/A,TRUE,"COMPRAS";#N/A,#N/A,TRUE,"DIRECCION";#N/A,#N/A,TRUE,"RESUMEN"}</definedName>
    <definedName name="direccion">'[10]RESUMEN CIERRE '!$G$135</definedName>
    <definedName name="DIRECTO1" localSheetId="3">[17]APU!$U$132</definedName>
    <definedName name="DIRECTO1">[17]APU!$U$132</definedName>
    <definedName name="DIRECTO10" localSheetId="3">[17]APU!$U$681</definedName>
    <definedName name="DIRECTO10">[17]APU!$U$681</definedName>
    <definedName name="DIRECTO100" localSheetId="3">[17]APU!$U$6171</definedName>
    <definedName name="DIRECTO100">[17]APU!$U$6171</definedName>
    <definedName name="DIRECTO101" localSheetId="3">[17]APU!$U$6232</definedName>
    <definedName name="DIRECTO101">[17]APU!$U$6232</definedName>
    <definedName name="DIRECTO102" localSheetId="3">[17]APU!$U$6293</definedName>
    <definedName name="DIRECTO102">[17]APU!$U$6293</definedName>
    <definedName name="DIRECTO103" localSheetId="3">[17]APU!$U$6354</definedName>
    <definedName name="DIRECTO103">[17]APU!$U$6354</definedName>
    <definedName name="DIRECTO104" localSheetId="3">[17]APU!$U$6415</definedName>
    <definedName name="DIRECTO104">[17]APU!$U$6415</definedName>
    <definedName name="DIRECTO105" localSheetId="3">[17]APU!$U$6476</definedName>
    <definedName name="DIRECTO105">[17]APU!$U$6476</definedName>
    <definedName name="DIRECTO11" localSheetId="3">[17]APU!$U$742</definedName>
    <definedName name="DIRECTO11">[17]APU!$U$742</definedName>
    <definedName name="DIRECTO12" localSheetId="3">[17]APU!$U$803</definedName>
    <definedName name="DIRECTO12">[17]APU!$U$803</definedName>
    <definedName name="DIRECTO124" localSheetId="3">[17]APU!$U$7635</definedName>
    <definedName name="DIRECTO124">[17]APU!$U$7635</definedName>
    <definedName name="DIRECTO125" localSheetId="3">[17]APU!$U$7696</definedName>
    <definedName name="DIRECTO125">[17]APU!$U$7696</definedName>
    <definedName name="DIRECTO126" localSheetId="3">[17]APU!$U$7757</definedName>
    <definedName name="DIRECTO126">[17]APU!$U$7757</definedName>
    <definedName name="DIRECTO127" localSheetId="3">[17]APU!$U$7818</definedName>
    <definedName name="DIRECTO127">[17]APU!$U$7818</definedName>
    <definedName name="DIRECTO128" localSheetId="3">[17]APU!$U$7879</definedName>
    <definedName name="DIRECTO128">[17]APU!$U$7879</definedName>
    <definedName name="DIRECTO129" localSheetId="3">[17]APU!$U$7940</definedName>
    <definedName name="DIRECTO129">[17]APU!$U$7940</definedName>
    <definedName name="DIRECTO13" localSheetId="3">[17]APU!$U$864</definedName>
    <definedName name="DIRECTO13">[17]APU!$U$864</definedName>
    <definedName name="DIRECTO130" localSheetId="3">[17]APU!$U$8001</definedName>
    <definedName name="DIRECTO130">[17]APU!$U$8001</definedName>
    <definedName name="DIRECTO131" localSheetId="3">[17]APU!$U$8062</definedName>
    <definedName name="DIRECTO131">[17]APU!$U$8062</definedName>
    <definedName name="DIRECTO132" localSheetId="3">[17]APU!$U$8123</definedName>
    <definedName name="DIRECTO132">[17]APU!$U$8123</definedName>
    <definedName name="DIRECTO133" localSheetId="3">[17]APU!$U$8184</definedName>
    <definedName name="DIRECTO133">[17]APU!$U$8184</definedName>
    <definedName name="DIRECTO134" localSheetId="3">[17]APU!$U$8245</definedName>
    <definedName name="DIRECTO134">[17]APU!$U$8245</definedName>
    <definedName name="DIRECTO14" localSheetId="3">[17]APU!$U$925</definedName>
    <definedName name="DIRECTO14">[17]APU!$U$925</definedName>
    <definedName name="DIRECTO15" localSheetId="3">[17]APU!$U$986</definedName>
    <definedName name="DIRECTO15">[17]APU!$U$986</definedName>
    <definedName name="DIRECTO16" localSheetId="3">[17]APU!$U$1047</definedName>
    <definedName name="DIRECTO16">[17]APU!$U$1047</definedName>
    <definedName name="DIRECTO17" localSheetId="3">[17]APU!$U$1108</definedName>
    <definedName name="DIRECTO17">[17]APU!$U$1108</definedName>
    <definedName name="DIRECTO18" localSheetId="3">[17]APU!$U$1169</definedName>
    <definedName name="DIRECTO18">[17]APU!$U$1169</definedName>
    <definedName name="DIRECTO2" localSheetId="3">[17]APU!$U$193</definedName>
    <definedName name="DIRECTO2">[17]APU!$U$193</definedName>
    <definedName name="DIRECTO2.10" localSheetId="3">[17]APU!$U$14889</definedName>
    <definedName name="DIRECTO2.10">[17]APU!$U$14889</definedName>
    <definedName name="DIRECTO2.11" localSheetId="3">[17]APU!$U$14950</definedName>
    <definedName name="DIRECTO2.11">[17]APU!$U$14950</definedName>
    <definedName name="DIRECTO2.12" localSheetId="3">[17]APU!$U$15011</definedName>
    <definedName name="DIRECTO2.12">[17]APU!$U$15011</definedName>
    <definedName name="DIRECTO2.9" localSheetId="3">[17]APU!$U$11839</definedName>
    <definedName name="DIRECTO2.9">[17]APU!$U$11839</definedName>
    <definedName name="DIRECTO21" localSheetId="3">[17]APU!$U$1352</definedName>
    <definedName name="DIRECTO21">[17]APU!$U$1352</definedName>
    <definedName name="DIRECTO22" localSheetId="3">[17]APU!$U$1413</definedName>
    <definedName name="DIRECTO22">[17]APU!$U$1413</definedName>
    <definedName name="DIRECTO23" localSheetId="3">[17]APU!$U$1474</definedName>
    <definedName name="DIRECTO23">[17]APU!$U$1474</definedName>
    <definedName name="DIRECTO24" localSheetId="3">[17]APU!$U$1535</definedName>
    <definedName name="DIRECTO24">[17]APU!$U$1535</definedName>
    <definedName name="DIRECTO25" localSheetId="3">[17]APU!$U$1596</definedName>
    <definedName name="DIRECTO25">[17]APU!$U$1596</definedName>
    <definedName name="DIRECTO26" localSheetId="3">[17]APU!$U$1657</definedName>
    <definedName name="DIRECTO26">[17]APU!$U$1657</definedName>
    <definedName name="DIRECTO27" localSheetId="3">[17]APU!$U$1718</definedName>
    <definedName name="DIRECTO27">[17]APU!$U$1718</definedName>
    <definedName name="DIRECTO28" localSheetId="3">[17]APU!$U$1779</definedName>
    <definedName name="DIRECTO28">[17]APU!$U$1779</definedName>
    <definedName name="DIRECTO29" localSheetId="3">[17]APU!$U$1840</definedName>
    <definedName name="DIRECTO29">[17]APU!$U$1840</definedName>
    <definedName name="DIRECTO3" localSheetId="3">[17]APU!$U$254</definedName>
    <definedName name="DIRECTO3">[17]APU!$U$254</definedName>
    <definedName name="DIRECTO3.15" localSheetId="3">[17]APU!$U$8667</definedName>
    <definedName name="DIRECTO3.15">[17]APU!$U$8667</definedName>
    <definedName name="DIRECTO3.16" localSheetId="3">[17]APU!$U$8728</definedName>
    <definedName name="DIRECTO3.16">[17]APU!$U$8728</definedName>
    <definedName name="DIRECTO3.17" localSheetId="3">[17]APU!$U$8789</definedName>
    <definedName name="DIRECTO3.17">[17]APU!$U$8789</definedName>
    <definedName name="DIRECTO3.18" localSheetId="3">[17]APU!$U$8850</definedName>
    <definedName name="DIRECTO3.18">[17]APU!$U$8850</definedName>
    <definedName name="DIRECTO3.19" localSheetId="3">[17]APU!$U$8911</definedName>
    <definedName name="DIRECTO3.19">[17]APU!$U$8911</definedName>
    <definedName name="DIRECTO3.20" localSheetId="3">[17]APU!$U$8972</definedName>
    <definedName name="DIRECTO3.20">[17]APU!$U$8972</definedName>
    <definedName name="DIRECTO3.21" localSheetId="3">[17]APU!$U$11961</definedName>
    <definedName name="DIRECTO3.21">[17]APU!$U$11961</definedName>
    <definedName name="DIRECTO3.22" localSheetId="3">[17]APU!$U$14523</definedName>
    <definedName name="DIRECTO3.22">[17]APU!$U$14523</definedName>
    <definedName name="DIRECTO3.23" localSheetId="3">[17]APU!$U$15133</definedName>
    <definedName name="DIRECTO3.23">[17]APU!$U$15133</definedName>
    <definedName name="DIRECTO3.24" localSheetId="3">[17]APU!$U$16292</definedName>
    <definedName name="DIRECTO3.24">[17]APU!$U$16292</definedName>
    <definedName name="DIRECTO3.25" localSheetId="3">[17]APU!$U$16353</definedName>
    <definedName name="DIRECTO3.25">[17]APU!$U$16353</definedName>
    <definedName name="DIRECTO3.26" localSheetId="3">[17]APU!$U$16414</definedName>
    <definedName name="DIRECTO3.26">[17]APU!$U$16414</definedName>
    <definedName name="DIRECTO3.27" localSheetId="3">[17]APU!$U$16475</definedName>
    <definedName name="DIRECTO3.27">[17]APU!$U$16475</definedName>
    <definedName name="DIRECTO3.28" localSheetId="3">[17]APU!$U$16536</definedName>
    <definedName name="DIRECTO3.28">[17]APU!$U$16536</definedName>
    <definedName name="DIRECTO30" localSheetId="3">[17]APU!$U$1901</definedName>
    <definedName name="DIRECTO30">[17]APU!$U$1901</definedName>
    <definedName name="DIRECTO31" localSheetId="3">[17]APU!$U$1962</definedName>
    <definedName name="DIRECTO31">[17]APU!$U$1962</definedName>
    <definedName name="DIRECTO32" localSheetId="3">[17]APU!$U$2023</definedName>
    <definedName name="DIRECTO32">[17]APU!$U$2023</definedName>
    <definedName name="DIRECTO33" localSheetId="3">[17]APU!$U$2084</definedName>
    <definedName name="DIRECTO33">[17]APU!$U$2084</definedName>
    <definedName name="DIRECTO34" localSheetId="3">[17]APU!$U$2145</definedName>
    <definedName name="DIRECTO34">[17]APU!$U$2145</definedName>
    <definedName name="DIRECTO35" localSheetId="3">[17]APU!$U$2206</definedName>
    <definedName name="DIRECTO35">[17]APU!$U$2206</definedName>
    <definedName name="DIRECTO36" localSheetId="3">[17]APU!$U$2267</definedName>
    <definedName name="DIRECTO36">[17]APU!$U$2267</definedName>
    <definedName name="DIRECTO37" localSheetId="3">[17]APU!$U$2328</definedName>
    <definedName name="DIRECTO37">[17]APU!$U$2328</definedName>
    <definedName name="DIRECTO38" localSheetId="3">[17]APU!$U$2389</definedName>
    <definedName name="DIRECTO38">[17]APU!$U$2389</definedName>
    <definedName name="DIRECTO39" localSheetId="3">[17]APU!$U$2450</definedName>
    <definedName name="DIRECTO39">[17]APU!$U$2450</definedName>
    <definedName name="DIRECTO4" localSheetId="3">[17]APU!$U$315</definedName>
    <definedName name="DIRECTO4">[17]APU!$U$315</definedName>
    <definedName name="DIRECTO4.20" localSheetId="3">[17]APU!$U$9216</definedName>
    <definedName name="DIRECTO4.20">[17]APU!$U$9216</definedName>
    <definedName name="DIRECTO4.21" localSheetId="3">[17]APU!$U$9277</definedName>
    <definedName name="DIRECTO4.21">[17]APU!$U$9277</definedName>
    <definedName name="DIRECTO4.22" localSheetId="3">[17]APU!$U$9338</definedName>
    <definedName name="DIRECTO4.22">[17]APU!$U$9338</definedName>
    <definedName name="DIRECTO4.23" localSheetId="3">[17]APU!$U$9399</definedName>
    <definedName name="DIRECTO4.23">[17]APU!$U$9399</definedName>
    <definedName name="DIRECTO4.24" localSheetId="3">[17]APU!$U$9460</definedName>
    <definedName name="DIRECTO4.24">[17]APU!$U$9460</definedName>
    <definedName name="DIRECTO4.25" localSheetId="3">[17]APU!$U$9521</definedName>
    <definedName name="DIRECTO4.25">[17]APU!$U$9521</definedName>
    <definedName name="DIRECTO4.26" localSheetId="3">[17]APU!$U$9582</definedName>
    <definedName name="DIRECTO4.26">[17]APU!$U$9582</definedName>
    <definedName name="DIRECTO4.27" localSheetId="3">[17]APU!$U$9643</definedName>
    <definedName name="DIRECTO4.27">[17]APU!$U$9643</definedName>
    <definedName name="DIRECTO4.28" localSheetId="3">[17]APU!$U$9704</definedName>
    <definedName name="DIRECTO4.28">[17]APU!$U$9704</definedName>
    <definedName name="DIRECTO4.29" localSheetId="3">[17]APU!$U$9765</definedName>
    <definedName name="DIRECTO4.29">[17]APU!$U$9765</definedName>
    <definedName name="DIRECTO4.30" localSheetId="3">[17]APU!$U$9826</definedName>
    <definedName name="DIRECTO4.30">[17]APU!$U$9826</definedName>
    <definedName name="DIRECTO4.31" localSheetId="3">[17]APU!$U$9887</definedName>
    <definedName name="DIRECTO4.31">[17]APU!$U$9887</definedName>
    <definedName name="DIRECTO4.32" localSheetId="3">[17]APU!$U$9948</definedName>
    <definedName name="DIRECTO4.32">[17]APU!$U$9948</definedName>
    <definedName name="DIRECTO4.33" localSheetId="3">[17]APU!$U$10009</definedName>
    <definedName name="DIRECTO4.33">[17]APU!$U$10009</definedName>
    <definedName name="DIRECTO4.34" localSheetId="3">[17]APU!$U$10070</definedName>
    <definedName name="DIRECTO4.34">[17]APU!$U$10070</definedName>
    <definedName name="DIRECTO4.35" localSheetId="3">[17]APU!$U$11595</definedName>
    <definedName name="DIRECTO4.35">[17]APU!$U$11595</definedName>
    <definedName name="DIRECTO4.36" localSheetId="3">[17]APU!$U$11656</definedName>
    <definedName name="DIRECTO4.36">[17]APU!$U$11656</definedName>
    <definedName name="DIRECTO4.37" localSheetId="3">[17]APU!$U$15987</definedName>
    <definedName name="DIRECTO4.37">[17]APU!$U$15987</definedName>
    <definedName name="DIRECTO4.38" localSheetId="3">[17]APU!$U$15194</definedName>
    <definedName name="DIRECTO4.38">[17]APU!$U$15194</definedName>
    <definedName name="DIRECTO4.39" localSheetId="3">[17]APU!$U$14279</definedName>
    <definedName name="DIRECTO4.39">[17]APU!$U$14279</definedName>
    <definedName name="DIRECTO4.40" localSheetId="3">[17]APU!$U$14340</definedName>
    <definedName name="DIRECTO4.40">[17]APU!$U$14340</definedName>
    <definedName name="DIRECTO4.41" localSheetId="3">[17]APU!$U$14401</definedName>
    <definedName name="DIRECTO4.41">[17]APU!$U$14401</definedName>
    <definedName name="DIRECTO4.42" localSheetId="3">[17]APU!$U$14462</definedName>
    <definedName name="DIRECTO4.42">[17]APU!$U$14462</definedName>
    <definedName name="DIRECTO4.43" localSheetId="3">[17]APU!$U$14584</definedName>
    <definedName name="DIRECTO4.43">[17]APU!$U$14584</definedName>
    <definedName name="DIRECTO4.44" localSheetId="3">[17]APU!$U$16048</definedName>
    <definedName name="DIRECTO4.44">[17]APU!$U$16048</definedName>
    <definedName name="DIRECTO4.45" localSheetId="3">[17]APU!$U$16109</definedName>
    <definedName name="DIRECTO4.45">[17]APU!$U$16109</definedName>
    <definedName name="DIRECTO4.46" localSheetId="3">[17]APU!$U$14706</definedName>
    <definedName name="DIRECTO4.46">[17]APU!$U$14706</definedName>
    <definedName name="DIRECTO4.47" localSheetId="3">[17]APU!$U$15926</definedName>
    <definedName name="DIRECTO4.47">[17]APU!$U$15926</definedName>
    <definedName name="DIRECTO4.48" localSheetId="3">[17]APU!$U$16170</definedName>
    <definedName name="DIRECTO4.48">[17]APU!$U$16170</definedName>
    <definedName name="DIRECTO4.49" localSheetId="3">[17]APU!$U$16231</definedName>
    <definedName name="DIRECTO4.49">[17]APU!$U$16231</definedName>
    <definedName name="DIRECTO4.50" localSheetId="3">[17]APU!$U$16902</definedName>
    <definedName name="DIRECTO4.50">[17]APU!$U$16902</definedName>
    <definedName name="DIRECTO4.51" localSheetId="3">[17]APU!$U$17634</definedName>
    <definedName name="DIRECTO4.51">[17]APU!$U$17634</definedName>
    <definedName name="DIRECTO4.52" localSheetId="3">[17]APU!$U$17695</definedName>
    <definedName name="DIRECTO4.52">[17]APU!$U$17695</definedName>
    <definedName name="DIRECTO40" localSheetId="3">[17]APU!$U$2511</definedName>
    <definedName name="DIRECTO40">[17]APU!$U$2511</definedName>
    <definedName name="DIRECTO41" localSheetId="3">[17]APU!$U$2572</definedName>
    <definedName name="DIRECTO41">[17]APU!$U$2572</definedName>
    <definedName name="DIRECTO42" localSheetId="3">[17]APU!$U$2633</definedName>
    <definedName name="DIRECTO42">[17]APU!$U$2633</definedName>
    <definedName name="DIRECTO43" localSheetId="3">[17]APU!$U$2694</definedName>
    <definedName name="DIRECTO43">[17]APU!$U$2694</definedName>
    <definedName name="DIRECTO44" localSheetId="3">[17]APU!$U$2755</definedName>
    <definedName name="DIRECTO44">[17]APU!$U$2755</definedName>
    <definedName name="DIRECTO45" localSheetId="3">[17]APU!$U$2816</definedName>
    <definedName name="DIRECTO45">[17]APU!$U$2816</definedName>
    <definedName name="DIRECTO46" localSheetId="3">[17]APU!$U$2877</definedName>
    <definedName name="DIRECTO46">[17]APU!$U$2877</definedName>
    <definedName name="DIRECTO47" localSheetId="3">[17]APU!$U$2938</definedName>
    <definedName name="DIRECTO47">[17]APU!$U$2938</definedName>
    <definedName name="DIRECTO48" localSheetId="3">[17]APU!$U$2999</definedName>
    <definedName name="DIRECTO48">[17]APU!$U$2999</definedName>
    <definedName name="DIRECTO49" localSheetId="3">[17]APU!$U$3060</definedName>
    <definedName name="DIRECTO49">[17]APU!$U$3060</definedName>
    <definedName name="DIRECTO5" localSheetId="3">[17]APU!$U$376</definedName>
    <definedName name="DIRECTO5">[17]APU!$U$376</definedName>
    <definedName name="DIRECTO5.100" localSheetId="3">[17]APU!$U$12449</definedName>
    <definedName name="DIRECTO5.100">[17]APU!$U$12449</definedName>
    <definedName name="DIRECTO5.101" localSheetId="3">[17]APU!$U$12510</definedName>
    <definedName name="DIRECTO5.101">[17]APU!$U$12510</definedName>
    <definedName name="DIRECTO5.104" localSheetId="3">[17]APU!$U$12571</definedName>
    <definedName name="DIRECTO5.104">[17]APU!$U$12571</definedName>
    <definedName name="DIRECTO5.105" localSheetId="3">[17]APU!$U$12632</definedName>
    <definedName name="DIRECTO5.105">[17]APU!$U$12632</definedName>
    <definedName name="DIRECTO5.106" localSheetId="3">[17]APU!$U$12693</definedName>
    <definedName name="DIRECTO5.106">[17]APU!$U$12693</definedName>
    <definedName name="DIRECTO5.107" localSheetId="3">[17]APU!$U$12754</definedName>
    <definedName name="DIRECTO5.107">[17]APU!$U$12754</definedName>
    <definedName name="DIRECTO5.108" localSheetId="3">[17]APU!$U$12815</definedName>
    <definedName name="DIRECTO5.108">[17]APU!$U$12815</definedName>
    <definedName name="DIRECTO5.109" localSheetId="3">[17]APU!$U$12876</definedName>
    <definedName name="DIRECTO5.109">[17]APU!$U$12876</definedName>
    <definedName name="DIRECTO5.111" localSheetId="3">[17]APU!$U$12937</definedName>
    <definedName name="DIRECTO5.111">[17]APU!$U$12937</definedName>
    <definedName name="DIRECTO5.112" localSheetId="3">[17]APU!$U$12998</definedName>
    <definedName name="DIRECTO5.112">[17]APU!$U$12998</definedName>
    <definedName name="DIRECTO5.113" localSheetId="3">[17]APU!$U$14767</definedName>
    <definedName name="DIRECTO5.113">[17]APU!$U$14767</definedName>
    <definedName name="DIRECTO5.114" localSheetId="3">[17]APU!$U$14828</definedName>
    <definedName name="DIRECTO5.114">[17]APU!$U$14828</definedName>
    <definedName name="DIRECTO5.115" localSheetId="3">[17]APU!$U$15072</definedName>
    <definedName name="DIRECTO5.115">[17]APU!$U$15072</definedName>
    <definedName name="DIRECTO5.53" localSheetId="3">[17]APU!$U$10131</definedName>
    <definedName name="DIRECTO5.53">[17]APU!$U$10131</definedName>
    <definedName name="DIRECTO5.54" localSheetId="3">[17]APU!$U$10192</definedName>
    <definedName name="DIRECTO5.54">[17]APU!$U$10192</definedName>
    <definedName name="DIRECTO5.55" localSheetId="3">[17]APU!$U$10253</definedName>
    <definedName name="DIRECTO5.55">[17]APU!$U$10253</definedName>
    <definedName name="DIRECTO5.56" localSheetId="3">[17]APU!$U$10314</definedName>
    <definedName name="DIRECTO5.56">[17]APU!$U$10314</definedName>
    <definedName name="DIRECTO5.57" localSheetId="3">[17]APU!$U$10375</definedName>
    <definedName name="DIRECTO5.57">[17]APU!$U$10375</definedName>
    <definedName name="DIRECTO5.58" localSheetId="3">[17]APU!$U$10436</definedName>
    <definedName name="DIRECTO5.58">[17]APU!$U$10436</definedName>
    <definedName name="DIRECTO5.59" localSheetId="3">[17]APU!$U$10497</definedName>
    <definedName name="DIRECTO5.59">[17]APU!$U$10497</definedName>
    <definedName name="DIRECTO5.60" localSheetId="3">[17]APU!$U$10558</definedName>
    <definedName name="DIRECTO5.60">[17]APU!$U$10558</definedName>
    <definedName name="DIRECTO5.61" localSheetId="3">[17]APU!$U$10619</definedName>
    <definedName name="DIRECTO5.61">[17]APU!$U$10619</definedName>
    <definedName name="DIRECTO5.62" localSheetId="3">[17]APU!$U$10680</definedName>
    <definedName name="DIRECTO5.62">[17]APU!$U$10680</definedName>
    <definedName name="DIRECTO5.63" localSheetId="3">[17]APU!$U$10741</definedName>
    <definedName name="DIRECTO5.63">[17]APU!$U$10741</definedName>
    <definedName name="DIRECTO5.64" localSheetId="3">[17]APU!$U$10802</definedName>
    <definedName name="DIRECTO5.64">[17]APU!$U$10802</definedName>
    <definedName name="DIRECTO5.65" localSheetId="3">[17]APU!$U$10863</definedName>
    <definedName name="DIRECTO5.65">[17]APU!$U$10863</definedName>
    <definedName name="DIRECTO5.66" localSheetId="3">[17]APU!$U$10924</definedName>
    <definedName name="DIRECTO5.66">[17]APU!$U$10924</definedName>
    <definedName name="DIRECTO5.67" localSheetId="3">[17]APU!$U$10985</definedName>
    <definedName name="DIRECTO5.67">[17]APU!$U$10985</definedName>
    <definedName name="DIRECTO5.68" localSheetId="3">[17]APU!$U$11046</definedName>
    <definedName name="DIRECTO5.68">[17]APU!$U$11046</definedName>
    <definedName name="DIRECTO5.69" localSheetId="3">[17]APU!$U$11107</definedName>
    <definedName name="DIRECTO5.69">[17]APU!$U$11107</definedName>
    <definedName name="DIRECTO5.70" localSheetId="3">[17]APU!$U$11168</definedName>
    <definedName name="DIRECTO5.70">[17]APU!$U$11168</definedName>
    <definedName name="DIRECTO5.71" localSheetId="3">[17]APU!$U$11229</definedName>
    <definedName name="DIRECTO5.71">[17]APU!$U$11229</definedName>
    <definedName name="DIRECTO5.72" localSheetId="3">[17]APU!$U$12022</definedName>
    <definedName name="DIRECTO5.72">[17]APU!$U$12022</definedName>
    <definedName name="DIRECTO5.73" localSheetId="3">[17]APU!$U$12083</definedName>
    <definedName name="DIRECTO5.73">[17]APU!$U$12083</definedName>
    <definedName name="DIRECTO5.74" localSheetId="3">[17]APU!$U$12144</definedName>
    <definedName name="DIRECTO5.74">[17]APU!$U$12144</definedName>
    <definedName name="DIRECTO5.77" localSheetId="3">[17]APU!$U$12205</definedName>
    <definedName name="DIRECTO5.77">[17]APU!$U$12205</definedName>
    <definedName name="DIRECTO5.78" localSheetId="3">[17]APU!$U$12327</definedName>
    <definedName name="DIRECTO5.78">[17]APU!$U$12327</definedName>
    <definedName name="DIRECTO5.79" localSheetId="3">[17]APU!$U$12388</definedName>
    <definedName name="DIRECTO5.79">[17]APU!$U$12388</definedName>
    <definedName name="DIRECTO5.80" localSheetId="3">[17]APU!$U$12266</definedName>
    <definedName name="DIRECTO5.80">[17]APU!$U$12266</definedName>
    <definedName name="DIRECTO5.82" localSheetId="3">[17]APU!$U$14035</definedName>
    <definedName name="DIRECTO5.82">[17]APU!$U$14035</definedName>
    <definedName name="DIRECTO5.83" localSheetId="3">[17]APU!$U$14096</definedName>
    <definedName name="DIRECTO5.83">[17]APU!$U$14096</definedName>
    <definedName name="DIRECTO5.84" localSheetId="3">[17]APU!$U$13364</definedName>
    <definedName name="DIRECTO5.84">[17]APU!$U$13364</definedName>
    <definedName name="DIRECTO5.85" localSheetId="3">[17]APU!$U$13425</definedName>
    <definedName name="DIRECTO5.85">[17]APU!$U$13425</definedName>
    <definedName name="DIRECTO5.86" localSheetId="3">[17]APU!$U$13486</definedName>
    <definedName name="DIRECTO5.86">[17]APU!$U$13486</definedName>
    <definedName name="DIRECTO5.87" localSheetId="3">[17]APU!$U$13547</definedName>
    <definedName name="DIRECTO5.87">[17]APU!$U$13547</definedName>
    <definedName name="DIRECTO5.88" localSheetId="3">[17]APU!$U$13608</definedName>
    <definedName name="DIRECTO5.88">[17]APU!$U$13608</definedName>
    <definedName name="DIRECTO5.89" localSheetId="3">[17]APU!$U$13669</definedName>
    <definedName name="DIRECTO5.89">[17]APU!$U$13669</definedName>
    <definedName name="DIRECTO5.90" localSheetId="3">[17]APU!$U$13730</definedName>
    <definedName name="DIRECTO5.90">[17]APU!$U$13730</definedName>
    <definedName name="DIRECTO5.91" localSheetId="3">[17]APU!$U$13791</definedName>
    <definedName name="DIRECTO5.91">[17]APU!$U$13791</definedName>
    <definedName name="DIRECTO5.92" localSheetId="3">[17]APU!$U$13852</definedName>
    <definedName name="DIRECTO5.92">[17]APU!$U$13852</definedName>
    <definedName name="DIRECTO5.93" localSheetId="3">[17]APU!$U$13913</definedName>
    <definedName name="DIRECTO5.93">[17]APU!$U$13913</definedName>
    <definedName name="DIRECTO5.94" localSheetId="3">[17]APU!$U$13974</definedName>
    <definedName name="DIRECTO5.94">[17]APU!$U$13974</definedName>
    <definedName name="DIRECTO5.95" localSheetId="3">[17]APU!$U$13059</definedName>
    <definedName name="DIRECTO5.95">[17]APU!$U$13059</definedName>
    <definedName name="DIRECTO5.96" localSheetId="3">[17]APU!$U$13120</definedName>
    <definedName name="DIRECTO5.96">[17]APU!$U$13120</definedName>
    <definedName name="DIRECTO5.97" localSheetId="3">[17]APU!$U$13181</definedName>
    <definedName name="DIRECTO5.97">[17]APU!$U$13181</definedName>
    <definedName name="DIRECTO5.98" localSheetId="3">[17]APU!$U$13242</definedName>
    <definedName name="DIRECTO5.98">[17]APU!$U$13242</definedName>
    <definedName name="DIRECTO5.99" localSheetId="3">[17]APU!$U$13303</definedName>
    <definedName name="DIRECTO5.99">[17]APU!$U$13303</definedName>
    <definedName name="DIRECTO50" localSheetId="3">[17]APU!$U$3121</definedName>
    <definedName name="DIRECTO50">[17]APU!$U$3121</definedName>
    <definedName name="DIRECTO51" localSheetId="3">[17]APU!$U$3182</definedName>
    <definedName name="DIRECTO51">[17]APU!$U$3182</definedName>
    <definedName name="DIRECTO52" localSheetId="3">[17]APU!$U$3243</definedName>
    <definedName name="DIRECTO52">[17]APU!$U$3243</definedName>
    <definedName name="DIRECTO53" localSheetId="3">[17]APU!$U$3304</definedName>
    <definedName name="DIRECTO53">[17]APU!$U$3304</definedName>
    <definedName name="DIRECTO54" localSheetId="3">[17]APU!$U$3365</definedName>
    <definedName name="DIRECTO54">[17]APU!$U$3365</definedName>
    <definedName name="DIRECTO55" localSheetId="3">[17]APU!$U$3426</definedName>
    <definedName name="DIRECTO55">[17]APU!$U$3426</definedName>
    <definedName name="DIRECTO56" localSheetId="3">[17]APU!$U$3487</definedName>
    <definedName name="DIRECTO56">[17]APU!$U$3487</definedName>
    <definedName name="DIRECTO57" localSheetId="3">[17]APU!$U$3548</definedName>
    <definedName name="DIRECTO57">[17]APU!$U$3548</definedName>
    <definedName name="DIRECTO58" localSheetId="3">[17]APU!$U$3609</definedName>
    <definedName name="DIRECTO58">[17]APU!$U$3609</definedName>
    <definedName name="DIRECTO59" localSheetId="3">[17]APU!$U$3670</definedName>
    <definedName name="DIRECTO59">[17]APU!$U$3670</definedName>
    <definedName name="DIRECTO6" localSheetId="3">[17]APU!$U$437</definedName>
    <definedName name="DIRECTO6">[17]APU!$U$437</definedName>
    <definedName name="DIRECTO60" localSheetId="3">[17]APU!$U$3731</definedName>
    <definedName name="DIRECTO60">[17]APU!$U$3731</definedName>
    <definedName name="DIRECTO61" localSheetId="3">[17]APU!$U$3792</definedName>
    <definedName name="DIRECTO61">[17]APU!$U$3792</definedName>
    <definedName name="DIRECTO62" localSheetId="3">[17]APU!$U$3853</definedName>
    <definedName name="DIRECTO62">[17]APU!$U$3853</definedName>
    <definedName name="DIRECTO63" localSheetId="3">[17]APU!$U$3914</definedName>
    <definedName name="DIRECTO63">[17]APU!$U$3914</definedName>
    <definedName name="DIRECTO64" localSheetId="3">[17]APU!$U$3975</definedName>
    <definedName name="DIRECTO64">[17]APU!$U$3975</definedName>
    <definedName name="DIRECTO65" localSheetId="3">[17]APU!$U$4036</definedName>
    <definedName name="DIRECTO65">[17]APU!$U$4036</definedName>
    <definedName name="DIRECTO66" localSheetId="3">[17]APU!$U$4097</definedName>
    <definedName name="DIRECTO66">[17]APU!$U$4097</definedName>
    <definedName name="DIRECTO67" localSheetId="3">[17]APU!$U$4158</definedName>
    <definedName name="DIRECTO67">[17]APU!$U$4158</definedName>
    <definedName name="DIRECTO68" localSheetId="3">[17]APU!$U$4219</definedName>
    <definedName name="DIRECTO68">[17]APU!$U$4219</definedName>
    <definedName name="DIRECTO69" localSheetId="3">[17]APU!$U$4280</definedName>
    <definedName name="DIRECTO69">[17]APU!$U$4280</definedName>
    <definedName name="DIRECTO7" localSheetId="3">[17]APU!$U$498</definedName>
    <definedName name="DIRECTO7">[17]APU!$U$498</definedName>
    <definedName name="DIRECTO7.12" localSheetId="3">[17]APU!$U$8305</definedName>
    <definedName name="DIRECTO7.12">[17]APU!$U$8305</definedName>
    <definedName name="DIRECTO7.13" localSheetId="3">[17]APU!$U$8366</definedName>
    <definedName name="DIRECTO7.13">[17]APU!$U$8366</definedName>
    <definedName name="DIRECTO7.14" localSheetId="3">[17]APU!$U$8427</definedName>
    <definedName name="DIRECTO7.14">[17]APU!$U$8427</definedName>
    <definedName name="DIRECTO7.15" localSheetId="3">[17]APU!$U$8488</definedName>
    <definedName name="DIRECTO7.15">[17]APU!$U$8488</definedName>
    <definedName name="DIRECTO7.16" localSheetId="3">[17]APU!$U$8606</definedName>
    <definedName name="DIRECTO7.16">[17]APU!$U$8606</definedName>
    <definedName name="DIRECTO7.17" localSheetId="3">[17]APU!$U$11290</definedName>
    <definedName name="DIRECTO7.17">[17]APU!$U$11290</definedName>
    <definedName name="DIRECTO7.18" localSheetId="3">[17]APU!$U$11351</definedName>
    <definedName name="DIRECTO7.18">[17]APU!$U$11351</definedName>
    <definedName name="DIRECTO7.19" localSheetId="3">[17]APU!$U$11412</definedName>
    <definedName name="DIRECTO7.19">[17]APU!$U$11412</definedName>
    <definedName name="DIRECTO7.20" localSheetId="3">[17]APU!$U$11473</definedName>
    <definedName name="DIRECTO7.20">[17]APU!$U$11473</definedName>
    <definedName name="DIRECTO7.21" localSheetId="3">[17]APU!$U$11534</definedName>
    <definedName name="DIRECTO7.21">[17]APU!$U$11534</definedName>
    <definedName name="DIRECTO7.22" localSheetId="3">[17]APU!$U$11717</definedName>
    <definedName name="DIRECTO7.22">[17]APU!$U$11717</definedName>
    <definedName name="DIRECTO7.23" localSheetId="3">[17]APU!$U$11778</definedName>
    <definedName name="DIRECTO7.23">[17]APU!$U$11778</definedName>
    <definedName name="DIRECTO7.24" localSheetId="3">[17]APU!$U$14645</definedName>
    <definedName name="DIRECTO7.24">[17]APU!$U$14645</definedName>
    <definedName name="DIRECTO7.25" localSheetId="3">[17]APU!$U$15255</definedName>
    <definedName name="DIRECTO7.25">[17]APU!$U$15255</definedName>
    <definedName name="DIRECTO7.26" localSheetId="3">[17]APU!$U$15316</definedName>
    <definedName name="DIRECTO7.26">[17]APU!$U$15316</definedName>
    <definedName name="DIRECTO7.27" localSheetId="3">[17]APU!$U$15377</definedName>
    <definedName name="DIRECTO7.27">[17]APU!$U$15377</definedName>
    <definedName name="DIRECTO7.28" localSheetId="3">[17]APU!$U$15438</definedName>
    <definedName name="DIRECTO7.28">[17]APU!$U$15438</definedName>
    <definedName name="DIRECTO7.29" localSheetId="3">[17]APU!$U$15499</definedName>
    <definedName name="DIRECTO7.29">[17]APU!$U$15499</definedName>
    <definedName name="DIRECTO7.30" localSheetId="3">[17]APU!$U$15560</definedName>
    <definedName name="DIRECTO7.30">[17]APU!$U$15560</definedName>
    <definedName name="DIRECTO7.31" localSheetId="3">[17]APU!$U$15621</definedName>
    <definedName name="DIRECTO7.31">[17]APU!$U$15621</definedName>
    <definedName name="DIRECTO7.32" localSheetId="3">[17]APU!$U$15682</definedName>
    <definedName name="DIRECTO7.32">[17]APU!$U$15682</definedName>
    <definedName name="DIRECTO7.33" localSheetId="3">[17]APU!$U$15743</definedName>
    <definedName name="DIRECTO7.33">[17]APU!$U$15743</definedName>
    <definedName name="DIRECTO7.34" localSheetId="3">[17]APU!$U$15804</definedName>
    <definedName name="DIRECTO7.34">[17]APU!$U$15804</definedName>
    <definedName name="DIRECTO7.35" localSheetId="3">[17]APU!$U$15865</definedName>
    <definedName name="DIRECTO7.35">[17]APU!$U$15865</definedName>
    <definedName name="DIRECTO7.36" localSheetId="3">[17]APU!$U$17085</definedName>
    <definedName name="DIRECTO7.36">[17]APU!$U$17085</definedName>
    <definedName name="DIRECTO7.37" localSheetId="3">[17]APU!$U$17268</definedName>
    <definedName name="DIRECTO7.37">[17]APU!$U$17268</definedName>
    <definedName name="DIRECTO7.38" localSheetId="3">[17]APU!$U$17207</definedName>
    <definedName name="DIRECTO7.38">[17]APU!$U$17207</definedName>
    <definedName name="DIRECTO7.39" localSheetId="3">[17]APU!$U$17390</definedName>
    <definedName name="DIRECTO7.39">[17]APU!$U$17390</definedName>
    <definedName name="DIRECTO7.40" localSheetId="3">[17]APU!$U$17451</definedName>
    <definedName name="DIRECTO7.40">[17]APU!$U$17451</definedName>
    <definedName name="DIRECTO7.41" localSheetId="3">[17]APU!$U$17512</definedName>
    <definedName name="DIRECTO7.41">[17]APU!$U$17512</definedName>
    <definedName name="DIRECTO7.42" localSheetId="3">[17]APU!$U$17146</definedName>
    <definedName name="DIRECTO7.42">[17]APU!$U$17146</definedName>
    <definedName name="DIRECTO7.43" localSheetId="3">[17]APU!$U$17573</definedName>
    <definedName name="DIRECTO7.43">[17]APU!$U$17573</definedName>
    <definedName name="DIRECTO7.44" localSheetId="3">[17]APU!$U$17329</definedName>
    <definedName name="DIRECTO7.44">[17]APU!$U$17329</definedName>
    <definedName name="DIRECTO70" localSheetId="3">[17]APU!$U$4341</definedName>
    <definedName name="DIRECTO70">[17]APU!$U$4341</definedName>
    <definedName name="DIRECTO71" localSheetId="3">[17]APU!$U$4402</definedName>
    <definedName name="DIRECTO71">[17]APU!$U$4402</definedName>
    <definedName name="DIRECTO72" localSheetId="3">[17]APU!$U$4463</definedName>
    <definedName name="DIRECTO72">[17]APU!$U$4463</definedName>
    <definedName name="DIRECTO73" localSheetId="3">[17]APU!$U$4524</definedName>
    <definedName name="DIRECTO73">[17]APU!$U$4524</definedName>
    <definedName name="DIRECTO74" localSheetId="3">[17]APU!$U$4585</definedName>
    <definedName name="DIRECTO74">[17]APU!$U$4585</definedName>
    <definedName name="DIRECTO75" localSheetId="3">[17]APU!$U$4646</definedName>
    <definedName name="DIRECTO75">[17]APU!$U$4646</definedName>
    <definedName name="DIRECTO76" localSheetId="3">[17]APU!$U$4707</definedName>
    <definedName name="DIRECTO76">[17]APU!$U$4707</definedName>
    <definedName name="DIRECTO77" localSheetId="3">[17]APU!$U$4768</definedName>
    <definedName name="DIRECTO77">[17]APU!$U$4768</definedName>
    <definedName name="DIRECTO78" localSheetId="3">[17]APU!$U$4829</definedName>
    <definedName name="DIRECTO78">[17]APU!$U$4829</definedName>
    <definedName name="DIRECTO79" localSheetId="3">[17]APU!$U$4890</definedName>
    <definedName name="DIRECTO79">[17]APU!$U$4890</definedName>
    <definedName name="DIRECTO8" localSheetId="3">[17]APU!$U$559</definedName>
    <definedName name="DIRECTO8">[17]APU!$U$559</definedName>
    <definedName name="DIRECTO80" localSheetId="3">[17]APU!$U$4951</definedName>
    <definedName name="DIRECTO80">[17]APU!$U$4951</definedName>
    <definedName name="DIRECTO81" localSheetId="3">[17]APU!$U$5012</definedName>
    <definedName name="DIRECTO81">[17]APU!$U$5012</definedName>
    <definedName name="DIRECTO82" localSheetId="3">[17]APU!$U$5073</definedName>
    <definedName name="DIRECTO82">[17]APU!$U$5073</definedName>
    <definedName name="DIRECTO83" localSheetId="3">[17]APU!$U$5134</definedName>
    <definedName name="DIRECTO83">[17]APU!$U$5134</definedName>
    <definedName name="DIRECTO84" localSheetId="3">[17]APU!$U$5195</definedName>
    <definedName name="DIRECTO84">[17]APU!$U$5195</definedName>
    <definedName name="DIRECTO85" localSheetId="3">[17]APU!$U$5256</definedName>
    <definedName name="DIRECTO85">[17]APU!$U$5256</definedName>
    <definedName name="DIRECTO86" localSheetId="3">[17]APU!$U$5317</definedName>
    <definedName name="DIRECTO86">[17]APU!$U$5317</definedName>
    <definedName name="DIRECTO87" localSheetId="3">[17]APU!$U$5378</definedName>
    <definedName name="DIRECTO87">[17]APU!$U$5378</definedName>
    <definedName name="DIRECTO88" localSheetId="3">[17]APU!$U$5439</definedName>
    <definedName name="DIRECTO88">[17]APU!$U$5439</definedName>
    <definedName name="DIRECTO89" localSheetId="3">[17]APU!$U$5500</definedName>
    <definedName name="DIRECTO89">[17]APU!$U$5500</definedName>
    <definedName name="DIRECTO9" localSheetId="3">[17]APU!$U$620</definedName>
    <definedName name="DIRECTO9">[17]APU!$U$620</definedName>
    <definedName name="DIRECTO9.1" localSheetId="3">[17]APU!$U$16597</definedName>
    <definedName name="DIRECTO9.1">[17]APU!$U$16597</definedName>
    <definedName name="DIRECTO9.2" localSheetId="3">[17]APU!$U$16658</definedName>
    <definedName name="DIRECTO9.2">[17]APU!$U$16658</definedName>
    <definedName name="DIRECTO9.3" localSheetId="3">[17]APU!$U$16719</definedName>
    <definedName name="DIRECTO9.3">[17]APU!$U$16719</definedName>
    <definedName name="DIRECTO9.4" localSheetId="3">[17]APU!$U$16780</definedName>
    <definedName name="DIRECTO9.4">[17]APU!$U$16780</definedName>
    <definedName name="DIRECTO9.5" localSheetId="3">[17]APU!$U$16841</definedName>
    <definedName name="DIRECTO9.5">[17]APU!$U$16841</definedName>
    <definedName name="DIRECTO90" localSheetId="3">[17]APU!$U$5561</definedName>
    <definedName name="DIRECTO90">[17]APU!$U$5561</definedName>
    <definedName name="DIRECTO91" localSheetId="3">[17]APU!$U$5622</definedName>
    <definedName name="DIRECTO91">[17]APU!$U$5622</definedName>
    <definedName name="DIRECTO92" localSheetId="3">[17]APU!$U$5683</definedName>
    <definedName name="DIRECTO92">[17]APU!$U$5683</definedName>
    <definedName name="DIRECTO93" localSheetId="3">[17]APU!$U$5744</definedName>
    <definedName name="DIRECTO93">[17]APU!$U$5744</definedName>
    <definedName name="DIRECTO94" localSheetId="3">[17]APU!$U$5805</definedName>
    <definedName name="DIRECTO94">[17]APU!$U$5805</definedName>
    <definedName name="DIRECTO95" localSheetId="3">[17]APU!$U$5866</definedName>
    <definedName name="DIRECTO95">[17]APU!$U$5866</definedName>
    <definedName name="DIRECTO96" localSheetId="3">[17]APU!$U$5927</definedName>
    <definedName name="DIRECTO96">[17]APU!$U$5927</definedName>
    <definedName name="DIRECTO97" localSheetId="3">[17]APU!$U$5988</definedName>
    <definedName name="DIRECTO97">[17]APU!$U$5988</definedName>
    <definedName name="DIRECTO98" localSheetId="3">[17]APU!$U$6049</definedName>
    <definedName name="DIRECTO98">[17]APU!$U$6049</definedName>
    <definedName name="DIRECTO99" localSheetId="3">[17]APU!$U$6110</definedName>
    <definedName name="DIRECTO99">[17]APU!$U$6110</definedName>
    <definedName name="DURACION">'[10]DATOS BASICOS'!$G$37*30</definedName>
    <definedName name="DWPRICE" localSheetId="11" hidden="1">#REF!</definedName>
    <definedName name="DWPRICE" localSheetId="13" hidden="1">#REF!</definedName>
    <definedName name="DWPRICE" localSheetId="4" hidden="1">#REF!</definedName>
    <definedName name="DWPRICE" localSheetId="8" hidden="1">#REF!</definedName>
    <definedName name="DWPRICE" localSheetId="10" hidden="1">#REF!</definedName>
    <definedName name="DWPRICE" localSheetId="12" hidden="1">#REF!</definedName>
    <definedName name="DWPRICE" hidden="1">#REF!</definedName>
    <definedName name="EF" localSheetId="3">[18]AIU!$A$1:$IU$4</definedName>
    <definedName name="EF">[18]AIU!$A$1:$IU$4</definedName>
    <definedName name="EQUIPO" localSheetId="3">[19]EQUIPOS!$A$1:$J$32000</definedName>
    <definedName name="EQUIPO">[19]EQUIPOS!$A$1:$J$32000</definedName>
    <definedName name="estado">[20]INSTRUCTIVO!$I$51:$I$62</definedName>
    <definedName name="estado2">[20]INSTRUCTIVO!$P$44:$P$48</definedName>
    <definedName name="ESTRUCTURA" localSheetId="11" hidden="1">{#N/A,#N/A,TRUE,"INGENIERIA";#N/A,#N/A,TRUE,"COMPRAS";#N/A,#N/A,TRUE,"DIRECCION";#N/A,#N/A,TRUE,"RESUMEN"}</definedName>
    <definedName name="ESTRUCTURA" localSheetId="13" hidden="1">{#N/A,#N/A,TRUE,"INGENIERIA";#N/A,#N/A,TRUE,"COMPRAS";#N/A,#N/A,TRUE,"DIRECCION";#N/A,#N/A,TRUE,"RESUMEN"}</definedName>
    <definedName name="ESTRUCTURA" localSheetId="4" hidden="1">{#N/A,#N/A,TRUE,"INGENIERIA";#N/A,#N/A,TRUE,"COMPRAS";#N/A,#N/A,TRUE,"DIRECCION";#N/A,#N/A,TRUE,"RESUMEN"}</definedName>
    <definedName name="ESTRUCTURA" localSheetId="3" hidden="1">{#N/A,#N/A,TRUE,"INGENIERIA";#N/A,#N/A,TRUE,"COMPRAS";#N/A,#N/A,TRUE,"DIRECCION";#N/A,#N/A,TRUE,"RESUMEN"}</definedName>
    <definedName name="ESTRUCTURA" localSheetId="8" hidden="1">{#N/A,#N/A,TRUE,"INGENIERIA";#N/A,#N/A,TRUE,"COMPRAS";#N/A,#N/A,TRUE,"DIRECCION";#N/A,#N/A,TRUE,"RESUMEN"}</definedName>
    <definedName name="ESTRUCTURA" localSheetId="10" hidden="1">{#N/A,#N/A,TRUE,"INGENIERIA";#N/A,#N/A,TRUE,"COMPRAS";#N/A,#N/A,TRUE,"DIRECCION";#N/A,#N/A,TRUE,"RESUMEN"}</definedName>
    <definedName name="ESTRUCTURA" localSheetId="12" hidden="1">{#N/A,#N/A,TRUE,"INGENIERIA";#N/A,#N/A,TRUE,"COMPRAS";#N/A,#N/A,TRUE,"DIRECCION";#N/A,#N/A,TRUE,"RESUMEN"}</definedName>
    <definedName name="ESTRUCTURA" hidden="1">{#N/A,#N/A,TRUE,"INGENIERIA";#N/A,#N/A,TRUE,"COMPRAS";#N/A,#N/A,TRUE,"DIRECCION";#N/A,#N/A,TRUE,"RESUMEN"}</definedName>
    <definedName name="Excel_BuiltIn__FilterDatabase_2" localSheetId="3">'[21]Presup Av 1o de mayo con 73a '!$A$17:$N$110</definedName>
    <definedName name="Excel_BuiltIn__FilterDatabase_2">'[21]Presup Av 1o de mayo con 73a '!$A$17:$N$110</definedName>
    <definedName name="FE">1.32</definedName>
    <definedName name="FECH" localSheetId="3">[7]DATOS!$D$6</definedName>
    <definedName name="FECH">[7]DATOS!$D$6</definedName>
    <definedName name="Fecha" localSheetId="3">[14]Datos!$B$7</definedName>
    <definedName name="Fecha">[14]Datos!$B$7</definedName>
    <definedName name="fhg" localSheetId="11" hidden="1">{#N/A,#N/A,TRUE,"1842CWN0"}</definedName>
    <definedName name="fhg" localSheetId="13" hidden="1">{#N/A,#N/A,TRUE,"1842CWN0"}</definedName>
    <definedName name="fhg" localSheetId="4" hidden="1">{#N/A,#N/A,TRUE,"1842CWN0"}</definedName>
    <definedName name="fhg" localSheetId="3" hidden="1">{#N/A,#N/A,TRUE,"1842CWN0"}</definedName>
    <definedName name="fhg" localSheetId="8" hidden="1">{#N/A,#N/A,TRUE,"1842CWN0"}</definedName>
    <definedName name="fhg" localSheetId="10" hidden="1">{#N/A,#N/A,TRUE,"1842CWN0"}</definedName>
    <definedName name="fhg" localSheetId="12" hidden="1">{#N/A,#N/A,TRUE,"1842CWN0"}</definedName>
    <definedName name="fhg" hidden="1">{#N/A,#N/A,TRUE,"1842CWN0"}</definedName>
    <definedName name="FM">1.18</definedName>
    <definedName name="FR">1.15</definedName>
    <definedName name="FS">1.32</definedName>
    <definedName name="H427." localSheetId="11">#REF!</definedName>
    <definedName name="H427." localSheetId="13">#REF!</definedName>
    <definedName name="H427." localSheetId="4">#REF!</definedName>
    <definedName name="H427." localSheetId="8">#REF!</definedName>
    <definedName name="H427.">#REF!</definedName>
    <definedName name="INTEGRAL">'[10]DATOS BASICOS'!$D$48</definedName>
    <definedName name="Interventor" localSheetId="3">[14]Datos!$B$5</definedName>
    <definedName name="Interventor">[14]Datos!$B$5</definedName>
    <definedName name="Item" localSheetId="3">[22]Item!$A$2:$D$213</definedName>
    <definedName name="Item">[22]Item!$A$2:$D$213</definedName>
    <definedName name="ITEM2.10" localSheetId="3">[17]APU!$E$14843</definedName>
    <definedName name="ITEM2.10">[17]APU!$E$14843</definedName>
    <definedName name="ITEM2.11" localSheetId="3">[17]APU!$E$14904</definedName>
    <definedName name="ITEM2.11">[17]APU!$E$14904</definedName>
    <definedName name="ITEM2.12" localSheetId="3">[17]APU!$E$14965</definedName>
    <definedName name="ITEM2.12">[17]APU!$E$14965</definedName>
    <definedName name="ITEM3.15" localSheetId="3">[17]APU!$E$8621</definedName>
    <definedName name="ITEM3.15">[17]APU!$E$8621</definedName>
    <definedName name="ITEM3.16" localSheetId="3">[17]APU!$E$8682</definedName>
    <definedName name="ITEM3.16">[17]APU!$E$8682</definedName>
    <definedName name="ITEM3.17" localSheetId="3">[17]APU!$E$8743</definedName>
    <definedName name="ITEM3.17">[17]APU!$E$8743</definedName>
    <definedName name="ITEM3.18" localSheetId="3">[17]APU!$E$8804</definedName>
    <definedName name="ITEM3.18">[17]APU!$E$8804</definedName>
    <definedName name="ITEM3.19" localSheetId="3">[17]APU!$E$8865</definedName>
    <definedName name="ITEM3.19">[17]APU!$E$8865</definedName>
    <definedName name="ITEM3.20" localSheetId="3">[17]APU!$E$8926</definedName>
    <definedName name="ITEM3.20">[17]APU!$E$8926</definedName>
    <definedName name="ITEM3.21" localSheetId="3">[17]APU!$E$11915</definedName>
    <definedName name="ITEM3.21">[17]APU!$E$11915</definedName>
    <definedName name="ITEM3.22" localSheetId="3">[17]APU!$E$14477</definedName>
    <definedName name="ITEM3.22">[17]APU!$E$14477</definedName>
    <definedName name="ITEM3.23" localSheetId="3">[17]APU!$E$15087</definedName>
    <definedName name="ITEM3.23">[17]APU!$E$15087</definedName>
    <definedName name="ITEM4.20" localSheetId="3">[17]APU!$E$9170</definedName>
    <definedName name="ITEM4.20">[17]APU!$E$9170</definedName>
    <definedName name="ITEM4.21" localSheetId="3">[17]APU!$E$9231</definedName>
    <definedName name="ITEM4.21">[17]APU!$E$9231</definedName>
    <definedName name="ITEM4.22" localSheetId="3">[17]APU!$E$9292</definedName>
    <definedName name="ITEM4.22">[17]APU!$E$9292</definedName>
    <definedName name="ITEM4.23" localSheetId="3">[17]APU!$E$9353</definedName>
    <definedName name="ITEM4.23">[17]APU!$E$9353</definedName>
    <definedName name="ITEM4.24" localSheetId="3">[17]APU!$E$9414</definedName>
    <definedName name="ITEM4.24">[17]APU!$E$9414</definedName>
    <definedName name="ITEM4.25" localSheetId="3">[17]APU!$E$9475</definedName>
    <definedName name="ITEM4.25">[17]APU!$E$9475</definedName>
    <definedName name="ITEM4.26" localSheetId="3">[17]APU!$E$9536</definedName>
    <definedName name="ITEM4.26">[17]APU!$E$9536</definedName>
    <definedName name="ITEM4.27" localSheetId="3">[17]APU!$E$9597</definedName>
    <definedName name="ITEM4.27">[17]APU!$E$9597</definedName>
    <definedName name="ITEM4.28" localSheetId="3">[17]APU!$E$9658</definedName>
    <definedName name="ITEM4.28">[17]APU!$E$9658</definedName>
    <definedName name="ITEM4.29" localSheetId="3">[17]APU!$E$9719</definedName>
    <definedName name="ITEM4.29">[17]APU!$E$9719</definedName>
    <definedName name="ITEM4.30" localSheetId="3">[17]APU!$E$9780</definedName>
    <definedName name="ITEM4.30">[17]APU!$E$9780</definedName>
    <definedName name="ITEM4.31" localSheetId="3">[17]APU!$E$9841</definedName>
    <definedName name="ITEM4.31">[17]APU!$E$9841</definedName>
    <definedName name="ITEM4.32" localSheetId="3">[17]APU!$E$9902</definedName>
    <definedName name="ITEM4.32">[17]APU!$E$9902</definedName>
    <definedName name="ITEM4.33" localSheetId="3">[17]APU!$E$9963</definedName>
    <definedName name="ITEM4.33">[17]APU!$E$9963</definedName>
    <definedName name="ITEM4.34" localSheetId="3">[17]APU!$E$10024</definedName>
    <definedName name="ITEM4.34">[17]APU!$E$10024</definedName>
    <definedName name="ITEM4.35" localSheetId="3">[17]APU!$E$11549</definedName>
    <definedName name="ITEM4.35">[17]APU!$E$11549</definedName>
    <definedName name="ITEM4.36" localSheetId="3">[17]APU!$E$11610</definedName>
    <definedName name="ITEM4.36">[17]APU!$E$11610</definedName>
    <definedName name="ITEM4.37" localSheetId="3">[17]APU!$E$15941</definedName>
    <definedName name="ITEM4.37">[17]APU!$E$15941</definedName>
    <definedName name="ITEM4.38" localSheetId="3">[17]APU!$E$15148</definedName>
    <definedName name="ITEM4.38">[17]APU!$E$15148</definedName>
    <definedName name="ITEM4.39" localSheetId="3">[17]APU!$E$14233</definedName>
    <definedName name="ITEM4.39">[17]APU!$E$14233</definedName>
    <definedName name="ITEM4.40" localSheetId="3">[17]APU!$E$14294</definedName>
    <definedName name="ITEM4.40">[17]APU!$E$14294</definedName>
    <definedName name="ITEM4.41" localSheetId="3">[17]APU!$E$14355</definedName>
    <definedName name="ITEM4.41">[17]APU!$E$14355</definedName>
    <definedName name="ITEM4.42" localSheetId="3">[17]APU!$E$14416</definedName>
    <definedName name="ITEM4.42">[17]APU!$E$14416</definedName>
    <definedName name="ITEM4.43" localSheetId="3">[17]APU!$E$14538</definedName>
    <definedName name="ITEM4.43">[17]APU!$E$14538</definedName>
    <definedName name="ITEM4.44" localSheetId="3">[17]APU!$E$16002</definedName>
    <definedName name="ITEM4.44">[17]APU!$E$16002</definedName>
    <definedName name="ITEM4.45" localSheetId="3">[17]APU!$E$16063</definedName>
    <definedName name="ITEM4.45">[17]APU!$E$16063</definedName>
    <definedName name="ITEM4.46" localSheetId="3">[17]APU!$E$14660</definedName>
    <definedName name="ITEM4.46">[17]APU!$E$14660</definedName>
    <definedName name="ITEM5.100" localSheetId="3">[17]APU!$E$12403</definedName>
    <definedName name="ITEM5.100">[17]APU!$E$12403</definedName>
    <definedName name="ITEM5.101" localSheetId="3">[17]APU!$E$12464</definedName>
    <definedName name="ITEM5.101">[17]APU!$E$12464</definedName>
    <definedName name="ITEM5.104" localSheetId="3">[17]APU!$E$12525</definedName>
    <definedName name="ITEM5.104">[17]APU!$E$12525</definedName>
    <definedName name="ITEM5.105" localSheetId="3">[17]APU!$E$12586</definedName>
    <definedName name="ITEM5.105">[17]APU!$E$12586</definedName>
    <definedName name="ITEM5.106" localSheetId="3">[17]APU!$E$12647</definedName>
    <definedName name="ITEM5.106">[17]APU!$E$12647</definedName>
    <definedName name="ITEM5.107" localSheetId="3">[17]APU!$E$12708</definedName>
    <definedName name="ITEM5.107">[17]APU!$E$12708</definedName>
    <definedName name="ITEM5.108" localSheetId="3">[17]APU!$E$12769</definedName>
    <definedName name="ITEM5.108">[17]APU!$E$12769</definedName>
    <definedName name="ITEM5.109" localSheetId="3">[17]APU!$E$12830</definedName>
    <definedName name="ITEM5.109">[17]APU!$E$12830</definedName>
    <definedName name="ITEM5.111" localSheetId="3">[17]APU!$E$12891</definedName>
    <definedName name="ITEM5.111">[17]APU!$E$12891</definedName>
    <definedName name="ITEM5.112" localSheetId="3">[17]APU!$E$12952</definedName>
    <definedName name="ITEM5.112">[17]APU!$E$12952</definedName>
    <definedName name="ITEM5.113" localSheetId="3">[17]APU!$E$14721</definedName>
    <definedName name="ITEM5.113">[17]APU!$E$14721</definedName>
    <definedName name="ITEM5.114" localSheetId="3">[17]APU!$E$14782</definedName>
    <definedName name="ITEM5.114">[17]APU!$E$14782</definedName>
    <definedName name="ITEM5.115" localSheetId="3">[17]APU!$E$15026</definedName>
    <definedName name="ITEM5.115">[17]APU!$E$15026</definedName>
    <definedName name="ITEM5.53" localSheetId="3">[17]APU!$E$10085</definedName>
    <definedName name="ITEM5.53">[17]APU!$E$10085</definedName>
    <definedName name="ITEM5.54" localSheetId="3">[17]APU!$E$10146</definedName>
    <definedName name="ITEM5.54">[17]APU!$E$10146</definedName>
    <definedName name="ITEM5.55" localSheetId="3">[17]APU!$E$10207</definedName>
    <definedName name="ITEM5.55">[17]APU!$E$10207</definedName>
    <definedName name="ITEM5.56" localSheetId="3">[17]APU!$E$10268</definedName>
    <definedName name="ITEM5.56">[17]APU!$E$10268</definedName>
    <definedName name="ITEM5.57" localSheetId="3">[17]APU!$E$10329</definedName>
    <definedName name="ITEM5.57">[17]APU!$E$10329</definedName>
    <definedName name="ITEM5.58" localSheetId="3">[17]APU!$E$10390</definedName>
    <definedName name="ITEM5.58">[17]APU!$E$10390</definedName>
    <definedName name="ITEM5.59" localSheetId="3">[17]APU!$E$10451</definedName>
    <definedName name="ITEM5.59">[17]APU!$E$10451</definedName>
    <definedName name="ITEM5.60" localSheetId="3">[17]APU!$E$10512</definedName>
    <definedName name="ITEM5.60">[17]APU!$E$10512</definedName>
    <definedName name="ITEM5.61" localSheetId="3">[17]APU!$E$10573</definedName>
    <definedName name="ITEM5.61">[17]APU!$E$10573</definedName>
    <definedName name="ITEM5.62" localSheetId="3">[17]APU!$E$10634</definedName>
    <definedName name="ITEM5.62">[17]APU!$E$10634</definedName>
    <definedName name="ITEM5.63" localSheetId="3">[17]APU!$E$10695</definedName>
    <definedName name="ITEM5.63">[17]APU!$E$10695</definedName>
    <definedName name="ITEM5.64" localSheetId="3">[17]APU!$E$10756</definedName>
    <definedName name="ITEM5.64">[17]APU!$E$10756</definedName>
    <definedName name="ITEM5.65" localSheetId="3">[17]APU!$E$10817</definedName>
    <definedName name="ITEM5.65">[17]APU!$E$10817</definedName>
    <definedName name="ITEM5.66" localSheetId="3">[17]APU!$E$10878</definedName>
    <definedName name="ITEM5.66">[17]APU!$E$10878</definedName>
    <definedName name="ITEM5.67" localSheetId="3">[17]APU!$E$10939</definedName>
    <definedName name="ITEM5.67">[17]APU!$E$10939</definedName>
    <definedName name="ITEM5.68" localSheetId="3">[17]APU!$E$11000</definedName>
    <definedName name="ITEM5.68">[17]APU!$E$11000</definedName>
    <definedName name="ITEM5.69" localSheetId="3">[17]APU!$E$11061</definedName>
    <definedName name="ITEM5.69">[17]APU!$E$11061</definedName>
    <definedName name="ITEM5.70" localSheetId="3">[17]APU!$E$11122</definedName>
    <definedName name="ITEM5.70">[17]APU!$E$11122</definedName>
    <definedName name="ITEM5.71" localSheetId="3">[17]APU!$E$11183</definedName>
    <definedName name="ITEM5.71">[17]APU!$E$11183</definedName>
    <definedName name="ITEM5.72" localSheetId="3">[17]APU!$E$11976</definedName>
    <definedName name="ITEM5.72">[17]APU!$E$11976</definedName>
    <definedName name="ITEM5.73" localSheetId="3">[17]APU!$E$12037</definedName>
    <definedName name="ITEM5.73">[17]APU!$E$12037</definedName>
    <definedName name="ITEM5.74" localSheetId="3">[17]APU!$E$12098</definedName>
    <definedName name="ITEM5.74">[17]APU!$E$12098</definedName>
    <definedName name="ITEM5.77" localSheetId="3">[17]APU!$E$12159</definedName>
    <definedName name="ITEM5.77">[17]APU!$E$12159</definedName>
    <definedName name="ITEM5.78" localSheetId="3">[17]APU!$E$12281</definedName>
    <definedName name="ITEM5.78">[17]APU!$E$12281</definedName>
    <definedName name="ITEM5.79" localSheetId="3">[17]APU!$E$12342</definedName>
    <definedName name="ITEM5.79">[17]APU!$E$12342</definedName>
    <definedName name="ITEM5.80" localSheetId="3">[17]APU!$E$12220</definedName>
    <definedName name="ITEM5.80">[17]APU!$E$12220</definedName>
    <definedName name="ITEM5.82" localSheetId="3">[17]APU!$E$13989</definedName>
    <definedName name="ITEM5.82">[17]APU!$E$13989</definedName>
    <definedName name="ITEM5.83" localSheetId="3">[17]APU!$E$14050</definedName>
    <definedName name="ITEM5.83">[17]APU!$E$14050</definedName>
    <definedName name="ITEM5.84" localSheetId="3">[17]APU!$E$13318</definedName>
    <definedName name="ITEM5.84">[17]APU!$E$13318</definedName>
    <definedName name="ITEM5.85" localSheetId="3">[17]APU!$E$13379</definedName>
    <definedName name="ITEM5.85">[17]APU!$E$13379</definedName>
    <definedName name="ITEM5.86" localSheetId="3">[17]APU!$E$13440</definedName>
    <definedName name="ITEM5.86">[17]APU!$E$13440</definedName>
    <definedName name="ITEM5.87" localSheetId="3">[17]APU!$E$13501</definedName>
    <definedName name="ITEM5.87">[17]APU!$E$13501</definedName>
    <definedName name="ITEM5.88" localSheetId="3">[17]APU!$E$13562</definedName>
    <definedName name="ITEM5.88">[17]APU!$E$13562</definedName>
    <definedName name="ITEM5.89" localSheetId="3">[17]APU!$E$13623</definedName>
    <definedName name="ITEM5.89">[17]APU!$E$13623</definedName>
    <definedName name="ITEM5.90" localSheetId="3">[17]APU!$E$13684</definedName>
    <definedName name="ITEM5.90">[17]APU!$E$13684</definedName>
    <definedName name="ITEM5.91" localSheetId="3">[17]APU!$E$13745</definedName>
    <definedName name="ITEM5.91">[17]APU!$E$13745</definedName>
    <definedName name="ITEM5.92" localSheetId="3">[17]APU!$E$13806</definedName>
    <definedName name="ITEM5.92">[17]APU!$E$13806</definedName>
    <definedName name="ITEM5.93" localSheetId="3">[17]APU!$E$13867</definedName>
    <definedName name="ITEM5.93">[17]APU!$E$13867</definedName>
    <definedName name="ITEM5.94" localSheetId="3">[17]APU!$E$13928</definedName>
    <definedName name="ITEM5.94">[17]APU!$E$13928</definedName>
    <definedName name="ITEM5.95" localSheetId="3">[17]APU!$E$13013</definedName>
    <definedName name="ITEM5.95">[17]APU!$E$13013</definedName>
    <definedName name="ITEM5.96" localSheetId="3">[17]APU!$E$13074</definedName>
    <definedName name="ITEM5.96">[17]APU!$E$13074</definedName>
    <definedName name="ITEM5.97" localSheetId="3">[17]APU!$E$13135</definedName>
    <definedName name="ITEM5.97">[17]APU!$E$13135</definedName>
    <definedName name="ITEM5.98" localSheetId="3">[17]APU!$E$13196</definedName>
    <definedName name="ITEM5.98">[17]APU!$E$13196</definedName>
    <definedName name="ITEM5.99" localSheetId="3">[17]APU!$E$13257</definedName>
    <definedName name="ITEM5.99">[17]APU!$E$13257</definedName>
    <definedName name="ITEM521" localSheetId="3">[16]ITEMS!$A$522</definedName>
    <definedName name="ITEM521">[16]ITEMS!$A$522</definedName>
    <definedName name="ITEM7.1" localSheetId="3">[17]APU!$E$7589</definedName>
    <definedName name="ITEM7.1">[17]APU!$E$7589</definedName>
    <definedName name="ITEM7.10" localSheetId="3">[17]APU!$E$8138</definedName>
    <definedName name="ITEM7.10">[17]APU!$E$8138</definedName>
    <definedName name="ITEM7.11" localSheetId="3">[17]APU!$E$8199</definedName>
    <definedName name="ITEM7.11">[17]APU!$E$8199</definedName>
    <definedName name="ITEM7.12" localSheetId="3">[17]APU!$E$8259</definedName>
    <definedName name="ITEM7.12">[17]APU!$E$8259</definedName>
    <definedName name="ITEM7.13" localSheetId="3">[17]APU!$E$8320</definedName>
    <definedName name="ITEM7.13">[17]APU!$E$8320</definedName>
    <definedName name="ITEM7.14" localSheetId="3">[17]APU!$E$8381</definedName>
    <definedName name="ITEM7.14">[17]APU!$E$8381</definedName>
    <definedName name="ITEM7.15" localSheetId="3">[17]APU!$E$8442</definedName>
    <definedName name="ITEM7.15">[17]APU!$E$8442</definedName>
    <definedName name="ITEM7.16" localSheetId="3">[17]APU!$E$8560</definedName>
    <definedName name="ITEM7.16">[17]APU!$E$8560</definedName>
    <definedName name="ITEM7.17" localSheetId="3">[17]APU!$E$11244</definedName>
    <definedName name="ITEM7.17">[17]APU!$E$11244</definedName>
    <definedName name="ITEM7.18" localSheetId="3">[17]APU!$E$11305</definedName>
    <definedName name="ITEM7.18">[17]APU!$E$11305</definedName>
    <definedName name="ITEM7.19" localSheetId="3">[17]APU!$E$11366</definedName>
    <definedName name="ITEM7.19">[17]APU!$E$11366</definedName>
    <definedName name="ITEM7.2" localSheetId="3">[17]APU!$E$7650</definedName>
    <definedName name="ITEM7.2">[17]APU!$E$7650</definedName>
    <definedName name="ITEM7.20" localSheetId="3">[17]APU!$E$11427</definedName>
    <definedName name="ITEM7.20">[17]APU!$E$11427</definedName>
    <definedName name="ITEM7.21" localSheetId="3">[17]APU!$E$11488</definedName>
    <definedName name="ITEM7.21">[17]APU!$E$11488</definedName>
    <definedName name="ITEM7.22" localSheetId="3">[17]APU!$E$11671</definedName>
    <definedName name="ITEM7.22">[17]APU!$E$11671</definedName>
    <definedName name="ITEM7.23" localSheetId="3">[17]APU!$E$11732</definedName>
    <definedName name="ITEM7.23">[17]APU!$E$11732</definedName>
    <definedName name="ITEM7.24" localSheetId="3">[17]APU!$E$14599</definedName>
    <definedName name="ITEM7.24">[17]APU!$E$14599</definedName>
    <definedName name="ITEM7.25" localSheetId="3">[17]APU!$E$15209</definedName>
    <definedName name="ITEM7.25">[17]APU!$E$15209</definedName>
    <definedName name="ITEM7.26" localSheetId="3">[17]APU!$E$15270</definedName>
    <definedName name="ITEM7.26">[17]APU!$E$15270</definedName>
    <definedName name="ITEM7.27" localSheetId="3">[17]APU!$E$15331</definedName>
    <definedName name="ITEM7.27">[17]APU!$E$15331</definedName>
    <definedName name="ITEM7.28" localSheetId="3">[17]APU!$E$15392</definedName>
    <definedName name="ITEM7.28">[17]APU!$E$15392</definedName>
    <definedName name="ITEM7.29" localSheetId="3">[17]APU!$E$15453</definedName>
    <definedName name="ITEM7.29">[17]APU!$E$15453</definedName>
    <definedName name="ITEM7.3" localSheetId="3">[17]APU!$E$7711</definedName>
    <definedName name="ITEM7.3">[17]APU!$E$7711</definedName>
    <definedName name="ITEM7.30" localSheetId="3">[17]APU!$E$15514</definedName>
    <definedName name="ITEM7.30">[17]APU!$E$15514</definedName>
    <definedName name="ITEM7.31" localSheetId="3">[17]APU!$E$15575</definedName>
    <definedName name="ITEM7.31">[17]APU!$E$15575</definedName>
    <definedName name="ITEM7.32" localSheetId="3">[17]APU!$E$15636</definedName>
    <definedName name="ITEM7.32">[17]APU!$E$15636</definedName>
    <definedName name="ITEM7.33" localSheetId="3">[17]APU!$E$15697</definedName>
    <definedName name="ITEM7.33">[17]APU!$E$15697</definedName>
    <definedName name="ITEM7.34" localSheetId="3">[17]APU!$E$15758</definedName>
    <definedName name="ITEM7.34">[17]APU!$E$15758</definedName>
    <definedName name="ITEM7.35" localSheetId="3">[17]APU!$E$15819</definedName>
    <definedName name="ITEM7.35">[17]APU!$E$15819</definedName>
    <definedName name="ITEM7.4" localSheetId="3">[17]APU!$E$7772</definedName>
    <definedName name="ITEM7.4">[17]APU!$E$7772</definedName>
    <definedName name="ITEM7.5" localSheetId="3">[17]APU!$E$7833</definedName>
    <definedName name="ITEM7.5">[17]APU!$E$7833</definedName>
    <definedName name="ITEM7.6" localSheetId="3">[17]APU!$E$7894</definedName>
    <definedName name="ITEM7.6">[17]APU!$E$7894</definedName>
    <definedName name="ITEM7.7" localSheetId="3">[17]APU!$E$7955</definedName>
    <definedName name="ITEM7.7">[17]APU!$E$7955</definedName>
    <definedName name="ITEM7.8" localSheetId="3">[17]APU!$E$8016</definedName>
    <definedName name="ITEM7.8">[17]APU!$E$8016</definedName>
    <definedName name="ITEM7.9" localSheetId="3">[17]APU!$E$8077</definedName>
    <definedName name="ITEM7.9">[17]APU!$E$8077</definedName>
    <definedName name="IVA_UTIL" localSheetId="3">[7]DATOS!$D$11</definedName>
    <definedName name="IVA_UTIL">[7]DATOS!$D$11</definedName>
    <definedName name="Jornal" localSheetId="3">[8]Jornal!$A$12:$I$31</definedName>
    <definedName name="Jornal">[8]Jornal!$A$12:$I$31</definedName>
    <definedName name="KDL" localSheetId="11" hidden="1">{#N/A,#N/A,TRUE,"1842CWN0"}</definedName>
    <definedName name="KDL" localSheetId="13" hidden="1">{#N/A,#N/A,TRUE,"1842CWN0"}</definedName>
    <definedName name="KDL" localSheetId="4" hidden="1">{#N/A,#N/A,TRUE,"1842CWN0"}</definedName>
    <definedName name="KDL" localSheetId="3" hidden="1">{#N/A,#N/A,TRUE,"1842CWN0"}</definedName>
    <definedName name="KDL" localSheetId="8" hidden="1">{#N/A,#N/A,TRUE,"1842CWN0"}</definedName>
    <definedName name="KDL" localSheetId="10" hidden="1">{#N/A,#N/A,TRUE,"1842CWN0"}</definedName>
    <definedName name="KDL" localSheetId="12" hidden="1">{#N/A,#N/A,TRUE,"1842CWN0"}</definedName>
    <definedName name="KDL" hidden="1">{#N/A,#N/A,TRUE,"1842CWN0"}</definedName>
    <definedName name="met" localSheetId="11" hidden="1">{#N/A,#N/A,TRUE,"1842CWN0"}</definedName>
    <definedName name="met" localSheetId="13" hidden="1">{#N/A,#N/A,TRUE,"1842CWN0"}</definedName>
    <definedName name="met" localSheetId="4" hidden="1">{#N/A,#N/A,TRUE,"1842CWN0"}</definedName>
    <definedName name="met" localSheetId="3" hidden="1">{#N/A,#N/A,TRUE,"1842CWN0"}</definedName>
    <definedName name="met" localSheetId="8" hidden="1">{#N/A,#N/A,TRUE,"1842CWN0"}</definedName>
    <definedName name="met" localSheetId="10" hidden="1">{#N/A,#N/A,TRUE,"1842CWN0"}</definedName>
    <definedName name="met" localSheetId="12" hidden="1">{#N/A,#N/A,TRUE,"1842CWN0"}</definedName>
    <definedName name="met" hidden="1">{#N/A,#N/A,TRUE,"1842CWN0"}</definedName>
    <definedName name="metal" localSheetId="11" hidden="1">{#N/A,#N/A,TRUE,"1842CWN0"}</definedName>
    <definedName name="metal" localSheetId="13" hidden="1">{#N/A,#N/A,TRUE,"1842CWN0"}</definedName>
    <definedName name="metal" localSheetId="4" hidden="1">{#N/A,#N/A,TRUE,"1842CWN0"}</definedName>
    <definedName name="metal" localSheetId="3" hidden="1">{#N/A,#N/A,TRUE,"1842CWN0"}</definedName>
    <definedName name="metal" localSheetId="8" hidden="1">{#N/A,#N/A,TRUE,"1842CWN0"}</definedName>
    <definedName name="metal" localSheetId="10" hidden="1">{#N/A,#N/A,TRUE,"1842CWN0"}</definedName>
    <definedName name="metal" localSheetId="12" hidden="1">{#N/A,#N/A,TRUE,"1842CWN0"}</definedName>
    <definedName name="metal" hidden="1">{#N/A,#N/A,TRUE,"1842CWN0"}</definedName>
    <definedName name="Obra" localSheetId="3">[14]Datos!$B$1</definedName>
    <definedName name="Obra">[14]Datos!$B$1</definedName>
    <definedName name="Polizas" localSheetId="3">[11]Polizas!$B$2:$B$13</definedName>
    <definedName name="Polizas">[11]Polizas!$B$2:$B$13</definedName>
    <definedName name="PRECIOS_IDU">#REF!</definedName>
    <definedName name="PRINT_AREA">#N/A</definedName>
    <definedName name="PRINT_AREA_MI">#N/A</definedName>
    <definedName name="PRINT_TITLES">#N/A</definedName>
    <definedName name="PRINT_TITLES_MI">#N/A</definedName>
    <definedName name="PROP" localSheetId="3">[7]DATOS!$D$7</definedName>
    <definedName name="PROP">[7]DATOS!$D$7</definedName>
    <definedName name="PROVISIONALES" localSheetId="11" hidden="1">#REF!</definedName>
    <definedName name="PROVISIONALES" localSheetId="13" hidden="1">#REF!</definedName>
    <definedName name="PROVISIONALES" localSheetId="4" hidden="1">#REF!</definedName>
    <definedName name="PROVISIONALES" localSheetId="8" hidden="1">#REF!</definedName>
    <definedName name="PROVISIONALES" localSheetId="10" hidden="1">#REF!</definedName>
    <definedName name="PROVISIONALES" localSheetId="12" hidden="1">#REF!</definedName>
    <definedName name="PROVISIONALES" hidden="1">#REF!</definedName>
    <definedName name="SMLMV">'[23]F.M.'!$C$3</definedName>
    <definedName name="SMMV">'[10]DATOS BASICOS'!$D$44</definedName>
    <definedName name="SUBTRANS">'[10]DATOS BASICOS'!$D$46</definedName>
    <definedName name="Tipo_Ensayo" localSheetId="3">'[11]EnsayosLab y Campamento'!$B$3:$B$390</definedName>
    <definedName name="Tipo_Ensayo">'[11]EnsayosLab y Campamento'!$B$3:$B$390</definedName>
    <definedName name="Tipo_Impuesto" localSheetId="3">[11]Impuestos!$B$4:$B$17</definedName>
    <definedName name="Tipo_Impuesto">[11]Impuestos!$B$4:$B$17</definedName>
    <definedName name="_xlnm.Print_Titles" localSheetId="8">'PGA Y SST'!$2:$8</definedName>
    <definedName name="TRM">'[10]DATOS BASICOS'!$D$33</definedName>
    <definedName name="UNIDAD1" localSheetId="3">[15]ITEMS!$C$2</definedName>
    <definedName name="UNIDAD1">[15]ITEMS!$C$2</definedName>
    <definedName name="UNIDAD521" localSheetId="3">[16]ITEMS!$C$522</definedName>
    <definedName name="UNIDAD521">[16]ITEMS!$C$522</definedName>
    <definedName name="Valoracion" localSheetId="11">#REF!</definedName>
    <definedName name="Valoracion" localSheetId="13">#REF!</definedName>
    <definedName name="Valoracion" localSheetId="4">#REF!</definedName>
    <definedName name="Valoracion" localSheetId="8">#REF!</definedName>
    <definedName name="Valoracion" localSheetId="10">#REF!</definedName>
    <definedName name="Valoracion" localSheetId="12">#REF!</definedName>
    <definedName name="Valoracion">#REF!</definedName>
    <definedName name="VALORACIÓN" localSheetId="11">#REF!</definedName>
    <definedName name="VALORACIÓN" localSheetId="13">#REF!</definedName>
    <definedName name="VALORACIÓN" localSheetId="4">#REF!</definedName>
    <definedName name="VALORACIÓN" localSheetId="10">#REF!</definedName>
    <definedName name="VALORACIÓN" localSheetId="12">#REF!</definedName>
    <definedName name="VALORACIÓN">#REF!</definedName>
    <definedName name="variacion" localSheetId="3">[8]Datos!$B$8</definedName>
    <definedName name="variacion">[8]Datos!$B$8</definedName>
    <definedName name="wrn.civil._.works." localSheetId="11" hidden="1">{#N/A,#N/A,TRUE,"1842CWN0"}</definedName>
    <definedName name="wrn.civil._.works." localSheetId="13" hidden="1">{#N/A,#N/A,TRUE,"1842CWN0"}</definedName>
    <definedName name="wrn.civil._.works." localSheetId="4" hidden="1">{#N/A,#N/A,TRUE,"1842CWN0"}</definedName>
    <definedName name="wrn.civil._.works." localSheetId="3" hidden="1">{#N/A,#N/A,TRUE,"1842CWN0"}</definedName>
    <definedName name="wrn.civil._.works." localSheetId="8" hidden="1">{#N/A,#N/A,TRUE,"1842CWN0"}</definedName>
    <definedName name="wrn.civil._.works." localSheetId="10" hidden="1">{#N/A,#N/A,TRUE,"1842CWN0"}</definedName>
    <definedName name="wrn.civil._.works." localSheetId="12" hidden="1">{#N/A,#N/A,TRUE,"1842CWN0"}</definedName>
    <definedName name="wrn.civil._.works." hidden="1">{#N/A,#N/A,TRUE,"1842CWN0"}</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1"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11" hidden="1">{#N/A,#N/A,TRUE,"INGENIERIA";#N/A,#N/A,TRUE,"COMPRAS";#N/A,#N/A,TRUE,"DIRECCION";#N/A,#N/A,TRUE,"RESUMEN"}</definedName>
    <definedName name="wrn.GERENCIA." localSheetId="13" hidden="1">{#N/A,#N/A,TRUE,"INGENIERIA";#N/A,#N/A,TRUE,"COMPRAS";#N/A,#N/A,TRUE,"DIRECCION";#N/A,#N/A,TRUE,"RESUMEN"}</definedName>
    <definedName name="wrn.GERENCIA." localSheetId="4" hidden="1">{#N/A,#N/A,TRUE,"INGENIERIA";#N/A,#N/A,TRUE,"COMPRAS";#N/A,#N/A,TRUE,"DIRECCION";#N/A,#N/A,TRUE,"RESUMEN"}</definedName>
    <definedName name="wrn.GERENCIA." localSheetId="3" hidden="1">{#N/A,#N/A,TRUE,"INGENIERIA";#N/A,#N/A,TRUE,"COMPRAS";#N/A,#N/A,TRUE,"DIRECCION";#N/A,#N/A,TRUE,"RESUMEN"}</definedName>
    <definedName name="wrn.GERENCIA." localSheetId="8" hidden="1">{#N/A,#N/A,TRUE,"INGENIERIA";#N/A,#N/A,TRUE,"COMPRAS";#N/A,#N/A,TRUE,"DIRECCION";#N/A,#N/A,TRUE,"RESUMEN"}</definedName>
    <definedName name="wrn.GERENCIA." localSheetId="10" hidden="1">{#N/A,#N/A,TRUE,"INGENIERIA";#N/A,#N/A,TRUE,"COMPRAS";#N/A,#N/A,TRUE,"DIRECCION";#N/A,#N/A,TRUE,"RESUMEN"}</definedName>
    <definedName name="wrn.GERENCIA." localSheetId="12" hidden="1">{#N/A,#N/A,TRUE,"INGENIERIA";#N/A,#N/A,TRUE,"COMPRAS";#N/A,#N/A,TRUE,"DIRECCION";#N/A,#N/A,TRUE,"RESUMEN"}</definedName>
    <definedName name="wrn.GERENCIA." hidden="1">{#N/A,#N/A,TRUE,"INGENIERIA";#N/A,#N/A,TRUE,"COMPRAS";#N/A,#N/A,TRUE,"DIRECCION";#N/A,#N/A,TRUE,"RESUMEN"}</definedName>
    <definedName name="wrn.via." localSheetId="11" hidden="1">{"via1",#N/A,TRUE,"general";"via2",#N/A,TRUE,"general";"via3",#N/A,TRUE,"general"}</definedName>
    <definedName name="wrn.via." localSheetId="13"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localSheetId="8" hidden="1">{"via1",#N/A,TRUE,"general";"via2",#N/A,TRUE,"general";"via3",#N/A,TRUE,"general"}</definedName>
    <definedName name="wrn.via." localSheetId="10"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XSW" localSheetId="11" hidden="1">{#N/A,#N/A,TRUE,"1842CWN0"}</definedName>
    <definedName name="XSW" localSheetId="13" hidden="1">{#N/A,#N/A,TRUE,"1842CWN0"}</definedName>
    <definedName name="XSW" localSheetId="4" hidden="1">{#N/A,#N/A,TRUE,"1842CWN0"}</definedName>
    <definedName name="XSW" localSheetId="3" hidden="1">{#N/A,#N/A,TRUE,"1842CWN0"}</definedName>
    <definedName name="XSW" localSheetId="8" hidden="1">{#N/A,#N/A,TRUE,"1842CWN0"}</definedName>
    <definedName name="XSW" localSheetId="10" hidden="1">{#N/A,#N/A,TRUE,"1842CWN0"}</definedName>
    <definedName name="XSW" localSheetId="12" hidden="1">{#N/A,#N/A,TRUE,"1842CWN0"}</definedName>
    <definedName name="XSW" hidden="1">{#N/A,#N/A,TRUE,"1842CWN0"}</definedName>
    <definedName name="XXXX" localSheetId="11" hidden="1">#REF!</definedName>
    <definedName name="XXXX" localSheetId="13" hidden="1">#REF!</definedName>
    <definedName name="XXXX" localSheetId="4" hidden="1">#REF!</definedName>
    <definedName name="XXXX" localSheetId="8" hidden="1">#REF!</definedName>
    <definedName name="XXXX" localSheetId="10" hidden="1">#REF!</definedName>
    <definedName name="XXXX" localSheetId="12" hidden="1">#REF!</definedName>
    <definedName name="XXXX" hidden="1">#REF!</definedName>
    <definedName name="XZS" localSheetId="11" hidden="1">#REF!</definedName>
    <definedName name="XZS" localSheetId="13" hidden="1">#REF!</definedName>
    <definedName name="XZS" localSheetId="4" hidden="1">#REF!</definedName>
    <definedName name="XZS" localSheetId="8" hidden="1">#REF!</definedName>
    <definedName name="XZS" localSheetId="10" hidden="1">#REF!</definedName>
    <definedName name="XZS" localSheetId="12" hidden="1">#REF!</definedName>
    <definedName name="XZS" hidden="1">#REF!</definedName>
    <definedName name="ZAQ" localSheetId="11" hidden="1">{#N/A,#N/A,TRUE,"INGENIERIA";#N/A,#N/A,TRUE,"COMPRAS";#N/A,#N/A,TRUE,"DIRECCION";#N/A,#N/A,TRUE,"RESUMEN"}</definedName>
    <definedName name="ZAQ" localSheetId="13" hidden="1">{#N/A,#N/A,TRUE,"INGENIERIA";#N/A,#N/A,TRUE,"COMPRAS";#N/A,#N/A,TRUE,"DIRECCION";#N/A,#N/A,TRUE,"RESUMEN"}</definedName>
    <definedName name="ZAQ" localSheetId="4" hidden="1">{#N/A,#N/A,TRUE,"INGENIERIA";#N/A,#N/A,TRUE,"COMPRAS";#N/A,#N/A,TRUE,"DIRECCION";#N/A,#N/A,TRUE,"RESUMEN"}</definedName>
    <definedName name="ZAQ" localSheetId="3" hidden="1">{#N/A,#N/A,TRUE,"INGENIERIA";#N/A,#N/A,TRUE,"COMPRAS";#N/A,#N/A,TRUE,"DIRECCION";#N/A,#N/A,TRUE,"RESUMEN"}</definedName>
    <definedName name="ZAQ" localSheetId="8" hidden="1">{#N/A,#N/A,TRUE,"INGENIERIA";#N/A,#N/A,TRUE,"COMPRAS";#N/A,#N/A,TRUE,"DIRECCION";#N/A,#N/A,TRUE,"RESUMEN"}</definedName>
    <definedName name="ZAQ" localSheetId="10" hidden="1">{#N/A,#N/A,TRUE,"INGENIERIA";#N/A,#N/A,TRUE,"COMPRAS";#N/A,#N/A,TRUE,"DIRECCION";#N/A,#N/A,TRUE,"RESUMEN"}</definedName>
    <definedName name="ZAQ" localSheetId="12" hidden="1">{#N/A,#N/A,TRUE,"INGENIERIA";#N/A,#N/A,TRUE,"COMPRAS";#N/A,#N/A,TRUE,"DIRECCION";#N/A,#N/A,TRUE,"RESUMEN"}</definedName>
    <definedName name="ZAQ" hidden="1">{#N/A,#N/A,TRUE,"INGENIERIA";#N/A,#N/A,TRUE,"COMPRAS";#N/A,#N/A,TRUE,"DIRECCION";#N/A,#N/A,TRUE,"RESUMEN"}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11" l="1"/>
  <c r="C13" i="11"/>
  <c r="C16" i="32"/>
  <c r="C17" i="32" s="1"/>
  <c r="C18" i="32" s="1"/>
  <c r="C19" i="32" s="1"/>
  <c r="C20" i="32" s="1"/>
  <c r="O101" i="15"/>
  <c r="C19" i="11"/>
  <c r="C18" i="11"/>
  <c r="C17" i="11"/>
  <c r="C22" i="11" l="1"/>
  <c r="H55" i="7" l="1"/>
  <c r="H63" i="7"/>
  <c r="H36" i="7"/>
  <c r="H14" i="7"/>
  <c r="H28" i="7" l="1"/>
  <c r="H29" i="7"/>
  <c r="H30" i="7"/>
  <c r="H31" i="7"/>
  <c r="H32" i="7"/>
  <c r="H33" i="7"/>
  <c r="H60" i="7"/>
  <c r="H61" i="7"/>
  <c r="H72" i="7"/>
  <c r="H73" i="7"/>
  <c r="H74" i="7"/>
  <c r="H75" i="7"/>
  <c r="H81" i="7"/>
  <c r="H106" i="7"/>
  <c r="H107" i="7"/>
  <c r="H108" i="7"/>
  <c r="H109" i="7"/>
  <c r="H110" i="7"/>
  <c r="H111" i="7"/>
  <c r="H112" i="7"/>
  <c r="H113" i="7"/>
  <c r="H96" i="7"/>
  <c r="H27" i="7"/>
  <c r="H64" i="7" l="1"/>
  <c r="H59" i="7"/>
  <c r="H57" i="7"/>
  <c r="H56" i="7"/>
  <c r="H58" i="7"/>
  <c r="H19" i="32" l="1"/>
  <c r="N19" i="32"/>
  <c r="L26" i="21"/>
  <c r="H26" i="21"/>
  <c r="E26" i="21"/>
  <c r="D26" i="21"/>
  <c r="L25" i="21"/>
  <c r="H25" i="21"/>
  <c r="M25" i="21" s="1"/>
  <c r="E25" i="21"/>
  <c r="D25" i="21"/>
  <c r="L24" i="21"/>
  <c r="H24" i="21"/>
  <c r="E24" i="21"/>
  <c r="D24" i="21"/>
  <c r="H22" i="21"/>
  <c r="E22" i="21"/>
  <c r="D22" i="21"/>
  <c r="L36" i="19"/>
  <c r="D29" i="19"/>
  <c r="E29" i="19"/>
  <c r="F29" i="19"/>
  <c r="D30" i="19"/>
  <c r="E30" i="19"/>
  <c r="F30" i="19"/>
  <c r="D31" i="19"/>
  <c r="E31" i="19"/>
  <c r="F31" i="19"/>
  <c r="F28" i="19"/>
  <c r="E28" i="19"/>
  <c r="P19" i="32" l="1"/>
  <c r="M26" i="21"/>
  <c r="M24" i="21"/>
  <c r="D28" i="19" l="1"/>
  <c r="F14" i="19"/>
  <c r="L14" i="15"/>
  <c r="L13" i="15"/>
  <c r="M14" i="15"/>
  <c r="M13" i="15"/>
  <c r="O32" i="32"/>
  <c r="P32" i="32" s="1"/>
  <c r="D32" i="32"/>
  <c r="N23" i="32"/>
  <c r="N17" i="32"/>
  <c r="H17" i="32"/>
  <c r="P17" i="32" s="1"/>
  <c r="P54" i="10"/>
  <c r="O33" i="32"/>
  <c r="P33" i="32" s="1"/>
  <c r="D33" i="32"/>
  <c r="O31" i="32"/>
  <c r="P31" i="32" s="1"/>
  <c r="D31" i="32"/>
  <c r="O30" i="32"/>
  <c r="P30" i="32" s="1"/>
  <c r="D30" i="32"/>
  <c r="C30" i="32"/>
  <c r="H24" i="32"/>
  <c r="D24" i="32"/>
  <c r="H23" i="32"/>
  <c r="D23" i="32"/>
  <c r="N22" i="32"/>
  <c r="H22" i="32"/>
  <c r="D22" i="32"/>
  <c r="C22" i="32"/>
  <c r="C23" i="32" s="1"/>
  <c r="C24" i="32" s="1"/>
  <c r="N20" i="32"/>
  <c r="H20" i="32"/>
  <c r="N18" i="32"/>
  <c r="H18" i="32"/>
  <c r="N16" i="32"/>
  <c r="H16" i="32"/>
  <c r="N15" i="32"/>
  <c r="H15" i="32"/>
  <c r="C15" i="32"/>
  <c r="O8" i="32"/>
  <c r="O7" i="32"/>
  <c r="B5" i="32"/>
  <c r="I29" i="10"/>
  <c r="I30" i="10"/>
  <c r="N19" i="10"/>
  <c r="H19" i="10"/>
  <c r="P19" i="10" s="1"/>
  <c r="O30" i="10"/>
  <c r="O31" i="10"/>
  <c r="O29" i="10"/>
  <c r="D30" i="10"/>
  <c r="D31" i="10"/>
  <c r="D29" i="10"/>
  <c r="D23" i="10"/>
  <c r="D22" i="10"/>
  <c r="D21" i="10"/>
  <c r="K31" i="15"/>
  <c r="H31" i="15"/>
  <c r="G31" i="15"/>
  <c r="O42" i="10"/>
  <c r="B19" i="22"/>
  <c r="B20" i="20"/>
  <c r="B19" i="20"/>
  <c r="A19" i="16"/>
  <c r="P16" i="32" l="1"/>
  <c r="P20" i="32"/>
  <c r="P18" i="32"/>
  <c r="C31" i="32"/>
  <c r="C33" i="32" s="1"/>
  <c r="C32" i="32"/>
  <c r="O13" i="15"/>
  <c r="P24" i="32"/>
  <c r="P23" i="32"/>
  <c r="P15" i="32"/>
  <c r="P22" i="32"/>
  <c r="P34" i="32"/>
  <c r="P29" i="10"/>
  <c r="C21" i="10"/>
  <c r="H23" i="10"/>
  <c r="H22" i="10"/>
  <c r="H21" i="10"/>
  <c r="H16" i="10"/>
  <c r="H17" i="10"/>
  <c r="H18" i="10"/>
  <c r="H15" i="10"/>
  <c r="P27" i="32" l="1"/>
  <c r="P36" i="32" s="1"/>
  <c r="H137" i="7"/>
  <c r="H136" i="7"/>
  <c r="P37" i="32" l="1"/>
  <c r="P38" i="32" s="1"/>
  <c r="F32" i="19"/>
  <c r="G22" i="19"/>
  <c r="G21" i="19"/>
  <c r="G20" i="19"/>
  <c r="K90" i="15"/>
  <c r="K91" i="15"/>
  <c r="K89" i="15"/>
  <c r="K88" i="15"/>
  <c r="K77" i="15"/>
  <c r="K78" i="15"/>
  <c r="K79" i="15"/>
  <c r="K76" i="15"/>
  <c r="K57" i="15"/>
  <c r="K58" i="15"/>
  <c r="K59" i="15"/>
  <c r="K60" i="15"/>
  <c r="K61" i="15"/>
  <c r="K62" i="15"/>
  <c r="K63" i="15"/>
  <c r="K64" i="15"/>
  <c r="K65" i="15"/>
  <c r="K66" i="15"/>
  <c r="K67" i="15"/>
  <c r="K68" i="15"/>
  <c r="K69" i="15"/>
  <c r="K70" i="15"/>
  <c r="K71" i="15"/>
  <c r="K72" i="15"/>
  <c r="K73" i="15"/>
  <c r="K74" i="15"/>
  <c r="K56" i="15"/>
  <c r="K50" i="15"/>
  <c r="K49" i="15"/>
  <c r="K41" i="15"/>
  <c r="K40" i="15"/>
  <c r="K33" i="15"/>
  <c r="K32" i="15"/>
  <c r="K35" i="15"/>
  <c r="K36" i="15"/>
  <c r="K30" i="15"/>
  <c r="K26" i="15"/>
  <c r="K25" i="15"/>
  <c r="K24" i="15"/>
  <c r="K20" i="15"/>
  <c r="N15" i="10"/>
  <c r="H11" i="7"/>
  <c r="H12" i="7"/>
  <c r="L19" i="21" l="1"/>
  <c r="L16" i="21"/>
  <c r="D16" i="21"/>
  <c r="G27" i="16"/>
  <c r="E32" i="19" l="1"/>
  <c r="D32" i="19"/>
  <c r="D22" i="19"/>
  <c r="D21" i="19"/>
  <c r="D20" i="19"/>
  <c r="H77" i="15"/>
  <c r="H78" i="15"/>
  <c r="H79" i="15"/>
  <c r="D77" i="15"/>
  <c r="D78" i="15"/>
  <c r="D79" i="15"/>
  <c r="H76" i="15"/>
  <c r="D76" i="15"/>
  <c r="H57" i="15"/>
  <c r="H58" i="15"/>
  <c r="H59" i="15"/>
  <c r="H60" i="15"/>
  <c r="H61" i="15"/>
  <c r="H62" i="15"/>
  <c r="H63" i="15"/>
  <c r="H64" i="15"/>
  <c r="H65" i="15"/>
  <c r="H66" i="15"/>
  <c r="H67" i="15"/>
  <c r="H68" i="15"/>
  <c r="H69" i="15"/>
  <c r="H70" i="15"/>
  <c r="H71" i="15"/>
  <c r="H72" i="15"/>
  <c r="H73" i="15"/>
  <c r="H74" i="15"/>
  <c r="H56" i="15"/>
  <c r="D57" i="15"/>
  <c r="D58" i="15"/>
  <c r="D59" i="15"/>
  <c r="D60" i="15"/>
  <c r="D61" i="15"/>
  <c r="D62" i="15"/>
  <c r="D63" i="15"/>
  <c r="D64" i="15"/>
  <c r="D65" i="15"/>
  <c r="D66" i="15"/>
  <c r="D67" i="15"/>
  <c r="D68" i="15"/>
  <c r="D69" i="15"/>
  <c r="D70" i="15"/>
  <c r="D71" i="15"/>
  <c r="D72" i="15"/>
  <c r="D73" i="15"/>
  <c r="D74" i="15"/>
  <c r="D56" i="15"/>
  <c r="H34" i="15"/>
  <c r="H35" i="15"/>
  <c r="G35" i="15"/>
  <c r="H36" i="15"/>
  <c r="G36" i="15"/>
  <c r="H50" i="15" l="1"/>
  <c r="H49" i="15"/>
  <c r="G49" i="15"/>
  <c r="G50" i="15"/>
  <c r="H32" i="15"/>
  <c r="H33" i="15"/>
  <c r="H41" i="15" l="1"/>
  <c r="H40" i="15"/>
  <c r="G41" i="15"/>
  <c r="G40" i="15"/>
  <c r="G32" i="15" l="1"/>
  <c r="G33" i="15"/>
  <c r="H30" i="15"/>
  <c r="G30" i="15"/>
  <c r="H25" i="15"/>
  <c r="H26" i="15"/>
  <c r="H24" i="15"/>
  <c r="G25" i="15"/>
  <c r="G26" i="15"/>
  <c r="G24" i="15"/>
  <c r="H20" i="15"/>
  <c r="G20" i="15"/>
  <c r="E28" i="20" l="1"/>
  <c r="H53" i="7" l="1"/>
  <c r="H101" i="7" l="1"/>
  <c r="H114" i="7"/>
  <c r="H115" i="7"/>
  <c r="H82" i="7"/>
  <c r="H99" i="7"/>
  <c r="H105" i="7"/>
  <c r="H104" i="7"/>
  <c r="H71" i="7"/>
  <c r="H102" i="7"/>
  <c r="H100" i="7"/>
  <c r="H98" i="7"/>
  <c r="H34" i="7"/>
  <c r="H116" i="7"/>
  <c r="H103" i="7"/>
  <c r="H80" i="7" l="1"/>
  <c r="P148" i="7" l="1"/>
  <c r="E28" i="22"/>
  <c r="Q23" i="16"/>
  <c r="L30" i="21" l="1"/>
  <c r="D6" i="22"/>
  <c r="L36" i="22"/>
  <c r="B23" i="22"/>
  <c r="B25" i="22" s="1"/>
  <c r="B26" i="22" s="1"/>
  <c r="B27" i="22" s="1"/>
  <c r="B28" i="22" s="1"/>
  <c r="J17" i="22"/>
  <c r="J16" i="22"/>
  <c r="B15" i="22"/>
  <c r="B16" i="22" s="1"/>
  <c r="B17" i="22" s="1"/>
  <c r="B18" i="22" s="1"/>
  <c r="B20" i="22" s="1"/>
  <c r="L22" i="21" l="1"/>
  <c r="B19" i="21" l="1"/>
  <c r="D19" i="21" l="1"/>
  <c r="H19" i="21"/>
  <c r="M22" i="21"/>
  <c r="L36" i="20"/>
  <c r="B23" i="20"/>
  <c r="B25" i="20" s="1"/>
  <c r="B26" i="20" s="1"/>
  <c r="B27" i="20" s="1"/>
  <c r="B28" i="20" s="1"/>
  <c r="J17" i="20"/>
  <c r="J16" i="20"/>
  <c r="B15" i="20"/>
  <c r="B16" i="20" s="1"/>
  <c r="B17" i="20" s="1"/>
  <c r="B18" i="20" s="1"/>
  <c r="L31" i="19"/>
  <c r="L22" i="19"/>
  <c r="L21" i="19"/>
  <c r="J32" i="19"/>
  <c r="K32" i="19" s="1"/>
  <c r="J30" i="19"/>
  <c r="K30" i="19" s="1"/>
  <c r="J29" i="19"/>
  <c r="K29" i="19" s="1"/>
  <c r="J28" i="19"/>
  <c r="K28" i="19" s="1"/>
  <c r="F22" i="19"/>
  <c r="F21" i="19"/>
  <c r="F20" i="19"/>
  <c r="K14" i="19"/>
  <c r="C9" i="19"/>
  <c r="M27" i="21" l="1"/>
  <c r="L23" i="19"/>
  <c r="L32" i="19"/>
  <c r="L29" i="19"/>
  <c r="L28" i="19"/>
  <c r="L30" i="19"/>
  <c r="L33" i="19" l="1"/>
  <c r="A24" i="16" l="1"/>
  <c r="A25" i="16" s="1"/>
  <c r="A26" i="16" s="1"/>
  <c r="A27" i="16" s="1"/>
  <c r="A14" i="16"/>
  <c r="A15" i="16" s="1"/>
  <c r="A16" i="16" s="1"/>
  <c r="A17" i="16" s="1"/>
  <c r="A18" i="16" s="1"/>
  <c r="N36" i="15"/>
  <c r="N34" i="15"/>
  <c r="N33" i="15"/>
  <c r="N32" i="15"/>
  <c r="N31" i="15"/>
  <c r="N30" i="15"/>
  <c r="N26" i="15"/>
  <c r="N25" i="15"/>
  <c r="N24" i="15"/>
  <c r="N20" i="15"/>
  <c r="N21" i="15" s="1"/>
  <c r="N91" i="15"/>
  <c r="H91" i="15"/>
  <c r="G91" i="15"/>
  <c r="N90" i="15"/>
  <c r="H90" i="15"/>
  <c r="G90" i="15"/>
  <c r="N89" i="15"/>
  <c r="H89" i="15"/>
  <c r="G89" i="15"/>
  <c r="N88" i="15"/>
  <c r="H88" i="15"/>
  <c r="G88" i="15"/>
  <c r="N79" i="15"/>
  <c r="N78" i="15"/>
  <c r="N77" i="15"/>
  <c r="N76" i="15"/>
  <c r="N74" i="15"/>
  <c r="N73" i="15"/>
  <c r="N72" i="15"/>
  <c r="N71" i="15"/>
  <c r="N70" i="15"/>
  <c r="N69" i="15"/>
  <c r="N68" i="15"/>
  <c r="N67" i="15"/>
  <c r="N66" i="15"/>
  <c r="N65" i="15"/>
  <c r="N64" i="15"/>
  <c r="N63" i="15"/>
  <c r="N62" i="15"/>
  <c r="N61" i="15"/>
  <c r="N60" i="15"/>
  <c r="N59" i="15"/>
  <c r="N58" i="15"/>
  <c r="N57" i="15"/>
  <c r="C57" i="15"/>
  <c r="C58" i="15" s="1"/>
  <c r="C59" i="15" s="1"/>
  <c r="C60" i="15" s="1"/>
  <c r="C61" i="15" s="1"/>
  <c r="C62" i="15" s="1"/>
  <c r="C63" i="15" s="1"/>
  <c r="C64" i="15" s="1"/>
  <c r="C65" i="15" s="1"/>
  <c r="C66" i="15" s="1"/>
  <c r="C67" i="15" s="1"/>
  <c r="C68" i="15" s="1"/>
  <c r="C69" i="15" s="1"/>
  <c r="C70" i="15" s="1"/>
  <c r="C71" i="15" s="1"/>
  <c r="C72" i="15" s="1"/>
  <c r="C73" i="15" s="1"/>
  <c r="C74" i="15" s="1"/>
  <c r="N56" i="15"/>
  <c r="N50" i="15"/>
  <c r="N49" i="15"/>
  <c r="N41" i="15"/>
  <c r="N40" i="15"/>
  <c r="N35" i="15"/>
  <c r="C6" i="15"/>
  <c r="C76" i="15" l="1"/>
  <c r="C77" i="15" s="1"/>
  <c r="C78" i="15" s="1"/>
  <c r="C79" i="15" s="1"/>
  <c r="N42" i="15"/>
  <c r="N27" i="15"/>
  <c r="N44" i="15" s="1"/>
  <c r="N80" i="15"/>
  <c r="N92" i="15"/>
  <c r="N37" i="15"/>
  <c r="N51" i="15"/>
  <c r="P31" i="10" l="1"/>
  <c r="N23" i="10" l="1"/>
  <c r="N22" i="10"/>
  <c r="N21" i="10"/>
  <c r="N18" i="10"/>
  <c r="M16" i="21" l="1"/>
  <c r="N17" i="10"/>
  <c r="N16" i="10"/>
  <c r="P15" i="10" l="1"/>
  <c r="P17" i="10"/>
  <c r="P18" i="10"/>
  <c r="P16" i="10"/>
  <c r="L14" i="19" l="1"/>
  <c r="P21" i="10"/>
  <c r="P23" i="10"/>
  <c r="P22" i="10"/>
  <c r="L15" i="19" l="1"/>
  <c r="L35" i="19" s="1"/>
  <c r="L38" i="19" s="1"/>
  <c r="M19" i="21"/>
  <c r="O14" i="15"/>
  <c r="E9" i="20" l="1"/>
  <c r="L19" i="20" s="1"/>
  <c r="M20" i="21"/>
  <c r="M29" i="21" s="1"/>
  <c r="O15" i="15"/>
  <c r="N95" i="15" s="1"/>
  <c r="O8" i="10"/>
  <c r="B5" i="10"/>
  <c r="B49" i="10"/>
  <c r="B51" i="10" s="1"/>
  <c r="B52" i="10" s="1"/>
  <c r="B53" i="10" s="1"/>
  <c r="B54" i="10" s="1"/>
  <c r="O43" i="10"/>
  <c r="B41" i="10"/>
  <c r="B42" i="10" s="1"/>
  <c r="B43" i="10" s="1"/>
  <c r="C29" i="10"/>
  <c r="C30" i="10" s="1"/>
  <c r="C31" i="10" s="1"/>
  <c r="C22" i="10"/>
  <c r="C23" i="10" s="1"/>
  <c r="C15" i="10"/>
  <c r="L17" i="20" l="1"/>
  <c r="L20" i="20"/>
  <c r="L16" i="20"/>
  <c r="L21" i="20" s="1"/>
  <c r="L15" i="20"/>
  <c r="L18" i="20"/>
  <c r="E26" i="20"/>
  <c r="E27" i="20" s="1"/>
  <c r="E25" i="20"/>
  <c r="C16" i="10"/>
  <c r="C17" i="10" s="1"/>
  <c r="C18" i="10" s="1"/>
  <c r="C19" i="10"/>
  <c r="B44" i="10"/>
  <c r="B46" i="10" s="1"/>
  <c r="B45" i="10"/>
  <c r="P30" i="10"/>
  <c r="P32" i="10" s="1"/>
  <c r="M30" i="21"/>
  <c r="M31" i="21" s="1"/>
  <c r="E9" i="22"/>
  <c r="D8" i="16"/>
  <c r="K19" i="16" s="1"/>
  <c r="E25" i="22" l="1"/>
  <c r="E26" i="22" s="1"/>
  <c r="E27" i="22" s="1"/>
  <c r="L19" i="22"/>
  <c r="K18" i="16"/>
  <c r="G24" i="16"/>
  <c r="G25" i="16" s="1"/>
  <c r="G26" i="16" s="1"/>
  <c r="L17" i="22"/>
  <c r="L20" i="22"/>
  <c r="L18" i="22"/>
  <c r="L15" i="22"/>
  <c r="L16" i="22"/>
  <c r="X59" i="10"/>
  <c r="N25" i="22"/>
  <c r="K17" i="16"/>
  <c r="K14" i="16"/>
  <c r="K15" i="16"/>
  <c r="K16" i="16"/>
  <c r="P26" i="10"/>
  <c r="P34" i="10" s="1"/>
  <c r="K20" i="16" l="1"/>
  <c r="L21" i="22"/>
  <c r="T30" i="22"/>
  <c r="T35" i="20"/>
  <c r="S29" i="16"/>
  <c r="H16" i="7" l="1"/>
  <c r="H41" i="7" l="1"/>
  <c r="H46" i="7"/>
  <c r="H35" i="7"/>
  <c r="H85" i="7"/>
  <c r="H51" i="7"/>
  <c r="H47" i="7"/>
  <c r="H76" i="7"/>
  <c r="H70" i="7" s="1"/>
  <c r="H79" i="7"/>
  <c r="H78" i="7" s="1"/>
  <c r="H24" i="7" l="1"/>
  <c r="H23" i="7" s="1"/>
  <c r="H26" i="7"/>
  <c r="H20" i="7"/>
  <c r="H10" i="7"/>
  <c r="H9" i="7" s="1"/>
  <c r="H87" i="7"/>
  <c r="H86" i="7" s="1"/>
  <c r="H120" i="7"/>
  <c r="H84" i="7"/>
  <c r="H83" i="7" s="1"/>
  <c r="H92" i="7"/>
  <c r="H8" i="7"/>
  <c r="H118" i="7"/>
  <c r="H7" i="7"/>
  <c r="H18" i="7"/>
  <c r="H17" i="7" s="1"/>
  <c r="H15" i="7"/>
  <c r="H44" i="7"/>
  <c r="H68" i="7"/>
  <c r="H67" i="7" s="1"/>
  <c r="H97" i="7"/>
  <c r="H52" i="7"/>
  <c r="H89" i="7"/>
  <c r="H95" i="7"/>
  <c r="H49" i="7"/>
  <c r="H6" i="7"/>
  <c r="H119" i="7"/>
  <c r="H50" i="7"/>
  <c r="H21" i="7"/>
  <c r="H43" i="7"/>
  <c r="H40" i="7"/>
  <c r="H45" i="7"/>
  <c r="H91" i="7"/>
  <c r="H37" i="7"/>
  <c r="H65" i="7"/>
  <c r="H90" i="7"/>
  <c r="H42" i="7"/>
  <c r="H39" i="7" l="1"/>
  <c r="H19" i="7"/>
  <c r="H5" i="7"/>
  <c r="H48" i="7"/>
  <c r="H117" i="7"/>
  <c r="H94" i="7"/>
  <c r="H88" i="7"/>
  <c r="H121" i="7" l="1"/>
  <c r="P45" i="10" s="1"/>
  <c r="L51" i="10" l="1"/>
  <c r="P51" i="10" s="1"/>
  <c r="U139" i="7"/>
  <c r="L53" i="10" l="1"/>
  <c r="P53" i="10" s="1"/>
  <c r="L52" i="10"/>
  <c r="P52" i="10" s="1"/>
  <c r="P42" i="10"/>
  <c r="P35" i="10"/>
  <c r="M32" i="21"/>
  <c r="P41" i="10"/>
  <c r="P46" i="10"/>
  <c r="P44" i="10"/>
  <c r="P43" i="10"/>
  <c r="L54" i="10" l="1"/>
  <c r="P47" i="10"/>
  <c r="G130" i="7"/>
  <c r="N32" i="21"/>
  <c r="H130" i="7" l="1"/>
  <c r="T144" i="7"/>
  <c r="U144" i="7" s="1"/>
  <c r="O7" i="10"/>
  <c r="I8" i="16"/>
  <c r="J9" i="20"/>
  <c r="J9" i="22"/>
  <c r="B10" i="11"/>
  <c r="K24" i="16" l="1"/>
  <c r="K25" i="16"/>
  <c r="K26" i="16"/>
  <c r="L26" i="20" l="1"/>
  <c r="L27" i="20"/>
  <c r="L28" i="20"/>
  <c r="L27" i="22" l="1"/>
  <c r="L26" i="22"/>
  <c r="L25" i="22" l="1"/>
  <c r="L28" i="22"/>
  <c r="K27" i="16"/>
  <c r="K28" i="16" s="1"/>
  <c r="K30" i="16" s="1"/>
  <c r="K31" i="16" s="1"/>
  <c r="K33" i="16" s="1"/>
  <c r="K37" i="16" s="1"/>
  <c r="M37" i="16" s="1"/>
  <c r="M96" i="15" l="1"/>
  <c r="N96" i="15" s="1"/>
  <c r="N97" i="15" s="1"/>
  <c r="L30" i="22"/>
  <c r="L32" i="22" s="1"/>
  <c r="L33" i="22" s="1"/>
  <c r="L35" i="22" s="1"/>
  <c r="L39" i="22" s="1"/>
  <c r="P101" i="15" l="1"/>
  <c r="G128" i="7"/>
  <c r="H128" i="7" s="1"/>
  <c r="M24" i="16" s="1"/>
  <c r="X57" i="10"/>
  <c r="T28" i="22" s="1"/>
  <c r="L25" i="20"/>
  <c r="L30" i="20" s="1"/>
  <c r="L32" i="20" s="1"/>
  <c r="S27" i="16" l="1"/>
  <c r="T33" i="20"/>
  <c r="T142" i="7"/>
  <c r="U142" i="7" s="1"/>
  <c r="L33" i="20"/>
  <c r="L35" i="20" s="1"/>
  <c r="L39" i="20" s="1"/>
  <c r="N39" i="20" s="1"/>
  <c r="K40" i="19" l="1"/>
  <c r="L40" i="19" s="1"/>
  <c r="L42" i="19" s="1"/>
  <c r="L43" i="19" l="1"/>
  <c r="X58" i="10"/>
  <c r="T29" i="22" s="1"/>
  <c r="N25" i="20"/>
  <c r="G129" i="7" l="1"/>
  <c r="H129" i="7" s="1"/>
  <c r="M43" i="19"/>
  <c r="S28" i="16"/>
  <c r="T34" i="20"/>
  <c r="T143" i="7" l="1"/>
  <c r="U143" i="7" s="1"/>
  <c r="U146" i="7" l="1"/>
  <c r="X55" i="10" l="1"/>
  <c r="V55" i="10" l="1"/>
  <c r="X53" i="10"/>
  <c r="V57" i="10"/>
  <c r="V59" i="10"/>
  <c r="V58" i="10"/>
  <c r="X60" i="10"/>
  <c r="S30" i="16" s="1"/>
  <c r="S25" i="16"/>
  <c r="T31" i="20"/>
  <c r="T36" i="20" s="1"/>
  <c r="T26" i="22"/>
  <c r="T31" i="22" s="1"/>
  <c r="T29" i="20" l="1"/>
  <c r="S23" i="16"/>
  <c r="T24" i="22"/>
  <c r="V60" i="10"/>
  <c r="P56" i="10" l="1"/>
  <c r="P58" i="10" s="1"/>
  <c r="P59" i="10" s="1"/>
  <c r="P61" i="10" s="1"/>
  <c r="H135" i="7" s="1"/>
  <c r="P65" i="10" l="1"/>
  <c r="H138" i="7" s="1"/>
  <c r="G125" i="7" s="1"/>
  <c r="T140" i="7" l="1"/>
  <c r="U140" i="7" s="1"/>
  <c r="H125" i="7"/>
  <c r="H126" i="7" s="1"/>
  <c r="J122" i="7" s="1"/>
  <c r="E12" i="11"/>
  <c r="E13" i="11" s="1"/>
  <c r="H132" i="7" l="1"/>
  <c r="J126" i="7" s="1"/>
  <c r="L126" i="7" s="1"/>
  <c r="N124" i="7" l="1"/>
  <c r="N126" i="7" s="1"/>
  <c r="I136" i="7"/>
  <c r="J129" i="7"/>
  <c r="L129" i="7" s="1"/>
  <c r="J130" i="7"/>
  <c r="L130" i="7" s="1"/>
  <c r="J137" i="7"/>
  <c r="J128" i="7"/>
  <c r="L128" i="7" s="1"/>
  <c r="L131" i="7" l="1"/>
  <c r="J131" i="7"/>
  <c r="N128" i="7"/>
  <c r="N130" i="7"/>
  <c r="N129" i="7"/>
  <c r="N131" i="7" l="1"/>
</calcChain>
</file>

<file path=xl/sharedStrings.xml><?xml version="1.0" encoding="utf-8"?>
<sst xmlns="http://schemas.openxmlformats.org/spreadsheetml/2006/main" count="65544" uniqueCount="17101">
  <si>
    <t>ALCALDÍA LOCAL DE BOSA</t>
  </si>
  <si>
    <t>ÁREA DE GESTIÓN DE DESARROLLO LOCAL DE BOSA</t>
  </si>
  <si>
    <t>OFICINA DE INFRAESTRUCTURA DEL FDLBOSA</t>
  </si>
  <si>
    <t>OBJETO DE LA LICITACIÓN:</t>
  </si>
  <si>
    <t>CONTRATAR LA ELABORACIÓN DE LOS ESTUDIOS, DISEÑOS Y DEMÁS TRÁMITES DE APROBACIÓN A MONTO FIJO Y LAS OBRAS DE CONSTRUCCIÓN BAJO EL SISTEMA DE PRECIOS UNITARIOS FIJOS DE UN PARQUE EN LA LOCALIDAD DE BOSA</t>
  </si>
  <si>
    <t>CONTRATO No.</t>
  </si>
  <si>
    <t>-</t>
  </si>
  <si>
    <t>MODALIDAD DE PROYECTO</t>
  </si>
  <si>
    <t>CONTRATO DE OBRA PÚBLICA</t>
  </si>
  <si>
    <t>FECHA:</t>
  </si>
  <si>
    <t>ACTIVIDADES</t>
  </si>
  <si>
    <t>MESES</t>
  </si>
  <si>
    <t>MONTOS</t>
  </si>
  <si>
    <t>ESTUDIOS - DISEÑOS Y ETAPA PRELIMINAR</t>
  </si>
  <si>
    <t>COSTO DIRECTO EJECUCIÓN DE OBRAS</t>
  </si>
  <si>
    <t>TOTAL PROYECTO</t>
  </si>
  <si>
    <t>AIU OBRA</t>
  </si>
  <si>
    <t>PGA Y SST (Incl. AIU)</t>
  </si>
  <si>
    <t>PGS (Incl. AIU)</t>
  </si>
  <si>
    <t>PMT (Incl. AIU)</t>
  </si>
  <si>
    <t>COSTO TOTAL DEL PROYECTO</t>
  </si>
  <si>
    <t xml:space="preserve">
APUS</t>
  </si>
  <si>
    <t>Código</t>
  </si>
  <si>
    <t>Descripcion</t>
  </si>
  <si>
    <t>Unidad</t>
  </si>
  <si>
    <t>Valor Unitario</t>
  </si>
  <si>
    <t>ABRAZADERA 1" DELGADA DE CREMALLERA(A=9-10MM)</t>
  </si>
  <si>
    <t>UN</t>
  </si>
  <si>
    <t>ABRAZADERA 1/2" DELGADA DE CREMALLERA</t>
  </si>
  <si>
    <t>ALAMBRE DE PUA Cal. 12½</t>
  </si>
  <si>
    <t>ML</t>
  </si>
  <si>
    <t>ALAMBRE GALVANIZADO Cal.  10</t>
  </si>
  <si>
    <t>KG</t>
  </si>
  <si>
    <t>ALAMBRE GALVANIZADO Cal. 16</t>
  </si>
  <si>
    <t>ALAMBRE GALVANIZADO Cal. 14</t>
  </si>
  <si>
    <t>ALAMBRE NEGRO   Cal. 18</t>
  </si>
  <si>
    <t>ANGULO   ¼"   x   2"</t>
  </si>
  <si>
    <t>ANGULO   1/8"   x   3/4"</t>
  </si>
  <si>
    <t>CABLE ALMA ACERO  3/8"</t>
  </si>
  <si>
    <t>CABLE ALMA FIBRA  3/8"</t>
  </si>
  <si>
    <t>CANAL "U"  DE  4"  LIVIANO</t>
  </si>
  <si>
    <t>SIKALISTO RESANE 25kg</t>
  </si>
  <si>
    <t>ACOPLE PARA LAVAMANOS Y SANITARIO PLASTICO</t>
  </si>
  <si>
    <t>Piso NEGRO EMEFLEX (Sum+transp)</t>
  </si>
  <si>
    <t>M2</t>
  </si>
  <si>
    <t>HIERRO PR-60 Corru/Fig 1" Kg</t>
  </si>
  <si>
    <t>HIERRO A-40 Liso/Rect    ½"</t>
  </si>
  <si>
    <t>HIERRO PR-60 Corru/Rec    ½"</t>
  </si>
  <si>
    <t>CASETEX Aligerante textil estr</t>
  </si>
  <si>
    <t>HIERRO A-36 Liso/Rect  3/4"</t>
  </si>
  <si>
    <t>HIERRO PR-60 Corru/Rec  3/4"</t>
  </si>
  <si>
    <t>HIERRO A-40 Liso/Rect   3/8"</t>
  </si>
  <si>
    <t>HIERRO CUADRADO 10mm</t>
  </si>
  <si>
    <t>LAMINA COLD ROLLED Cal.16 4x8M</t>
  </si>
  <si>
    <t>LAMINA COLD ROLLED Cal.- 18 1x2 M</t>
  </si>
  <si>
    <t>LAMINA COLD ROLLED Cal.20 1x2M</t>
  </si>
  <si>
    <t>LAMINA COLD ROLLED Cal.22 1x2M</t>
  </si>
  <si>
    <t>LAMINA COLD ROLLED Cal.24 1x2M</t>
  </si>
  <si>
    <t>MALLA CERRAMIENTO Eslabonada.Cal.10(Hueco 2"X2")</t>
  </si>
  <si>
    <t>ALAMBRE DE PUAS C-12.5X330 MTS</t>
  </si>
  <si>
    <t>RLL</t>
  </si>
  <si>
    <t>MALLA M-131 - 15 x 15 x 5mm</t>
  </si>
  <si>
    <t>MALLA L-098 (HELIACERO)  20 x 20 x 5mm</t>
  </si>
  <si>
    <t>MALLA M-188 - 15 x 15 x 6mm</t>
  </si>
  <si>
    <t>MALLA Q-8 CONCREMALLA-8.5MM(6x2.35M)Hueco:15X15CM</t>
  </si>
  <si>
    <t>MALLA Q- 2 CONCREMALLA-4MM(6x2.35M)Hueco:15X15CM</t>
  </si>
  <si>
    <t>MALLA Q- 5 -CONCREMALLA- 6MM(6x2.35)hUECO:15X15CM</t>
  </si>
  <si>
    <t>MALLA Q- 0 CONCREMALLA-3MM(6x2.35M)Hueco:15X15CM</t>
  </si>
  <si>
    <t>MALLA R- 21 CONCREMALLA-4mm(15x25 M )</t>
  </si>
  <si>
    <t>MALLA Q-3 CONCREMALLA-5MM(6x2.35M)Hueco:15X15CM</t>
  </si>
  <si>
    <t>ALAMBRE DE COBRE  DESNUDO No 14</t>
  </si>
  <si>
    <t>PERFIL ESTRUCTURAL C 120 X60 1.2 MM.</t>
  </si>
  <si>
    <t>PERFIL ESTRUCTURAL C18 Galv. 16x6mts.  ACESCO</t>
  </si>
  <si>
    <t>PERFIL ESTRUCTURAL C 18 Galv. 22x8mts.  ACESCO</t>
  </si>
  <si>
    <t>PLATINA 1/4" x 1 1/2" x 6m</t>
  </si>
  <si>
    <t>TUBO CUADRADO    1"    Cal. 18  CR</t>
  </si>
  <si>
    <t>TUBO CUADRADO     3/4" Cal. 20</t>
  </si>
  <si>
    <t>TUBO CUADRADO  1 1/2"    Cal. 20</t>
  </si>
  <si>
    <t>VIGA EN "I" 4" PESADA    6Mts.</t>
  </si>
  <si>
    <t>VENTANA SALA COMEDOR 1.5X1.8</t>
  </si>
  <si>
    <t>VENTANA ALCOBA  Cal. 20</t>
  </si>
  <si>
    <t>BALASTO SILVANIA  2X32</t>
  </si>
  <si>
    <t>ARENA LAVADA DE PEÑA (Sin Transporte)</t>
  </si>
  <si>
    <t>M3</t>
  </si>
  <si>
    <t>BALASTRO DE RIO</t>
  </si>
  <si>
    <t>ARENA LAVADA DE RIO (Sin Transporte)</t>
  </si>
  <si>
    <t>DUCTO TEL.LIV.3"(TUBO 6M)PAVCO</t>
  </si>
  <si>
    <t>UNION PRESION Ø4"PVC- S/NORMA ICONTEC</t>
  </si>
  <si>
    <t>AYUDANTE ALBAÑIL GENERAL SIN PRESTAC.    HORA</t>
  </si>
  <si>
    <t>HR</t>
  </si>
  <si>
    <t>CEMENTO BLANCO 40 Kg</t>
  </si>
  <si>
    <t>MINERAL COLOR ROJO</t>
  </si>
  <si>
    <t>LAVAMANOS  RIVIERA PREMIUM</t>
  </si>
  <si>
    <t>LAVAMANOS  CANCILLER BLANCO</t>
  </si>
  <si>
    <t>SANITARIO NUEVO EMBAJADOR</t>
  </si>
  <si>
    <t>CONCRETO FLUIDO  3000 psi Gr=1"</t>
  </si>
  <si>
    <t>GRANITO DEL 2 A 3 BLANCO NEIVA (40Kg)</t>
  </si>
  <si>
    <t>BTO</t>
  </si>
  <si>
    <t>Gravilla Fina de rio 1/2" M3  (Con Transporte)</t>
  </si>
  <si>
    <t>HIERRO 40 Liso/Rect    ½"</t>
  </si>
  <si>
    <t>COCINA SIST.1  51x150 AMERICAN</t>
  </si>
  <si>
    <t>CAMPANA EXTRAC.44cm.  AMERICAN</t>
  </si>
  <si>
    <t>TABLETA YOMASA 10x10x2 Fab.</t>
  </si>
  <si>
    <t>MALLA Protec.10mmx10mm 2M.Anch</t>
  </si>
  <si>
    <t>BLOQUE ESCORIA CONCREBLOCK 15x20x60  Fab.</t>
  </si>
  <si>
    <t>TABLETA YOMASA 10x20x3 Obra</t>
  </si>
  <si>
    <t>PIEDRA MEDIA ZONGA - RAJON (25-40cm) Sum+Transporte</t>
  </si>
  <si>
    <t>CUBIERTA Arq. Galv.3.05  color</t>
  </si>
  <si>
    <t>TRITURADO DE MAQUINA  DE 1A sin transp.</t>
  </si>
  <si>
    <t>VITROMURO .0.19 x0.19x0.08</t>
  </si>
  <si>
    <t>BLOQUE CONCRETO CONCREBLOCK 10x20x40 Fab.</t>
  </si>
  <si>
    <t>BLOQUE CONCRETO CONCREBLOCK 20x20x40 Fab.</t>
  </si>
  <si>
    <t>MORTERO 2000 PSI Cte. - Ar</t>
  </si>
  <si>
    <t>BLOQUE DIV. MODULARES 9x19x39 Liso Obra</t>
  </si>
  <si>
    <t>BLOQUE ESTRUCT. MODULARES 39x19x18 Estrd. Obra</t>
  </si>
  <si>
    <t>BLOQUE ESCORIA CONCREBLOCK 10x20x40  Fab.</t>
  </si>
  <si>
    <t>BLOQUE ESCORIA CONCREBLOCK 20x20x40  Fab.</t>
  </si>
  <si>
    <t>BLOQUE #4 STA/FE 33x23x9 Obra</t>
  </si>
  <si>
    <t>CANTONERA ELECTRICA  AUTA</t>
  </si>
  <si>
    <t>BLOQUE #5 33x23x11.5 Obra Perf.Vertical + Trans</t>
  </si>
  <si>
    <t>CANTONERA ELECTRICA  ESPAÑOLA  DORCAR</t>
  </si>
  <si>
    <t>SARDINELES (H 30cm) B=17;L=1.0m</t>
  </si>
  <si>
    <t>VENTANA BAÑO 0.60X0.60</t>
  </si>
  <si>
    <t>CANTONERA ELECTRICA  GATO</t>
  </si>
  <si>
    <t>LADRILLO PRENSADOMACIZO STA/FE 24.5x12x5.5 Obra</t>
  </si>
  <si>
    <t>LADRILLO RECOCIDO COMUN 12x24x6 Dep. *NO USAR*</t>
  </si>
  <si>
    <t>LADRILLO FACHADA MOORE 26x12.5x6 Vtrif. Fab.</t>
  </si>
  <si>
    <t>CINTA SIKA PVC   O-22</t>
  </si>
  <si>
    <t>LAMINA EN DRY WALL 3/8"</t>
  </si>
  <si>
    <t>LADRILLO PORTANTE 30 STA/FE 29x14.5x9 Prensado Obr</t>
  </si>
  <si>
    <t>SARDINELES (H 40cm) B-17;L=1.0m</t>
  </si>
  <si>
    <t>SARDINELES (H 45cm)</t>
  </si>
  <si>
    <t>CODO metalico  1"</t>
  </si>
  <si>
    <t>LADRILLO REJILLA YOMASA 24x12x7 Osc Fab.</t>
  </si>
  <si>
    <t>LADRILLO PRENSADO LIVIANO</t>
  </si>
  <si>
    <t>ADOQUIN COLON.6CM STA/FE 24.5x12x6 ObFuera del mer</t>
  </si>
  <si>
    <t>VIBROCOMPACTADOR DOBLE RODILLO 3 TON + OPERARIO</t>
  </si>
  <si>
    <t>LADRILLO TOLETE FINO STA/FE 24.5x12x6 Perf. Obra</t>
  </si>
  <si>
    <t>MORTERO 2500 PSI Cte.</t>
  </si>
  <si>
    <t>ACRILICO 2mm.</t>
  </si>
  <si>
    <t>ACRILICO 3mm. (Opal-Lámina de 1,20x1.80m)</t>
  </si>
  <si>
    <t>LAVADERO GRANITO 80x60</t>
  </si>
  <si>
    <t>HIERRO PR-60 Corru/Fig    3/8"</t>
  </si>
  <si>
    <t>Extintor a base de polvo químico seco 10 libras tipo ABC multipropósito - Suministro</t>
  </si>
  <si>
    <t>Extintor a base de polvo químico seco 20 libras tipo ABC multipropósito - Suministro</t>
  </si>
  <si>
    <t>DURACUSTIC 5/8" S/inst.  Fglas</t>
  </si>
  <si>
    <t>OFICIAL ALBAÑIL GENER.SIN/PREST.   HORA</t>
  </si>
  <si>
    <t>PLUMA ELECTRICA Trif.</t>
  </si>
  <si>
    <t>DD</t>
  </si>
  <si>
    <t>HIERRO A-40 Liso/Rect   5/8"  Kg</t>
  </si>
  <si>
    <t>HIERRO 40 Liso/Rect  3/4"</t>
  </si>
  <si>
    <t>ICOPOR 1 Cm. DENSIDAD 15 1x1</t>
  </si>
  <si>
    <t>ICOPOR 4 Cm  DENSIDAD 15 1x1</t>
  </si>
  <si>
    <t>LUXALON Minicell 5x5 Aluzinc</t>
  </si>
  <si>
    <t>LUXALON Aluzinc 130B     Decor</t>
  </si>
  <si>
    <t>CUBIERTA Arq. Galv.3.66 ACESCO</t>
  </si>
  <si>
    <t>LUXALON Aluzinc 80B      Decor</t>
  </si>
  <si>
    <t>LUXALON Alumin bisel V5  Decor</t>
  </si>
  <si>
    <t>LUXALON Alumin 130B      Decor</t>
  </si>
  <si>
    <t>LUXALON Alumin 180B      Decor</t>
  </si>
  <si>
    <t>LUXALON Alumin 80B       Decor</t>
  </si>
  <si>
    <t>TEJA Plast. #5 AJONIT   AJOVER</t>
  </si>
  <si>
    <t>LUXALON Bandeja Aluminio Natural</t>
  </si>
  <si>
    <t>GRAPAS PARA CASETON 1¼"  15unidades</t>
  </si>
  <si>
    <t>CAJA</t>
  </si>
  <si>
    <t>PLANCHON EUCALIPTUS (0.18 x0.04x2.90M)</t>
  </si>
  <si>
    <t>REPISA (8x4CM) L=3M ORDINARIO</t>
  </si>
  <si>
    <t>PLANCHON EUCALIPTUS (0.18x0.04M) L=3.90M)</t>
  </si>
  <si>
    <t>REPISA (8CMX4CM)  L=4M EN  ORDINARIO</t>
  </si>
  <si>
    <t>VARA DE LIMATON  L=4 M.</t>
  </si>
  <si>
    <t>PLACA SUPERBOARD COLOMBIT (1.2x0.6)4 mm-MURO</t>
  </si>
  <si>
    <t>PLACA PLANA 122x61x4mm ETERNIT</t>
  </si>
  <si>
    <t>GUARDAESCOBA VIROLA 6 Cm.</t>
  </si>
  <si>
    <t>GUARDAESCOBA VIROLA 8 Cm.</t>
  </si>
  <si>
    <t>GUARDAESCOBA ZAPAN NAZAREN 8cm</t>
  </si>
  <si>
    <t>CALIBRACION  DE MEDIDOR ELECTROMECANICO monofasico</t>
  </si>
  <si>
    <t>PARAMETRIZACION ELECTRONICA</t>
  </si>
  <si>
    <t>CALIBRACION  DE MEDIDOR ELECTRONICO monofasico</t>
  </si>
  <si>
    <t>MONOACUSTIC0 1 1/2" S/inst. Fglas</t>
  </si>
  <si>
    <t>SUPERCEL .60x121x4mm            ETERNIT</t>
  </si>
  <si>
    <t>LAMINA Galv. Cal. 18  1 x 2 M</t>
  </si>
  <si>
    <t>BAJANTE Rect. AR x2.5M ETERNIT</t>
  </si>
  <si>
    <t>BOVEDA CIRCULAR No.1 120x155</t>
  </si>
  <si>
    <t>ALAMBRE AISLADO No.14 THHN-THWN 90  600V</t>
  </si>
  <si>
    <t>CABALLETE FIJO T.ONDULADA ETERNIT</t>
  </si>
  <si>
    <t>CABALLETE ART SUP TEJA ESPAÑOLA ETERNIT</t>
  </si>
  <si>
    <t>CABALLETE ONDULIT ARTICULADO ETERNIT</t>
  </si>
  <si>
    <t>CANAL PVC (RAINGO)</t>
  </si>
  <si>
    <t>CANAL S/Circ.BSx250m ETERNIT</t>
  </si>
  <si>
    <t>CANALETA 43 x 3.50     ETERNIT</t>
  </si>
  <si>
    <t>CANALETA 43 x 4.00 ETERNIT (DESCONTINUADA) (NO USAR)</t>
  </si>
  <si>
    <t>TUBO GRES 16" (1.50)</t>
  </si>
  <si>
    <t>CANALETA 43 x 5.50     ETERNIT</t>
  </si>
  <si>
    <t>CANALETA 43 x 6.00     ETERNIT</t>
  </si>
  <si>
    <t>TUBO GRES 24" (1.50)     MOORE</t>
  </si>
  <si>
    <t>TUBO GRES 30" (1.50)     MOORE</t>
  </si>
  <si>
    <t>CANALETA 90 x 5.25     ETERNIT</t>
  </si>
  <si>
    <t>CANALETA 90 x 6.00     ETERNIT</t>
  </si>
  <si>
    <t>CANALETA 90 x 7.50   FIBROCEMENTO</t>
  </si>
  <si>
    <t>CANALETA 90 x 9.00     ETERNIT</t>
  </si>
  <si>
    <t>CANALETA 90-240x100 ACRILICA</t>
  </si>
  <si>
    <t>CANALETA Galv.  4.50    ACESCO</t>
  </si>
  <si>
    <t>CODO BAJANTE BR x 90   ETERNIT</t>
  </si>
  <si>
    <t>BAJANTE CODO 90°PVC (RAINGO)</t>
  </si>
  <si>
    <t>DOMO CIRCULAR   0.80 DIAMETRO</t>
  </si>
  <si>
    <t>DOMO CIRCULAR   1.10 DIAMETRO</t>
  </si>
  <si>
    <t>GANCHO PLACA Ond.150mm FIBROCEMENTO</t>
  </si>
  <si>
    <t>CANAL S/PORTE PVC (RAINGO)</t>
  </si>
  <si>
    <t>CANAL TAPA EXTERNA PVC(RAINGO)</t>
  </si>
  <si>
    <t>TEJA ACRILICA No.  6 Ond. 2mm.</t>
  </si>
  <si>
    <t>MEZCLADORA PARA CONCRETO 1 BULTO   ELECTRICO</t>
  </si>
  <si>
    <t>MES</t>
  </si>
  <si>
    <t>TEJA ESPAÑOLA  0.74 M. ETERNIT</t>
  </si>
  <si>
    <t>TEJA ESPAÑOLA  1.34 M. ETERNIT</t>
  </si>
  <si>
    <t>TEJA ONDULADA FIBROCEMENTO No.  4</t>
  </si>
  <si>
    <t>TEJA PLACA Ond. No.  5 ETERNIT</t>
  </si>
  <si>
    <t>TEJA PLACA Ond. No.  6 ETERNIT</t>
  </si>
  <si>
    <t>TEJA  PLACA Ond. No.  8</t>
  </si>
  <si>
    <t>TEJA INGLESA  AA Ref.761 MOORE</t>
  </si>
  <si>
    <t>TEJA CABLLETE AA Ref.771 MOORE</t>
  </si>
  <si>
    <t>TEJA Plast. #4 RURALIT  AJOVER</t>
  </si>
  <si>
    <t>TEJA Plast. #6 RURALIT  AJOVER</t>
  </si>
  <si>
    <t>TEJA RURALIT No.4</t>
  </si>
  <si>
    <t>TEJA RURALIT No.6</t>
  </si>
  <si>
    <t>TEJA RURALIT No.8</t>
  </si>
  <si>
    <t>TEJA Plast. #4 AJONIT   AJOVER</t>
  </si>
  <si>
    <t>TEJA TEJALIT # 4 DOBLE ETERNIT</t>
  </si>
  <si>
    <t>TEJA TEJALIT # 6 DOBLE ETERNIT</t>
  </si>
  <si>
    <t>TEJA TEJALIT # 8 DOBLE ETERNIT</t>
  </si>
  <si>
    <t>TEJA Tripl.No.1 179x117 Acr.2mm</t>
  </si>
  <si>
    <t>TERMINAL LATERAL No. 4 ETERNIT</t>
  </si>
  <si>
    <t>TERMINAL LATERAL No. 6 ETERNIT</t>
  </si>
  <si>
    <t>TORNILLO COMPL.METALcCAN-43 ETERNIT</t>
  </si>
  <si>
    <t>TORNILL0 FIJACION METALICO CANALETA-90</t>
  </si>
  <si>
    <t>VIDRIO PELDAR CRUDO BRONCE 5mm</t>
  </si>
  <si>
    <t>CANAL UNION PVC  (RAINGO)</t>
  </si>
  <si>
    <t>ADOQUIN CONC.A-6 OBRA (10x20x6)</t>
  </si>
  <si>
    <t>ALAMBRE GALVANIZADO Cal. 12</t>
  </si>
  <si>
    <t>ADOQUIN CONC.A-8 OBRA (10x20x8)</t>
  </si>
  <si>
    <t>TEJA PLANA    AA Ref.763 MOORE</t>
  </si>
  <si>
    <t>ADOQUIN GRES   10x10x2.5</t>
  </si>
  <si>
    <t>PISOGRES ESMALTADO BLC 10x20 T.MOORE</t>
  </si>
  <si>
    <t>ALFOMBRA ALFA VICTORY</t>
  </si>
  <si>
    <t>ALFOMBRA ALFA KASHMIR IMPERIAL</t>
  </si>
  <si>
    <t>ESPEJO PELDAR BRONCE 4 mm</t>
  </si>
  <si>
    <t>PLUMA GRUA MOTOR A GASOLINA</t>
  </si>
  <si>
    <t>ALFOMBRA ALFA SPLENDOR (NYLON)</t>
  </si>
  <si>
    <t>VIDRIO  CRUD.INCOLO.4mm  TRANSPARENTE</t>
  </si>
  <si>
    <t>VIDRIO CRISTAL INCOLORO 5mm</t>
  </si>
  <si>
    <t>VIDRIO CRISTAL BRONC. 4mm</t>
  </si>
  <si>
    <t>ALFOMBRA ALFA PREMIER (NYLON)</t>
  </si>
  <si>
    <t>VIDRIO CRISTAL BRONC. 5mm</t>
  </si>
  <si>
    <t>ESTUCO VENECIANO  CLARO</t>
  </si>
  <si>
    <t>GLN</t>
  </si>
  <si>
    <t>ALFOMBRA PAVCO ACUARELA  Inst.</t>
  </si>
  <si>
    <t>HIERRO 40 Alambrón        ¼"</t>
  </si>
  <si>
    <t>VIDRIO CRISTAL BRONC. 6mm</t>
  </si>
  <si>
    <t>HIERRO 40 Alambrón     3/8"</t>
  </si>
  <si>
    <t>PISO ANTICADO GUAJIRA 33*33 CRNA</t>
  </si>
  <si>
    <t>ALFOMBRA PAVCO MAGISTRAL Inst.</t>
  </si>
  <si>
    <t>ALFOMBRA PAVCO DALTON  Inst.</t>
  </si>
  <si>
    <t>ALFOMBRA PAVCO MONACO Inst.</t>
  </si>
  <si>
    <t>ALFOMBRA PAVCO OASIS Inst.</t>
  </si>
  <si>
    <t>ALFOMBRA PAVCO MINK Inst.</t>
  </si>
  <si>
    <t>ALFOMBRA PAVCO FLORESTA II Inst.</t>
  </si>
  <si>
    <t>VIDRIO CRISTAL Templ.BRONC.5mm</t>
  </si>
  <si>
    <t>VIDRIO CRISTAL Templ.BRONC.4mm</t>
  </si>
  <si>
    <t>TANQUE CONICO  250 LT. COLEMPAQUES</t>
  </si>
  <si>
    <t>TANQUE CONICO 2000 LT. COLEMPAQUES</t>
  </si>
  <si>
    <t>CODO metalico   3/4"  EMT</t>
  </si>
  <si>
    <t>CODO metalico    1/2"</t>
  </si>
  <si>
    <t>CODO  metalico  1 1/2"</t>
  </si>
  <si>
    <t>PISO OPAL BEIGE 20.5x20.5 CRNA</t>
  </si>
  <si>
    <t>ENCHAPE JULIANA BALNCO 20 x 30 CRNA</t>
  </si>
  <si>
    <t>ALFARJIA GRABADA 12x17x7 obra</t>
  </si>
  <si>
    <t>GRANO 1-N MELATO 33x33 PRIMERA  ALFA -BALDOSA</t>
  </si>
  <si>
    <t>ALFARJIA GRABADA 12x17x7 fab</t>
  </si>
  <si>
    <t>BALDOSIN GRANITO MARMOL Blc.#4 Base blanco 33 x33</t>
  </si>
  <si>
    <t>BALDOSIN MARMOL GRIS #4 DELTA 30 x 30</t>
  </si>
  <si>
    <t>VENTANA COCINA 0.90X1.20</t>
  </si>
  <si>
    <t>LADRILLO ESTRUCTURAL G 29X14.5X9 fab</t>
  </si>
  <si>
    <t>PUERTA METALICA ENTRADA  SIN CHAPA</t>
  </si>
  <si>
    <t>CONTRAPASOS ESCALERA Vinisol .Inst PAVCO</t>
  </si>
  <si>
    <t>TUBO ALCANT NOVAFORT 250MM   S/NORMA ICONTEC</t>
  </si>
  <si>
    <t>UNION  ALCANT NOVAFORT 250MM   S/NORMA ICONTEC</t>
  </si>
  <si>
    <t>PISO EGEO BLANCO 25X25 CRNA</t>
  </si>
  <si>
    <t>EMEFLEX MOZAICO INST.</t>
  </si>
  <si>
    <t>HIERRO A-40 Liso/Rect  3/4"</t>
  </si>
  <si>
    <t>GUARDAESCOBA  VINISOL 10 Inst PAVCO</t>
  </si>
  <si>
    <t>GUARDAESCOBA VINISOL 6.8Inst PAVCO</t>
  </si>
  <si>
    <t>MARMOL NEGRO SANGIL CUADREADO ALFA</t>
  </si>
  <si>
    <t>REJILLA ANTICUCARACHA 3"x2" COMBINADA</t>
  </si>
  <si>
    <t>REJILLA ANTICUCARACHA 6"x4" Al.</t>
  </si>
  <si>
    <t>REJILLA CONCENTRICA 3"x2" COMBINADA</t>
  </si>
  <si>
    <t>HIERRO A-40 Liso/Rect   5/8" Ml</t>
  </si>
  <si>
    <t>MARMOL RETAL TRAVERTINO VILLA DE LEYVA</t>
  </si>
  <si>
    <t>VIDRIO TEMPL.GRABD.BRONCE 5mm</t>
  </si>
  <si>
    <t>TEJA Plast. #8 AJONIT   AJOVER</t>
  </si>
  <si>
    <t>PASO 30 cm x 3 mm</t>
  </si>
  <si>
    <t>PEGACOR  BLANCO  (25kg)</t>
  </si>
  <si>
    <t>CERCHA METALICA DE 3MT</t>
  </si>
  <si>
    <t>SMN</t>
  </si>
  <si>
    <t>PIEDRA CORALINA (305x305x16)</t>
  </si>
  <si>
    <t>CRUCETAS CORTAS</t>
  </si>
  <si>
    <t>POLISEC PAVCO</t>
  </si>
  <si>
    <t>ENCHAPE VERACRUZ AZUL 20*30 CRNA</t>
  </si>
  <si>
    <t>ENCHAPE MACEDONIA 25x35   CRNA</t>
  </si>
  <si>
    <t>VIDRIO CRISTAL Templ.INCOL.5mm</t>
  </si>
  <si>
    <t>ENCHAPE TURQUI AZUL 25x25 CRNA</t>
  </si>
  <si>
    <t>BISAGRA DE HIERRO</t>
  </si>
  <si>
    <t>PAR</t>
  </si>
  <si>
    <t>PULIDA PISO GRANITO(EQUIPO+MdEO)</t>
  </si>
  <si>
    <t>PULIDA + LACADA PISO MADERA</t>
  </si>
  <si>
    <t>TEE PRESION 1¼" PVC  S/NORMA ICONTEC</t>
  </si>
  <si>
    <t>TABLON SAHARA LISO TUNEZ  ALFA</t>
  </si>
  <si>
    <t>TEE PRESION 3/4" PVC S/NORMA ICONTEC</t>
  </si>
  <si>
    <t>REJILLA LAVADERO 5x7cmx1 ½ "Al.</t>
  </si>
  <si>
    <t>TABLETA 10 x 10 NATURAL MOORE</t>
  </si>
  <si>
    <t>TABLETA 15 x 15 NATURAL MOORE</t>
  </si>
  <si>
    <t>TABLETA 20 x 10 NATURAL MOORE</t>
  </si>
  <si>
    <t>MARMOL Trav.VLLaLEIVA 30.5X15.3X1</t>
  </si>
  <si>
    <t>HIERRO A-40 Liso/Rect  7/8" Kg</t>
  </si>
  <si>
    <t>TABLON LISO TRADICION ROJA ALFA</t>
  </si>
  <si>
    <t>PLANCHONES MADERA (A=0.30M;e=4CM,L=3M.)</t>
  </si>
  <si>
    <t>TABLON DE ½-26 NATURAL MOORE</t>
  </si>
  <si>
    <t>PISO GERFLOR 1.5mm.Inst.  KONKER</t>
  </si>
  <si>
    <t>VINISOL 1.6  RESIDENCIAL TERRAZO (sum+ Inst).</t>
  </si>
  <si>
    <t>VINISOL 2.0  TRAFICO Inst.</t>
  </si>
  <si>
    <t>VINISOL 3.0 TraficoPesadoTableta (30x30cm)+transp.</t>
  </si>
  <si>
    <t>TEJA Plast. #6 AJONIT   AJOVER</t>
  </si>
  <si>
    <t>TEE PRESION Ø 1"  S/NORMA ICONTEC</t>
  </si>
  <si>
    <t>ZOCALO Bald.GRANO 5-BHV ALFA</t>
  </si>
  <si>
    <t>ZOCALO Bald.GRANO 5 MELAT ALFA</t>
  </si>
  <si>
    <t>ZOCALO Bald.GRANO 1 MELAT ALFA</t>
  </si>
  <si>
    <t>PISOGRES  NATURAL 30x30 T.MOORE</t>
  </si>
  <si>
    <t>REJILLA ALUMINIO CON SOSCO (3"x2") TRADICIONAL</t>
  </si>
  <si>
    <t>ANDAMIO COLGANTE 40mt.</t>
  </si>
  <si>
    <t>ANDAMIO TUBULAR (SECC:1.5X1.5M.)</t>
  </si>
  <si>
    <t>AUTOBOMBA PARA CONCRETO</t>
  </si>
  <si>
    <t>REJILLA VENT. TRADICIONAL 3" Al. 15x15</t>
  </si>
  <si>
    <t>BOMBA ESTACIONARIA DE CONCRETO</t>
  </si>
  <si>
    <t>BULLDOZER D-6 CATERPILLAR (Operario+Combustible)</t>
  </si>
  <si>
    <t>CARGADOR .40 M3 SOBRE LLANTAS</t>
  </si>
  <si>
    <t>HIERRO 40 Liso/Rect  7/8"</t>
  </si>
  <si>
    <t>RODILLO  VIBRATORIO "BENITIN" 1TON+ Operario</t>
  </si>
  <si>
    <t>COMPRESOR 2 MARTILLOS 185 PCM-OPER+COMB</t>
  </si>
  <si>
    <t>CALENTADOR 15 GN.Elec/Domes CIMSA</t>
  </si>
  <si>
    <t>CORTADORA DE LADRILLO GASOLINA (sin disco)</t>
  </si>
  <si>
    <t>CALENTADOR 30 GN.Elec.Integral CIMSA</t>
  </si>
  <si>
    <t>FORMCLAMPS</t>
  </si>
  <si>
    <t>FORMALETA ENTREPISO M2 (paral corto 1,5-2,5 mts)</t>
  </si>
  <si>
    <t>FORMALETA ENTREPISO M2 (paral largo 3-4,5 mts)</t>
  </si>
  <si>
    <t>CRUCETAS  LARGAS</t>
  </si>
  <si>
    <t>REJILLA DE ARBOL DE 120 cm. H.F.</t>
  </si>
  <si>
    <t>FORMALETA SARDINEL- (45x240) / ML</t>
  </si>
  <si>
    <t>CALENTADOR 30 GN.GAS  Domes CIMSA</t>
  </si>
  <si>
    <t>MEZCLADORA DE CONCRETO 2 BULTOS GASOLINA</t>
  </si>
  <si>
    <t>REJILLA TRADICIONAL PLASTICO 3"x2" PLASTICO</t>
  </si>
  <si>
    <t>MORDAZAS EN PLATINA CON CUÑA</t>
  </si>
  <si>
    <t>MOTOBOMBAS TRIFASICA DE 2"SUMERGIBLE</t>
  </si>
  <si>
    <t>PARALES - SEMANA (2 - 3.5m)</t>
  </si>
  <si>
    <t>PARALES - MES</t>
  </si>
  <si>
    <t>PESCANTE PARA ANDAMIO COLGANTE</t>
  </si>
  <si>
    <t>PLANCHONESa=0.30M,e=4CM,l=3.00 M ALQUILER</t>
  </si>
  <si>
    <t>PISO CORSICO 33x33 CRNA</t>
  </si>
  <si>
    <t>CALENTADOR 30 GN.Mix.Domes. CIMSA</t>
  </si>
  <si>
    <t>VIBRADOR A GASOLINA</t>
  </si>
  <si>
    <t>RANA A GASOLINA DE 50X75 CM</t>
  </si>
  <si>
    <t>ANTENA COMUNAL TV   10 SALIDAS</t>
  </si>
  <si>
    <t>TEJA Plast.ESPAÑOLA pequeña   AJOVER</t>
  </si>
  <si>
    <t>CALENTADOR 100 GN.GAS Indus. CIMSA</t>
  </si>
  <si>
    <t>ASCENSOR 7 PARADAS/8 PERSONAS</t>
  </si>
  <si>
    <t>UNIVERSAL PRESION ½"     PAVCO</t>
  </si>
  <si>
    <t>BOMBA A/NEGRAS 3" 2HP SUMERGIB</t>
  </si>
  <si>
    <t>HIERRO A-40 Liso/Rect  7/8" ML</t>
  </si>
  <si>
    <t>CENTRAL DE CONSERJERIA 10 PTOS</t>
  </si>
  <si>
    <t>CALENTADOR 120 GN.Mixt.Indus CIMSA</t>
  </si>
  <si>
    <t>CAMPANA EXTRAC.PINTURA HORNEABLE CIMSA</t>
  </si>
  <si>
    <t>CAMPANA EXTRAC.57cm. AMERICAN</t>
  </si>
  <si>
    <t>CAMPANA EXTRAC. a/inox 60                    CIMSA</t>
  </si>
  <si>
    <t>CITOFONOS  TERRANEO BASICO</t>
  </si>
  <si>
    <t>UNIVERSAL PRESION 3/4"   PAVCO</t>
  </si>
  <si>
    <t>UNIVERSAL PRESION 1"     PAVCO</t>
  </si>
  <si>
    <t>CODO 90° PRESION ½"  PVC S/NORMA ICONTEC</t>
  </si>
  <si>
    <t>CODO 90° PRESION  PVC 3/4" S/NORMA ICONTEC</t>
  </si>
  <si>
    <t>CODO 90° PRESION PVC 1" S/NORMA ICONTEC</t>
  </si>
  <si>
    <t>CAMPANA EXTRAC. a/inox.  CIMSA</t>
  </si>
  <si>
    <t>CONEXION ACOMETIDA</t>
  </si>
  <si>
    <t>SANITARIO TREVI color  CORONA</t>
  </si>
  <si>
    <t>CANTONERA ELECTRICA  GEBE ESPAÑOL</t>
  </si>
  <si>
    <t>SARDINELES (H 55cm)</t>
  </si>
  <si>
    <t>HI-PRESS 1 HP</t>
  </si>
  <si>
    <t>HIERRO A-40 Liso/Rect 1" Kg</t>
  </si>
  <si>
    <t>ESTUFA GAS Color  3 Ptos.ALMENDRA</t>
  </si>
  <si>
    <t>ESTUFA GAS Cr. 2 Ptos. INDUC.</t>
  </si>
  <si>
    <t>ESTUFA GAS  4 Ptos   ECONOMICA</t>
  </si>
  <si>
    <t>ESTUFA Gas                                HACEB</t>
  </si>
  <si>
    <t>ESTUFA MIXTA                            HACEB</t>
  </si>
  <si>
    <t>PAPEL COLGADURA CINTIA ROLLO 5 M²</t>
  </si>
  <si>
    <t>TUBO PRESION RDE-21 Ø4" PVCX6ML S/NORMA ICONTEC</t>
  </si>
  <si>
    <t>EXTINTOR 30 LbS. CLASE ABC</t>
  </si>
  <si>
    <t>LAVADERO L=.47x.60  POLIESTER</t>
  </si>
  <si>
    <t>COCINA EUROSEL.51x171 AMERICAN</t>
  </si>
  <si>
    <t>COCINA ERA 21. 51x209 AMERICAN</t>
  </si>
  <si>
    <t>LAVADERO GRANITO 50x60X0.9 FLAUTA</t>
  </si>
  <si>
    <t>CORTACIRCUITO IND. 2POL 40AMP  L/NEX</t>
  </si>
  <si>
    <t>TANQUE CONICO  500 LT. COLEMPAQUES(SUM)</t>
  </si>
  <si>
    <t>LAVADERO L=.75x.60 con flauta</t>
  </si>
  <si>
    <t>LAVAPLATOS 60 x 40 Esmaltado</t>
  </si>
  <si>
    <t>YEE SANITARIA PVC Ø 2" S/NORMA ICONTEC</t>
  </si>
  <si>
    <t>VIDRIO PLANO 225x100-120-130-140 3mm</t>
  </si>
  <si>
    <t>COCINA ERA 21. 51x171 AMERICAN</t>
  </si>
  <si>
    <t>ESTUKA ACRILICO 1gall</t>
  </si>
  <si>
    <t>TUBO ALCANT DURAFOR  CORRUGADO 4" RALCO</t>
  </si>
  <si>
    <t>CODO 90° PRESION 3"PVC S/NORMA ICONTEC</t>
  </si>
  <si>
    <t>CODO 90° PRESION 4" PVC S/NORMA ICONTEC</t>
  </si>
  <si>
    <t>UNION PRESION Ø3/4"PVC- S/NORMA ICONTEC</t>
  </si>
  <si>
    <t>UNION PRESION Ø 1" PVC S/NORMA ICONTEC</t>
  </si>
  <si>
    <t>T.V.CABLE CUOTA MENSUAL</t>
  </si>
  <si>
    <t>T.V.CABLE INSTALACION</t>
  </si>
  <si>
    <t>ALMADANA 10 LIBRAS CON CABO</t>
  </si>
  <si>
    <t>ALICATE MANGO AISLADO  8" PUNTA LARGA CORTANTE</t>
  </si>
  <si>
    <t>LAMINA Galv. Cal. 30  1 x 2 M.</t>
  </si>
  <si>
    <t>BALDE DE CAUCHO PARA CONCRETO</t>
  </si>
  <si>
    <t>BISAGRA EN COBRE CABEZA PLANA 3"</t>
  </si>
  <si>
    <t>BISAGRA NUDO 2 1/2"  EN COBRE CABEZA PLANA</t>
  </si>
  <si>
    <t>BISAGRA CAPSULA ½"   PAR</t>
  </si>
  <si>
    <t>BISAGRA CAPSULA 3/4" PAR</t>
  </si>
  <si>
    <t>BROCA HSS ¼" (Para metal)</t>
  </si>
  <si>
    <t>CANECA VACIA DE 55 GALONES</t>
  </si>
  <si>
    <t>BROCHA 4" CERDA NATURAL</t>
  </si>
  <si>
    <t>BROCHA DE CERDA    ½"</t>
  </si>
  <si>
    <t>CANECA 55 GL.  METALICA</t>
  </si>
  <si>
    <t>YEE GRES 30 x 6" MOORE AA-1A(150)</t>
  </si>
  <si>
    <t>CEPILLO CARPINTERO 3C STANLEY</t>
  </si>
  <si>
    <t>CHAZOS PLASTICO 1/4 x 3 1/2" impacto concreto</t>
  </si>
  <si>
    <t>CINCEL PLANOHEXAGONAL DE 5/8" X 7"</t>
  </si>
  <si>
    <t>CIZALLA MANO 36"</t>
  </si>
  <si>
    <t>Alicate corte diagonal 7" STANLEY O SIMILAR</t>
  </si>
  <si>
    <t>CINTA METRICA 30M FIBRA VIDRIO</t>
  </si>
  <si>
    <t>DESTORNILLADOR PALA 1/4" X 6" STANLEY O SIMILAR</t>
  </si>
  <si>
    <t>DILATACION BRONCE ML</t>
  </si>
  <si>
    <t>DISCO DIAMANTADO 9" DIAMOND(Utilizar cio-103154)</t>
  </si>
  <si>
    <t>DISCO REFRACTARIO T-1 9"x 1/8"</t>
  </si>
  <si>
    <t>ESCUADRA FALSA DE 8"</t>
  </si>
  <si>
    <t>TAPA REGISTRO 15x15 cm. ALUM.</t>
  </si>
  <si>
    <t>ESPATULA 2" DE ACERO CARBONO -  MANGO PLASTICO</t>
  </si>
  <si>
    <t>FLEXOMETRO 3 MTS X 1/2"</t>
  </si>
  <si>
    <t>FORMON 5/8" STANLEY</t>
  </si>
  <si>
    <t>TUBO CU RIGIDO DE ½</t>
  </si>
  <si>
    <t>CORTADORA CERAMICA KROM</t>
  </si>
  <si>
    <t>LLANA DENTADA 25500</t>
  </si>
  <si>
    <t>LLAVE DE TUBO 18" TRABAJO PESADO</t>
  </si>
  <si>
    <t>LLAVE EXPANSION 8" STANLEY  O SIMILAR</t>
  </si>
  <si>
    <t>MACETA 4 Lbs STANLEY, HERRAGRO O SIMILAR</t>
  </si>
  <si>
    <t>MANGUERA DE NIVEL 3/8" CAL 30</t>
  </si>
  <si>
    <t>MANIJA ALUMINIO VENTANA</t>
  </si>
  <si>
    <t>MARCO PARA SEGUETA 12" VERA</t>
  </si>
  <si>
    <t>GUARDAESCOBA MARMOL 7x33 GRS DELTA</t>
  </si>
  <si>
    <t>GUARDAESCOBA MARMOL Blc.7x30 DELTA</t>
  </si>
  <si>
    <t>MARTILLO BOLA 2 Lbs. o 32 onz  STANLEY O SIMILAR</t>
  </si>
  <si>
    <t>MARTILLO UDA 23mm.  ZUBIOLA</t>
  </si>
  <si>
    <t>NIVEL DE BURBUJA O GOTA DE 12" - 2 Burbujas</t>
  </si>
  <si>
    <t>FORMAPLAC NORMAL 2.44x1.22   9mm           PIZANO</t>
  </si>
  <si>
    <t>PALUSTRE MANGO PLASTICO DE 8"</t>
  </si>
  <si>
    <t>LIJA MADERA CAR 12</t>
  </si>
  <si>
    <t>PIRLAN ALUMINIO DORADO</t>
  </si>
  <si>
    <t>ESPATULA DE ACERO CARBONO - MANGO PLASTICO 4"</t>
  </si>
  <si>
    <t>UNION PRESION Ø 1¼"PVC  S/NORMA ICONTEC</t>
  </si>
  <si>
    <t>TEJA CABLLETE AA Ref.772 MOORE</t>
  </si>
  <si>
    <t>PALUSTRE MANGO PLASTICO DE 5"</t>
  </si>
  <si>
    <t>PLATINA COBRE 1/8" x   3/4"</t>
  </si>
  <si>
    <t>PLATINA COBRE 1/8" x 1 1/2"</t>
  </si>
  <si>
    <t>PORTACANDADO NEGRO No. 4</t>
  </si>
  <si>
    <t>LADRILLO ESTRUCTURAL G 29X14.5X9 obra</t>
  </si>
  <si>
    <t>PUNTILLA 1" CON CABEZA</t>
  </si>
  <si>
    <t>LB</t>
  </si>
  <si>
    <t>PUNTILLA 2" CON CABEZA</t>
  </si>
  <si>
    <t>GRIFERIA LAVAMANOS GAVIOTA 8" GRIVAL</t>
  </si>
  <si>
    <t>PUNTILLA 1" SIN CABEZA</t>
  </si>
  <si>
    <t>PUNTILLA 2" SIN CABEZA</t>
  </si>
  <si>
    <t>SERRUCHO DE 20" MANGO PLÁSTICO DIENTE DIAMANTADO</t>
  </si>
  <si>
    <t>LIJA DE AGUA  50-100</t>
  </si>
  <si>
    <t>TENAZA UÑA Y BOLA 8"</t>
  </si>
  <si>
    <t>TORNILLO GOLOSO      1" x 8</t>
  </si>
  <si>
    <t>TORNILLO PARA MADERA  8 x 2"</t>
  </si>
  <si>
    <t>ZAPAPICO</t>
  </si>
  <si>
    <t>TUBO ALCANT DURAFOR  CORRUGADO 6" RALCO</t>
  </si>
  <si>
    <t>BIDET  ELITE Blanco</t>
  </si>
  <si>
    <t>BIDE STILO BONE  CRNA</t>
  </si>
  <si>
    <t>BIDET TREVI CRNA</t>
  </si>
  <si>
    <t>CALENTADOR 20 GN.Elec/Domes CIMSA</t>
  </si>
  <si>
    <t>CALENTADOR 20 GN.GAS  Domes CIMSA</t>
  </si>
  <si>
    <t>CALENTADOR DE PASO 11 LT     CIMSA</t>
  </si>
  <si>
    <t>CALENTADOR 30 GN.Elec/Domes CIMSA</t>
  </si>
  <si>
    <t>CALENTADOR 15 GN                     HACEB</t>
  </si>
  <si>
    <t>CALENTADOR 20 GN                     HACEB</t>
  </si>
  <si>
    <t>CALENTADOR 120 GN.Elec/Indus CIMSA</t>
  </si>
  <si>
    <t>CALENTADOR 80 GN.Elec/Indus CIMSA</t>
  </si>
  <si>
    <t>DESAGUE AUTOMATICO GRIVAL</t>
  </si>
  <si>
    <t>DESAGUE SENCILLO INTEGRAL  rebose</t>
  </si>
  <si>
    <t>CARCAMO H.F.</t>
  </si>
  <si>
    <t>DUCHA LOIRA Crist.VENEc GRIVAL</t>
  </si>
  <si>
    <t>DUCHA LOIRA EUROPA GRIVAL</t>
  </si>
  <si>
    <t>CALIBRACION CONT. ENERGIA E-5 bifßsica</t>
  </si>
  <si>
    <t>DUCHA PRISMA senc GRIVAL</t>
  </si>
  <si>
    <t>REGADERA VENECIANA      GRIVAL</t>
  </si>
  <si>
    <t>DUCHA GAVIOTA  GRIVAL</t>
  </si>
  <si>
    <t>DUCHA PICIS GRIVAL</t>
  </si>
  <si>
    <t>COCINA EUROSEL.51x209 AMERICAN</t>
  </si>
  <si>
    <t>DUCHA GAVIOTA s/bañera  GRIVAL</t>
  </si>
  <si>
    <t>GABINETE WC PPAL 60x45</t>
  </si>
  <si>
    <t>GABINETE WC SERVICIO 60x40</t>
  </si>
  <si>
    <t>CALIBRACION  DE MEDIDOR ELECTRONICO trifasico</t>
  </si>
  <si>
    <t>UNION  ALCANT NOVAFORT 315MM   S/NORMA ICONTEC</t>
  </si>
  <si>
    <t>GRIFERIA ORINAL RESIDENCIAL GRIVAL</t>
  </si>
  <si>
    <t>GRIFERIA ORINAL INFANTIL GRIVAL</t>
  </si>
  <si>
    <t>UNION  ALCANT NOVAFORT 400MM  S/NORMA ICONTEC</t>
  </si>
  <si>
    <t>SUMIDEROS 30x30   H.F.</t>
  </si>
  <si>
    <t>JABONERA ASTRO  DUCHA       CRNA</t>
  </si>
  <si>
    <t xml:space="preserve"> </t>
  </si>
  <si>
    <t>ACELERANTE PARA MORTEROS SIKA-3 5 KLG</t>
  </si>
  <si>
    <t>LAVAMANOS PEDEST.VERONA       CORONA</t>
  </si>
  <si>
    <t>HIERRO A-40 Liso/Rect 1" ML</t>
  </si>
  <si>
    <t>VIDRIO PLANO 225x100-120-130-140 -160 4mm FAVIDRIO</t>
  </si>
  <si>
    <t>CEMENTO GRIS (APUS)</t>
  </si>
  <si>
    <t>LAVAMANOS VERONA Peds             CRNA</t>
  </si>
  <si>
    <t>LAVAMANOS VICTORIANA/ MAZARA Sobreponerp</t>
  </si>
  <si>
    <t>LAVAMANOS VICTORIANA Sbrp             CRNA</t>
  </si>
  <si>
    <t>LAVAMANOS MAZARA  Peds  CRNA</t>
  </si>
  <si>
    <t>LAVAMANOS STILO 4-8" Sbrp             CRNA</t>
  </si>
  <si>
    <t>LAVAMANOS 4-8" Pedestal</t>
  </si>
  <si>
    <t>LAVAMANOS MAXIMO 4-8" Sbrp           CRNA</t>
  </si>
  <si>
    <t>LAVAMANOS MARSELLA 4-8" Peds          CRNA</t>
  </si>
  <si>
    <t>LADRILLO ME REJILLA SUPER 16X12X6 fab</t>
  </si>
  <si>
    <t>LAVAMANOS MARSELLA o similar Blanco Incr.  CORONA</t>
  </si>
  <si>
    <t>TABLETA YOMASA 12.5x25x1.8 Obra</t>
  </si>
  <si>
    <t>LLAVE JARDIN Pesada.1/2"</t>
  </si>
  <si>
    <t>LLAVE JARDIN LIVIANA Ø1/2" EN BRONCE</t>
  </si>
  <si>
    <t>LLAVE JARDIN SATINADA PESADA        GRIVAL</t>
  </si>
  <si>
    <t>GRIFERIA LAVAMANOS GALAXIA 2Und GRIVAL</t>
  </si>
  <si>
    <t>GRIFERIA LAVAMANOS GALAXIA 1Und GRIVAL</t>
  </si>
  <si>
    <t>TOPOGRAFO (SUELDO) - SIN PREST.</t>
  </si>
  <si>
    <t>REJILLA TIPO "T 30x100"</t>
  </si>
  <si>
    <t>GRIFERIA LAVAMANOS PRISMA 4"      GRIVAL</t>
  </si>
  <si>
    <t>GRIFERIA LAVAMANOS LOIRA CRIST 8" GRIVAL</t>
  </si>
  <si>
    <t>UNION PRESIONØ 2"PVC S/NORMA ICONTEC</t>
  </si>
  <si>
    <t>ORINAL  GRANDE</t>
  </si>
  <si>
    <t>ORINAL ARRECIFE  ANTIBACTERIAL PARA FLUX</t>
  </si>
  <si>
    <t>Orinal para colgar Mediano(consumo 3.8 Lpf)</t>
  </si>
  <si>
    <t>ORINAL INFANTIL O PETITE  CORONA</t>
  </si>
  <si>
    <t>PAPELERA ASTRO   CRNA</t>
  </si>
  <si>
    <t>TANQUE Septic.COMPLETO ETERNIT</t>
  </si>
  <si>
    <t>REGADERA Cte. Cromada   GRIVAL</t>
  </si>
  <si>
    <t>SANITARIO DISTINCION Color  CORONA</t>
  </si>
  <si>
    <t>SANITARIO LAGUNA   CRNA</t>
  </si>
  <si>
    <t>CABLE ALUMINIO N° 4 THHN-AWG(SERIE 8.000)</t>
  </si>
  <si>
    <t>SANITARIO AVANTI COLOR  CRNA.</t>
  </si>
  <si>
    <t>SANITARIO VICTORIANA     CRNA.</t>
  </si>
  <si>
    <t>SANITARIO STILO  CORONA</t>
  </si>
  <si>
    <t>SANITARIO MAXIMO BLANCO  CORONA</t>
  </si>
  <si>
    <t>SIFON + ADAPTADOR  TIPO BOTELLA GRIS LAVAMANOS</t>
  </si>
  <si>
    <t>LADRILLO ME REJILLA SUPER 16X12X6 obra</t>
  </si>
  <si>
    <t>MEZCLADORA A GASOLINA (1-1/2 BULTO)</t>
  </si>
  <si>
    <t>TANQUE CONICO 5000 LT. COLEMPAQUES</t>
  </si>
  <si>
    <t>TAPA MARMOL NEGRO Nal.</t>
  </si>
  <si>
    <t>REJILLA TIPO "A 30x30"</t>
  </si>
  <si>
    <t>TAZA CAMPESINA INSTITUCIONAL.    CRNA</t>
  </si>
  <si>
    <t>AISLADOR DE PIN DE 15KV</t>
  </si>
  <si>
    <t>CORTACIRCUITO IND. 2POL 30AMP  L/NEX</t>
  </si>
  <si>
    <t>TELEDUCHA CROMADA MODERNA  GRIVAL</t>
  </si>
  <si>
    <t>REJILLA TIPO "S 30x100"</t>
  </si>
  <si>
    <t>REJILLA TIPO "T 30x50"</t>
  </si>
  <si>
    <t>VALVULA Regul. ½" Metal GRIVAL</t>
  </si>
  <si>
    <t>VALVULA LAVADERO 2"</t>
  </si>
  <si>
    <t>ACPM*</t>
  </si>
  <si>
    <t>ADERCRIL               4 KILOS</t>
  </si>
  <si>
    <t>EUCO ENCHAPE GRIS  5 KILOS</t>
  </si>
  <si>
    <t>AGUA DE CARROTANQUE</t>
  </si>
  <si>
    <t>LT</t>
  </si>
  <si>
    <t>AIR TOC  D  (AIRE)      20 KILOS</t>
  </si>
  <si>
    <t>ANTISOL BLANCO (CURA) 20 KILOS</t>
  </si>
  <si>
    <t>ASFALTO 190 CANECA DE   200 Kg</t>
  </si>
  <si>
    <t>CEMENTO PLAST TAPAGOTERA TEXSA</t>
  </si>
  <si>
    <t>SIKAFLOOR  2430  CO  4 KILOS</t>
  </si>
  <si>
    <t>CADENERO 1 - SIN PREST.</t>
  </si>
  <si>
    <t>EUCON "N" (Plast)  20 Kg</t>
  </si>
  <si>
    <t>CURASEAL BLANCO       20 KILOS</t>
  </si>
  <si>
    <t>CURASEAL TRANSPARENTE    20 Kg</t>
  </si>
  <si>
    <t>DESMOLDATOC 16 KILOS</t>
  </si>
  <si>
    <t>CORTACIRCUITO IND. 3POL 40AMP  L/NEX</t>
  </si>
  <si>
    <t>REJILLA EN CONCRETO PREF, 45X83X14 (VIAL)</t>
  </si>
  <si>
    <t>FIBRATEX                 TEXSA</t>
  </si>
  <si>
    <t>GL</t>
  </si>
  <si>
    <t>SUR FHARD 4 KILOS</t>
  </si>
  <si>
    <t>REJILLA TIPO "A 50x50"</t>
  </si>
  <si>
    <t>HARDTOP No.4 (32 KILOS)  FRIO</t>
  </si>
  <si>
    <t>IGAS GRIS (SELLANTE) 1 KILOS</t>
  </si>
  <si>
    <t>IGOL IMPRIMANTE  (16 KILOS)</t>
  </si>
  <si>
    <t>ALUMOL 16 Kg</t>
  </si>
  <si>
    <t>SIKAFELT FV 225 (BASE EN FIBRA DE VIDRIO )</t>
  </si>
  <si>
    <t>CEMENTO MARINO LIQUIDO</t>
  </si>
  <si>
    <t>CEMENTO MARINO PLASTICO   4 Kg</t>
  </si>
  <si>
    <t>EMULSION ASFALTICA ED-9</t>
  </si>
  <si>
    <t>EMULSION ASFALTICA EMULSION  PLASTICA</t>
  </si>
  <si>
    <t>EMULSION ASFALTICA    SIKA 18 KILOS</t>
  </si>
  <si>
    <t>BORDILLOS DE DELIMITAR PREF(A=0.10;H=0.20M)L=1.0m</t>
  </si>
  <si>
    <t>PEGANTE DENSO FIBRATEX</t>
  </si>
  <si>
    <t>SIKA IGOL DENSO 18 Kilos</t>
  </si>
  <si>
    <t>TOXEMENT "1A"          2 KILOS</t>
  </si>
  <si>
    <t>SUPERMANTO 500 XT S/inst Fglas</t>
  </si>
  <si>
    <t>HIERRO 40 Liso/Rect 1"</t>
  </si>
  <si>
    <t>SUPERMANTO ZETAL 4mm S/inst  Fglas</t>
  </si>
  <si>
    <t>SUPER MANTO ZETAL 600 X 1     Fglas</t>
  </si>
  <si>
    <t>VIDRIO PELDAR ESMERILADO 5mm</t>
  </si>
  <si>
    <t>CEMENTO GRIS Bulto Depos (APUS)</t>
  </si>
  <si>
    <t>PIRLAN PLASTICO TAMAÑO 4.1 cm X 3 mm  Inst.</t>
  </si>
  <si>
    <t>LAMINA Galv. Cal. 28  1 x 2 M.</t>
  </si>
  <si>
    <t>PLASTOCRETE DM SIKA IMPERMEABILIZANTE 20 KG</t>
  </si>
  <si>
    <t>Anticorrosivo(Imprimane-Epoxic)Rojo-1galón+Cataliz</t>
  </si>
  <si>
    <t>SIKA-1 IMPERMEABILIZANTE INTEG-MORTERO  (20Kg)**</t>
  </si>
  <si>
    <t>IMPERMEABILIZANTE SIKATOP 121 - 20Kg</t>
  </si>
  <si>
    <t>TOXEMENT POLVO EN BALDE  30 Kg</t>
  </si>
  <si>
    <t>TECHOS EN DRY-WALL  ML</t>
  </si>
  <si>
    <t>MANTO MORTER-PLAS AL-80   TEXSA</t>
  </si>
  <si>
    <t>MANTO MORTER-PLAS N3     TEXSA</t>
  </si>
  <si>
    <t>MANTO MORTER-PLAS N4     TEXSA</t>
  </si>
  <si>
    <t>TEE PRESION 1/2" PVC S/NORMA ICONTEC</t>
  </si>
  <si>
    <t>TEE PRESION 1½" PVC-  S/NORMA ICONTEC</t>
  </si>
  <si>
    <t>MICRO AIRINCLUSOR DE AIRE</t>
  </si>
  <si>
    <t>MERULEX   I.F.S. Transparente 3 KILOS</t>
  </si>
  <si>
    <t>UNION  ALCANT NOVAFORT 450MM  S/NORMA ICONTEC</t>
  </si>
  <si>
    <t>PEGANTE PARA MADERA MADERA</t>
  </si>
  <si>
    <t>PROTECTOP TRANSPARENTE     6 KILOS</t>
  </si>
  <si>
    <t>PINTURA BITUMINOSA Al.   TEXSA</t>
  </si>
  <si>
    <t>PLASTIMENT BV40 (Plast) 20 KILOS (FUERA DE MERCADO</t>
  </si>
  <si>
    <t>POZZOLITH 122-HE (ACELERANTE) x 4 Lt</t>
  </si>
  <si>
    <t>POZZOLITH 322-NT (Plastastificante) x 4 Lt</t>
  </si>
  <si>
    <t>POZZOLITH 322-R (RETARDANTE) x 4 Lt</t>
  </si>
  <si>
    <t>QUICKDONE (ACELERANTE) 5 KILOS</t>
  </si>
  <si>
    <t>ROCKTOP ROJO (30 Kg)</t>
  </si>
  <si>
    <t>ACCELGUARD HE  5 KILOS</t>
  </si>
  <si>
    <t>TUBO GAS   ½"      PAVCO</t>
  </si>
  <si>
    <t>PERFIL ESTRUCTURAL C 16 Negro 12x6mts. ACESCO</t>
  </si>
  <si>
    <t>SIKA 101 MORTERO BLANCO 10 KILOS</t>
  </si>
  <si>
    <t>SIKA  3 (ACELERANTE)  5 KILOS</t>
  </si>
  <si>
    <t>SIKA GUARD 63 N        4 KILOS</t>
  </si>
  <si>
    <t>SIKA TOP 121 (ADHER.)  18 KILOS</t>
  </si>
  <si>
    <t>SIKA TRANSPARENTE 10 16 KILOS=5 GAL</t>
  </si>
  <si>
    <t>SIKASET L (ACELERANTE) 5 KILOS</t>
  </si>
  <si>
    <t>SIKADUR 32 PRIMER      1 KILO</t>
  </si>
  <si>
    <t>SIKAGROUT-200 (PROTEC)30 KILOS</t>
  </si>
  <si>
    <t>SIKAGUARD 62 (GRIS)    3 KILOS</t>
  </si>
  <si>
    <t>SIKAMENT-HE 200 (Plast)  25 KILOS</t>
  </si>
  <si>
    <t>CADENERO 2 - SIN PREST.</t>
  </si>
  <si>
    <t>TELA ASFALTICA No.30     TEXSA</t>
  </si>
  <si>
    <t>MANTO MORTEPLAST N-4</t>
  </si>
  <si>
    <t>ALAMBRE AISLADO #8 THHN-THWN 90 600V</t>
  </si>
  <si>
    <t>VIBRADOR ELECTRICO</t>
  </si>
  <si>
    <t>ALAMBRE AISLADO #14 THHN-THWN 90  600V</t>
  </si>
  <si>
    <t>ALAMBRE TELEFONICO 2 x 22 JWT- PVC</t>
  </si>
  <si>
    <t>APLIQUE MURO B.REC P-8 OPAL</t>
  </si>
  <si>
    <t>APLIQUE MURO 2x14 CM</t>
  </si>
  <si>
    <t>MANTO LIDER EDIL 3 mm (O SIMILARES)</t>
  </si>
  <si>
    <t>ESTUFA 3 pts. PRECISA 5000 CHLLG</t>
  </si>
  <si>
    <t>CODO CU 90°  DE ½</t>
  </si>
  <si>
    <t>BALASTO 2 x 96</t>
  </si>
  <si>
    <t>BALASTO 2 x 48</t>
  </si>
  <si>
    <t>CODO ROSCA SOLDADO CU 90°  DE ½ C x F</t>
  </si>
  <si>
    <t>DUCHA ELITE s/bañera GRIVAL</t>
  </si>
  <si>
    <t>BOMBILLO CLARO 150 WAT - 110V</t>
  </si>
  <si>
    <t>BOMBILLO CLARO  60 WAT - 110V</t>
  </si>
  <si>
    <t>TIMBRE BOTON  400  AVE</t>
  </si>
  <si>
    <t>BOTON TIMBRE 600 AVE</t>
  </si>
  <si>
    <t>PLATINA   2 x  ¼"  (L=6M)</t>
  </si>
  <si>
    <t>CONECTOR COBRE PARA VARILLA CW 5/8"</t>
  </si>
  <si>
    <t>CORTACIRCUITO ATORN.1POL 20AMP   AVE</t>
  </si>
  <si>
    <t>PERNO 5/8"  X 24</t>
  </si>
  <si>
    <t>CABLE cobre Aisl. 1/0 THW - 75 C 600V</t>
  </si>
  <si>
    <t>CABLE cobre Aisl. 2/0 THW - 75 C 600V</t>
  </si>
  <si>
    <t>CAJA 30x30x15 STRIP P/CHAPA  EPM</t>
  </si>
  <si>
    <t>CAJA GALVANIZADA REF 5800</t>
  </si>
  <si>
    <t>CAJA BREAKER  4Circ. Monofasica</t>
  </si>
  <si>
    <t>CAJA 2400 GALV CG-100 CAL-20</t>
  </si>
  <si>
    <t>BOTON PUERTAS Elec.+T.Ameri. FOSF</t>
  </si>
  <si>
    <t>CAJA OCTAG GALV OG-100 CAL-20</t>
  </si>
  <si>
    <t>ESMALTE ALQUIDICO BLANCO SIKA  (313050)</t>
  </si>
  <si>
    <t>BOTON TEMPORIZADOR + T Ameri. AVE</t>
  </si>
  <si>
    <t>CLAVIJA BIPOLAR 20 AMP. MARFIL  AVE</t>
  </si>
  <si>
    <t>CODO metalico  2"</t>
  </si>
  <si>
    <t>CURVA CONDUIT 90° PVC   2"</t>
  </si>
  <si>
    <t>VENTILADOR SUMINISTRO FARMACIA</t>
  </si>
  <si>
    <t>CABLE ENCAUCHETADO 3 x 8 ST</t>
  </si>
  <si>
    <t>INTERRUPTOR 4 VIAS              AVE</t>
  </si>
  <si>
    <t>INTERRUPTOR SENC +TOMA AMERIC. AVE</t>
  </si>
  <si>
    <t>INTERRUPTOR DOBLE</t>
  </si>
  <si>
    <t>INTERRUPTOR DOBLE CONM 600 AVE</t>
  </si>
  <si>
    <t>CONMUTABLE                 AVE</t>
  </si>
  <si>
    <t>INTERRUPTOR SENC CONMUTABLE 600 AVE</t>
  </si>
  <si>
    <t>INTERRUPTOR SENC 400  AVE/GALICA</t>
  </si>
  <si>
    <t>INTERRUPTOR SENC 600  AVE</t>
  </si>
  <si>
    <t>INTERRUPTOR TRIPLE 600 AVE</t>
  </si>
  <si>
    <t>TERMINAL CONDUIT PVC DE 1"</t>
  </si>
  <si>
    <t>BOQUILLAS  COD  ½ "+ TUERCA PARA TUB. METALICA</t>
  </si>
  <si>
    <t>GRIFERIA LAVAMANOS  FENIX 4" GRIVAL</t>
  </si>
  <si>
    <t>ADAPTADOR PRESION MACHO ROSCADOPVC  ½" S/NORMA ICO</t>
  </si>
  <si>
    <t>ADAPTADOR PRESION Macho Roscado  3/4"  S/NORMA ICO</t>
  </si>
  <si>
    <t>TIMBRE BOTON DOBLE 600         AVE</t>
  </si>
  <si>
    <t>TIMBRE BOTON TRIPLE        AVE</t>
  </si>
  <si>
    <t>DIMMER 500 W - 110V  ABITARE      AVE</t>
  </si>
  <si>
    <t>BOMBILLO MERCURIO 125W / 220V</t>
  </si>
  <si>
    <t>POSTE DE CONC.PRETENS A.P (10m)RESISTENC:1050Kg</t>
  </si>
  <si>
    <t>REGLETA 10 PARES STRIP DOBLE NICHO CON BASE</t>
  </si>
  <si>
    <t>ROSETA (PLAFON)  PORCELANA</t>
  </si>
  <si>
    <t>INTERRUPTOR SENC +Int.Conmutable MARFIL AVE</t>
  </si>
  <si>
    <t>SOCKET TUBO FLUORESCENTE (JG) AVE</t>
  </si>
  <si>
    <t>SOCKET SLIM LINEA NAL</t>
  </si>
  <si>
    <t>STARTER 40 W</t>
  </si>
  <si>
    <t>TABLERO C/P TRIFASICO 12 CIRCUITOS</t>
  </si>
  <si>
    <t>TABLERO C/P TRIF.18CTS LUMINEX</t>
  </si>
  <si>
    <t>PORTA AISLADOR 1 PUESTO CRUCETA MADERA</t>
  </si>
  <si>
    <t>VARILLA CW 5/8" X 2.40 M EN COBRE</t>
  </si>
  <si>
    <t>TOMA 20AMP  DOBLE POLO A TIERRA INCRUST+TAPA</t>
  </si>
  <si>
    <t>TOMA SENCILLA AMERICANA 400      AVE</t>
  </si>
  <si>
    <t>TOMA SENCILLA AMERICANA  600       AVE</t>
  </si>
  <si>
    <t>TOMA TELEF 600 COLOMBIANA AVE</t>
  </si>
  <si>
    <t>TOMA TELEF COLOMBIANA 400     AVE</t>
  </si>
  <si>
    <t>MALLA Protec. fachada POLITEX</t>
  </si>
  <si>
    <t>TUBO CONDUIT   PVC       1 "</t>
  </si>
  <si>
    <t>TUBO CONDUIT   PVC       2"</t>
  </si>
  <si>
    <t>TUBO CONDUIT 1/2" PVC 3MTS</t>
  </si>
  <si>
    <t>TUBO CONDUIT PVC 3/4" S/NORMA ICONTEC</t>
  </si>
  <si>
    <t>TUBO CONDUIT   PVC       1½"</t>
  </si>
  <si>
    <t>TUBO 3/4" PVC 3MTS</t>
  </si>
  <si>
    <t>TUBO FLUORECENTE 40W PHILIPS</t>
  </si>
  <si>
    <t>TUBO FLUOREC 32W CIRCULAR</t>
  </si>
  <si>
    <t>UNION GALV. 2"  EMT</t>
  </si>
  <si>
    <t>UNION GALV.  1"  EMT</t>
  </si>
  <si>
    <t>UNION GALV.  1/2"  EMT</t>
  </si>
  <si>
    <t>UNION Ø 1 1/2" EMT Zinc</t>
  </si>
  <si>
    <t>UNION  GALV.  3/4"  EMT</t>
  </si>
  <si>
    <t>UNION CONDUIT PVC  2"</t>
  </si>
  <si>
    <t>ZUMBADOR 110 V. 600 AVE</t>
  </si>
  <si>
    <t>ACOPLE PLAST. SANITARIO ó LAVAMANOS. ½"X1/2" 40CM</t>
  </si>
  <si>
    <t>ESTACION TOTAL TOPOGRAFICA</t>
  </si>
  <si>
    <t>CHEQUE CORTINA HORIZONTAL TIPO HI 1½"  S/NORMA ICO</t>
  </si>
  <si>
    <t>CODO COBRE ½" 90°</t>
  </si>
  <si>
    <t>CODO COBRE 3/8"</t>
  </si>
  <si>
    <t>CODO 90° GALVANIZADO  Ø 1"</t>
  </si>
  <si>
    <t>CODO 90°GALVANIZADO Ø  2"</t>
  </si>
  <si>
    <t>CODO GALVANIZADO    90 ° ½"</t>
  </si>
  <si>
    <t>CODO GALVANIZADO  90° -  1½"</t>
  </si>
  <si>
    <t>CODO 45° PRESION 1"  S/NORMA ICONTEC</t>
  </si>
  <si>
    <t>CODO 90° PRESION 2" PVC S/NORMA ICONTEC</t>
  </si>
  <si>
    <t>CODO 45° PRESION   ½"  S/NORMA ICONTEC</t>
  </si>
  <si>
    <t>CODO 45° PRESION  PVC 3/4"  S/NORMA ICONTEC</t>
  </si>
  <si>
    <t>CODO 45° CPVC   3/4" S/NORMA ICONTEC</t>
  </si>
  <si>
    <t>CODO 90° PRESION PVC 1½"  S/NORMA ICONTEC</t>
  </si>
  <si>
    <t>CODO 45° PRESION 3"S/NORMA ICONTEC</t>
  </si>
  <si>
    <t>CODO 90° SANITARIO 4" CxE    S/NORMA ICONTEC</t>
  </si>
  <si>
    <t>CODO 90° SANITARIO 6"1/4  CXE  S/NORMA ICONTEC</t>
  </si>
  <si>
    <t>LAMINA Galv. Cal. 22  1.22 x 2.44 M.</t>
  </si>
  <si>
    <t>CABLE Alum. Aisl. 2  THW</t>
  </si>
  <si>
    <t>REGISTRO PASO Dto.Ø1" S/NORMA  ICONTEC-215PSI</t>
  </si>
  <si>
    <t>REGISTRO CORTINA Ø 2"PESADOS/NORMICONTEC 125psi</t>
  </si>
  <si>
    <t>REGISTRO CORTINA Ø ½" S/NORMA ICONTEC</t>
  </si>
  <si>
    <t>REGISTRO CORTINA PESADOØ3/4"S/NORM.ICONT-200PSI</t>
  </si>
  <si>
    <t>REGISTRO CORTINA PESADO Ø 1½ S/NORMA ICONTEC</t>
  </si>
  <si>
    <t>SOLDADURA PVC LIQUIDA  ¼ GL- S/NORMA ICONTEC</t>
  </si>
  <si>
    <t>SOLDADURA CPVC A/CALIENTE ¼ GL  S/NORMA ICONTEC</t>
  </si>
  <si>
    <t>TUBO SANITARIO Ø3" PVCX6ML S/NORMA ICONTEC</t>
  </si>
  <si>
    <t>TUBO SANITARIO Ø4" PVCX6ML S/NORMA ICONTEC</t>
  </si>
  <si>
    <t>TUBO SANITARIO 6" PVC X6ML S/NORMA ICONTEC</t>
  </si>
  <si>
    <t>TUBO VENTILACION Ø 3"PVCX6MLS/NORMA ICONTEC</t>
  </si>
  <si>
    <t>TUBO CPVC Ø ½"X3ML    S/NORMA ICONTEC</t>
  </si>
  <si>
    <t>TUBO CPVC AGUA CALIENTE 3/4"X3MLS/NORMA ICONTEC</t>
  </si>
  <si>
    <t>TUBO PRESION Ø 1" 315 PSI PVC X 6ML S/NORMA ICONT</t>
  </si>
  <si>
    <t>TUBO PRESION 2" RDE-21X6ML PVC-S/NORMA ICONTEC</t>
  </si>
  <si>
    <t>TUBO PRESION  ½" RDE 13.5 PVCX6ML S/NORMA ICONTEC</t>
  </si>
  <si>
    <t>TUBO PRESION 3/4" RDE 11 PVCX6ML  S/NORMA ICONTEC</t>
  </si>
  <si>
    <t>TUBO PRESION  1½" RDE 21  PVCX6MLS/NORMA ICONTEC</t>
  </si>
  <si>
    <t>CORTACIRCUITO IND. 3POL 25AMP  L/NEX</t>
  </si>
  <si>
    <t>ESMALTE SIKA NEGRO 1gall</t>
  </si>
  <si>
    <t>TUBO CALIENTE  ½"        RALCO</t>
  </si>
  <si>
    <t>TUBO CPVC CALIENTE Ø3/4" PVC  X 3ML S/NORMA ICONTE</t>
  </si>
  <si>
    <t>TUBO GALVANIZADO AGUA Ø 1"e= 2.5 mmX6M-NTC:5890</t>
  </si>
  <si>
    <t>TUBO GALVANIZADO  2" (e=3.25mm)</t>
  </si>
  <si>
    <t>TUBO GALVANIZADO-AGUA( ½")e=2.77MM Presión L=6M</t>
  </si>
  <si>
    <t>TUBO ACERO GALVANIZADO   SCH 40 3/4"  e=2.95mm</t>
  </si>
  <si>
    <t>TUBO GALVANIZADO  SCH-40 Ø1½" e=2.95mm</t>
  </si>
  <si>
    <t>BAJANTE (RAINGO)         PAVCO</t>
  </si>
  <si>
    <t>TUBO UNION MECANICA 4"</t>
  </si>
  <si>
    <t>TUBO ALCANT PVC 10" RIEBER     RALCO</t>
  </si>
  <si>
    <t>TUBO UNION MECANICA 12"</t>
  </si>
  <si>
    <t>TUBO UNION MECANICA 6"</t>
  </si>
  <si>
    <t>TUBO ALCANT PVC  8" Unión Tipo Rieber</t>
  </si>
  <si>
    <t>TUBO PRESION RDE-13.5   ½"PVC X6ML S/NORMA ICONTEC</t>
  </si>
  <si>
    <t>TUBO PRESION RDE-21 Ø2" S/NORMA ICONTEC</t>
  </si>
  <si>
    <t>TUBO SANITARIO 2" PVCX6ML  S/NORMA ICONTEC</t>
  </si>
  <si>
    <t>TUBO SANITARIO 3" PVC  S/NORMA ICONTEC</t>
  </si>
  <si>
    <t>TUBO SANITARIO 4" PVC    RALCO</t>
  </si>
  <si>
    <t>TUBO PRESION RDE-21  3/4" PVCX6ML S/NORMA ICONTEC</t>
  </si>
  <si>
    <t>UNIVERSAL GALVANIZADO Ø  1"</t>
  </si>
  <si>
    <t>UNIVERSAL GALVANIZADA Ø 1/2"</t>
  </si>
  <si>
    <t>UNIVERSAL GALVANIZADO    3/4"</t>
  </si>
  <si>
    <t>VALVULA Regul. ½" Plast GRIVAL</t>
  </si>
  <si>
    <t>VALVULA ENTRADA ATLANTIS GRIVAL</t>
  </si>
  <si>
    <t>TUBO ALCANT DURAFOR  CORRUGADO 8" RALCO</t>
  </si>
  <si>
    <t>ADAPTADOR PRESION Macho 1¼"  PAVCO</t>
  </si>
  <si>
    <t>CUARTOBOCEL MEDIA CAÑA 2 x 2 x 2.80</t>
  </si>
  <si>
    <t>PIEZA CEDRO CAQUETA  (2.5CMX2.5CM A 4CM)Descontinu</t>
  </si>
  <si>
    <t>CERCO ORDINARIO (8cmx8cm) L=3M</t>
  </si>
  <si>
    <t>GRIFERIA LAVAMANOS FENIX 8"       GRIVAL</t>
  </si>
  <si>
    <t>DUCHA FENIX GRIVAL</t>
  </si>
  <si>
    <t>DUCHA FENIX s/bañera    GRIVAL</t>
  </si>
  <si>
    <t>ENCHAPE BALTICO  AZUL (25 x 35 cm)</t>
  </si>
  <si>
    <t>MANTO MORTEPLAST N-3 3mm.</t>
  </si>
  <si>
    <t>DURMIENTE ORDINARIO  (4x4CM) L=3M</t>
  </si>
  <si>
    <t>DURMIENTE ORDINARIO (4x4CM) L=4M</t>
  </si>
  <si>
    <t>POSTE DE LUZ</t>
  </si>
  <si>
    <t>LISTON EN FLORMORADO</t>
  </si>
  <si>
    <t>FORMALITE BRILLANTE F-6  - COLOR BLANCO</t>
  </si>
  <si>
    <t>FORMALITE  F-8   - UNICOLOR   BLANCO</t>
  </si>
  <si>
    <t>FORMALITE TEXTURADO F-6</t>
  </si>
  <si>
    <t>FORMALITE TEXTURADO F-8  - COLOR BLANCO</t>
  </si>
  <si>
    <t>DUCHA LIS  s/bañera GRIVAL</t>
  </si>
  <si>
    <t>DUCHA LIS GRIVAL</t>
  </si>
  <si>
    <t>DUCHA PRISMA s/bañera GRIVAL</t>
  </si>
  <si>
    <t>UNION  ALCANT NOVAFORT 500MM   S/NORMA ICONTEC</t>
  </si>
  <si>
    <t>GUADUA</t>
  </si>
  <si>
    <t>GUARDAESCOBA CEDRO MACHO 6 Cm.</t>
  </si>
  <si>
    <t>GUARDAESCOBA CEDRO MACHO 8 Cm.</t>
  </si>
  <si>
    <t>PIEZA GUAYACAN RAYO  18 x 4 x 2.80M</t>
  </si>
  <si>
    <t>TUBO GAS        3/4"     PAVCO</t>
  </si>
  <si>
    <t>TUBO GAS       1"        PAVCO</t>
  </si>
  <si>
    <t>PUERTA ENTABLEX. CLASICA  .80 x 2.00  PIZANO</t>
  </si>
  <si>
    <t>PUERTA ENTABLEX. CLASICA  .90 x 2.00  PIZANO</t>
  </si>
  <si>
    <t>PUERTA TRIPLEX-TABLEX .60  PIZANO</t>
  </si>
  <si>
    <t>PUERTA TRIPLEX-TABLEX .80  PIZANO</t>
  </si>
  <si>
    <t>PUERTA DE 90 CM X 2M DE ALTURA TRIPLEX DECO</t>
  </si>
  <si>
    <t>PUERTA ANDES .60 x 2.00 MT     PIZANO</t>
  </si>
  <si>
    <t>PUERTA ANDES .80 x 2.00 MT     PIZANO</t>
  </si>
  <si>
    <t>PUERTA ANDES .90 x 2.00 MT      PIZANO</t>
  </si>
  <si>
    <t>PUERTA  PIZANO  .60</t>
  </si>
  <si>
    <t>PUERTA  PIZANO  .80</t>
  </si>
  <si>
    <t>PUERTA PIZANO  .90</t>
  </si>
  <si>
    <t>VARA DE LIMATON  L=6 M.</t>
  </si>
  <si>
    <t>LISTON .8x.17x3.00 ORDINARIO</t>
  </si>
  <si>
    <t>ESCALERILLA Trans. VERTICAL</t>
  </si>
  <si>
    <t>LISTON EN AMARILLO (8cm x 2.2cm) L= 3M</t>
  </si>
  <si>
    <t>FORMALETA LISTON EN AMARILLO + REPISA ORD.</t>
  </si>
  <si>
    <t>LISTON M.H. GUAYACAN OBO</t>
  </si>
  <si>
    <t>LISTON M.H. PEINEMONO/TECHO</t>
  </si>
  <si>
    <t>LISTON M.H. PINO ROMERON/TECHO</t>
  </si>
  <si>
    <t>LISTON M.H. SAPAN/PISO a=8cm;e=12mm</t>
  </si>
  <si>
    <t>UNION GAS    ½"    PAVCO</t>
  </si>
  <si>
    <t>MESA (abarco rio) 0.20 x 0.20 x 3.00 M.</t>
  </si>
  <si>
    <t>PLANCHON ORDINARIO (0.17x0.04M) L=4M</t>
  </si>
  <si>
    <t>PARKET GUAYACAN INSTALADO</t>
  </si>
  <si>
    <t>PARKET GRANADILLO</t>
  </si>
  <si>
    <t>PARKET ZAPAN  INSTALADO</t>
  </si>
  <si>
    <t>PLANCHON ABARCO (0.17x0.04x.3.0M)</t>
  </si>
  <si>
    <t>PUERTA ENTABLEX. CLASICA  CLOSET .50 x 2.00  PIZAN</t>
  </si>
  <si>
    <t>PUERTA ANDES CLOSET 2.10 x.60</t>
  </si>
  <si>
    <t>TABLA BURRA (25x2,5CM) L=3M- ORDINARIO</t>
  </si>
  <si>
    <t>TABLA BURRA (30x2,5CM) L=3M ORDINARIO</t>
  </si>
  <si>
    <t>TABLA CHAPA (30x2CM) L=3M  ORDINARIO</t>
  </si>
  <si>
    <t>TABLERO 12c/total                          L/NEX</t>
  </si>
  <si>
    <t>TABLEX OKUME 2.44x1.22M.9mm (dos caras) PIZANO</t>
  </si>
  <si>
    <t>TABLEX RH 2.44 x1.53 M.9mm PIZANO</t>
  </si>
  <si>
    <t>ADAPTADOR PRESION Macho 3"  S/NROMA ICONTEC</t>
  </si>
  <si>
    <t>PUERTA BLANCA  .65 x2.00 Mtr MARQUETE ARQUITECT PZ</t>
  </si>
  <si>
    <t>CINTURON DE SEGURIDAD</t>
  </si>
  <si>
    <t>PARAL TELESCOPICO CORTO (UN)</t>
  </si>
  <si>
    <t>LAVAMANOS AVANTI Pedestal             CRNA</t>
  </si>
  <si>
    <t>TRIPLEX 4mm TIPO-1 PIZANO (1.22X2.44M)</t>
  </si>
  <si>
    <t>BOMBILLOS HALOGENOS DE 1500x220</t>
  </si>
  <si>
    <t>TRIPLEX CORRIENTE OVERLINE TIPO-2(1.22 x2.4) 4mm</t>
  </si>
  <si>
    <t>TRIPLEX PIZANO  2.44x1.22 4mm</t>
  </si>
  <si>
    <t>TRIPLEX F/MORADO 1.20x2.40 4mm</t>
  </si>
  <si>
    <t>SEMICODO CU 45°  DE ½</t>
  </si>
  <si>
    <t>CERCHAS METALICAS (3 METROS)</t>
  </si>
  <si>
    <t>TRIPLEX  OKUME 2.44x1.22 PIZANO      4mm</t>
  </si>
  <si>
    <t>TRIPLEX  OVERLINE(2.44x1.22)TIPO-2   4mm</t>
  </si>
  <si>
    <t>VARA DE CORREDOR L= 6 M.</t>
  </si>
  <si>
    <t>VIGA DE ABARCO 17X7 X 3 MTS CEPILLADA.</t>
  </si>
  <si>
    <t>TEE PRESION 4" PVC       PAVCO</t>
  </si>
  <si>
    <t>BASE ASFALTICA  COMPACTO MDC-1(Sum+Ext+Comp)</t>
  </si>
  <si>
    <t>BASE MDC1 COMPACTO ESPESOR 5.0 Cm.</t>
  </si>
  <si>
    <t>BASE MDC1 COMPACTO  ESPESOR 7.0 Cm.</t>
  </si>
  <si>
    <t>VIBROCOMPACTADOR (TIPO RANA)GASOLINA(50X75CM)</t>
  </si>
  <si>
    <t>RODADURA ASFALTICA  COMPACTA  MDC2</t>
  </si>
  <si>
    <t>RODADURA ASFALTICA  SUELTO PLANTA  MDC2</t>
  </si>
  <si>
    <t>VIBROCOMPACTADOR (TIPO RANA) ELECTRICO(50X75CM)</t>
  </si>
  <si>
    <t>MOTOBOMBA DE 3" MOTOR A GASOLINA AUTOCEBANTE</t>
  </si>
  <si>
    <t>RODADURA  ESPESOR 2.5 Cm  MDC2 COMPACTO</t>
  </si>
  <si>
    <t>RODADURA  ESPESOR 3.0 Cm  MDC2 COMPACTO</t>
  </si>
  <si>
    <t>RODADURA B1350 ESPESOR 2.5 Cm.SUELTO</t>
  </si>
  <si>
    <t>RODADURA B1350 ESPESOR 3.0 Cm. SUELTO</t>
  </si>
  <si>
    <t>IMPLEMENTO  VENTANILLA PISAVIDRIO</t>
  </si>
  <si>
    <t>UNION GAS      3/4"      PAVCO</t>
  </si>
  <si>
    <t>TAPA LUZ  5x1cm 2.5 m cedro blanco</t>
  </si>
  <si>
    <t>ESTUFA GAS 4 pts. Compact 6000 CHLLG</t>
  </si>
  <si>
    <t>CAMPANA EXTRAC.extra plana de 60 cm CHLLG</t>
  </si>
  <si>
    <t>COCINA Int.1.60 Milano                       CHLLG</t>
  </si>
  <si>
    <t>CELOSIA ALUMINIO .60 x 1.00 M.</t>
  </si>
  <si>
    <t>DIVISION BAÑO AL. LAMINA PLAST(ACRILICA) SUM+ INST</t>
  </si>
  <si>
    <t>PISO ANTICADO DAKOTA 33 x 33 CRNA</t>
  </si>
  <si>
    <t>DIVISION ALUMINIO VIDRIO TEMPLADO BRONCE INST.</t>
  </si>
  <si>
    <t>ESTUFA MIXTA 5 pts. INOX Classic             CHLLG</t>
  </si>
  <si>
    <t>TEJA CINDU CLIMATIZADA ancho .78</t>
  </si>
  <si>
    <t>PUERTA .80 x 2.00 Metros  INTERES SOCIAL   PZ-1</t>
  </si>
  <si>
    <t>PUERTA .65 x 2.00 Metros  INTERES SOCIAL</t>
  </si>
  <si>
    <t>PERFIL CANAL 2x1</t>
  </si>
  <si>
    <t>TUBO DRENAJE GRES 6"(1)  MOORE</t>
  </si>
  <si>
    <t>PERFIL U     ½ x ½" CRUDO</t>
  </si>
  <si>
    <t>LUMINARIA MERCURIO 250 W</t>
  </si>
  <si>
    <t>CAMPANA EXTRAC.horiz.90cm              CHLLG</t>
  </si>
  <si>
    <t>PUERTA V.I.S. 1.0x2.1 FORTEC</t>
  </si>
  <si>
    <t>TUBO DRENAJE GRES 8"     MOORE</t>
  </si>
  <si>
    <t>LAVAPLATOS A.Inox.0.48                     CHLLG</t>
  </si>
  <si>
    <t>MOTOBOMBA DE 3" MOTOR A GASOLINA</t>
  </si>
  <si>
    <t>ESTUFA MIXTA 4 pts.DELTA CHLLG</t>
  </si>
  <si>
    <t>ESTUFA GAS 2 pts. PRECISA                CHLLG</t>
  </si>
  <si>
    <t>TALADRO PERCUTOR DE ½"  DEWALT (N0 USAR)</t>
  </si>
  <si>
    <t>UNION GAS     1"         PAVCO</t>
  </si>
  <si>
    <t>CODO 90° GAS ½"  PAVCO</t>
  </si>
  <si>
    <t>TEE CPVC Ø3/4"  S/NORMA ICONTEC</t>
  </si>
  <si>
    <t>VENTANA ALUMINIO CORREDIZA  TIPO PESADO</t>
  </si>
  <si>
    <t>VETANA ALUMINIO CORREDIZA ECONOMICA</t>
  </si>
  <si>
    <t>VENTANA  ALUMINIO FIJA    38 - 31</t>
  </si>
  <si>
    <t>VENTANA ALUMINIO Proyect.  DE 2.00 x 1.50 - XO</t>
  </si>
  <si>
    <t>ACRILTEX SEMIMATE</t>
  </si>
  <si>
    <t>ALUMINIO Liquido Brillante. ECP 100 PINTUCO</t>
  </si>
  <si>
    <t>ANTICORROSIVO OXIDO DE HIERRO ROJO</t>
  </si>
  <si>
    <t>ANTICORROSIVO ROJO</t>
  </si>
  <si>
    <t>BARNIZ BRILLANTE TRANSPARENTE PHILAAC 2100</t>
  </si>
  <si>
    <t>BARNIZ SINTETICO Int-Ext Brillante SD1 PINTUCO</t>
  </si>
  <si>
    <t>BASE Blanca P/LACA PINTUCO 7205</t>
  </si>
  <si>
    <t>BASE LACA BLANCA PHILAAC 5001</t>
  </si>
  <si>
    <t>CAOLIN IMPALPABLE (saco de 25 Kg)</t>
  </si>
  <si>
    <t>CAL PROMICAL</t>
  </si>
  <si>
    <t>CODO 90° CALIENTE  ½"  ULTRATEMP  PAVCO</t>
  </si>
  <si>
    <t>DISOLVENTE PINTURA EPOXICA</t>
  </si>
  <si>
    <t>CODO 90° CPVC  3/4"  S/NORMA ICONTEC</t>
  </si>
  <si>
    <t>ESMALTE DOMESTICO(interior)</t>
  </si>
  <si>
    <t>ESMALTE MATE SUPERSINTETICO Tipo-1 Exterior</t>
  </si>
  <si>
    <t>ESMALTE SINTETICO UNICOLOR BLANCO PHILAAC 2171</t>
  </si>
  <si>
    <t>ESMALTE SEMI-Brillante</t>
  </si>
  <si>
    <t>ESTUCO CORONA BLANCO  POR 5 Kg</t>
  </si>
  <si>
    <t>LACA ACRILICA BLANCA PHILAAC</t>
  </si>
  <si>
    <t>TOMA DOBLE AMERICANA ABITARE POLO TIERRA AVE</t>
  </si>
  <si>
    <t>CUCHILLA MONOP. 400 A 15K</t>
  </si>
  <si>
    <t>LACA AUTOMOVIL. ROJO TOLOUDINE PHILAAC 5505</t>
  </si>
  <si>
    <t>MANTO MORTERPLAS AL 300   3 mm.</t>
  </si>
  <si>
    <t>LACA MADERA Brillante.</t>
  </si>
  <si>
    <t>LACA METALES 7406 PINTUCO  Bte.</t>
  </si>
  <si>
    <t>VITRIFLEX BARNIZ SEMIMATE 2150 PINTUCO O SIMILAR</t>
  </si>
  <si>
    <t>LACA  MADERA TRANSPARENTE BRILLANTE.</t>
  </si>
  <si>
    <t>PINTURA  TRAFICO AMARILLO INTEMPERIE</t>
  </si>
  <si>
    <t>MARMOLINA</t>
  </si>
  <si>
    <t>UNION CALIENTE   ULTRATEMP  ½"    PAVCO</t>
  </si>
  <si>
    <t>MASILLA BLANCA PHILAAC 5201</t>
  </si>
  <si>
    <t>MASILLA GRIS  PINTUCO 119153</t>
  </si>
  <si>
    <t>PASTA PARA PULIR BLANCA PHILAAC 7001</t>
  </si>
  <si>
    <t>PASTA PULIDORA B. PINTUCO 120025</t>
  </si>
  <si>
    <t>MANTO MORTEPLAS AL-80 3.5 mm.</t>
  </si>
  <si>
    <t>PINTURA TRAFICO BLANCO</t>
  </si>
  <si>
    <t>PROMICAL (PAQUETE DE 10 Kg.)</t>
  </si>
  <si>
    <t>REMOVEDOR  No.1020 PINTUCO</t>
  </si>
  <si>
    <t>REMOVEDOR PHILAAC 8000</t>
  </si>
  <si>
    <t>SELLADOR TRANSP. LIJABLE PINTUCO O SIMILAR</t>
  </si>
  <si>
    <t>CARAPLAST claro</t>
  </si>
  <si>
    <t>SILICONITE PINTUCO (Hidrofugo)</t>
  </si>
  <si>
    <t>TAPAPOROS NOGAL PHILAAC 8467</t>
  </si>
  <si>
    <t>THINNER EXTRAFINO</t>
  </si>
  <si>
    <t>THINNER EXTRAFINO PHILAAC 9100</t>
  </si>
  <si>
    <t>THINNER FINO PHILAAC</t>
  </si>
  <si>
    <t>TINTILLA P/MADERA 1/4 PINTUCO</t>
  </si>
  <si>
    <t>VARSOL PHILAAC   DISOLVENTES ESMALTES ALQUIDICOS</t>
  </si>
  <si>
    <t>VINICOLOR TIPO 1 PHILAAC</t>
  </si>
  <si>
    <t>PISO PRAGA VERDE 41x41 CRNA</t>
  </si>
  <si>
    <t>VINILTEX CANECA 5 GN. PINTUCO</t>
  </si>
  <si>
    <t>VINILTEX O SIMILAR ( ACRILICA BASE AGUA)TIPO-1</t>
  </si>
  <si>
    <t>WASH PRIMER COMPONENTE A+B (POR 1/4)</t>
  </si>
  <si>
    <t>1/4GL</t>
  </si>
  <si>
    <t>YESO BULTO DE (25 KG)</t>
  </si>
  <si>
    <t>MANTO POLIESTER 2.8 mm.</t>
  </si>
  <si>
    <t>GEOTEXTIL NT 1600</t>
  </si>
  <si>
    <t>ANGULO 1x1x1/16 ANOLOK</t>
  </si>
  <si>
    <t>GRIFERIA LAVAMANOS VENTO 4" GRIVAL</t>
  </si>
  <si>
    <t>PANEL ENTREPISOO CUBIERTA M/H FIBRIT</t>
  </si>
  <si>
    <t>ANGULO 1x1x1/8</t>
  </si>
  <si>
    <t>ADAPTADOR CALIENTE ULTRATEMP    ½"    PAVCO</t>
  </si>
  <si>
    <t>PILOTES HINCADOS CONCRET 25x25</t>
  </si>
  <si>
    <t>BALASTRO GRUESO</t>
  </si>
  <si>
    <t>REGISTRO ½" PASO DIRECT-CORTINA BRONCE ROSCADO</t>
  </si>
  <si>
    <t>BROCAS HSS JUEGO 15Pzs 1/16 A 3/8</t>
  </si>
  <si>
    <t>JGO</t>
  </si>
  <si>
    <t>BROCAS TUNGSTENO (1.2-2.0MM)JUEGO 10PZS HSS</t>
  </si>
  <si>
    <t>ANGULO1X1X 1/16" BLANCO</t>
  </si>
  <si>
    <t>TOMA TV AMERICANA GALICA</t>
  </si>
  <si>
    <t>ADAPTADOR CALIENTE ULTRATEMP   3/4"   PAVCO</t>
  </si>
  <si>
    <t>PASAMANOS ANOLOK X 6M</t>
  </si>
  <si>
    <t>ESTUFA GAS 4 pts. CORNING GLASS             CHLLG</t>
  </si>
  <si>
    <t>ESTUFA GAS 4 pts, CORNING GLASS           CHLLG</t>
  </si>
  <si>
    <t>CODO 90° SANITARIO 2"CxC S/NORMA ICONTEC</t>
  </si>
  <si>
    <t>CODO ALCANT 90° CxE 4"   PAVCO</t>
  </si>
  <si>
    <t>CODO 90° SANITARIO 3" CxC S/NORMA ICONTEC</t>
  </si>
  <si>
    <t>ADAPTADOR UNION  Z 3"PVC  PAVCO</t>
  </si>
  <si>
    <t>ADAPTADOR UNION RAPIDA Z 3"  PAVCO</t>
  </si>
  <si>
    <t>CAJILLA MEDIDORES ACUEDUCTO(FIBRIT)</t>
  </si>
  <si>
    <t>CAJA INSPECCION Sin Tapa h=30 FIBRIT</t>
  </si>
  <si>
    <t>CAJA INSPECCION h=65 cm       FIBRIT</t>
  </si>
  <si>
    <t>CAMPANA REDU/BAJA/ACR ETERNI</t>
  </si>
  <si>
    <t>TOMA TV AMERICANA COAXIAL 400 AVE</t>
  </si>
  <si>
    <t>CURVO DE GRES 4"         MOORE</t>
  </si>
  <si>
    <t>CURVO DE GRES 6"         MOORE</t>
  </si>
  <si>
    <t>TEE SANITARIA Ø 3"S/NORMA ICONTEC</t>
  </si>
  <si>
    <t>CODO RECTO DE GRES 4"    MOORE</t>
  </si>
  <si>
    <t>CODO RECTO DE GRES 6"    MOORE</t>
  </si>
  <si>
    <t>CODO UNION Z 90° 3"PVC   PAVCO</t>
  </si>
  <si>
    <t>CODO UNION Z 90° 4"      PAVCO</t>
  </si>
  <si>
    <t>UNION CONDUIT C/DFLEX ½" PAVCO</t>
  </si>
  <si>
    <t>CUNETA PARA VIAS  L= 1.00</t>
  </si>
  <si>
    <t>CUPULA TRADICIONAL C-4"x2" Aluminio.</t>
  </si>
  <si>
    <t>MANTO POLIESTER 4 mm.</t>
  </si>
  <si>
    <t>TUBO CONDUIT   PVC       1 ¼"</t>
  </si>
  <si>
    <t>TUBO CONDUIT DUCTO PVC EB 3"</t>
  </si>
  <si>
    <t>UNION PRESION Ø ½" PVC S/NORMA ICONTEC</t>
  </si>
  <si>
    <t>MARCO REJILLA  EN CONCRETO PREF.  45x83x14</t>
  </si>
  <si>
    <t>CALADORA 3.7 Amp      MAKITA</t>
  </si>
  <si>
    <t>ARO/CARGUE + TAPA POZO INSPECCION D=1 MT</t>
  </si>
  <si>
    <t>LIJADORA PALMA PROFESIONAL ¼"   DE WALT</t>
  </si>
  <si>
    <t>ESTUFA MIXTA 4 pts. Cristal               CHLLG</t>
  </si>
  <si>
    <t>REJILLA SIN CROMAR          GRIVAL</t>
  </si>
  <si>
    <t>FLUXOMETRO PALANCA SANITARIO GRIVAL</t>
  </si>
  <si>
    <t>YEE GRES 10 x 6"  MOORE AA-1A (150)</t>
  </si>
  <si>
    <t>TUBO ALCANT NOVAFORT 315MM  S/NORMA ICONTEC</t>
  </si>
  <si>
    <t>TUBO ALCANT NOVAFORT 400MM  S/NORMA ICONTEC</t>
  </si>
  <si>
    <t>REJILLA SUMIDERO Continuo 46cm</t>
  </si>
  <si>
    <t>REJILLA SUMIDERO VIAL 68x33x10 (fundicion)</t>
  </si>
  <si>
    <t>PULIDORA INDUSTRIAL DE 4 ½"   PG. 7.8AMP 11000 RPM</t>
  </si>
  <si>
    <t>BOQUILLERA ALUMINIODE 3-X11/2X6 Mts</t>
  </si>
  <si>
    <t>TAPA Traf.Pes. CAJA INSPECCION</t>
  </si>
  <si>
    <t>TAPA POZO INSP.VIAS CON MARCO</t>
  </si>
  <si>
    <t>TAPA REGISTRO 15 x 15 cm.PLÁSTICA</t>
  </si>
  <si>
    <t>TAPA REGISTRO PLASTICA 20 x 20 cm.</t>
  </si>
  <si>
    <t>TUBO ALCANT CONCRETO MLC  8"  (con anillo)  ETERNI</t>
  </si>
  <si>
    <t>TUBO ALCANT CONCRETO Ø 10" (con anillo)Sin refuerz</t>
  </si>
  <si>
    <t>TUBO ALCANT CONCRETO MLC  12"  (con anillo)  ETERN</t>
  </si>
  <si>
    <t>TUBO DRENAJE PVC 100mm. PAVCO</t>
  </si>
  <si>
    <t>TUBO DRENAJE PVC  65mm.  PAVCO</t>
  </si>
  <si>
    <t>TUBO ALCANT PVC  4"  W RETEN    PAVCO</t>
  </si>
  <si>
    <t>TUBO ALCANT PVC  6"  W RETEN    PAVCO</t>
  </si>
  <si>
    <t>TUBO ALCANT PVC  8"  W RETEN    PAVCO</t>
  </si>
  <si>
    <t>TUBO ALCANT PVC 10" W RETEN      PAVCO</t>
  </si>
  <si>
    <t>TUBO GRES DRENAJE 4" (1M)   MOORE</t>
  </si>
  <si>
    <t>YEE GRES 18 x 6"  MOORE AA-1A (150)</t>
  </si>
  <si>
    <t>TUBO GRES  4" (Long 1.M)  MOORE LIN. CORRIENTE</t>
  </si>
  <si>
    <t>TUBO GRES  6" (Long 1M)  MOORE DE 1A</t>
  </si>
  <si>
    <t>TUBO GRES  8" (Long 1M)  DRENAJE 1A</t>
  </si>
  <si>
    <t>TUBO GRES 10" (Long 1.M) MOORE</t>
  </si>
  <si>
    <t>DUCTO 4" (Tubo 4 M)MLC ETERNIT</t>
  </si>
  <si>
    <t>TUBO UNION Z 4" PVC      PAVCO</t>
  </si>
  <si>
    <t>TUBO UNION Z 6" PVC      PAVCO</t>
  </si>
  <si>
    <t>UNION CONICA 4"        ETERNIT</t>
  </si>
  <si>
    <t>TUBO UNION Z 3" PVC</t>
  </si>
  <si>
    <t>YEE ALCANT REDUCIDA 8x6" W RETEN PAVCO</t>
  </si>
  <si>
    <t>YEE GRES  4 x 4"  GENERICO CTE.</t>
  </si>
  <si>
    <t>TEE GRES 4 x 4           MOORE</t>
  </si>
  <si>
    <t>YEE GRES  6 x 6"  MOORE AA-1A (150)</t>
  </si>
  <si>
    <t>TEE GRES 6 x 6           MOORE</t>
  </si>
  <si>
    <t>BISAGRA PISO DORADA PINTADA INAFER</t>
  </si>
  <si>
    <t>CORTA CIRCUITO IND. 15 kv 100A</t>
  </si>
  <si>
    <t>CERRADURA SAFE ALC.141A CLASIC ST</t>
  </si>
  <si>
    <t>CERRADURA ALC CON LLAVES aluminio o SIMILAR</t>
  </si>
  <si>
    <t>TEE SANITARIA 6" PVC S/NORMA ICONTEC</t>
  </si>
  <si>
    <t>CERRADURA SAFE BAÑO 152 CLASIC ST</t>
  </si>
  <si>
    <t>CERRADURA SAFE Closet 145   CLAS ST</t>
  </si>
  <si>
    <t>YEE SANITARIA PVC Ø 3" S/NORMA ICONTEC</t>
  </si>
  <si>
    <t>CERRADURA SAFE Entrad. 142A CLAS ST</t>
  </si>
  <si>
    <t>YEE SANITARIA PVC Ø  6" S/NORMA ICONTEC</t>
  </si>
  <si>
    <t>CERRADURA SAFE Entrad.2CIL. 143A ST</t>
  </si>
  <si>
    <t>CERRADURA SAFE Patio 149    CLAS ST</t>
  </si>
  <si>
    <t>BROCA HSS 1/2" (Para metal)</t>
  </si>
  <si>
    <t>CERRADURA SCHLAGE ALC. GOLD GEORGIA</t>
  </si>
  <si>
    <t>CERRADURA SCHLAGE BAÑO ALUM NVO.GEO</t>
  </si>
  <si>
    <t>CERRADURA SCHLAGE BAÑO GOLD GEORGIA</t>
  </si>
  <si>
    <t>CERRADURA SCHLAGE CL. ALUM N/GEORG.</t>
  </si>
  <si>
    <t>CERRRADURA SCHLAGE CL. GOLD GEORGIA</t>
  </si>
  <si>
    <t>CERRADURA SCHLAGE CERROJ/B362 Dorado</t>
  </si>
  <si>
    <t>CERRADURA SCHLAGE Dep. GOLD GEORGIA</t>
  </si>
  <si>
    <t>CERRADURA SCHLAGE ENTR. CROMADO ORBIT A50PD</t>
  </si>
  <si>
    <t>CERRADURA SCHLAGE ENTR.ALUM N/GEORG</t>
  </si>
  <si>
    <t>CERRADURA SCHLAGE OFIC.GOLD GEORGIA</t>
  </si>
  <si>
    <t>CERRADURA SCHLAGE PASO GOLD GEORGIA</t>
  </si>
  <si>
    <t>CERRADURA SCHLAGE PASO ALUM.N/GEOR.</t>
  </si>
  <si>
    <t>CERRADURA SCHLAGE TERRAZA GOLD GEOR</t>
  </si>
  <si>
    <t>CERRADURA YALE BAÑO BRANDYWINE MADE</t>
  </si>
  <si>
    <t>CERRADURA YALE INCRUSTAR N.D.P</t>
  </si>
  <si>
    <t>CERRADURA YALE MUEBLES (larga)</t>
  </si>
  <si>
    <t>CERRADURA SAFE HOTEL 5129 MONTEC CR</t>
  </si>
  <si>
    <t>CERRADURA YALE SOBREPONER (987) ¼"</t>
  </si>
  <si>
    <t>BRAZO RETENEDOR DORMA No. 2</t>
  </si>
  <si>
    <t>VIDRIO CRISTAL BRONC.10mm</t>
  </si>
  <si>
    <t>VIDRIO CRISTAL Templ.BRONC.6mm</t>
  </si>
  <si>
    <t>VIDRIO CRISTAL Templ.INCOL.10 mm</t>
  </si>
  <si>
    <t>ESPEJO CRISTAL INCOLORO 4mm</t>
  </si>
  <si>
    <t>VIDRIO CRISTAL Templ.INCOL.6mm</t>
  </si>
  <si>
    <t>REJILLA CONCENTRICA.ALUMINIOt.TC-3x2"</t>
  </si>
  <si>
    <t>PUERTA CRISTAL 10mm 1.0x2.1 M.</t>
  </si>
  <si>
    <t>VIDRIO GRABADO INCOLOR0 4mm.</t>
  </si>
  <si>
    <t>MOTOBOMBA DE 3" SUMERGIBLE MOTOR ELECTRICO</t>
  </si>
  <si>
    <t>VIDRIO PELDAR Templ.BRONCE 5mm</t>
  </si>
  <si>
    <t>VIDRIO PELDAR CRUDO 3mm</t>
  </si>
  <si>
    <t>VIDRIO PELDAR CRUDO 4mm.</t>
  </si>
  <si>
    <t>VIDRIO PELDAR CRUDO 5 mm</t>
  </si>
  <si>
    <t>VIDRIO PELDAR CRUDO 6 mm.</t>
  </si>
  <si>
    <t>BROCA HSS 1/8"  (Para metal)</t>
  </si>
  <si>
    <t>PASAMANOS BLANCO MATE</t>
  </si>
  <si>
    <t>AYUDANTE ALBAÑILERIA GENERAL + PRESTAC (IDRD)</t>
  </si>
  <si>
    <t>JRN</t>
  </si>
  <si>
    <t>BROCAS  PARA MURO DE 1/2 X6"</t>
  </si>
  <si>
    <t>BROCAS  PARA MURO DE 1/8</t>
  </si>
  <si>
    <t>BROCAS  PARA MURO DE 1/16</t>
  </si>
  <si>
    <t>BROCA 3/8" x 5" (Para muro)</t>
  </si>
  <si>
    <t>BROCA PARA MURO DE 3/16  X 31/2</t>
  </si>
  <si>
    <t>BROCHA DE NYLON 2'' PROFESIONAL</t>
  </si>
  <si>
    <t>CABLE ALMA ACERO 1/4</t>
  </si>
  <si>
    <t>CABLE ENCAUCHETADO 3X10</t>
  </si>
  <si>
    <t>CANDADO DE 40 mm EGRETT</t>
  </si>
  <si>
    <t>CANDADO DE 60 mm EGRET  o similar</t>
  </si>
  <si>
    <t>CANDADO YALE 110-40</t>
  </si>
  <si>
    <t>CANDADO YALE 110-50</t>
  </si>
  <si>
    <t>CANDADO YALE 870</t>
  </si>
  <si>
    <t>CANDADO YALE 850</t>
  </si>
  <si>
    <t>CARRETILLA BOOGY RUEDA MACIZA PLATON PLASTICO</t>
  </si>
  <si>
    <t>CASCO ARSEG  10096R</t>
  </si>
  <si>
    <t>CASCO ARSEG  TIPO CAPITAN</t>
  </si>
  <si>
    <t>CASCO VENEZOLANO</t>
  </si>
  <si>
    <t>CINTA AISLANTE GRANDE ECONOMICA</t>
  </si>
  <si>
    <t>CIZALLA TIJERA DE 24'' STANLEY</t>
  </si>
  <si>
    <t>CIZALLA TIJERA DE 30'' STANLEY</t>
  </si>
  <si>
    <t>CIZALLA TIJERA DE 36'' STANLEY</t>
  </si>
  <si>
    <t>CHALECO REFLECTIVO</t>
  </si>
  <si>
    <t>DESTORNILLADOR DE PALA,ESTRELLA</t>
  </si>
  <si>
    <t>DISCO PARA METAL DE 9''  dewualt</t>
  </si>
  <si>
    <t>DISCO DIAMANTADO 14'' PARA CORTADORA LADRILLO</t>
  </si>
  <si>
    <t>DISCO ZIRCONIO CORTE METAL 9'' DEWALT</t>
  </si>
  <si>
    <t>ESTOPA CORRIENTE</t>
  </si>
  <si>
    <t>ESTOPA BLANCA PEINADA</t>
  </si>
  <si>
    <t>ESTUCO PLASTICO</t>
  </si>
  <si>
    <t>CÑT</t>
  </si>
  <si>
    <t>FLEXOMETRO 5 MTS X 3/4"</t>
  </si>
  <si>
    <t>FLEXOMETROX 5mts  KOMELOM</t>
  </si>
  <si>
    <t>GUANTE CARNAZA CORTO REFORZADO</t>
  </si>
  <si>
    <t>GUANTE CARNAZA CORTO REFORZADO VAQUETA</t>
  </si>
  <si>
    <t>GUANTE CARNAZA REFORZADO EN VAQUETA LARGO</t>
  </si>
  <si>
    <t>GUANTE CAUCHO C-35</t>
  </si>
  <si>
    <t>HIERRO 1/4 Figurado</t>
  </si>
  <si>
    <t>LAMINA DE ICOPOR DE 1X1X0.5 cmD-10</t>
  </si>
  <si>
    <t>LAMINA DE ICOPOR DE 1X1X1 cm D-10</t>
  </si>
  <si>
    <t>LAMINA DE ICOPOR DE 1X1X1.5 cm D-10</t>
  </si>
  <si>
    <t>LAMINA DE ICOPOR DE 1X1X3 cm D-10</t>
  </si>
  <si>
    <t>LAMINA DE ICOPOR DE 1X1X4 cm D-10</t>
  </si>
  <si>
    <t>LAMINA DE ICOPOR DE 1X1X5 cm  D-10</t>
  </si>
  <si>
    <t>LIJA DE AGUA GRANO 120.150.180</t>
  </si>
  <si>
    <t>LIJA ROJA # 100 PLIEGO</t>
  </si>
  <si>
    <t>LIMPIADOR PVC x 1/4 GAL. S/NORMA ICONTEC</t>
  </si>
  <si>
    <t>LLAVE BRISTOL   11/6 a 3/8</t>
  </si>
  <si>
    <t>LLAVE PARA TUBO STANLEY No 12</t>
  </si>
  <si>
    <t>LLAVE PARA TUBO  No 14 STANLEY  O SIMILAR</t>
  </si>
  <si>
    <t>MALLA CERRAMIENTO TELAVERDE1.65m -80gr/m2 (2  AÑOS</t>
  </si>
  <si>
    <t>MALLA CERRAMIENTO TELA VERDE 2.10 ALTO-CONSTRUCC</t>
  </si>
  <si>
    <t>MALLA CON VENA  0.60 X 2 Mts</t>
  </si>
  <si>
    <t>ENCHAPE  PARED COLOR 35x25CM)</t>
  </si>
  <si>
    <t>MALLA PARA ZARANDA  3*3</t>
  </si>
  <si>
    <t>MALLA PARA ZARANDA  4*4</t>
  </si>
  <si>
    <t>MARCO PARA SEGUETA VERA</t>
  </si>
  <si>
    <t>PICA  HERRAGRO sin cabo</t>
  </si>
  <si>
    <t>ACRISELLO BLANCO       5 KILOS</t>
  </si>
  <si>
    <t>REJILLA ALUMINIO CON SOSCO 3*2</t>
  </si>
  <si>
    <t>REJILLA ALUMINIO CON SOSCO 4*3</t>
  </si>
  <si>
    <t>REJILLA ALUMINIO CON SOSCO 5*4</t>
  </si>
  <si>
    <t>REJILLA ALUMINIO CON SOSCO 6*4</t>
  </si>
  <si>
    <t>REJILLA ALUMINIO PLANA T3</t>
  </si>
  <si>
    <t>REJILLA ALUMINIO PLANA T4</t>
  </si>
  <si>
    <t>REJILLA CUPULA 5*3 ALUMINIO</t>
  </si>
  <si>
    <t>REJILLA CUPULA 6*4 ALUMINIO</t>
  </si>
  <si>
    <t>PARED BELLOPISO CRISTY CORAL 20 x 25  ITALIA 2DA</t>
  </si>
  <si>
    <t>REJILLA  VETILACION 15*15</t>
  </si>
  <si>
    <t>ROCETA DE  PORCELANA</t>
  </si>
  <si>
    <t>RODILLO  ESPUMA PARA PINTAR 9'' TIPO MASTER</t>
  </si>
  <si>
    <t>VARILLA CORRUGADA DE 1'' 60.000 Lbs X 6 Mts</t>
  </si>
  <si>
    <t>VARILLA CORRUGADA DE 3/8 X 6 ML</t>
  </si>
  <si>
    <t>VARILLA CORRUGADA DE 5/8'' 60,000 lbs X 6 MTS</t>
  </si>
  <si>
    <t>PISO IMPACTO FIORENTINO  44 x 44  ITALIA</t>
  </si>
  <si>
    <t>TAPON SANITARIO DE PRUEBA 4" PVC  S/NORMA ICONTEC</t>
  </si>
  <si>
    <t>TUBO ALCANT DURAFOR  CORRUGADO 10"RALCO</t>
  </si>
  <si>
    <t>LAMINA Galv. Cal. 26  1 x 2 M.</t>
  </si>
  <si>
    <t>TUBO ALCANT NOVAFORT 450MM  S/NORMA ICONTEC</t>
  </si>
  <si>
    <t>TUBO ALCANT NOVAFORT 500MM  S/NORMA ICONTEC</t>
  </si>
  <si>
    <t>TUBO ALCANT DURAFOR  CORRUGADO 12"RALCO</t>
  </si>
  <si>
    <t>AYUDANTE POR ADMON SIN PREST.  (SubsidioTrans.Incl</t>
  </si>
  <si>
    <t>CELADOR (CON VIVIENDA)</t>
  </si>
  <si>
    <t>DISCO PARA SIERRA 24 dientes 7 1/4 BAUKER</t>
  </si>
  <si>
    <t>PULIDORA INDUSTRIAL DE 4 ½"    MAKITA   10000 RPM</t>
  </si>
  <si>
    <t>OFICIAL POR ADMON. SIN PREST. (MES).</t>
  </si>
  <si>
    <t>GAS E-1 Matricula serv+Conex</t>
  </si>
  <si>
    <t>GAS E-2 Matricula serv+Conex</t>
  </si>
  <si>
    <t>GAS E-3 Matricula serv+Conex</t>
  </si>
  <si>
    <t>GAS E-4 Matricula serv+Conex</t>
  </si>
  <si>
    <t>GAS E-5 Matricula serv+Conex</t>
  </si>
  <si>
    <t>GAS E-6 Matricula serv.+Conex</t>
  </si>
  <si>
    <t>ACOMETIDA PISO ACUEDUCTO  1½"</t>
  </si>
  <si>
    <t>ACOMETIDA PISO ACUEDUCTO  1"</t>
  </si>
  <si>
    <t>ACOMETIDA PISO ACUEDUCTO   ½"</t>
  </si>
  <si>
    <t>ACOMETIDA PISO ACUEDUCTO  2"</t>
  </si>
  <si>
    <t>ACOMETIDA PISO ACUEDUCTO  3"</t>
  </si>
  <si>
    <t>UNION CU RIGIDO DE ½</t>
  </si>
  <si>
    <t>CABLE CITOFONO 10  PARES</t>
  </si>
  <si>
    <t>TOPE DE PISO PARA PUERTA</t>
  </si>
  <si>
    <t>TUBO PRESION RDE-21 PVC  Ø 1" L=6M S/NORMA ICONTEC</t>
  </si>
  <si>
    <t>TUBO PRESION RDE-21   1¼"  S/NORMA ICONTEC</t>
  </si>
  <si>
    <t>TUBO PRESION RDE-21 2½" PVC S/NORMA ICONTEC</t>
  </si>
  <si>
    <t>TUBO PRESION RDE-21 Ø3" PVCX6ML -S/NORMA ICONTEC</t>
  </si>
  <si>
    <t>TUBO SANITARIO Ø1,1/2" PVC X6MLS/NORMA ICONTEC</t>
  </si>
  <si>
    <t>TUBO SANITARIOØ 6"X6ML PVC S/NORMA ICONTEC</t>
  </si>
  <si>
    <t>INSPECCION SISTEMAS DE MEDIDA de 55kva - 225 kva</t>
  </si>
  <si>
    <t>INSPECCION SISTEMAS DE MEDIDA mayor 225 kva</t>
  </si>
  <si>
    <t>PERFIL T  3/4x1/16</t>
  </si>
  <si>
    <t>TUBO VENTILACION Ø1½"PVCX6ML S/NORMA ICONTEC</t>
  </si>
  <si>
    <t>TUBO VENTILACION Ø 2"PVC X6ML S/NORMA ICONTEC</t>
  </si>
  <si>
    <t>TUBO VENTILACION Ø3"PVCX6ML S/NORMA ICONTEC</t>
  </si>
  <si>
    <t>TUBO VENTILACION Ø4"PVCX6ML S/NORMA ICONTEC</t>
  </si>
  <si>
    <t>CONEXION NO RESIDENCIAL</t>
  </si>
  <si>
    <t>TUBO CONDUIT 3/4" PVC  X 3ML PAVCO O SIMILAR</t>
  </si>
  <si>
    <t>TUBO CONDUIT 1" RALCO</t>
  </si>
  <si>
    <t>TUBO CONDUIT 1¼" RALCO</t>
  </si>
  <si>
    <t>TUBO CONDUIT 1½"  RALCO</t>
  </si>
  <si>
    <t>MEDIDOR DE AGUA 1 ½"  (Sum+Inst)</t>
  </si>
  <si>
    <t>MEDIDOR DE AGUA 1" (Sum+Inst)</t>
  </si>
  <si>
    <t>MEDIDOR DE AGUA  ½"  (Sum+Inst)</t>
  </si>
  <si>
    <t>MEDIDOR DE AGUA 2" (Sum+Inst).</t>
  </si>
  <si>
    <t>MEDIDOR DE AGUA 3" Sum+Inst)</t>
  </si>
  <si>
    <t>ADAPTADOR MACHO CU  DE ½</t>
  </si>
  <si>
    <t>MEDIDOR DE AGUA 4" (Sum+Inst)</t>
  </si>
  <si>
    <t>MEDIDOR DE AGUA 6" (Sum+Inst)</t>
  </si>
  <si>
    <t>INTERRUPTOR CONMUTABLE +TOMA AMERICANA ABITARE AVE</t>
  </si>
  <si>
    <t>TIERRA NEGRA + TRANSPORTE</t>
  </si>
  <si>
    <t>MORTERO 3000 PSI Cte.</t>
  </si>
  <si>
    <t>MORTERO 3500 PSI Cte.</t>
  </si>
  <si>
    <t>MORTERO 4000 PSI Cte.</t>
  </si>
  <si>
    <t>MORTERO 4500 PSI Cte.</t>
  </si>
  <si>
    <t>MORTERO 5000 PSI Cte.</t>
  </si>
  <si>
    <t>LUXALON Alumin espejo V5 Decor</t>
  </si>
  <si>
    <t>PLACA SUPERBOARD COLOMBIT (1.2x1.2)  4mm</t>
  </si>
  <si>
    <t>PLACA SUPERBOARD COLOMBIT (1.22x2.44) 6mm-MURO</t>
  </si>
  <si>
    <t>UNION SANITARIA  Ø3"PVC- S/NORMA ICONTEC</t>
  </si>
  <si>
    <t>LADRILLO ESTRUCT. YOMASA 24x12x7 Fab.</t>
  </si>
  <si>
    <t>UNION SANITARIA Ø6"PVC S/NORMA ICONTEC</t>
  </si>
  <si>
    <t>UNION CONDUIT PVC  ½"</t>
  </si>
  <si>
    <t>UNION CONDUIT PVC         3/4"</t>
  </si>
  <si>
    <t>LADRILLO REJILLA VIS YOMASA 24x12x6 Osc. Fab.</t>
  </si>
  <si>
    <t>ANDAMIO TUBULAR (SECC/MES)</t>
  </si>
  <si>
    <t>CONMUTABLE Senc. Clas.C      L/NEX</t>
  </si>
  <si>
    <t>TOMA SENCILLA POLO A TIERRA CLASICA CREMA</t>
  </si>
  <si>
    <t>TOMA CORRIENTE CLAS. C. P/TRABADA   L/NEX</t>
  </si>
  <si>
    <t>INTERRUPTOR SENC Pil.Clas.C  L/NEX</t>
  </si>
  <si>
    <t>CONMUTABLE Senc. Pil.Clas.   L/NEX</t>
  </si>
  <si>
    <t>TOMA+INTERRUPTOR SENCILLO          L/NEX</t>
  </si>
  <si>
    <t>TOMA TELEF DOBLE COLOMB+TAPA  DEKO   L/NEX</t>
  </si>
  <si>
    <t>AVISO 4 M. x 3 M. LAMINA GALVANIZADA SIN INST.</t>
  </si>
  <si>
    <t>TOMA TELEF  SALIDA  DOBLE  Amer DEKO+TAPA L/NEX</t>
  </si>
  <si>
    <t>COMPRESOR Oper. sin Combustible</t>
  </si>
  <si>
    <t>PISO  PARKET CIPRES 31.5 x 31.5</t>
  </si>
  <si>
    <t>TABLERO EN PINO PATULA USADO</t>
  </si>
  <si>
    <t>LLAVES TENSORA (ALQUILER)</t>
  </si>
  <si>
    <t>LADRILLO ESTRUCT. YOMASA 24x12x7 Obra</t>
  </si>
  <si>
    <t>PERROS GALVANIZADO  1/2"</t>
  </si>
  <si>
    <t>CILINDRO PRUEBA CONCRETO (Alq)</t>
  </si>
  <si>
    <t>TABLERO METALICO (1.40 x 0.60)</t>
  </si>
  <si>
    <t>COMPRESOR Oper.sin Combustible</t>
  </si>
  <si>
    <t>COMPRESOR Oper.+Comb</t>
  </si>
  <si>
    <t>TEJA Plast.#10 AJONIT   AJOVER</t>
  </si>
  <si>
    <t>UNION CONDUIT PVC        1 "</t>
  </si>
  <si>
    <t>UNION CONDUIT PVC        1 ¼"</t>
  </si>
  <si>
    <t>TANQUE CONICO 1000 LT.  PVC - Almaceniamieno Agua</t>
  </si>
  <si>
    <t>TEJA HEXAGONAL 3.5 mm.</t>
  </si>
  <si>
    <t>GUARDAESCOBA  NAT. 25x7x1.2 MOORE</t>
  </si>
  <si>
    <t>RUEDAS PARA ANDAMIO TUBULAR (Juego x 4)</t>
  </si>
  <si>
    <t>SALIDA CORDON TV BLANCO+TAPA VELA L/NEX</t>
  </si>
  <si>
    <t>CORTADORA DE LADRILLO MOTOR ELECTRICO (sin disco)</t>
  </si>
  <si>
    <t>TOMA COAXIAL CLASICA CREMA                  L/NEX</t>
  </si>
  <si>
    <t>TOMA COAXIAL +TAPATV BLANCA  DEKO    L/NEX</t>
  </si>
  <si>
    <t>PLAQUETA</t>
  </si>
  <si>
    <t>VIGUETA</t>
  </si>
  <si>
    <t>INTERRUPTOR SENC LUZ PIL.+TAPA DEKO L/NEX</t>
  </si>
  <si>
    <t>ENSAYOS DENSIDAD TERRENO DENSIMETRO</t>
  </si>
  <si>
    <t>ENSAYO PROCTOR MODIFICADO</t>
  </si>
  <si>
    <t>EQUIPOS DE PRESION MOD.15H-3TW-L200H</t>
  </si>
  <si>
    <t>RUTEADORA COLLET    ¼"-9"-1- 3/4"</t>
  </si>
  <si>
    <t>RUTEADORA PROFESIONAL COLLET    ¼"</t>
  </si>
  <si>
    <t>UNION CONDUIT PVC        1½"</t>
  </si>
  <si>
    <t>SIERRA CIRCULAR   71/4    10 AMP 5300RPM 2  1/3HP</t>
  </si>
  <si>
    <t>SIERRA CIRCULAR- 71/4"1400W 5700 rpm-Semi Industri</t>
  </si>
  <si>
    <t>BLOQUE #4 STA/FE 33x23x9 Fab.</t>
  </si>
  <si>
    <t>BLOQUE #5 STA/FE 33x23x11.5 Fab.</t>
  </si>
  <si>
    <t>COMPRESOR 2HP TANQUE 24 LT -116psi</t>
  </si>
  <si>
    <t>INTERRUPTOR SENCILLO  +TAPA</t>
  </si>
  <si>
    <t>ANDAMIOS GANCHO COLGANTE</t>
  </si>
  <si>
    <t>VENTILADOR EXTRACCION BAÑOS</t>
  </si>
  <si>
    <t>TOMA TELEF COLOMB+ AMER CLASICA       L/NEX</t>
  </si>
  <si>
    <t>TOMA TELEF  SALIDA  AMERICAN SENCILLO.    L/NEX</t>
  </si>
  <si>
    <t>INTERRUPTOR DOBLE Pil.  Clas.  C      L/NEX</t>
  </si>
  <si>
    <t>INTERRUPTOR Triple Pil.Clas.C L/NEX</t>
  </si>
  <si>
    <t>CONMUTABLE Senc. Blc.DEKO    L/NEX</t>
  </si>
  <si>
    <t>INTERRUPTOR TEMP. DE TOQUE+TAPA L/NEX</t>
  </si>
  <si>
    <t>LADRIBLOC 14 STA/FE 39x14x19 Fab.</t>
  </si>
  <si>
    <t>DUCTO VERTICAL DE 3X8</t>
  </si>
  <si>
    <t>LADRILLO REJILLA  YOMASA 24x12x6 COLOR COCIDO OBRA</t>
  </si>
  <si>
    <t>ADOQUIN ESPAÑOL E= 6CM STA/FE 6x10x20</t>
  </si>
  <si>
    <t>CERRADURA SAFE Libre 153    CLAS ST</t>
  </si>
  <si>
    <t>BAJANTE SOPORTE   RAINGO       PAVCO</t>
  </si>
  <si>
    <t>PLUMA GRUA  ELECTRICA Trif:</t>
  </si>
  <si>
    <t>TUBO CONDUIT 2"  RALCO</t>
  </si>
  <si>
    <t>EMPRADIZACION con pasto kikuyo</t>
  </si>
  <si>
    <t>AISLAPOR LE BARON .61x1.22 25mm</t>
  </si>
  <si>
    <t>AISLAPOR FIGURADO .61x1.22   2.5m</t>
  </si>
  <si>
    <t>AISLAPOR TAYRONA .62x1.22 25mm</t>
  </si>
  <si>
    <t>INTERRUPTOR + TAPA Senc. Blc. DEKO   L/NEX</t>
  </si>
  <si>
    <t>TUBO PVC DUCTO  ELECTRICO TIPO DB 2"</t>
  </si>
  <si>
    <t>LAVAMANOS RIVIERA BLANCO</t>
  </si>
  <si>
    <t>CONMUTABLE LUZ PILOTO DEKO   L/NEX</t>
  </si>
  <si>
    <t>LADRILLO PORTANTE 30 STA/FE 29x14.5x9 Prensado Fab</t>
  </si>
  <si>
    <t>LAMINA Galv. Cal. 24  1 x 2 M.</t>
  </si>
  <si>
    <t>LAMINA Galv. Cal. 16  1 x 2 M.</t>
  </si>
  <si>
    <t>COCINA Int.1.65 Milano                       CHLLG</t>
  </si>
  <si>
    <t>CALENTADOR PASO GAS 11lt.              CHLLG.</t>
  </si>
  <si>
    <t>INTERRUPTOR Bipolar LK Clas.C L/NEX</t>
  </si>
  <si>
    <t>ACERO FIG. DE 1/4" A 1" 60.000 LBS</t>
  </si>
  <si>
    <t>TUBO PVC DUCTO  ELECTRICO TIPO DB 3"</t>
  </si>
  <si>
    <t>TOMA TELEF AMER.Duplex   L/MEX</t>
  </si>
  <si>
    <t>COMPRESOR  1.5 HP CON TANQUE 2 GAL.</t>
  </si>
  <si>
    <t>CONMUTABLE DOBLE Pil. Clas.C  L/NEX</t>
  </si>
  <si>
    <t>CONMUTABLE Triple Pil.Clas.C L/NEX</t>
  </si>
  <si>
    <t>TOMA+INTERUPTOR CLAS. CREMA  L/NEX</t>
  </si>
  <si>
    <t>PISTOLA DE ALTA 1000 CC INDUSTRIAL (NO USAR)</t>
  </si>
  <si>
    <t>DECORAMA TIPO 2 PHILAAC 1201</t>
  </si>
  <si>
    <t>VARILLA LISA DE 1/4" A 1"</t>
  </si>
  <si>
    <t>TIMBRE SENCILLO LUZ PILOTO L/NEX</t>
  </si>
  <si>
    <t>INTERRUPTOR 4 VIAS BLANCO  DEKO   L/NEX</t>
  </si>
  <si>
    <t>PLACA CIEGA BLANCO+TAPA  DEKO L/NEX</t>
  </si>
  <si>
    <t>PISTOLA SPRAIT THOMAS MEZCLA INTERNA</t>
  </si>
  <si>
    <t>TOMA+CONMUTABLE PILOTO AMERICANO    AVE</t>
  </si>
  <si>
    <t>LADRILLO COCO PARA REVOCAR 10X19X39</t>
  </si>
  <si>
    <t>TOMA DOBLE POLO A TIERR +TAPA BLC  DEKO L/NEX</t>
  </si>
  <si>
    <t>PISO CISA BALTICO 31.5 x 31 .5</t>
  </si>
  <si>
    <t>VINIHOGAR TIPO 3 PHILAAC 0901</t>
  </si>
  <si>
    <t>PEGANTE  MADERA PAPEL(secado Rapido)</t>
  </si>
  <si>
    <t>TOALLERO LINEA  ASTRO</t>
  </si>
  <si>
    <t>TOMA TELEF DOBLE FUNCION DEKO+TAPA L/NEX</t>
  </si>
  <si>
    <t>TOMA TELEF  SALIDA AMER.DOBLE  DEKO L/NEX</t>
  </si>
  <si>
    <t>GEOTEXTIL NT 1800</t>
  </si>
  <si>
    <t>INTERRUPTOR DOBLE CONM ABITARE LUZ PILOTO AVE</t>
  </si>
  <si>
    <t>CAJA METAL P/DEKO 2VENT  L/NEX</t>
  </si>
  <si>
    <t>VINIL0 MURAL TIPO1 PHILAAC 1701</t>
  </si>
  <si>
    <t>PLACALISTA</t>
  </si>
  <si>
    <t>ESMALTE Sint. UNIHOGAR BLANCO PHILAAC 2201</t>
  </si>
  <si>
    <t>RETARDADOR PHILAAC 8025</t>
  </si>
  <si>
    <t>PINTURA PARA TABLERO VERDE PHILAAC</t>
  </si>
  <si>
    <t>CAJA METAL P/DEKO 3VENT  L/NEX</t>
  </si>
  <si>
    <t>CONMUTABLE Triple Pil. ABITARE  AVE</t>
  </si>
  <si>
    <t>LADRILLO FACHADA CUARTERON YOMASA 24x7x7 Perf. FAB</t>
  </si>
  <si>
    <t>ADOQUIN PRECOLOMBINO YOMASA 24x15x3 Mezcl. Obra</t>
  </si>
  <si>
    <t>LADRILLO FACHADA ELE YOMASA 24x6x2.5 Fab.</t>
  </si>
  <si>
    <t>BAJANTE UNION RAINGO   PAVCO</t>
  </si>
  <si>
    <t>CODO ALCANT 90° CxE 6" PVC S/NROMA ICONTEC</t>
  </si>
  <si>
    <t>TEE ALCANT CxC 6"        PAVCO</t>
  </si>
  <si>
    <t>YEE ALCANT CxC 6"    W RETEN    PAVCO</t>
  </si>
  <si>
    <t>BLOQUE #3 YOMASA 31.5x23x7 Perforado Fab.</t>
  </si>
  <si>
    <t>BLOQUE #4 YOMASA 30x20x10 Estandar Fab.</t>
  </si>
  <si>
    <t>BLOQUE #5S YOMASA 30x20x12 Perforado Fab.</t>
  </si>
  <si>
    <t>UNION ALCANT 6"          PAVCO</t>
  </si>
  <si>
    <t>UNION ALCANT 4"          PAVCO</t>
  </si>
  <si>
    <t>UNION DRENAJE PVC 65mm.  PAVCO</t>
  </si>
  <si>
    <t>PISO ESCALERA YOMASA 9x7x17 obra</t>
  </si>
  <si>
    <t>PISO ESCALERA YOMASA 15.5x10x16 Obra</t>
  </si>
  <si>
    <t>UNION DRENAJE PVC 100mm. PAVCO</t>
  </si>
  <si>
    <t>GEOTEXTIL NT 2000</t>
  </si>
  <si>
    <t>GEOTEXTIL NT REPAVIMENTACION 400</t>
  </si>
  <si>
    <t>PISO MONTEREY 31 x 31 CRNA</t>
  </si>
  <si>
    <t>TIMBRE+ INTERRUPTOR PILOTO ABITARE AVE</t>
  </si>
  <si>
    <t>PISO CLASICO TOLUCA 30x30 CRNA</t>
  </si>
  <si>
    <t>ENCHAPE CLASICA VALENCIA 25*35 CRNA</t>
  </si>
  <si>
    <t>PISO TURIN 41 x 41 CRNA</t>
  </si>
  <si>
    <t>ENCHAPE CARRARA REC BLANCO 30 X 60</t>
  </si>
  <si>
    <t>PISO CLASICO VENECIA 34 x 34 CRNA</t>
  </si>
  <si>
    <t>ENCHAPE CLASICA CARRARA 30x45 CRNA</t>
  </si>
  <si>
    <t>INTERVINILO PINTUCO</t>
  </si>
  <si>
    <t>CASEINA PINTUCO</t>
  </si>
  <si>
    <t>PISO CLASICO CARRARA 33 x 33 CRNA</t>
  </si>
  <si>
    <t>ENCHAPE CLASICA ROMA 25x35 CRNA</t>
  </si>
  <si>
    <t>PISO MIRO  33 x 33 CRNA</t>
  </si>
  <si>
    <t>ENCHAPE CLASICA TRANI DECORADO 25 x 25 CRNA</t>
  </si>
  <si>
    <t>PISO CERVIA 41*41 CRNA</t>
  </si>
  <si>
    <t>PINTURAMA PINTUCO</t>
  </si>
  <si>
    <t>IMPRIMANTE DE VINILO PINTUCOBlc.3501</t>
  </si>
  <si>
    <t>ESTUCO PASTA  PINTUCO Int.</t>
  </si>
  <si>
    <t>GEOTEXTIL NT REPAVIMENTACION 450</t>
  </si>
  <si>
    <t>PISO VIENA 41 x 41 CRNA</t>
  </si>
  <si>
    <t>PISO  QUIMBAYA 33 x 33 CRNA</t>
  </si>
  <si>
    <t>SANITARIO SELECTA  BLANCO   CORONA</t>
  </si>
  <si>
    <t>ESMALTE SINTETICO BRILLANTE (Cuñete de 5Gal)</t>
  </si>
  <si>
    <t>LUXALON Aluzinc 12mm     Decor</t>
  </si>
  <si>
    <t>LUXALON Aluzinc LISO V5 Decor</t>
  </si>
  <si>
    <t>VITROLIT (MARQUESINAS)</t>
  </si>
  <si>
    <t>LUXALON Aluzinc 280B     Decor</t>
  </si>
  <si>
    <t>LUXALON MaderAlum V5     Decor</t>
  </si>
  <si>
    <t>LUXALON MaderAlum V5     Acust</t>
  </si>
  <si>
    <t>CANALETA Galv.  6.00    ACESCO</t>
  </si>
  <si>
    <t>CANALETA Galv.  8.00    ACESCO</t>
  </si>
  <si>
    <t>CABALLETE LISO Galv.   ACESCO</t>
  </si>
  <si>
    <t>PERFIL ESTRUCTURAL C 16 Galv. 12x6mts.</t>
  </si>
  <si>
    <t>TABLETA 10 x 10 Vitrif.  MOORE</t>
  </si>
  <si>
    <t>TABLETA 15 x 15 Vitrif. MOORE</t>
  </si>
  <si>
    <t>ESMALTE BRILLANTE SINTÉTICO INT. Y EXTERIOR</t>
  </si>
  <si>
    <t>TEE POLIETILENO ½"</t>
  </si>
  <si>
    <t>ESMALTE BRILLANTE COLOR (POR 5 GL)</t>
  </si>
  <si>
    <t>ESMALTE ICOMATE BLANCO ICO</t>
  </si>
  <si>
    <t>ESMALTE ICOMATE NEGRO ICO</t>
  </si>
  <si>
    <t>VINILO TIPO- 1</t>
  </si>
  <si>
    <t>VINILO TIPO  II</t>
  </si>
  <si>
    <t>VINILO TIPO II</t>
  </si>
  <si>
    <t>PRIMER(ANTICORROSIVO) Cr DE Zin VERDE OLIVA</t>
  </si>
  <si>
    <t>ANTICORROSIVO GRIS PROTECCIÓN.</t>
  </si>
  <si>
    <t>ANTICORROSIVO ROJO PROTECCION</t>
  </si>
  <si>
    <t>UNION POLIETILENO 3/4"   PAVCO</t>
  </si>
  <si>
    <t>BARNIZ SINTETICO BRILLANTE ICO</t>
  </si>
  <si>
    <t>BARNIZ Trns. BRILLANTE EXTERIORES ICO</t>
  </si>
  <si>
    <t>BARNIZ TRANSPARENTE MATE ICO</t>
  </si>
  <si>
    <t>PASTA PULIDORA ICO (Estuco)</t>
  </si>
  <si>
    <t>REMOVEDOR ICO</t>
  </si>
  <si>
    <t>TAPAPOROS NATURAL</t>
  </si>
  <si>
    <t>VINILICO OCRE ICO</t>
  </si>
  <si>
    <t>VINILICO NEGRO ICO</t>
  </si>
  <si>
    <t>VINILICO VERDE INTENSO ICO</t>
  </si>
  <si>
    <t>VARILLA LISA DE 1 1/4" Y 3/8"</t>
  </si>
  <si>
    <t>ESMALTE HORNEABLE BLANCO ICO</t>
  </si>
  <si>
    <t>ESMALTE HORNEABLE NEGRO ICO</t>
  </si>
  <si>
    <t>ESMALTE MARTILLADO azul real ICO</t>
  </si>
  <si>
    <t>ESMALTE MARTILLADO G/PLATA ICO</t>
  </si>
  <si>
    <t>PINTURA EPOXICA AZUL ICO</t>
  </si>
  <si>
    <t>TEJA RECTANGULAR 3.5 mm.</t>
  </si>
  <si>
    <t>LACA MaderaTransp.Brillante ICO</t>
  </si>
  <si>
    <t>LACA Madera.Transp.MATE ICO</t>
  </si>
  <si>
    <t>ENCHAPE CLASICA CREMA MARFIL 25x35 CRNA</t>
  </si>
  <si>
    <t>ESTUFA GAS Esmlt. 2Ptos</t>
  </si>
  <si>
    <t>ESTUFA GAS Cr. 3 Ptos. INDUC.</t>
  </si>
  <si>
    <t>ESTUFA GAS .Piso Gabinete</t>
  </si>
  <si>
    <t>ESTUFA GAS Cr.Piso INDUC</t>
  </si>
  <si>
    <t>ESTUFA GAS 4 Ptos</t>
  </si>
  <si>
    <t>ADOQUIN VEHICULAR SULTANA</t>
  </si>
  <si>
    <t>TABLETA 20 x 10 Vitrif. MOORE</t>
  </si>
  <si>
    <t>LADRILLO COMUN MOORE OSIMILAR 26x12.5x6 Fab.</t>
  </si>
  <si>
    <t>GRANIPLAST  / DECORAPLAST ESGRAFIADO  CLARO</t>
  </si>
  <si>
    <t>LADRILLO FACHADA MOORE 26x12.5x6 Arena Fab.</t>
  </si>
  <si>
    <t>LADRILLO FACHADA MOORE 26x12.5x6 Nat. Fab.</t>
  </si>
  <si>
    <t>LADRILLO DE 12 ESTRIADO  12X19X39</t>
  </si>
  <si>
    <t>GRAFIL 4.0 MM - 8.0 MM</t>
  </si>
  <si>
    <t>MALLA ELECTROSOLDADA  ESTANDAR</t>
  </si>
  <si>
    <t>ALFAJIA 6 MOORE Nat. Fab.</t>
  </si>
  <si>
    <t>JAMBAS 16x6 MOORE Vitrif. Fab.</t>
  </si>
  <si>
    <t>JAMBAS 16x6 MOORE NATURAL Fab.</t>
  </si>
  <si>
    <t>GRIFERIA LAVAMANOS VENTO ECONOMICA 4" GRIVAL</t>
  </si>
  <si>
    <t>LADRILLO TOLETE MOLD. MOORE 26x12.5x6 Vtrif. Fab.</t>
  </si>
  <si>
    <t>LADRILLO TOLETE MOLD. MOORE 26x12.5x6 Nat. Fab.</t>
  </si>
  <si>
    <t>LADRILLO TOLETE MOLD.½ MOORE 26x6x6 Nat. Fab.</t>
  </si>
  <si>
    <t>LADRILLO TOLETE MOLD.½ MOORE 26x6x6 Vtrif. Fab.</t>
  </si>
  <si>
    <t>LADRILLO R/OLAS MOORE 30x15 Vtrif. Fab.</t>
  </si>
  <si>
    <t>LADRILLO R/OLAS MOORE 30x13.5x6 Nat. Fab.</t>
  </si>
  <si>
    <t>LADRILLO FACHADA ELE ESPECIAL OCRE MOORE 26x12.5x6</t>
  </si>
  <si>
    <t>LADRILLO FACHADA ELE ESPECIAL.NAT. MOORE</t>
  </si>
  <si>
    <t>LADRILLO ½ LUNA MOORE 25x12.5x6 Vtrif. Fab.</t>
  </si>
  <si>
    <t>LADRILLO ½ LUNA MOORE 25x12.5x6 Nat. Fab.</t>
  </si>
  <si>
    <t>CELOSIA VITRIFICADO PISO MOORE</t>
  </si>
  <si>
    <t>CELOSIA NATURAL PISO MOORE</t>
  </si>
  <si>
    <t>CORAZA METALICA  DE 2"</t>
  </si>
  <si>
    <t>TOMA RJ45 -110 JACK SNAP CAT6 (SENCILLA)</t>
  </si>
  <si>
    <t>TABLETA 20 x20 Vitrif. MOORE</t>
  </si>
  <si>
    <t>TABLETA 20x20 NATURAL MOORE</t>
  </si>
  <si>
    <t>GEOTEXTIL T 1050 (PAVCO)</t>
  </si>
  <si>
    <t>ENCHAPE LUMIK BLANCO 25x35 CRNA</t>
  </si>
  <si>
    <t>PISO ANTICADO GUAJIRA 20*20</t>
  </si>
  <si>
    <t>ENCHAPE CLASICA MIRO 25x35 CRNA</t>
  </si>
  <si>
    <t>ADOQUIN Natural. 26x12.5x3.5 MOORE</t>
  </si>
  <si>
    <t>ADOQUIN Nat. 26x12.5x6 TRAF.VEHIC.LIV</t>
  </si>
  <si>
    <t>ADOQUIN Vitrif. 20x10x5 MOORE</t>
  </si>
  <si>
    <t>ADOQUIN Nat. 20x10x5 MOORE</t>
  </si>
  <si>
    <t>ADOQUIN Nat. 15x15x3.5 MOORE</t>
  </si>
  <si>
    <t>INSERTO POLIETILENO ½"   PAVCO</t>
  </si>
  <si>
    <t>WALL PLATE AJUSTE SENCILL CUPICON</t>
  </si>
  <si>
    <t>ADOQUIN Vitrif. ESCAMA MOORE</t>
  </si>
  <si>
    <t>MALLA ELECTROSOLDADA  ESPECIAL</t>
  </si>
  <si>
    <t>MALLA RAM</t>
  </si>
  <si>
    <t>ADOQUIN Vitrif. CORBATIN</t>
  </si>
  <si>
    <t>ADOQUIN Liv. Nat.20x10x3.5 MOORE</t>
  </si>
  <si>
    <t>ADOQUIN LIV. MOORE 15x15x5 Nat.</t>
  </si>
  <si>
    <t>ADOQUIN Liv. Nat.Corbati</t>
  </si>
  <si>
    <t>TABLON ¼-26-8 Vitrif. MOORE</t>
  </si>
  <si>
    <t>TABLON ¼-26-8 NATURAL MOORE</t>
  </si>
  <si>
    <t>TABLON ¼-26-6 Vitrif. MOORE</t>
  </si>
  <si>
    <t>TABLON ¼-26-6 NATURAL MOORE</t>
  </si>
  <si>
    <t>ESQUINERA DE 8 Vitrif. MOORE</t>
  </si>
  <si>
    <t>ESQUINERA DE 8 NATURAL MOORE</t>
  </si>
  <si>
    <t>ESQUINERA DE 6 Vitrif. MOORE</t>
  </si>
  <si>
    <t>ESQUINERA DE 6 NATURAL MOORE</t>
  </si>
  <si>
    <t>TEJA PLANA 25x15 Vitrif  MOORE</t>
  </si>
  <si>
    <t>TEJA PLANA 25x15 NATURAL MOORE</t>
  </si>
  <si>
    <t>CABALLETE vitrif Artic.    MOORE</t>
  </si>
  <si>
    <t>CABALLETE NATURAL Artic. MOORE</t>
  </si>
  <si>
    <t>TAPA CIEGA  BLANCA              AVE</t>
  </si>
  <si>
    <t>NEVERA  NE 8                              HACEB</t>
  </si>
  <si>
    <t>NEVERA  NE10                             HACEB</t>
  </si>
  <si>
    <t>NEVERA  NE12  HACEB</t>
  </si>
  <si>
    <t>ESMALTE ALQUIDICO SIKA AMARILLO 1gall</t>
  </si>
  <si>
    <t>TEJA Plast. #8 RURALIT  AJOVER</t>
  </si>
  <si>
    <t>CANALETA 43 x 4.50     ETERNIT</t>
  </si>
  <si>
    <t>CANALETA 43 x 5.00     ETERNIT</t>
  </si>
  <si>
    <t>CANALETA 43 x 7.50     ETERNIT</t>
  </si>
  <si>
    <t>CANALETA 90 x 4.50     ETERNIT</t>
  </si>
  <si>
    <t>PISO APALACHE 41 x 41 CRNA</t>
  </si>
  <si>
    <t>DIMMER GIRATORIO DOBLE            L/NEX</t>
  </si>
  <si>
    <t>TEJA ONDULIT No.  4    ETERNIT</t>
  </si>
  <si>
    <t>TEJA ONDULIT No.  6    ETERNIT</t>
  </si>
  <si>
    <t>TEJA ONDULIT No.  8    ETERNIT</t>
  </si>
  <si>
    <t>TEJA FIBROCEMENTO  No. 10</t>
  </si>
  <si>
    <t>ESMALTE ALQUIDICO SIKA ROJO BERMELLON 1gall</t>
  </si>
  <si>
    <t>CEMENTO PLASTICO</t>
  </si>
  <si>
    <t>PINTURA BITUMINOSA DE ALUMINIO</t>
  </si>
  <si>
    <t>INMUNIZANTE PARA MADERA</t>
  </si>
  <si>
    <t>TELA POLIESTER ROLLO 100 M2 (30 gr/m2)</t>
  </si>
  <si>
    <t>FIBRA DE VIDRIO AMERICANA 40M2</t>
  </si>
  <si>
    <t>YESO (saco de 25Kg)</t>
  </si>
  <si>
    <t>DIMMER GIRATORIO SENCILLO           L/NEX</t>
  </si>
  <si>
    <t>GEOTEXTIL T 1400</t>
  </si>
  <si>
    <t>BLOQUE #4 USME TRADICIONAL 33x23x9 Fab.</t>
  </si>
  <si>
    <t>BLOQUE #5 TRADICIONAL 33x23x12  + TRANSPORTE</t>
  </si>
  <si>
    <t>ASPIRADORA INDUSTRIAL  15 GALONES</t>
  </si>
  <si>
    <t>LADRILLO FACHADA ELE YOMASA 24x6x2.5 Obra</t>
  </si>
  <si>
    <t>LADRILLO LIVIANO 24x12x7 Cocido Obra</t>
  </si>
  <si>
    <t>SECADOR ELECTRICO PARA MANOS</t>
  </si>
  <si>
    <t>ALMADENA  4 lbs S/cabo HERRAGRO</t>
  </si>
  <si>
    <t>BOMBA SUMERGIBLE POZO 4" 1HP</t>
  </si>
  <si>
    <t>CABO PARA PALA EN MADERA 1,20mt (FINO)</t>
  </si>
  <si>
    <t>CABO PARA PICA MADERA (DIAMET 39mm LAR 90 CM FINO</t>
  </si>
  <si>
    <t>CARRETILLA PLATON 6 PIES-PLAST-RuedAntipint-Rin me</t>
  </si>
  <si>
    <t>CARRETILLA  Cte. R/CAUCHO</t>
  </si>
  <si>
    <t>PISO TACO PUGLIA 13 x 13 CRNA</t>
  </si>
  <si>
    <t>ESTOPA No.4 (250 Grs)</t>
  </si>
  <si>
    <t>GUANTES CARNAZA CORTOS/SENCILLOS</t>
  </si>
  <si>
    <t>No 8 GUANTE CAUCHO NEGRO C-35 PROTEX</t>
  </si>
  <si>
    <t>MANGUERA 1/2" TRANSP.C-40(ROLLO 100M)**</t>
  </si>
  <si>
    <t>PERFIL T   (7/8) 1x1/16</t>
  </si>
  <si>
    <t>PUNTILLA CON CABEZA 4"</t>
  </si>
  <si>
    <t>YEE GRES  8 x 6"  MOORE AA-1A (150)</t>
  </si>
  <si>
    <t>MALLA CON VENA  2.40 M. x 0.53</t>
  </si>
  <si>
    <t>HIERRO A-37 1/4"</t>
  </si>
  <si>
    <t>HIERRO A-37 Chipa lisa    3/8"</t>
  </si>
  <si>
    <t>ARENA SEMILAVADA DE PEÑA Sin transp.</t>
  </si>
  <si>
    <t>CODO 90° GAS 3/4" PAVCO</t>
  </si>
  <si>
    <t>PALA No.2 P/CUADRADA CON CABO</t>
  </si>
  <si>
    <t>PALA No.2 P/REDONDA  CON CABO</t>
  </si>
  <si>
    <t>PICA 4.5 Lb con Cabo</t>
  </si>
  <si>
    <t>SIKA 101 MORTERO GRIS 10 KILOS</t>
  </si>
  <si>
    <t>TUBO ALCANT CONCRETO MLC  14"  (con anillo)  ETERN</t>
  </si>
  <si>
    <t>TUBO ALCANT CONCRETO MLC  16"  (con anillo)  ETERN</t>
  </si>
  <si>
    <t>TUBO ALCANT CONCRETO MLC  18"  (con anillo)  ETERN</t>
  </si>
  <si>
    <t>TUBO ALCANT CONCRETO MLC  20"  (con anillo)  ETERN</t>
  </si>
  <si>
    <t>TUBO ALCANT CONCRETO MLC  24"  (con anillo)  ETERN</t>
  </si>
  <si>
    <t>TUBO ALCANT CONCRETO MLC 28"  (con anillo)  ETERNI</t>
  </si>
  <si>
    <t>PUERTA BLANCA  .70 x2.00 Mtr MARQUETE ARQUITECT</t>
  </si>
  <si>
    <t>YEE GRES  6 x 4"  MOORE AA-1A (150)</t>
  </si>
  <si>
    <t>MOTOBOMBA JET 1HP</t>
  </si>
  <si>
    <t>CHEQUE CORTINA HORIZONTAL TIPO HI ½"   HELBERT</t>
  </si>
  <si>
    <t>CHEQUE CORTINA HORIZONTAL TIPO HI 3/4"   HELBERT</t>
  </si>
  <si>
    <t>ESCOBA FIBRA PLASTICA DURA MANGO DE MADERA</t>
  </si>
  <si>
    <t>CERRRADURA SCHLAGE TERRAZA ALUM N/G</t>
  </si>
  <si>
    <t>CERRADURA SCHLAGE OFIC.ALUM N/GEOR</t>
  </si>
  <si>
    <t>CERRADURA SCHLAGE Dep. ALUM N/GEORG</t>
  </si>
  <si>
    <t>BOMBA ALTA PRESION 3 HP</t>
  </si>
  <si>
    <t>CERRADURA SCHLAGE CERROJ/B362 Cromo</t>
  </si>
  <si>
    <t>CERRADURA SCHLAGE CERROJ/B360 Cromo</t>
  </si>
  <si>
    <t>HI-PRESS 9 HP</t>
  </si>
  <si>
    <t>GEOTEXTIL T 1700</t>
  </si>
  <si>
    <t>CERRADURA SCHLAGE TULIP - WOOD MADERA H380</t>
  </si>
  <si>
    <t>CERRADURA SCHLAGE ORBIT COBRE H380</t>
  </si>
  <si>
    <t>CERRADURA SCHLAGE TULIP - WOOD MADERA H387</t>
  </si>
  <si>
    <t>CERRADURA SCHLAGE ORBIT COBRE H387</t>
  </si>
  <si>
    <t>ENSAYO HORMIGON TIEMPO FRAGUADO DE HORMIGON</t>
  </si>
  <si>
    <t>ENSAYO HORMIGON ROTURA POR COMPRESION DE CILINDRO</t>
  </si>
  <si>
    <t>TEJA BAVARA   AA Ref.763 MOORE</t>
  </si>
  <si>
    <t>UNION PRESION Ø1½"PVC -S/NORMA ICONTEC</t>
  </si>
  <si>
    <t>UNION PRESION PVC Ø3"  S/NORMA ICONTEC</t>
  </si>
  <si>
    <t>ADAPTADOR PRESION MACHO ROSCADOPVC Ø 1"S/NORMA ICO</t>
  </si>
  <si>
    <t>ADAPTADOR PRESION Macho 2" S/NORMA ICONTEC</t>
  </si>
  <si>
    <t>ADAPTADOR PRESION Macho 4" S/NORMA ICONTEC</t>
  </si>
  <si>
    <t>ADAPTADOR PRESION Hemb.1"    PAVCO</t>
  </si>
  <si>
    <t>ADAPTADOR PRESION Hemb.2" S/NORMA ICONTEC</t>
  </si>
  <si>
    <t>ADAPTADOR PRESION Hemb.4"    PAVCO</t>
  </si>
  <si>
    <t>TAPON PRESION SOLD.3/4" S/NORMA ICONTEC</t>
  </si>
  <si>
    <t>TAPON PRESION SOLD. ½"PVC  S/NORMA ICONTEC</t>
  </si>
  <si>
    <t>TAPON PRESION SOLD. 3" S/NORMA ICONTEC</t>
  </si>
  <si>
    <t>BUJE PRESION PVC SOLD. 2 x1" S/NORMA ICONTEC</t>
  </si>
  <si>
    <t>BUJE PRESION SOLD.PVC  3x2" S/NORMA ICONTEC</t>
  </si>
  <si>
    <t>TAPON PRESION ROSCADO PVC ½ "S/NORMA ICONTEC</t>
  </si>
  <si>
    <t>BUJE PRESION ROSC. 2x1"  S/NORMA ICONTEC</t>
  </si>
  <si>
    <t>VALVULA DE PIE PRESION 1¼"</t>
  </si>
  <si>
    <t>TEE PVC GAS  3/4"</t>
  </si>
  <si>
    <t>CODO 90° POLIETILENO 1"  PAVCO</t>
  </si>
  <si>
    <t>UNION POLIETILENO  ½"    PAVCO</t>
  </si>
  <si>
    <t>REDUCC.POLIETILENO 3/4 x ½"  GAS PAVCO</t>
  </si>
  <si>
    <t>INSERTO POLIETILENO 3/4" PAVCO</t>
  </si>
  <si>
    <t>TEE CALIENTE    ½"  ULTRATEMP      PAVCO</t>
  </si>
  <si>
    <t>LAMINA Galv. Cal. 14  1 x 2 M.</t>
  </si>
  <si>
    <t>UNION CPVC Ø3/4"  S/NORMA ICONTEC</t>
  </si>
  <si>
    <t>UNIVERSAL CALIENTE ½"    PAVCO</t>
  </si>
  <si>
    <t>LIMPIADOR REMOVEDOR PVC (1/4 Gal)S/NORMA ICONTEC</t>
  </si>
  <si>
    <t>TEE SANITARIA Ø 4" S/NORMA ICONTEC</t>
  </si>
  <si>
    <t>YEE SANITARIA PVC Ø 4" S/NORMA ICONTEC</t>
  </si>
  <si>
    <t>UNION SANITARIA Ø4" PVC  S/NORMA ICONTEC</t>
  </si>
  <si>
    <t>TAPON SANITARIO DE PRUEBA 3" S/NORMA ICONTEC</t>
  </si>
  <si>
    <t>CANALETA 90-292x100 ACRILICA</t>
  </si>
  <si>
    <t>TEJA ACRILICA No.  6 Ond. 3mm.</t>
  </si>
  <si>
    <t>TEJA Tripl.No.1 179x117Acr.3mm</t>
  </si>
  <si>
    <t>FORMAPLAC NORMAL 2.44x1.22  18mm         PIZANO</t>
  </si>
  <si>
    <t>GRIFERIA CONJ. MEZC. L/M.URANO TipoC CR GRlCOL</t>
  </si>
  <si>
    <t>PISO TAJO CENEFA 13.5 x 41 CRNA</t>
  </si>
  <si>
    <t>DUCHA URANO Conj.Mezc.8"GRICOL</t>
  </si>
  <si>
    <t>REGISTRO DUCHA URANO  GRICOL</t>
  </si>
  <si>
    <t>REGADERA DUCHA  VICTORIA  GRICOL</t>
  </si>
  <si>
    <t>LLAVE L/M.URANO Cl      GRICOL</t>
  </si>
  <si>
    <t>LLAVE L/M.URANO CONJ.Cl GRICOL</t>
  </si>
  <si>
    <t>GRIFERIA CONJ. MEZC. L/M. URANO 8" CR. GRICOL</t>
  </si>
  <si>
    <t>GRIFERIA CONJ. MEZC. L/PLATOS PLATINO TIPO CISNE</t>
  </si>
  <si>
    <t>ENSAYO NUCLEO CONC-ROTURA D=4"(PARA MUESTRA CAMPO)</t>
  </si>
  <si>
    <t>DUCHA PLATINO Conj.Mezc. 8" GRICOL</t>
  </si>
  <si>
    <t>REGISTRO DUCHA KRISTHAL GRICOL</t>
  </si>
  <si>
    <t>REGADERA DUCHA GRADUABLE PLATINO  GRICOL</t>
  </si>
  <si>
    <t>ENSAYO NUCLEO CONCRETO D=7.6cm  3"</t>
  </si>
  <si>
    <t>GRIFERIA CONJ. MEZC. L/M. PLATINO 8"</t>
  </si>
  <si>
    <t>LLAVE TERMNINAL LIVIANA 1/2"-METAL  CROMO</t>
  </si>
  <si>
    <t>LLAVE TERMINAL Cr.      GRICOL</t>
  </si>
  <si>
    <t>LLAVE MANGUERA Amar.    GRICOL</t>
  </si>
  <si>
    <t>CANASTILLA L/P  ITALIANA 4" Plast GRICOL</t>
  </si>
  <si>
    <t>SIFON "P" ABS con Adapt.GRICOL</t>
  </si>
  <si>
    <t>GRIFERIA CONJ. MEZC. L/M.URANO 4" CR GRICOL</t>
  </si>
  <si>
    <t>DESAGUE ITALIANA Senc.Cr-Gris GRICOL</t>
  </si>
  <si>
    <t>SIFON BOTELLA GRIS  LAVAMANOS</t>
  </si>
  <si>
    <t>DUCHA TELEFONO Cl-Cr GRICOL</t>
  </si>
  <si>
    <t>MANIJA L/M.URANO Mezc.4"GRICOL</t>
  </si>
  <si>
    <t>MANIJA L/M.KRISTHAL Mezc4"GRICOL</t>
  </si>
  <si>
    <t>PIEZA GUAYACAN HOBO  18 x 4 x 2.90M</t>
  </si>
  <si>
    <t>PIEZA FLORMORADO 18 x 4 x 2.80M</t>
  </si>
  <si>
    <t>PIEZA PINO ROMERON  18 x 4 x 2.90M</t>
  </si>
  <si>
    <t>PIEZA MOHO</t>
  </si>
  <si>
    <t>PIEZA SAPAN  18 x 4 x 2.90M</t>
  </si>
  <si>
    <t>PIEZA OTOBO</t>
  </si>
  <si>
    <t>CERCO ORDINARIO (8cmx8cm) L=3M usar CIO-000885</t>
  </si>
  <si>
    <t>LISTON EN VIROLA/TECHO</t>
  </si>
  <si>
    <t>HIDROSELLO ALCANT NOVAFORT 250MM PAVCO</t>
  </si>
  <si>
    <t>PISO TAJO ANGULO 13 x 13 CRNA</t>
  </si>
  <si>
    <t>HIDROSELLO ALCANT NOVAFORT 315MM PAVCO</t>
  </si>
  <si>
    <t>HIDROSELLO ALCANT NOVAFORT 400MM PAVCO</t>
  </si>
  <si>
    <t>HIDROSELLO ALCANT NOVAFORT 450MM PAVCO</t>
  </si>
  <si>
    <t>HIDROSELLO ALCANT NOVAFORT 500MM PAVCO</t>
  </si>
  <si>
    <t>CASCO DE SEGURIDAD DIELECTRICO CON RATCHET</t>
  </si>
  <si>
    <t>MONOGAFA CON MONTURA</t>
  </si>
  <si>
    <t>ANTEOJO DE Seg. COPA    ARSEG</t>
  </si>
  <si>
    <t>ANTEOJO TIPO COPA   ARSEG</t>
  </si>
  <si>
    <t>ALFOMBRA PAVCO MALAGA sahara Inst.</t>
  </si>
  <si>
    <t>ALFOMBRA PAVCO IMPERIAL   Inst</t>
  </si>
  <si>
    <t>ALFOMBRA PAVCO TUNEZ II Inst.</t>
  </si>
  <si>
    <t>ALFOMBRA PAVCO IGUAZU Inst.</t>
  </si>
  <si>
    <t>ALFOMBRA PAVCO SOLAR Inst.</t>
  </si>
  <si>
    <t>MASTICO LIQUIDO(1 GALON) PAVCO</t>
  </si>
  <si>
    <t>MASTICO POLVO  (1 SACO)  PAVCO</t>
  </si>
  <si>
    <t>CERRADURA SAFE Dep.SEG 140A CLAS ST</t>
  </si>
  <si>
    <t>ARMADURA DE TAPA Y PLACA PARA POZO DE INSPECCION</t>
  </si>
  <si>
    <t>CAJA INSPECCION 40X40X30CM       FIBRIT</t>
  </si>
  <si>
    <t>PISO SILEX  41X 41 CRNA</t>
  </si>
  <si>
    <t>PISO SAVONA 41x41 CRNA</t>
  </si>
  <si>
    <t>CONO DE ABRAMS (Alquiler)</t>
  </si>
  <si>
    <t>LADRILLO REJILLA YOMASA 24x12x7 Osc. Obra</t>
  </si>
  <si>
    <t>TOPE DE RESORTE PARA PUERTA</t>
  </si>
  <si>
    <t>RECEBO MEJORADO CANTERA   planta</t>
  </si>
  <si>
    <t>CANDADO T.italiano 5x7,8cm   YALE</t>
  </si>
  <si>
    <t>BLOQUE #3 YOMASA 31.5x23x7 Perforado Obra</t>
  </si>
  <si>
    <t>TUBO Circ  1''</t>
  </si>
  <si>
    <t>BLOQUE #4S YOMASA 30x20x10 Perforado Obra</t>
  </si>
  <si>
    <t>CANDADO T.italiano 4x6,2cm   YALE</t>
  </si>
  <si>
    <t>CANDADO T.alem. 5,5x7,8cm YALE</t>
  </si>
  <si>
    <t>BLOQUE #5S YOMASA 30x20x12 Perforado Obra</t>
  </si>
  <si>
    <t>TUBULAR ANOLOK 1x1</t>
  </si>
  <si>
    <t>TUBULAR Al. CRUDO 1x1</t>
  </si>
  <si>
    <t>TUBULAR Al. CRUDO 2x1</t>
  </si>
  <si>
    <t>TUBULAR ANOLOK 2x1</t>
  </si>
  <si>
    <t>LADRILLO REJILLA  YOMASA 24x12x6 Canela Obra</t>
  </si>
  <si>
    <t>CANDADO T.alem. 6,5x9,1cm YALE</t>
  </si>
  <si>
    <t>RECEBO MEJORADO CANTERA Obra</t>
  </si>
  <si>
    <t>REJILLA PLASTICA 3x2" C/sosco cte.</t>
  </si>
  <si>
    <t>LADRILLO FACHADA CUARTERON YOMASA 24x7x7 Perf.Obra</t>
  </si>
  <si>
    <t>CODO 90° GAS 1"    PAVCO</t>
  </si>
  <si>
    <t>CABLE Alum. Aisl. 4/0 THW</t>
  </si>
  <si>
    <t>FORMALETA ENTREPISO 1 SEMANA</t>
  </si>
  <si>
    <t>BORDILLOS DE CONFINAMIENTO  (ANCHO 14cm)</t>
  </si>
  <si>
    <t>CAÑUELA  (ANCHO 40cm)</t>
  </si>
  <si>
    <t>BARRERA SEPARADOR VERDE</t>
  </si>
  <si>
    <t>BARRERA NEW JERSEY.</t>
  </si>
  <si>
    <t>BOLARDO CIRCULAR M-60</t>
  </si>
  <si>
    <t>PLAQUETA DE 60x40x0.6</t>
  </si>
  <si>
    <t>POSTES PARA CERCA (H 2.05)</t>
  </si>
  <si>
    <t>POSTES PARA CERCA (H 2.80)</t>
  </si>
  <si>
    <t>POSTES PARA CERCA (POLO PEQUEÑO)</t>
  </si>
  <si>
    <t>PUERTA CRISTAL 10mm 1.20x2.1 M.</t>
  </si>
  <si>
    <t>CEMENTO MARINO DENSO CANECA-180 KILOS</t>
  </si>
  <si>
    <t>CINTA P.V.C. A-10        20 ML</t>
  </si>
  <si>
    <t>CINTA P.V.C. A-15        30 ML</t>
  </si>
  <si>
    <t>CINTA P.V.C. A-22        15 ML</t>
  </si>
  <si>
    <t>LIBRO MARCACION MIXTA DESXON</t>
  </si>
  <si>
    <t>MASIL CARBURANTE      25 KILOS</t>
  </si>
  <si>
    <t>MASIL NEGRO            4 KILOS</t>
  </si>
  <si>
    <t>PROTECTOP BLANCO    5 KILOS</t>
  </si>
  <si>
    <t>TOC 8004 INYECCION     3 KILOS</t>
  </si>
  <si>
    <t>TOC 8015 JUNTA  ANTIACIDA  BEIGE  16 Kg</t>
  </si>
  <si>
    <t>TOXEMENT POLVO EN BOLSA  25 Kg</t>
  </si>
  <si>
    <t>ACOMETIDA PISO ACUEDUCTO  4"</t>
  </si>
  <si>
    <t>ACOMETIDA PISO ACUEDUCTO  6"</t>
  </si>
  <si>
    <t>BORDILLOS DE CONFINAMIENTO  (ANCHO 12cm)</t>
  </si>
  <si>
    <t>CAÑUELA  (59 X 21.50cm)</t>
  </si>
  <si>
    <t>CAÑUELA  (ANCHO 30cm)</t>
  </si>
  <si>
    <t>BLOQUE DE CEMENTO CUADRATICO  (40x40x0.6)</t>
  </si>
  <si>
    <t>BANCA TIPO M-40</t>
  </si>
  <si>
    <t>BARRERA CICLO RUTA</t>
  </si>
  <si>
    <t>BOLARDO EN HIERRO TIPO IDU.</t>
  </si>
  <si>
    <t>TOPELLANTAS H=15CM;B=0.20M;L=50CM</t>
  </si>
  <si>
    <t>CONEX. NO Res.A/DUCTO+Acom.½ "</t>
  </si>
  <si>
    <t>SARDINEL ACHAFLANADO 45 CM</t>
  </si>
  <si>
    <t>PLAQUETA REJILLA (40x40x0.6) TRAFICO LIVIANO</t>
  </si>
  <si>
    <t>BAJANTE TALUD</t>
  </si>
  <si>
    <t>PLAQUETA DE 50X1.00X0,6</t>
  </si>
  <si>
    <t>POSTE DE CONC. PRETENS ENERG. Y TEL (8m) ROTURA 510(KG)</t>
  </si>
  <si>
    <t>POSTE DE CONC. PRETENS. ENERG. Y TEL (8m) ROTURA 750(KG)</t>
  </si>
  <si>
    <t>POSTE DE CONC. PRETENS. ENERG. Y TEL (10m) ROTURA 510(KG)</t>
  </si>
  <si>
    <t>POSTE DE CONC. PRETENS. ENERG. Y TEL (12m) ROTURA 510(KG)</t>
  </si>
  <si>
    <t>POSTE DE CONC. PRETENS. ENERG. Y TEL (14m) ROTURA 1050(KG)</t>
  </si>
  <si>
    <t>ADAPTADOR HEMBRA CU  DE ½</t>
  </si>
  <si>
    <t>POSTE DE CONC.PRETENS A.P.(8m) ROTURA 510(KG)</t>
  </si>
  <si>
    <t>POSTE DE CONC. PRETENS A.P.(14m)RESISTENC:750Kg</t>
  </si>
  <si>
    <t>TUBO DE CONC. SIN REFUERZO D 15cm (Con anillo)</t>
  </si>
  <si>
    <t>TUBO DE CONC. SIN REFUERZO D20cm (Con anillo)</t>
  </si>
  <si>
    <t>TANQUE K- 250 COMPLETO ETERNIT</t>
  </si>
  <si>
    <t>TEJA PLACA Ond. No.  2 ETERNIT</t>
  </si>
  <si>
    <t>TEJA PLACA Ond. No. 10 ETERNIT</t>
  </si>
  <si>
    <t>CANAL S/Circ. AS x250m ETERNIT</t>
  </si>
  <si>
    <t>CANAL S/Circ. CS x250m ETERNIT</t>
  </si>
  <si>
    <t>CODO BAJANTE AR x 90   ETERNIT</t>
  </si>
  <si>
    <t>TUBO DE CONC. SIN REFUERZO D25cm (Con anillo)</t>
  </si>
  <si>
    <t>BAJANTE Rect. CR x2.5M ETERNIT</t>
  </si>
  <si>
    <t>CODO BAJANTE    CR x90 ETERNIT</t>
  </si>
  <si>
    <t>CAMPANA REDUC/BAJ/BCR  ETERNIT</t>
  </si>
  <si>
    <t>CAMPANA REDUC/BAJ/ABR  ETERNIT</t>
  </si>
  <si>
    <t>CAMPANA SIMPLE BAJ/AR  ETERNIT</t>
  </si>
  <si>
    <t>CAMPANA SIMPLE BAJ/BR  ETERNIT</t>
  </si>
  <si>
    <t>CAMPANA SIMPLE BAJ/CR  ETERNIT</t>
  </si>
  <si>
    <t>PLACA PLANA 122x122x4m ETERNIT</t>
  </si>
  <si>
    <t>PLACA PLANA 122x122x6m ETERNIT</t>
  </si>
  <si>
    <t>PLACA PLANA 122x244x6m ETERNIT</t>
  </si>
  <si>
    <t>TORNILLO Completo.Madera. C-43   ETERNIT</t>
  </si>
  <si>
    <t>FIJADOR ALA Compl.CANALETA-43 ETERNIT</t>
  </si>
  <si>
    <t>FIJADOR ALA Compl.CANALETA-90</t>
  </si>
  <si>
    <t>CONDUCTOS LAMINA GALV. CAL.24</t>
  </si>
  <si>
    <t>AMARRE CABALLETE       ETERNIT</t>
  </si>
  <si>
    <t>TORNILLO PL.Ond.+ x4 3/4"  ETERNIT</t>
  </si>
  <si>
    <t>CLARABOYA  Color 4+ganchos  ETERNIT</t>
  </si>
  <si>
    <t>CLARABOYA Color 6+ganchos  ETERNIT</t>
  </si>
  <si>
    <t>CABALLETE ONDULIT FIJO ETERNIT</t>
  </si>
  <si>
    <t>CABALLETE ONDULIT UNIVERSAL ETERNIT</t>
  </si>
  <si>
    <t>CLARABOYA ONDULIT  4+ganchos  ETERNIT</t>
  </si>
  <si>
    <t>CLARABOYA ONDULIT  6+ganchos  ETERNIT</t>
  </si>
  <si>
    <t>PLACA ACANALADA 60x120 ETERNIT</t>
  </si>
  <si>
    <t>PLACA ACANALADA 60x170 ETERNIT</t>
  </si>
  <si>
    <t>PLACA ACANALADA 60x240 ETERNIT</t>
  </si>
  <si>
    <t>PLACA ACANALADA 60x340 ETERNIT</t>
  </si>
  <si>
    <t>BOVEDA CIRCULAR No.2 159x110</t>
  </si>
  <si>
    <t>BOVEDA CIRCULAR No.3 245x155</t>
  </si>
  <si>
    <t>BOVEDA CIRCULAR No.4 275x164</t>
  </si>
  <si>
    <t>SUPERCANALETA 90x240x100 Colom</t>
  </si>
  <si>
    <t>REJILLA PLAST.3x2"C/sosco cuad.cte</t>
  </si>
  <si>
    <t>TIMPANO/BOV  No.1 120x60   3mm</t>
  </si>
  <si>
    <t>TIMPANO/BOV  No.2 159x33   3mm</t>
  </si>
  <si>
    <t>TIMPANO/BOV  No.3 245x130  3mm</t>
  </si>
  <si>
    <t>TIMPANO/BOV  No.4 275x150  3mm</t>
  </si>
  <si>
    <t>CUMBRERA No. 1  220x90    3mm.</t>
  </si>
  <si>
    <t>CUMBRERA No. 2  150x204   3mm.</t>
  </si>
  <si>
    <t>TIMPANO/CUMB No.1 90x54    3mm</t>
  </si>
  <si>
    <t>TIMPANO/CUMB No.2  204x56  3mm</t>
  </si>
  <si>
    <t>CUPULA No.1     158x114   3mm.</t>
  </si>
  <si>
    <t>CUPULA No.2     158x140   3mm.</t>
  </si>
  <si>
    <t>CUPULA No.3     158x230   3mm.</t>
  </si>
  <si>
    <t>DOMO Cuadr.BURBUJA 117x117 3mm</t>
  </si>
  <si>
    <t>DOMO Cuadr.BURBUJA 65x65  3mm.</t>
  </si>
  <si>
    <t>DOMO Cuadr.DIAMANT 117x117 3mm</t>
  </si>
  <si>
    <t>DOMO Cuadr.DIAMANT 65x65  3mm.</t>
  </si>
  <si>
    <t>DOMO Rect.BURBUJA 80x115  3mm.</t>
  </si>
  <si>
    <t>DOMO Rect.DIAMANT 80x115  3mm.</t>
  </si>
  <si>
    <t>TEJA ACRILICA No.  4 Ond. 2mm.</t>
  </si>
  <si>
    <t>TEJA ACRILICA No.  4 Ond. 3mm.</t>
  </si>
  <si>
    <t>TEJA ACRILICA No.  5 Ond. 2mm.</t>
  </si>
  <si>
    <t>TEJA ACRILICA No.  5 Ond. 3mm.</t>
  </si>
  <si>
    <t>TEJA ACRILICA No.  8 Ond. 2mm.</t>
  </si>
  <si>
    <t>TEJA ACRILICA No.  8 Ond. 3mm.</t>
  </si>
  <si>
    <t>TEJA ACRILICA No. 10 Ond. 3mm.</t>
  </si>
  <si>
    <t>CABALLETE ONDULADO 50 x 112</t>
  </si>
  <si>
    <t>TEJA Tripl.No.5 145x117  Acr.2mm</t>
  </si>
  <si>
    <t>TEJA Tripl.No.5 145x117  Acr.3mm</t>
  </si>
  <si>
    <t>TEJA Tripl.No.2 240x117 Acr.3mm</t>
  </si>
  <si>
    <t>TEJA Tripl.No.2 240x117 Acr.2mm</t>
  </si>
  <si>
    <t>CABALLETE TRIPLANO 52x107 3mm.</t>
  </si>
  <si>
    <t>TEJA REYNALUM 66  2.40 x 74   2mm.</t>
  </si>
  <si>
    <t>TEJA REYNALUM 77  2.40 x 85   3mm.</t>
  </si>
  <si>
    <t>TUBO Pres. MLC   2"    ETERNIT</t>
  </si>
  <si>
    <t>TUBO Pres. MLC   3"    ETERNIT</t>
  </si>
  <si>
    <t>TUBO Pres. MLC   6"    ETERNIT</t>
  </si>
  <si>
    <t>TUBO Pres. MLC   8"    ETERNIT</t>
  </si>
  <si>
    <t>TUBO Pres. MLC 10"     ETERNIT</t>
  </si>
  <si>
    <t>TUBO Pres. MLC 12"     ETERNIT</t>
  </si>
  <si>
    <t>TUBO Pres. MLC 14"     ETERNIT</t>
  </si>
  <si>
    <t>TUBO Pres. MLC 16"     ETERNIT</t>
  </si>
  <si>
    <t>TUBO Pres. MLC 18"     ETERNIT</t>
  </si>
  <si>
    <t>TUBO Pres. MLC 20"     ETERNIT</t>
  </si>
  <si>
    <t>TUBO Pres. MLC   4"    ETERNIT</t>
  </si>
  <si>
    <t>TUBO Pres. MLC 24"     ETERNIT</t>
  </si>
  <si>
    <t>IMPLEMENTO  MIRILLA CORTA    FORTEC</t>
  </si>
  <si>
    <t>IMPLEMENTO  MIRILLA LARGA    FORTEC</t>
  </si>
  <si>
    <t>IMPLEMENTO  CANTO REDONDEADO</t>
  </si>
  <si>
    <t>PISO ANTICA TARQUINA CENEFA 15 x 30 CRNA</t>
  </si>
  <si>
    <t>PISO ANTICADO TARQUINA ANGULO15 x 15 CRNA</t>
  </si>
  <si>
    <t>CONDUCTOS LAMINA GALV. CAL.22</t>
  </si>
  <si>
    <t>DIFUSOR DE SUMINISTRO 12x12</t>
  </si>
  <si>
    <t>DIFUSOR DE SUMINISTRO 9x9</t>
  </si>
  <si>
    <t>REJILLA DE EXTRACCION 14"x12"</t>
  </si>
  <si>
    <t>REJILLA DE EXTRACCION 14"x6"</t>
  </si>
  <si>
    <t>REJILLA DE EXTRACCION 10"x8"</t>
  </si>
  <si>
    <t>REJILLA DE EXTRACCION 8"x6"</t>
  </si>
  <si>
    <t>REJILLA DE EXTRACCION 6"x6"</t>
  </si>
  <si>
    <t>REJILLA DE EXTRACCION 6"x4"</t>
  </si>
  <si>
    <t>PERSIANA TOMA DE AIRE 40"x20"</t>
  </si>
  <si>
    <t>REJILLA PLAST.3x2"c/sosco cuadrada anticucaracha</t>
  </si>
  <si>
    <t>MALLA CERRAMIENTO Eslabonada.Cal.12 (Hueco 2 1/2"</t>
  </si>
  <si>
    <t>VITROBLOCK PISO</t>
  </si>
  <si>
    <t>ASCENSOR 7 PARADAS/6 PERSONAS</t>
  </si>
  <si>
    <t>CABALLETE  4% C43          ETERNIT</t>
  </si>
  <si>
    <t>CAMPANA EXTRACCION 2x1mt.</t>
  </si>
  <si>
    <t>TRABA COMPL. C-90 ETERNIT</t>
  </si>
  <si>
    <t>CANALETA 90 x 3.75     ETERNIT</t>
  </si>
  <si>
    <t>REJILLA PLAST.3x2"C/sosco cuad.gal</t>
  </si>
  <si>
    <t>BASTIDOR ABARCO</t>
  </si>
  <si>
    <t>REJILLA PLAST.3"plana cte.</t>
  </si>
  <si>
    <t>REJILLA LAVADERO 2 1/2" + S/sosco</t>
  </si>
  <si>
    <t>BASTIDOR AMARILLO</t>
  </si>
  <si>
    <t>TUBO DE CONC. SIN REFUERZO D30cm (Con anillo)</t>
  </si>
  <si>
    <t>BLOQUE ESTRUCT. MODULARES 19x19x19 Liso Obra</t>
  </si>
  <si>
    <t>REJILLA VENTILACION PLAST 15x15cm.</t>
  </si>
  <si>
    <t>BLOQUE ESTRUCT. MODULARES 39x19x16 Pdra. Obra</t>
  </si>
  <si>
    <t>BLOQUE ESTRUCT. MODULARES 36x19x16 Pdra. Obra</t>
  </si>
  <si>
    <t>REJILLA VENTILACION PLAST 20x20cm</t>
  </si>
  <si>
    <t>VALVULA POZUELO 2 ½"x1¼"C/sosco</t>
  </si>
  <si>
    <t>BLOQUE DIV. MODULARES 9.5x19x39 Estrd. Obra</t>
  </si>
  <si>
    <t>BLOQUE DIV. MODULARES 9x19x19 Liso Obra</t>
  </si>
  <si>
    <t>BLOQUE ESTRUCT. MODULARES 39x19x12.5 Estrd.Obra</t>
  </si>
  <si>
    <t>BLOQUE ENCHAPE TPI-16</t>
  </si>
  <si>
    <t>BLOQUE ENCHAPE TEI-18</t>
  </si>
  <si>
    <t>BLOQUE ENCHAPE EA-10</t>
  </si>
  <si>
    <t>INTERRUPTOR SENC  LUZ PIL+TAPA. MAX. L/NEX</t>
  </si>
  <si>
    <t>PISO RUSTICO QUIMBAYA 33 x 33 CRNA</t>
  </si>
  <si>
    <t>TUBO DE CONC. SIN REFUERZO D35cm (Con anillo)</t>
  </si>
  <si>
    <t>TUBO DE CONC. SIN REFUERZO D40cm (Con anillo)</t>
  </si>
  <si>
    <t>INSPECCION SISTEMAS DE MEDIDA revision general</t>
  </si>
  <si>
    <t>BOMBA A/NEGRAS 3" 1HP SUMERGIB</t>
  </si>
  <si>
    <t>MASCARILLA DESCHABLE</t>
  </si>
  <si>
    <t>CINTURON DE Seg. FAJA ANGOSTA</t>
  </si>
  <si>
    <t>CINTURON DE Seg. FAJA ANCHA</t>
  </si>
  <si>
    <t>GUANTE (NITRILO)  DE 13"  ANSELL EDMONT(PAR)</t>
  </si>
  <si>
    <t>CINTURON P/HERRAMIENTA.</t>
  </si>
  <si>
    <t>CARETA PROTECTORA  FACIAL VISOR CLARO</t>
  </si>
  <si>
    <t>VALVULA POZUELO 2 ½" S/sosco</t>
  </si>
  <si>
    <t>TRANSFORMADOR MONOFASICO 50KVA</t>
  </si>
  <si>
    <t>ASCENSOR 5 PARADAS/6 PERSONAS</t>
  </si>
  <si>
    <t>T.V.CABLE/DERIVACION -POR UNA SOLA VEZ-</t>
  </si>
  <si>
    <t>TAPA REGISTRO VENTIL.20x20 cm</t>
  </si>
  <si>
    <t>EXTRACTOR OLOR 20x20 cm</t>
  </si>
  <si>
    <t>TRAGANTE CUPULA 5x3</t>
  </si>
  <si>
    <t>BLOQUE #5 USME TRADIC. 16.5x23x12 Medio Fab.</t>
  </si>
  <si>
    <t>BLOQUE #4 USME 16.5x23x9 Medio Fab.</t>
  </si>
  <si>
    <t>PISO RUSTICO QUIMBAYA CENEFA 16 x 33 CRNA</t>
  </si>
  <si>
    <t>TUBO DE CONC. SIN REFUERZO D45cm (Con anillo)</t>
  </si>
  <si>
    <t>CUARTON/DURMIENTE EN  ABARCO (4X4X3M)</t>
  </si>
  <si>
    <t>CUARTON /DURMIENTE EN AMARILLO (4X4X3M)</t>
  </si>
  <si>
    <t>SIFON CONCENTRICO 4"x3" Br.</t>
  </si>
  <si>
    <t>CUARTON / DURMIENTE EN FLORMORADO (4X4X3M)</t>
  </si>
  <si>
    <t>PISO RUSTICO QUIMBAYA TACO 16 x 16 CRNA</t>
  </si>
  <si>
    <t>PISO ANTICADO GUAJIRA TACO 16 x 16 CRNA</t>
  </si>
  <si>
    <t>CIERR EMPALME 10-100 PARES</t>
  </si>
  <si>
    <t>CUARTON OTOBO   4 x 3 x 3m</t>
  </si>
  <si>
    <t>PISO CLASICO MARMOL ALICANTE TERRACOTA 30 x30 CRN</t>
  </si>
  <si>
    <t>CUARTON/DUEMIENTE EN  SAJO (4X4X3M)</t>
  </si>
  <si>
    <t>ENCHAPE LUGO  20.5X30.5 CORONA</t>
  </si>
  <si>
    <t>ENCHAPE ITALICA BEIGE 20x30 CRNA</t>
  </si>
  <si>
    <t>CIERR EMPALME TUBULAR ESTANDAR 700 AWG</t>
  </si>
  <si>
    <t>LAMINA DRY WALL  (2.44X1.22) 1/2"</t>
  </si>
  <si>
    <t>TABLA ABARCO</t>
  </si>
  <si>
    <t>VALVULA POZUELO VP-2 1/2"   Br.</t>
  </si>
  <si>
    <t>INSPECCION  DE MEDIDOR RESIDENCIAL MONOFASICA</t>
  </si>
  <si>
    <t>BROCHA DE CERDA     1"  JAMACA</t>
  </si>
  <si>
    <t>BROCHA DE CERDA 1 ½"</t>
  </si>
  <si>
    <t>BROCHA 2" CERDA NATURAL mango plástico</t>
  </si>
  <si>
    <t>BROCHA DE CERDA 2 ½"</t>
  </si>
  <si>
    <t>BROCHA 3" CERDA NATURAL mango plastico</t>
  </si>
  <si>
    <t>BROCHA DE CERDA     5"</t>
  </si>
  <si>
    <t>INSPECCION  DE MEDIDOR RESIDENCIAL TRIFASICO</t>
  </si>
  <si>
    <t>RANA O VIBROCOMPACTADOR GASOLIN(50X75CM)</t>
  </si>
  <si>
    <t>CAMION DE 9.0 TONELADAS</t>
  </si>
  <si>
    <t>VJ</t>
  </si>
  <si>
    <t>CAMION DE 4.5 TONELADAS</t>
  </si>
  <si>
    <t>FIJA-MIX BOLSA DE 2 KG ALFA</t>
  </si>
  <si>
    <t>LISTO BLANCO    (BOLSA 10 KG)  ALFA</t>
  </si>
  <si>
    <t>TEJA CRISTAL No. 4  POLICARBONATO     AJOVER</t>
  </si>
  <si>
    <t>TEJA CRISTAL No. 5      AJOVER</t>
  </si>
  <si>
    <t>TEJA CRISTAL POLICARBONATO  No. 6      AJOVER</t>
  </si>
  <si>
    <t>TEJA CRISTAL POLICARBONATO  No. 8      AJOVER</t>
  </si>
  <si>
    <t>LISTON M.H. PINO PATULA</t>
  </si>
  <si>
    <t>ADAPTADOR CONDUIT CONDUFLEX   ½"</t>
  </si>
  <si>
    <t>PINTURA PARA TABLERO NEGRA PHILAAC</t>
  </si>
  <si>
    <t>LACA ESPECIAL NEGRA MATE PHILAAC 5330</t>
  </si>
  <si>
    <t>LACA ENTREMEZCLA NEGRA PHILAAC 5480</t>
  </si>
  <si>
    <t>CIRCUITO CERRADO DE T.V.</t>
  </si>
  <si>
    <t>PARARRAYOS  140 M. DE RADIO IONOSTAR</t>
  </si>
  <si>
    <t>COMPRESOR 250 PCM</t>
  </si>
  <si>
    <t>REVISION ENERGIA TRIFASICA</t>
  </si>
  <si>
    <t>REVISION ENERGIA E-4</t>
  </si>
  <si>
    <t>REVISION ENERGIA E-5</t>
  </si>
  <si>
    <t>PEGANTE P.V.A. PHILAAC</t>
  </si>
  <si>
    <t>Transporte+Disposicion Final Escombros Vj 6m3</t>
  </si>
  <si>
    <t>TEJA SHINGLE Marathon</t>
  </si>
  <si>
    <t>JUEGO DE RUEDAS PARA ANDAMIO(4)</t>
  </si>
  <si>
    <t>BANDA PARA REMOVER ESCOMBROS 20 MTS</t>
  </si>
  <si>
    <t>VENTANA  ANDINA VIDRIO</t>
  </si>
  <si>
    <t>GRAPAS PARA CASETON 1½"</t>
  </si>
  <si>
    <t>MERULEX I.F.A. Transparente . 3.5 KILOS</t>
  </si>
  <si>
    <t>ADOQUIN  NAT. 10x20x6 (VEHICULAR LIVIANO)Obra</t>
  </si>
  <si>
    <t>TEJA PLANA 25x17 NATURAL MOORE</t>
  </si>
  <si>
    <t>CODO RECTO DE GRES 8"    MOORE</t>
  </si>
  <si>
    <t>TEE GRES 8 x 8           MOORE</t>
  </si>
  <si>
    <t>YEE GRES 12 x 6" MOORE AA-1A (150)</t>
  </si>
  <si>
    <t>TUBO GRES 14" (1.50)     MOORE</t>
  </si>
  <si>
    <t>YEE GRES 14 x 6"  MOORE AA-1A (150)</t>
  </si>
  <si>
    <t>YEE GRES 16 x 6"  MOORE AA-1A (150)</t>
  </si>
  <si>
    <t>TUBO GRES 18" (1.50)     MOORE</t>
  </si>
  <si>
    <t>TUBO GRES 21" (1.50)     MOORE</t>
  </si>
  <si>
    <t>YEE GRES 20 x 6" MOORE AA-1A(150)</t>
  </si>
  <si>
    <t>YEE GRES 24 x 6" MOORE AA-1A(150)</t>
  </si>
  <si>
    <t>TUBO GRES 27" (1.50)     MOORE</t>
  </si>
  <si>
    <t>YEE GRES 27 x 6" MOORE AA-1A(103)</t>
  </si>
  <si>
    <t>PALA DRAGA 320H 25 M PLUMA SOBRE ORUGA</t>
  </si>
  <si>
    <t>REVISION ENERGIA E-6</t>
  </si>
  <si>
    <t>DURACUSTIC ROCKS Fglas</t>
  </si>
  <si>
    <t>PLC</t>
  </si>
  <si>
    <t>GRUA POTAIN 428 BRAZO 40 MTS</t>
  </si>
  <si>
    <t>CLOUDS sin/inst.       Fglas</t>
  </si>
  <si>
    <t>MANILA NYLON 1/2" (POLIPROPILENO-ROLLO DE 200M)</t>
  </si>
  <si>
    <t>PIEDRA DE RIO</t>
  </si>
  <si>
    <t>MANILA 5/8" (POLIPROPILENO)</t>
  </si>
  <si>
    <t>FILTRO METALICO 20"x20"x2"</t>
  </si>
  <si>
    <t>TAPA Y PLACA FUNDIDA PARA POZO DE INSPECCION</t>
  </si>
  <si>
    <t>LAMINA ALFAJOR (E=3MM)  1.00 x3.00M</t>
  </si>
  <si>
    <t>LAMINA ALFAJOR 3/16  - 1.00  x 3.00 - 4.5 mm</t>
  </si>
  <si>
    <t>VIGA  I P E 140  mm</t>
  </si>
  <si>
    <t>ESMALTE SIKA VERDE1gall</t>
  </si>
  <si>
    <t>ENCHAPE CLASICA CORATO 20x30   CRNA ***</t>
  </si>
  <si>
    <t>TINA ACRILICA (fibra de vidrio ó Poliester)</t>
  </si>
  <si>
    <t>ANGULO    3/16"  x  2 ½"</t>
  </si>
  <si>
    <t>GRIFERIA LAVAMANOS CHATEAU 4" Cr. MOEN</t>
  </si>
  <si>
    <t>ANGULO 3/16"x1"X6MT (4.5mm x 25mm)</t>
  </si>
  <si>
    <t>ANGULO      3/16"  x   2"</t>
  </si>
  <si>
    <t>ANGULO    ¼"  x  1 ½"</t>
  </si>
  <si>
    <t>ANGULO      ¼"x2½"</t>
  </si>
  <si>
    <t>ANGULO  ¼"   x    3"</t>
  </si>
  <si>
    <t>ANGULO      5/16"  x  3"</t>
  </si>
  <si>
    <t>ANGULO      ½"  x  3"</t>
  </si>
  <si>
    <t>CALIBRACION  DE MEDIDOR ELECTROMECANICO trifasico</t>
  </si>
  <si>
    <t>REVISION INICIAL DE LA CONEXION</t>
  </si>
  <si>
    <t>ANGULO   1/8"  x  1 ½"   x 1 ½"</t>
  </si>
  <si>
    <t>EUCO FILLER FINO  9 KILOS</t>
  </si>
  <si>
    <t>EUCON 37        20 KI</t>
  </si>
  <si>
    <t>CALIBRACION CONT. ENERGIA E-3 trifßsica</t>
  </si>
  <si>
    <t>GRIFERIA LAVAPLATOS CHATEAU    Cr.   MOEN</t>
  </si>
  <si>
    <t>GRIFERIA LAVAPLATOS CHATEAU 8" Cr.   MOEN</t>
  </si>
  <si>
    <t>PISO TORREON 30x30 CRNA</t>
  </si>
  <si>
    <t>CALIBRACION CONT. ENERGIA E-4 trifßsica</t>
  </si>
  <si>
    <t>CALIBRACION CONT. ENERGIA E-5 trifßsica</t>
  </si>
  <si>
    <t>CALIBRACION  DE MEDIDOR ELECTRONICO Trifásica</t>
  </si>
  <si>
    <t>GRIFERIA LAVAMANOS CHATEAU 8" Cr. MOEN</t>
  </si>
  <si>
    <t>DUCHA CHATEAU POSI-TEMP</t>
  </si>
  <si>
    <t>KIT FLOTADOR ½"BRONCE/ACERO(BOLA COBRE)PARA TANQUE</t>
  </si>
  <si>
    <t>TABLON DE ½-26 VITRIF. MOORE</t>
  </si>
  <si>
    <t>MARMOLPLAST   CLARO</t>
  </si>
  <si>
    <t>CARAPLAST oscuros</t>
  </si>
  <si>
    <t>INTERRUPTOR DOBLE MAX               L/NEX</t>
  </si>
  <si>
    <t>GRIFERIA LAVAMANOS  CHATEAU 4" Cr.   MOEN</t>
  </si>
  <si>
    <t>INTERRUPTOR DOBLE LUZ PIL.+TAPA MAX L/NEX</t>
  </si>
  <si>
    <t>LADRILLO BOCADILLO ROMANO S/CRIST. Moreno  Obra</t>
  </si>
  <si>
    <t>INTERRUPTOR ELEC  L/NEX</t>
  </si>
  <si>
    <t>LAVABO DOBLE CIRUJANO A.INOX.</t>
  </si>
  <si>
    <t>DUCHA CHATEAU POSI TEMP Cr                    MOEN</t>
  </si>
  <si>
    <t>MESA DE TRABAJO TIPO CENTRAL</t>
  </si>
  <si>
    <t>DUCHA CHATEAU MONTICHELLO br                    MO</t>
  </si>
  <si>
    <t>ADOQUIN 3x6x25 S/CRIST.</t>
  </si>
  <si>
    <t>TEJA ESPAÑOLA         S/CRIST.</t>
  </si>
  <si>
    <t>GRIFERIA LAVAMANOS .AQUA STREAM MOEN</t>
  </si>
  <si>
    <t>MESA DE TRABAJO CONTRA PARED</t>
  </si>
  <si>
    <t>DUCHA CHATEAU MONTICHELLO Cr 4"</t>
  </si>
  <si>
    <t>MESA PARA AUTOPSIAS C/POCETA</t>
  </si>
  <si>
    <t>LAVAPLATOS MOEN</t>
  </si>
  <si>
    <t>DUCHA CHATEAU MONTICHELLO Cr 8"</t>
  </si>
  <si>
    <t>POSTE CONCR(11X11) 2m.PARA CERCA(5 HILOS)</t>
  </si>
  <si>
    <t>POSTE CONCR(11x11) 2.2mPARA CERCA(6 HILOS)</t>
  </si>
  <si>
    <t>REJILLA LAVADERO L-2 ½"x 1 ½"  Al.</t>
  </si>
  <si>
    <t>INTERRUPTOR CONM SENC. MAX. L/NEX</t>
  </si>
  <si>
    <t>REJILLA DESARENADORES C-50x120 Cm</t>
  </si>
  <si>
    <t>BLOQUE DIV. CONCRETODO 10x20x40 Fab.</t>
  </si>
  <si>
    <t>REJILLA DESARENADORES SB-30x70 Cm</t>
  </si>
  <si>
    <t>TUBO DE CONC. SIN REFUERZO D50cm (Con anillo)</t>
  </si>
  <si>
    <t>COMPRESOR  PORTATIL  3/4  CABALLOS DE FUERZA  EVAN</t>
  </si>
  <si>
    <t>TUBO DE CONC. SIN REFUERZO D60cm (Con anillo)</t>
  </si>
  <si>
    <t>ELEVADOR  1000 KILOS</t>
  </si>
  <si>
    <t>ACELERANTE PARA MORTEROS SIKA-3-23.0 KLG</t>
  </si>
  <si>
    <t>MINICARGADOR BOBCAT+Oper C/Comb</t>
  </si>
  <si>
    <t>EXCAVADORA HIDRAUL.PC-307+Oper+Comb</t>
  </si>
  <si>
    <t>TUBO DE CONC. SIN REFUERZO D70cm (Con anillo)</t>
  </si>
  <si>
    <t>ENCHAPE CLASICA VICTORIA 20x30 CRNA</t>
  </si>
  <si>
    <t>VIDRIO ARQUITECTONICO NIVEL II 18 mm INCOLORO</t>
  </si>
  <si>
    <t>BLINDAJE REJILLAS DE VENTILACION  X 30 MTS h</t>
  </si>
  <si>
    <t>CRISTAL MULTILAMINADO/NIVEL 1</t>
  </si>
  <si>
    <t>REVELADOR AUTOMATICO</t>
  </si>
  <si>
    <t>CONCRETO 1500 PSI (105N) Gr=1"</t>
  </si>
  <si>
    <t>CONCRETO 2000 PSI (140N) COMUN Gr=1</t>
  </si>
  <si>
    <t>CONCRETO 3000 PSI (210N) COMUN Gr=1"</t>
  </si>
  <si>
    <t>CONCRETO 4000 PSI (280N) COMUN Gr=1"</t>
  </si>
  <si>
    <t>CONCRETO 4500 PSI (315N) COMUN Gr=1"</t>
  </si>
  <si>
    <t>CONCRETO 5000 PSI (350N) COMUN Gr=1"</t>
  </si>
  <si>
    <t>CONCRETO 6000 PSI (420N)</t>
  </si>
  <si>
    <t>CONCRETO PAVIMENTO       MR-36</t>
  </si>
  <si>
    <t>CONCRETO PAVIMENTO       MR-39</t>
  </si>
  <si>
    <t>CONCRETO PAVIMENTO       MR-41</t>
  </si>
  <si>
    <t>CONCRETO PAVIMENTO       MR-43</t>
  </si>
  <si>
    <t>CONCRETO PAVIMENTO       MR-45</t>
  </si>
  <si>
    <t>DURMIENTE ORDINARIO (0.04m x 0.04m) x 2.80 M.</t>
  </si>
  <si>
    <t>DURMIENTE ORDINARIO (4CMx4CM) L=6M</t>
  </si>
  <si>
    <t>REPISA (8x4CM) L=.5M ORDINARIO</t>
  </si>
  <si>
    <t>VIGA DE ABARCO17X7 X 6 MTS CEPILLADA.</t>
  </si>
  <si>
    <t>PILOTE DE MADERA</t>
  </si>
  <si>
    <t>VARA DE CLAVO (Ø4 -5cm) L=6 METROS.</t>
  </si>
  <si>
    <t>POSTE PARA CERCA  2.50 M.</t>
  </si>
  <si>
    <t>VIAJE DE LEÑA</t>
  </si>
  <si>
    <t>PIEZA CEDRO MACHO</t>
  </si>
  <si>
    <t>PIEZA CEDRO PUERTO ASIS 18 x 4 x 2.80M</t>
  </si>
  <si>
    <t>TUBO DE CONC. REFORZADO D 60cm (Con anillo)</t>
  </si>
  <si>
    <t>ENCHAPE MACEDONIA 25 x 25 CRNA</t>
  </si>
  <si>
    <t>ADITIVO ADHERENTE PARA MORTEROS SikaLátex (4.5Kg)</t>
  </si>
  <si>
    <t>PISO PRAGA AZUL 41x41 CRNA</t>
  </si>
  <si>
    <t>PISO DUROPISO  34x34 CORONA</t>
  </si>
  <si>
    <t>PISO ANTICADO PIZARRA  33 x 33 CRNA</t>
  </si>
  <si>
    <t>CONCRETO 1500 PSI Acelerado Fraguado Gr=1"</t>
  </si>
  <si>
    <t>CONCRETO 4500 PSI   C/Prem Gr=1"</t>
  </si>
  <si>
    <t>CONCRETO 5000 PSI  C/Prem Gr=1"</t>
  </si>
  <si>
    <t>TABLETA GRES ROMANA ROJA EXTRA 18x9 ALFA</t>
  </si>
  <si>
    <t>LAVAMANOS PRESTIGIO Peds 8"         CRNA</t>
  </si>
  <si>
    <t>LAVAMANOS PRESTIGIO Sbrp 8"         CRNA</t>
  </si>
  <si>
    <t>LAVAMANOS PRESTIGIO    CRNA</t>
  </si>
  <si>
    <t>LAVAMANOS ACUACER Colgar            CRNA</t>
  </si>
  <si>
    <t>SANITARIO PRESTIGIO  CORONA</t>
  </si>
  <si>
    <t>LAVAMANOS PRESTIGIO Peds+Grif.GAVIOTA CRNA</t>
  </si>
  <si>
    <t>LAVAMANOS PRESTIGIO Peds+Grif.FENIX CRNA</t>
  </si>
  <si>
    <t>LAVAMANOS PRESTIGIO Sbrp+Grif.ATHEN CRNA</t>
  </si>
  <si>
    <t>LAVAMANOS PRESTIGIO Sbrp+Grif.SFERA CRNA</t>
  </si>
  <si>
    <t>LAVAMANOS PRESTIGIO Incr+Grif.GAVIOTA CRNA</t>
  </si>
  <si>
    <t>LAVAMANOS PRESTIGIO Incr+Grif.FENIX CRNA</t>
  </si>
  <si>
    <t>LAVAMANOS STILO Peds+Grif.Mctrl     CRNA</t>
  </si>
  <si>
    <t>LAVAMANOS STILO Sbrp+Grif.Sfera     CRNA</t>
  </si>
  <si>
    <t>SERVICIO Provis. DE ENERGIA Kw</t>
  </si>
  <si>
    <t>ESPEJO PELDAR CLARO    3 mm</t>
  </si>
  <si>
    <t>HIERRO 40 Liso/Rect   5/8"</t>
  </si>
  <si>
    <t>IGASOL CUBIERTA       20 KILOS</t>
  </si>
  <si>
    <t>INTERRUPTOR CONM SENC. LUZ PIL.+TAPA</t>
  </si>
  <si>
    <t>HIERRO PR-60 Corru/Rec 3/8"</t>
  </si>
  <si>
    <t>APISONADOR CANGURO GASOLINA (MES)</t>
  </si>
  <si>
    <t>MOTOBOMBA ELECTRICA DE 2" GASOLINA</t>
  </si>
  <si>
    <t>TIMPANO/BOV  No.5 190x50   3mm</t>
  </si>
  <si>
    <t>PISO SICILIA MARFIL 34 x 34 CRNA</t>
  </si>
  <si>
    <t>PEGACOR I-40 GRIS CRNA</t>
  </si>
  <si>
    <t>BOQUILLA CONCOLOR  2 KG  CORONA</t>
  </si>
  <si>
    <t>ESTUCOR BLANCO CRNA</t>
  </si>
  <si>
    <t>MARMOL RETAL BLANCO Huila.</t>
  </si>
  <si>
    <t>MARMOL RETAL GRIS PAYANDE</t>
  </si>
  <si>
    <t>MARMOL  RETAL NEGRO CARACOL</t>
  </si>
  <si>
    <t>TUBO DE CONC. REFORZADO D 70cm (Con anillo)</t>
  </si>
  <si>
    <t>MARMOL RETAL ROSADO HUILA</t>
  </si>
  <si>
    <t>MARMOL RETAL IMPORTADOS</t>
  </si>
  <si>
    <t>PISO PARKET  CEDRO 40*40 CRNA</t>
  </si>
  <si>
    <t>PISO PARKET NOGAL 41*41 CRNA</t>
  </si>
  <si>
    <t>PISO PARKET ALAMO 34 x 34 CRNA</t>
  </si>
  <si>
    <t>PISO  PARMA 41 x 41 CRNA</t>
  </si>
  <si>
    <t>PISO PARKET ALISO 41 x 41 CRNA</t>
  </si>
  <si>
    <t>SIKAFLEX PRO 3WF Gris         600 CC</t>
  </si>
  <si>
    <t>PISO CLASICO MIRO 33x33 CRNA</t>
  </si>
  <si>
    <t>CINTA SIKA PVC V-10   30 Mts.</t>
  </si>
  <si>
    <t>ENCHAPE TAMPICO BEIGE 20x30 CRNA</t>
  </si>
  <si>
    <t>GRUA EXTENSION PARA POSTES</t>
  </si>
  <si>
    <t>SIKAFLEX-1a  BLANCO(CARTUCHO DE 300 CC)</t>
  </si>
  <si>
    <t>EUCO FILLER COLOR 1 -  8  KILOS</t>
  </si>
  <si>
    <t>EUCO FILLER GRUESA  42 KILOS</t>
  </si>
  <si>
    <t>TUBO DE CONC. REFORZADO D 80cm (Con anillo)</t>
  </si>
  <si>
    <t>ENCHAPE CLASICA MARMOL ROJO ALIC. 30x45  CRNA</t>
  </si>
  <si>
    <t>TOMA CON POLO A TIERRA+INTER.AISLADO. MAX. L/NEX</t>
  </si>
  <si>
    <t>ESTUFA MIXTA 6Pts        CIMSA</t>
  </si>
  <si>
    <t>CABLE cobre Aisl. 3U0 THW - 90 C 600V</t>
  </si>
  <si>
    <t>CABLE cobre Aisl. 4U0 THW - 75 C 600V</t>
  </si>
  <si>
    <t>CABLE ENCAUCHETADO 2 x 8 ST</t>
  </si>
  <si>
    <t>CABLE ENCAUCHETADO 2 x 16 SPT - 60 C 300V</t>
  </si>
  <si>
    <t>MIRILLA (OJO MAGICO) CROM PEQ.</t>
  </si>
  <si>
    <t>MIRILLA (OJO MAGICO) DORAD PEQ</t>
  </si>
  <si>
    <t>ALAMBRE DESN #4 INTER DI 1.35</t>
  </si>
  <si>
    <t>ALAMBRE CU DESNUDO #10 AWG</t>
  </si>
  <si>
    <t>ALAMBRE DESNUDO #12 INTER DI 1.62</t>
  </si>
  <si>
    <t>ALAMBRE DE CU DESNUDO #8 INTERM DI 3.26</t>
  </si>
  <si>
    <t>TEJA Plast.ESPAÑOLA grande                  AJOVER</t>
  </si>
  <si>
    <t>SANITARIO PORTOBELLO BLANCO</t>
  </si>
  <si>
    <t>TUBO DE CONC. REFORZADO D 90cm (Con anillo)</t>
  </si>
  <si>
    <t>COCINA Int.1.80 Milano                       CHLLG</t>
  </si>
  <si>
    <t>GRIFERIA CONJ.MEZC.L/M CRISTAL 8"</t>
  </si>
  <si>
    <t>CAMPANA EXTRAC.horiz.pint.60cm        CHLLG</t>
  </si>
  <si>
    <t>CAMPANA EXTRAC.horiz.acero 60cm    CHLLG</t>
  </si>
  <si>
    <t>VALVULA DE SEGURIDAD BOLA PARA GAS CU  DE ½</t>
  </si>
  <si>
    <t>COCINA Int.1.95 Milano                       CHLLG</t>
  </si>
  <si>
    <t>ALACENA P/HORNO.76 x 1.96 FUTURA        CHLLG</t>
  </si>
  <si>
    <t>ALACENA P/HORNO.60 x 1.96 FUTURA</t>
  </si>
  <si>
    <t>LAVAMANOS MAXIMO 4-8" Sbrp          CRNA</t>
  </si>
  <si>
    <t>LAVAMANOS MAXIMO Sbrp+Grif.Monocontrol CRNA</t>
  </si>
  <si>
    <t>LAVAMANOS MARSELLA  SOBREPONER  BLANCO</t>
  </si>
  <si>
    <t>LAVAMANOS TIFANY Peds+Grif.Monocontrol CRNA</t>
  </si>
  <si>
    <t>LAVAMANOS TIFANY Peds+Grif.MctrlCRNA</t>
  </si>
  <si>
    <t>LAVAMANOS VERONA  Colgar            CRNA</t>
  </si>
  <si>
    <t>LAVAMANOS VERONA Colgar            CRNA</t>
  </si>
  <si>
    <t>LAVAMANOS AVANTI Colgar+Grif.8" PRISMA CRNA</t>
  </si>
  <si>
    <t>GRIFERIA CONJ. MEZC. L/M KRISTAL 4"</t>
  </si>
  <si>
    <t>GRIFERIA LAVAPLATOS FLAMINGO SENC. GRIVAL</t>
  </si>
  <si>
    <t>SANITARIO AVANTI  BLANCO   CRNA.</t>
  </si>
  <si>
    <t>LAVAMANOS BLANCO COLGAR+Griferia (llave+sifon+desa</t>
  </si>
  <si>
    <t>LAVAMANOS ACUACER+Grif.8" GALAXIA  CRNA</t>
  </si>
  <si>
    <t>TAZA FLUXOMETRO INSTIT.   CRNA</t>
  </si>
  <si>
    <t>LAVAMANOS AVANTI Colgar+Grif.8" PRIS     CRNA</t>
  </si>
  <si>
    <t>ORINAL Residencial+Grif Quick            CRNA</t>
  </si>
  <si>
    <t>LAVAMANOS AVANTI Sbrp+Grif.PRISMA   CRNA</t>
  </si>
  <si>
    <t>PASO ESCALERA   FIBRIT</t>
  </si>
  <si>
    <t>ANCLAJE DE CUÑA. ½ x 2. 3/4"</t>
  </si>
  <si>
    <t>SANITARIO PORTOBELLO PREMIUM</t>
  </si>
  <si>
    <t>OFICIAL ALBAÑILERIA DE ACABADOS SIN/PREST.</t>
  </si>
  <si>
    <t>GRIFERIA LAVAMANOS MONCTROL PRISMA GRIVA</t>
  </si>
  <si>
    <t>SANITARIO MAXIMO COLOR  CORONA</t>
  </si>
  <si>
    <t>GRIFERIA LAVAPLATOS .PRISMA Sbrp.   GRIVAL</t>
  </si>
  <si>
    <t>GRIFERIA LAVAMANOS LIS 8" GRIVAL</t>
  </si>
  <si>
    <t>ACCES.T P/BANDEJA T ESCAL</t>
  </si>
  <si>
    <t>GRIFERIA LAVAMANOS 4" LAZIO O SIMILAR</t>
  </si>
  <si>
    <t>VENTANA  SERIE 2000</t>
  </si>
  <si>
    <t>VENTANA  PROYECTANTE</t>
  </si>
  <si>
    <t>VENTANA  EUROPA</t>
  </si>
  <si>
    <t>PUERTA PANORAMA</t>
  </si>
  <si>
    <t>ALAMBRE PARALELO 2x18 DWP - PVC</t>
  </si>
  <si>
    <t>CONCRETO 1500 PSI Imperm.Gr=1"</t>
  </si>
  <si>
    <t>CONCRETO 2000 PSI COMUN Imperm.Gr=1"</t>
  </si>
  <si>
    <t>CONCRETO 2500 PSICOMUN Imperm.Gr=1"</t>
  </si>
  <si>
    <t>CONCRETO 3000 PSI  Imperm. Gr=1/2"</t>
  </si>
  <si>
    <t>CONCRETO 3500 PSI COMUN Imperm.Gr=1"</t>
  </si>
  <si>
    <t>CONCRETO 4000 PSI COMUN  Inclusor de aire Gr=1"</t>
  </si>
  <si>
    <t>CONCRETO 4500 PSI COMUN  Imperm.Gr=1"</t>
  </si>
  <si>
    <t>CONCRETO 5000 PSI COMUN Imperm.Gr=1"</t>
  </si>
  <si>
    <t>CONCRETO 6000 PSI Imperm.</t>
  </si>
  <si>
    <t>PISO CLASICO CREMA MARFIL 33x33 CRNA</t>
  </si>
  <si>
    <t>PISO SONDRIO41*41 CRNA</t>
  </si>
  <si>
    <t>ENCHAPE ANTICADO TICINO 25 x 25 CRNA</t>
  </si>
  <si>
    <t>PISO CLASICO CALACATA 41 x 41 CRNA</t>
  </si>
  <si>
    <t>ALAMBRE TRENZADO 2x18 DWT - PVC</t>
  </si>
  <si>
    <t>ALAMBRE PARALELO 2x18 DWP - 2PE</t>
  </si>
  <si>
    <t>CABLE COBRE AISLADO C.14 AWG THWN 600V 90°C</t>
  </si>
  <si>
    <t>ESCALERA Elec. 3.3 M. INCL.35</t>
  </si>
  <si>
    <t>ASCENSOR 6 PARADAS/8 PERSONAS</t>
  </si>
  <si>
    <t>CAJA INSPECCION Sin Tapa h=50 FIBRIT(40x40cm)</t>
  </si>
  <si>
    <t>COMPRESOR 2 MARTILLOS 185 PCM-PER+COMB</t>
  </si>
  <si>
    <t>ENCHAPE CLASICA FORLI   25x35 CRNA</t>
  </si>
  <si>
    <t>ENCHAPE CLASICA MARMOL AURORA BONE 20x30 CRNA</t>
  </si>
  <si>
    <t>ADITIVO ADHERENTE PARA MORTEROS SikaLátex (20Kg)</t>
  </si>
  <si>
    <t>BANDEJA PORTA CAB. ESCALERA</t>
  </si>
  <si>
    <t>PISO  PARKET CAFE 33 x 33 CRNA</t>
  </si>
  <si>
    <t>RETARDADOR SIKA TARD-E - 230.0 KLG</t>
  </si>
  <si>
    <t>SIKASET L - ACELERANTE FRAGUADO, RESISTENCIA (5kg)</t>
  </si>
  <si>
    <t>SANITARIO VICTORIA BLANCO</t>
  </si>
  <si>
    <t>ACELERANTE FRAGUADO,RESISTENCIA (230kg) Sikaset L</t>
  </si>
  <si>
    <t>SOPORTE P/BANDEJA PORTA CAB</t>
  </si>
  <si>
    <t>ENCHAPE LUMIK 25x35 CRNA</t>
  </si>
  <si>
    <t>ENCHAPE CLASICA MARMOL PULPIS 30*45 CRNA</t>
  </si>
  <si>
    <t>FLETE BUCARAMANGA/BOGOTA</t>
  </si>
  <si>
    <t>TN</t>
  </si>
  <si>
    <t>FLETE CALI/BOGOTA</t>
  </si>
  <si>
    <t>CABLE Alum. Aisl. 1/0 THW</t>
  </si>
  <si>
    <t>CABLE Alum. Aisl. 2/0 THW</t>
  </si>
  <si>
    <t>TUBO DE CONC. REFORZADO D 100cm (Con anillo)</t>
  </si>
  <si>
    <t>TUBO DE CONC. REFORZADO D 120cm (Con anillo)</t>
  </si>
  <si>
    <t>TUBO DE CONC. REFORZADO D 140cm (Con anillo)</t>
  </si>
  <si>
    <t>FLETE MEDELLIN/BOGOTA</t>
  </si>
  <si>
    <t>VIDRIO PELDAR Templ.BRONCE 6mm</t>
  </si>
  <si>
    <t>MARMOL GRIS PAYANDE   30.5 x 30.5 x 1</t>
  </si>
  <si>
    <t>MARMOL NEGRO CARACOL  30.5 x 15.3 x 1</t>
  </si>
  <si>
    <t>LADRILLO TOLETE SUPER STA/FE 24.5x12x7.5 Perf. Fab</t>
  </si>
  <si>
    <t>LADRILLO REJILLA VIS YOMASA 24x12x6 Cocido Fab.</t>
  </si>
  <si>
    <t>INSPECCION SISTEMAS DE MEDIDA  menor o igual 55kva</t>
  </si>
  <si>
    <t>LADRILLO ESTRUCTURAL  24x12x6 Obra</t>
  </si>
  <si>
    <t>AYUDANTE ALBAÑILERIA DE ACABADOS SIN/PREST.</t>
  </si>
  <si>
    <t>AYUDANTE ALBAÑILERIA GENERAL SIN/PREST.</t>
  </si>
  <si>
    <t>HIERRO PR-60 Corru/Fig    ½"</t>
  </si>
  <si>
    <t>HIERRO PR-60 Corru/Fig   5/8"</t>
  </si>
  <si>
    <t>HIERRO PR-60 Corru/Fig  3/4"</t>
  </si>
  <si>
    <t>HIERRO PR-60 Corru/Rec  7/8"</t>
  </si>
  <si>
    <t>HIERRO PR-60 Corru/Fig  7/8"</t>
  </si>
  <si>
    <t>EXTINTOR MOD. PQS-M20 MANG. ABC</t>
  </si>
  <si>
    <t>PQS M20- BC MANGUERA</t>
  </si>
  <si>
    <t>Extintor a base agua penetrante a presión modelo 2.5 galones tipo A - Suministro</t>
  </si>
  <si>
    <t>SANITARIO VICTORIA PREMIUM</t>
  </si>
  <si>
    <t>LADRILLO  REJILLA VIS YOMASA 24x12x6 Cocido Obra</t>
  </si>
  <si>
    <t>LADRILLO MACIZO MATIZADO HELIOS 24x12x6 Obra</t>
  </si>
  <si>
    <t>LADRILLO ESTRUCTURAL HELIOS MATIZADO 24x12x6 Fab.</t>
  </si>
  <si>
    <t>TEJA "S" Natural Terracota SANTAFE</t>
  </si>
  <si>
    <t>PLASTOCRETE 169 HE</t>
  </si>
  <si>
    <t>OFICIAL ALBAÑILERIA GENERAL SIN/PREST.</t>
  </si>
  <si>
    <t>PIEDRA CORALINA     30x15</t>
  </si>
  <si>
    <t>GRANITO NEGRO ABSOLUTO</t>
  </si>
  <si>
    <t>GRANITO NEGRO ESTELAR CUADREADO Y BRILLADO</t>
  </si>
  <si>
    <t>MARMOL RETAL PIEDRA CORALINA</t>
  </si>
  <si>
    <t>HIERRO A-40 Liso/Rect   ¼"</t>
  </si>
  <si>
    <t>TABLEX PZ   2.44 x1.53   4.mm Lamina Tablex</t>
  </si>
  <si>
    <t>ENCHAPE EGEO     20.5x20,5 CORONA</t>
  </si>
  <si>
    <t>SANITARIO  BLANCO TAZA REDONDA ACUAPLUS</t>
  </si>
  <si>
    <t>PEGANTE DE CAUCHO (PL-85)</t>
  </si>
  <si>
    <t>LAVAMANOS VICTORIA BLANCO</t>
  </si>
  <si>
    <t>CABALLETE CUBIERTA ARQUITECTONICA  ACESCO60X200</t>
  </si>
  <si>
    <t>CAJA BREAKER  2Circ. Monof  L/NEX</t>
  </si>
  <si>
    <t>CAJA BREAKER  6Circ. Monof</t>
  </si>
  <si>
    <t>CAJA BREAKER  8Circ. Monof  L/NEX</t>
  </si>
  <si>
    <t>CAJA BREAKER  9Circ. Monof  L/NEX</t>
  </si>
  <si>
    <t>ESPEJO CRISTAL INCOLORO 3mm</t>
  </si>
  <si>
    <t>TUBO COBRE ½" PESADO-TIPO-K</t>
  </si>
  <si>
    <t>TUBO COBRE ½" LIVIANO</t>
  </si>
  <si>
    <t>TUBO COBRE 3/8" PESADO</t>
  </si>
  <si>
    <t>TUBO COBRE 3/8" LIVIANO</t>
  </si>
  <si>
    <t>TEJA CRISTAL  POLICARBONATO No.10      AJOVER</t>
  </si>
  <si>
    <t>TEJA CRISTAL No.12      AJOVER</t>
  </si>
  <si>
    <t>TEJA Plast. #5 RURALIT  AJOVER</t>
  </si>
  <si>
    <t>LAVAMANOS VICTORIA PREMIUM</t>
  </si>
  <si>
    <t>MALLA SIN VENA 0.60 x 2.40 M.</t>
  </si>
  <si>
    <t>TANQUE PLASTICO 2000 LT AJOVER</t>
  </si>
  <si>
    <t>TEJA Plast.#10 RURALIT  AJOVER</t>
  </si>
  <si>
    <t>CORTACIRCUITO ENCH. 1POL 20AMP L/NEX</t>
  </si>
  <si>
    <t>CORTACIRCUITO ENCH. 1POL 30AMP L/NEX</t>
  </si>
  <si>
    <t>CORTACIRCUITO ENCH. 1POL 50AMP L/NEX</t>
  </si>
  <si>
    <t>CORTACIRCUITO ENCH. 2POL 20AMP L/NEX</t>
  </si>
  <si>
    <t>CORTACIRCUITO ENCH. 2POL 30AMP L/NEX</t>
  </si>
  <si>
    <t>CORTACIRCUITO ENCH. 2POL 50AMP L/NEX</t>
  </si>
  <si>
    <t>CORTACIRCUITO ENCH. 3POL 20AMP L/NEX</t>
  </si>
  <si>
    <t>CORTACIRCUITO ENCH. 3POL 30AMP L/NEX</t>
  </si>
  <si>
    <t>CORTACIRCUITO ENCH. 3POL 50AMP L/NEX</t>
  </si>
  <si>
    <t>BREAKER ATORN.1x20A</t>
  </si>
  <si>
    <t>Breaker ATORN. 1X30Amp</t>
  </si>
  <si>
    <t>CORTACIRCUITO ATORN.1POL 50AMP L/NEX</t>
  </si>
  <si>
    <t>CORTACIRCUITO ATORN.2POL 20AMP L/NEX</t>
  </si>
  <si>
    <t>CORTACIRCUTO ATORN.2POL 30AMP L/NEX</t>
  </si>
  <si>
    <t>CORTACIRCUITO ATORN.2POL 50AMP L/NEX</t>
  </si>
  <si>
    <t>CORTACIRCUITO ATORN.3POL 20AMP L/NEX</t>
  </si>
  <si>
    <t>CORTACIRCUITO ATORN.3POL 30AMP L/NEX</t>
  </si>
  <si>
    <t>CORTACIRCUITO ATORN.3POL 50AMP L/NEX</t>
  </si>
  <si>
    <t>INTERRUPTOR SENC Clas.C      L/NEX</t>
  </si>
  <si>
    <t>TOMA SENCILLA  CLASICA CREMA              L/NEX</t>
  </si>
  <si>
    <t>TOMA DOBLE AMERICANA 600 AVE</t>
  </si>
  <si>
    <t>TOMA DOBLE  POLO  A TIERRA</t>
  </si>
  <si>
    <t>INTERRUPTOR SENC 200 SOBREPARED AVE</t>
  </si>
  <si>
    <t>BOTON TIMBRE 200 SOBREPARED AVE</t>
  </si>
  <si>
    <t>TOMA SENCILLA AMER. POLARIZADA 200 SOBREPONER</t>
  </si>
  <si>
    <t>TOMA TELEF COLOMB.200 SOBREPARED AVE</t>
  </si>
  <si>
    <t>TOMA TELEF AMER.200 SOBREPARED 2HILOS AVE</t>
  </si>
  <si>
    <t>ZUMBADOR 110 V. 200 SOBREPARED AVE</t>
  </si>
  <si>
    <t>INTERRUPTOR DOBLE 200 SOBREPARED AVE</t>
  </si>
  <si>
    <t>INTERRUPTOR SENC +TOMA AMERIC.ABITARE AVE</t>
  </si>
  <si>
    <t>TOMA BIPOLAR 20 AMP MARFIL  AVE</t>
  </si>
  <si>
    <t>CLAVIJA TRIPOLAR 20 AMP. MARFIL  AVE</t>
  </si>
  <si>
    <t>TOMA TRIPOLAR 20 AMP. AVE</t>
  </si>
  <si>
    <t>SOCKET TUBO FLUORESCENTE (JG) ENCENDIDO RAPIDO AVE</t>
  </si>
  <si>
    <t>SOCKET TUBO SLIM LINE (JG) AVE</t>
  </si>
  <si>
    <t>CLAVIJA DE PATA REDONDA AVE</t>
  </si>
  <si>
    <t>TIMBRE BITONAL DIN DON 110V. AVE</t>
  </si>
  <si>
    <t>CLAVIJA DE PATA PLANA AVE</t>
  </si>
  <si>
    <t>TOMA AEREA AVE 15AMP CON POLO A TIERRA</t>
  </si>
  <si>
    <t>INTERRUPTOR DE PASO MARFIL AVE</t>
  </si>
  <si>
    <t>INTERRUPTOR SENC ABITARE AVE</t>
  </si>
  <si>
    <t>INTERRUPTOR SENC CONMUTABLE FOSF AVE</t>
  </si>
  <si>
    <t>BOTON TIMBRE FOSF  AVE</t>
  </si>
  <si>
    <t>TOMA TELEF COLOMB.ABITARE AVE</t>
  </si>
  <si>
    <t>ZUMBADOR 110 V. AVE</t>
  </si>
  <si>
    <t>INTERRUPTOR DOBLE FOSF AVE</t>
  </si>
  <si>
    <t>INTERRUPTOR TRIPLE FOSF AVE</t>
  </si>
  <si>
    <t>INTERRUPTOR SENC+TOMA AMERIC. 200 SOBRE PONER AVE</t>
  </si>
  <si>
    <t>INTERRUPTOR +TOMA  POLO A TIERRA BLANCA</t>
  </si>
  <si>
    <t>INTERRUPTOR DOBLE CONM ABITARE AVE</t>
  </si>
  <si>
    <t>TOMA DOBLE AMERICANA FOSF AVE</t>
  </si>
  <si>
    <t>INTERRUPTOR SENC MARFIL LUZ PIL. AVE</t>
  </si>
  <si>
    <t>BOTON TIMBRE ABITARE LUZ PILOTO AVE</t>
  </si>
  <si>
    <t>INTERRUPTOR DOBLE ABITARE LUZ PILOTO AVE</t>
  </si>
  <si>
    <t>MALLA CERRAMIENTO Eslabonada. Cal.10(Hueco 2½ )</t>
  </si>
  <si>
    <t>INTERRUPTOR TRIPLE MARFIL LUZ PILOTO AVE</t>
  </si>
  <si>
    <t>INTERRUPTOR SENC +TOMA AMERIC.ABITARE LUZ PILOT</t>
  </si>
  <si>
    <t>INTERRUPTOR LP.+TOMA POLO A TIERRA BLANCA</t>
  </si>
  <si>
    <t>VIDRIO PLANO 225x100-120-130-140 -160-180 5mm</t>
  </si>
  <si>
    <t>LAMINA BLACK THEATER  24 x 48 x 1" Fglas</t>
  </si>
  <si>
    <t>ACUSTIFIBRA S/inst. Fglas</t>
  </si>
  <si>
    <t>FRESCASA Suministro  Fglas 2 1/2"</t>
  </si>
  <si>
    <t>FRESCASA M.B.I. S/inst. Fglas</t>
  </si>
  <si>
    <t>PILOTE EN CONCRETO PROCESO D. 0.30 Blando</t>
  </si>
  <si>
    <t>TOMA CON POLO A TIERRA +INT.SENC. LUZ PIL</t>
  </si>
  <si>
    <t>PLANTAS ELECTRICAS MOD.MLS25</t>
  </si>
  <si>
    <t>TOMACORRIENTE POLO A TIERRA+TAPA</t>
  </si>
  <si>
    <t>TIMBRE PUL+TAPA SENC. LUZ PIL.MAX  L/NEX</t>
  </si>
  <si>
    <t>TIMBRE ZUMBADOR 120V COLOR TRIGO L/NEX</t>
  </si>
  <si>
    <t>TOMA TELEF COLOM SENC + TAPA MAX L/NEX</t>
  </si>
  <si>
    <t>BOQUILLA CONCOLOR PORCELANATO</t>
  </si>
  <si>
    <t>PORCELANATO PIEDRA PIZARRA</t>
  </si>
  <si>
    <t>TOMA TELEF AMER+TAPA SENC. MAX L/NEX</t>
  </si>
  <si>
    <t>TOMA TELEF AMER DOBLE+TAPA MAX  L/NEX</t>
  </si>
  <si>
    <t>TERMINAL COAXIALTV AMER+TAPA MAX L/NEX</t>
  </si>
  <si>
    <t>PILOTE EN CONCRETO  PROCESO .40 Blando</t>
  </si>
  <si>
    <t>LAMINA COLD ROLLED Cal.16   1.22X2.44 M</t>
  </si>
  <si>
    <t>EMULSION PX-900 / 5 GLN        Fglas</t>
  </si>
  <si>
    <t>CANEC</t>
  </si>
  <si>
    <t>VIDRIO PLANO 225x100-120-130-140 -160-180 6mm</t>
  </si>
  <si>
    <t>EMULSION PX-900 / 55 GLN        Fglas</t>
  </si>
  <si>
    <t>SUPERMANTO 400 X S/inst Fglas</t>
  </si>
  <si>
    <t>SUPERMANTO 600 XT S/inst Fglas</t>
  </si>
  <si>
    <t>PINTURA BITUMINOSA SOLAR FLEX 1 GLN Fglas.</t>
  </si>
  <si>
    <t>PINTURA BITUMINOSA SOLAR FLEX 5 GLN Fglas.</t>
  </si>
  <si>
    <t>TEJA SHINGLE SPANISH RED S/inst. Fglas</t>
  </si>
  <si>
    <t>DIMMER DESL SENC 120V+TAPA MAX L/NEX</t>
  </si>
  <si>
    <t>PORCELANATO EBRO BEIGE</t>
  </si>
  <si>
    <t>MOTOBOMBAS CENTRIFUGAS MOD.ABA-1W</t>
  </si>
  <si>
    <t>LIMESTONE PLUS (3 Kg.)</t>
  </si>
  <si>
    <t>TOC 50-10  (3 kg.)</t>
  </si>
  <si>
    <t>DYMONIC FC Sellante Blanco (300 CM3)</t>
  </si>
  <si>
    <t>CARTU</t>
  </si>
  <si>
    <t>EUCON 537     230 kg</t>
  </si>
  <si>
    <t>GRAUTOC (30 Kg.)</t>
  </si>
  <si>
    <t>EPOTOC  (4 Kg.)  TOXEMENT</t>
  </si>
  <si>
    <t>SELLOTOC BLANCO (5 Kg.)</t>
  </si>
  <si>
    <t>TOC FIBRA FIBRILADA 500 (10 Kg.) 3/4</t>
  </si>
  <si>
    <t>MOTOBOMBAS CENTRIFUGAS  ABA 1.5W</t>
  </si>
  <si>
    <t>EQUIPOS DE PRESION MOD.20H-6W-L300</t>
  </si>
  <si>
    <t>EQUIPOS DE PRESION MOD.20H-7.5W-L300</t>
  </si>
  <si>
    <t>EQUIPOS DE PRESION MOD.20H-6W- L500</t>
  </si>
  <si>
    <t>EQUIPOS DE  PRESION MOD.20A-5TW-L300</t>
  </si>
  <si>
    <t>EQUIPOS DE PRESION MOD.20A- 6W - L500</t>
  </si>
  <si>
    <t>MOTOBOMBAS CENTRIFUGAS MOD.ABA-2.MW</t>
  </si>
  <si>
    <t>MOTOBOMBAS SUMERGIBLES MOD.SRM4M1C</t>
  </si>
  <si>
    <t>MOTOBOMBAS SUMERGIBLES MOD.MW150 - 23</t>
  </si>
  <si>
    <t>MOTOBOMBAS SUMERGIBLES MOD.MW200 - 23</t>
  </si>
  <si>
    <t>VIDRIO PIRAMIDE-240x120-130 4mm FAVIDRIO</t>
  </si>
  <si>
    <t>PLANTAS ELECTRICAS MOD.MLS100</t>
  </si>
  <si>
    <t>VIDRIO  BRONCE 244x330 4mm</t>
  </si>
  <si>
    <t>MOTOBOMBAS CENTRIFUGAS HY-FLO - 1 ETAPA</t>
  </si>
  <si>
    <t>MOTOBOMBAS CENTRIFUGAS HY-FLO  6 - 1 ETAPA</t>
  </si>
  <si>
    <t>MOTOBOMBAS CENTRIFUGAS HY-FLO 10 - 1 ETAPA</t>
  </si>
  <si>
    <t>MOTOBOMBAS CENTRIFUGAS HY-FLO - 2 ETAPAS</t>
  </si>
  <si>
    <t>BOMBA AUTOCEBANTE  3.5HP GASOLINA</t>
  </si>
  <si>
    <t>MARMOL PIEDRA MUÑECA CUADREADO  e=2cm</t>
  </si>
  <si>
    <t>BOMBA JET MULTIETAPAS  3.6 HP</t>
  </si>
  <si>
    <t>BOMBA JET MULTIETAPAS  6.6HP</t>
  </si>
  <si>
    <t>BOMBA JET MULTIETAPAS  9.0 HP</t>
  </si>
  <si>
    <t>BOMBA CARACOL 1/4HP  EC - 2S</t>
  </si>
  <si>
    <t>BOMBA CARACOL 1HP   EC - 210 - S</t>
  </si>
  <si>
    <t>BOMBA CARACOL 2HP   EC - 220 - S</t>
  </si>
  <si>
    <t>BOMBA AUTOCEBANTE 6.5 HP</t>
  </si>
  <si>
    <t>BOMBA AUTOCEBANTE 16HP</t>
  </si>
  <si>
    <t>BOMBA AUTOCEBANTE DIESEL 11.0 HP</t>
  </si>
  <si>
    <t>BOMBA ALTA PRESION 5HP</t>
  </si>
  <si>
    <t>BOMBA ALTA PRESION 6.6HP</t>
  </si>
  <si>
    <t>BOMBA ALTA PRESION 7.5HP</t>
  </si>
  <si>
    <t>BOMBA ALTA PRESION 10HP (suministro + transporte)</t>
  </si>
  <si>
    <t>HI-PRESS ½HP</t>
  </si>
  <si>
    <t>HI-PRESS 3/4HP</t>
  </si>
  <si>
    <t>HI-PRESS 2HP</t>
  </si>
  <si>
    <t>HI-PRESS 3HP</t>
  </si>
  <si>
    <t>HI-PRESS 3.6HP</t>
  </si>
  <si>
    <t>HI-PRESS 5HP</t>
  </si>
  <si>
    <t>HI-PRESS 6.6HP</t>
  </si>
  <si>
    <t>GRANITO NAT.JASPE 305x305x10</t>
  </si>
  <si>
    <t>GRANITO NAT.JASPE (PLACAS A MEDIDA E=20mm)NAL</t>
  </si>
  <si>
    <t>GRANITO NAT.GIALLO S. FRANCISCO 305x305x20</t>
  </si>
  <si>
    <t>GRANITO NAT.GOLDEN CREAM</t>
  </si>
  <si>
    <t>GRANITO NAT.GRIS GUAYANA 305x305x 10</t>
  </si>
  <si>
    <t>GRANITO NAT.GRIS GUAYANA CUADREADO</t>
  </si>
  <si>
    <t>GRANITO NAT.NEGRO ABSOLUTO 305x305x10</t>
  </si>
  <si>
    <t>GRANITO NAT.NEGRO ABSOLUTO (A MEDIDAS x20)</t>
  </si>
  <si>
    <t>GRANITO NAT.ROJO GUAYANA 305x305x10</t>
  </si>
  <si>
    <t>GRANITO NAT.ROJO GUAYANA (PLACAS A MEDIDA x20)</t>
  </si>
  <si>
    <t>GRANITO NAT.ROSA PORRINO 305x305x10</t>
  </si>
  <si>
    <t>GRANITO NAT.ROSA PORRINO (PLACAS A MEDIDAx20)</t>
  </si>
  <si>
    <t>GRANITO NAT.VERDE UBATUBA (305x305x20)</t>
  </si>
  <si>
    <t>GRANITO NAT.VERDE UBATUBA</t>
  </si>
  <si>
    <t>MARMOL CAFE PINTA (305x305x10)</t>
  </si>
  <si>
    <t>MARMOL CAFE PINTA (ZOCALO 305x73x10)</t>
  </si>
  <si>
    <t>MARMOL CAFE PINTA PLACAS</t>
  </si>
  <si>
    <t>MARMOL GRIS RIO CLARO (305x305x10)</t>
  </si>
  <si>
    <t>MARMOL GRIS RIO CLARO (ZOCALO 305x73x10)</t>
  </si>
  <si>
    <t>MARMOL GRIS PERLA PLACAS</t>
  </si>
  <si>
    <t>MARMOL NEGRO CARACOL (305x305x10)</t>
  </si>
  <si>
    <t>MARMOL NEGRO CARACOL (ZOCALO 305x73x10)</t>
  </si>
  <si>
    <t>MARMOL NEGRO CARACOL PLACAS</t>
  </si>
  <si>
    <t>MARMOL VERDE SALTAN (305x305x10)</t>
  </si>
  <si>
    <t>TABLETA GRES GRIEGA SAHARA EXTRA 9x9  ALFA</t>
  </si>
  <si>
    <t>TABLETA GRES EGIPCIA ROJA 10x10  ALFA</t>
  </si>
  <si>
    <t>MARMOL TRAVERT.VILLA DE LEYVA (305x305x10)</t>
  </si>
  <si>
    <t>MARMOL TRAVERT.VILLA DE LEYVA (ZOCALO 305x73x10)</t>
  </si>
  <si>
    <t>MARMOL TRAVERT.VILLA DE LEYVA PLACAS</t>
  </si>
  <si>
    <t>MARMOL TV.ROMANO  BEIGE (305x305x10)</t>
  </si>
  <si>
    <t>MARMOL CREMO TOSCANO (305x305x10)</t>
  </si>
  <si>
    <t>TABLETA GRES ARAGONESA ROJA TERRANOVA 16,4x8,2  AL</t>
  </si>
  <si>
    <t>OFICIAL CARPINTERIA EN OBRA SIN/PREST.</t>
  </si>
  <si>
    <t>MARMOL BOTTICINO FLORITO (305x305x10)</t>
  </si>
  <si>
    <t>MARMOL BOTTICINO CLASICO CUADREADO</t>
  </si>
  <si>
    <t>MARMOL BOTTICINO CREMO PLACAS</t>
  </si>
  <si>
    <t>MARMOL BOTTICINO CLASICO (305x305x20)</t>
  </si>
  <si>
    <t>MARMOL CREMA MARFIL BEIGE (305x305x10)</t>
  </si>
  <si>
    <t>MARMOL CREMA MARFIL BEIGE (153x305x20)</t>
  </si>
  <si>
    <t>MARMOL CREMA MARFIL BEIGE PLACAS</t>
  </si>
  <si>
    <t>MARMOL CREMA MARFIL BEIGE (305x610x20)</t>
  </si>
  <si>
    <t>MARMOL MULATA CAMPIÑA (305x305x10)</t>
  </si>
  <si>
    <t>MARMOL MULATA CAMPIÑA PLACAS</t>
  </si>
  <si>
    <t>RUSTIPLAST CLARO/ DOS MANOS</t>
  </si>
  <si>
    <t>CORNISA MEDIACANA ATENAS</t>
  </si>
  <si>
    <t>CORNISA DECORADA</t>
  </si>
  <si>
    <t>CORNISA PECHO DE PALOMA</t>
  </si>
  <si>
    <t>PIGMENTO ACRILICO</t>
  </si>
  <si>
    <t>EMULSION ASFALTICA  -SIKA- 3.5 Kg</t>
  </si>
  <si>
    <t>CUBIERTA SANDWICH ICOPOR ALUZINC cal.28</t>
  </si>
  <si>
    <t>CONCRETO PROFESIONAL ANTIBACTERIANO GC 3500psi</t>
  </si>
  <si>
    <t>BAQUETON Y ESQUINERAS APLICADO</t>
  </si>
  <si>
    <t>MEDALLON EN YESO MD3</t>
  </si>
  <si>
    <t>CONCRETO PROFESIONAL AUTOCOMPACTANTE GC 4000psi</t>
  </si>
  <si>
    <t>MORTERO SECO CONVENCIONAL</t>
  </si>
  <si>
    <t>RELLENO FLUIDO 30  BASE PAVIMENTO</t>
  </si>
  <si>
    <t>YESO PIRAMIDE</t>
  </si>
  <si>
    <t>IMPERMEABILIZACION COMPLETA</t>
  </si>
  <si>
    <t>PINACOLOR    /IMPERCOLOR</t>
  </si>
  <si>
    <t>CONCRETO PROFESIONAL DURACREP GC 3500psi</t>
  </si>
  <si>
    <t>INTERRUPTOR SENC+TOMA AMERIC. VOLARE</t>
  </si>
  <si>
    <t>INTERRUPTOR SENC CONMUTABLE VOLARE</t>
  </si>
  <si>
    <t>BOTON TIMBRE VOLARE</t>
  </si>
  <si>
    <t>BOTON TEMPORIZADOR VOLARE</t>
  </si>
  <si>
    <t>TOMA AMERICANA POLARIZADA VOLARE</t>
  </si>
  <si>
    <t>TECHOS EN DRY-WALL  M2</t>
  </si>
  <si>
    <t>TOMA AMERICANA CON POLO A TIERRA ABITARE</t>
  </si>
  <si>
    <t>TOMA TELEF COLOMBIANA VOLARE</t>
  </si>
  <si>
    <t>PINAKRIL</t>
  </si>
  <si>
    <t>ZUMBADOR 110V  VOLARE</t>
  </si>
  <si>
    <t>DIMMER 500 W - 110V  VOLARE</t>
  </si>
  <si>
    <t>INTERRUPTOR SENC CON LUZ PILOTO VOLARE</t>
  </si>
  <si>
    <t>TAPA PLASTICA GRIS PLOMO  VOLARE</t>
  </si>
  <si>
    <t>BOTON TIMBRE 800 PARA PISOS</t>
  </si>
  <si>
    <t>TOMA SENCILLA AMERICANA 800 PARA PISOS</t>
  </si>
  <si>
    <t>TOMA TELEF COLOMBIANA 800 PARA PISOS</t>
  </si>
  <si>
    <t>TOMA TELEF AMERICANA 2 HILOS 800 P/ PISOS</t>
  </si>
  <si>
    <t>EQUIPO DE COMPACTACION CANGURO WACKER</t>
  </si>
  <si>
    <t>COMPRESOR DE 185 CFM</t>
  </si>
  <si>
    <t>COMPRESOR DE 750 CPM S/C</t>
  </si>
  <si>
    <t>VIBROCOMPACTADORA ELECTRICA(RANA)40X70CM</t>
  </si>
  <si>
    <t>VIBROCOMPACTADORA ELECTRICA (RANA)40X70CM</t>
  </si>
  <si>
    <t>CORTADORA CONCRETO SIN DISCO</t>
  </si>
  <si>
    <t>PULIDORA MANUAL SIN DISCO 9"</t>
  </si>
  <si>
    <t>PULIDORA MANUAL SIN DISCO</t>
  </si>
  <si>
    <t>TALADRO ROTOPERCUTOR HASTA 3/4" SIN</t>
  </si>
  <si>
    <t>ESCALERA EXTENSIBLE EN ALUMINIO DE 3.5 A 7 m</t>
  </si>
  <si>
    <t>VIBRO DYNAPAC 2.5 TONELADAS</t>
  </si>
  <si>
    <t>VIBROCOMPACT.DOBLE RODILLO 3 TON (OPER+COMB)</t>
  </si>
  <si>
    <t>VIBRO REX 7 TONELADAS</t>
  </si>
  <si>
    <t>MARTILLO ROTATORIO SDS MAX COMBINADO (D25404 SDS PLUS 4.8 1/8PULG-GR:4.9KG</t>
  </si>
  <si>
    <t>MARTILLO ROMPEDOR</t>
  </si>
  <si>
    <t>EXCAVADORA  - Hyundai 200(Oper+Comb)Oruga</t>
  </si>
  <si>
    <t>MINICARGADOR BOBCAT(OPER+COMB)</t>
  </si>
  <si>
    <t>MONTACARGAS 3.5 TON (OPER+COMB) CERTIFICADO</t>
  </si>
  <si>
    <t>ESTUFA MIXTA 4 pts. 6000               CHLLG</t>
  </si>
  <si>
    <t>ESTUFA GAS 4pts. Classic                 CHLLG</t>
  </si>
  <si>
    <t>ESTUFA MIXTA 4 pts. enc. e/tronic Classic CHLLG.</t>
  </si>
  <si>
    <t>COCINA Int.2.20 Milano                       CHLLG</t>
  </si>
  <si>
    <t>COCINA Int.1.50 Salento V.I.S.               CHLLG</t>
  </si>
  <si>
    <t>COCINA Int.1.65 Salento V.I.S.               CHLLG</t>
  </si>
  <si>
    <t>COCINA Int.1.80 Salento V.I.S.               CHLLG</t>
  </si>
  <si>
    <t>POCETA V.I.S  CHLLG</t>
  </si>
  <si>
    <t>AYUDANTE CARPINTERIA EN OBRA SIN/PREST.</t>
  </si>
  <si>
    <t>OFICIAL INST. ELECTRICAS SIN/PREST.</t>
  </si>
  <si>
    <t>METALDECK 2"- CAL.22 (0.51 MM) 0.94*6.10 M ACESCO</t>
  </si>
  <si>
    <t>PERFIL C NEGRO 100X50 M 2.5 MM (Cal.12) 6M (P-10-12-N)</t>
  </si>
  <si>
    <t>TEJA CINDU CLIMATIZADA ancho .68</t>
  </si>
  <si>
    <t>ELEMENTOS DE FIJACION TEJA CINDU</t>
  </si>
  <si>
    <t>DURMIENTE ABARCO 4mx.(0.04mx0.04m)</t>
  </si>
  <si>
    <t>FLUXOMETRO DE PALANCA</t>
  </si>
  <si>
    <t>CANCHA MULTIPLE RECUBR. SINT. DECOART</t>
  </si>
  <si>
    <t>CANCHA  MULTIPLE, TORRES</t>
  </si>
  <si>
    <t>CANCHA MULTIPLE ILUMINACION RECREATIVA</t>
  </si>
  <si>
    <t>TAZA FLUXOMETRO HANDICAP</t>
  </si>
  <si>
    <t>SANITARIO INFANTIL  CORONA</t>
  </si>
  <si>
    <t>ENTREPISO ICOPOR  5mm</t>
  </si>
  <si>
    <t>MALLA ELECTROSOLDADA  4.0 x 4.0 mm 6x2.35m M-084</t>
  </si>
  <si>
    <t>FLUXOMETRO PALANCA  ORINAL</t>
  </si>
  <si>
    <t>PLATINA   3/8" x 1 1/2"</t>
  </si>
  <si>
    <t>LADRILLO PRENSADO MACIZO STA/FE 24.5x12x5.5 Fab.</t>
  </si>
  <si>
    <t>PORCELANATO ANDORA</t>
  </si>
  <si>
    <t>BENITIN DE 2.5 TONELADAS</t>
  </si>
  <si>
    <t>AYUDANTE INST. ELECTRICAS SIN/ PREST.</t>
  </si>
  <si>
    <t>RECARGA CARROTANQUE  DE AGUA</t>
  </si>
  <si>
    <t>VIBROCOMPACTADOR 2 TON (Oper+Comb)</t>
  </si>
  <si>
    <t>Recebo Comun sin transporte</t>
  </si>
  <si>
    <t>RODADURA  1150 (No la Producen)</t>
  </si>
  <si>
    <t>Rodadura asfaltica tipo  IDRD Suelta (Planta).</t>
  </si>
  <si>
    <t>SEGUETA (18 DIENTES-12")+ MARCO FIJO METALICO 12"</t>
  </si>
  <si>
    <t>HIERRO PR-60 1/2" Figurado</t>
  </si>
  <si>
    <t>EMULSION ASFALTICA CRL-1 (IMPRIMANTE)</t>
  </si>
  <si>
    <t>CONCRETO PAVIMENTO       MR-46</t>
  </si>
  <si>
    <t>LAMINA EN DRY WALL 5/8"</t>
  </si>
  <si>
    <t>TABLETA GRES ROMANA ROJA 20x10 ALFA</t>
  </si>
  <si>
    <t>MURO PANTALLA Y BARRETES PROCESO 0.30 A 0.40</t>
  </si>
  <si>
    <t>MURO PANTALLA Y BARRETES PROCESO 0.60 A 0.40</t>
  </si>
  <si>
    <t>PILOTE EN CONCRETO PROCESO D. 0.80</t>
  </si>
  <si>
    <t>PILOTE EN CONCRETO PROCESO D. 0.60</t>
  </si>
  <si>
    <t>CAJA D/PASO 15X20X10cm LUMINEX</t>
  </si>
  <si>
    <t>CINTA SIKA PVC V-15</t>
  </si>
  <si>
    <t>CERRADURA SCHLAGE-FLAIR (IZQ.DER)</t>
  </si>
  <si>
    <t>CORTABALDOSA 400 MM</t>
  </si>
  <si>
    <t>ANGULO 2.5X2.5 CAL26  (L=2.44M)</t>
  </si>
  <si>
    <t>CERRADURA  ANTIPANICO SENCILLA</t>
  </si>
  <si>
    <t>DIMMER DE TOQUE SENC O CONM LUZ PIL MAX</t>
  </si>
  <si>
    <t>MARCO DECORATIVO SENC 2X4 KORA L/NEX</t>
  </si>
  <si>
    <t>MARCO DECORATIVO SENC 2X4 KORA  L/NEX</t>
  </si>
  <si>
    <t>MARCO DECORATIVO SENC 2X4  KORA L/NEX</t>
  </si>
  <si>
    <t>MARCO DECORATIVO DOBLE 4X4  KORA L/NEX</t>
  </si>
  <si>
    <t>INTERRUPTOR SENC KORA L/NEX</t>
  </si>
  <si>
    <t>INTERRUPTOR SENC LUZ PIL KORA L/NEX</t>
  </si>
  <si>
    <t>INTERRUPTOR DOBLE KORA L/NEX</t>
  </si>
  <si>
    <t>INTERRUPTOR ELEC  KORA</t>
  </si>
  <si>
    <t>INTERRUPTOR CONM TRIPOLAR KORA L/NEX</t>
  </si>
  <si>
    <t>INTERRUPTOR CONM LUZ PIL VELA L/NEX</t>
  </si>
  <si>
    <t>TOMA CON POLO A TIERRA + INTERRUP SENC</t>
  </si>
  <si>
    <t>AYUDANTE INST. SANITARIAS SIN/PREST.</t>
  </si>
  <si>
    <t>TOMACORIENTE P/A TIERRA /BLANCO/ARQUEA LUMINEX</t>
  </si>
  <si>
    <t>TOMA DOBLE MONOFASICA POLO A TIERRA 15AMPERIOS</t>
  </si>
  <si>
    <t>TOMACORRIENTE DOBLE/PROTEC FALLA TIER.</t>
  </si>
  <si>
    <t>TIMBRE PULSADOR SENC LUZ PIL KORA L/NEX</t>
  </si>
  <si>
    <t>TIMBRE ZUMBADOR 120V  L/NEX</t>
  </si>
  <si>
    <t>TOMA TELEF COLOMB SENC KORA L/NEX</t>
  </si>
  <si>
    <t>TOMA CON TERMINAL COAXIAL T.V. AMERICANA KORA L/NE</t>
  </si>
  <si>
    <t>DIMMERS DESLIZ SENC 120V KORA L/NEX</t>
  </si>
  <si>
    <t>DIMMERS TOQUE SENC O CONM LUZ PIL KORA L/</t>
  </si>
  <si>
    <t>INTERRUPTOR CONM DEKO L/NEX</t>
  </si>
  <si>
    <t>PULSADOR TIMBRE SENC LUZ PIL DEKO L/NEX</t>
  </si>
  <si>
    <t>PULSADOR TIMBRE AUXIL LUZ PIL DEKO L/NEX</t>
  </si>
  <si>
    <t>TOMA TELEF SENC AMERIC DEKO L/NEX</t>
  </si>
  <si>
    <t>EXCAVACION MECANICA  Y RETIRO (TIERRA) 4VJ/DD</t>
  </si>
  <si>
    <t>DISCO CORTALADRILLO-ASF PTA. DIAMANTE 9"</t>
  </si>
  <si>
    <t>LADRILLO TOLETE PERF. MOORE 26x12.5x6 Vtrif. Fab</t>
  </si>
  <si>
    <t>LADRILLO TOLETE PERF. MOORE 26x12.5x6 Nat. Fab.</t>
  </si>
  <si>
    <t>LADRILLO REJILLA MOORE 26x12.5x6 nat. Fab.</t>
  </si>
  <si>
    <t xml:space="preserve">LADRILLO ESTRUCTURAL LIVIANO ARENA </t>
  </si>
  <si>
    <t>LADRILLO ESTRUCT.LIVIANO NAT. MOORE 26x12.5x6 Fab.</t>
  </si>
  <si>
    <t>SISTEMA ANTENA COMUNAL - SALIDA</t>
  </si>
  <si>
    <t>TABLETA GRES ETRUSCA ROJA LISA 7x25 ALFA</t>
  </si>
  <si>
    <t>TABLETA GRES GUAYACAN ROJA 20x10 ALFA</t>
  </si>
  <si>
    <t>TABLETA GRES GUAYACAN ROJA EXTRA 18x9 ALFA</t>
  </si>
  <si>
    <t>TABLETA GRES GRIEGA ROJA 10x10 ALFA</t>
  </si>
  <si>
    <t>TABLETA GRES ROMANA ROJA DISEÑO 1 AZUL 18x9 ALFA</t>
  </si>
  <si>
    <t>PISO CERAMICA LISA 30x30 ALFA</t>
  </si>
  <si>
    <t>PISO CERAMICA LISA 20.3x30 .5 ALFA</t>
  </si>
  <si>
    <t>OFICIAL INST. SANITARIAS SIN/PREST.</t>
  </si>
  <si>
    <t>PISO CERAMICA TEXTURIZADA 30x30  ALFA</t>
  </si>
  <si>
    <t>PISO CERAMICA MARMOLIZADA BEIGE30x30 ALFA</t>
  </si>
  <si>
    <t>PISO CERAMICA FERRARA 20.3x30.5 ALFA</t>
  </si>
  <si>
    <t>PISO CERAMICA MARMOLIZADA  30.5x30.5 ALFA</t>
  </si>
  <si>
    <t>PISO CERAMICA MADERA 30x30  ALFA</t>
  </si>
  <si>
    <t>CONECTOR UNITARIO RELLENO</t>
  </si>
  <si>
    <t>PISO CERAMICA GRANILLA 30.5x30.5  ALFA</t>
  </si>
  <si>
    <t>PISO CERAMICA ANTIQUE30.5x30.5  ALFA</t>
  </si>
  <si>
    <t>PISO CERAMICA ANTIQUE41x41  ALFA</t>
  </si>
  <si>
    <t>PUERTA ENTABLER. MADECOR  0.60  Con Arco  PIZANO</t>
  </si>
  <si>
    <t>PUERTA ENTABLER. MADECOR  0.80  Con Arco PIZANO</t>
  </si>
  <si>
    <t>PUERTA ENTABLER. MADECOR  0.90  Con Arco PIZANO</t>
  </si>
  <si>
    <t>PUERTA ENTABLER. MADECOR  CL .50 x 2.00 Con Arco</t>
  </si>
  <si>
    <t>PUERTA ENTABLER. MADECOR  0.60 PIZANO</t>
  </si>
  <si>
    <t>PUERTA ENTABLER. MADECOR  0.80 PIZANO</t>
  </si>
  <si>
    <t>PUERTA ENTABLER. MADECOR  0.90 PIZANO</t>
  </si>
  <si>
    <t>PUERTA ENTABLER. MADECOR  CLOSET .50 x 2.00 PIZANO</t>
  </si>
  <si>
    <t>PUERTA INTERES SOCIAL .90      PIZANO</t>
  </si>
  <si>
    <t>PUERTA INTERES SOCIAL .80      PIZANO</t>
  </si>
  <si>
    <t>PUERTA INTERES SOCIAL .60      PIZANO</t>
  </si>
  <si>
    <t>PUERTA INTERES SOCIAL CLOSET.50 x 2.00 MT</t>
  </si>
  <si>
    <t>PUERTA TABLEX  CLOSET .50      PIZANO</t>
  </si>
  <si>
    <t>PUERTA ARQUITECTONICA  .60  x 2.00 MT     PIZANO</t>
  </si>
  <si>
    <t>PUERTA ARQUITECTONICA  .80 x 2.00 MT     PIZANO</t>
  </si>
  <si>
    <t>PUERTA ARQUITECTONICA  .90 x 2.00 MT      PIZANO</t>
  </si>
  <si>
    <t>PUERTA ARQUITECTONICA  CLOSET .60 x 2.00 MT      P</t>
  </si>
  <si>
    <t>PUERTA TRIPLEX-TABLEX  CLOSET .50 36mm PIZANO</t>
  </si>
  <si>
    <t>CABLE AMP UTP 4P QUANTUM (CAT6)</t>
  </si>
  <si>
    <t>CABLE AMP UTP  25P POWERSUM CAT 5</t>
  </si>
  <si>
    <t>FACE PLATE COMUN</t>
  </si>
  <si>
    <t>FACEPLATE AMP 4P ANGULADO</t>
  </si>
  <si>
    <t>FACEPLATE MULTIMEDIA AMP</t>
  </si>
  <si>
    <t>FACEPLATE AMP PANEL MODULAR</t>
  </si>
  <si>
    <t>PATCH PANEL AMP 12 PUERTOS CAT 5E</t>
  </si>
  <si>
    <t>JACK RJ45 AMP CAT 5E</t>
  </si>
  <si>
    <t>JACK RJ45 AMP QUANTUM (CAT 6)</t>
  </si>
  <si>
    <t>PATCH PANEL AMP 24 PUERTOS CAT 5E</t>
  </si>
  <si>
    <t>PATCH PANEL AMP 48 PUERTOS CAT 5E</t>
  </si>
  <si>
    <t>PATCH PANEL AMP 24P QUANTUM (CAT6)</t>
  </si>
  <si>
    <t>PATCH PANEL AMP 48P QUANTUM CAT6</t>
  </si>
  <si>
    <t>BARRA  AMP ORGANIZACION POSTERIOR</t>
  </si>
  <si>
    <t>ORGANIZADOR  AMP HORIZONTAL DE 2U</t>
  </si>
  <si>
    <t>PATCH CORD  AMP CAT 5E 5FTGRIS</t>
  </si>
  <si>
    <t>PATCH CORD  AMP QUANTUM (CAT6)</t>
  </si>
  <si>
    <t>CONSOLIDATION POINT AMP PARA CABLEADO EN ZONA</t>
  </si>
  <si>
    <t>MUO AMP 24P CABLEADO EN ZONA</t>
  </si>
  <si>
    <t>BLOQUE DE CONEXION AMP 110CX 4 P</t>
  </si>
  <si>
    <t>REGLETA 110XC AMP 100P CON BASE</t>
  </si>
  <si>
    <t>CONECTOR ST AMP MM EPOXI</t>
  </si>
  <si>
    <t>CONECTOR ST AMP INSERT PARA FACE PLATE</t>
  </si>
  <si>
    <t>CONECTOR ST AMP MM LIGHT CRIMP</t>
  </si>
  <si>
    <t>CONECTOR SC AMP MM LIGHT CRIMP</t>
  </si>
  <si>
    <t>CONECTOR SC AMP MM LIGHT CRIMP PLUS</t>
  </si>
  <si>
    <t>BANDEJA DE FIBRA AMP 24H HOL</t>
  </si>
  <si>
    <t>BANDEJA DE FIBRA AMP 24H ST EURO</t>
  </si>
  <si>
    <t>PATCH CORD FIBRA AMP ST-ST MM</t>
  </si>
  <si>
    <t>PATCH CORD FIBRA AMP SC-ST MM</t>
  </si>
  <si>
    <t>PATCH CORD FIBRA AMP MTRJ-SC MM</t>
  </si>
  <si>
    <t>OFICIAL PINTURA SIN/PREST.</t>
  </si>
  <si>
    <t>AMP ACCESS FLOOR WORKSTATION</t>
  </si>
  <si>
    <t>LAMINA CORTEGA  24x24x5/8"ref:704</t>
  </si>
  <si>
    <t>LAMINA DRY WALL  1/2''</t>
  </si>
  <si>
    <t>LIJA  Nº-120 PLIEGO</t>
  </si>
  <si>
    <t>LAMINA FINE FISSURED  24x24x5/8"</t>
  </si>
  <si>
    <t>LAMINA FINE FISSURED FIRE GURRO 24x24x5/8"</t>
  </si>
  <si>
    <t>MASILLA ETERMASTIC CUÑETE X5</t>
  </si>
  <si>
    <t>LAMINA FINE FISSURED  24x48x5/8"</t>
  </si>
  <si>
    <t>LAMINA F.FISS.FIRE GUARD 24x48x5/8"</t>
  </si>
  <si>
    <t>LAMINA DRY WAL 1/2" RH (Resis.Humedad)1.22X2.44</t>
  </si>
  <si>
    <t>LAMINA F.FISS. SECOND LOOK 24x48x3/4"</t>
  </si>
  <si>
    <t>LAMINA CIRRUS  24x24x3/4"ref:550</t>
  </si>
  <si>
    <t>LAMINA CIRRUS  24x24x3/4"ref:549</t>
  </si>
  <si>
    <t>LAMINA CIRRUS  24x24x3/4"ref:584</t>
  </si>
  <si>
    <t>LAMINA CIRRUS  24x24x3/4"ref:589</t>
  </si>
  <si>
    <t>TORNILLO CORTO6x1-1/4" PUNTA AGUDA - DRY WALL</t>
  </si>
  <si>
    <t>TORNILLO LAMINA DRAYWALL 6X1" PUNTA AGUDA -</t>
  </si>
  <si>
    <t>VIGUETA CIELO RASO CALIBRE 26 (2.44M)</t>
  </si>
  <si>
    <t>LAMINA ENCORE 1933</t>
  </si>
  <si>
    <t>AYUDANTE ALBAÑILERIA DE ACABADOS SIN/PREST. HORA</t>
  </si>
  <si>
    <t>PISO MEDINTECH TANDEM</t>
  </si>
  <si>
    <t>PISO IMPERIAL TEXTURE</t>
  </si>
  <si>
    <t>PISO STONETEX</t>
  </si>
  <si>
    <t>PISO COMPANION SQUARE</t>
  </si>
  <si>
    <t>PISO TRANSLATIONS</t>
  </si>
  <si>
    <t>PISO  POSSIBILITIES</t>
  </si>
  <si>
    <t>PISO  CORLON</t>
  </si>
  <si>
    <t>PISO MEDINTECH</t>
  </si>
  <si>
    <t>PUERTA FRANCESA</t>
  </si>
  <si>
    <t>ACABADOS FACHALETA DE PVC</t>
  </si>
  <si>
    <t>CUBIERTA ROYALCO</t>
  </si>
  <si>
    <t>TEJA ROYALCO ANDINA</t>
  </si>
  <si>
    <t>TAPON MACHO  HG ½"</t>
  </si>
  <si>
    <t>MARCO PARA PUERTA Y VENTANA  PVC</t>
  </si>
  <si>
    <t>GUARDAESCOBA DE PVC</t>
  </si>
  <si>
    <t>VIGA DE ACERO CUBIERTA DE PVC</t>
  </si>
  <si>
    <t>ANTENA COMUNAL AMPLIFICADOR</t>
  </si>
  <si>
    <t>CANCHA MULTIPLE OBRA CIVIL</t>
  </si>
  <si>
    <t>SANITARIO SELECTA  COLOR  CORONA</t>
  </si>
  <si>
    <t>LAVAMANOS SELECTA Peds          CRNA</t>
  </si>
  <si>
    <t>LAVAMANOS SELECTA Sbrp             CRNA</t>
  </si>
  <si>
    <t>LAVAMANOS SELECTA Incr              CRNA</t>
  </si>
  <si>
    <t>SANITARIO ELITE  BLANCO    CRNA</t>
  </si>
  <si>
    <t>SANITARIO ELITE COLOR   CORONA</t>
  </si>
  <si>
    <t>LAVAMANOS ELITE Peds          CRNA</t>
  </si>
  <si>
    <t>LAVAMANOS ELITE Sbrp              CRNA</t>
  </si>
  <si>
    <t>BANDEJA RACK C/16 TOM. ELE</t>
  </si>
  <si>
    <t>DUCTO VERT .80"P/MANEJ.CABLE</t>
  </si>
  <si>
    <t>ANCLAJE CHAZO METALICO EXP. 1/2 x 2 3/4"</t>
  </si>
  <si>
    <t>GABINETE .600 x.400 x  2.50</t>
  </si>
  <si>
    <t>CAJA DOBLE PAVCO</t>
  </si>
  <si>
    <t>BALA ALUMINIO No.10</t>
  </si>
  <si>
    <t>BALA INCANDECENTE BL IFBL</t>
  </si>
  <si>
    <t>FAROL DE PEDESTAL DE 70W-208-220V</t>
  </si>
  <si>
    <t>TUBO ALCANT NOVAFORT 110MM S/NORMA ICONTEC</t>
  </si>
  <si>
    <t>TUBO ALCANT NOVAFORT 160MM  S/NORMA ICONTEC</t>
  </si>
  <si>
    <t>TUBO ALCANT NOVAFORT 200MM S/NORMA ICONTEC</t>
  </si>
  <si>
    <t>UNION  ALCANT NOVAFORT 110MM  S/NORMA ICONTEC</t>
  </si>
  <si>
    <t>UNION  ALCANT NOVAFORT 160MM /NORMA ICONTEC</t>
  </si>
  <si>
    <t>UNION  ALCANT NOVAFORT 200MM  S/NORMA ICONTEC</t>
  </si>
  <si>
    <t>ADAPTADOR ALCANT NOVAFORT 4-110MM</t>
  </si>
  <si>
    <t>ADAPTADOR ALCANT NOVAFORT 6-160MM</t>
  </si>
  <si>
    <t>ADAPTADOR ALCANT NOVAFORT 8-200MM</t>
  </si>
  <si>
    <t>CODO 90° ALCANT NOVAFORT 110MM PAVCO</t>
  </si>
  <si>
    <t>CODO 90° ALCANT NOVAFORT 160MM PAVCO</t>
  </si>
  <si>
    <t>CODO 45° ALCANT NOVAFORT 110MM PAVCO</t>
  </si>
  <si>
    <t>CODO 45° ALCANT NOVAFORT 160MM S/ICONTEC</t>
  </si>
  <si>
    <t>TEE ALCANT NOVAFORT 160x160  PAVCO</t>
  </si>
  <si>
    <t>TEE ALCANT NOVAFORT 200x160 S/NROMA ICONTEC</t>
  </si>
  <si>
    <t>YEE ALCANT NOVAFORT 160x160  PAVCO</t>
  </si>
  <si>
    <t>YEE ALCANT NOVAFORT 200x160  PAVCO</t>
  </si>
  <si>
    <t>SILLAS TEE ALCANT NOVAFORT 160x110  PAVCO</t>
  </si>
  <si>
    <t>SILLAS TEE ALCANT NOVAFORT 200x110  PAVCO</t>
  </si>
  <si>
    <t>SILLAS TEE ALCANT NOVAFORT 200x160  PAVCO</t>
  </si>
  <si>
    <t>SILLAS YEE ALCANT NOVAFORT 160x110  PAVCO</t>
  </si>
  <si>
    <t>SILLAS YEE ALCANT NOVAFORT 200x110  PAVCO</t>
  </si>
  <si>
    <t>SILLAS YEE ALCANT NOVAFORT 200x160  PAVCO</t>
  </si>
  <si>
    <t>HIDROSELLO ALCANT NOVAFORT 110MM PAVCO</t>
  </si>
  <si>
    <t>HIDROSELLO ALCANT NOVAFORT 160MM PAVCO</t>
  </si>
  <si>
    <t>HIDROSELLO ALCANT NOVAFORT 200MM PAVCO</t>
  </si>
  <si>
    <t>CONECTOR UNITARIO RELLENO  200 PARES</t>
  </si>
  <si>
    <t>GRIFERIA CONJ. MEZC. L/M FRANCESA 8" Conj "G"  GRI</t>
  </si>
  <si>
    <t>GRIFERIA CONJ. MEZC. MONOBLOCK L/M FRANCESA</t>
  </si>
  <si>
    <t>DUCHA  2 LLAVES FRANCESA Conj.Mezc.GRICOL</t>
  </si>
  <si>
    <t>GRIFERIA CONJ. MEZC. L/PLATOS FRANCESA MEZCL. 8" G</t>
  </si>
  <si>
    <t>GRIFERIA CONJ. MEZC. L/PALTOS MONOBLOCK  FRANCESA</t>
  </si>
  <si>
    <t>GRIFERIA CONJ. MEZC. L/M ITALIANA 8" Conj "A"  GRI</t>
  </si>
  <si>
    <t>GRIFERIA CONJ. MEZC. MONOBLOCK L/M ITALIANA</t>
  </si>
  <si>
    <t>TORNILLO PARA  LAMINA D= 3/8" LC #18</t>
  </si>
  <si>
    <t>CONECTOR RESORTE AZUL ECO</t>
  </si>
  <si>
    <t>CAJA SENCILLA PAVCO</t>
  </si>
  <si>
    <t>ELEVADOR  250 KILOS</t>
  </si>
  <si>
    <t>DUCHA TELEFONO ITALIANA 8"Cr GRICOL</t>
  </si>
  <si>
    <t>GRIFERIA CONJ. MEZC. L/PLATOS ITALIANA MEZCL. 8" G</t>
  </si>
  <si>
    <t>MANGUERA HOMOLOGADA .80cmx38"</t>
  </si>
  <si>
    <t>DUCHA MONOCROMADO Conj.Mezc.GRICOL</t>
  </si>
  <si>
    <t>GRIFERIA CONJ. MEZC. L/PLATOS PLATINO 8"</t>
  </si>
  <si>
    <t>LLAVE L/M. PLATINO 4"      GRICOL</t>
  </si>
  <si>
    <t>DUCHA KRISTHAL Conj.Mezc.GRICOL</t>
  </si>
  <si>
    <t>GRIFERIA CONJ. MEZC. L/PLATOS KRISTHAL CUELLO P</t>
  </si>
  <si>
    <t>CAJA CUADRADADA 10.5x10.5x55mm galvanizada</t>
  </si>
  <si>
    <t>ENSAYOS HUMEDAD NATURAL</t>
  </si>
  <si>
    <t>GRANULOMETRIA DE SUELO,TAMIZADO,LAVADO</t>
  </si>
  <si>
    <t>GRANULOMETRIA POR HIDROMETRO</t>
  </si>
  <si>
    <t>EXTRACION MANUAL DE MUESTRA PAVIMENTO ASFALTICO</t>
  </si>
  <si>
    <t>ENSAYOS DENSIDAD CEMENTO</t>
  </si>
  <si>
    <t>ENSAYO MORTERO ROTURA POR COMPRESION</t>
  </si>
  <si>
    <t>ENSAYOS DENSIDAD ARENA</t>
  </si>
  <si>
    <t>ENSAYOS DENSIDAD GRAVAS</t>
  </si>
  <si>
    <t>GRANULOMETRIA DE AGREGADOS HASTA EL TAMIZ .150MM</t>
  </si>
  <si>
    <t>ENSAYO DE CILINDRO DE 24 HORAS DE EDAD</t>
  </si>
  <si>
    <t>CORTE Y ENSAYO DE NUCLEOS</t>
  </si>
  <si>
    <t>ENSAYO NUCLEO DE COMPRESION</t>
  </si>
  <si>
    <t>ENSAYO DE DOBLADO EN BARRAS DE ACERO</t>
  </si>
  <si>
    <t>ENSAYO ROTURA POR COMPRESION EN BLOQ. LAD.</t>
  </si>
  <si>
    <t>ENSAYOS POR EL SISTEMA DE ULTRASONIDO Y ELEMENTO</t>
  </si>
  <si>
    <t>MEDIDOR MONOFASICO BIFILAR (Sum+Inst)</t>
  </si>
  <si>
    <t>MEDIDOR MONOFASICO TRIFILAR</t>
  </si>
  <si>
    <t>MEDIDOR MONOFASICO TRIFILAR 20(80A).</t>
  </si>
  <si>
    <t>MEDIDOR TRIFASICO 40-160 AMP</t>
  </si>
  <si>
    <t>CONCRETO 3500PSI (245N) COMUN Gr=1"</t>
  </si>
  <si>
    <t>ALAMBRE Cu DESNUDO AWG 14</t>
  </si>
  <si>
    <t>CONCRETO 3000 PSI (210N)  TREMIE 19mm</t>
  </si>
  <si>
    <t>CONCRETO 3500PSI (245N)  TREMIE 19mm</t>
  </si>
  <si>
    <t>CONCRETO 4000 PSI (280N)  TREMIE 19mm</t>
  </si>
  <si>
    <t>CONCRETO 2500 PSI (175N)  OUTINORD</t>
  </si>
  <si>
    <t>CONCRETO 3000 PSI (210N) G.F.  OUTINOURD</t>
  </si>
  <si>
    <t>CONCRETO 3500PSI (245N)  OUTINOURD</t>
  </si>
  <si>
    <t>CONCRETO 4000 PSI (280N)  OUTINOURD  G.F.</t>
  </si>
  <si>
    <t>BrazoØ3/4"LuminariaL=1.50m+(2)collarines1"sal4-6"</t>
  </si>
  <si>
    <t>RELLENO FLUIDO  ZANJA 7</t>
  </si>
  <si>
    <t>RELLENO FLUIDO  ZANJA 10</t>
  </si>
  <si>
    <t>RELLENO FLUIDO  B.ANDEN 15</t>
  </si>
  <si>
    <t>RELLENO FLUIDO  B.PAV 30</t>
  </si>
  <si>
    <t>RELLENO FLUIDO  B.PAV 6030</t>
  </si>
  <si>
    <t>IDENTIFICADOR GENERAL IDG-S  UNA CARA</t>
  </si>
  <si>
    <t>IDENTIFICADOR GENERAL IDG-S DOS CARAS</t>
  </si>
  <si>
    <t>IDENTIFICADOR GENERAL IDG -M</t>
  </si>
  <si>
    <t>PLANO GENERAL FORMATO VERTICAL</t>
  </si>
  <si>
    <t>PLANO GENERAL FORMATO HORIZONTAL</t>
  </si>
  <si>
    <t>SEÑAL DIRECCIONAL TIPO POSTES(SUM+INST)DADOS</t>
  </si>
  <si>
    <t>SEÑAL CIVICA SC-120 (Una Cara)</t>
  </si>
  <si>
    <t>SEÑAL CIVICA SC-80 Panel Sencillo)</t>
  </si>
  <si>
    <t>PORTAPENDONES 1 CARA</t>
  </si>
  <si>
    <t>PORTAPENDONES 2 CARAS</t>
  </si>
  <si>
    <t>SEÑAL PARA CICLORUTA SENDEROS (E)</t>
  </si>
  <si>
    <t>SUMINISTRO E INSTALACION POLVO DE LADRILLO</t>
  </si>
  <si>
    <t>SEÑAL PARA CICLORUTA SEÑALES (F)</t>
  </si>
  <si>
    <t>SEÑAL PARA CICLORUTA  (G)</t>
  </si>
  <si>
    <t>PASTO KIKUYO</t>
  </si>
  <si>
    <t>TELA  VERDE LONA CERRAMIENTO</t>
  </si>
  <si>
    <t>TELA DE CERRAMIENTO AZUL Y VERDE  H =2.00M</t>
  </si>
  <si>
    <t>ESTRUCTURA PARA BALONCESTO</t>
  </si>
  <si>
    <t>OFICIAL ALBAÑILERIA  ACABADOS SIN/PREST. HRsin sub</t>
  </si>
  <si>
    <t>LUMINARIA SODIO  250 W</t>
  </si>
  <si>
    <t>TRANSPORTE BOGOTA</t>
  </si>
  <si>
    <t>AYUDANTE ALBAÑILERIA GENERAL + PREST. HORA**</t>
  </si>
  <si>
    <t>OFICIAL  ALBAÑILERÍA GENERAL + PRESTACIONES</t>
  </si>
  <si>
    <t>OMEGA CALIBRE 26 ROLADO X2.44</t>
  </si>
  <si>
    <t>RETIRO DE ESCOMBROS CON RETRO</t>
  </si>
  <si>
    <t>MESA PARA COCINERO -DL</t>
  </si>
  <si>
    <t>MAQUINA LAVAPLATOS.MARCA INOX</t>
  </si>
  <si>
    <t>ESTUFA INDUSTRIAL A GAS MARCA INOX</t>
  </si>
  <si>
    <t>MARMITA A GAS.MARCA INOX</t>
  </si>
  <si>
    <t>REPISA SENCILLA TIPO CONTRA PARED</t>
  </si>
  <si>
    <t>LUMINARIA SODIO 400W (inc.fotoc+brazo+bomb)</t>
  </si>
  <si>
    <t>CAMPANA EXTRACTORA  TIPO CAJON DL</t>
  </si>
  <si>
    <t>BARRA DE ENSALADAS</t>
  </si>
  <si>
    <t>FREIDORA A GAS</t>
  </si>
  <si>
    <t>MARMITA A GAS</t>
  </si>
  <si>
    <t>ESTUFA INDUSTRIAL A GAS</t>
  </si>
  <si>
    <t>LAMPARA FLUORESCENTE T8(4x32)244 (CON BOMBILLAS)</t>
  </si>
  <si>
    <t>PLANCHA A GAS CON GABINETE</t>
  </si>
  <si>
    <t>OFICIAL ALBAÑILERIA GENERAL (JR+PREST-IDRD.)</t>
  </si>
  <si>
    <t>POSTE GALVANIZADO h= 4.50  UN BRAZO</t>
  </si>
  <si>
    <t>POSTE GALVANIZADO h= 4.50  DOS BRAZOS</t>
  </si>
  <si>
    <t>Poste Galvanizado Ø4" h=6.00+Un brazoØ11/2"(1.20m)</t>
  </si>
  <si>
    <t>POSTE GALVANIZADO h= 6.00 DOS BRAZOS</t>
  </si>
  <si>
    <t>POSTE GALVANIZADO h= 8.00 UN BRAZO</t>
  </si>
  <si>
    <t>POSTE GALVANIZADO h= 8.00 m DOS BRAZOS</t>
  </si>
  <si>
    <t>POSTE GALVANIZADO h= 10.00 UN BRAZO</t>
  </si>
  <si>
    <t>POSTE GALVANIZADO h= 10.00 DOS BRAZOS</t>
  </si>
  <si>
    <t>POSTE GALVANIZADO h= 12.00 UN BRAZO</t>
  </si>
  <si>
    <t>POSTE GALVANIZADO h= 12.00 DOS BRAZOS</t>
  </si>
  <si>
    <t>POSTE GALVANIZADO h= 14.00 UN BRAZO</t>
  </si>
  <si>
    <t>POSTE GALVANIZADO h= 14.00 DOS BRAZOS</t>
  </si>
  <si>
    <t>POSTE GALVANIZADO h= 16.00 UN BRAZO</t>
  </si>
  <si>
    <t>POSTE GALVANIZADO h= 16.00 DOS BRAZOS</t>
  </si>
  <si>
    <t>GEOMEMBRANA HDPE SL 30MILS</t>
  </si>
  <si>
    <t>GEOMEMBRANA HDPE SL 40MILS</t>
  </si>
  <si>
    <t>TRANSFORMADOR ACEITE TRIFASICO 30KVA (11.4-208V</t>
  </si>
  <si>
    <t>TRANSFORMADOR TRIFASICO 45KVA(440-208/120)Dyn5</t>
  </si>
  <si>
    <t>TRANSFORMADOR TRIFASICO 75KVA (Aceite) 13200v- 214</t>
  </si>
  <si>
    <t>TRANSFORMADOR TRIFASICO 112.5KVA</t>
  </si>
  <si>
    <t>TRANSFORMADOR TRIFASICO 150KVA</t>
  </si>
  <si>
    <t>TRANSFORMADOR TRIFASICO 225KVA</t>
  </si>
  <si>
    <t>PERNO ROSCADO 2" ALT.VEL.</t>
  </si>
  <si>
    <t>CARGA FULMINANTE FUERTE CAL.22</t>
  </si>
  <si>
    <t>LAMPARA FLCTE 2x48</t>
  </si>
  <si>
    <t>PROYECTOR DE PISO DE  250 W</t>
  </si>
  <si>
    <t>CONDUCTOR ALUMINIO AWG 4/0</t>
  </si>
  <si>
    <t>AISLADOR PIN 34.5KV ANSI 56-3</t>
  </si>
  <si>
    <t>TORNILLO ACERO 5/8 X 7"</t>
  </si>
  <si>
    <t>PORTA AISLADOR 3 PUESTO</t>
  </si>
  <si>
    <t>SILLAS CRUCETA TIPO ICEL</t>
  </si>
  <si>
    <t>TORNILLO 5/8 x 1 1/4 "</t>
  </si>
  <si>
    <t>CRUCETA MADERA INMUNIZ.  2.5</t>
  </si>
  <si>
    <t>DIAGONAL ANGULO RECTO 1 1/2" x 3/16 x 1.40.</t>
  </si>
  <si>
    <t>COLLARIN UNA SALIDA 5-6"</t>
  </si>
  <si>
    <t>ABRAZADERA EN U  TIPO-3 Ø210MM</t>
  </si>
  <si>
    <t>PLATINA  DIAGONALES 1.1cm</t>
  </si>
  <si>
    <t>TORNILLO ACERO 5/8 X 1 1/2" HEXAGONAL</t>
  </si>
  <si>
    <t>TORNILLO ACERO 5/8 X 8" GRADO 5</t>
  </si>
  <si>
    <t>DIAGONAL VARILLA 77CM</t>
  </si>
  <si>
    <t>CAMION 3 TONELADAS</t>
  </si>
  <si>
    <t>ABRAZADERA 1 SALIDA</t>
  </si>
  <si>
    <t>ESPARRAGO 5/8x20 "+ TUERCAS</t>
  </si>
  <si>
    <t>RETENIDA PARA MEDIA TENSION</t>
  </si>
  <si>
    <t>HERRAJE P/ESTR. FINAL CPS</t>
  </si>
  <si>
    <t>GRAPA PARA OPERAR EN CALIENTE</t>
  </si>
  <si>
    <t>TUERCA OJO ALARGADO 5/8"</t>
  </si>
  <si>
    <t>AISLADOR DE PIN DE ANSI 52-1</t>
  </si>
  <si>
    <t>PERNO DE OJO 5/8" x 8" MAQUINA</t>
  </si>
  <si>
    <t>GUARDACABO  P/CABLE 3/8"</t>
  </si>
  <si>
    <t>VARILLA ANCLAJE 3/4" X2M</t>
  </si>
  <si>
    <t>GRAPA PRENSORA/OPERARA EN CALIENTE</t>
  </si>
  <si>
    <t>PARARRAYOS  FRANKLIN   JUPITER</t>
  </si>
  <si>
    <t>AISLADOR DE PIN DE ANSI 52-4</t>
  </si>
  <si>
    <t>CONECTOR  TUBULAR 1/0</t>
  </si>
  <si>
    <t>CABLE cobre desnudo AWG 1/0</t>
  </si>
  <si>
    <t>CANALETA METALICA DIVIDIDA 10x4x240 CM</t>
  </si>
  <si>
    <t>CLAVO  ALTA VELOCIDAD 1" x 1/4"</t>
  </si>
  <si>
    <t>TORNILLO TIRAFONDO DE 4X 3/8 "</t>
  </si>
  <si>
    <t>TAPA TROQUEL PARA CANALETA 10X4 METAL 2 ORIF.</t>
  </si>
  <si>
    <t>DUCTO METALICO S. DIVISORIO .30</t>
  </si>
  <si>
    <t>RETENIDA TERM. POSTE VART</t>
  </si>
  <si>
    <t>CAMPERO</t>
  </si>
  <si>
    <t>CUARTON OTOBO   4 x 2 x 3.00</t>
  </si>
  <si>
    <t>GRAPA TERMINAL 6-2/0  ALUMINIO</t>
  </si>
  <si>
    <t>ACCES.T P/CANALETA PLAST.</t>
  </si>
  <si>
    <t>MALLA MICROFUTBOL Nylon Iperm.Nº4</t>
  </si>
  <si>
    <t>PORTERIA MULTIFUNCIONAL</t>
  </si>
  <si>
    <t>MALLA BASQUET NYLON N° 5 INMUNIZADO</t>
  </si>
  <si>
    <t>PORTERIA  FUTBOL PROFESIONAL 7.32 ml (SUM)FIJA</t>
  </si>
  <si>
    <t>BISAGRA PISTON O PIVOTE LARGA DIAM 1" X LONG 4"</t>
  </si>
  <si>
    <t>MALLA GALVANIZADA ESLABONADA ONDULAD.Cal.8(hueco2"</t>
  </si>
  <si>
    <t>AYUDANTE PINTURA  SIN/PREST.</t>
  </si>
  <si>
    <t>MEDIDOR GAS 2.5</t>
  </si>
  <si>
    <t>REGULADOR GAS RP 40</t>
  </si>
  <si>
    <t>LOCTIGAS  F/MEDIA 40ml</t>
  </si>
  <si>
    <t>CODO 3/8" AG</t>
  </si>
  <si>
    <t>ALMACENISTA + PREST  IDRD</t>
  </si>
  <si>
    <t>AYUDANTE ADMON.+ PREST(IDRD)</t>
  </si>
  <si>
    <t>CADENERO 1 + PRESTACIONES</t>
  </si>
  <si>
    <t>CADENERO 2 + PRESTACIONES</t>
  </si>
  <si>
    <t>AYUDANTE ALB. GENERAL+PREST(IDRD)  HORA</t>
  </si>
  <si>
    <t>OFICIAL ALBAÑIL GENER+PREST  HORA</t>
  </si>
  <si>
    <t>MAESTRO GENERAL + PREST. (IDRD)</t>
  </si>
  <si>
    <t>OFICIAL ADMON.+ PREST.(IDRD)</t>
  </si>
  <si>
    <t>TOPOGRAFO 1 + PREST.</t>
  </si>
  <si>
    <t>ADAPTADOR CONDUIT CONDUFLEX   3/4"</t>
  </si>
  <si>
    <t>ALAMBRE-CU AISLADO #10 THHN-THWN 90  600V</t>
  </si>
  <si>
    <t>PLACA BAS.2"X4"C/TAPA KORA BLA</t>
  </si>
  <si>
    <t>ALAMBRE AISLADO #12 THHN-THWN 90  600V</t>
  </si>
  <si>
    <t>TRINQUETE</t>
  </si>
  <si>
    <t>JUEGO POLEAS ANTENAYA</t>
  </si>
  <si>
    <t>AYUDANTE CARPINTERIA METALICA TALLER  SIN/PREST.</t>
  </si>
  <si>
    <t>OFICIAL CARPINTERIA METALICA TALLER SIN/PREST.</t>
  </si>
  <si>
    <t>ANCLAJES (GRAPA + CHAZOS + CLAVOS)</t>
  </si>
  <si>
    <t>CANALETA PLASTICA AJOVER 10</t>
  </si>
  <si>
    <t>ABRAZADERA SIN SALIDA</t>
  </si>
  <si>
    <t>GRUA HIDRAULICA (CARRO)</t>
  </si>
  <si>
    <t>BOTA CAUCHO SEGURIDAD EN PVC CON PUNTERA</t>
  </si>
  <si>
    <t>CHALECO REFLECTIVO DE ALTA VISIBILIDAD</t>
  </si>
  <si>
    <t>CINTA  PROTECTORA /SEGURIDAD (500M)</t>
  </si>
  <si>
    <t>ESTOPEROL  REDUCTOR VELOCIDAD 11X3CM.</t>
  </si>
  <si>
    <t>MALLA CALATEX 150X120 cm</t>
  </si>
  <si>
    <t>PROTECTOR PARA OIDO  CONTRA RUIDO</t>
  </si>
  <si>
    <t>RESPIRADOR CONTRA POLVO  ARSEG</t>
  </si>
  <si>
    <t>SEÑAL TRANSITORIA  BARRICADA</t>
  </si>
  <si>
    <t>SEÑAL TRANSITORIA  LAMINA (inst.)</t>
  </si>
  <si>
    <t>TRAYLER O GATO PARA CABLES</t>
  </si>
  <si>
    <t>RODILLO D/PINTAS Y SONDEO</t>
  </si>
  <si>
    <t>SEÑAL REFLECTIVA GRADO INGENIERIA CON MASTIL 75cm</t>
  </si>
  <si>
    <t>CONO SEÑALIZACION H = 0.90 ML</t>
  </si>
  <si>
    <t>PALETA PARE SIGA 30cm</t>
  </si>
  <si>
    <t>PISON DE MANO</t>
  </si>
  <si>
    <t>BARANDA PROTECTORA /CAMARA</t>
  </si>
  <si>
    <t>PEGANTE O SELLANTE Fuerza Media (36gr)</t>
  </si>
  <si>
    <t>SOLDADURA PARA COBRE (AL 0%)</t>
  </si>
  <si>
    <t>FUNDENTE  A</t>
  </si>
  <si>
    <t>EQUIPO DE GAS PROPANO</t>
  </si>
  <si>
    <t>NICHO 37x20x10cm</t>
  </si>
  <si>
    <t>REJILLA DE VENTILACION DE 20x20 PLASTICA</t>
  </si>
  <si>
    <t>TEE  CU  DE ½</t>
  </si>
  <si>
    <t>VALVULA BOLA P/MEDIDOR GAS 1/2"</t>
  </si>
  <si>
    <t>ELEVADOR GAS DE ½"</t>
  </si>
  <si>
    <t>TUBO POLIETILENO ½"</t>
  </si>
  <si>
    <t>TEE POLIETILENO 1"</t>
  </si>
  <si>
    <t>LIMPIADOR Y DESENGRASANTE ECOL-7070 LOCTITE-16 ONZ</t>
  </si>
  <si>
    <t>REGULADOR E-METER</t>
  </si>
  <si>
    <t>Silicona transparente 300 ml</t>
  </si>
  <si>
    <t>TORNILLO  1¼" X ½"  Abellanado-Bristol-Negro</t>
  </si>
  <si>
    <t>LAMINA Galv. Cal. 20 1 x 2 M</t>
  </si>
  <si>
    <t>ABRAZADERA PLASTICA 5/8"</t>
  </si>
  <si>
    <t>TUBO COBRE 3/4" LIVIANO</t>
  </si>
  <si>
    <t>ABRAZADERA PLASTICA 3/8"PARA TUBO COBRE</t>
  </si>
  <si>
    <t>CERRADURA INAFER  C-1000 CROMADO-DORADO</t>
  </si>
  <si>
    <t>CERRADURA INAFER  C-999 CROMADO-DORADO</t>
  </si>
  <si>
    <t>CERRADURA INAFER  MEGA CROMADO-DORADO</t>
  </si>
  <si>
    <t>CERRADURA INAFER  C-333  DE PERFIL</t>
  </si>
  <si>
    <t>CERRADURA INAFER  C-333  CORRIENTE</t>
  </si>
  <si>
    <t>CANTONERA INAFER  C-333  CORRIENTE C/CADENA</t>
  </si>
  <si>
    <t>AYUDANTE ALBAÑILERIA GENERAL +PREST(IDRD)</t>
  </si>
  <si>
    <t>CUBIERTA SANDWICH ICOPOR GALV. cal.28</t>
  </si>
  <si>
    <t>CUBIERTA SANDWICH FIBRA GALV. cal.28</t>
  </si>
  <si>
    <t>CLOSET CEDRO 2.20x1.20 (materiales)</t>
  </si>
  <si>
    <t>PERFILERIA PARA CIELORASO EN DRY WALL</t>
  </si>
  <si>
    <t>CUBIERTA SANDWICH POLIURET. GALV. cal.28</t>
  </si>
  <si>
    <t>CUBIERTA SANDWICH POLIURET. ALUZINC cal.28</t>
  </si>
  <si>
    <t>CUBIERTA SENCILLA ALUZINC cal.28 2.5m</t>
  </si>
  <si>
    <t>CUBIERTA SENCILLA GALV. cal.28 2.5m</t>
  </si>
  <si>
    <t>CUBIERTA SENCILLA GALV. cal.28 3.5m</t>
  </si>
  <si>
    <t>CUBIERTA SENCILLA ALUZINC cal.28  3.5m</t>
  </si>
  <si>
    <t>LOSA ENTREPISO LP4 FIBRIT (VIS) long=3.45</t>
  </si>
  <si>
    <t>MALLA Q-1-3MM(6x2.35M)Hueco:15X15CM</t>
  </si>
  <si>
    <t>LOSA ENTREPISO LP6 FIBRIT (VIS) long=4.10</t>
  </si>
  <si>
    <t>LOSA ENTREPISO LP10 FIBRIT (bodegas) long=5.20</t>
  </si>
  <si>
    <t>BLOQUE DE EMPRADIZADO 35x35x6.5   FIBRIT</t>
  </si>
  <si>
    <t>REJILLA SUMIDERO Continuo 25cm (peatonal)</t>
  </si>
  <si>
    <t>REJILLA SUMIDERO Continuo 85cm</t>
  </si>
  <si>
    <t>CANECA TANKPLAST 75 LT.</t>
  </si>
  <si>
    <t>CANECA TANKPLAST 150 LT.</t>
  </si>
  <si>
    <t>TANQUE TANKPLAST 250 LT.</t>
  </si>
  <si>
    <t>TANQUE TANKPLAST 500 LT.</t>
  </si>
  <si>
    <t>TANQUE TANKPLAST 1000 LT.</t>
  </si>
  <si>
    <t>TRIPLEX  ANDES  2.44x1.22   7mm</t>
  </si>
  <si>
    <t>PARADERO M-10 (Sumin+Transp+Inst-Sin exc-Sin Conc)</t>
  </si>
  <si>
    <t>PILOTES HINCADOS CONCRET 30x30</t>
  </si>
  <si>
    <t>ENTREPISO ICOPOR  8mm</t>
  </si>
  <si>
    <t>ENTREPISO ICOPOR  10mm</t>
  </si>
  <si>
    <t>PUERTA TEXANA .80 x .80 Cm CHINGALE MADEFLEX</t>
  </si>
  <si>
    <t>PUERTA V.I.S. .61 a 70x2.1 FORTEC</t>
  </si>
  <si>
    <t>PUERTA .50 x 2.00 Metros  INTERES SOCIAL PZ'1</t>
  </si>
  <si>
    <t>PUERTA .65 x 2.00 Metros   INTERES SOCIAL PZ-1</t>
  </si>
  <si>
    <t>PUERTA .75 x 2.00 Metros  INTERES SOCIAL   PZ-1</t>
  </si>
  <si>
    <t>PISO IMPACTO AGATA  44x 44 ITALIA</t>
  </si>
  <si>
    <t>PISO TEMPO BEIGE  44 x 44  ITALIA</t>
  </si>
  <si>
    <t>PISO DURAROCK  TROYA NEGRO 30.5 x 30.5</t>
  </si>
  <si>
    <t>PISO DURAROCK  ESPARTA BLANCO 31.5 x 31.5</t>
  </si>
  <si>
    <t>PISO MARMOL PRIMAVERA 31.5 x 31.5</t>
  </si>
  <si>
    <t>GUANTE CARNAZA REFORZADO LARGO</t>
  </si>
  <si>
    <t>PISO  VERSALLES  44 x44</t>
  </si>
  <si>
    <t>PISO CONFORT PIACENZA 20x25   ITALIA</t>
  </si>
  <si>
    <t>ENCHAPE PRESTIGIO BALTICO 25x35 ITALIA</t>
  </si>
  <si>
    <t>ENCHAPE ELITE ACUARELA 20x 25   ITALIA</t>
  </si>
  <si>
    <t>METALDECK 3"- Calibre 22 (0.76 mm)   ACESCO</t>
  </si>
  <si>
    <t>METALDECK 2"- Calibre 20 (0.94X 6.10ml)</t>
  </si>
  <si>
    <t>METALDECK 3"- Calibre 20 (0.96 mm)   ACESCO</t>
  </si>
  <si>
    <t>MARMOLINA BLANCA HUILA  (40Kg)</t>
  </si>
  <si>
    <t>PERFIL ESTRUCTURAL Z 16 Galv. 16x6mts. ACESCO</t>
  </si>
  <si>
    <t>PERFIL ESTRUCTURAL Z 18 Galv. 16x6mts. ACESCO</t>
  </si>
  <si>
    <t>PERFIL ESTRUCTURAL Z 18 Galv. 22x8mts. ACESCO</t>
  </si>
  <si>
    <t>PERFIL ESTRUCTURAL Z 14 Galv.160x60 ACESCO</t>
  </si>
  <si>
    <t>TORNILLO HEXAGONAL PUNTA BROCA 10X1"</t>
  </si>
  <si>
    <t>TORNILLO AUTOPERF. FIJADOR CORREA</t>
  </si>
  <si>
    <t>TORNILLO FIJADOR A LA CORREA  ACESCO</t>
  </si>
  <si>
    <t>GANCHO DE 3/16"x60 GA-6          ACESCO</t>
  </si>
  <si>
    <t>GANCHO DE 1/4"x140 GA-14        ACESCO</t>
  </si>
  <si>
    <t>ESPARRAGO DE 3/16"xTA-9        ACESCO</t>
  </si>
  <si>
    <t>ESPARRAGO DE 3/16"xTA-18      ACESCO</t>
  </si>
  <si>
    <t>ESPARRAGO DE 3/16"x60 GA-6   ACESCO</t>
  </si>
  <si>
    <t>VIDRIO CRISTAL Templ.INCOL.12mm</t>
  </si>
  <si>
    <t>VIDRIO CRISTAL Templ.INCOL.15mm</t>
  </si>
  <si>
    <t>VIDRIO CRISTAL Templ.REFLECTIVO BRONC.6mm</t>
  </si>
  <si>
    <t>VIDRIO CRISTAL Templ.REFLECTIVO BRONCE.5mm</t>
  </si>
  <si>
    <t>VIDRIO CRISTAL Templ.REFLECTIVO AZUL.4mm</t>
  </si>
  <si>
    <t>VIDRIO CRISTAL Templ.CRISTAL AZUL 4mm</t>
  </si>
  <si>
    <t>VIDRIO CRISTAL INCOLORO 6mm</t>
  </si>
  <si>
    <t>VIDRIO CRISTAL INCOLORO 8mm</t>
  </si>
  <si>
    <t>VIDRIO CRISTAL INCOLO.10mm</t>
  </si>
  <si>
    <t>PERFIL  CANAL ESTRUCT. EN ACERO 3" 75mm  DIACO</t>
  </si>
  <si>
    <t>PERFIL  CANAL ESTRUCT. EN ACERO 4" 100mm  DIACO</t>
  </si>
  <si>
    <t>PERFIL EN ANGULO ESTRUCT. EN ACERO 3" 80mm  DIACO</t>
  </si>
  <si>
    <t>PERFIL EN ANGULO ESTRUCT. EN ACERO 4" 100mm  DIAC</t>
  </si>
  <si>
    <t>SOLDADURA DE 1/8 Electrica Ref. 6010</t>
  </si>
  <si>
    <t>TALADRO  ½" (ALQUILER)</t>
  </si>
  <si>
    <t>TALADRO PERCUTOR 3/4"</t>
  </si>
  <si>
    <t>LABORATORISTA INSPECTOR + PREST.</t>
  </si>
  <si>
    <t>CLOSET TRIPLEX 2.20x1.20 (materiales)</t>
  </si>
  <si>
    <t>TINA AMERICANA FIRPLAK 1.48mtx.90x.40</t>
  </si>
  <si>
    <t>JACUZZI FIRPLAK - Galapagos Spa – Hidro – Aero – Blanco (8 PERSONAS)</t>
  </si>
  <si>
    <t>TINA ESPAÑOLA  FIRPLAK 1.60mtx.75x.41</t>
  </si>
  <si>
    <t>JACUZZI ESPAÑOLA  FIRPLAK 1.60mtx.75x.41</t>
  </si>
  <si>
    <t>TINA FRANCESA  FIRPLAK 1.80mtx.90x.41</t>
  </si>
  <si>
    <t>JACUZZI FRANCESA FIRPLAK 1.80mtx.90x.41</t>
  </si>
  <si>
    <t>LAVARROPA PORCELANA FRIAFIRPLAK 46x51</t>
  </si>
  <si>
    <t>LAVARROPA PORCELANA FRIAFIRPLAK 48x60</t>
  </si>
  <si>
    <t>LAVARROPA PORCELANA FRIAFIRPLAK 80x60</t>
  </si>
  <si>
    <t>CAJA DE GRIFOS Lavadora FRIAFIRPLAK 30x21x9</t>
  </si>
  <si>
    <t>LAMINA Galv. Cal. 22  1 x 2 M.</t>
  </si>
  <si>
    <t>TORNILLO 6X3/4"  PARA AGLOMERADO AUTOPERFORANTE</t>
  </si>
  <si>
    <t>CONCRETO PAVIMENTO       MR-50</t>
  </si>
  <si>
    <t>ESCRITORIO EJECUTIVO KEFREN</t>
  </si>
  <si>
    <t>ESTACION PARA COMPUTO KEFREN</t>
  </si>
  <si>
    <t>ESCRITORIO AUXILIAR KEFREN</t>
  </si>
  <si>
    <t>BIBLIOTECA MODULAR 6 ENTREPAÑOS REF. 6.2107.52.01</t>
  </si>
  <si>
    <t>MODULO BASE DE ARCHIVO LOGIC</t>
  </si>
  <si>
    <t>ARCHIVO 2 CAJONES UNA GAVETA 6.4300.52.01 ACABADO</t>
  </si>
  <si>
    <t>ARCHIVO 4  GAVETAS REF. 6.3400.52.01</t>
  </si>
  <si>
    <t>ESTACION DE COMPUTO HOME</t>
  </si>
  <si>
    <t>ESTACION MULTIMEDIA HOME</t>
  </si>
  <si>
    <t>MORDAZA 0.50 mt CON CUÑA</t>
  </si>
  <si>
    <t>MORDAZA 0.80 mt CON CUÑA</t>
  </si>
  <si>
    <t>MORDAZA 1.10 mt CON CUÑA</t>
  </si>
  <si>
    <t>MORDAZA 1.85 mt CON CUÑA</t>
  </si>
  <si>
    <t>BALDE PARA PLUMA ADICIONAL</t>
  </si>
  <si>
    <t>ALQUILER PLUMA GRUA - 500 KG</t>
  </si>
  <si>
    <t>PUERTA ENTABLERADA MACIZA  0.80x2m</t>
  </si>
  <si>
    <t>PUERTA EN TRIPLEX 0.80x2m</t>
  </si>
  <si>
    <t>FULMINANTES CAL.22 ALTA VEL MORADO</t>
  </si>
  <si>
    <t>CLAVO 5/16 X 1" BAJA VELOCIDAD</t>
  </si>
  <si>
    <t>CLAVO 5/16 X 1/4 " BAJA VELOCIDAD</t>
  </si>
  <si>
    <t>CARGA VERDE MEDIA B.V.</t>
  </si>
  <si>
    <t>CARGA AMARILLA FUERTE B.V.</t>
  </si>
  <si>
    <t>CARGA VERDE 3RS27M</t>
  </si>
  <si>
    <t>CARGA AMARILLA 4RS27M</t>
  </si>
  <si>
    <t>CARGA DISCO AMARILLA FUERTE</t>
  </si>
  <si>
    <t>CARGA DISCO VERDE MEDIA</t>
  </si>
  <si>
    <t>PERNO 1/4 X 3/4 B.V.</t>
  </si>
  <si>
    <t>VALVULA GAS MEDIA MARIPOSA SEGURO P/T</t>
  </si>
  <si>
    <t>GRIFERIA CONJ. MEZC. L/M. PLATINO 4"</t>
  </si>
  <si>
    <t>GRIFERIA CONJ. MEZC. L/PLATOS KRISTAL TIPO CISNE</t>
  </si>
  <si>
    <t>CONCRETO 2500 PSI (175N)  TREMIE Gr=1/2"</t>
  </si>
  <si>
    <t>POSTE METALICO h= 6.00 UN BRAZO</t>
  </si>
  <si>
    <t>ALAMBRE AWG No.8</t>
  </si>
  <si>
    <t>SOLDADURA PVC LIQUIDA  1/16 GL S/NORMA ICONTEC</t>
  </si>
  <si>
    <t>VARILLA CORRUGADA 1/4" X 6M</t>
  </si>
  <si>
    <t>VARILLA CORRUGADA 3/8" X 6M</t>
  </si>
  <si>
    <t>VARILLA CORRUGADA 12MM X 6M</t>
  </si>
  <si>
    <t>PISO  PARKET CAMBULO MADERA 31.5x 31.5</t>
  </si>
  <si>
    <t>VIDRIO CRISTALTempl. REFLECTIVO BRONCE 5mm</t>
  </si>
  <si>
    <t>LAVAMANOS  MARACAY  VEGAS PETITE MARFIL</t>
  </si>
  <si>
    <t>LAVAMANOS RIVIERA PASTEL</t>
  </si>
  <si>
    <t>LAVAMANOS SIENA PASTEL</t>
  </si>
  <si>
    <t>LAVAMANOS VICTORIA PASTEL</t>
  </si>
  <si>
    <t>SANITARIO PORTOBELLO PASTEL</t>
  </si>
  <si>
    <t>SANITARIO VICTORIA PASTEL</t>
  </si>
  <si>
    <t>PERFILERIA DE ENSAMBLE AUTOMATICO .60x1.20</t>
  </si>
  <si>
    <t>PERFILERIA DE ENSAMBLE AUTOMATICO .60x.60</t>
  </si>
  <si>
    <t>INTERNET ANCHO BANDA 700 kbps + paquete de t.v.</t>
  </si>
  <si>
    <t>INTERNET ANCHO BANDA 300 kbps</t>
  </si>
  <si>
    <t>INTERNET ANCHO BANDA 500 kbps</t>
  </si>
  <si>
    <t>VALVULA BOLA P/MEDIDOR GAS 3/4"</t>
  </si>
  <si>
    <t>VALVULA BOLA P/MEDIDOR GAS 1"</t>
  </si>
  <si>
    <t>TEJA ETERNIT  No 4</t>
  </si>
  <si>
    <t>TEJA ETERNIT   No 5</t>
  </si>
  <si>
    <t>TEJA ETERNIT  No 6</t>
  </si>
  <si>
    <t>TEJA FIBROCEMENTO CEMENTO  No 8</t>
  </si>
  <si>
    <t>TEJA ONDULADA FIBROCEMENTO    No 10</t>
  </si>
  <si>
    <t>BOVEDA CIRCULAR No.5  190x150</t>
  </si>
  <si>
    <t>MALLA ELECTROSOLDADA  M-084 4mm x 4mm  6Mts x 2.35</t>
  </si>
  <si>
    <t>MALLA ELECTROSOLDADA  4.5mm x 4.5mm  6Mts x 2.35Mt</t>
  </si>
  <si>
    <t>MALLA ELECTROSOLDADA  5mm 6M x 2.35M  M-131</t>
  </si>
  <si>
    <t>MALLA ELECTROSOLD.5.5 mm  6Mts x 2.35M-159 hueco 15 x 15</t>
  </si>
  <si>
    <t>MALLA ELECTROSOLDADA  6mm x 6mm  6M x 2.35  M-188</t>
  </si>
  <si>
    <t>MALLA ELECTROSOLDADA  6.5 mm x 6.5 mm  6Mts x 2.35</t>
  </si>
  <si>
    <t>MALLA ZARANDA  4 mm x 4 mm</t>
  </si>
  <si>
    <t>MARCO DE PUERTA  Cal 18 - PERFIL(Tipo Aluminio)</t>
  </si>
  <si>
    <t>MARCO DE PUERTA  Cal 19 - PERFIL</t>
  </si>
  <si>
    <t>MARCO DE VENTANA  Cal 18 - PERFIL</t>
  </si>
  <si>
    <t>MARCO DE VENTANA  Cal 19 - PERFIL</t>
  </si>
  <si>
    <t>REJILLA SIFON SOSCO 4.5X3.5CM</t>
  </si>
  <si>
    <t>CAJA PARA REGISTRO CORTE DE GAS</t>
  </si>
  <si>
    <t>EXTRACTOR OLOR 15x15 cm</t>
  </si>
  <si>
    <t>REJILLA LINEA SOCIAL 3" X 2" C /sosco</t>
  </si>
  <si>
    <t>REJILLA PLAST.5x3"C/sosco Cte</t>
  </si>
  <si>
    <t>REJILLA PLAST.4x3"C/sosco Cte</t>
  </si>
  <si>
    <t>REJILLA PLAST.5x4"C/sosco Cte</t>
  </si>
  <si>
    <t>REJILLA PLAST.3x2" C/sosco Anticucaracha</t>
  </si>
  <si>
    <t>REJILLA VENTILACION DE GAS PLAST 20x20cm  Cte</t>
  </si>
  <si>
    <t>TAPA REGISTRO VENTILACION PLASTICA15 x 15 cm.</t>
  </si>
  <si>
    <t>CITOFONOS  TERRANEO</t>
  </si>
  <si>
    <t>BALDOSIN MARMOL GRIS #4 DELTA 33 x 33</t>
  </si>
  <si>
    <t>LAVAMANOS PEDEST.VERONA  Color     CORONA</t>
  </si>
  <si>
    <t>ORINAL INFANTIL   CON GRIFERIA  CORONA</t>
  </si>
  <si>
    <t>ORINAL SANTA FE CON GRIFERIA     CORONA</t>
  </si>
  <si>
    <t>SANITARIO DISTINCION Blanco  CORONA</t>
  </si>
  <si>
    <t>SANITARIO TREVI Blanco  CORONA</t>
  </si>
  <si>
    <t>TOALLERO LINEA ASTRO Color   CORONA</t>
  </si>
  <si>
    <t>ESTUFA GAS 3 pts. PRECISA                CHLLG</t>
  </si>
  <si>
    <t>PILOTES HINCADOS (GATO) CONCRETO 20x20</t>
  </si>
  <si>
    <t>PILOTES HINCADOS (GATO) CONCRETO 25x25</t>
  </si>
  <si>
    <t>PILOTES HINCADOS (GATO) CONCRETO 30x30</t>
  </si>
  <si>
    <t>LUMINARIA AHORRADORA DE ENERGIA 2 x 17 - LUXUS</t>
  </si>
  <si>
    <t>LUMINARIA AHORRADORA DE ENERGIA 2 x 32 - LUXUS</t>
  </si>
  <si>
    <t>LUMINARIA AHORRADORA DE ENERGIA 4 x 32 - LUXUS</t>
  </si>
  <si>
    <t>LUMINARIA AHORRADORA DE ENERGIA 2 x 17 - GAMMA</t>
  </si>
  <si>
    <t>LUMINARIA AHORRADORA DE ENERGIA 2 x 32 - GAMMA</t>
  </si>
  <si>
    <t>LUMINARIA AHORRADORA DE ENERGIA 4 x 32 - GAMMA</t>
  </si>
  <si>
    <t>CHASIS PARA ENSAMBLADORAS 2 x 17 - LUXUS</t>
  </si>
  <si>
    <t>CHASIS PARA ENSAMBLADORAS 2 x 32 - LUXUS</t>
  </si>
  <si>
    <t>CHASIS PARA ENSAMBLADORAS 2 x 96 - LUXUS</t>
  </si>
  <si>
    <t>CHASIS PARA ENSAMBLADORAS 2 x 17 - GAMMA</t>
  </si>
  <si>
    <t>CHASIS PARA ENSAMBLADORAS 2 x 32 - GAMMA</t>
  </si>
  <si>
    <t>CHASIS PARA ENSAMBLADORAS 2 x 96 - GAMMA</t>
  </si>
  <si>
    <t>CARROTANQUE DE AGUA  6000 GLN - 24 M3 aprox</t>
  </si>
  <si>
    <t>PERFORACION CON EQUIPO MECANICO SUELOS</t>
  </si>
  <si>
    <t>DISEÑO DE MEZCLA ASFALTICA, MÉTODO</t>
  </si>
  <si>
    <t>DISEÑO DE MEZCLAS DE MORTERO. (CON 1</t>
  </si>
  <si>
    <t>DISEÑO DE UNA MEZCLA DE HORMIGON</t>
  </si>
  <si>
    <t>CORTE DE NUCLEOS DE CONCRETO</t>
  </si>
  <si>
    <t>ENSAYO ABSORCION DE BLOQUES, LADRILLOS Y ADOQUINES</t>
  </si>
  <si>
    <t>MANTO PROTEKTOR 2.5 mm</t>
  </si>
  <si>
    <t>MANTO METAL FL 100</t>
  </si>
  <si>
    <t>EXCAVACION MECANICA  Y RETIRO (ROCA)</t>
  </si>
  <si>
    <t>MALLAS EN NYLON TENIS</t>
  </si>
  <si>
    <t>POSTES VOLEIBOL GRADUABLES</t>
  </si>
  <si>
    <t>POSTES TENIS CON TRINQUETE</t>
  </si>
  <si>
    <t>DEMARCACION SOBRE PAVIMENTO FLEXIBLE (ASFALTO)</t>
  </si>
  <si>
    <t>VIDRIO ARQUITECTONICO NIVEL III 22 mm INCOLORO</t>
  </si>
  <si>
    <t>DEMARCACION BALONCESTO - MICROFUTBOL</t>
  </si>
  <si>
    <t>PALA DRAGA NORWEST 3/4 DE YARDA 14 M S/O</t>
  </si>
  <si>
    <t>AMP FO CABLE 12 H EXT. ARMADO 62,5/125 HDPE</t>
  </si>
  <si>
    <t>PATCH PANEL 24 PTO CAT6</t>
  </si>
  <si>
    <t>PATCH PANEL 48 PTO CAT6</t>
  </si>
  <si>
    <t>CABLE SOLIDO CAT.E CM ENHANCED</t>
  </si>
  <si>
    <t>PATCH CORD ST ALC 62,5 /125 MULTMODO 01 MT</t>
  </si>
  <si>
    <t>FACE PLATE 2 PUESTOS</t>
  </si>
  <si>
    <t>AMP FO CABLE 4 H EXT. ARMADO 62,5/125 HDPE</t>
  </si>
  <si>
    <t>PATCH CORD SC-SC FO DUPLEX MM 2 MTS</t>
  </si>
  <si>
    <t>BANDEJA FO -SC 6 DUPLEX LOADE EXPANDIBLE A 24</t>
  </si>
  <si>
    <t>BANDEJA PORTACABLE TIPO ESCALERA (15X50) CAL.18</t>
  </si>
  <si>
    <t>BANDEJA LC DUPLEX 24 HILOS (12 PORTS) MULTIMODO</t>
  </si>
  <si>
    <t>PLUG RJ -45 SOLID</t>
  </si>
  <si>
    <t>AMP FO CABLE 24 H 50/125 ULSZH</t>
  </si>
  <si>
    <t>CABLE AMP UTP 4 PARES- CAT6</t>
  </si>
  <si>
    <t>AMP FO CABLE 24 H EXT. ARMADO 50/125 HDPE</t>
  </si>
  <si>
    <t>AMP FO CABLE 12 H XG 50/125 ULSZH</t>
  </si>
  <si>
    <t>AMP FO CABLE 08 H GIGAGRADE 50/125 ULSZH</t>
  </si>
  <si>
    <t>AMP FO CABLE 06 H GIGAGRADE 50/125 ULSZH</t>
  </si>
  <si>
    <t>AMP FO CABLE 04 H 62.5/125 ULSZH</t>
  </si>
  <si>
    <t>BANDEJA LS DUPLEX 48 HILOS (24 PORTS) MONOMODO</t>
  </si>
  <si>
    <t>PATCH CORD MT -RJ A LC 50/125 MULTIMODO 02 MT</t>
  </si>
  <si>
    <t>PATCH CORD ST/ST SIMPLEX MONOMODO SM 06 PIES</t>
  </si>
  <si>
    <t>PATCH CORD LC A LC XG MULTIMODO 02 MT</t>
  </si>
  <si>
    <t>MT -RJ TO SC DUPLEX MM 60.5 / 125 UM 1 MT</t>
  </si>
  <si>
    <t>PATCH CORD FO MM SC-SC DUPLEX 50.5 /125 2 MT</t>
  </si>
  <si>
    <t>PLUG RJ -45 CAT5E</t>
  </si>
  <si>
    <t>CONECTING BLOCK DE 4 PARES</t>
  </si>
  <si>
    <t>REGLETA S 110 50 PARES CON BASE</t>
  </si>
  <si>
    <t>FACE PLATE 4 PTO</t>
  </si>
  <si>
    <t>PLUG RJ -45 BLINDADO</t>
  </si>
  <si>
    <t>Rocio, escarcha jade florida (Aptenia cordifolia)</t>
  </si>
  <si>
    <t>TUBO ACERO ESTR. NEGRO 4" E=3.0 MM SIN ROSCA 6 ML A-500</t>
  </si>
  <si>
    <t>Impermeabilizacion manto bicapa 3+3 mm ultima capa con inhibidor de raiz + mano de obra y transporte</t>
  </si>
  <si>
    <t>Bandeja contenedora techos verdes elaborada en polietileno alta dencidad 50*50cm, geotextil interno</t>
  </si>
  <si>
    <t>Membrana de drenaje (PEAD)</t>
  </si>
  <si>
    <t>Carretón, trebol blanco enano (Trifolium repens)</t>
  </si>
  <si>
    <t>Diente de leon (Taraxacum officinale)</t>
  </si>
  <si>
    <t>Lengua de Vaca (Rumex Crispus)</t>
  </si>
  <si>
    <t>Clavellina (Dianthus deltoides)</t>
  </si>
  <si>
    <t>Calanchoe pumila (Kalanchoe brevicaulis)</t>
  </si>
  <si>
    <t>Repolla (Echeveria Elegans)</t>
  </si>
  <si>
    <t xml:space="preserve">Sistema de riego por goteo automatizado </t>
  </si>
  <si>
    <t>Mantenimiento (Deshierbe, poda hojas-flores marchitas, fertilizacion, control plagas, resiembra,etc)</t>
  </si>
  <si>
    <t>GEOMALLA BIAXIAL 30X30</t>
  </si>
  <si>
    <t>Luminaria SLCS marca GDS Lighting</t>
  </si>
  <si>
    <t>Luminaria MAXIMO M marca GDS Lighting</t>
  </si>
  <si>
    <t>Luminaria SLCS marca GDS Lighting (CONSUMO ENERGIA (W): 63,2w)</t>
  </si>
  <si>
    <t>LUMINARIA SLCS 24leds - V20 - 5724lm - 40,1W</t>
  </si>
  <si>
    <t>LUMINARIA SLCS 24leds - V14 - 5753lm - 40,2W</t>
  </si>
  <si>
    <t>LUMINARIA SLCS 24leds -  V20 - 8852lm - 63,1W</t>
  </si>
  <si>
    <t>LUMINARIA SLCM 4K_82.4W_11683lm_V20</t>
  </si>
  <si>
    <t>LUMINARIA S1MA 1 96leds - V20 - 17612lm - 127,6W</t>
  </si>
  <si>
    <t>LUMINARIA S1MA 1 96leds - V08 - 25586 - 192,4W</t>
  </si>
  <si>
    <t>PROYECTOR BUXUS 125leds - 40° - 17555lm - 150W</t>
  </si>
  <si>
    <t>PROYECTOR BUXUS 75leds - 40° - 13073lm - 105W</t>
  </si>
  <si>
    <t>LUMINARIA SLCS SW07-5,500 LUMENS 39w</t>
  </si>
  <si>
    <t>LUMINARIA SLCS V14-5,500 LUMENS-39 w</t>
  </si>
  <si>
    <t>LUMINARIA SLCS SW07-6,950 LUMENS - 52 w</t>
  </si>
  <si>
    <t>LUMINARIA SLCS V14:-8,700 LUMENS - 66 w</t>
  </si>
  <si>
    <t>LUMINARIA S1MB O MAXIMO M D3 FW</t>
  </si>
  <si>
    <t>PROYECTOR BUXUS 200 AS</t>
  </si>
  <si>
    <t>PROYECTOR BUXUS 200 25°</t>
  </si>
  <si>
    <t>PROYECTOR LUMINARIA TIPO PROYECTOR BUXUS 200 40°</t>
  </si>
  <si>
    <t>CODO NOVAFORT90° 160MM + TEE ALCAN 160 MM</t>
  </si>
  <si>
    <t>CODO NOVAFORT90° 200MM + TEE ALCAN 200 MM</t>
  </si>
  <si>
    <t>CODO NOVAFORT90° 250MM + TEE ALCAN 250 MM</t>
  </si>
  <si>
    <t>CODO NOVAFORT90° 315MM + TEE ALCAN 315 MM</t>
  </si>
  <si>
    <t>CURVA 4"</t>
  </si>
  <si>
    <t>SOLDADURA DE ARCO  6013</t>
  </si>
  <si>
    <t xml:space="preserve">REFLECTOR BUXUS 200 AS </t>
  </si>
  <si>
    <t>BARRERA ANTI RAIZ PARA EL MURO</t>
  </si>
  <si>
    <t>GUAYAS VERTICALES DE 3/8" (9mm)</t>
  </si>
  <si>
    <t>MALLA ELECTROSOLDADA 15*15 CMS</t>
  </si>
  <si>
    <t>VIGA IPE 100 ANCLADA SOBRE MUROS CON ANCLAJE DE 3/8"</t>
  </si>
  <si>
    <t>LAMINA DRENANTE PARA CUBIERTAS</t>
  </si>
  <si>
    <t>SUSTRATO ALIGERADO ABONADO</t>
  </si>
  <si>
    <t>MATERAS EN CONCRETO (1.21*0.47*0.60)</t>
  </si>
  <si>
    <t>IPOMOEA PURPUREA</t>
  </si>
  <si>
    <t>PASIFLORA TRIPARTITA (CURUBA)</t>
  </si>
  <si>
    <t>SOLANUM LAXUM (MANTO DE MARIA)</t>
  </si>
  <si>
    <t>JUEGO TORRE TRES DESLIZADERO PANELES LUDICOS EDAD 3-12 AÑOS CAP 10 USUARIOS (suministro+instalación)</t>
  </si>
  <si>
    <t>JUEGO PRIMERA INFANCIA CASITA MUSICAL EDAD 1-8 AÑOS CAP 10 USUARIOS</t>
  </si>
  <si>
    <t>JUEGO MUELLE DOBLE TOPE AMORTIGUANTE EDAD 5-12 AÑOS CAP 2 USUARIOS</t>
  </si>
  <si>
    <t>JUEGO PANEL MUSICAL PIANO EDAD 1-7 AÑOS CAP 1 USUARIO</t>
  </si>
  <si>
    <t>MODULO EN CONCRETO TIPO SILLA ARBOL (suministro+instalación)</t>
  </si>
  <si>
    <t>MODULO EN CONCRETO TIPO BICICLETERO CON PANEL DE INFORMACIÓN (suministro+instalación)</t>
  </si>
  <si>
    <t>MODULO EN CONCRETO TIPO BICICLETERO CON ESPACIO PARA PLANTA (suministro+instalación)</t>
  </si>
  <si>
    <t>BANCA WPC CON PANEL DE INFORMACIÓN (suministro+instalación)</t>
  </si>
  <si>
    <t>MODULO EN CONCRETO MESA DE 2 OCUPACIONES (suministro+instalación)</t>
  </si>
  <si>
    <t>MODULO EN CONCRETO MESA DE 4 OCUPACIONES (suministro+instalación)</t>
  </si>
  <si>
    <t>MODULO EN CONCRETO TIPO MATERA (suministro+instalación)</t>
  </si>
  <si>
    <t>MODULO EN CONCRETO DISEÑO SILLA Y MATERA BAJA (suministro+instalación)</t>
  </si>
  <si>
    <t>MODULO EN CONCRETO DISEÑO SILLA Y MATERA MEDIA (suministro+instalación)</t>
  </si>
  <si>
    <t>MODULO EN CONCRETO DISEÑO SILLA Y MATERA ALTA (suministro+instalación)</t>
  </si>
  <si>
    <t>CASILLERO METÁLICO PARA ALMACENAMIENTO (suministro+instalación)</t>
  </si>
  <si>
    <t>Cobertor para piscina x M2 (Suministro)</t>
  </si>
  <si>
    <t>Enrolladores para Cobertor de piscina (Suministro)</t>
  </si>
  <si>
    <t>Luminaria Tipo Led características de iluminación de vía - DigiStreet Mini BGP761 LED55/740 42W (sum</t>
  </si>
  <si>
    <t>Luminaria Tipo Led características de iluminación de vía - DigiStreet Mini BGP761 LED90/740 69W (sum</t>
  </si>
  <si>
    <t>Luminaria Tipo Led características de iluminación de vía - DigiStreet Mini BGP761 LED119/740 92W (su</t>
  </si>
  <si>
    <t>Luminaria Tipo Led características de iluminación de vía - DigiStreet Mini BGP761 LED100/740 77W (su</t>
  </si>
  <si>
    <t>Luminaria Tipo Led características de iluminación de vía - DigiStreet Mini BGP761 LED100/740 99W (su</t>
  </si>
  <si>
    <t>Luminaria Tipo Led características de iluminación de vía - DigiStreet Mini BGP761 LED149/740 115W (s</t>
  </si>
  <si>
    <t>Luminaria Tipo Led características de iluminación de vía - DigiStreet Mini BGP761 LED170/740 131W (s</t>
  </si>
  <si>
    <t>Luminaria Tipo Led características de iluminación de vía - DigiStreet Mini BGP761 LED220/740 169W (s</t>
  </si>
  <si>
    <t>Luminaria Tipo Led características de iluminación de vía - DigiStreet Mini BGP761 LED240/740 185W (s</t>
  </si>
  <si>
    <t>Luminaria Tipo Led características de iluminación de vía - DigiStreet Mini BGP761 LED280/740 215W (s</t>
  </si>
  <si>
    <t>Luminaria Tipo Led características de iluminación de vía - DigiStreet Mini BGP761 LED300/740 231W (s</t>
  </si>
  <si>
    <t>Luminaria Tipo Led características de iluminación de vía - DigiStreet Mini BGP761 LED320/740 246W (s</t>
  </si>
  <si>
    <t>Luminaria Tipo Led características de iluminación de vía - DigiStreet Mini BGP761 LED360/740 277W (s</t>
  </si>
  <si>
    <t>Luminaria Tipo Led características de iluminación de campos deportivas - Arena vision BVP428 1780/95</t>
  </si>
  <si>
    <t>Luminaria Tipo Led características de iluminación de áreas deportivas - SportStar BVP621 1028/730 90</t>
  </si>
  <si>
    <t>Luminaria Tipo Led características de iluminación de áreas deportivas - SportStar BVP621 925/757 750</t>
  </si>
  <si>
    <t>Luminaria Tipo Led características de iluminación de áreas deportivas - SportStar BVP621 740/757 600</t>
  </si>
  <si>
    <t>Luminaria Tipo Led características de iluminación de áreas deportivas - SportStar BVP621 555/757 450</t>
  </si>
  <si>
    <t>Luminaria Tipo Led características de iluminación de vía - PostTop 30NW (sum)</t>
  </si>
  <si>
    <t>Luminaria Tipo Led características de iluminación de parques - Uniurban 33W (sum)</t>
  </si>
  <si>
    <t>Luminaria Tipo Led características de iluminación de parques - Bollard (sum)</t>
  </si>
  <si>
    <t>Luminaria Tipo Led características de iluminación interior - Panel 60x60 (sum)</t>
  </si>
  <si>
    <t>Luminaria Tipo Led características de iluminación interior - Panel 30x120 (sum)</t>
  </si>
  <si>
    <t>Luminaria Tipo Led características de Reflectores - BVP150 100W (sum)</t>
  </si>
  <si>
    <t>Luminaria Tipo Led características de Reflectores - BVP150 150W (sum)</t>
  </si>
  <si>
    <t>Luminaria Tipo Led características de Reflectores - BVP150 200W (sum)</t>
  </si>
  <si>
    <t>Luminaria Tipo Led características de Reflectores - BVP431 50W (sum)</t>
  </si>
  <si>
    <t>Luminaria Tipo Led características de Reflectores - BVP431 70W (sum)</t>
  </si>
  <si>
    <t>Luminaria Tipo Led características de Reflectores - BVP431 100W (sum)</t>
  </si>
  <si>
    <t>Luminaria Tipo Led características de Reflectores - BVP431 120W (sum)</t>
  </si>
  <si>
    <t>Luminaria Tipo Led características de Reflectores - BVP431 150W (sum)</t>
  </si>
  <si>
    <t>Luminaria Tipo Led características de Reflectores - BVP431 200W (sum)</t>
  </si>
  <si>
    <t>Luminaria Tipo Led características de Reflectores - BVP433 345W (sum)</t>
  </si>
  <si>
    <t>Luminaria Tipo Led características de Reflectores - BVP433 380W (sum)</t>
  </si>
  <si>
    <t>Luminaria Tipo Led características de Iluminación Solar - BRP710 11W (sum)</t>
  </si>
  <si>
    <t>Luminaria Tipo Led características de Iluminación Solar - BRP710 17W (sum)</t>
  </si>
  <si>
    <t>Luminaria Tipo Led características de Iluminación Solar - BRP710 26W (sum)</t>
  </si>
  <si>
    <t>VARA ROLLIZA EUCALIPTO 10 cm L= 3.00 m</t>
  </si>
  <si>
    <t>SEÑAL TIPO C 2 + DISEÑO (SENDERO PICO DEL AGUILA)</t>
  </si>
  <si>
    <t>SEÑAL TIPO B + DISEÑO (SENDERO PICO DEL AGUILA)</t>
  </si>
  <si>
    <t>LUMINARIA HIGH BAY 8 PCB 640 W 64640 lm 6500 K, 30° Y/O 15° IP 66, CHIP MARCA SAMSUNG 120-277V</t>
  </si>
  <si>
    <t>ARENA PELDAR TIPO FLINT - CANCHA VOLEYPLAYA PLAZA DE TOROS</t>
  </si>
  <si>
    <t>RELLENO EN BASE GRANULAR RECICLADA</t>
  </si>
  <si>
    <t>AIREADOR DE 2HP TRIFASICO 220V / 440V, CON HELICE ALTA EFICIENCIA, CANASTA TODO EN POLIMERO</t>
  </si>
  <si>
    <t>Cinta Antideslizante A=50mm Negra-TraficoPeaton.-Roll</t>
  </si>
  <si>
    <t>PARED JAYA PLANA BLANCO 25 X 43</t>
  </si>
  <si>
    <t>CAJA OCTOGONAL TIPO E (1 ACCESO) DE 3/4"</t>
  </si>
  <si>
    <t>TOMACORRIENTE DOBLE CON POLO A TIERRA (2P+T)</t>
  </si>
  <si>
    <t xml:space="preserve">Neopreno Banda a=20cmx 3/16" ** </t>
  </si>
  <si>
    <t xml:space="preserve">Motobomba Eyectora sumergible 1HP trif. </t>
  </si>
  <si>
    <t xml:space="preserve">TRANSFORMADOR 45kva - 11.4/208/120v-Dy5 Ocas-Sumerg </t>
  </si>
  <si>
    <t xml:space="preserve">DISPOSICION FINAL ASBESTO CEMENTO </t>
  </si>
  <si>
    <t>DESMONTE, PINTURA GENERAL Y ARREGLO, REPOSICION PIEZAS BIOSALUDABLES</t>
  </si>
  <si>
    <t>ENGRASE DE MAQUINAS MULTIFUERZA Y AJUSTE DE PIEZAS (MULTIFUNCIONAL TORRE A-4 Y A-6</t>
  </si>
  <si>
    <t>CABLE DE ALUMINIO 4/0 SERIE 800</t>
  </si>
  <si>
    <t>INSPECCION DE TUBERIA CON CCTV (ML)</t>
  </si>
  <si>
    <t>Retiro de conductor aéreo BT Desnudo o Pré-Reunido o conductores de telecomunicaciones</t>
  </si>
  <si>
    <t>LUMINARIA STILL LED PROYECTOR 240W</t>
  </si>
  <si>
    <t xml:space="preserve">LUMINARIA STILL LED PROYECTOR 480W 60° </t>
  </si>
  <si>
    <t xml:space="preserve">LUMINARIA STILL LED PROYECTOR 640W 60° </t>
  </si>
  <si>
    <t>LUMINARIA SPORTLED 400W</t>
  </si>
  <si>
    <t>LUMINARIA SPORTLED 1000W</t>
  </si>
  <si>
    <t>CESTA EXCREMENTO CANINO MODELO ITÁLICA (suministro+instalacion)</t>
  </si>
  <si>
    <t>CESTA SANECAN SICILIA (suministro+instalacion)</t>
  </si>
  <si>
    <t>CESTA SANECAN OLIMPIA (suministro+instalacion)</t>
  </si>
  <si>
    <t xml:space="preserve">JUEGO INTERACTIVO DE REALIDAD AUMENTADA EL CIRCUITO </t>
  </si>
  <si>
    <t>JUEGO INTERACTIVO DE REALIDAD AUMENTADA LAS CARRERAS</t>
  </si>
  <si>
    <t>JUEGO INTERACTIVO DE REALIDAD AUMENTADA BUSCA Y ENCUENTRA</t>
  </si>
  <si>
    <t xml:space="preserve">CAL VIVA  X KG </t>
  </si>
  <si>
    <t>POSTE METALICO DE 10M GALVANIZADO EN CALIENTE ACABADO EN PINTURA ELECTROESTATICA</t>
  </si>
  <si>
    <t>NO USAR - KIT SOLAR ALUMBRADO PUBLICO URBAN 35W 4000K 100P</t>
  </si>
  <si>
    <t>NO USAR - KIT SOLAR ALUMBRADO PUBLICO URBAN 60W 4000K 100P</t>
  </si>
  <si>
    <t>NO USAR- KIT SOLAR ALUMBRADO PUBLICO URBAN 90W 4000K 100P</t>
  </si>
  <si>
    <t>ANGULO 1 1/2"x 1/8"x 6m</t>
  </si>
  <si>
    <t>MALLA ESLABONADA CAL10 HUECO 2"</t>
  </si>
  <si>
    <t>TUBERIA GALVANIZADA CAL 2,5 DE 2'' X 6M</t>
  </si>
  <si>
    <t>TUBERIA GALVANIZADA CAL 2,5 DE 3'' X 6M</t>
  </si>
  <si>
    <t>JUEGO PRIMERA INFANCIA DOS TORRES DESLIZADERO ESCALERA PANELES LUDICOS EDAD 0,5- 6 AÑOS CAP 12 USUAR</t>
  </si>
  <si>
    <t>JUEGO DIABOLO RED ESCALERA MURO DE ESCALAR EDAD 2 A 12 AÑOS CAP 18 USUARIOS (suministro+instalación)</t>
  </si>
  <si>
    <t>JUEGO PRIMERA INFANCIA MURO INTERACTIVO DESLIZADERO EDAD 0,5-6 AÑOS CAP 12 USUARIOS (suministro+inst</t>
  </si>
  <si>
    <t>JUEGO TORRE DOBLE MURO DE ESCALAR DESLIZADERO TUBO PARA TREPAR ESCALERAS EDAD 3-12 AÑOS CAP 22 USUAR</t>
  </si>
  <si>
    <t>JUEGO PUENTE COLGANTE DOBLE DESLIZADERO PUENTE RAMPA MURO DE ESCALAR RED DE TREPA EDAD 3- 12 AÑOS CA</t>
  </si>
  <si>
    <t>JUEGO TRIPLE DESLIZADERO ESCALERA PANELES LUDICOS MURO DE ESCALAR EDAD 3-12 AÑOS CAP 19 USUARIOS (su</t>
  </si>
  <si>
    <t>JUEGO DOS TORRES DOBLE DESLIZADERO RED MUROS DE ESCALAR EDAD 2-12 AÑOS CAP 27 USUARIOS (suministro+i</t>
  </si>
  <si>
    <t>JUEGO KANOPE DESLIZADERO TIPO KAYAK ESCALERA COLGANTE H=5,20 MTS EDAD 3- 12 AÑOS CAP 24 USUARIOS (su</t>
  </si>
  <si>
    <t>JUEGO GRAN ESCALA BIIBOX TIROLESA, MUELLE, DELIZADERO MURO DE ESCALAR ELEMENTO ROTACION PUENTE COLGA</t>
  </si>
  <si>
    <t>JUEGO DESTREZAS IXO MURO DE ESCALAR EQUILIBRIO DESLIZADERO TUBO EDAD 6-14 AÑOS CAP 14 USUARIOS (sumi</t>
  </si>
  <si>
    <t>JUEGO DESTREZA MURO DE ESCALADA EDAD 6-14 AÑOS CAP 15 USUARIOS (suministro+instalación)</t>
  </si>
  <si>
    <t>MODULO PRIMERA INFANCIA PUENTE RED DELIZADERO ESCALERA PANELES LUDICOS EDAD 1-8 AÑOS CAP 21 USUARIOS</t>
  </si>
  <si>
    <t>MODULO TOBOGAN DESLIZADERO TRIPLE NIVEL PANELES MUSICALES EDAD 1-8 AÑOS CAP 23 USUARIOS (suministro+</t>
  </si>
  <si>
    <t>MODULO DINO PASADIZO ROTACION PUENTE EQUILIBRIO EDAD 3-12 AÑOS CAP 10 USUARIOS (suministro+instalaci</t>
  </si>
  <si>
    <t>JUEGO MUELLE BARCO VIKINGO EDAD 1-12 AÑOS CAP 8 USUARIOS (suministro+instalación)</t>
  </si>
  <si>
    <t>MODULO TOBOGAN DOBLE DESLIZADERO, TOBOGAN ESPIRAL MURO DE ESCALAR EDAD 3-12 AÑOS CAP 13 USUARIOS (su</t>
  </si>
  <si>
    <t>PUNTO ECOLOGICO DE SEGURIDAD 3 X 180 LITROS CON SEÑALIZACIÓN EN STIKER BLANCO, NEGRO Y VERDE (sumini</t>
  </si>
  <si>
    <t>CARCAZA BASE HUECA PARA SEÑAL URBANA ROTOMOLDEADA PEQUEÑA (suministro)</t>
  </si>
  <si>
    <t>CARCAZA BASE HUECA PARA SEÑAL URBANA ROTOMOLDEADA GRANDE (suministro)</t>
  </si>
  <si>
    <t>GIMNASIO CROSSFIT modular - A (suministro)</t>
  </si>
  <si>
    <t>GIMNASIO CROSSFIT modular - B (suministro)</t>
  </si>
  <si>
    <t>Luminaria Tipo Led características de iluminación de áreas deportivas - SportStar BVP621 LED1110/740</t>
  </si>
  <si>
    <t>Luminaria Tipo Led características de iluminación de áreas deportivas - SportStar BVP621 LED1110/757</t>
  </si>
  <si>
    <t xml:space="preserve">Luminaria Tipo Led características de iluminación de áreas deportivas - SportStar BVP621 LED922/857 </t>
  </si>
  <si>
    <t xml:space="preserve">Luminaria Tipo Led características de iluminación de áreas deportivas - SportStar BVP621 LED925/757 </t>
  </si>
  <si>
    <t xml:space="preserve">Luminaria Tipo Led características de iluminación de áreas deportivas - SportStar BVP621 LED857/730 </t>
  </si>
  <si>
    <t xml:space="preserve">Luminaria Tipo Led características de iluminación de áreas deportivas - SportStar BVP621 LED740/757 </t>
  </si>
  <si>
    <t xml:space="preserve">Luminaria Tipo Led características de iluminación de áreas deportivas - SportStar BVP621 LED740/740 </t>
  </si>
  <si>
    <t xml:space="preserve">Luminaria Tipo Led características de iluminación de áreas deportivas - SportStar BVP621 LED555/757 </t>
  </si>
  <si>
    <t xml:space="preserve">Luminaria Tipo Led características de iluminación de áreas deportivas - SportStar BVP621 LED555/740 </t>
  </si>
  <si>
    <t xml:space="preserve">Luminaria Tipo Led características de iluminación de áreas deportivas - SportStar BVP621 LED514/730 </t>
  </si>
  <si>
    <t>Luminaria Tipo Led características de iluminación de áreas deportivas - Tango BVP431 LED68/NW 120~27</t>
  </si>
  <si>
    <t>Luminaria Tipo Led características de iluminación de áreas deportivas - Tango BVP431 LED68/CW 120~27</t>
  </si>
  <si>
    <t>Luminaria Tipo Led características de iluminación de áreas deportivas - Tango BVP431 LED92/NW 120~27</t>
  </si>
  <si>
    <t>Luminaria Tipo Led características de iluminación de áreas deportivas - Tango BVP431 LED136/NW 120~2</t>
  </si>
  <si>
    <t>Luminaria Tipo Led características de iluminación de áreas deportivas - Tango BVP431 LED135/CW 120~2</t>
  </si>
  <si>
    <t>Luminaria Tipo Led características de iluminación de áreas deportivas - Tango BVP432 LED161/NW 120~2</t>
  </si>
  <si>
    <t>Luminaria Tipo Led características de iluminación de áreas deportivas - Tango BVP432 LED161/CW 120~2</t>
  </si>
  <si>
    <t>Luminaria Tipo Led características de iluminación de áreas deportivas - Tango BVP432 LED206/NW 120~2</t>
  </si>
  <si>
    <t>Luminaria Tipo Led características de iluminación de áreas deportivas - Tango BVP432 LED204/CW 120~2</t>
  </si>
  <si>
    <t>Luminaria Tipo Led características de iluminación de áreas deportivas - Tango BVP432 LED274/NW 120~2</t>
  </si>
  <si>
    <t>Luminaria Tipo Led características de iluminación de áreas deportivas - Tango BVP432 LED272/CW 120~2</t>
  </si>
  <si>
    <t>Luminaria Tipo Led características de iluminación de áreas deportivas - Tango BVP433 LED465/NW 120~2</t>
  </si>
  <si>
    <t>Luminaria Tipo Led características de iluminación de áreas deportivas - Tango BVP433 LED517/NW 120~2</t>
  </si>
  <si>
    <t>Luminaria Tipo Led características de iluminación de áreas deportivas - Slim Flood TF10-NW-G1-K-FL-8</t>
  </si>
  <si>
    <t>Luminaria Tipo Led características de iluminación de áreas deportivas - Slim Flood TF30-NW-G1-K-FL-8</t>
  </si>
  <si>
    <t>Luminaria Tipo Led características de iluminación de áreas deportivas - Slim Flood TF50-NW-G1-K-FL-8</t>
  </si>
  <si>
    <t>Luminaria Tipo Led características de iluminación de áreas deportivas - Slim Flood TF150-NW-G1-Y-FL-</t>
  </si>
  <si>
    <t>Luminaria Tipo Led características de iluminación de áreas deportivas - Slim Flood TF200-NW-G1-Y-FL-</t>
  </si>
  <si>
    <t>Luminaria Tipo Led características de iluminación de áreas deportivas - MINI FLOOD GEN3 BVP150 LED8/</t>
  </si>
  <si>
    <t>Luminaria Tipo Led características de iluminación de áreas deportivas - MINI FLOOD GEN3 BVP150 LED17</t>
  </si>
  <si>
    <t>Luminaria Tipo Led características de iluminación de áreas deportivas - MINI FLOOD GEN3 BVP150 LED25</t>
  </si>
  <si>
    <t>Luminaria Tipo Led características de iluminación de áreas deportivas - MINI FLOOD GEN3 BVP150 LED42</t>
  </si>
  <si>
    <t>Luminaria Tipo Led características de iluminación de áreas deportivas - ESSENTIAL FLOOD HP GEN3 BVP1</t>
  </si>
  <si>
    <t>Aire acondicionado piso techo tipo mini split de 18000 btu/h 220 v.</t>
  </si>
  <si>
    <t>Módulo Complementario Cafetería IDRD (mobiliario, sillas, mesas y vitrina refrigerada) - Sum+Inst</t>
  </si>
  <si>
    <t>ESTRUCTURA / PARALES DE TENIS (Suministro)</t>
  </si>
  <si>
    <t>Estructura en tubo de 1-1/2 x 1-1/2 para instalación de Panelex CEFE COMETAS</t>
  </si>
  <si>
    <t>CAMARA TIPO BALA USO EXTERIOR</t>
  </si>
  <si>
    <t>CONCRETO 4000 PSI (280N)  Gris Perla GC ***</t>
  </si>
  <si>
    <t>Filtro de arena 60" / 1500 mm CEFE COMETAS</t>
  </si>
  <si>
    <t xml:space="preserve">REJILLA DE RETORNO DE AIRE RRA-04 (8"x6") suministro </t>
  </si>
  <si>
    <t xml:space="preserve">REJILLAS DE RETORNO DE AIRE RRA-05 (24"x14") Suministro   </t>
  </si>
  <si>
    <t>Ductos para tensionimiento de vigas postenzadas</t>
  </si>
  <si>
    <t>DIFUSOR LINEAL SISTEMA CONTINUO (5ft-3S-1/2" - Ø6") Suministro</t>
  </si>
  <si>
    <t xml:space="preserve">DÁMPER DE CONTROL DE AIRE CON MECANISMO MANUAL (DCM-01) (6"x6")    </t>
  </si>
  <si>
    <t xml:space="preserve">DÁMPER DE CONTROL DE AIRE CON MECANISMO MANUAL (DCM-02) (8"x6")    </t>
  </si>
  <si>
    <t xml:space="preserve">DÁMPER DE CONTROL DE AIRE CON MECANISMO MANUAL (DCM-03) (10"x6")    </t>
  </si>
  <si>
    <t xml:space="preserve">DÁMPER DE CONTROL DE AIRE CON MECANISMO MANUAL (DCM-04) (10"x8")    </t>
  </si>
  <si>
    <t xml:space="preserve">DÁMPER DE CONTROL DE AIRE CON MECANISMO MANUAL (DCM-05)  (10"x10")Suministro    </t>
  </si>
  <si>
    <t xml:space="preserve">DAMPER DE CONTROL DE AIRE CON MECANISMO MANUAL (DCM-06)  (16"x10") </t>
  </si>
  <si>
    <t>Damper motorizado con actuador on-off (8"x6") Cefe Cometas. Suministro.</t>
  </si>
  <si>
    <t>Anemómetro Termómetro Digital  CEFE COMETAS</t>
  </si>
  <si>
    <t>Multímetro De Pinzas Digitales Meterk 4000  CEFE COMETAS</t>
  </si>
  <si>
    <t>BASE + FUENTE DE ALIMENTACIÓN 24 VAC O 21-30 VDC SMART STRUXURE-Cefe Cometa</t>
  </si>
  <si>
    <t>Rejilla de retorno de aire rra-01 (6"x6") CEFE COMETAS</t>
  </si>
  <si>
    <t>Rejilla de suministro de aire (42"x6") CEFE COMETAS</t>
  </si>
  <si>
    <t>Terminal premoldeado para media tensión, de uso exterior. 15kV, calibre 4/0-120mm2</t>
  </si>
  <si>
    <t>Terminal premoldeado para media tensión, de uso interior. 15kV, calibre 4/0-120mm2</t>
  </si>
  <si>
    <t>Celda Triplex MT(Entrada-Salida Protección)17.5KV-630A-NormaCTS 506-2+AccesoriosCefe Cometas(Sum)</t>
  </si>
  <si>
    <t>REJILLAS DE RETORNO DE AIRE RRA-02 (38"x6") Suministro</t>
  </si>
  <si>
    <t>Coraza Americana 1 1/4 Cefe Cometas</t>
  </si>
  <si>
    <t>BRAZO HIDRAULICO CIERRAPUERTAS - CEFE COMETAS</t>
  </si>
  <si>
    <t xml:space="preserve">regilla de suministro lineal sistema continuo sin marco sin damper (30"x6") (RSLC_01) cometas </t>
  </si>
  <si>
    <t>ANDAMIO ESTRUCTURAL DE CARGA</t>
  </si>
  <si>
    <t>M2/MES</t>
  </si>
  <si>
    <t>CASETON EN LONA 0.30 m***</t>
  </si>
  <si>
    <t>Alquiler de terraja 1/2 a 2"</t>
  </si>
  <si>
    <t>REJILLAS DE RETORNO DE AIRE RRA-03 (44"x6")  SUM+INST - CRDC-COMETAS</t>
  </si>
  <si>
    <t>Transformador trifásico de 500kVA seco clase H 11.400/120/208V, con devanados en CU-CU</t>
  </si>
  <si>
    <t>Transporte + Disposicion Final Escombros M3/KM  -  CEFE COMETAS</t>
  </si>
  <si>
    <t>M3/KM</t>
  </si>
  <si>
    <t xml:space="preserve">Teclado remoto del sistema de incendios </t>
  </si>
  <si>
    <t>Tubo presion Platino RDE-21 d=8" Union mecanica</t>
  </si>
  <si>
    <t>Codo d=8" Gran Radio 90° PVC, Unón mecánica RDE 21</t>
  </si>
  <si>
    <t>Codo d=3" Gran Radio 45° PVC, Unón mecánica RDE 21</t>
  </si>
  <si>
    <t xml:space="preserve">TRANSMISOR DE PRESIÓN DIFERENCIAL DE AIRE DE DUCTO </t>
  </si>
  <si>
    <t xml:space="preserve">Caja de empotramiento en plastico </t>
  </si>
  <si>
    <t>Geotextil T2100 ** y/o ST 200</t>
  </si>
  <si>
    <t xml:space="preserve">Conector de unión de 2 vías IP 68 </t>
  </si>
  <si>
    <t xml:space="preserve">Llave de apertura  </t>
  </si>
  <si>
    <t xml:space="preserve">BREAKER(3X50/60/75A) </t>
  </si>
  <si>
    <t>DOTACIÓN EQUIPOS GIMNASIO - CEFE COMETAS</t>
  </si>
  <si>
    <t>TROTADORA OST ACTIVATE SERIES (Caminadora Life Fitness- Activie Series) - CARDIO</t>
  </si>
  <si>
    <t>ELIPTICA OSX ACTIVATE SERIES (Eliptica Life Fitness- Activie Series) CARDIO</t>
  </si>
  <si>
    <t>BICICLETA RECUMBENT OSR ACTIVATE SERIES (Bicicleta Life fitness-Recumbent Activate Series) CARDIO</t>
  </si>
  <si>
    <t>BICICLETA VERTICAL OSC ACTIVATE SERIES (Bicicleta lite fit-ness upright, Activate Series) CARDIO</t>
  </si>
  <si>
    <t>BICICLETA INDOOR IC4  ACTIVATE SERIES  (IC4 INDOOR CYCLE) CARDIO</t>
  </si>
  <si>
    <t>ESTRUCTURA SINERGY PRECISION - FUERZA</t>
  </si>
  <si>
    <t>SOPORTE DOMINADAS Y FONDOS (chin/Dip/Leg Raise(Levantamiento de piernas)) CARDIO</t>
  </si>
  <si>
    <t>EXTENSION PIERNA (Leg Extension OSLE Life Fitness) - FUERZA</t>
  </si>
  <si>
    <t>BANCO MULTIPOSICION (multi adjustable Bench del Hammer strangth) FUERZA</t>
  </si>
  <si>
    <t>FLEXIÓN PIERNA SENTADO (Seated leg curl de hammer strength select) HS-SLC - FUERZA</t>
  </si>
  <si>
    <t>BANCO PLANO (FIAT BENCH) FUERZA</t>
  </si>
  <si>
    <t>BANCO FIJO CON APOYO (BANCO UTILITARIO 75 GRADOS)</t>
  </si>
  <si>
    <t>EQUIPOS DE REHABILITACION PRO 1000 UPPER BODY</t>
  </si>
  <si>
    <t>EQUIPOS DE REHABILITACION STEPONE TOTAL BODY RECUMBENT STEPPER</t>
  </si>
  <si>
    <t>EQUIPO DE REHABILITACION ERGONOMETRO BILATERAL DE BRAZOS UB521M</t>
  </si>
  <si>
    <t>FLEXIÓN PIERNA ACOSTADO OSLC (Leg curl) - FUERZA</t>
  </si>
  <si>
    <t>PECHO SENTADO ISOLATERAL (CHESS PRESS DE HAMMER STRENGH SELECT) HS-CP - FUERZA</t>
  </si>
  <si>
    <t>CABINA INVERTIDA (PECTORAL FLY / REAR DELTOID) OSFLY - FUERZA</t>
  </si>
  <si>
    <t>SIGNATURE GLUTE (GLUTEO) SS-GL - FUERZA</t>
  </si>
  <si>
    <t>PRESIÓN HOMBRO ISOLATERAL (SHOULDER PRESS DE HAMMER STRENGTH SELECT) HS-SP - FUERZA</t>
  </si>
  <si>
    <t>SMITH MACHINE (SMITH) OSSM FUERZA</t>
  </si>
  <si>
    <t>PRENSA ATLETICA INCLINADA (LINEAR LEG PRESS) FUERZA</t>
  </si>
  <si>
    <t>BICEPS PREDICADOR (BICEPS CURL) OSBC - FUERZA</t>
  </si>
  <si>
    <t>TRICEPS PARALELA (TRICEPS EXTENSION) OSTE - FUERZA</t>
  </si>
  <si>
    <t>ADUCTOR Y ABDUCTOR (Hip Adductor/Hip Abductor) OSHAA - FUERZA</t>
  </si>
  <si>
    <t>ABDOMEN (ABDOMINAL) OSAB - FUERZA</t>
  </si>
  <si>
    <t>PRENSA HORIZONTAL (SEATED LEG PRESS MUS 3212) - FUERZA</t>
  </si>
  <si>
    <t>BACK EXTENSION DE HAMMER STRENGTH SELECT HS-BE - FUERZA</t>
  </si>
  <si>
    <t>BANCO DE PECHO PLANO (OLYMPIC FIAT BANCH) OFB FUERZA</t>
  </si>
  <si>
    <t xml:space="preserve">BANCO DE PECHO INCLINADO (OLYMPIC INCLINE BENCH) CIB FUERZA </t>
  </si>
  <si>
    <t>BANCA HIPEREXTENSION INCLINADA (EXTENSION DE ESPALDA AMPLIAR) BWBE</t>
  </si>
  <si>
    <t>BANCA ABDOMEN INCLINADA (ADJUSTABLE DECLINE/ABDOMINAL BENCH FUERZA</t>
  </si>
  <si>
    <t>MULTIESTACIÓN MJ9 HoiST - FUERZA</t>
  </si>
  <si>
    <t>POLEA ALTA ISOLATERAL - FUERZA</t>
  </si>
  <si>
    <t>REMO CON APOYO ISOLATERAL (signature Row/Rear Delt) SS-RW - Fuerza</t>
  </si>
  <si>
    <t>Transformador de corriente tipo barra 150/5A - 600V</t>
  </si>
  <si>
    <t>TERMINAL EN COBRA PARA CABLE N°10</t>
  </si>
  <si>
    <t>KIT VÁLVULA FLOTADORA Ø1" (Cuerpo y conector en bronce,Bola en cobre,varilla en laton)</t>
  </si>
  <si>
    <t>Cerramiento Paneles Modulares Acero Alto=1.0 m Ancho=2.5  STC</t>
  </si>
  <si>
    <t>Cerramiento Paneles Modulares Acero Alto=1.5 m Ancho=2.5  STC</t>
  </si>
  <si>
    <t>Cerramiento Paneles Modulares Acero Alto=2.0 m Ancho=2.5  STC</t>
  </si>
  <si>
    <t>Cerramiento Paneles Modulares Acero Alto=2.0 m Ancho=3.0  STC</t>
  </si>
  <si>
    <t>Cerramiento Paneles Modulares Acero Alto=2.40 m Ancho=3.0  STC</t>
  </si>
  <si>
    <t>Organizador ranurado metalico 19" con dos unidades de Rack</t>
  </si>
  <si>
    <t>Patch cord de 2,0 M categoría 6A blindadocon identificador en ambos terminales</t>
  </si>
  <si>
    <t>Rollo Cinta Velcro adhesivo (1") 25m</t>
  </si>
  <si>
    <t>Amarre  Plastico 4.8mm , L=20 cm x 100 Un.</t>
  </si>
  <si>
    <t>Marquilla Adhesiva para UTP- Panduit</t>
  </si>
  <si>
    <t>CONCRETO PAVIMENTO       MR-42</t>
  </si>
  <si>
    <t>Lampara Led Tipo Tortuga Ovalada-12W-960Lm-6.00K-IP-65(120/240)</t>
  </si>
  <si>
    <t>Transformador Trifasico 300Kva Seco Tipo H -11.4/208-120-DYN-5</t>
  </si>
  <si>
    <t xml:space="preserve">SUMINISTRO Y APLICACIÓN DE SEÑALIZACIÓN HORIZONTAL CRUCE SENDERO PEATONAL SOBRE VIA PARQUE JAPON </t>
  </si>
  <si>
    <t>SUMINISTRO Y APLICACIÓN DE DEMARCACIÓN HORIZONTAL PARA VIA CON FLECHA DE FRENTE-PARQUE EL JAPÓN</t>
  </si>
  <si>
    <t>SEÑAL VERTICAL EN AMBOS SENTIDOS PARA VIA - PARQUE EL JAPÓN (Suministro e instalación)</t>
  </si>
  <si>
    <t>SEÑAL VERTICAL TRANSITO EN AMBOS SENTIDOS  VIA  - PARQUE EL JAPÓN.(Suministro e instalación).</t>
  </si>
  <si>
    <t>SEÑAL VERTICAL DE PARE PARA VIA - PARQUE EL JAPÓN (Suministro e instalación)</t>
  </si>
  <si>
    <t>SEÑAL VERTICAL PROHIBIDO PARQUEAR VIA PARQUE EL JAPÓN (suministro e instalación)</t>
  </si>
  <si>
    <t>CERTIFICACION DE ASCENSORES MARCA SHILDREN  CON CAPACIDAD PARA 10 PERSONAS O 750 KG Y DO S PARADAS</t>
  </si>
  <si>
    <t>CERTIFICACION DE ASCENSORES SHILDREN CON CAPACIDAD PARA 7 PERSONAS O 1000 KG</t>
  </si>
  <si>
    <t>letrero en acrilico sin iluminacion letras de h=1.30</t>
  </si>
  <si>
    <t>Letrero suspendido para zonas 4m x 1.49m</t>
  </si>
  <si>
    <t>Letrero sobre piso para zonas 4m x 1.49m</t>
  </si>
  <si>
    <t>Aviso evacuación, en acrílico, impresión digital tamaño 200 x 100 cm,</t>
  </si>
  <si>
    <t>Aviso informativo, en acrílico, impresión digital tamaño 18 x28 cm,</t>
  </si>
  <si>
    <t>Aviso informativo, en acrílico, impresión digital tamaño 41 X 15 cm</t>
  </si>
  <si>
    <t>Aviso informativo, en acrílico, impresión digital  tamaño 130 X 66,20cm</t>
  </si>
  <si>
    <t xml:space="preserve">Aviso informativo, en acrílico, impresión digital, tamaño 130 x 50 cm. </t>
  </si>
  <si>
    <t>Aviso informativo, en acrílico, impresión digital, tamaño 11O x 50 cm.</t>
  </si>
  <si>
    <t xml:space="preserve">Aviso informativo, en acrílico, impresión digital, tamaño 63 x  90 cm. </t>
  </si>
  <si>
    <t>Aviso informativo, en acrílico, impresión digital,tamaño 130 x 90 cm.</t>
  </si>
  <si>
    <t>Aviso informativo, en acrílico,  impresión  digital, tamaño  180  x  90</t>
  </si>
  <si>
    <t xml:space="preserve">Vinilo adhesivo en impresión digital M2. </t>
  </si>
  <si>
    <t>tubería Novafort D=24"</t>
  </si>
  <si>
    <t>tuberia Novafort D=27"</t>
  </si>
  <si>
    <t>tuberia Novafort D=30"</t>
  </si>
  <si>
    <t>CODO 90 PVC C907 CAMXCAM 4"</t>
  </si>
  <si>
    <t>TEE CAMXCAMXCAM PVC C907 4"</t>
  </si>
  <si>
    <t>UNION DE REPARACION PVC C907 4"</t>
  </si>
  <si>
    <t>SOPORTE SISMORESISTENTE 1 1/2" DOS VIAS LONGITUDINAL</t>
  </si>
  <si>
    <t>SOPORTE SISMORESISTENTE 2 1/2" DOS VIAS TRANSVERSAL</t>
  </si>
  <si>
    <t>SOPORTE SISMORESISTENTE 2 1/2" DOS VIAS LONGITUDINAL</t>
  </si>
  <si>
    <t>SOPORTE SISMORESISTENTE 3" DOS VIAS TRANSVERSAL</t>
  </si>
  <si>
    <t>SOPORTE SISMORESISTENTE 3" DOS VIAS LONGITUDINAL</t>
  </si>
  <si>
    <t>SOPORTE SISMORESISTENTE 4" CUATRO VIAS</t>
  </si>
  <si>
    <t>RESTRICTOR EN HIERRO DÜCTIL PARA PVC C 900 4"</t>
  </si>
  <si>
    <t>Suministro e Instalacion Geobloque d-18</t>
  </si>
  <si>
    <t xml:space="preserve">Suministro e Instalacion de Vinilo Blackout </t>
  </si>
  <si>
    <t>recubrimiento skate master</t>
  </si>
  <si>
    <t>Certificado retie</t>
  </si>
  <si>
    <t>certificado retilap</t>
  </si>
  <si>
    <t xml:space="preserve">Valla Totem dos caras H=3.00m  X 1.00m </t>
  </si>
  <si>
    <t>ALCORQUE CIRCULAR D. 1,20 M - D.INT. 0,40 M - PLATINA 3"</t>
  </si>
  <si>
    <t xml:space="preserve">Luminaria MILLENIUM de 40W (2700-6500)K, </t>
  </si>
  <si>
    <t xml:space="preserve">Luminaria MILLENIUM de 70W (2700-6500)K,      </t>
  </si>
  <si>
    <t xml:space="preserve">suministro e instalacion de pisos modulares </t>
  </si>
  <si>
    <t xml:space="preserve">suministro e instalacion de baranda H=1.00M para cerramiento perimetral </t>
  </si>
  <si>
    <t xml:space="preserve">suministro e instalacion de baranda H=1.00M para cerramiento AMBIENTAL </t>
  </si>
  <si>
    <t xml:space="preserve">Reparacion de fisuras y microfisuras de la tapa del tanque del parque COMETAS. </t>
  </si>
  <si>
    <t>Resurfacer - Aplicacion para sellar e impermeabilizar la superficie de tanque - COMETAS</t>
  </si>
  <si>
    <t xml:space="preserve">Aplicacion de capas de latex para impermeabilizar la superficie de un tanque </t>
  </si>
  <si>
    <t>Geotextil TR3000</t>
  </si>
  <si>
    <t>TUBERIA NOVAFORT 36"</t>
  </si>
  <si>
    <t>switch 24 puertos 10/100/1000 4SFP CAPA 3 LIGHT</t>
  </si>
  <si>
    <t>SWITCH DE CORE FULL CAPA 3 MIN 1GBPS-10GBPS</t>
  </si>
  <si>
    <t>Gabinete gm para 32 reles de sobreponer.</t>
  </si>
  <si>
    <t xml:space="preserve">unidada de programacion y control  Lumacan GM </t>
  </si>
  <si>
    <t xml:space="preserve">Panel de Insercion gm 16 Modulos </t>
  </si>
  <si>
    <t xml:space="preserve">Rele Latching GM 1-polo 0-10 vdc 24-277 vac </t>
  </si>
  <si>
    <t xml:space="preserve">Rele latching  GM 1-polo 24-277 vac  20A </t>
  </si>
  <si>
    <t>MÓDULO CIEGO PARA LLENAR ESPACIO EN PANEL DE INSERCIÓN</t>
  </si>
  <si>
    <t>SENSOR DE TECHO 360gr 14X7m+ UNIDAD DE CONTROL</t>
  </si>
  <si>
    <t>SENSOR DE MURO IR 110gr 30X10m+ UNIDAD DE CONTROL</t>
  </si>
  <si>
    <t xml:space="preserve">Suministro e Instalacion CHIMENEA EN DUCTO LÁMINA CAL 12 DIAM 26", </t>
  </si>
  <si>
    <t>EQUIPO DE DESINFECCIÓN UV-2 LÁMPARAS PISCINAS</t>
  </si>
  <si>
    <t>SUMINISTRO E INSTALACION SISTEMA INTERCAMBIADOR DE CALOR TIPO TUBULAR FLUJO LINEAL</t>
  </si>
  <si>
    <t>CASILLEROS EN MELAMÍNICO DE 15mm DOBLE CARA, MÓDULOS DE 1,80X0,30X0,30</t>
  </si>
  <si>
    <t xml:space="preserve">suministro e instalacion de planta ELÉCTRICA 630 KVA 440 </t>
  </si>
  <si>
    <t xml:space="preserve">Celda para Transformador de 150 KVA </t>
  </si>
  <si>
    <t>transformador seco clase F 150KV</t>
  </si>
  <si>
    <t xml:space="preserve">sistema de calderas gas 2´9000,000 BTU/H </t>
  </si>
  <si>
    <t xml:space="preserve">SUMINISTRO E INSTALACION DE UNA BOMBA PARA PISCINA  RECREATIVA </t>
  </si>
  <si>
    <t xml:space="preserve">SUMINISTRO DE FUSIBLE TIPO HH DE 16 AMP </t>
  </si>
  <si>
    <t xml:space="preserve">SUMINISTRO DE FUSIBLE TIPÓ HH DE 50 AMP </t>
  </si>
  <si>
    <t xml:space="preserve">GEOMALLA BIAXIAL BX30X30 PARA TALUDES </t>
  </si>
  <si>
    <t xml:space="preserve">Geocelda sloperunner ega 30/150 </t>
  </si>
  <si>
    <t xml:space="preserve">tendones tipo reata 1" </t>
  </si>
  <si>
    <t xml:space="preserve">Geotextil Geotex 451 hm  </t>
  </si>
  <si>
    <t xml:space="preserve">Manto permanente TRM Excell 510 </t>
  </si>
  <si>
    <t>Loker de 3*9 X 0,30 X 1.80</t>
  </si>
  <si>
    <t>Loker de 4*12 X  0,30 X 1.80</t>
  </si>
  <si>
    <t xml:space="preserve">Suministro e Instalacion de Silla para Salavavidas </t>
  </si>
  <si>
    <t>Suministro e Instlacion TEE Mecanica Ranurada de 2 1/2" X 1 1/2"</t>
  </si>
  <si>
    <t xml:space="preserve">Suministro e Instalacion de Cortaviento en Cristal Laminado Templado </t>
  </si>
  <si>
    <t>NO USAR - LUMINARIA SYLVANIA LED STREET 45-90W NW URBAN</t>
  </si>
  <si>
    <t>NO USAR- LUMINARIA LED PROYECTOR SYLVEO PRO 800W</t>
  </si>
  <si>
    <t>NO USAR - LUMINARIA LED REFLECTOR SYLVEO 300W CW UNV</t>
  </si>
  <si>
    <t>CAJA BORNERA PARA ACOMETIDA - NORMA ET925</t>
  </si>
  <si>
    <t>CANAL DE INSPECCIÓN DE DRENAJE PREFABRICADO EN POLYCONCRETO PD-150V D400 L=1M</t>
  </si>
  <si>
    <t xml:space="preserve">SUMIDERO PARA CANAL DE DRENAJE PREFABRICADO EN POLYCONCRETO PD-150V D400 L=1M </t>
  </si>
  <si>
    <t xml:space="preserve">Rejillas en acero inoxidable calidad 304 </t>
  </si>
  <si>
    <t>Impermeabilización con Poliurea Master Traffic – Superficie externa</t>
  </si>
  <si>
    <t>Recolección, tratamiento y Disposición final de raíces de arboles</t>
  </si>
  <si>
    <t>EUCO PLUG X 5KG</t>
  </si>
  <si>
    <t>EUCO K-11</t>
  </si>
  <si>
    <t>SIKASIL POOL 300ML</t>
  </si>
  <si>
    <t>SENSOR DE HUMEDAD TEMPERATURA PARA DUCTOS</t>
  </si>
  <si>
    <t>PERSIANA DE DESCARGA TIPO FACHADA CON MALLA PLASTICA 44¨X24</t>
  </si>
  <si>
    <t>REJILLA EXTRACCION ALETA FIJA LRA - OB 50"X8"</t>
  </si>
  <si>
    <t>REJILLA SUMINISTROS MOD LHV OB 50"X8"</t>
  </si>
  <si>
    <t>DILATACION ALUMINIO U DE 1/2" X 1/2" 6MTS</t>
  </si>
  <si>
    <t xml:space="preserve">TUBO SCH-40 CALIBRE 1" </t>
  </si>
  <si>
    <t>Recolección, tratamiento y disposición final de llantas usadas</t>
  </si>
  <si>
    <t>CAJA METÁLICA DE PASO 100X100X40 AE287</t>
  </si>
  <si>
    <t>CAJA METÁLICA DE PASO DE 70X80X40 - AE287</t>
  </si>
  <si>
    <t>Tanque Hidroflo 300 litros solo suministro tanque</t>
  </si>
  <si>
    <t>MESA PING PONG INSTITUCIONAL TRÀFICO PESADO</t>
  </si>
  <si>
    <t>BANDEJA PORTA CABLE TIPO CABLOFIL DE 600 mm X 54 mm</t>
  </si>
  <si>
    <t xml:space="preserve">BRAZO SENCILLO TIPO CODENSA 1.5m diam 1" 1/2 CON CAPERUZA </t>
  </si>
  <si>
    <t>Motoazada para arado y descompactación de tierra</t>
  </si>
  <si>
    <t>Extintor a base de polvo químico seco 20 libras tipo ABC multipropósito - Carga y mantenimiento</t>
  </si>
  <si>
    <t>Extintor a base de polvo químico seco 10 libras tipo ABC multipropósito - Carga y mantenimiento</t>
  </si>
  <si>
    <t>Extintor a base agua penetrante a presión modelo 2.5 galones tipo A - Carga y Mantenimiento</t>
  </si>
  <si>
    <t>Extintor a base de polvo químico seco 10 libras tipo BC multipropósito - Carga y mantenimiento</t>
  </si>
  <si>
    <t>Extintor a base de polvo químico seco 20 libras tipo BC multipropósito - Carga y mantenimiento</t>
  </si>
  <si>
    <t>Extintor a base de polvo químico seco 5 libras tipo BC multipropósito - Carga y mantenimiento</t>
  </si>
  <si>
    <t>Extintor contra incendios a base de agente limpio 123 modelo 9.000 gramos AC - Revisión y mantenimie</t>
  </si>
  <si>
    <t>Extintor contra incendios a base de agente limpio 123 modelo 3.700 gramos AC - Revisión y mantenimie</t>
  </si>
  <si>
    <t>Extintor contra incendios a base de gas carbónico modelo 20 libras tipo BC - Revisión y mantenimient</t>
  </si>
  <si>
    <t>Extintor contra incendios a base de agente limpio 123 modelo 9.000 gramos AC - Carga y mantenimiento</t>
  </si>
  <si>
    <t>Extintor contra incendios a base de agente limpio 123 modelo 3.700 gramos AC - Carga y mantenimiento</t>
  </si>
  <si>
    <t>Extintor contra incendios a base de gas carbónico modelo 20 libras tipo BC - Carga y mantenimient</t>
  </si>
  <si>
    <t xml:space="preserve">Banco de condensadores de 50 KVAR-208 Voltios </t>
  </si>
  <si>
    <t>PASOS EN POLIPROPILENO PARA POZO DE INSPECCION 30X40X12</t>
  </si>
  <si>
    <t>sensor de flujo tipo paleta de 4"</t>
  </si>
  <si>
    <t>Rejilla de piso rectangular en acero inoxidable</t>
  </si>
  <si>
    <t>BARANDA EN VIDRIO TEMPLADO LAMINADO 12 MM CON PASAMANOS ACERO INOXIDABLE H=1.00M - SUMINISTRO</t>
  </si>
  <si>
    <t>DIFERENCIAL DE PRESION Y SENSOR DE HUMEDAD</t>
  </si>
  <si>
    <t>TANQUE FILTRO ANAERÓBICO OVOIDE 500 L TAPA ACCE. EMPAQUE VERDE</t>
  </si>
  <si>
    <t>TANQUE FILTRO ANAERÓBICO OVOIDE 1000 L TAPA ACCE. EMPAQUE VERDE</t>
  </si>
  <si>
    <t>TANQUE FILTRO ANAERÓBICO OVOIDE 2000 L TAPA ACCE. EMPAQUE VERDE</t>
  </si>
  <si>
    <t>ANILLO ROSETON PLASTICO ESTANDAR PARA TANQUE ANAERÓBICO</t>
  </si>
  <si>
    <t>BOMBILLO LED 20W LUMEK</t>
  </si>
  <si>
    <t>PROYECTOR LED BVP621 SPORTSSTAR PHILIPS</t>
  </si>
  <si>
    <t>LUMINARIA HIGHBAY 200W LUMEK</t>
  </si>
  <si>
    <t>PROYECTOR LED 400W LUMEK</t>
  </si>
  <si>
    <t>BALA LED 30W NW MV JUPITER HIGH POWER SYLVANIA</t>
  </si>
  <si>
    <t>PANEL LED RD 12W DL UNV SYLVANIA</t>
  </si>
  <si>
    <t xml:space="preserve">REFLECTOR LED SYLVEO 120W CW UNV SYLVANIA </t>
  </si>
  <si>
    <t>LUMINARIA LED DECO STEP 6W INC WW SYLVANIA</t>
  </si>
  <si>
    <t>BALA LED 20W NW MV JUPITER DIM 0-10V SYLVANIA</t>
  </si>
  <si>
    <t>LUMINARIA LED HIGHBAY 150W  CW GC350 DIM SYLVANIA</t>
  </si>
  <si>
    <t xml:space="preserve">PANEL LED RD 18W DL UNV SYLVANIA </t>
  </si>
  <si>
    <t>PANEL LED RD 24W DL UNV SYLVANIA</t>
  </si>
  <si>
    <t>LUMINARIA LED HERMETICA 20W DL UNV SYLVANIA</t>
  </si>
  <si>
    <t>PANEL LED RD 24W DL MV SP SYLVANIA</t>
  </si>
  <si>
    <t>LUMINARIA LED CONTINUUM 40W NW SP120 SYLVANIA</t>
  </si>
  <si>
    <t xml:space="preserve">LUMINARIA LED CONTINUUM 80W NW SP240 SYLVANIA </t>
  </si>
  <si>
    <t>LUMINARIA LED HERMETICA 40W DL100-277V SYLVANIA</t>
  </si>
  <si>
    <t>BALA LED 15W NW MV JUPITER SYLVANIA</t>
  </si>
  <si>
    <t>MADERAMEN BALONCESTO AVALADO FIBA NIVEL 1, IHF-WSF-BWF-NCAA (SUM+INST)</t>
  </si>
  <si>
    <t>PISO EN ROLLO VOLEIBOL CERTIFICADO FIVB (SUM+INST)</t>
  </si>
  <si>
    <t>PLATAFORMA DE LEVANTAMIENTO DE PESAS 4x4 Ml CERTIFICACIÓN IWF SUELO DE MADERA ROBLE</t>
  </si>
  <si>
    <t>PISTA DE ESGRIMA EN ALUMINIO CERTIFICACIÓN FIE 17,00 X 1,50 Ml</t>
  </si>
  <si>
    <t>LUMINARIA LED PROYECTOR DMPL - P4 960 W (130LM/W IP 66 - IK 10 - 5700°K DIANMING - Campin</t>
  </si>
  <si>
    <t>BARRAJE PUESTA A TIERRA TGB 1/4"x2"x20" PANDUIT</t>
  </si>
  <si>
    <t xml:space="preserve">LUMINARIA LED 132.W.480.G.ACEX (1189/5700K) </t>
  </si>
  <si>
    <t>PENDON 100 X 100 CM CON OJALES</t>
  </si>
  <si>
    <t>MALLA TRIPLE TORSIÓN TALUD ABERTURA (OJO) DE 8X10CM</t>
  </si>
  <si>
    <t xml:space="preserve">PISTA DE ESGRIMA PARALIMPICO EN ALUMINIO  </t>
  </si>
  <si>
    <t xml:space="preserve">TATAMI PARA TAEKWONDO Avalado por la  World Taekwondo Federation  1m X 1m  X 2.3 cm </t>
  </si>
  <si>
    <t>PISOS DE CAUCHO - LAMINA DE  50x50 cm ARMABLE</t>
  </si>
  <si>
    <t xml:space="preserve">PLATAFORMAS DE ENTRENAMIENTO PARA LEVANTAMIENTO DE PESAS </t>
  </si>
  <si>
    <t>PUERTA DE 2X2,5M EN MALLA DE CERRAMIENTO TIPO M-71</t>
  </si>
  <si>
    <t>ARCO FIJO FUTBOL 8 (5 X 2,3 M) TUBO ESTRUCTURAL GALVANIZADO</t>
  </si>
  <si>
    <t xml:space="preserve">PASO PLÁSTICO EN POLIPROPILENO DE 30X40X3,5 CM </t>
  </si>
  <si>
    <t xml:space="preserve">TAPA EN POLIPROPILENO 0,70M </t>
  </si>
  <si>
    <t>PLACA CUBIERTA D=1,70 M - POZO INSPECCION</t>
  </si>
  <si>
    <t>Sistema de Control de Iluminación - Show de Luces Tecnología DALI - DMX - El Campin</t>
  </si>
  <si>
    <t>Apuntamiento de proyectores según diseño de iluminación - Estadio El Campin</t>
  </si>
  <si>
    <t>Revision, Inspeccion e instalación de Control de iluminación a cabina central - Estadio El Campin</t>
  </si>
  <si>
    <t>TERMOMETRO LASER INFRAROJO</t>
  </si>
  <si>
    <t xml:space="preserve">DISPENSADOR GEL ANTIBACTERIAL PEDESTAL METÁLICO </t>
  </si>
  <si>
    <t xml:space="preserve">DISPENSADOR GEL ANTIBACTERIAL PEDESTAL ACERO INOXIDABLE </t>
  </si>
  <si>
    <t>MESON LAVAPLATOS ACERO INOXIDABLE 304 CAL 18 1,50*0,60*0.80 M</t>
  </si>
  <si>
    <t>TRAMPA DE GRASA 90 LT ACERO INOXIDABLE 304 CAL 18 0,80*0,35 M H: 0,35 M</t>
  </si>
  <si>
    <t>CORAZA AMERICANA 1 1/4¨</t>
  </si>
  <si>
    <t>TUBO CONDUIT GALV IMC 1" x 3 M</t>
  </si>
  <si>
    <t>CABLE XLPE ALUMINIO 185MM - 15KV</t>
  </si>
  <si>
    <t xml:space="preserve">POSTE METALICO H:14 M TRONCOCÓNICO+CANASTA +SOPORTE+LINEA VIDA </t>
  </si>
  <si>
    <t xml:space="preserve">CAJA MANIOBRA 3 VIAS 600 AMP DERIV 200 AMP 15 KV </t>
  </si>
  <si>
    <t>CERCHA CUADRADA 0,45 X 0,45 M - ANG. 2 1/2 X 2 1/2 X 1/4"</t>
  </si>
  <si>
    <t>PROTECCIÓN ANTIVANDALICA PARA POSTES</t>
  </si>
  <si>
    <t>TELUROMETRO Alquiler</t>
  </si>
  <si>
    <t>GENERACIÓN CÓDIGO SIGAU</t>
  </si>
  <si>
    <t>PASO / PELDAÑO PLASTICO AMARILLO ESCALERA GATO</t>
  </si>
  <si>
    <t xml:space="preserve">MARQUILLA / MARCADOR PLÁSTICO AMARILLO DE AMARRE </t>
  </si>
  <si>
    <t xml:space="preserve">MARQUILLA / MARCADOR EN ACRILICO -12X5CM - BAJO RELIEVE </t>
  </si>
  <si>
    <t>MESON ACERO INOXIDABLE 304 CAL 18 Largo 1 m Ancho 0.5 m x Alto 0.8 m</t>
  </si>
  <si>
    <t>TRAMPA DE GRASA 49 LT ACERO INOXIDABLE 304 CAL 18 Largo 45 cm Ancho 30 cm Alto 32 cm</t>
  </si>
  <si>
    <t>MEDIDOR ELECTRONICO TRIFASICO 120/208V</t>
  </si>
  <si>
    <t xml:space="preserve">CAJA ELECTRICA 80x80x40cm AEREA </t>
  </si>
  <si>
    <t xml:space="preserve">POSTE METALICO H=14M </t>
  </si>
  <si>
    <t>ENSAYO INSPECCIÓN MEDIANTE LA TÉCNICA DE LÍQUIDOS PENETRANTES</t>
  </si>
  <si>
    <t xml:space="preserve">ENSAYO INSPECCIÓN MEDIANTE LA TÉCNICA DE PARTÍCULAS MAGNÉTICAS      </t>
  </si>
  <si>
    <t>EXTRACCION MEDICIÓN DE RECUBRIMIENTO DE PINTURA (días de 8 horas según rendimiento promedio)</t>
  </si>
  <si>
    <t xml:space="preserve">ENSAYO INSPECCIÓN MEDIANTE TÉCNICA DE ULTRASONIDO para estructuras metálicas CON ELEMENTOS SOLDADOS </t>
  </si>
  <si>
    <t>PACHÓMETRO - DETECCIÓN DE ARMADURAS DE ACERO</t>
  </si>
  <si>
    <t>SIKADUR COMBIFLEX H:15</t>
  </si>
  <si>
    <t xml:space="preserve">LUMINARIA LED DECO PISO 9W WW MV </t>
  </si>
  <si>
    <t>GEOMALLA BIAXIAL BX 30X30</t>
  </si>
  <si>
    <t>PACHOMETRO - DETECTOR DE ARMADURAS EN ACERO (POR ELEMENTO)</t>
  </si>
  <si>
    <t>FIBRA OPTICA 12 HILOS - INSTALACION Y SUMINISTRO</t>
  </si>
  <si>
    <t xml:space="preserve">PUERTA CORREDERA MADECOR NORDICO -15 MM - SUMINISTRO E INSTALACIÓN </t>
  </si>
  <si>
    <t>EQUIPO RED CONTRAINCENDIO Y BOMBA JOCKEY</t>
  </si>
  <si>
    <t>Poste Metálico H=12 m tipo AP+Base+Brazo Sencillo</t>
  </si>
  <si>
    <t>Andamio colgante eléctrico 4 A 6 Ml</t>
  </si>
  <si>
    <t>Rollos de Vinipel calibre 6 x 300 Ml</t>
  </si>
  <si>
    <t>Overoles desechables</t>
  </si>
  <si>
    <t>Extensores para rodillo</t>
  </si>
  <si>
    <t>Aerosoles baja presión (Marca auster o similar Diferentes colores)</t>
  </si>
  <si>
    <t>Aerosoles alta presión (Marca Montana o similar Diferentes colores y Nitro color negro)</t>
  </si>
  <si>
    <t>difusor Referencia Skinny 94</t>
  </si>
  <si>
    <t>difusor Referencia New York cap</t>
  </si>
  <si>
    <t>difusor Referencia hardcore</t>
  </si>
  <si>
    <t>Máscara  con Filtro</t>
  </si>
  <si>
    <t>Pliego acetato grueso para stencil</t>
  </si>
  <si>
    <t xml:space="preserve">Caja de rapidógrafos referencia artline 12 unidades </t>
  </si>
  <si>
    <t>Rollo de papel adhesivo color blanco</t>
  </si>
  <si>
    <t>Tinta PVC color negro por kilos</t>
  </si>
  <si>
    <t>Frasco de isoforono (disolvente tinta PVC)</t>
  </si>
  <si>
    <t>Marcos para serigrafía 100X70 SEDA 120</t>
  </si>
  <si>
    <t>Marcos para serigrafía 70X50 SEDA 120</t>
  </si>
  <si>
    <t>Marcos para serigrafía 50X35 SEDA 120</t>
  </si>
  <si>
    <t>Escobillines para serigrafía 70 CM Dureza 80</t>
  </si>
  <si>
    <t>Escobillines para serigrafía 60 CM Dureza 80</t>
  </si>
  <si>
    <t>Escobillines para serigrafía 41 CM Dureza 80</t>
  </si>
  <si>
    <t>DEMARCACIÓN LACROSSE GRAMA COSIDA</t>
  </si>
  <si>
    <t>Extintor contra incendios a base de agente limpio 123 HCHC  3700 gramos - Suministro</t>
  </si>
  <si>
    <t>LIJA ROJA # 180 PLIEGO</t>
  </si>
  <si>
    <t>Extintor contra incendios a base de gas carbónico modelo 5 libras tipo BC - Suministro</t>
  </si>
  <si>
    <t>Soporte de piso tipo pedestal para extintor</t>
  </si>
  <si>
    <t>GRUA PH (Capacidad de 90 Ton, izaje luminarias y estructura 4.5 t a altura de 45 m y radio 5m CAMPIN</t>
  </si>
  <si>
    <t xml:space="preserve">Certificación RETIE RETILAP Parque Zonal Olaya Herrera Calle 22 Sur # 21 -09 Localidad Rafael Uribe </t>
  </si>
  <si>
    <t>Certificación RETIE RETILAP Parque Vecinal Santa Ana Occidental II Kr 7 Con prolongación de la Calle 112 Localidad de Usaquén</t>
  </si>
  <si>
    <t>Certificación RETIE RETILAP Parque Vecinal Desarrollo Bilbao II Sector Calle 143 F y calle 144 A con carrera 151 Localidad de Suba</t>
  </si>
  <si>
    <t>TUBO ACERO ESTR. NEGRO 4" E=4.0 MM SIN ROSCA 6 ML A-500</t>
  </si>
  <si>
    <t>ROLLO DE VINIPEL TRANSPARENTE CALIBRE 6 - 50CM X 500 ML</t>
  </si>
  <si>
    <t>SERVICIO GALVANIZADO EN CALIENTE PARA TUBO</t>
  </si>
  <si>
    <t>ESCUADRA REGLA MULTIFUNCION LARGA</t>
  </si>
  <si>
    <t xml:space="preserve">CUCHILLA PARA SIERRA CALADORA </t>
  </si>
  <si>
    <t>SET</t>
  </si>
  <si>
    <t xml:space="preserve">ESCUADRA REGLA MULTIFUNCIONAL  LARGA </t>
  </si>
  <si>
    <t>CAJA DIRECTA PASIVA DOBLE CANAL</t>
  </si>
  <si>
    <t xml:space="preserve">CAJA DIRECTA ACTIVA </t>
  </si>
  <si>
    <t>CORTA BALDOSA PROFESIONAL CON BALI- NERA 29" (74 CM)</t>
  </si>
  <si>
    <t>CORTADOR DE TUBO PVC HASTA 1-5/8"</t>
  </si>
  <si>
    <t>TALADRO PERCUTOR INALÁMBRICO DE 1/2 PULGADA</t>
  </si>
  <si>
    <t>LIJA ROJA # 220</t>
  </si>
  <si>
    <t>JUEGO DE SIERRAS DE COPA MULTIPLE PARA MADERA</t>
  </si>
  <si>
    <t>CARTUCHO PARA FILTRO PURIFICADOR DE AGUA (ETAPA 1)</t>
  </si>
  <si>
    <t xml:space="preserve">CARTUCHO PARA FILTRO PURIFICADOR AGUA (ETAPA 2) </t>
  </si>
  <si>
    <t>CARTUCHO PARA FILTRO PURIFICADOR DE AGUA (ETAPA 3)</t>
  </si>
  <si>
    <t>CABLE 2,1 ULTRA -HD-UHD 8K 60HZ CABLE 48 GBS CON AUDIO</t>
  </si>
  <si>
    <t>ROLLO DE CINTA MULTISEAL 15CMX10MTS</t>
  </si>
  <si>
    <t>JUEGO DE BROCAS SDS PLUS JGO.10 PZS.</t>
  </si>
  <si>
    <t>BROCA SDS PLUS 1/2 X 10 X 12 PULGADAS</t>
  </si>
  <si>
    <t>MADERA CEDRO ACHAPO 10*5*3MTS</t>
  </si>
  <si>
    <t>ESTACION DE SOLDADURA 2 EN 1 AIRE Y CAUTIN</t>
  </si>
  <si>
    <t>LAMINA DE TRIPLEX DE 9MM.X 1,22X2,44</t>
  </si>
  <si>
    <t>ALQUILER PLANTA ELECTRICA TRIFASICADE 100 KVA (INCLUYE OPERADOR DE EQUIPO, COMBUSTIBLE Y TRANSPORTE)</t>
  </si>
  <si>
    <t xml:space="preserve">SUMINISTRO E INSTALACIÓN DE TAPA CON MARCO EN LAMINA DE ALFAJOR DE 1*1/8 MM Y 0.45 m2, CON BISAGRA </t>
  </si>
  <si>
    <t>FRASCOS PARA GEL ANTIBACTERIAL X 500 ML CON VALVULA</t>
  </si>
  <si>
    <t>PERFIL REMATE U ALUMINIO 8MM x 2.10 M</t>
  </si>
  <si>
    <t xml:space="preserve">GEL ANTIBACTERIAL </t>
  </si>
  <si>
    <t>ESTIBA PLASTICA DE 1,20 M X 1,0 M X 0,12 M CON CAPACIDAD DE 2 TONELADAS</t>
  </si>
  <si>
    <t>KIT ANTIDERRAME - ANTICHISPA 5 GALONES</t>
  </si>
  <si>
    <t>SEÑAL DE NORMAS GENERALES A DOS CARAS.</t>
  </si>
  <si>
    <t>DISPOSICION DE MATERIAL DE MANTO ASFALTICO</t>
  </si>
  <si>
    <t>Certificaciones RETIE y RETILAP de cuatro (4) escenarios</t>
  </si>
  <si>
    <t>CAMBIO DE SUPERFICIE DE MESA DE PING PONG</t>
  </si>
  <si>
    <t>RECHAZO DE ZARANDA</t>
  </si>
  <si>
    <t>TABLA DE MADERA PINO  CARIBE 24CM X 2CM 3MT</t>
  </si>
  <si>
    <t>ACRILIC ADHESION PROMETER</t>
  </si>
  <si>
    <t xml:space="preserve">CONSTRUCCIÓN DE POZO DE MONITOREO ASTM D5092-04 (7m profundidad) (Medición de VOC´s in situ) </t>
  </si>
  <si>
    <t>ENSAYO AGUA: Naftaleno, Benzo(a)antraceno, Benzo(a)pireno, Benzo(b)fluoranteno, Benzo(k)fluoranteno</t>
  </si>
  <si>
    <t xml:space="preserve">ENSAYO AGUA:  BTEX (Benceno, Tolueno, Etilbenceno y Xilenos) </t>
  </si>
  <si>
    <t xml:space="preserve">PRUEBAS SLUG ASTM D4044 / D4044M-15 </t>
  </si>
  <si>
    <t xml:space="preserve">Masilla moldeable fire barrier MPS2 STICK 3M Dimension: 2,54 x 2,54 x 28 cm </t>
  </si>
  <si>
    <t xml:space="preserve">MONITOREO NIVELES FRATICOS (9 pozos) </t>
  </si>
  <si>
    <t xml:space="preserve">PEINAZO DE 10X4 CM X 6M CAL.18 </t>
  </si>
  <si>
    <t xml:space="preserve">ANALISIS RBCA (TIER 1 Y TIER 2) </t>
  </si>
  <si>
    <t>Inspección, verificación y dictamen de cumplimiento RETIE y RETILAP canchas sintéticas de fútbol 5-8</t>
  </si>
  <si>
    <t>Inspección, verificación y dictamen de cumplimiento RETIE y RETILAP canchas sintéticas de fútbol 11</t>
  </si>
  <si>
    <t>Suministro del transformador de pedestal tipo malla, 150 kva, 11400 / 208 -120v.</t>
  </si>
  <si>
    <t>RIEL CORTINA XMT C16</t>
  </si>
  <si>
    <t>FLEJE CORTINA ANCHO ESTAMPADO CR</t>
  </si>
  <si>
    <t xml:space="preserve">RESORTE 3" X 1/4 </t>
  </si>
  <si>
    <t>BANDEROLA 30*30 1/8</t>
  </si>
  <si>
    <t>TUBO CERR  NEGRO 2" ( 2,00 MM)</t>
  </si>
  <si>
    <t>Empaque silicona unión garrafas Ekomuro</t>
  </si>
  <si>
    <t>Niple en PVC-P 1 1/2", Longitud 2" para Union garrafas</t>
  </si>
  <si>
    <t>Botellón 20 Lts. Recuperado Policarbonato</t>
  </si>
  <si>
    <t>Canecas Plastica en Prolipropileno (sum+inst)</t>
  </si>
  <si>
    <t>Bancas para espacios públicos (sum+inst)</t>
  </si>
  <si>
    <t>Banca plástica infantil (sum+inst)</t>
  </si>
  <si>
    <t>Mesas de comedor urbano tipo picnic (sum+inst)</t>
  </si>
  <si>
    <t>Parques infantiles Ecológicos 4 Torres (sum+inst)</t>
  </si>
  <si>
    <t>Banca Bicicletero Plástico con diseño y espaldar (sum+inst)</t>
  </si>
  <si>
    <t>Banca Bicicletero madera plástica (sum+inst)</t>
  </si>
  <si>
    <t>Liston plástico para cerramiento 4x4x3M</t>
  </si>
  <si>
    <t>Liston plástico para cerramiento 5x5x210</t>
  </si>
  <si>
    <t>Perfil plástico para cerramiento 8x8x206</t>
  </si>
  <si>
    <t>Perfil plástico para cerramiento 8x8x245</t>
  </si>
  <si>
    <t>Perfil plástico para cerramiento 9x9x210</t>
  </si>
  <si>
    <t>Perfil plástico para cerramiento 9x9x245</t>
  </si>
  <si>
    <t>MUELLE CUADRUPLE</t>
  </si>
  <si>
    <t>JUEGO ANIMAL 3D CAUCHO EPDM OCTOPUS CAP11 DE 2-8 AÑOS</t>
  </si>
  <si>
    <t>MANGO TELESCÓPICO 2 a 5 M EN ALUMINIO 1 1/4"X1"</t>
  </si>
  <si>
    <t>CEPILLO NYLON 10"</t>
  </si>
  <si>
    <t xml:space="preserve">JUEGO ESTRUCTURA 4 TORRES PASADIZO, TIROLINA TUBO DESLIZADERO ACERO INOX MURO MURO PARA ESCALER </t>
  </si>
  <si>
    <t>HIDROLAVADORA 3.5 HP 1500 PSI VOLTAJE 110 V MONOFÁSICO</t>
  </si>
  <si>
    <t xml:space="preserve">HIDROLAVADORA ELÉCTRICA 5HP 2.500 PSI TRIFASICO CUBIERTA METÁLICA </t>
  </si>
  <si>
    <t>RED DOBLE CAP 100 USUARIOS H=7.50</t>
  </si>
  <si>
    <t>HIDROLAVADORA ELÉCTRICA 3 HP 220V 1900 PSI</t>
  </si>
  <si>
    <t>RED TORRE VIGIA CON TOBOGAN TUBULAR 94 USUARIOS 6-12 AÑOS</t>
  </si>
  <si>
    <t>FLOTADOR ARO SALVAVIDAS ALTA DENSIDAD DIÁM. EXT. 57 CM DIÁM. INT. 37 CM</t>
  </si>
  <si>
    <t>TORRE DESLIZADERO ESCALERA MURO DE ESCALAR CAP 25 USUARIOS 2-10 AÑOS</t>
  </si>
  <si>
    <t>GANCHO SALVAVIDAS EN ALUMINIO</t>
  </si>
  <si>
    <t>TORRE DOBLE DESLIZADERO ESCALERA MURO DE ESCALAR PASADIZO CAP 20 USUARIOS 2-10 AÑOS</t>
  </si>
  <si>
    <t>CARRIL ANTI TURBULENCIA SEPARADOR DE 4" X 25 M + TENSOR EN ACERO INOXIDABLE</t>
  </si>
  <si>
    <t>TORRE RED, DOBLE DESLIZADERO MURO DE ESCALAR PASADIZO ESCALERA CAP 30 USUARIOS 2-10 AÑOS</t>
  </si>
  <si>
    <t>CARRIL ANTI TURBULENCIA SEPARADOR DE 6" X 50 M + TENSOR EN ACERO INOXIDABLE</t>
  </si>
  <si>
    <t>ALARMA PARA INMERSION TIPO L</t>
  </si>
  <si>
    <t xml:space="preserve">MODULO MURO ESCALAR DESLIZADERO PEQUEÑO CAP 10 USUARIOS 2-10 AÑOS </t>
  </si>
  <si>
    <t>SISTEMA DE SEGURIDAD DE LIBERACION DE VACIO - STINGL-SR 500</t>
  </si>
  <si>
    <t>TORRE CON DESLIZADERO Y RED PASADIZO Y MURO DE ESCALAR CAP 18 USUARIOS 2-10 AÑOS</t>
  </si>
  <si>
    <t>BOTON DE PARADA DE EMERGENCIA</t>
  </si>
  <si>
    <t>SILLA PARA SALVAVIDAS EN POLIPROPILENO - ASTRAPOOL</t>
  </si>
  <si>
    <t>REDUCCIÓN 1 1/4" A 1 " PVC-PRESION</t>
  </si>
  <si>
    <t>REDUCCIÓN 1" A 1/2 " PVC-PRESION</t>
  </si>
  <si>
    <t>UNION DE 6" PVC-PRESION</t>
  </si>
  <si>
    <t>UNIVERSAL DE 1 ¼" PVC-PRESION</t>
  </si>
  <si>
    <t>UNIVERSAL DE 1 ½" PVC-PRESION</t>
  </si>
  <si>
    <t>UNIVERSAL DE 3" PVC-PRESION</t>
  </si>
  <si>
    <t>UNIVERSAL DE 4" PVC-PRESION</t>
  </si>
  <si>
    <t>MANOMETRO  VERTICAL  GLICERINA 2 1/2" DE 0 A 300 PSI</t>
  </si>
  <si>
    <t>MANOMETRO  VERTICAL GLICERINA 2 1/2" DE 0 A 100 PSI</t>
  </si>
  <si>
    <t>MANOMETRO  VERTICAL  GLICERINA 2 1/2" DE 0 A 150 PSI</t>
  </si>
  <si>
    <t>MANOMETRO  VERTICAL GLICERINA 2 1/2" DE 0 A 200 PSI</t>
  </si>
  <si>
    <t>MANOMETRO VERTICAL GLICERINA 2 1/2" DE 0 A 60 PSI</t>
  </si>
  <si>
    <t>VALVULA MARIPOSA TIPO WAFER ACERO 6"</t>
  </si>
  <si>
    <t>CONTACTOR DE 110 V O 220 V  9 A</t>
  </si>
  <si>
    <t>CONTACTOR DE 110 V O 220 V 12 A</t>
  </si>
  <si>
    <t xml:space="preserve">CONTACTOR DE 110 V O 220 V 18 A </t>
  </si>
  <si>
    <t xml:space="preserve">CONTACTOR DE 110 V O 220 V 20 A </t>
  </si>
  <si>
    <t xml:space="preserve">CONTACTOR DE 110 V O 220 V 22 A </t>
  </si>
  <si>
    <t>CONTACTOR DE 110 V O 220 V 25 A</t>
  </si>
  <si>
    <t>CONTACTOR DE 110 V O 220 V 30 A</t>
  </si>
  <si>
    <t>CONTACTOR DE 110 V O 220 V 32 A</t>
  </si>
  <si>
    <t xml:space="preserve">CONTACTOR DE 110 V O 220 V 40 A </t>
  </si>
  <si>
    <t>CONTROL DE NIVEL: TARJETA WARRICK CONTROL ENCAPSULADO MODELO 16MM1B0</t>
  </si>
  <si>
    <t>CONTROL DE NIVEL TARJETA WARRICK CONTROL ENCAPSULADO MODELO 26NMB1B0</t>
  </si>
  <si>
    <t>FLOCULANTE Kilogramo (CLARIFICADOR)</t>
  </si>
  <si>
    <t>ACIDO ESTABILIZADOR DE PH DECAPANTE (ACIDO MURIATICO) x Litro</t>
  </si>
  <si>
    <t xml:space="preserve">TORRE, DOBLE DESLIZADERO, PASADIZO ESCALERA MURO CAP 24 USUARIOS 2-10 AÑOS </t>
  </si>
  <si>
    <t>TORRE DOBLE, PASADIZO, DOBLE DESLIZADERORO, MURO DE ESCALAR, ESCALERA, RED CAP 35 USUARIOS 2-10 AÑOS</t>
  </si>
  <si>
    <t>TORRE DESLIZADERO MURO CAP 10 USUARIOS 2-10 AÑOS</t>
  </si>
  <si>
    <t>MODULO KANOPE RED, EQUILIBRIO TUNEL RED DESLIZADERO, MURO DE ESCALAR CAP 30 USUARIOS 3-12 AÑOS</t>
  </si>
  <si>
    <t>MODULO RED, DESLIZADERO, MURO DE ESCALAR, TUNEL, ESCALERA COLGANTE CAP 15 USUARIOS 4-13 AÑOS</t>
  </si>
  <si>
    <t xml:space="preserve">MULTIFUNCIONAL TUBULAR PEQUEÑO MODULO GIRATORIO CAP 14 USUARIOS EDAD 6-12 AÑOS </t>
  </si>
  <si>
    <t>MUELLE TRIPLE BARCO CAP 6 USUARIOS 2-8 AÑOS</t>
  </si>
  <si>
    <t xml:space="preserve">MUELLE DOBLE VIS A VIS PANALES LATERALES CAP 2 USUARIOS 2-8 AÑOS </t>
  </si>
  <si>
    <t>MUELLE DOBLE DELFIN PANELES LATERALES CAP 6 USUARIOS 2-8 AÑOS</t>
  </si>
  <si>
    <t xml:space="preserve">JUEGO ROTACIÓN GYROSPEED CAP 8 USUARIOS 3-12 AÑOS </t>
  </si>
  <si>
    <t xml:space="preserve">JUEGO ROTACIÓN INCLUYENTE CAP 6 USUARIOS 2-12 AÑOS </t>
  </si>
  <si>
    <t xml:space="preserve">JUEGO ROTACIÓN TULIPAN CAP 1 USUARIO 1-8 AÑOS </t>
  </si>
  <si>
    <t>GENERADOR 25 KVA - Incl. transporte, operario y combustible.</t>
  </si>
  <si>
    <t>GENERADOR 70 KVA  - Incl. transporte, operario y combustible.</t>
  </si>
  <si>
    <t>GENERADOR 125 KVA  - Incl. transporte, operario y combustible.</t>
  </si>
  <si>
    <t>Esmalte verde Spray color Verde Esmeralda</t>
  </si>
  <si>
    <t>Anticorrosivo Spray</t>
  </si>
  <si>
    <t>Equipo de soldaura portátil</t>
  </si>
  <si>
    <t xml:space="preserve">VALLA TIPO A DIRECCIONAL EN MADERA PARA SENDEROS ECOLOGICOS </t>
  </si>
  <si>
    <t xml:space="preserve">VALLA TIPO B PANEL DE BIENVENIDA EN MADERA PARA SENDEROS ECOLOGICOS </t>
  </si>
  <si>
    <t xml:space="preserve">VALLA TIPO C-1 INTERPRETATIVA EN MADERA PARA SENDEROS ECOLOGICOS </t>
  </si>
  <si>
    <t xml:space="preserve">VALLA TIPO C-2 INTERPRETATIVA EN MADERA PARA SENDEROS ECOLOGICOS </t>
  </si>
  <si>
    <t>Hidrolavadora grande 3.5 HP</t>
  </si>
  <si>
    <t xml:space="preserve">Taladro percutor de 780 watt con dos adaptadores </t>
  </si>
  <si>
    <t>Sopladora 16000 RPM para limpieza equipos electrónicos</t>
  </si>
  <si>
    <t>Generador de tonos para identificar cables de red, telefónicos o coaxiales</t>
  </si>
  <si>
    <t>Identificador de pares de cableado de redes Ethernet</t>
  </si>
  <si>
    <t>Juego de ratchet en milímetros 1/4</t>
  </si>
  <si>
    <t>Marquilladora</t>
  </si>
  <si>
    <t>Cartuchos para marquilladora</t>
  </si>
  <si>
    <t xml:space="preserve">Cincel de 3/4” con protección </t>
  </si>
  <si>
    <t xml:space="preserve">Llave para tubos de 6” </t>
  </si>
  <si>
    <t xml:space="preserve">Cizalla manual tipo pesado pequeña 8 pulgadas </t>
  </si>
  <si>
    <t>Sonda Destapador de Cañería para Taladro mínimo 6 metros (Precio Max 150.000, incluye accesorios par</t>
  </si>
  <si>
    <t xml:space="preserve">Mini Compresor Portátil ¼ HP para pintar Con manguera, Pistola </t>
  </si>
  <si>
    <t>Tornillo autoperforante punta broca cabeza plana 8X½” Cantidad 2 Paquetes X 100 unidades</t>
  </si>
  <si>
    <t>PAQUE</t>
  </si>
  <si>
    <t>Tornillo autoperforante punta broca cabeza plana 6X¾” Cantidad 2 Paquetes X 100 unidades</t>
  </si>
  <si>
    <t>Tornillo autoperforante punta broca cabeza Hexagonal 8X½” Cantidad 1 Paquete X 100 unidades</t>
  </si>
  <si>
    <t>Tornillo autoperforante punta broca cabeza Hexagonal 8X¾” Cantidad 1 Paquete X 100 unidades</t>
  </si>
  <si>
    <t>Tornillo autoperforante punta broca cabeza Hexagonal 1” Cantidad 1 Paquete X 100 unidades</t>
  </si>
  <si>
    <t>Tornillo Lámina Avellanado 6X¾” Paquete X 100 ud</t>
  </si>
  <si>
    <t>Tornillo Lámina Avellanado 8X1” Cantidad 1 Paquete X 100 unidades</t>
  </si>
  <si>
    <t>Tornillo Lámina Cabeza Pan 8X½” Cantidad 1 Paquete X 100 unidades</t>
  </si>
  <si>
    <t>Tornillo Lámina Cabeza Pan 8 ¾” Cantidad 1 Paquete X 100 unidades</t>
  </si>
  <si>
    <t>Tornillo Lámina Cabeza Pan 8X1” Cantidad 1 Paquete X 100 unidades</t>
  </si>
  <si>
    <t>Unión de Reparación PVC Presión de ½”</t>
  </si>
  <si>
    <t>Tornillo Lámina Avellanado 8X½” Cantidad 1 Paquete X 100 unidades</t>
  </si>
  <si>
    <t xml:space="preserve">Unión de Reparación  PVC Presión de 1"  </t>
  </si>
  <si>
    <t>Unión de Reparación  PVC Presión de 2"</t>
  </si>
  <si>
    <t>Unión de Reparación  PVC Deslizante de ½”</t>
  </si>
  <si>
    <t>Unión de Reparación  PVC Deslizante de 1”</t>
  </si>
  <si>
    <t>Unión de Reparación  PVC Deslizante de 1½”</t>
  </si>
  <si>
    <t>Unión de Universal  PVC-AF de ½”</t>
  </si>
  <si>
    <t>Unión de Universal  PVC-AF de 1”</t>
  </si>
  <si>
    <t>Unión de Universal  PVC-AF de 1½”</t>
  </si>
  <si>
    <t>Unión de Universal  PVC-AF de 2”</t>
  </si>
  <si>
    <t>Unión de Reparación  PVC Presión de 1 ½”</t>
  </si>
  <si>
    <t>Velcro enrollo para instalaciones eléctricas</t>
  </si>
  <si>
    <t>Andamio Certificado Multidireccional (Módulo de 6 secciones de 1,20 mts de largo x 0.60 mts de anch)</t>
  </si>
  <si>
    <t>Hidrolavadora grande 5 HP</t>
  </si>
  <si>
    <t>Switch PoE+ 16 canales</t>
  </si>
  <si>
    <t>Bomba Eyectora sumergible 1HP</t>
  </si>
  <si>
    <t xml:space="preserve">Cincel de 1/2” con protección </t>
  </si>
  <si>
    <t>Unión de Reparación  PVC Deslizante de 2”</t>
  </si>
  <si>
    <t xml:space="preserve">PENDON COLGAR (TUBOS+CUERDA) - BANNER 13 ONZAS - 100x100cm </t>
  </si>
  <si>
    <t>PROFESIONAL CATEGORÍA 5 (E.G.4;E.E.3) + PREST.</t>
  </si>
  <si>
    <t>PROFESIONAL CATEGORÍA 7 (E.G.2) + PREST.</t>
  </si>
  <si>
    <t>MEMBRANA BUTYL PARA TANQUE HIDRONEUMATICO DE 200 L</t>
  </si>
  <si>
    <t>Manómetro con caratula de 4”de 0-150 psi</t>
  </si>
  <si>
    <t>Manómetro Dial 2” presión 0-160 PSI en glicerina</t>
  </si>
  <si>
    <t>Pintura antioxidante para tanque filtro de arena</t>
  </si>
  <si>
    <t>Inspección, verificación y dictamen cumplimiento RETIE y RETILAP Diamante de Béisbol P. ciudad Monte</t>
  </si>
  <si>
    <t>PROFESIONAL CATEGORÍA 6 (E.G.3;E.E.1) + PREST.</t>
  </si>
  <si>
    <t>ALCORQUE CIRCULAR D. 0,80 M - D.INT. 0,40 M - PLATINA 1"</t>
  </si>
  <si>
    <t>ALCORQUE CIRCULAR D. 1,20 M - D.INT. 0,40 M - PLATINA 1"</t>
  </si>
  <si>
    <t>ALCORQUE CIRCULAR D. 1,20 M - D.INT. 0,80 M - PLATINA 1"</t>
  </si>
  <si>
    <t>ALCORQUE CUADRADO 0,80 a 1,00 M D.INT. 0,40 M - PLATINA 1"</t>
  </si>
  <si>
    <t>ALCORQUE CUADRADO 1,20 x 1,20 M D.INT. 0,40 M - PLATINA 1"</t>
  </si>
  <si>
    <t>ALCORQUE CUADRADO 1,20 x 1,20 M D.INT. 0,80 M - PLATINA 1"</t>
  </si>
  <si>
    <t xml:space="preserve">APUNTAMIENTO REFLECTORES DE 1500 VATIOS EN EL ESTADIO EL CAMPIN, INCLUYE HERRAMIENTAS Y PROFESIONAL </t>
  </si>
  <si>
    <t xml:space="preserve">PISO CAUCHO NEGRO GIMNASIO 50X50 E= 3 CM  ( SUMINISTRO E INSTALACION </t>
  </si>
  <si>
    <t>MUEBLES ACERO INOXIDABLE CAL 18 DE 0,6X2,75X,96 CON DIVISIONES, GABINETES Y PUERTAS ( SUM E INST)</t>
  </si>
  <si>
    <t>SUM E INST LAVAMANOS EN L EN ACERO INOXIDABLE MEDIDAS 0,9X0,5X,92</t>
  </si>
  <si>
    <t xml:space="preserve">MANTENIMIENTO ASCENSOR A1 PRENSA DEL ESTADIO NEMESIO CAMACHO EL CAMPIN PARA OBTENER CERTIFICACION </t>
  </si>
  <si>
    <t>MANTENIMIENTO ASCENSOR A2 VIP 1 DEL ESTADIO NEMESIO CAMACHO EL CAMPIN PARA OBTENER CERTIFICACION</t>
  </si>
  <si>
    <t>MANTENIMIENTO ASCENSOR A3 VIP 2 DEL ESTADIO NEMESIO CAMACHO EL CAMPIN PARA OBTENER CERTIFICACION</t>
  </si>
  <si>
    <t>MANTENIMIENTO ASCENSOR A4 PRENSA 2 DEL ESTADIO NEMESIO CAMACHO EL CAMPIN PARA OBTENER CERTIFICACION</t>
  </si>
  <si>
    <t>POLISOMBRA PARA ENCERRAMIENTO TIPO CORTAVIENTO PRIVACIDAD AL 90% ( ROLLO X 400 M2)</t>
  </si>
  <si>
    <t>DESMONTE  EQ DE SISTEMAS DE VIDEOVIGILANCIA UBICADOS EN EL CAMPIN</t>
  </si>
  <si>
    <t>LUMINARIA SLCS SW07 39W LEDS:24 5500lm</t>
  </si>
  <si>
    <t>LUMINARIA SLCS V14 39W LEDS:24 5500lm</t>
  </si>
  <si>
    <t>LUMINARIA S1MB O MAXIMO M D3 FW 154W LEDS:64 15,800lm</t>
  </si>
  <si>
    <t>LUMINARIA SLCS SW07 52W LEDS:24 6950lm</t>
  </si>
  <si>
    <t>LUMINARIA SLCS V14 66W LEDS:24 8700lm</t>
  </si>
  <si>
    <t>PROYECTOR BUXUS 200 AS 300W LED:max 200 34000lm</t>
  </si>
  <si>
    <t>PROYECTOR BUXUS 200 25° 300W LED:max 200 36000lm</t>
  </si>
  <si>
    <t>PROYECTOR BUXUS 200 40° 300W LED:max 200 36000lm</t>
  </si>
  <si>
    <t>Módulo cronómetro didáctico (suministro+instalacion)</t>
  </si>
  <si>
    <t>Juego Panel de Escalada Inclinado +8años Cap:2 (suministro+instalacion)</t>
  </si>
  <si>
    <t>Juego Postes Balanceantes mas 6años Cap: 1 (suministro+instalacion)</t>
  </si>
  <si>
    <t>Juego Paneles de Salto mas 8años Cap: 1 (suministro+instalacion)</t>
  </si>
  <si>
    <t>Juego Salto Vertical mas 6años Cap: 1 (suministro+instalacion)</t>
  </si>
  <si>
    <t>Juego Arco Suspendido mas 8años Cap: 4 (suministro+instalacion)</t>
  </si>
  <si>
    <t>Juego Torre con Rampa de escalar mas 8años Cap: 4 (suministro+instalacion)</t>
  </si>
  <si>
    <t>Juego de Obstáculo en Tunel mas 8años Cap: 1 (suministro+instalacion)</t>
  </si>
  <si>
    <t>Juego Pasalera Tambaleante mas 6años Cap: 1 (suministro+instalacion)</t>
  </si>
  <si>
    <t>Juego Ondas de Equilibrio mas 6años Cap: 4 (suministro+instalacion)</t>
  </si>
  <si>
    <t>Modulo Informativo de Ejercicios (suministro+instalacion)</t>
  </si>
  <si>
    <t>Juego Estructura Trepa mas 6años Cap: 7 (suministro+instalacion)</t>
  </si>
  <si>
    <t>Juego Cinta de Equilibrio mas 6años Cap: 2 (suministro+instalacion)</t>
  </si>
  <si>
    <t>Estación Para Remo (suministro+instalacion)</t>
  </si>
  <si>
    <t>Estación Elíptica (suministro+instalacion)</t>
  </si>
  <si>
    <t>Estación Mariposa (suministro+instalacion)</t>
  </si>
  <si>
    <t>Estación para Abdominales (suministro+instalacion)</t>
  </si>
  <si>
    <t>Estación Prensa de Miembros Inferiores (suministro+instalacion)</t>
  </si>
  <si>
    <t>Estación para Sentadillas (suministro+instalacion)</t>
  </si>
  <si>
    <t>Estación para Abductor de Muslo (suministro+instalacion)</t>
  </si>
  <si>
    <t>Estación Banco de Abdominales (suministro+instalacion)</t>
  </si>
  <si>
    <t>Estación para pectorales, Biceps y Espalda (suministro+instalacion)</t>
  </si>
  <si>
    <t>Estación de caminata aerea (suministro+instalacion)</t>
  </si>
  <si>
    <t>Estación Pendulo y Twist para abdomen y espalda (suministro+instalacion)</t>
  </si>
  <si>
    <t>Estación Prensa de Triceps (suministro+instalacion)</t>
  </si>
  <si>
    <t>Estación Prensa de Pecho (suministro+instalacion)</t>
  </si>
  <si>
    <t>Estación Prensa de Hombro (suministro+instalacion)</t>
  </si>
  <si>
    <t>Estación para tronco superior (suministro+instalacion)</t>
  </si>
  <si>
    <t>Estación para Biceps (suministro+instalacion)</t>
  </si>
  <si>
    <t>Estación Rotación de Pelvis (suministro+instalacion)</t>
  </si>
  <si>
    <t>Estación para Abdomen, Oblicuos y espalda Twister (suministro+instalacion)</t>
  </si>
  <si>
    <t>Estación Rotación Brazos (suministro+instalacion)</t>
  </si>
  <si>
    <t>Estación Rueda de Hombro (suministro+instalacion)</t>
  </si>
  <si>
    <t>Modulo Bicicleta Estatica (suministro+instalacion)</t>
  </si>
  <si>
    <t>Estación Remo Bajo (suministro+instalacion)</t>
  </si>
  <si>
    <t>Estación para muslos y pantorrilla Step (suministro+instalacion)</t>
  </si>
  <si>
    <t>Estación Banco de Press (suministro+instalacion)</t>
  </si>
  <si>
    <t>Estación Extensor de Muslo (suministro+instalacion)</t>
  </si>
  <si>
    <t>Modulo Kit Boxing (suministro+instalacion)</t>
  </si>
  <si>
    <t>Juego Torre deslizadero muro escalar tubo y red (suministro+instalacion) 3-12 años Cap 20 niños</t>
  </si>
  <si>
    <t>Columpio Inclusivo Doble Bebé 1-7años (suministro+instalacion)</t>
  </si>
  <si>
    <t>Juego Muelle Inclusivo Tortuga (suministro+instalacion) Desde 2 años Cap 1 niño</t>
  </si>
  <si>
    <t>Juego Musical Inclusivo Xilofono (suministro+instalacion) Desde 2 años Cap máx 2 niños</t>
  </si>
  <si>
    <t>Juego Musical Inclusivo Tambores (suministro+instalacion) Desde 2 años Cap max 2 niños</t>
  </si>
  <si>
    <t>EJERCITADOR BRAZOS DESCENDENTES - EQUIPO INCLUYENTE (SUMINISTRO)</t>
  </si>
  <si>
    <t>EJERCITADOR PECTORAL - EQUIPO INCLUYENTE (SUMINISTRO)</t>
  </si>
  <si>
    <t>EJERCITADOR MIEMBROS SUPERIORES - EQUIPO INCLUYENTE (SUMINISTRO)</t>
  </si>
  <si>
    <t>EJERCITADOR BRAZOS ASCENDENTE - EQUIPO INCLUYENTE (SUMINISTRO)</t>
  </si>
  <si>
    <t>EJERCITADOR DE PIERNAS - EQUIPO INCLUYENTE (SUMINISTRO)</t>
  </si>
  <si>
    <t>EJERCITADOR PANTORRILLA Y GLUTEOS - EQUIPO INCLUYENTE (SUMINISTRO)</t>
  </si>
  <si>
    <t>Baldosas elásticas tipo profesional para uso abierto y cerrado en canchas de Baloncesto</t>
  </si>
  <si>
    <t>CONCRETO 4000 PSI LANZADO</t>
  </si>
  <si>
    <t xml:space="preserve">BOMBA LANZADO DE CONCRETO </t>
  </si>
  <si>
    <t>CARCAMO EN CONCRETO 35X40cm L:100cm + REJILLA</t>
  </si>
  <si>
    <t>CARCAMO EN CONCRETO 25x40cm L:100cm + REJILLA</t>
  </si>
  <si>
    <t>LOSETA PANOT 20X20X6 COLOR TERRACOTA</t>
  </si>
  <si>
    <t>POSTE METALICO H:11,60 M GALVANIZADO EN CALIENTE TRONCOCONICO OCTOGONAL</t>
  </si>
  <si>
    <t>SUMIDERO NS-47 + REJILLA EN CONCRETO</t>
  </si>
  <si>
    <t>RODADURA ASFÁLTICA MDC 19 E: 0.13 cm</t>
  </si>
  <si>
    <t>TRANSPORTE Y DISPOSICIÓN FINAL SUELOS CONTAMINADOS RESPEL</t>
  </si>
  <si>
    <t>RETIRO ESTRUCTURA METÁLICA CUBIERTA - SOLO USAR EN UDS</t>
  </si>
  <si>
    <t>PROFESIONAL ESPECIALISTA CONSTRUCCIÓN VELÓDROMOS CATEGORÍA 3A (E.G.8;E.E.5) - SIN PREST.</t>
  </si>
  <si>
    <t>PROFESIONAL ESPECIALISTA/COORDINADOR BIM CATEGORÍA 3B (E.G.8;E.E.5) - SIN PREST.</t>
  </si>
  <si>
    <t>PROFESIONAL ESPECIALISTA HIDROGEÓLOGO CATEGORÍA 3C (E.G.8;E.E.5) - SIN PREST.</t>
  </si>
  <si>
    <t>CONTADOR - SIN PREST.</t>
  </si>
  <si>
    <t>TRABAJADOR SOCIAL - SIN PREST.</t>
  </si>
  <si>
    <t>TOPÓGRAFO AUXILIAR - SIN PREST.</t>
  </si>
  <si>
    <t>TECNÓLOGO EN INGENIERÍA - SIN PREST.</t>
  </si>
  <si>
    <t>MAESTRO O INSPECTOR 1 CATEGORÍA 1 - SIN PREST.</t>
  </si>
  <si>
    <t>MAESTRO O INSPECTOR 2 CATEGORÌA 2  - SIN PREST.</t>
  </si>
  <si>
    <t>LABORATORISTA INSPECTOR - SIN PREST.</t>
  </si>
  <si>
    <t>OPERADOR DE EQUIPO - SIN PREST.</t>
  </si>
  <si>
    <t>OPERADOR AUXILIAR DE EQUIPO - SIN PREST.</t>
  </si>
  <si>
    <t xml:space="preserve">OFICIAL O INSPECTOR 2 - SIN PREST. </t>
  </si>
  <si>
    <t>LABORATORISTA AUXILIAR - SIN PREST.</t>
  </si>
  <si>
    <t>CONDUCTOR O MOTORISTA - SIN PREST.</t>
  </si>
  <si>
    <t>SECRETARIA 1 - SIN PREST.</t>
  </si>
  <si>
    <t>SECRETARIA 2 - SIN PREST.</t>
  </si>
  <si>
    <t>CELADOR - SIN PREST.</t>
  </si>
  <si>
    <t>DIGITADOR 1 - SIN PREST.</t>
  </si>
  <si>
    <t>DIGITADOR 2 - SIN PREST.</t>
  </si>
  <si>
    <t>ADMINISTRADOR - SIN PREST.</t>
  </si>
  <si>
    <t xml:space="preserve">ALMACENISTA - SIN PREST. </t>
  </si>
  <si>
    <t xml:space="preserve">OBRERO - SIN PREST. </t>
  </si>
  <si>
    <t>CRUCE DE VIA POR MEDIO DE PERFORACION DIRIGIDA CON TOPO O MISIL PARA ACOMETIDA ELECTRICA 4X6</t>
  </si>
  <si>
    <t>BLOQUE DE CEMENTO MACIZO 20X20X6 PERMEABLE GRIS</t>
  </si>
  <si>
    <t xml:space="preserve">ADAPTADOR CAMPANA DUCTO ELECTRICO </t>
  </si>
  <si>
    <t xml:space="preserve">TABLETA A 60 GRISES </t>
  </si>
  <si>
    <t>TABLETA A 60 OCRE</t>
  </si>
  <si>
    <t>Suministro Luminaria Tipo Schreder FLEXIA 17 w</t>
  </si>
  <si>
    <t>Suministro Luminaria tipo Schreder FLEXIA 39 w</t>
  </si>
  <si>
    <t xml:space="preserve">Suministro Luminaria tipo Schreder FLEXIA 62 w </t>
  </si>
  <si>
    <t xml:space="preserve">Suministro  Luminaria tipo Schreder AVENTO 71 w </t>
  </si>
  <si>
    <t>Cañuela prefabricada concreto H=10cm, B=30cm,</t>
  </si>
  <si>
    <t>POSTE METALICO TRONCOCONICO OCTOGONAL DE 14 METROS ET211, DIAMETRO BASE 450mm</t>
  </si>
  <si>
    <t>POSTE METALICO TRONCOCONICO OCTOGONAL DE 14 METROS ET211, DIAMETRO BASE 450mm Y DIAMETRO CIMA 140mm,</t>
  </si>
  <si>
    <t xml:space="preserve">CRUCETAS METALICAS FABRICADAS EN  ANGULO DE 4" X 1/4" PARA POSTE DE 14 METROS X 1,6 METROS </t>
  </si>
  <si>
    <t xml:space="preserve">Bloque Loseta prefabricada en concreto, color gris, de medidas 20x20x6 cm. </t>
  </si>
  <si>
    <t>Luminaria MAXIMO L marca GDS Lighting</t>
  </si>
  <si>
    <t>Luminaria BUXUS 125 Marca GDS Lighting Light Distribution</t>
  </si>
  <si>
    <t>CAJA PARA MEDIDOR TRIFA.CARGA30 KVA ESPAC. TOTALIZ</t>
  </si>
  <si>
    <t>MEDIDOR DE ENERG.TRIFÁSICO(20-100AMP)CERTIF+CALIBR</t>
  </si>
  <si>
    <t>Cancha minitejo incluye 4 tejos</t>
  </si>
  <si>
    <t>RANA INSTITUCIONAL (EN ACERO INOX TIPO IDRD)</t>
  </si>
  <si>
    <t>Plantas Exterior (pajarito 1-1.2 m)</t>
  </si>
  <si>
    <t>Plantas Exterior (fucsia 1 m)</t>
  </si>
  <si>
    <t>Plantas Exterior (penca 12 por m2)</t>
  </si>
  <si>
    <t>Plantas Exterior (gurrubo 12 por m2)</t>
  </si>
  <si>
    <t>Tubo de rodadero de bombero en acero inoxidable de 3" doblado</t>
  </si>
  <si>
    <t>Dos Marcos Arquitectonicos y Panoramicos en concreto</t>
  </si>
  <si>
    <t>LAMINA A36 3/16 110MM X 110MM  12MM</t>
  </si>
  <si>
    <t>Plantas Exterior Dietes (Lirio de Páramo) 12 por m2</t>
  </si>
  <si>
    <t>Plantas Exterior Clavel Chino 12 por m2</t>
  </si>
  <si>
    <t>Plantas Exterior Cola de Zorro 12 por m2</t>
  </si>
  <si>
    <t xml:space="preserve">Sikadur AnchorFix-3001 600cc=900gr **  </t>
  </si>
  <si>
    <t xml:space="preserve">Geodren vial TB  160MM  e= 5,0mm  H=1 incluye TUBO DRENAJE PVC 160MMCorru+Perf  </t>
  </si>
  <si>
    <t xml:space="preserve">Geodren planar  e= 5.0mm   h=1  </t>
  </si>
  <si>
    <t xml:space="preserve">CONCRETO PAVIMENTO MR-43  </t>
  </si>
  <si>
    <t xml:space="preserve">TUBO ALCANT NOVAFORT 200MM S/NORMA ICONTEC  </t>
  </si>
  <si>
    <t xml:space="preserve">BORDILLO (H 50cm)  </t>
  </si>
  <si>
    <t xml:space="preserve">JUEGO DE MOLDES PARA ESTAMPADO CONCRETO  </t>
  </si>
  <si>
    <t xml:space="preserve">Desmoldante En Polvo Para Concreto Estampado (20 Kg)  </t>
  </si>
  <si>
    <t xml:space="preserve">COLOR ENDURECEDOR  </t>
  </si>
  <si>
    <t xml:space="preserve">Bordillo "transicion A-100 (h=0.35*b=0.20L=0.40) **  </t>
  </si>
  <si>
    <t xml:space="preserve">TUBO DRENAJE PVC200mmCorrug-Perf(Roll35m)SinFiltro  </t>
  </si>
  <si>
    <t xml:space="preserve">Equipo termofusion  </t>
  </si>
  <si>
    <t>Paneles solares de 550w</t>
  </si>
  <si>
    <t xml:space="preserve">Inversores hibridos off grid-on grid de 8kva  </t>
  </si>
  <si>
    <t xml:space="preserve">Controladores mppt 100amp epver con monitoreo remoto  </t>
  </si>
  <si>
    <t xml:space="preserve">Baterias de 100amp 48vdc litio   </t>
  </si>
  <si>
    <t xml:space="preserve">Rack para banco de baterias litio   </t>
  </si>
  <si>
    <t xml:space="preserve">Estructura aluminio paneles  </t>
  </si>
  <si>
    <t xml:space="preserve">Combiner box (incluye: dps,ac,vdc, interruptores, barrajes y accesorios)  </t>
  </si>
  <si>
    <t xml:space="preserve">Puesta a tierra paneles solares  </t>
  </si>
  <si>
    <t xml:space="preserve">Acometida eléctrica vdc y vac   </t>
  </si>
  <si>
    <t xml:space="preserve">Transformador trifásico de pedestal tipo Pad Mounted Radial de 45 kVA. 11400 / 380-220V   </t>
  </si>
  <si>
    <t xml:space="preserve">Caja de maniobra de 3 vías 15 kV (Entrada y Salida 600 Amp y una (1) derivación a 200 Amp).  </t>
  </si>
  <si>
    <t>CABLE 3X185mm2 XLPE-15KV</t>
  </si>
  <si>
    <t xml:space="preserve">Terminal premoldeado exterior 15kv 250-500  </t>
  </si>
  <si>
    <t xml:space="preserve">Terminal premoldeado interior 15kv 250-500  </t>
  </si>
  <si>
    <t xml:space="preserve">TUBO GALVANIZADO 6"  </t>
  </si>
  <si>
    <t xml:space="preserve">CURVA PVC 6"  </t>
  </si>
  <si>
    <t xml:space="preserve">CUCHILLAS MONOPOLARES  400 A  </t>
  </si>
  <si>
    <t xml:space="preserve">CRUCETA 2,2M MADERA IMUNIZADA  </t>
  </si>
  <si>
    <t xml:space="preserve">DIAGONAL VARILLA 5/8"   </t>
  </si>
  <si>
    <t xml:space="preserve">TUBO GALVANIZADO 1/2"  </t>
  </si>
  <si>
    <t>Cable de cobre desnudo # 4</t>
  </si>
  <si>
    <t xml:space="preserve">PARARRAYO POLIMERICO 12KV 10KA  </t>
  </si>
  <si>
    <t xml:space="preserve">cartucho amp azul  </t>
  </si>
  <si>
    <t xml:space="preserve">BONO DE CARBONO  </t>
  </si>
  <si>
    <t>Verificación inventario corporativo GEI y Verificación</t>
  </si>
  <si>
    <t xml:space="preserve">Adoquin en concreto reciclado 20X10X6 cm   </t>
  </si>
  <si>
    <t xml:space="preserve">Luminaria Avento 106W 5195  </t>
  </si>
  <si>
    <t>Gradería Metálica Galvanizada para 108 puestos con Cubierta</t>
  </si>
  <si>
    <t xml:space="preserve">BANCO DE SUPLENTES DE 3 SILLAS PLÁSTICAS </t>
  </si>
  <si>
    <t xml:space="preserve">BANCO DE SUPLENTES DE 12 SILLAS PLÁSTICAS </t>
  </si>
  <si>
    <t>JUEGO DE 32 FICHAS DE AJEDREZ DE COLOR NEGRO Y MARFIL</t>
  </si>
  <si>
    <t>CANCHA DE TEJO LARGO, FIJAS CON TABLERO DE CARRETE, BOCINES, ARCILLA, 6 TEJOS, PIZÓN, MECHAS Y CAUCH</t>
  </si>
  <si>
    <t xml:space="preserve">BLOQUE DE CEMENTO LISO TERMINAL12X19X39cm  </t>
  </si>
  <si>
    <t>LOSETA DE CONCRETO 20X60X6 CM BLANCO/GRIS</t>
  </si>
  <si>
    <t>INSPECCION DE TUBERIA CON CCTV</t>
  </si>
  <si>
    <t>CONCRETO 3000 PSI + MICROFIBRA</t>
  </si>
  <si>
    <t>SEÑAL INFORMATIVA T1</t>
  </si>
  <si>
    <t>SEÑAL INFORMATIVA T2</t>
  </si>
  <si>
    <t>SEÑAL INFORMATIVA T3</t>
  </si>
  <si>
    <t>SEÑAL EDUCATIVA</t>
  </si>
  <si>
    <t>TABLERO  DE  CONTROL  ARRANQUE DIRECTO Y  MANDO PARA 2 BOMBAS</t>
  </si>
  <si>
    <t>BOMBA SUMERGIBLE PARA AGUAS DE AFLUENTE 1.0HP</t>
  </si>
  <si>
    <t>ELECTROBOMBA TRIFÁSICA 220/440V</t>
  </si>
  <si>
    <t>TANQUE HIDROACUMULADOR DE PRESIÓN CON MEMBRANA INTERCAMBIABLE CAPACIDAD 200 LTS, VERTICAL</t>
  </si>
  <si>
    <t xml:space="preserve">ELECTROBOMBA DE ANILLO LIQUIDO MODELO: CKM 80 DE 0.75HP </t>
  </si>
  <si>
    <t>TABLERO  DE  CONTROL  ARRANQUE DIRECTO Y  MANDO PARA 3 MOTOBOMBAS EYECTORAS 5 HP-220V</t>
  </si>
  <si>
    <t xml:space="preserve">ELECTROBOMBA TIPO PERIFÉRICA DE 0.5HP SUCCIÓN 1" Y DESCARGA DE 1" MONOFÁSICA 110/220V </t>
  </si>
  <si>
    <t>ARRAYAN BLANCO</t>
  </si>
  <si>
    <t>CHICALA AMARILLO</t>
  </si>
  <si>
    <t>RODAMONTE</t>
  </si>
  <si>
    <t>TIBAR</t>
  </si>
  <si>
    <t>ENCENILLO</t>
  </si>
  <si>
    <t>TAGUA</t>
  </si>
  <si>
    <t>AYER, HOY Y MAÑANA</t>
  </si>
  <si>
    <t>FUCSIA ARBUSTIVA</t>
  </si>
  <si>
    <t>FUCSIA BOLIVIANA</t>
  </si>
  <si>
    <t>ABUTILON CAMPANILLA</t>
  </si>
  <si>
    <t>ABUTILON FAROLITO</t>
  </si>
  <si>
    <t>SIETE CUEROS ROJO</t>
  </si>
  <si>
    <t>SIETE CUEROS MORADO O ANGELITO</t>
  </si>
  <si>
    <t>CABALLERO DE LA NOCHE O JAZMIN DE NOCHE</t>
  </si>
  <si>
    <t>TOMATE DE ARBOL</t>
  </si>
  <si>
    <t>PERA</t>
  </si>
  <si>
    <t>ACANTO</t>
  </si>
  <si>
    <t>LIRIO AMARILLO</t>
  </si>
  <si>
    <t>LIRIO ROJO</t>
  </si>
  <si>
    <t>SALVIA</t>
  </si>
  <si>
    <t>CILANTRO</t>
  </si>
  <si>
    <t>TOMILLO</t>
  </si>
  <si>
    <t>BORRAJA</t>
  </si>
  <si>
    <t>CALENDULA</t>
  </si>
  <si>
    <t>AMAPOLA</t>
  </si>
  <si>
    <t>TUTOR DE MADERA MACIZA PARA MATERIAL VEGETAL ARBÓREO Y ARBUSTIVO DE 1,5 METROS LARGO X 3 CM X 3 CM</t>
  </si>
  <si>
    <t>CABUYA DE FIQUE DE 6 MM (1/4 PULGADAS)</t>
  </si>
  <si>
    <t>ESTACAS DE MADERA DE 40 CM DE LARGO X 3 CM X 3 CM</t>
  </si>
  <si>
    <t>HILO EN POLIPROPILENO BLANCO</t>
  </si>
  <si>
    <t>HIDRO RETENEDOR HYDROSOIL (POLÍMERO ORGÁNICO SUPER ADSORBENTE)</t>
  </si>
  <si>
    <t>CAL DOLOMITA (CON MÍNIMO 35% DE CALCIO)</t>
  </si>
  <si>
    <t>COMPOST ORGÁNICO</t>
  </si>
  <si>
    <t xml:space="preserve">ESTACIÓN DE EQUILIBRIO PARKOUR 6 ELEMENTOS </t>
  </si>
  <si>
    <t>ESTACIÓN DE EQUILIBRIO PARKOUR 5 ELEMENTOS</t>
  </si>
  <si>
    <t>ESTACIÓN DE EQUILIBRIO PARKOUR 16 ELEMENTOS</t>
  </si>
  <si>
    <t>ESTACIÓN DE EQUILIBRIO PARKOUR 11 ELEMENTOS</t>
  </si>
  <si>
    <t>ESTACIÓN DE EQUILIBRIO PARKOUR 13 ELEMENTOS</t>
  </si>
  <si>
    <t xml:space="preserve">MANTENIMIENTO DE ASCENSORES CON CAPACIDAD PARA 675 KG, DE 2 A 3 PARADAS POR ASCENSOR (SCHINDLER) </t>
  </si>
  <si>
    <t>MANTENIMIENTO DE ASCENSORES CON CAPACIDAD PARA 675 KG, 4 PARADAS POR ASCENSOR (SCHINDLER)</t>
  </si>
  <si>
    <t>MANTENIMIENTO DE ASCENSORES CON CAPACIDAD PARA 675 KG, 6 PARADAS POR ASCENSOR (SCHINDLER)</t>
  </si>
  <si>
    <t xml:space="preserve">MANTENIMIENTO DE ASCENSORES CON CAPACIDAD DE 750 A 1000 KG, 2 PARADAS POR ASCENSOR (SCHINDLER) </t>
  </si>
  <si>
    <t xml:space="preserve">MANTENIMIENTO DE ASCENSORES CON CAPACIDAD PARA 7 PERSONAS O 1000 KG. POR ASCENSOR (OTIS) </t>
  </si>
  <si>
    <t xml:space="preserve">RESORTE MARCA GALOPIN </t>
  </si>
  <si>
    <t xml:space="preserve">ASIENTO + TAPONES +TORNILLOS +L's </t>
  </si>
  <si>
    <t xml:space="preserve">BARRA+ TORINLLOS + TAPONES </t>
  </si>
  <si>
    <t xml:space="preserve">CABLE ENCAUCHETADO 3*4 (SUMINISTRO) </t>
  </si>
  <si>
    <t xml:space="preserve">BREAKER 2 X 20 A (SUMINISTRO) </t>
  </si>
  <si>
    <t xml:space="preserve">LUMINARIA LED 820W (SUM) </t>
  </si>
  <si>
    <t xml:space="preserve">LUMINARIA LED 580W (SUM) </t>
  </si>
  <si>
    <t>PONENTE ACTIVO PROFESIONAL, Nivel de presión sonora de hasta 131 Db, Biamplificación clase D de 2100</t>
  </si>
  <si>
    <t>SUBWOOFER DOBLE PROFESIONAL DE 18"</t>
  </si>
  <si>
    <t>CONSOLA DE MEZCLAS DE 10 CANALES CON MÚLTIPLES EFECTOS Y GRABACIÓN,</t>
  </si>
  <si>
    <t xml:space="preserve">BASE CABINA </t>
  </si>
  <si>
    <t>MICRÓFONO VOCAL SUPERCARDIOIDE DINÁMICO PROFESIONAL</t>
  </si>
  <si>
    <t>BASTIDOR DE UNIDAD PA2, SISTEMA COMPLETO DE GESTIÓN DE ALTAVOCES</t>
  </si>
  <si>
    <t>ALTAVOZ ACTIVO DE DOS VÍAS 127 dB SPL máximo</t>
  </si>
  <si>
    <t>CONSOLA DE MEZCLA DE 6 CANALES CON MULTI-FX</t>
  </si>
  <si>
    <t>SUB 702-ASII SUBWOOFER ACTIVO</t>
  </si>
  <si>
    <t>SET INSTRUMENTAL DUAL WMS40</t>
  </si>
  <si>
    <t>CAJA DE ESCENARIO DE AUDIO - 16 ENTRADAS/4 SALIDAS</t>
  </si>
  <si>
    <t xml:space="preserve">INSTALACIÓN Y SETEO DE EQUIPOS </t>
  </si>
  <si>
    <t>UNION UNIVERSAL PVC PRESION SCH 80 3"</t>
  </si>
  <si>
    <t>TUBO PVC PRESION SCH 80  3" 6.10m</t>
  </si>
  <si>
    <t>ADAPTADOR MACHO PVC PRESION SCH 80 3"</t>
  </si>
  <si>
    <t>UNIÓN LISA PVC PRESION SCH 80 3"</t>
  </si>
  <si>
    <t>TUBO PVC PRESION SCH 80  4" 6.10m</t>
  </si>
  <si>
    <t>REDUCCIÓN PVC PRESION SCH 80 4x2"</t>
  </si>
  <si>
    <t>REDUCCIÓN PVC PRESION SCH 80 2x1"</t>
  </si>
  <si>
    <t>UNIÓN LISA PVC PRESION SCH 80 4"</t>
  </si>
  <si>
    <t>UNIÓN LISA PVC PRESION SCH 80 1"</t>
  </si>
  <si>
    <t>LUMINARIA TIPO LED CARACTERISTICAS DE ILUMINACIÓN TIPO PROYECTOR 200W</t>
  </si>
  <si>
    <t xml:space="preserve">MATERAS EN CONCRETO (0.3*0.4*0.60) </t>
  </si>
  <si>
    <t xml:space="preserve">GEL HIDRORETENEDOR  </t>
  </si>
  <si>
    <t xml:space="preserve">COLCHONETA PROTECTOR PARA POSTE ANCHO ARRIBA 2,77  ANCHO ABAJO 6,40 LARGO 2mt </t>
  </si>
  <si>
    <t xml:space="preserve">COLCHONETA PROTECTOR PARA POSTE ANCHO ARRIBA 2,50  ANCHO ABAJO 5,53 LARGO 1,9mt </t>
  </si>
  <si>
    <t xml:space="preserve">COLCHONETA PROTECTOR PARA POSTE ANCHO ARRIBA 2,50  ANCHO ABAJO 5,50 LARGO 1,87mt </t>
  </si>
  <si>
    <t xml:space="preserve">COLCHONETA PROTECTOR PARA POSTE ANCHO ARRIBA 2,47  ANCHO ABAJO 5,85 LARGO 2mt </t>
  </si>
  <si>
    <t xml:space="preserve">MADERAMEN PORTATIL IMPORTADO APROBADO FIBA (SUM+INST) </t>
  </si>
  <si>
    <t>ASESOR + PRESTACIONES</t>
  </si>
  <si>
    <t>ESPECIALISTA  (I) CATEGORÍA 1 (E.G.12;E.E.10) + PRESTACIONES</t>
  </si>
  <si>
    <t>ESPECIALISTA (II) CATEGORÍA 2 (E.G.10;E.E.7) + PRESTACIONES</t>
  </si>
  <si>
    <t>PROFESIONAL ESPECIALISTA CONSTRUCCIÓN VELÓDROMOS CATEGORÍA 3A (E.G.8;E.E.5) + PRESTACIONES</t>
  </si>
  <si>
    <t>PROFESIONAL ESPECIALISTA/COORDINADOR BIM CATEGORÍA 3B (E.G.8;E.E.5) + PRESTACIONES</t>
  </si>
  <si>
    <t>PROFESIONAL ESPECIALISTA HIDROGEÓLOGO CATEGORÍA 3C (E.G.8;E.E.5) + PRESTACIONES</t>
  </si>
  <si>
    <t>PROFESIONAL CATEGORÍA 6A (E.G.3;E.E.1) + PRESTACIONES</t>
  </si>
  <si>
    <t>CONTADOR + PRESTACIONES</t>
  </si>
  <si>
    <t>TRABAJADOR SOCIAL + PRESTACIONES</t>
  </si>
  <si>
    <t>PROFESIONAL CATEGORÍA 8 (E.G.2) + PRESTACIONES</t>
  </si>
  <si>
    <t>PROFESIONAL AUXILIAR + PRESTACIONES</t>
  </si>
  <si>
    <t>Topógrafo Auxiliar + prest.</t>
  </si>
  <si>
    <t>Tecnólogo En Ingeniería + prest.</t>
  </si>
  <si>
    <t>Maestro O Inspector Categorìa 2 + Prest.</t>
  </si>
  <si>
    <t>Operador De Equipo + Prest.</t>
  </si>
  <si>
    <t>Operador Auxiliar De Equipo + Prest.</t>
  </si>
  <si>
    <t>Oficial O Inspector 2 + Prest.</t>
  </si>
  <si>
    <t>Laboratorista Auxiliar + Prest.</t>
  </si>
  <si>
    <t>Conductor O Motorista + Prest.</t>
  </si>
  <si>
    <t>Secretaria 1 + Prest.</t>
  </si>
  <si>
    <t>Secretaria 2 + Prest.</t>
  </si>
  <si>
    <t>Celador + Prest.</t>
  </si>
  <si>
    <t>Digitador 1 + Prest.</t>
  </si>
  <si>
    <t>Administrador + Prest.</t>
  </si>
  <si>
    <t>APARATO DE SEÑALIZACIÓN HOMOLOGADO F.I.E. PARA ESGRIMA</t>
  </si>
  <si>
    <t>CARRETE ENROLLADOR PARA CABLE DE ESGRIMA</t>
  </si>
  <si>
    <t>CABLE TRIPOLAR DE ESGRIMA DE 14mts</t>
  </si>
  <si>
    <t xml:space="preserve">Juego COMUNICADOR </t>
  </si>
  <si>
    <t>Juego POSTES INTERACTIVOS MUSICALES</t>
  </si>
  <si>
    <t xml:space="preserve">Juego POSTES INTERACTIVOS </t>
  </si>
  <si>
    <t>Juego RUEDA DE EJERCICIO</t>
  </si>
  <si>
    <t>Juego TRAMPOLIN 1.50 x 1.50</t>
  </si>
  <si>
    <t>Juego TABLERO LUDICO SENSORIAL ANIMALES</t>
  </si>
  <si>
    <t>Juego TABLERO LUDICO SENSORIAL FLORES</t>
  </si>
  <si>
    <t>Juego COLUMPIO INCLUSIVO SILLA DE RUEDAS</t>
  </si>
  <si>
    <t>Juego DESLIZADERO LADERA</t>
  </si>
  <si>
    <t>Juego CONCERTO 2 CONGAS</t>
  </si>
  <si>
    <t>Juego CONCERTO 3 CONGAS</t>
  </si>
  <si>
    <t>Juego CONCERTO 5 CONGAS</t>
  </si>
  <si>
    <t>Juego CONCERTO CHIMES</t>
  </si>
  <si>
    <t>Juego SMALL CABASA</t>
  </si>
  <si>
    <t>Juego 360 ACCESSIBLE</t>
  </si>
  <si>
    <t>Juego REVO</t>
  </si>
  <si>
    <t>Juego COZY COCOON</t>
  </si>
  <si>
    <t>Juego CLIMBOO 414-1</t>
  </si>
  <si>
    <t>Juego NETTIX 1638</t>
  </si>
  <si>
    <t>Juego COLUMPIO DE NIDO MARIPOSAS</t>
  </si>
  <si>
    <t>Juego MUELLE DOBLE INCLUYENTE</t>
  </si>
  <si>
    <t>Juego SWING 520</t>
  </si>
  <si>
    <t>Juego HOOP 714</t>
  </si>
  <si>
    <t>Juego JUMPOO EUROTRAMP 2200</t>
  </si>
  <si>
    <t>Juego JUMPOO EUROTRAMP 2202</t>
  </si>
  <si>
    <t>Juego JUMPOO 2221</t>
  </si>
  <si>
    <t>Juego WOODEN 1506</t>
  </si>
  <si>
    <t>Juego WOODEN 1506 MATERIAL RECICLADO</t>
  </si>
  <si>
    <t>Juego PLAY CUBES 1.0</t>
  </si>
  <si>
    <t>Juego PLAY CUBES 1.0M</t>
  </si>
  <si>
    <t>Juego PLAY CUBES 1.0MC</t>
  </si>
  <si>
    <t>Juego PLAY CUBES 1.1C</t>
  </si>
  <si>
    <t>Juego PLAY CUBES 2.0MC</t>
  </si>
  <si>
    <t>Juego PLAY CUBES 3.0N</t>
  </si>
  <si>
    <t>Juego PLAY CUBES 3.0MN</t>
  </si>
  <si>
    <t>Juego PLAY CUBES 4.0C</t>
  </si>
  <si>
    <t>Juego PLAY CUBES 4.0</t>
  </si>
  <si>
    <t>Juego PLAY CUBES 4.0M</t>
  </si>
  <si>
    <t>Juego PLAY CUBES 5.0MCN</t>
  </si>
  <si>
    <t>Juego PLAY CUBES 7.0</t>
  </si>
  <si>
    <t>Juego PLAY CUBES 7.0M</t>
  </si>
  <si>
    <t>Juego PLAY CUBES 8.0SL</t>
  </si>
  <si>
    <t>Juego MURO</t>
  </si>
  <si>
    <t xml:space="preserve">Juego SALTO </t>
  </si>
  <si>
    <t>Juego PUERTA</t>
  </si>
  <si>
    <t>Juego CUERDAS</t>
  </si>
  <si>
    <t>Juego PLATAFORMA</t>
  </si>
  <si>
    <t>Juego PISADA</t>
  </si>
  <si>
    <t>Juego BALANCEO</t>
  </si>
  <si>
    <t>Juego TUNEL</t>
  </si>
  <si>
    <t>Juego PUENTE</t>
  </si>
  <si>
    <t>Juego SLALOM</t>
  </si>
  <si>
    <t>Juego VALLA DE SALTO SIMPLE</t>
  </si>
  <si>
    <t>Juego MESA DE DETENCIÓN</t>
  </si>
  <si>
    <t>Juego BALANCÍN PERROS</t>
  </si>
  <si>
    <t>Juego SLALOM PERROS</t>
  </si>
  <si>
    <t>Juego PASARELA PERROS</t>
  </si>
  <si>
    <t>Juego TUNEL PERROS</t>
  </si>
  <si>
    <t>Juego BARRA DE SALTO</t>
  </si>
  <si>
    <t>Juego SLALOM PERROS 1</t>
  </si>
  <si>
    <t>Juego TUNEL PARA PERROS</t>
  </si>
  <si>
    <t>Juego PASARELA PARA PERROS 1</t>
  </si>
  <si>
    <t>LOSETA PANOT 20X20X6 COLOR VERDE</t>
  </si>
  <si>
    <t>LOSETA PANOT 20X20X6 COLOR CHOCOLATE</t>
  </si>
  <si>
    <t>Luminaria UNISTREET 60leds - DW10 - 6000 lm - 39 W</t>
  </si>
  <si>
    <t>Luminaria UNISTREET 70leds - DW10 - 7000 lm - 43 W</t>
  </si>
  <si>
    <t>Luminaria UNISTREET 80leds - DW10 - 8000 lm - 50 W</t>
  </si>
  <si>
    <t>Luminaria UNISTREET 90leds - DW10 - 9000 lm - 57 W</t>
  </si>
  <si>
    <t>Luminaria UNISTREET 90leds - DM50 - 9000 lm - 57 W</t>
  </si>
  <si>
    <t>Luminaria UNISTREET 120leds - DW10 - 12000 lm - 71 W</t>
  </si>
  <si>
    <t>Luminaria UNISTREET 139leds - DW10 - 14000 lm - 83 W</t>
  </si>
  <si>
    <t>Luminaria UNISTREET 160leds - DW10 - 16000 lm - 97 W</t>
  </si>
  <si>
    <t>TANQUE DE AGUA CILÍNDRICO HORIZONTAL DE 2000 L</t>
  </si>
  <si>
    <t>ESTAMPADO DEL CONCRETO COLOR *</t>
  </si>
  <si>
    <t>TANQUE DE AGUA CILÍNDRICO HORIZONTAL DE 1650 L</t>
  </si>
  <si>
    <t>TANQUE DE AGUA CILÍNDRICO HORIZONTAL DE 10000 L</t>
  </si>
  <si>
    <t>TANQUE DE AGUA CILÍNDRICO HORIZONTAL DE 5000 L</t>
  </si>
  <si>
    <t>TANQUE ALMACENAMIENTO AGUA CILÍNDRICO HORIZONTAL 17500 L</t>
  </si>
  <si>
    <t>NEBULIZADOR PARA RIEGO 4MM TIPO DIG FOGGER</t>
  </si>
  <si>
    <t>BOMBA SUMERGIBLE TIPO LAPICERO 1.0 HP S/D 1 1/4″ 110 VAC ACERO INOX. MONOF. 75 MCA 18 GPM</t>
  </si>
  <si>
    <t>ELECTROBOMBA MULTIETAPA VERTICAL 2.0 HP 220 VAC ACERO INOX. TRIF. 125 MCA 9 GPM</t>
  </si>
  <si>
    <t>CIELO RASO PVC BLANCO BRILLANTE 5.95x0.25 7MM</t>
  </si>
  <si>
    <t>LADRILLO RECOCIDO COMÚN 20×10x6 cm Depósito</t>
  </si>
  <si>
    <t>Probeach Courtline - Cinta de demarcacion Rugby playa en polipropileno de 25 mm de ancho color azul</t>
  </si>
  <si>
    <t>SEÑAL EN POLIESTIRENO DE 1,25 m 0,35 m, LAMINADO VINILO FOTOLUMINISCENTE E IMPRESIÓN DIGITAL EN ALTA</t>
  </si>
  <si>
    <t>VIDRIO INCOLORO 5 MM FILETEADO MEDIDA 545 X 1700</t>
  </si>
  <si>
    <t>VIDRIO LAMINADO 3+3 CON PELICULA TIPO ESPEJO</t>
  </si>
  <si>
    <t xml:space="preserve">VIDRIO LAMINADO 3+3 </t>
  </si>
  <si>
    <t>VIDRIO LAMINADO 3+3 PULIDO LADOS LARGOS</t>
  </si>
  <si>
    <t xml:space="preserve">VIDRIO LAMINADO 5+5 INCOLORO MONOLITICO CON TRANSPORTE </t>
  </si>
  <si>
    <t>MANIJA CON LLAVE NEGRA + BARRA ANTIPANICO ROJO-NEGRO PUSH ISEO</t>
  </si>
  <si>
    <t xml:space="preserve">Tanque Ponyplast 500L Con Tapa Negro </t>
  </si>
  <si>
    <t>Repuesto para balancín doble en x soporte de eje doble</t>
  </si>
  <si>
    <t>Repuesto rotador 4 ejes para balancin rotador cuadruple</t>
  </si>
  <si>
    <t>CINTA FIJA  DEMARCACION  CANCHA TENIS POLVO</t>
  </si>
  <si>
    <t>ARCOS BALONMANO PROFESIONAL (PAR), INCLUYE RED</t>
  </si>
  <si>
    <t>ANCLAJES PARA FIJACIÓN DE ARCOS DE BALONMANO PROFESIONAL</t>
  </si>
  <si>
    <t>CINTA DELIMITANTE DEL CAMPO BALÓNMANO PROFESIONAL</t>
  </si>
  <si>
    <t>POSTES DE RED PARA TENIS PLAYA PROFESIONAL</t>
  </si>
  <si>
    <t>PIEZAS DE FUNDAS DE SUELO PARA TENIS PLAYA PROFESIONAL</t>
  </si>
  <si>
    <t>PIEZAS DE PLACAS DE ANCLAJE A SUELO PARA TENIS PLAYA PROFESIONAL</t>
  </si>
  <si>
    <t>JUEGO DE ELEMENTOS DE FIJACIÓN PARA TENIS PLAYA PROFESIONAL</t>
  </si>
  <si>
    <t>RED DE TENIS PLAYA PROFESIONAL</t>
  </si>
  <si>
    <t>ANTENAS DE RED DE TENIS PLAYA PROFESIONAL</t>
  </si>
  <si>
    <t>CINTAS DELIMITADORAS DE TENIS PLAYA PROFESIONAL</t>
  </si>
  <si>
    <t>ALMOHADILLAS PARA POSTES DE TENIS DE PLAYA PROFESIONAL</t>
  </si>
  <si>
    <t>JUEGO DE POSTES DE VOLEY PLAYA PROFESIONAL</t>
  </si>
  <si>
    <t>PIEZAS DE PANELES DE SUELO PARA VOLEY PLAYA PROFESIONAL</t>
  </si>
  <si>
    <t>JUEGO DE VIGAS DE MADERA (6 PIEZAS) PARA VOLEY PLAYA PROFESIONAL</t>
  </si>
  <si>
    <t>RED PARA VOLEY PLAYA PROFESIONAL - Pro beach Net Plus</t>
  </si>
  <si>
    <t>ANTENAS DE RED DE VOLEY PLAYA PROFESIONAL</t>
  </si>
  <si>
    <t>CINTAS DELIMITADORAS DE VOLEY PLAYA PROFESIONAL</t>
  </si>
  <si>
    <t>ALMOHADILLAS PARA POSTES DE VOLEY PLAYA PROFESIONAL</t>
  </si>
  <si>
    <t>PORTERÍA DE FÚTBOL PLAYA</t>
  </si>
  <si>
    <t>LÍNEA DE CANCHA DE FÚTBOL PLAYA PROFESIONAL</t>
  </si>
  <si>
    <t xml:space="preserve">TRANSPORTE DE 1 CONTENEDOR TIPO BAÑO / VR X VIAJE </t>
  </si>
  <si>
    <t xml:space="preserve">ALQUILER DE CAMION GRUA / CARGUE / DESCARGUE /VR DIA 8 HORAS  </t>
  </si>
  <si>
    <t xml:space="preserve">TRANSPORTE EQUIPO Y ACCESORIOS / 25 TONELADAS </t>
  </si>
  <si>
    <t>REDES DE PORTERÍA DE FÚTBOL PLAYA PROFESIONAL</t>
  </si>
  <si>
    <t>PESOS DE PORTERÍA DE FÚTBOL PLAYA PROFESIONAL</t>
  </si>
  <si>
    <t>BANDERAS (SET) DE FÚTBOL PLAYA PROFESIONAL</t>
  </si>
  <si>
    <t>Fabricacion e instalacion de puertas en acero inox cal 20 baño de mujeres -baño hombres.</t>
  </si>
  <si>
    <t>Cambio de pasadores de puertas baño discapacitados</t>
  </si>
  <si>
    <t>Divisiones de orinales en acero inox cal 20</t>
  </si>
  <si>
    <t>Cambio de mueble en acero inox cal 20</t>
  </si>
  <si>
    <t xml:space="preserve">Lavamanos en acero inox antivandalico y mueble en acero inox </t>
  </si>
  <si>
    <t>Mantenimiento de puerta de ingreso corrediza</t>
  </si>
  <si>
    <t xml:space="preserve">Cambio de celosia parte externa del modulo recubrimiento del modulo parte inferior </t>
  </si>
  <si>
    <t>CAMBIO DE 38 PERFILES RECTANGULARES 7,5CM*2,5CM CAL18</t>
  </si>
  <si>
    <t>CAMBIO DE VIDRIO LAMINADO 4+4 229MM*84MM</t>
  </si>
  <si>
    <t>DESMONTE SUMINISTRO E INSTALACION DE PLATERO EN ACERO INOXIDABLE SATINADO 304 CON ACCESORIOS</t>
  </si>
  <si>
    <t>DESMONTE DE LISTONES DE MADERA</t>
  </si>
  <si>
    <t>CAMBIO DE LAMINAS DE ACERO INOXODABLE 304 120CM*50CM</t>
  </si>
  <si>
    <t>PINTURA GENERAL DEL MODULO CON ANTICORROSIVO Y ESMALTE GRIS 7045</t>
  </si>
  <si>
    <t>Lavado con Hidrolavadora piso de caucho.  (En m2).</t>
  </si>
  <si>
    <t>Tratamiento con resina alifatica sobre el área del cuacho</t>
  </si>
  <si>
    <t>ACOMPAÑAMIENTO TÉCNICO MECÁNICO PARA ASCENSORES EN EVENTOS DEPORTIVOS O CULTURALES (PARTIDOS/CONCIER</t>
  </si>
  <si>
    <t>Control, extraccion y manejo de colmenas incluye trajes especiales, plataforma de trabajo en alturas</t>
  </si>
  <si>
    <t>FORRO O FUNDA EN NYLON PARA BAFLES, CON CREMALLERA PARA LA TAPA, 1,31m x 0,67m x 0,83 m.</t>
  </si>
  <si>
    <t>LUMINARIA LED CW 120-277V 200W SWB GM 5700K</t>
  </si>
  <si>
    <t>LUMINARIA LEDVANCE HIGH POWER 100-277V 600W 5700K</t>
  </si>
  <si>
    <t>MANTENIMIENTO DE JUEGOS INFANTILES. INCLUYE: LIMPIEZA, ENGRASE Y AJUSTES</t>
  </si>
  <si>
    <t>PROTECTORES AMORTIGUACIÓN PARA POSTES, ETHAURETANO DE 30 mm FORRADO EN NYLON, CORREAS EN VELCRO RECU</t>
  </si>
  <si>
    <t>Repuesto tapas juego red piramidal - marca Berliner. (SUM+INST)</t>
  </si>
  <si>
    <t>Repuesto malla red juego red piramidal - marca Berliner. (SUM+INST)</t>
  </si>
  <si>
    <t>Repuesto tensores juego red piramidal - marca Berliner. (SUM+INST)</t>
  </si>
  <si>
    <t>RED REPUESTO JUEGO TOBOGÁN 5-13 AÑOS 30 NIÑOS. (SUM+INST)</t>
  </si>
  <si>
    <t>TUBOS REPUESTO ESTRUCTURA JUEGO TOBOGÁN 5-13 AÑOS 30 NIÑOS. (SUM+INST)</t>
  </si>
  <si>
    <t>TOBOGÁN REPUESTO JUEGO TOBOGÁN 5-13 AÑOS 30 NIÑOS. (SUM+INST)</t>
  </si>
  <si>
    <t>RED REPUESTO JUEGO CIRCUITO OBSTÁCULOS 5-12 AÑOS, 36 NIÑOS (SUM+INST)</t>
  </si>
  <si>
    <t>TUBOS REPUESTO ESTRUCTURA JUEGO CIRCUITO OBSTÁCULOS 5-13 AÑOS 36 NIÑOS. (SUM+INST)</t>
  </si>
  <si>
    <t>TRAMO DESLIZADERO ROTOMOLDEADO PARA JUEGO TOBOGAN RECTO, L=8 m H=3,8 m</t>
  </si>
  <si>
    <t>CESTA O CANASTA TIPO NIDO PARA COLUMPIO, EDAD 2 A 8 AÑOS. (SUM+INST)</t>
  </si>
  <si>
    <t>REJILLA PREFABRICADA PARA CÁRCAMO 0,50m x 0,25m x 0,05m</t>
  </si>
  <si>
    <t>BLACKOUT ENRROLLABLE BLANCO</t>
  </si>
  <si>
    <t>Suministro de baño en acero inox antivandalico</t>
  </si>
  <si>
    <t xml:space="preserve">PERFILES O VIGAS DE MADERA ESCUADRADAS PARA PORTERÍAS DE FÚTBOL PLAYA PROFESIONAL. L = 1 m, 80 X 80 </t>
  </si>
  <si>
    <t>PASOS REPUESTO JUEGO TOBOGÁN 5-13 AÑOS 30 NIÑOS. (SUM+INST)</t>
  </si>
  <si>
    <t>GPS - ALQUILER DIA</t>
  </si>
  <si>
    <t>VARA DE LIMATON DIAMETRO=10CM Y LONG 4 M</t>
  </si>
  <si>
    <t>TINA EN POLIESTER REFORZADO CON FIBRA DE VIDRIO DE 2,00 m X1,80 m</t>
  </si>
  <si>
    <t>CABLE AL AISLADO THHN/THWN #500 MCM</t>
  </si>
  <si>
    <t>COFRE KIT METALAR</t>
  </si>
  <si>
    <t>LIMATON 10 A 12 DE DIAMETRO X 3,5 MTS INMUNIZADOS</t>
  </si>
  <si>
    <t>Malla Nylon #3 inmunizado color negro + accesorios</t>
  </si>
  <si>
    <t>GRAMA SINTETICA NEW GOLDEN II VERDE, 30 MM 3/8", 1500 g/m2</t>
  </si>
  <si>
    <t>ALFOMBRA 6,45 MM - 542,5 G/M2</t>
  </si>
  <si>
    <t>EQUIPO SPLIT, AIRE ACONDICIONADO, DE CAPACIDAD 24000 BTU</t>
  </si>
  <si>
    <t>EXTRACTOR DE AIRE DE 16" INDUSTRIAL</t>
  </si>
  <si>
    <t>CALENTADOR DE ALTA RECUPERACION, 30 galones.</t>
  </si>
  <si>
    <t>Sistema de iluminación y control</t>
  </si>
  <si>
    <t>Sistema de pantallas para visualización de eventos culturales y deportivos</t>
  </si>
  <si>
    <t>Sistema de Fuentes No Convencionales de Energías Renovables - Paneles solares</t>
  </si>
  <si>
    <t>Sistema de piso maderamen para prácticas deportivas</t>
  </si>
  <si>
    <t>MOLDE ADOQUIN EN HILERA (0,92M X 0,45M)</t>
  </si>
  <si>
    <t>PASO RECTANGULAR 30X75CM</t>
  </si>
  <si>
    <t>PASO CIRCULAR D=30CM</t>
  </si>
  <si>
    <t>Tratamiento / disposición de residuos de retamo espinoso</t>
  </si>
  <si>
    <t>LED MNCONTINUUM 30-60W NW SP24</t>
  </si>
  <si>
    <t>Tablero trifásico de 18 ctos, Luminex LEGRAND TWS-18BO</t>
  </si>
  <si>
    <t>TRANSFERENCIA MANUAL REVERSIBLE TRIFÁSICO 3 POLOS 100 AMP 1 0 2 64X64 CON PUENTE VOLTIO 20206</t>
  </si>
  <si>
    <t>GRAMA SINTeTICA VERDE 30MM 3/8 1500G/M2</t>
  </si>
  <si>
    <t>GRAMA SINTeTICA VERDE 25MM 3/8 750g/m2</t>
  </si>
  <si>
    <t>PISO MODULAR ANTIDESLIZANTE ZONAS HUMEDAS 30,5x30,5 cm</t>
  </si>
  <si>
    <t>ESQUINERO / RAMPA PISO MODULAR ANTIDESLIZANTE</t>
  </si>
  <si>
    <t>BANCAS CAMERINOS JUGADORES L=2m CON PERCHERO</t>
  </si>
  <si>
    <t>RECUBRIMIENTO SINTETICO PATINODROMO</t>
  </si>
  <si>
    <t>MESON BAÑO CON POCETA CORRIDA X 55CM</t>
  </si>
  <si>
    <t>VIDRIO EN MARQUETERIA EN ALUMINIO, TUBERIA 3"X1 - 1/2"</t>
  </si>
  <si>
    <t>VIDRIO EN MARQUETERIA EN ALUMINIO, TUBERIA 1-1/2" X 1-1/2"</t>
  </si>
  <si>
    <t>Escritorio, tablex de 36mm, dimensiones 50cm x 100cm</t>
  </si>
  <si>
    <t>PUERTA SISTEMA PROYECTANTE, MARCO EN ALUMINIO 2 HOJAS</t>
  </si>
  <si>
    <t>ROLLO DE PAPEL BOND BLANCO  91 cm x 50 m, 75 gr</t>
  </si>
  <si>
    <t>TINTA PARA PLOTTER 1000 ml</t>
  </si>
  <si>
    <t xml:space="preserve">TONER PARA IMPRESORA LASER 136X HP negro </t>
  </si>
  <si>
    <t>CAJA NIDO PEQUEÑA TIPO I</t>
  </si>
  <si>
    <t>CAJA NIDO PEQUEÑA TIPO II</t>
  </si>
  <si>
    <t>CAJA NIDO PEQUEÑA TIPO III</t>
  </si>
  <si>
    <t>CAJA NIDO PEQUEÑA TIPO IV</t>
  </si>
  <si>
    <t>CAJA NIDO PEQUEÑA TIPO V</t>
  </si>
  <si>
    <t>CAJA NIDO PEQUEA TIPO VI</t>
  </si>
  <si>
    <t>CAJA NIDO PEQUEÑA TIPO VII</t>
  </si>
  <si>
    <t>CAJA NIDO PEQUEÑA TIPO VIII</t>
  </si>
  <si>
    <t>ARMELLA CERRADA DE 14X30 MM - CAJA X 144 UN</t>
  </si>
  <si>
    <t>ARMELLA CERRADA DE 26X52mm - CAJA X 144UN</t>
  </si>
  <si>
    <t>MADEJA FIQUE X 100M X 1.5MM DE CALIBRE</t>
  </si>
  <si>
    <t xml:space="preserve">ROLLO X 175M SOGA FIQUE 16MM, 5/8" (ROLLO X25 kg X 175M) </t>
  </si>
  <si>
    <t>PROTECCIÓN ANTI-ESCALADA CON PINTURA DE ACEITE PARA EXTERIORES</t>
  </si>
  <si>
    <t>PANTALLA INDUSTRIAL DE 65” PARA INTERIORES</t>
  </si>
  <si>
    <t xml:space="preserve">SOPORTE PANTALLA 32" -  80"  TUBULAR DE TECHO </t>
  </si>
  <si>
    <t xml:space="preserve">PANTALLA INDUSTRIAL DE 75” TIPO ESCAPARATE </t>
  </si>
  <si>
    <t>SOPORTE DE DOS LADOS, CON UBICACIÓN HORIZONTAL O VERTICAL.</t>
  </si>
  <si>
    <t xml:space="preserve">LED SYL-STREET 22-35W NW 7P    </t>
  </si>
  <si>
    <t xml:space="preserve">LED SYL-STREET 36-60 W NW 7P    </t>
  </si>
  <si>
    <t xml:space="preserve">LED Street Light Syl-Street 66-100W    </t>
  </si>
  <si>
    <t xml:space="preserve">Led SYLVANIA Street 94-120W  </t>
  </si>
  <si>
    <t xml:space="preserve">LED SYL STREET 96-150W NW 7P    </t>
  </si>
  <si>
    <t xml:space="preserve">KIT SOLAR SYL-STREET 35W 36H </t>
  </si>
  <si>
    <t xml:space="preserve">Kit Solar Syl-Street Gel 60W    </t>
  </si>
  <si>
    <t xml:space="preserve">Kit Solar Syl-Street Gel 90W    </t>
  </si>
  <si>
    <t xml:space="preserve">LED Proyector Sylflood High Wattage 800W 45°    </t>
  </si>
  <si>
    <t xml:space="preserve">LED Proyector Sylflood High Wattage 300W    </t>
  </si>
  <si>
    <t xml:space="preserve">LED SYLFLOOD 150W CW 60° </t>
  </si>
  <si>
    <t xml:space="preserve">LED Proyector Sylflood High Wattage 400W     </t>
  </si>
  <si>
    <t>Proyector LED SYLFLOOD 960W CW 45°</t>
  </si>
  <si>
    <t>Proyector LED SYLFLOOD 960W CW 15°</t>
  </si>
  <si>
    <t>Tornillos rosca ordinaria 3/8 x 4” con arandela, guasa y tuerca</t>
  </si>
  <si>
    <t>Tornillos rosca ordinaria 3/8 x 2” con arandela, guasa y tuerca</t>
  </si>
  <si>
    <t>Tornillos rosca ordinaria 5/16 x 2” con arandela, guasa y tuerca</t>
  </si>
  <si>
    <t>Tornillos rosca ordinaria 1/4 x 2” con arandela, guasa y tuerca</t>
  </si>
  <si>
    <t>Rodamiento 6204</t>
  </si>
  <si>
    <t>Correa A120</t>
  </si>
  <si>
    <t xml:space="preserve">Correa A 80 </t>
  </si>
  <si>
    <t>Correa B 208</t>
  </si>
  <si>
    <t>Correa A 72</t>
  </si>
  <si>
    <t>Correa A136</t>
  </si>
  <si>
    <t>Correa B 198</t>
  </si>
  <si>
    <t>Correa A 96</t>
  </si>
  <si>
    <t>Correa A 64</t>
  </si>
  <si>
    <t>Correa A 94</t>
  </si>
  <si>
    <t>Desengrasante hidrosoluble P-444</t>
  </si>
  <si>
    <t>Aceite Conditioner ICE</t>
  </si>
  <si>
    <t>WORM SHAFT Ref.12-860171-000</t>
  </si>
  <si>
    <t>CLUTCH PULLEY Ref.12-860717-000</t>
  </si>
  <si>
    <t>DECK LIFT HOOK Ref.12-100832-3</t>
  </si>
  <si>
    <t>INSTALLATON AIR FITTING Ref.12-700268-000</t>
  </si>
  <si>
    <t>CROSS CONVEYOR BELT Ref.12-450037-000</t>
  </si>
  <si>
    <t>PIN Ref.12-100306-000</t>
  </si>
  <si>
    <t>SCISSOR ARM Ref.12-200016-091</t>
  </si>
  <si>
    <t>URETHANE POWER Ref.90-520060-000</t>
  </si>
  <si>
    <t>RUBBER DECK CHUTES Ref.12-200894-000</t>
  </si>
  <si>
    <t>RUBBER DECK CHUTES Ref.12-2000864-000</t>
  </si>
  <si>
    <t>RUBBER DECK CHUTES Ref.12-2000895-000</t>
  </si>
  <si>
    <t>SOLENOIDE 208V Ref.10-688003-000</t>
  </si>
  <si>
    <t>Aceite</t>
  </si>
  <si>
    <t>RUBBER DECK ROLLER ASSEMBLY Ref.12-200114-000</t>
  </si>
  <si>
    <t>MODULAR PIN WHEEL Ref.12-860071-000</t>
  </si>
  <si>
    <t>URETHANE PIT CUSHION FACING Ref.12-252308-000</t>
  </si>
  <si>
    <t>MAGNETIC Ref.12-862163-000</t>
  </si>
  <si>
    <t>SPOTTING FINGERS Ref.12-200892-000 ( R.H)</t>
  </si>
  <si>
    <t>SPOTTING FINGERS Ref.12-200893-000(L.H)</t>
  </si>
  <si>
    <t>BALL WHEEL ROLLER ASSEMBLY Ref.12-400268-000</t>
  </si>
  <si>
    <t>PINSETTER MOTOR Ref.12-752056-000</t>
  </si>
  <si>
    <t>PIN GUIDE WIRES Ref.12-150294-000</t>
  </si>
  <si>
    <t>PIN GUIDE WIRES Ref.12-150295-000</t>
  </si>
  <si>
    <t>PIN GUIDE WIRES Ref.12-150297-000</t>
  </si>
  <si>
    <t>PIN GUIDE WIRES Ref.12-150296-000</t>
  </si>
  <si>
    <t>SERVICIO DE VACTOR PARA SUCCION DE LODOS</t>
  </si>
  <si>
    <t>DECK HOOK CAM LAVER Ref.12-100178-00</t>
  </si>
  <si>
    <t>ELECTRONIC TRIGGERING CONTROL SYSTEM Ref.12-862584-400</t>
  </si>
  <si>
    <t>CAM FOLLOW NEEDLE BEARING Ref.11-480001-000</t>
  </si>
  <si>
    <t>RODAMIENTO 607 R</t>
  </si>
  <si>
    <t>PAPEL K2 CLOTH</t>
  </si>
  <si>
    <t>POWER LIFT MOTOR Ref.53-8600022-010</t>
  </si>
  <si>
    <t>PURE RUBBER LIFT ROD COVERS Ref.12-400048-091</t>
  </si>
  <si>
    <t>MOGADOR UNA CARA DIGITAL EXTERIOR CON PANTALLA DE 75”</t>
  </si>
  <si>
    <t>TÓTEM TIPO COLUMNA METALICA AUTOPORTANTE CON PANEL SOLAR INTEGRADO.</t>
  </si>
  <si>
    <t>MICROSENSOR MONITOREO MATERIAL PARTICULADO INSTALACION WIFI FIJO</t>
  </si>
  <si>
    <t>POSTE PARA UNIDAD DE CAMARA LPR</t>
  </si>
  <si>
    <t>LICENCIA DE SOFTWARE DE ADMINISTRACION DE CONTENIDO VISUALIZACION DIGITAL</t>
  </si>
  <si>
    <t>MICROSENSOR MONITOREO MATERIAL PARTICULADO CON WIFI MOVIL CON SIMCARD</t>
  </si>
  <si>
    <t>SUMINISTRO DE TRAMPOLÍN COMPLETO NUEVO Maxiflex B16, marca Duraflex</t>
  </si>
  <si>
    <t>Señal complementaria, braille, 0.2 m x 0.3 m, acrílico mate.</t>
  </si>
  <si>
    <t>Señal complementaria, braille, 0.3 m x 0.15 m, acrílico mate.</t>
  </si>
  <si>
    <t>Señal condición de seguridad, braille, 0.2 m x 0.3 m, acrílico mate, fotoluminiscente.</t>
  </si>
  <si>
    <t>Señal condición de seguridad, braille, 0.3 m x 0.15 m, acrílico mate, fotoluminiscente.</t>
  </si>
  <si>
    <t>Señal contra incendio, braille, 0.3 m x 0.15 m, acrílico mate, fotoluminiscente.</t>
  </si>
  <si>
    <t>Señal de advertencia, braille, 0.2 m x 0.3 m, acrílico mate, fotoluminiscente.</t>
  </si>
  <si>
    <t>Señal de prohibición, braille, 0.2 m x 0.3 m, acrílico mate, fotoluminiscente.</t>
  </si>
  <si>
    <t>CONCRETO 4000 PSI RELACIÓN AGUA CEMENTO 0,4</t>
  </si>
  <si>
    <t>ALIGERAMIENTO PERDIDO EN ICOPOR D = 8 RECUBIERTO EN POLIETILENO CALIBRE 3</t>
  </si>
  <si>
    <t>CONCRETO 6000 PSI-28 DIAS-AST 6"</t>
  </si>
  <si>
    <t>CONCRETO 5000 PSI-28 DIAS-AST 6"</t>
  </si>
  <si>
    <t>SUMINISTRO E INSTALACION DE SEÑAL SP-46B(PLAQUETA) DE 60 CM EN LAMINA GALVANIZADA</t>
  </si>
  <si>
    <t>SUMINISTRO E INSTALACION DE SEÑAL SP-28(PLAQUETA) DE 60 CMEN LAMINA GALVANIZADA</t>
  </si>
  <si>
    <t xml:space="preserve">SUMINISTRO E INSTALACION DE SEÑAL SP-47B(PLAQUETA) DE 75 CM EN LAMINA GALVANIZADA </t>
  </si>
  <si>
    <t>SUMINISTRO Y APLICACIÓN DE PINTURA PLASTICO EN FRIO ( Demarc. pint. traf. Flecha FDD/FDI a=2,09)</t>
  </si>
  <si>
    <t>SUMINISTRO Y APLICACIÓN DE PINTURA PLASTICO EN FRIO (Demarc. pint. traf. Flecha FDG a=2,54)</t>
  </si>
  <si>
    <t>SUMINISTRO Y APLICACIÓN PINTURA PLASTICO EN FRIO METILMETACRILATDE A=0,15 M LINEAS DE DEMARCACION</t>
  </si>
  <si>
    <t xml:space="preserve">SUMINISTRO Y APLICACIÓN DE PINTURA EN PLASTICO EN FRIO ROJO PARADERO METILMETACRILATO </t>
  </si>
  <si>
    <t xml:space="preserve">SUMINISTRO Y APLICACIÓN DE PINTURA EN PLASTICO EN FRIO AMARILLO PARADERO  </t>
  </si>
  <si>
    <t>SUMINISTRO Y APLICACIÓN DE DEMARCACION PICTOGRAMA VMP AREA : 3,36 M2 BLANCA PINTURA EN PLASTICO</t>
  </si>
  <si>
    <t>SUMINISTRO Y APLICACIÓN DE DEMARCACION PICTOGRAMA PCP AREA : 4,18 M2 BLANCA PINTURA EPLASTICO</t>
  </si>
  <si>
    <t xml:space="preserve">SUMINISTRO Y APLICACIÓN DE DEMARCACION PINTURA DE TRAFICO IMPRIMANTE COLOR NEGRO PARA LINEA DE DEMARCACION ML:0,15 </t>
  </si>
  <si>
    <t>SUMINISTRO Y APLICACIÓN DE DEMARCACION PINTURA DE TRAFICO IMPRIMANTE COLOR NEGRO PARA LINEA DE DEMARCACION ML:0,20</t>
  </si>
  <si>
    <t>SUMINISTRO Y APLICACIÓN DE DEMARCACION PINTURA DE TRAFICO IMPRIMANTE COLOR NEGRO PARA LINEA DE DEMARCACION ML:0,25</t>
  </si>
  <si>
    <t xml:space="preserve">SUMINISTRO Y APLICACIÓN DE DEMARCACION PINTURA DE TRAFICO IMPRIMANTE COLOR NEGRO PARA PICTOGRAMAS DE DEMARCACION </t>
  </si>
  <si>
    <t xml:space="preserve">BORRADO POR FRESADO CON MAQUINA PARA LINEAS DE DEMARCACION A: 0,12  </t>
  </si>
  <si>
    <t>BORRADO POR FRESADO CON MAQUINA PARA LINEAS DE DEMARCACION A: 0,15</t>
  </si>
  <si>
    <t>BORRADO POR FRESADO CON MAQUINA PARA PICTOGRAMAS DE DEMARCACION</t>
  </si>
  <si>
    <t xml:space="preserve">SUMINISTRO Y APLICACIÓN DE DEMARCACION TEXTZONA ESCOLAR. AREA: 5,65 M2. </t>
  </si>
  <si>
    <t>RETIRO DE ESTOPEROLES</t>
  </si>
  <si>
    <t>RETIRO DE TACHÓN PLASTICO TRANSPASABLE</t>
  </si>
  <si>
    <t>CODO HD 3" JUNTA HIDRÁULICA</t>
  </si>
  <si>
    <t>TEE HD 6"X3" JUNTA HIDRÁULICA</t>
  </si>
  <si>
    <t>VÁLVULA CORTINA 3" BRIDADA SELLO ELASTICO</t>
  </si>
  <si>
    <t>HIDRANTE 3"</t>
  </si>
  <si>
    <t>KIT NIVELACIÓN 500 MM</t>
  </si>
  <si>
    <t>MATERA PENTAGONAL</t>
  </si>
  <si>
    <t>Suministro, instalación y puesta en marcha de equipo de bombeo tipo lapicero para agua potable incluye: sistema de presión, equipado por dos bomba tipo lapicero alta eficiencia marca evans</t>
  </si>
  <si>
    <t>KIT SOLAR DE 1KW PARA GENERACIÓN DE ENERGÍA 110V- 220V</t>
  </si>
  <si>
    <t>Tratamiento / disposición de residuos de retamo espinoso con incineración</t>
  </si>
  <si>
    <t>CONCRETO DURABILIDAD A/C 0.40 RESISTENCIA MINIMA 350 KG/CM2 ASENTAMIENTO DE 6” GRAVA DE 1”</t>
  </si>
  <si>
    <t>CONCRETO DURABILIDAD A/C 0.40 RESISTENCIA  MINIMA 350 KG/CM2 ASENTAMIENTO DE 5” GRAVA DE 1/2”</t>
  </si>
  <si>
    <t xml:space="preserve">Alveodren geotextil termofundido a una lámina nodular HDPE </t>
  </si>
  <si>
    <t>SUMINISTRO E INSTALACIÓN DE CANCHA DE PÁDEL DE 20 M DE LARGO POR 10 M DE ANCHO, INCLUYE TRANSPORTE</t>
  </si>
  <si>
    <t>BLOQUE DE CEMENTO MACIZO 20X20X6 GUIA/ALERTA AMARILLO</t>
  </si>
  <si>
    <t>Concreto A/C0.45 Resistencia 350 kg/cm2 Asentamiento 6”,Grava Fina, impermeabilizante tipo plastocre</t>
  </si>
  <si>
    <t>LINEA DE VIDA HORIZONTAL EN ACERO INOXIDABLE INCLUYE ABSORBEDORES DE ENERGIA , TENSORES, PUNTOS DE A</t>
  </si>
  <si>
    <t>VARILLA ROSCADA 1/2" A193 B7 x 3,66 MTS</t>
  </si>
  <si>
    <t>TUERCA EXAGONAL A-194 GRADO 2H 1/2"</t>
  </si>
  <si>
    <t>ADHESIVO INYECTABLE HY 200-R V3 500</t>
  </si>
  <si>
    <t>APLICADOR HDM 500</t>
  </si>
  <si>
    <t>PORTACARCHUDO HIT-CB-500</t>
  </si>
  <si>
    <t>PERFIL METALICO 8X4 CMS CAL 18 6 MTS</t>
  </si>
  <si>
    <t xml:space="preserve">TUBO POLIPROPILENO PN 16 PE 100 160 MM </t>
  </si>
  <si>
    <t>TEE POLIPORPILENO 6"PE 100 PN 16 160 MM</t>
  </si>
  <si>
    <t>CODO 90" POLIPORPILENO 6"PE 100 PN 16 160 MM</t>
  </si>
  <si>
    <t>TEE POLIPORPILENO 4"PE 100 PN 16 110 MM</t>
  </si>
  <si>
    <t>CODO 90" POLIPORPILENO 4"PE 100 PN 16 160 MM</t>
  </si>
  <si>
    <t>CODO 45" POLIPORPILENO 6"PE 100 PN 16 160 MM</t>
  </si>
  <si>
    <t>CODO 45" POLIPORPILENO 4"PE 100 PN 16 160 MM</t>
  </si>
  <si>
    <t>BRIDA CON ALMA DE ACERO 6"</t>
  </si>
  <si>
    <t>BRIDA CON ALMA DE ACERO 4"</t>
  </si>
  <si>
    <t>PORTA BRIDA PE 100 RDE 11 6"</t>
  </si>
  <si>
    <t>PORTA BRIDA PE 100 RDE 11 4"</t>
  </si>
  <si>
    <t>REDUCCION EXCENTRICA 4" x 3"</t>
  </si>
  <si>
    <t>CABEZAL DE PRUEBAS 6" X 3 SALIDAS 2 1/2"</t>
  </si>
  <si>
    <t>PRACTICABLE DE COMPETICIÓN 'MONTRÉAL' CON MUELLES (NO MONTADOS) Y PISTAS ENROLLABLES - 14 x 14 m</t>
  </si>
  <si>
    <t>COLCHONETA DE RECEPCIÓN ADICIONAL - 200 x 200 x 10 cm</t>
  </si>
  <si>
    <t>COLCHONETA DE RECEPCION CLASSICO PARA VIGA DE EQUILIBRIO - ANILLOS - BARRAS ASIMÉTRICAS/PARALELAS/FIJA - CON FALCON DE UNION A LO ANCHO - 300 x 200 x 20 cm</t>
  </si>
  <si>
    <t>COLCHONETA DE RECEPCION CLASSICO PARA VIGA DE EQUILIBRIO - ANILLOS - BARRAS ASIMÉTRICAS/PARALELAS/FIJA - CON FALCON DE UNION A LO ANCHO - 200 x 200 x 20 cm</t>
  </si>
  <si>
    <t>TRAMPOLINES DE COMPETICIÓN ULTIMATE - CAMA DE 4 x 4 mm - PROTECCIÓN 50 mm - SOPORTES DE TRANSPORTE CON ELEVADOR Y RUEDAS</t>
  </si>
  <si>
    <t>COLCHONETAS DE SEGURIDAD TRAMPOLINES GRANDES - DIMENSIONES: 300 x 240 cm</t>
  </si>
  <si>
    <t>PLATAFORMAS DE SEGURIDAD PARA TRAMPOLINES ULTIMATE Y GRAND MASTER - DIMENSIONES: 262 x 187 x 115 cm</t>
  </si>
  <si>
    <t>Eurotramp Spotting mat, 164x113x14 cm</t>
  </si>
  <si>
    <t>PLACA DE ESTABILIDAD PARA GRAND MASTER Y MASTER</t>
  </si>
  <si>
    <t>PLACA DE ESTABILIDAD PARA TRAMPOLINE ULTIMATE</t>
  </si>
  <si>
    <t>PISTA ACROBATICA 18X2M CON MUELLES 'Montréal' + FOSO Y PISTA ENROLLABLE M'20</t>
  </si>
  <si>
    <t>COLCHONETA DE RECEPCION CLASSICO PARA VIGA DE EQUILIBRIO - ANILLOS - BARRAS ASIMÉTRICAS / PARALELAS / FIJA - CON FALCON DE UNION A LO ANCHO - 400 x 200 x 20 cm</t>
  </si>
  <si>
    <t>BLOQUE DE RECEPCIÓN - COLCHONETA DE CONFORT, MODELO GRANDE</t>
  </si>
  <si>
    <t>CABALLO CON ARCOS DE COMPETICIÓN - CUERO</t>
  </si>
  <si>
    <t>CABALLO CON ARCOS BAJO - 50 cm</t>
  </si>
  <si>
    <t>PROTECCIÓN PATAS CABALLOS - EL PAR</t>
  </si>
  <si>
    <t>PROTECCIÓN PARA CADENAS Y MESAS DE SALTO</t>
  </si>
  <si>
    <t>COLCHONES RECEPCIÓN ESPECIAL PARA ARCOS - 400 x 200 x 10 cm</t>
  </si>
  <si>
    <t>COLCHONETA DE RECEPCIÓN PARA ARCOS - 400 x 200 x 20 cm</t>
  </si>
  <si>
    <t>CHAMPIÑÓN</t>
  </si>
  <si>
    <t>COLCHONETA PARA CHAMPIÑÓN - 200 x 200 cm</t>
  </si>
  <si>
    <t>PÓRTICO DE ANILLOS DE COMPETICIÓN AJUSTABLE EN ELASTICIDAD</t>
  </si>
  <si>
    <t>PÓRTICO DE ANILLAS DE COMPETICIÓN</t>
  </si>
  <si>
    <t>COLCHONETA DE RECEPCION CLÁSICO PARA VIGA/BARRAS (300 x 200 cm)</t>
  </si>
  <si>
    <t>EDUCANO: Cuerda con mosquetón</t>
  </si>
  <si>
    <t>BANCO DE MUSCULACIÓN SOBRE PATAS</t>
  </si>
  <si>
    <t>PLATAFORMA DE ACCESO PARA BARRAS ASIMÉTRICAS Y FIJAS</t>
  </si>
  <si>
    <t>PLATAFORMA DE ACCESO PIVOTANTE PARA ANILLAS</t>
  </si>
  <si>
    <t>BLOQUE DE AYUDA Y ACCESO - 100 x 70 x 50 cm</t>
  </si>
  <si>
    <t>MESA DE SALTO DE COMPETICIÓN 'MONTRÉAL' CON PATA CENTRAL</t>
  </si>
  <si>
    <t>MESA DE SALTO DE PATA CENTRAL PARA BORDE DE FOSO</t>
  </si>
  <si>
    <t>PISTA DE IMPULSO PARA COMPETICIÓN - 25 x 1 m</t>
  </si>
  <si>
    <t>PLACA REALZADA COMPLETA DE COMPETICIÓN FIG PARA SALTO</t>
  </si>
  <si>
    <t>PROTECCIÓN PARA BASE DE MESA DE SALTO CON PATA CENTRAL</t>
  </si>
  <si>
    <t>PROTECCIÓN PARA TRAMPOLÍN</t>
  </si>
  <si>
    <t>COLCHONETA PARA RONDADA CON ANTIDESLIZANTE</t>
  </si>
  <si>
    <t>TRAMPOLÍN DE COMPETICIÓN DE EJECUCIÓN HARD</t>
  </si>
  <si>
    <t>TRAMPOLÍN DE COMPETICIÓN DE EJECUCIÓN SOFT</t>
  </si>
  <si>
    <t>CONJUNTO DE COLCHONETAS PARA SALTO DE COMPETICIÓN</t>
  </si>
  <si>
    <t>COLCHONETA DE CAÍDA ADICIONAL - MONODENSIDAD</t>
  </si>
  <si>
    <t>MESA DE SALTO DE ESPUMA</t>
  </si>
  <si>
    <t>TRAMPOLÍN DOBLE - CARACTERÍSTICAS TÉCNICAS</t>
  </si>
  <si>
    <t>TRAMPO TREMP - ESTRUCTURA ELÁSTICA</t>
  </si>
  <si>
    <t>BARRAS PARALELAS DE COMPETICIÓN 'LIVERPOOL'</t>
  </si>
  <si>
    <t>BARRAS PARALELAS ABATIBLES PARA BORDE DE FOSO</t>
  </si>
  <si>
    <t>CONJUNTO DE BARRAS PARALELAS - 4 MÓDULOS</t>
  </si>
  <si>
    <t>COLCHONETA CENTRAL ESPECIAL PARA BARRAS PARALELAS</t>
  </si>
  <si>
    <t>COLCHONETA DE RECEPCIÓN ESPECIAL PARA BARRAS</t>
  </si>
  <si>
    <t>COLCHONETA DE RECEPCIÓN ESPECIAL PARA BARRAS PARALELAS</t>
  </si>
  <si>
    <t>COLCHONETA DE RECEPCIÓN ESPECIAL PARA BARRAS POR 2</t>
  </si>
  <si>
    <t>COLCHONETA ESPECIAL PARA BARRAS PARALELAS</t>
  </si>
  <si>
    <t>TRAMPOLÍN DE COMPETICIÓN SOFT</t>
  </si>
  <si>
    <t>COLCHONETA DE RECEPCIÓN ADICIONAL</t>
  </si>
  <si>
    <t>BARRAS PARALELAS BAJAS</t>
  </si>
  <si>
    <t>PROTECCIÓN PARA SOLTAR BARRAS PARALELAS</t>
  </si>
  <si>
    <t>BARRA FIJA DE COMPETICIÓN 'MONTRÉAL'</t>
  </si>
  <si>
    <t>BARRA FIJA DE ENTRENAMIENTO REGULABLE</t>
  </si>
  <si>
    <t>CONJUNTO DE COLCHONETAS PARA BARRA FIJA DE COMPETICIÓN</t>
  </si>
  <si>
    <t>COLCHONETA DE RECEPCIÓN ADICIONAL PARA VIGA/BARRAS</t>
  </si>
  <si>
    <t>PLATAFORMA DE ACCESO Y DE AYUDA PARA BARRAS ASIMÉTRICAS</t>
  </si>
  <si>
    <t>BLOQUE DE AYUDA Y ACCESO - 50 x 50 x 50 cm</t>
  </si>
  <si>
    <t>CAJA DE ESPUMA CON FUNDA - 80 x 50 x 18 cm</t>
  </si>
  <si>
    <t>PROTECCIONES PARA CAMBIOS DE BARRAS FIJAS</t>
  </si>
  <si>
    <t>BARRAS ASIMÉTRICAS DE COMPETICIÓN 'RÍO'</t>
  </si>
  <si>
    <t>COLCHONETA DE RECEPCIÓN CLÁSICA PARA VIGA/BARRAS (300 x 200 cm)</t>
  </si>
  <si>
    <t>COLCHONETA DE RECEPCIÓN CLÁSICA PARA VIGA/BARRAS (200 x 200 cm)</t>
  </si>
  <si>
    <t>COLCHONETA DE RECEPCIÓN ADICIONAL PARA VIGA/BARRAS (400 x 200 cm)</t>
  </si>
  <si>
    <t>BLOQUE DE AYUDA Y ACCESO - 150 x 60 x 50 cm</t>
  </si>
  <si>
    <t>REBOTADOR DOBLE</t>
  </si>
  <si>
    <t>PLATAFORMA DE ACCESO Y AYUDA PARA BARRAS ASIMÉTRICAS</t>
  </si>
  <si>
    <t>VIGA DE COMPETICIÓN CON PATAS ESTÁNDAR</t>
  </si>
  <si>
    <t>VIGA DE EQUILIBRIO BAJA - ALTURA 40 CM</t>
  </si>
  <si>
    <t>PAR DE PROTECCIONES DE PATAS DE VIGAS</t>
  </si>
  <si>
    <t>COLCHONETA DE RECEPCIÓN CLÁSICA PARA VIGA/BARRAS</t>
  </si>
  <si>
    <t>COLCHONETA DE RECEPCIÓN ESPECIAL PARA VIGA/BARRAS</t>
  </si>
  <si>
    <t>VIGA DE ESPUMA PARA APRENDIZAJE</t>
  </si>
  <si>
    <t>PROTECCIÓN ACOLCHADA PARA VIGA DE EQUILIBRIO</t>
  </si>
  <si>
    <t>ENSANCHADOR DE VIGA DE EQUILIBRIO EN 'U'</t>
  </si>
  <si>
    <t>COLCHONETA CARPETTE MULTIUSOS</t>
  </si>
  <si>
    <t>COLCHONETA DE RECEPCIÓN ADICIONAL PARA VIGA/BARRA</t>
  </si>
  <si>
    <t>FOSO GRAN VUELTA</t>
  </si>
  <si>
    <t>MINIMONTANTES COMPLETOS PARA BARRAS FIJAS</t>
  </si>
  <si>
    <t>BARRA ESTÁNDAR PARA BARRAS FIJAS</t>
  </si>
  <si>
    <t>COLCHONETA ADICIONAL PARA FOSOS DE RECEPCIÓN</t>
  </si>
  <si>
    <t>BLOQUE DE RECEPCIÓN DE ESPUMA</t>
  </si>
  <si>
    <t>MAGNESERA GVA</t>
  </si>
  <si>
    <t>MAGNESERA PARA PIES</t>
  </si>
  <si>
    <t>ANCLAJES CON ZAPATAS SIN RESINA - 16 unidades</t>
  </si>
  <si>
    <t>Cartucho de 380 ml de resina (+ boquilla)</t>
  </si>
  <si>
    <t>POSTE PARA BARRA DE BALLET</t>
  </si>
  <si>
    <t>BARRA PARA BALLET - ELEMENTO DE 1,60 M</t>
  </si>
  <si>
    <t>ESPALDERA DE 5 PLAZAS - LONGITUD DE 403 CM</t>
  </si>
  <si>
    <t>PISTA DE EJECUCIÓN ENROLLABLE</t>
  </si>
  <si>
    <t>FOSO: 86 m² - Espuma entrecruzada, colchoneta superior elástica y protecciones periféricas</t>
  </si>
  <si>
    <t>SOPORTE UNIVERSAL CON EXTENSIÓN DE 45 A 70 CM</t>
  </si>
  <si>
    <t>ZUNCHO PLÁSTICO DE 1/2 POR 500 MTS</t>
  </si>
  <si>
    <t>TRANSFORMADOR BT-BT 400 kVA 460/208V TIPO SECO CLASE H</t>
  </si>
  <si>
    <t>LED Street Light KIT SOLAR 60W 9300 lm 12h 4000K IP 66</t>
  </si>
  <si>
    <t xml:space="preserve">ARCOS DE FUTBOL 8 MOVILES TIPO CABAÑA </t>
  </si>
  <si>
    <t xml:space="preserve">ARCOS DE FUTBOL 11 MOVILES TIPO CABAÑA </t>
  </si>
  <si>
    <t>Camara FIJA 360° FISHEYE IP 5 MP</t>
  </si>
  <si>
    <t xml:space="preserve">Domo PanoVu series / Vista Panorámica 360° </t>
  </si>
  <si>
    <t>Fuente de Poder</t>
  </si>
  <si>
    <t>Montaje Vertical de Pared / Color Plata / Exterior</t>
  </si>
  <si>
    <t xml:space="preserve">PTZ TURBO HD 1080P 25X ZOOM </t>
  </si>
  <si>
    <t>INYECTOR Hi-POE</t>
  </si>
  <si>
    <t>Adpatador de Montaje en Techo</t>
  </si>
  <si>
    <t>Pantalla LCD 46"</t>
  </si>
  <si>
    <t>Multiplexor de VideoWall 2x2</t>
  </si>
  <si>
    <t>BASE EN MADERA DE CEDRO PARA BARANDA CON DIMENSIONES DE 10 CM × 1 CM x 2 UND</t>
  </si>
  <si>
    <t>PASAMANOS EN MADERA CEDRO 7.6CM DE DIAMETRO</t>
  </si>
  <si>
    <t>SUMINISTRO E INSTALACION BARANDA EN VIDRIO (8+8 laminando templado con sentryglas certificado), PANE</t>
  </si>
  <si>
    <t xml:space="preserve">"CÁRCAMO PLÁSTICO CON REJILLA INTERNA </t>
  </si>
  <si>
    <t>SISTEMA DE CALENTAMIENTO DE AGUA PARA DUCHAS</t>
  </si>
  <si>
    <t>SISTEMA DE CALENTAMIENTO DE PISCINA</t>
  </si>
  <si>
    <t>SUMINISTRO E INSTALACION DE PUNTO DE ANCLAJE EN ACERO INOXIDABLE P1048JE CON PLATINA TIPO SANDWICH</t>
  </si>
  <si>
    <t xml:space="preserve">SUMINISTRO E INSTALACION DE PUNTO DE ANCLAJE EN ACERO INOXIDABLE P1048JE </t>
  </si>
  <si>
    <t>SUMINISTRO DE LOSAS PAVISOL -VEHICULAR, ESPESOR: 0.15M, INCLUYE CONCRETO Y MANO DE OBRA DE FABRICACI</t>
  </si>
  <si>
    <t>SUMINISTRO DE LOSAS PAVISOL - PEATONAL, ESPESOR: 0.15M, INCLUYE CONCRETO Y MANO DE OBRA DE FABRICACI</t>
  </si>
  <si>
    <t xml:space="preserve"> Luminaria de emergencia tipo aplique 4W/120V-277V 6.000K SYL</t>
  </si>
  <si>
    <t xml:space="preserve"> Panel Value led 59,5x 59.5  36W/120V-277V 4.000K </t>
  </si>
  <si>
    <t>Luminaria Hérmetica Damp Proff Led 36W/120V-277V 4.000K</t>
  </si>
  <si>
    <t>Luminaria lineal Led E0878-HERA-S-T2.5-2800x44x72 mm 100W/120V-277V 4.000K</t>
  </si>
  <si>
    <t xml:space="preserve">Luminaria lineal Led E0878-HERA-S-T1-1120x44x72 mm 40W/120V-277V 4.000K </t>
  </si>
  <si>
    <t xml:space="preserve"> Luminaria lineal Led E0878-HERA-S-T1-1680x44x72 mm 64W/120V-277V 4.000K</t>
  </si>
  <si>
    <t xml:space="preserve">Bala cilindro E0654-KT6617-LV-24W-4K  SOB/DESC 100V-240V </t>
  </si>
  <si>
    <t>Bala E0654-KT6617-LV-24W-4K INC 100V-240V</t>
  </si>
  <si>
    <t>Bala cilindro E0654-KT6617-LV-12W-4K  SOB/DESC 100V-240V</t>
  </si>
  <si>
    <t>Bala E0654-KT6617-LV-12W-4K  INC 100V-240V</t>
  </si>
  <si>
    <t>Luminaria HIGH BAY STIL LED SLIM 70W 5000K DESC 120V-277V</t>
  </si>
  <si>
    <t>Proyector HIGH BAY STIL LED 3-G 90° 320W 4000K DESC 120V-277V</t>
  </si>
  <si>
    <t>Proyector STIL LED SPORT ARENA 3-G 640W 4000K DESC 120V-277V</t>
  </si>
  <si>
    <t xml:space="preserve">PEGUE DE TAPETE EN GRAMA SINTETICA EXISTENTE, INCLUYE LIMPIEZA, ADECUACION DE LA ZONA Y SUMINISTROS </t>
  </si>
  <si>
    <t>PEGUE DE DEMARCACION, SUMINISTRO DE GRAMA SINTETICA, INCLUYE LIMPIEZA, ADECUACION DE LA ZONA Y SUMIN</t>
  </si>
  <si>
    <t>LED Señalizador de emergencia Multiproposito 1W S2, 100-240V</t>
  </si>
  <si>
    <t>Aplique de pared 12W 5000K WL347 IP65 100-130V</t>
  </si>
  <si>
    <t>SOLDADURA EXOTERMICA CADWELL 150 Gr</t>
  </si>
  <si>
    <t>FAVIGEL X 25 KILOS</t>
  </si>
  <si>
    <t>TERMINAL CLAMP RANGE 19-36 MM</t>
  </si>
  <si>
    <t>TROQUEL SENCILLO PARA CANALETA 120X50 mm</t>
  </si>
  <si>
    <t>CABLE CU AISLADO LSZH NO 2</t>
  </si>
  <si>
    <t>CABLE CU DESNUDO NO 2</t>
  </si>
  <si>
    <t>CABLE CU DESNUDO NO 1/0</t>
  </si>
  <si>
    <t>CABLE CU DESNUDO NO 4/0</t>
  </si>
  <si>
    <t>CABLE AL AISLADO LSZH NO 250</t>
  </si>
  <si>
    <t>CAJA METALICA DE PASO 100x100x40cm</t>
  </si>
  <si>
    <t>TERMINAL TIPO CODO 185mm2</t>
  </si>
  <si>
    <t>GRAMA CURLY MONOFIL. 14MM 5/16 750 G/M2 COLOR + 4 LOGOS - Suministro</t>
  </si>
  <si>
    <t>TERMINAL TIPO PALA NO 1/0</t>
  </si>
  <si>
    <t xml:space="preserve">BANDEJA PORTACABLE TIPO DUCTO 300X80 mm </t>
  </si>
  <si>
    <t>TEE PARA DUCTO PORTACABLE 30CM</t>
  </si>
  <si>
    <t>PROTECCION TIPO INDUSTRIAL 3X1250A(875-1250A)</t>
  </si>
  <si>
    <t>TOMA DOBLE TIARRA AISLADA 15A CON CAJA PARA MONTAJE EN PISO</t>
  </si>
  <si>
    <t xml:space="preserve">CORAZA LT 1Ø1¼" </t>
  </si>
  <si>
    <t xml:space="preserve">CORAZA LT 1Ø3/4" </t>
  </si>
  <si>
    <t xml:space="preserve">CONECTOR RECTO PARA CORAZA LT 1Ø3/4" </t>
  </si>
  <si>
    <t xml:space="preserve">CONECTOR RECTO PARA CORAZA LT 1Ø1¼" </t>
  </si>
  <si>
    <t>CONMUTADOR MANUAL PARA BYPASS TETRAPOLAR 3 POSICIONES 3x40A</t>
  </si>
  <si>
    <t>Coraza Americana 3/4"</t>
  </si>
  <si>
    <t>Batería  12V 18 AH</t>
  </si>
  <si>
    <t>Batería  12V 7 AH</t>
  </si>
  <si>
    <t>Conector Coraza Americana 3/4"</t>
  </si>
  <si>
    <t>Transformador de Marco Abierto. Voltaje de salida: 24 o 28 V C.A. /180W.</t>
  </si>
  <si>
    <t>Disco Duro 8 TB</t>
  </si>
  <si>
    <t xml:space="preserve"> Botón de emergencia con enclavamiento</t>
  </si>
  <si>
    <t>Detector de apertura magnéticos de Montaje Oculto, Para circuitos N.C</t>
  </si>
  <si>
    <t xml:space="preserve"> Barrera de acceso peatonal Bidireccional con brazo abatible</t>
  </si>
  <si>
    <t xml:space="preserve"> Barrera de Acceso peatonal para personas con movilidad reducida, En acero, hoja templada, tarjeta d</t>
  </si>
  <si>
    <t xml:space="preserve">KIT de Fuente de Alimentación  12V 10 AMP y 8  Salidas. </t>
  </si>
  <si>
    <t>TRANSFORMADOR FUENTE</t>
  </si>
  <si>
    <t>LECTOR ENROLADOR DE HUELLA</t>
  </si>
  <si>
    <t>Lector Codigo de Barras</t>
  </si>
  <si>
    <t>Camara web</t>
  </si>
  <si>
    <t>Cable Utp Cat 5e</t>
  </si>
  <si>
    <t>MONITOR DE 34"</t>
  </si>
  <si>
    <t>Gabinete Rack de Pared Tapas Laterales Removibles de 9U con Puerta en vidrio</t>
  </si>
  <si>
    <t>Multitoma Horizontal de 8 entradas NEMA 5-15R Polo aislado a tierra</t>
  </si>
  <si>
    <t xml:space="preserve"> Rack de  45U Cal 16 con puertas desmontables y laterales desmontables; Ancho: 580 mm • Fondo: 810 m</t>
  </si>
  <si>
    <t>SWITCH 24 PUERTOS GIGABIT 2 PUERTOS SFP POE 370W</t>
  </si>
  <si>
    <t xml:space="preserve"> SWITCH 16 PUERTOS GIGABIT POE 240W 802 3AF </t>
  </si>
  <si>
    <t>Switch Administrable PoE con 8 puertos Gigabit PoE  120w</t>
  </si>
  <si>
    <t>" i7- 12700k  3.6GHz a 5.0GHz. Memoria: 8GB (1x8GB) DDR5 hasta 4400MHz  UDIMM non-ECC. 256GB  PCle N</t>
  </si>
  <si>
    <t xml:space="preserve">Bandeja cablofil 100x65mm </t>
  </si>
  <si>
    <t>CABLE CU DESNUDO NO 6</t>
  </si>
  <si>
    <t>Panel principal de incendio</t>
  </si>
  <si>
    <t>Modulo RS232 comunicación</t>
  </si>
  <si>
    <t xml:space="preserve">TARJETA DE LAZO </t>
  </si>
  <si>
    <t>CABLE DE INTEGRACIÓN</t>
  </si>
  <si>
    <t>Anunciador Remoto de 40 caracteres</t>
  </si>
  <si>
    <t>Gabinete de Anunciador Remoto</t>
  </si>
  <si>
    <t>Fuente NAC</t>
  </si>
  <si>
    <t>Modulo Monitor</t>
  </si>
  <si>
    <t xml:space="preserve">Modulo de Control </t>
  </si>
  <si>
    <t>Modulo ZAM</t>
  </si>
  <si>
    <t>Detector de Gas Metano y Propano 12-24 VAC o VDC</t>
  </si>
  <si>
    <t>Sensor de Haz Proyectado Emisor/Receptor</t>
  </si>
  <si>
    <t>NVR DE 16 CANALES 12 MP 4K</t>
  </si>
  <si>
    <t>Bandeja porta equipos</t>
  </si>
  <si>
    <t>CELDA DE MEDIDA MT</t>
  </si>
  <si>
    <t xml:space="preserve">TRANSFERENCIA AUTOMATICA OTM 250 A / 460 V PARA SISTEMA CONTRA INCENDIO PROYECTO GIBRALTAR INCLUYE: </t>
  </si>
  <si>
    <t xml:space="preserve">TRANSFERENCIA AUTOMATICA 1250 A / 460 V REGULABLE </t>
  </si>
  <si>
    <t>CAJA PARA PROTECCIÓN INDUSTRIAL HASTA 125 A</t>
  </si>
  <si>
    <t>SISTEMA DE CALENTAMIENTO MODULAR EN CASCADA INTELIGENTE INCLUYE ((16) módulos de Boiler de condensa.</t>
  </si>
  <si>
    <t>CAJA TIPO INTEMPERIE 10X10 cm</t>
  </si>
  <si>
    <t>CABLE Cu SOLDADOR NO 250</t>
  </si>
  <si>
    <t>Perforación Mecánica por Rotación en Roca de 0 a 30m</t>
  </si>
  <si>
    <t xml:space="preserve">MUTLITOMA DE 6 SALIDAS CON SUPRESOR DE PICOS </t>
  </si>
  <si>
    <t>UNION PVCP 8" SCH 40</t>
  </si>
  <si>
    <t>CODO PVCP 8" SCH 40</t>
  </si>
  <si>
    <t>TEE PVCP 8" SCH 40</t>
  </si>
  <si>
    <t>TUBO POLIPROPILENO PN 16 PE 100 100 MM</t>
  </si>
  <si>
    <t>Botón pánico N.C. con llave para rearmar.</t>
  </si>
  <si>
    <t>Sirena de Intrusión</t>
  </si>
  <si>
    <t xml:space="preserve">BANDEJA DE FIBRA OPTICA </t>
  </si>
  <si>
    <t xml:space="preserve">MODULO ADAPTADOR DE FIBRA OPTICA 12 H </t>
  </si>
  <si>
    <t xml:space="preserve">CONECTORES LC </t>
  </si>
  <si>
    <t xml:space="preserve">PATCH CORD FIBRA ÓPTICA LC-LC 2MTS </t>
  </si>
  <si>
    <t xml:space="preserve">PATCH CORD 3 MTS CAT 6A </t>
  </si>
  <si>
    <t xml:space="preserve">TERMINAL CAT 6A </t>
  </si>
  <si>
    <t>CERTIFICACION DE ENLACE DE FIBRA</t>
  </si>
  <si>
    <t>BANCO DE CONDENSADORES 90KVAR SEGÚN DIAGRAMA UNIFILAR</t>
  </si>
  <si>
    <t>BANCO DE CONDENSADORES 30KVAR SEGÚN DIAGRAMA UNIFILAR</t>
  </si>
  <si>
    <t>CAJA TIPO INTEMPERIE 30X30 cm</t>
  </si>
  <si>
    <t>CONMUTADOR / TRANSFERENCIA MANUAL TETRAPOLAR 3x80A</t>
  </si>
  <si>
    <t>TRANSFORMADOR BT-BT 150 kVA 460/208V TIPO SECO CLASE H</t>
  </si>
  <si>
    <t>TRANSFORMADOR 1000KVA (11400V/460/208V) TIPO SECO CLASE F INCLUYE CELDA</t>
  </si>
  <si>
    <t>REFLECTOR EXTERIOR -100W- 5K  IP65  100-265 V</t>
  </si>
  <si>
    <t>REFLECTOR EXTERIOR -50W- 5K  IP65  100-265 V</t>
  </si>
  <si>
    <t xml:space="preserve">POSTE SENDERO 35 o 50W 4000K IP54 120-277 V </t>
  </si>
  <si>
    <t>POSTE METÁLICO 8 M TUBO 4" - 2 BRAZOS 1 M TUBO 1 1/2"</t>
  </si>
  <si>
    <t>4x500W, switchable to 2x1000W at 100V line DSP</t>
  </si>
  <si>
    <t>8 mono+2 stereo audio mixer with 48V DC phantom power</t>
  </si>
  <si>
    <t>Micrófono inalámbrico de alto desempeño UHF 600-900MHz</t>
  </si>
  <si>
    <t>200W Line array speaker</t>
  </si>
  <si>
    <t>Tuberia Emt de 3/4</t>
  </si>
  <si>
    <t>Cable Speker 2x16</t>
  </si>
  <si>
    <t xml:space="preserve">ACCESS POINT INDOR </t>
  </si>
  <si>
    <t xml:space="preserve">KIT DE MONTAJE </t>
  </si>
  <si>
    <t xml:space="preserve">ACCESS POINT OUTDOOR </t>
  </si>
  <si>
    <t>8 In 8 out DSP audio processor,with AFC, AEC, ANS,</t>
  </si>
  <si>
    <t xml:space="preserve">Bandeja cablofil 150x65mm </t>
  </si>
  <si>
    <t xml:space="preserve">Bandeja cablofil 200x65mm </t>
  </si>
  <si>
    <t>Soporte a Techo para Bandeja Portacable Tipo Malla</t>
  </si>
  <si>
    <t>Software CCTV</t>
  </si>
  <si>
    <t>Controladora de acceso para 4 puertas, comunicación TCP/IP y RS232 Incluye gabinete con tamper</t>
  </si>
  <si>
    <t>TRANSFORMADOR CONTROLADORA</t>
  </si>
  <si>
    <t>Lectora Dual Biométrica y Proximidad (125kHz EM, HID Prox &amp; 13.56Mhz MIFARE, DESFire/EV1, FeliCa, iC</t>
  </si>
  <si>
    <t>FUENTE LECTORA BIOMETRICA</t>
  </si>
  <si>
    <t>Cerradura electro magnética de 300 libras. 12 VDC;</t>
  </si>
  <si>
    <t>soporte Z de fijacion</t>
  </si>
  <si>
    <t>UNION GALV IMC 1"</t>
  </si>
  <si>
    <t>CURVA GALV  IMC 2"</t>
  </si>
  <si>
    <t xml:space="preserve"> ACCESO VERTICAL TIPO ESCALERA DE GATO INCLUYE LINEA DE VIDA VERTICAL Y ACCESORIOS </t>
  </si>
  <si>
    <t>JUNTA SISMICA FLEXOMETALICA  2-1/2" LARGO (80-100) CM</t>
  </si>
  <si>
    <t>JUNTA SISMICA FLEXOMETALICA 3" LARGO (80-100) CM</t>
  </si>
  <si>
    <t>SUMINISTRO E INSTALACION DE JUNTA ESTRUCTURAL PARA TERRAZA TIPO JHD 5,2 O SIMILAR</t>
  </si>
  <si>
    <t xml:space="preserve">SWITCH CORE 24P SFP Y 4 PUERTOS 10/100/1000  </t>
  </si>
  <si>
    <t xml:space="preserve"> SFP 1G </t>
  </si>
  <si>
    <t>PRUEBA DE AISLAMIENTO VLF 15 Kv 96m</t>
  </si>
  <si>
    <t>OMNIVISTA CIRRUS</t>
  </si>
  <si>
    <t>Micrófono inalámbrico de alto desempeño UHF 600-900MHz, con 1 transmisor de diadema</t>
  </si>
  <si>
    <t>Wall speaker; 10/20/40W/100V, OFF 60W at 8ohm; IP 66 water proof, white</t>
  </si>
  <si>
    <t>18 sub woofer at 1000w 8 ohm</t>
  </si>
  <si>
    <t>15 inch subwoofer</t>
  </si>
  <si>
    <t>TUBERIA PVCP 8" SCH 40</t>
  </si>
  <si>
    <t>SUMINISTRO MATERIAL PARA DUCTO RECTANGULAR EN LAMINA GALVANIZADA CAL 18 TIPO TDC. INCLUYE SOPORTERIA Y PINTURA EPOXICA PARA AMBIENTES CORROSIVOS C4. INCLUIR EN EL VALOR EL DESARROLLO</t>
  </si>
  <si>
    <t>SUMINISTRO MATERIAL PARA DUCTO RECTANGULAR - LAMINA GALVANIZADA CALIBRE 20 Y SOPORTERIA CON TRATAMIENTO, INTERNO Y EXTERIOR, EPOXICO PARA AMBIENTE CORROSIVO C4 INCLUIR EN EL VALOR EL DESARROLLO</t>
  </si>
  <si>
    <t>SUMINISTRO MATERIAL PARA DUCTO RECTANGULAR - LAMINA GALVANIZADA CALIBRE 22 Y SOPORTERIA CON TRATAMIENTO, INTERNO Y EXTERIOR, EPOXICO PARA AMBIENTE CORROSIVO C4. INCLUIR EN EL VALOR EL DESARROLLO</t>
  </si>
  <si>
    <t>SUMINISTRO MATERIAL PARA DUCTO RECTANGULAR - LAMINA GALVANIZADA CALIBRE 24 Y SOPORTERIA CON TRATAMIENTO, INTERNO Y EXTERIOR, EPOXICO PARA AMBIENTE CORROSIVO C4 INCLUIR EN EL VALOR EL DESARROLLO</t>
  </si>
  <si>
    <t>SUMINISTRO  MATERIAL PARA DUCTO CIRCULAR PUNTEADO - LAMINA GALVANIZADA CALIBRE 16 Y SOPORTERIA CON TRATAMIENTO, INTERNO Y EXTERIOR, EPOXICO PARA AMBIENTE CORROSIVO C4. INCLUIR EN EL VALOR EL DESARROLLO</t>
  </si>
  <si>
    <t>SUMINISTRO MATERIAL PARA DUCTO CIRCULAR GRAFADO - LAMINA GALVANIZADA CALIBRE 18 Y SOPORTERIA CON TRATAMIENTO, INTERNO Y EXTERIOR, EPOXICO PARA AMBIENTE CORROSIVO C4, INCLUIR EN EL VALOR EL DESARROLLO</t>
  </si>
  <si>
    <t>SUMINISTRO  MATERIAL PARA  DUCTO CIRCULAR GRAFADO - LAMINA GALVANIZADA CALIBRE 20 Y SOPORTERIA CON TRATAMIENTO, INTERNO Y EXTERIOR, EPOXICO PARA AMBIENTE CORROSIVO C4. INCLUIR EN EL VALOR EL DESARROLLO</t>
  </si>
  <si>
    <t>SUMINISTRO  MATERIAL PARA  DUCTO CIRCULAR GRAFADO - LAMINA GALVANIZADA CALIBRE 22 Y SOPORTERIA CON TRATAMIENTO, INTERNO Y EXTERIOR, EPOXICO PARA AMBIENTE CORROSIVO C4. INCLUIR EN EL VALOR EL DESARROLLO</t>
  </si>
  <si>
    <t>SUMINISTRO  MATERIAL PARA  DUCTO CIRCULAR GRAFADO - LAMINA GALVANIZADA CALIBRE 24 Y SOPORTERIA CON TRATAMIENTO, INTERNO Y EXTERIOR, EPOXICO PARA AMBIENTE CORROSIVO C4. INCLUIR EN EL VALOR EL DESARROLLO</t>
  </si>
  <si>
    <t>SUMINISTRO CHAQUETA EN LAMINA GALVANIZADA CALIBRE 26</t>
  </si>
  <si>
    <t>SUMINISTRO REJILLA TIPO LOUVER ACUSTICO - 46"X46"</t>
  </si>
  <si>
    <t>SUMINISTRO DE UNIDAD PAQUETE DX  27 TR - 15.000 CFM; UPAQ-03 (INCLUYE: SOPORTE ANTIVIBRATORIO DE NEOPRENO, ACCESORIOS PARA LA EJECUCION DE LA OBRA Y TRANSPORTE E IZAJE)</t>
  </si>
  <si>
    <t>SUMINISTRO DE UNIDAD PAQUETE DX  92 TR - 50.000 CFM; UPAQ-01/02 (INCLUYE: SOPORTE ANTIVIBRATORIO DE NEOPRENO, ACCESORIOS PARA LA EJECUCION DE LA OBRA Y TRANSPORTE E IZAJE)</t>
  </si>
  <si>
    <t>SUMINISTRO SENSOR VOC SALIDA 0-10V</t>
  </si>
  <si>
    <t>SUMINISTRO SENSOR HUMEDAD EN DUCTO SALIDA 0-10V</t>
  </si>
  <si>
    <t>Class D Mixer Amplifier with Audio Sources 350W @ 100v</t>
  </si>
  <si>
    <t>Software de Acceso</t>
  </si>
  <si>
    <t>TUBO CONDUIT GALV IMC 2"</t>
  </si>
  <si>
    <t xml:space="preserve">CERTIFICACIÓN FIFA GRAMA </t>
  </si>
  <si>
    <t>CANALETAS BASHTO X-100</t>
  </si>
  <si>
    <t>CANOA C1 FIGHTER 1000 Río 2016</t>
  </si>
  <si>
    <t xml:space="preserve">ANTIFAZ HANDI LIFE SPORT </t>
  </si>
  <si>
    <t>PLANTA ELÉCTRICA 1000 KVA - 460/266V - CABINA INSONORA</t>
  </si>
  <si>
    <t xml:space="preserve">DESMONTE, SUMINISTRO E INSTALACION DE PIEZAS PARA JUEGO MULTIFUNCION TOBOGAN ESPIRAL  </t>
  </si>
  <si>
    <t>SUMINISTRO E INSTALACION DE TAPAS DE TEFLON PARA SALTARIN</t>
  </si>
  <si>
    <t>SUMINISTRO INSTALACION DE REPARACION PIEZA DESLIZADERO TUBULAR EN POLIMERIO</t>
  </si>
  <si>
    <t>SUMINISTRO E INSTALACIÓN DE MUEBLE FABRICADO EN MADERA ENTAMBORADA Y ENCHAPE EN FÓRMICA. LA PARTE SU</t>
  </si>
  <si>
    <t>SUMINISTRO, TRANSPORTE E INSTALACION DE SOLUCION SOLAR INDIVIDUAL AISLADA DE LA RED, INCLUYE 10 PANE</t>
  </si>
  <si>
    <t>MESON DE LAVAPLATOS ACERO INOXIDABLE 1,80 X 0,52 (SUM. + INST.)</t>
  </si>
  <si>
    <t xml:space="preserve">SUMINISTRO E INSTALACIÓN DE MÓDULO DE BANCAS DEL ÁREA TÉCNICA DE LA CANCHA SINTÉTICA, COMPUESTO POR </t>
  </si>
  <si>
    <t>SUMINISTRO E INSTALACION DE PIEZA DESLIZADERO TUBULAR EN POLIMERO - IMPORTADA</t>
  </si>
  <si>
    <t xml:space="preserve">SUMINSTRO E INSTALACION DE CUERDA RECUBIERTA EN CAUCHO TERMOFORMADO PARA RED RC-104LSH 3 CUERDAS DE </t>
  </si>
  <si>
    <t>DESMONTE, SUMINSITRO E INSTALACION DE BRAZO CON ASIENTO, MANIJA Y SISTEMA DE GIRO, JUEGO ROTACION  2</t>
  </si>
  <si>
    <t>SUMINISTRO E INSTALACION DE ACERO ESTRUCTURAL PERFIL RECTANGULAR METAL CUBIERTA</t>
  </si>
  <si>
    <t>ANDAMIO CERTIFICADO TORRE - 12M - BASE 2.07x2.07 M PLANA (SIN RUEDAS) - ALQUILER</t>
  </si>
  <si>
    <t>ANDAMIO CERTIFICADO TORRE - 12M - BASE 2.07X2.07 M RODANTE O 3x3 M PLANA O RODANTE - ALQUILER</t>
  </si>
  <si>
    <t>CALICATAS DE CIMENTACIÓN / APIQUES</t>
  </si>
  <si>
    <t xml:space="preserve">COMPRESIÓN DE NÚCLEOS DE CONCRETO 2"-2 1/2"-3"-4"-6" </t>
  </si>
  <si>
    <t>ENSAYO CON ESCLEROMETRO (POR ELEMENTO)</t>
  </si>
  <si>
    <t xml:space="preserve"> ENSAYO CON DETECTOR DE METALES (FERROSCAN) POR ELEMENTO</t>
  </si>
  <si>
    <t>REGATAS PARA INSPECCION DE CIMENTACION (60X60CM)</t>
  </si>
  <si>
    <t>LAVADO E INSPECCION RED ALCANTARILLADO CCTV NORMA NSC058 de 0-100ML</t>
  </si>
  <si>
    <t>PROFESIONAL ESPECIALISTA  (I) CATEGORÍA 1 (E.G.12;E.E.8) - 1.501 SMMLV - SIN PREST.</t>
  </si>
  <si>
    <t>PROFESIONAL ESPECIALISTA  (I) CATEGORÍA 1 (E.G.12;E.E.5) - 1500 SMMLV - SIN PREST.</t>
  </si>
  <si>
    <t>PROFESIONAL ESPECIALISTA (II) CATEGORÍA 2 (E.G.10;E.E.4) - 1500 SMMLV - SIN PREST.</t>
  </si>
  <si>
    <t>PROFESIONAL CATEGORÍA 3 (E.G.8;E.E.6) - 1.501 SMMLV - SIN PREST.</t>
  </si>
  <si>
    <t>PROFESIONAL CATEGORÍA 3 (E.G.8;E.E.3) - 1500 SMMLV - SIN PREST.</t>
  </si>
  <si>
    <t>PROFESIONAL CATEGORÍA 4 (E.G.6;E.E.2) - 1500 SMMLV - SIN PREST.</t>
  </si>
  <si>
    <t>PROFESIONAL CATEGORÍA 5 (E.G.4;E.E.2) - 1.501 SMMLV - SIN PREST.</t>
  </si>
  <si>
    <t>PROFESIONAL CATEGORÍA 6 (E.G.2;E.E.1) - 1.501 y 1500 SMMLV - SIN PREST.</t>
  </si>
  <si>
    <t>EXCAVACIÓN PILOTE TIPO KELLY 24.5 MPA D=50 L=33 - 35</t>
  </si>
  <si>
    <t>BUJE    Ø1"-Ø1/2" CPVC</t>
  </si>
  <si>
    <t>ACOPLE RANURADO FLEXIBLE: DIAM=Ø6"</t>
  </si>
  <si>
    <t>NIPLE PASA MURO DE 4"</t>
  </si>
  <si>
    <t>NIPLE PASA MURO DE 3"</t>
  </si>
  <si>
    <t>ACCESORIO RANURADO REDUCCIÓN CONCÉNTRICA: DIAM= Ø6x4"</t>
  </si>
  <si>
    <t>ACCESORIO ROSCADO REDUCCIÓN COPA: DIAM= Ø1½"x1¼"</t>
  </si>
  <si>
    <t>ACCESORIO BRIDADO REDUCCIÓN EXCÉNTRICA: DIAM= Ø6x5"</t>
  </si>
  <si>
    <t>ACCESORIO SOLDADO TAPÓN: DIAM= Ø4"</t>
  </si>
  <si>
    <t>ACCESORIO RANURADO TEE MECÁNICA: DE Ø6" HASTA Ø2½"</t>
  </si>
  <si>
    <t>VALVULA CHEQUE RANURADA: DIAM= Ø6"</t>
  </si>
  <si>
    <t>SOPORTE TIPO PERA UL/FM: DIAM= Ø4"</t>
  </si>
  <si>
    <t>ROCIADOR AUTOMATICO PENDENT RESPUESTA ESTANDAR (K=5,6) TEMP. ORDINARIA</t>
  </si>
  <si>
    <t>ROCIADOR AUTOMATICO UPRIGHT RESPUESTA ESTANDAR (K=5,6) TEMP. ORDINARIA</t>
  </si>
  <si>
    <t>ACOPLE RANURADO RIGIDO DIAM= 6"</t>
  </si>
  <si>
    <t>RELE CON CONTROL INTEGRADO POR HORARIOS</t>
  </si>
  <si>
    <t>PISO BALDOSA GRANO NEGRO GRANO 1-2-PULIDO</t>
  </si>
  <si>
    <t xml:space="preserve">FACHADA METÁLICA MICROPERFORADA MINIWAVE O SIMILAR     </t>
  </si>
  <si>
    <t>TELEDUCHA ALUVIA</t>
  </si>
  <si>
    <t>TAZA ADRIATICA SUMINISTRO + GRIFERIA ANTIVANDALICA</t>
  </si>
  <si>
    <t>LAVAMANOS CORRIDO DE 1,4 M</t>
  </si>
  <si>
    <t>LAVAMANOS CORRIDO DE 1,45 M</t>
  </si>
  <si>
    <t>LAVAMANOS CORRIDO DE 1,8 M</t>
  </si>
  <si>
    <t>LAVAMANOS CORRIDO DE 2,1 M</t>
  </si>
  <si>
    <t>BORDILLO EN CONCRETO DE 15 CM</t>
  </si>
  <si>
    <t>SUMINISTRO E INSTALACION DE ASCENSOR</t>
  </si>
  <si>
    <t>SANITARIOS "MONTECARLO"- GRIFERIA ANTIVANDALICA</t>
  </si>
  <si>
    <t>BARANDA EN RAMPA</t>
  </si>
  <si>
    <t>BARANDA ESCALERA DE EMERGENCIA</t>
  </si>
  <si>
    <t>LAVAPLATOS SUBMONTAR SATINADO 59 X 46CM ACERO INOXIDABLE MODELO AS350 SATINADO</t>
  </si>
  <si>
    <t xml:space="preserve">FACHADA GEOCLAD DE HUNTER DOUGLAS O SIMILAR </t>
  </si>
  <si>
    <t xml:space="preserve">SUMINISTRO E INSTALACION DE CUBIERTA SANDWICH TIPO PANEL CON AISLAMIENTO EN PUR O SIMILAR, E=30 MM </t>
  </si>
  <si>
    <t>CUBIERTA, EN ALUMINIO ANODIZADO COLOR BLANCO MATE, DE LA SERIE 3831 DE LA PROYECTANTE CON VIDRIO LAM</t>
  </si>
  <si>
    <t>SAUNA 1</t>
  </si>
  <si>
    <t>SAUNA 2</t>
  </si>
  <si>
    <t>ORINAL GOTTA ANTIBACTERIAL CON GRIFERIA PUSH</t>
  </si>
  <si>
    <t>LAVAMANOS CON PEDESTAL ALUVIAL</t>
  </si>
  <si>
    <t>BRAZOS LAV. FREE MAMPOSTERIA EN CAJA</t>
  </si>
  <si>
    <t xml:space="preserve">LADRILLO BLOQUE N°6 </t>
  </si>
  <si>
    <t>BARANDAL EN VIDRIO LAMINADO CRUDO + RODAMANOS EN ALUMINIO COLOR NEGRO MATE, D 5CM</t>
  </si>
  <si>
    <t>BARANDAL EN ACCESO PRINCIPAL EN VIDRIO LAMINADO + PERFILERIA  COLOR NEGRO MATE, D 5CM</t>
  </si>
  <si>
    <t>EQUIPO AGUA POTABLE (2 BOMBAS 100% C/U)</t>
  </si>
  <si>
    <t>EQUIPO EYECTORES VACIADO TANQUE AGUAS LLUVIAS (2 BOMBAS 100% C/U)</t>
  </si>
  <si>
    <t>BOMBA 1 AGUA CALIENTE</t>
  </si>
  <si>
    <t>BOMBA 2 AGUA CALIENTE</t>
  </si>
  <si>
    <t>BOMBA 3 AGUA CALIENTE</t>
  </si>
  <si>
    <t>JUNTA ESTRUCTURAL</t>
  </si>
  <si>
    <t>SUMINISTRO E INSTALACION DE PINTURA INTUMESCENTE POR KG DE ESTRUC. METALICA,  RF 120 MIN</t>
  </si>
  <si>
    <t>LOSETA GUIA PREFABRICADA MISMO COLOR DE ADOQUIN DIMENSIONES 20X20XVARIABLE</t>
  </si>
  <si>
    <t xml:space="preserve">ESCALERA DE GATO CON LINEA DE VIDA CUBIERTA METALICA, ACABADO EN PINTURA </t>
  </si>
  <si>
    <t>EQUIPO CERTIFICADO PARA VIGAS</t>
  </si>
  <si>
    <t>SUMINISTRO E INTALACION DE CANAL EN LAMINA GALVANIZADA DE CAL. 16</t>
  </si>
  <si>
    <t>SUMINISTRO, TRANSPORTE E INSTALACIÓN DE RECUBRIMIENTO DE RESINAS ACRÍLICAS , CON SUPERVISIÓN, ASESOR</t>
  </si>
  <si>
    <t>SUMINISTRO E INSTALACIÓN DE GOTERO EN CUBIERTA DE LÁMINA LISA EN CALIBRE 24</t>
  </si>
  <si>
    <t>TUBERIA POLIPROPILENO 3"</t>
  </si>
  <si>
    <t>VALVULA FLOTADOR ROSCADA D=2"</t>
  </si>
  <si>
    <t>VALVULA FLOTADOR ROSCADA D=1"</t>
  </si>
  <si>
    <t>UNIÓN ANTIVIBRATORIA 3"</t>
  </si>
  <si>
    <t>VALVULA_REDUCCIÓN EXCÉNTRICA ø3"-ø2"</t>
  </si>
  <si>
    <t>TUBERÍA ACERO CARBÓN (ASTM A795 GRADO A O B)/ ENRUTAMIENTO S. SCH 10 DIAM = 1 1/4"Ø</t>
  </si>
  <si>
    <t>TUBERÍA ACERO CARBÓN (ASTM A795 GRADO A O B)/ ENRUTAMIENTO T.M. SCH 10 DIAM = 2 1/2"Ø</t>
  </si>
  <si>
    <t>ACCESORIO RANURADO CODO: 90º DIAM= Ø6"</t>
  </si>
  <si>
    <t>ACCESORIO ROSCADO CODO: 90º DIAM= Ø1¼"</t>
  </si>
  <si>
    <t>VALVULA CHEQUE ROSCADA: DIAM= Ø1¼"</t>
  </si>
  <si>
    <t>VALVULA ANGULAR PARA PRUEBAS: DIAM= Ø2½"</t>
  </si>
  <si>
    <t>VALVULA TIPO MARIPOSA CON SUPERVISOR: DIAM= Ø4"</t>
  </si>
  <si>
    <t>VALVULA TIPO MARIPOSA CON SUPERVISOR: DIAM= Ø6"</t>
  </si>
  <si>
    <t>VALVULA OS&amp;Y ROSCADA: DIAM= Ø1½"</t>
  </si>
  <si>
    <t>VALVULA OS&amp;Y UNIÓN BRIDA: DIAM= Ø6"</t>
  </si>
  <si>
    <t>VALVULA DE ALIVIO UNIÓN BRIDA: DIAM= Ø4"</t>
  </si>
  <si>
    <t>ROCIADOR AUTOMATICO PENDENT RESPUESTA ESTANDAR (K=11,2) TEMP. ORDINARIA</t>
  </si>
  <si>
    <t>ROCIADOR AUTOMATICO UPRIGHT RESPUESTA ESTANDAR (K=11,2) TEMP. ORDINARIA</t>
  </si>
  <si>
    <t>TUBERIA ACERO NEGRO SCHD10 DIAM= 1¼"</t>
  </si>
  <si>
    <t>TUBERIA ACERO NEGRO SCHD10 DIAM= 2"</t>
  </si>
  <si>
    <t>ACCESORIO ROSCADO REDUCCIÓN COPA DIAM= 1x3/4"</t>
  </si>
  <si>
    <t>ACCESORIO ROSCADO REDUCCIÓN COPA DIAM= 1¼x1"</t>
  </si>
  <si>
    <t>ACCESORIO ROSCADO REDUCCIÓN COPA DIAM= 1½x1¼"</t>
  </si>
  <si>
    <t>STRAP DIAM= DE Ø3" A Ø1¼"</t>
  </si>
  <si>
    <t>ACCESORIO RANURADO TAPÓN DIAM= 1¼"</t>
  </si>
  <si>
    <t>ACCESORIO RANURADO TAPÓN DIAM= 1½"</t>
  </si>
  <si>
    <t>ACCESORIO RANURADO TAPÓN DIAM= 2"</t>
  </si>
  <si>
    <t>ACCESORIO RANURADO TAPÓN DIAM= 2½"</t>
  </si>
  <si>
    <t>ACCESORIO RANURADO TAPÓN DIAM= 4"</t>
  </si>
  <si>
    <t>ACCESORIO RANURADO TAPÓN DIAM= 6"</t>
  </si>
  <si>
    <t>ACCESORIO RANURADO TEE DIAM= 1¼"</t>
  </si>
  <si>
    <t>ACCESORIO ROSCADO TEE DIAM= 1"</t>
  </si>
  <si>
    <t>GABINETE BOMBEROS DIAM= 1½"</t>
  </si>
  <si>
    <t>TOMA PARA BOMBEROS DIAM= 2½"</t>
  </si>
  <si>
    <t>SIAMESA 4" X 2.1/2" X 2.1/2" CON CHEQUE INTEGRADO</t>
  </si>
  <si>
    <t>VÁLVULA ANGULAR DE DRENAJE Ø1¼" + SENSOR DE FLUJO DIAM= Ø2½"</t>
  </si>
  <si>
    <t>CHEQUE RANURADA RISER DIAM= 2½"</t>
  </si>
  <si>
    <t>VALVULA DE PRUEBA (ITC) DIAM= 1¼"</t>
  </si>
  <si>
    <t>SOPORTES ANTISISMICOS LATERAL DIAM= 2½"</t>
  </si>
  <si>
    <t>SOPORTES ANTISISMICOS LATERAL DIAM= 3"</t>
  </si>
  <si>
    <t>SOPORTES ANTISISMICOS LATERAL DIAM= 4"</t>
  </si>
  <si>
    <t>SOPORTES ANTISISMICOS LATERAL DIAM= 6"</t>
  </si>
  <si>
    <t>SOPORTES ANTISISMICOS LONGITUDINAL DIAM= 2½"</t>
  </si>
  <si>
    <t>SOPORTES ANTISISMICOS LONGITUDINAL DIAM= 3"</t>
  </si>
  <si>
    <t>SOPORTES ANTISISMICOS LONGITUDINAL DIAM= 6"</t>
  </si>
  <si>
    <t>SOPORTES ANTISISMICOS 4 VIAS DIAM= 1½"</t>
  </si>
  <si>
    <t>SOPORTES ANTISISMICOS 4 VIAS DIAM= 2½"</t>
  </si>
  <si>
    <t>NIPLE PASA MURO DE 1 1/4"</t>
  </si>
  <si>
    <t>DAMPERS DE BALANCEO - 10"X10"</t>
  </si>
  <si>
    <t>REJILLA DE EXT SIN DAMPER REAF - 6"X6"</t>
  </si>
  <si>
    <t>REJILLA DE EXT SIN DAMPER REAF - 12"X12"</t>
  </si>
  <si>
    <t>REJILLA TIPO LOUVER RTLV - TAMAÑO 1 - 12"X12"</t>
  </si>
  <si>
    <t>REJILLA TIPO LOUVER RTLV - TAMAÑO 2 - 14"X6"</t>
  </si>
  <si>
    <t>REJILLA TIPO LOUVER RTLV - TAMAÑO 3 - 22"X12"</t>
  </si>
  <si>
    <t>REJILLA TIPO LOUVER RTLV - TAMAÑO 4 - 24"X10"</t>
  </si>
  <si>
    <t>AMORTIGUADOR DE GOLPE DE ARIETE 1"</t>
  </si>
  <si>
    <t>VALVULA DE COMPUERTA BRIDADA Ø4" CAST IRON PN16 FLANGED GATE VALVE</t>
  </si>
  <si>
    <t>VENTILADOR centrifugo en línea  - TIPO 1 - VE-01</t>
  </si>
  <si>
    <t>VENTILADOR centrifugo en línea  - TIPO 2 - VE-02</t>
  </si>
  <si>
    <t>VENTILADOR centrifugo en línea  - TIPO 3 - VE-04</t>
  </si>
  <si>
    <t>VENTILADOR centrifugo en línea  - TIPO 4 - VS-01</t>
  </si>
  <si>
    <t>VENTILADOR helicocentrifugo  - TIPO 1 - VE-03</t>
  </si>
  <si>
    <t>VENTILADOR individual - TIPO 1 - CFP-01</t>
  </si>
  <si>
    <t>VENTILADOR individual - TIPO 2 - CFP-02</t>
  </si>
  <si>
    <t>VENTILADOR individual - TIPO 3 - CFP-03</t>
  </si>
  <si>
    <t>SUMINISTRO E INSTALACION DE  REJILLA TIPO LOUVER RTLV - 20"x20"</t>
  </si>
  <si>
    <t>SUMINISTRO E INSTALACION DE  REJILLA TIPO LOUVER RTLV - 10"x10"</t>
  </si>
  <si>
    <t>SUMINISTRO E INSTALACION DE  REJILLA TIPO LOUVER RTLV - 14"x14"</t>
  </si>
  <si>
    <t>SUMINISTRO E INSTALACION DE  REJILLA TIPO LOUVER RTLV - 18"x16</t>
  </si>
  <si>
    <t>SUMINISTRO E INSTALACION DE  VENTILADOR centrifugo en linea  - TIPO 3 - VE-05</t>
  </si>
  <si>
    <t>LUMINARIA PARA POSTE METÁLICO DE POTENCIA 20,2W</t>
  </si>
  <si>
    <t>LUMINARIA PARA POSTE METÁLICO DE POTENCIA 39,3W</t>
  </si>
  <si>
    <t>LUMINARIA PARA POSTE METÁLICO DE POTENCIA 57,7W</t>
  </si>
  <si>
    <t>LUMINARIA PARA POSTE METÁLICO DE POTENCIA 68,2W</t>
  </si>
  <si>
    <t>LUMINARIA PARA POSTE METÁLICO DE POTENCIA 111W</t>
  </si>
  <si>
    <t>LUMINARIA PARA POSTE METÁLICO DE POTENCIA 157,4W</t>
  </si>
  <si>
    <t>(P-01) Puerta en lámina metálica Cold Rolled con acabado en Pintura Electrostática Negro Mate según muestra.  (2.10x0.70mt)</t>
  </si>
  <si>
    <t>(P-02) Puerta en lámina metálica Cold Rolled con acabado en Pintura Electrostática Negro Mate según muestra.  (2.10x0.80mt)</t>
  </si>
  <si>
    <t>(P-03) Puerta en lámina metálica Cold Rolled con acabado en Pintura Electrostática Negro Mate según muestra.  (2.10x0.90mt)</t>
  </si>
  <si>
    <t>(P-04) Puerta corrediza en lámina metálica Cold Rolled con acabado en Pintura Electrostática Negro Mate según muestra.  (2.10x0.90mt)</t>
  </si>
  <si>
    <t>(P-06) Puerta Doble en lámina metálica Cold Rolled con acabado en Pintura Electrostática negro mate según muestra. (2.10x1.20mt)</t>
  </si>
  <si>
    <t>(P-08) Puerta Doble en lámina metálica Cold Rolled con acabado en Pintura Electrostática negro mate según muestra.  (2.10x1.20mt)</t>
  </si>
  <si>
    <t>(P-11.) Puerta Doble en lámina metálica Cold Rolled con acabado en Pintura Electrostática negro mate según muestra.  (2.10x1.20mt)</t>
  </si>
  <si>
    <t>(P-09) Puerta Doble en lámina metálica Cold Rolled con acabado en Pintura Electrostática negro mate según muestra.  (2.10x2.30mt)</t>
  </si>
  <si>
    <t>(P-10) Puerta Doble en lámina metálica Cold Rolled con acabado en Pintura Electrostática negro mate según muestra.  (2.10x2.10mt)</t>
  </si>
  <si>
    <t>(P-07) Puerta Doble cortafuego con resistencia al fuego de 180 minutos certificada UL, bajo la norma UL 10B – UL10C.  (2.10x1.20mt)</t>
  </si>
  <si>
    <t>(P-05) Puerta cortafuego con resistencia al fuego de 180 minutos certificada UL, bajo la norma UL 10B – UL10C.  (2.10x1.20mt)</t>
  </si>
  <si>
    <t>(P-13) Puerta enrollable comercial cortina fabricada en fleje plano galvanizado cal 22 (2.70x4,25mt)</t>
  </si>
  <si>
    <t>(P-14) Puerta enrollable comercial cortina fabricada en fleje plano galvanizado cal 22 (2.70x3,35mt)</t>
  </si>
  <si>
    <t>(P-15) Puerta enrollable comercial cortina fabricada en fleje plano galvanizado cal 22 (2.70x3,48mt)</t>
  </si>
  <si>
    <t>V1 VENTANA EN ALUMINIO ANODIZADO COLOR NEGRO MATE SEGUN MUESTRA</t>
  </si>
  <si>
    <t>V2 VENTANA EN ALUMINIO ANODIZADO COLOR NEGRO MATE SEGUN MUESTRA</t>
  </si>
  <si>
    <t>V3 VENTANA EN ALUMINIO ANODIZADO COLOR NEGRO MATE SEGUN MUESTRA</t>
  </si>
  <si>
    <t>V4 VENTANA EN ALUMINIO ANODIZADO COLOR NEGRO MATE SEGUN MUESTRA</t>
  </si>
  <si>
    <t>V5 VENTANA EN ALUMINIO ANODIZADO COLOR NEGRO MATE SEGUN MUESTRA</t>
  </si>
  <si>
    <t>V6 VENTANA EN ALUMINIO ANODIZADO COLOR NEGRO MATE SEGUN MUESTRA</t>
  </si>
  <si>
    <t>V7 VENTANA EN ALUMINIO ANODIZADO COLOR NEGRO MATE SEGUN MUESTRA</t>
  </si>
  <si>
    <t>V8 VENTANA EN ALUMINIO ANODIZADO COLOR NEGRO MATE SEGUN MUESTRA</t>
  </si>
  <si>
    <t>V9 VENTANA EN ALUMINIO ANODIZADO COLOR NEGRO MATE SEGUN MUESTRA</t>
  </si>
  <si>
    <t>V10 VENTANA EN ALUMINIO ANODIZADO COLOR NEGRO MATE SEGUN MUESTRA</t>
  </si>
  <si>
    <t>V11 VENTANA EN ALUMINIO ANODIZADO COLOR NEGRO MATE SEGUN MUESTRA</t>
  </si>
  <si>
    <t>V12 VENTANA EN ALUMINIO ANODIZADO COLOR NEGRO MATE SEGUN MUESTRA</t>
  </si>
  <si>
    <t>V13 VENTANA EN ALUMINIO ANODIZADO COLOR NEGRO MATE SEGUN MUESTRA</t>
  </si>
  <si>
    <t>V14 VENTANA EN ALUMINIO ANODIZADO COLOR NEGRO MATE SEGUN MUESTRA</t>
  </si>
  <si>
    <t>V15 VENTANA EN ALUMINIO ANODIZADO COLOR NEGRO MATE SEGUN MUESTRA</t>
  </si>
  <si>
    <t>V16 VENTANA EN ALUMINIO ANODIZADO COLOR NEGRO MATE SEGUN MUESTRA</t>
  </si>
  <si>
    <t>V17 VENTANA EN ALUMINIO ANODIZADO COLOR NEGRO MATE SEGUN MUESTRA</t>
  </si>
  <si>
    <t>V18 VENTANA EN ALUMINIO ANODIZADO COLOR NEGRO MATE SEGUN MUESTRA</t>
  </si>
  <si>
    <t>V19 VENTANA EN ALUMINIO ANODIZADO COLOR NEGRO MATE SEGUN MUESTRA</t>
  </si>
  <si>
    <t>V20 VENTANA EN ALUMINIO ANODIZADO COLOR NEGRO MATE SEGUN MUESTRA</t>
  </si>
  <si>
    <t>V21 VENTANA EN ALUMINIO ANODIZADO COLOR NEGRO MATE SEGUN MUESTRA</t>
  </si>
  <si>
    <t>V22 VENTANA EN ALUMINIO ANODIZADO COLOR NEGRO MATE SEGUN MUESTRA</t>
  </si>
  <si>
    <t>V23 VENTANA EN ALUMINIO ANODIZADO COLOR NEGRO MATE SEGUN MUESTRA</t>
  </si>
  <si>
    <t>V24 VENTANA EN ALUMINIO ANODIZADO COLOR NEGRO MATE SEGUN MUESTRA</t>
  </si>
  <si>
    <t>V25 VENTANA EN ALUMINIO ANODIZADO COLOR NEGRO MATE SEGUN MUESTRA</t>
  </si>
  <si>
    <t>V26 VENTANA EN ALUMINIO ANODIZADO COLOR NEGRO MATE SEGUN MUESTRA</t>
  </si>
  <si>
    <t>V-27 VENTANA EN ALUMINIO ANODIZADO COLOR NEGRO MATE SEGÚN MUESTRA,(0.85 x 1.2 mts)</t>
  </si>
  <si>
    <t>V-28 VENTANA EN ALUMINIO ANODIZADO COLOR NEGRO MATE SEGÚN MUESTRA,(2.12 x 3.78 mts)</t>
  </si>
  <si>
    <t>V-29 VENTANA EN ALUMINIO ANODIZADO COLOR NEGRO MATE SEGÚN MUESTRA,(2.12 x 3.13 mts)</t>
  </si>
  <si>
    <t>V-30 VENTANA EN ALUMINIO ANODIZADO COLOR NEGRO MATE SEGÚN MUESTRA,(2.12 x 3.13 mts)</t>
  </si>
  <si>
    <t>V-31 VENTANA EN ALUMINIO ANODIZADO COLOR NEGRO MATE SEGÚN MUESTRA,(0.45 x 1.2 mts)</t>
  </si>
  <si>
    <t>V-32 VENTANA EN ALUMINIO ANODIZADO COLOR NEGRO MATE SEGÚN MUESTRA,(2.6 x 9.25 mts)</t>
  </si>
  <si>
    <t>V-33 REJILLA EN ALUMINIO ANODIZADO COLOR NEGRO MATE SEGÚN MUESTRA (0.61 x 0.91 mts)</t>
  </si>
  <si>
    <t>V-34 REJILLA EN ALUMINIO ANODIZADO COLOR NEGRO MATE SEGÚN MUESTRA (1.0 x 1.0 mts)</t>
  </si>
  <si>
    <t>CABLE CU DESNUDO NO 14</t>
  </si>
  <si>
    <t>INTERRUPTOR TOTALIZADOR 3X40A 15 KA A 120/240V</t>
  </si>
  <si>
    <t>INTERRUPTOR TOTALIZADOR 3X50A 15 KA A 120/240V</t>
  </si>
  <si>
    <t>CURVA PVC DE 3"</t>
  </si>
  <si>
    <t>UNION PVC 3"</t>
  </si>
  <si>
    <t>TUBO CONDUIT PVC DE DE 4"</t>
  </si>
  <si>
    <t>REFLECTOR LED 300W</t>
  </si>
  <si>
    <t>AVISO LUMINOSO DE SALIDA DE EMERGENCIA</t>
  </si>
  <si>
    <t>CORAZA 1/2" CON REVESTIMIENTO EN PVC</t>
  </si>
  <si>
    <t>TERMINAL TIPO PALA CABLE # 8 AWG</t>
  </si>
  <si>
    <t>CABLE CU AISLADO LSZH NO 250 KCMIL</t>
  </si>
  <si>
    <t>TERMINAL TIPO PALA CABLE # 1/0 AWG</t>
  </si>
  <si>
    <t>CURVA EMT 1 1/4"</t>
  </si>
  <si>
    <t>CURVA EMT 1 1/2"</t>
  </si>
  <si>
    <t>BREAKER TOTALIZADOR 400</t>
  </si>
  <si>
    <t>BORNA BIMETAL 35KV 1/0 H3/8"</t>
  </si>
  <si>
    <t>BORNA BIMETAL 35KV 2 H5/16"</t>
  </si>
  <si>
    <t>CABLE DE COBRE AISLADO NO 350 MCM METRO</t>
  </si>
  <si>
    <t>CABLE DE COBRE DESNUDO NO 4 AWG</t>
  </si>
  <si>
    <t>BANDEJA PORTA CABLE TIPO DUCTO CERRADO 500 mmx100 mm</t>
  </si>
  <si>
    <t>TUBERIA ACERO NEGRO SCHD10 DIAM= 2½"</t>
  </si>
  <si>
    <t>ACOPLE RANURADO RIGIDO DIAM= 1 1/4"</t>
  </si>
  <si>
    <t>ACOPLE RANURADO RIGIDO DIAM= 1 1/2"</t>
  </si>
  <si>
    <t>ACOPLE RANURADO RIGIDO DIAM= 2"</t>
  </si>
  <si>
    <t>ACOPLE RANURADO RIGIDO DIAM= 2½"</t>
  </si>
  <si>
    <t>ACOPLE RANURADO RIGIDO DIAM= 3"</t>
  </si>
  <si>
    <t>ACOPLE RANURADO RIGIDO DIAM= 4"</t>
  </si>
  <si>
    <t>ACCESORIO RANURADO CODO 90º DIAM= 1¼"</t>
  </si>
  <si>
    <t>ACCESORIO RANURADO CODO 45º DIAM= 1¼"</t>
  </si>
  <si>
    <t>ACCESORIO RANURADO CODO 45º DIAM= 2½"</t>
  </si>
  <si>
    <t>ACCESORIO RANURADO REDUCCIÓN CONCÉNTRICA DIAM= 2x1½"</t>
  </si>
  <si>
    <t>ACCESORIO RANURADO REDUCCIÓN CONCÉNTRICA DIAM= 2½x1¼"</t>
  </si>
  <si>
    <t>ACCESORIO RANURADO REDUCCIÓN CONCÉNTRICA DIAM= 2½x1½"</t>
  </si>
  <si>
    <t>ACCESORIO RANURADO REDUCCIÓN CONCÉNTRICA DIAM= 2½x2"</t>
  </si>
  <si>
    <t>ACCESORIO RANURADO REDUCCIÓN CONCÉNTRICA DIAM= 3x2½"</t>
  </si>
  <si>
    <t>ACCESORIO RANURADO REDUCCIÓN CONCÉNTRICA DIAM= 4x2½"</t>
  </si>
  <si>
    <t>ACCESORIO RANURADO REDUCCIÓN CONCÉNTRICA DIAM= 4x3"</t>
  </si>
  <si>
    <t>ACCESORIO RANURADO REDUCCIÓN CONCÉNTRICA DIAM= 6x4"</t>
  </si>
  <si>
    <t>ACCESORIO ROSCADO REDUCCIÓN COPA DIAM= 1x½"</t>
  </si>
  <si>
    <t>CAMILLA DE TRATAMIENTO O REHABILITACIÓN CON BARANDILLAS</t>
  </si>
  <si>
    <t>LOCKER DE 3 PUESTOS</t>
  </si>
  <si>
    <t>SILLA CHAIR MULTI PURPOSE</t>
  </si>
  <si>
    <t>SILLAS CHAIR - TASK ARMS</t>
  </si>
  <si>
    <t>SILLAS DE ESCRITORIO CON BRAZOS AJUSTABLES</t>
  </si>
  <si>
    <t>SILLA EAMES FRANCESA</t>
  </si>
  <si>
    <t>MUEBLES MESAS PLANK MART MESA REDONDA</t>
  </si>
  <si>
    <t>SILLÓN GRAND REPOS Y TABURETE OTOMANO</t>
  </si>
  <si>
    <t>ESCRITORIO DE OFICINA</t>
  </si>
  <si>
    <t>MESA DE JUNTAS</t>
  </si>
  <si>
    <t>SILLA DE RUEDAS</t>
  </si>
  <si>
    <t>MESA RECTANGULAR</t>
  </si>
  <si>
    <t>SILLAS DE OFICINA FRITZ HANSEN PEQUEÑA JIRAFA</t>
  </si>
  <si>
    <t>MUEBLES SILLONES FRITZ-HANSEN</t>
  </si>
  <si>
    <t>MUEBLES SALVATORI MESA DRITTO CAFÉ</t>
  </si>
  <si>
    <t>ESCRITORIO</t>
  </si>
  <si>
    <t>SILLA OFICINA</t>
  </si>
  <si>
    <t>SILLAS CHAIR - TASK ARMS SIN APOYABRAZOS</t>
  </si>
  <si>
    <t>SILLAS CADEIRAS LINHA 43</t>
  </si>
  <si>
    <t>MUEBLES SOFÁS TOM DIXON WINGBACK MICRO SOFÁ TAPICERÍA</t>
  </si>
  <si>
    <t>BAFLE SATÉLITE 10 150WTS</t>
  </si>
  <si>
    <t>BAFLE SATÉLITE DE 40WTS 100V TAP 40/20/10W</t>
  </si>
  <si>
    <t>MICRÓFONO INALÁMBRICO DE ALTO DESEMPEÑO UHF 600-900MHZ, ALCANCE 100M LINEAL</t>
  </si>
  <si>
    <t>PROGRAMMABLE MP3 TIMER WITH 4GB BUILT-IN MEMORY</t>
  </si>
  <si>
    <t>DSP SYSTEM PROCESSOR 4-IN X 4-OUT PLUS DANTE</t>
  </si>
  <si>
    <t>POWER AMPLIFIER, 4*60W CLASS D, 100V LINE</t>
  </si>
  <si>
    <t>SEÑAL - ESTÁNDAR DOBLE (PROHIBICIÓN): 20 cm de ancho x 32,5 cm de alto</t>
  </si>
  <si>
    <t>SEÑAL - AVISOS (TIPO 1 Dimensiones: 100 cm de ancho x 24,5 cm de alto</t>
  </si>
  <si>
    <t>SEÑAL - AVISOS (TIPO 2) Dimensiones: 46,5 cm de ancho x
190 cm de alto</t>
  </si>
  <si>
    <t>SEÑAL - AVISOS (TIPO 3) Dimensiones: 220 cm de ancho x 38 cm de alto</t>
  </si>
  <si>
    <t>SEÑAL REGLAMENTARÍA- EVACUACIÓN, CONDICIÓN SEGURA, SALIDA EMERGENCIAS, BOTIQUÍN, DERECHA, IZQUIERDA, SUBIR ESCALERA, BAJAR ESCALERA, EXTINTOR, ALARMA, TOMA FIJA MANGUERA, VÁLVULA DE ROCIADORES, ETC35 cm de ancho x 12 cm de alto</t>
  </si>
  <si>
    <t>SEÑAL - EVACUACIÓN, PUNTO DE ENCUENTRO:  35 cm de ancho x 46,7 cm</t>
  </si>
  <si>
    <t>BOTA CUERO LISA NEGRA SEGURIDAD PUNTERA DE ACERO</t>
  </si>
  <si>
    <t>CHALECO REFLECTIVO EN TELA._(Según Apéndice Bioseguridad Covid 19_V3)</t>
  </si>
  <si>
    <t>POLISOMBRA 47% (4x100m)</t>
  </si>
  <si>
    <t>PUNTILLA GRAPA EN U 1 1/4 x 9"</t>
  </si>
  <si>
    <t>TABLA BURRA EN ORDINARIO 2.90 X 0.28 X 0.025</t>
  </si>
  <si>
    <t>SEÑALIZACION TUBULAR COLOMBINA PLASTICA</t>
  </si>
  <si>
    <t>DISPENSADOR PLÁSTICO DE TOALLAS TIPO Z</t>
  </si>
  <si>
    <t>PALETA PARE-SIGA REGLAMENTADA</t>
  </si>
  <si>
    <t>CONECTORES DE RESORTE  CABLES NO 22-12</t>
  </si>
  <si>
    <t xml:space="preserve">INTERRUPTOR TRIPOLAR AJUSTABLE 63 A CORRIENTE NOMINAL 30  A 25 KA 120/240 V. TIPO TOTALIZADOR </t>
  </si>
  <si>
    <t>INTERRUPTOR TOTALIZADOR 3x70 -15 A 120/240 V</t>
  </si>
  <si>
    <t xml:space="preserve">INTERRUPTOR TRIPOLAR  AJUSTABLE 100 A -CORRIENTE NOMINAL 100 A 25 KA 120 /240 A TIPO TOTALIZADOR </t>
  </si>
  <si>
    <t xml:space="preserve">INTERRUPTOR  CORTACIRCUITOS  MAGNETICO 3X150 A 15K 120/240 TIPO TOTALIZADOR </t>
  </si>
  <si>
    <t xml:space="preserve">INTERRUPTOR AJUSTABLE 3X250 A _ NOMINAL 200 25 KA  120/240  V .TIPO TOTALIZADOR </t>
  </si>
  <si>
    <t>BRIDA PVC 3"</t>
  </si>
  <si>
    <t>BRIDA PVC 2"</t>
  </si>
  <si>
    <t>BRIDA PVC 1 1/2"</t>
  </si>
  <si>
    <t>BUJE PVC 1.1/2"X3/4"</t>
  </si>
  <si>
    <t>BUJE 1-1/2" X 1/2” PVC</t>
  </si>
  <si>
    <t>BRIDA PVC 2 1/2"</t>
  </si>
  <si>
    <t>BRIDA ROSCADA DE ACERO 4"</t>
  </si>
  <si>
    <t>SEMICODO POLIPROPILENO 3"</t>
  </si>
  <si>
    <t>ADAPTADOR LIMPIEZA PVC-S 6"</t>
  </si>
  <si>
    <t>ADAPTADOR MACHO POLIPROPILENO 3</t>
  </si>
  <si>
    <t>EXAMEN DE OPTOMETRÍA DE INGRESO O EGRESO</t>
  </si>
  <si>
    <t>EXÁMEN MÉDICO OCUPACIONAL DE INGRESO O RETIRO</t>
  </si>
  <si>
    <t>LAVAMANOS PORTATIL DE PEDAL TIPO MANOS LIBRES._(Según Apéndice Bioseguridad Covid 19_V3)</t>
  </si>
  <si>
    <t>DISPENSADOR DE JABÓN LÍQUIDO O ALCOHOL GLICERINADO, CON PEDAL METÁLICO._(Según Apéndice Bioseguridad</t>
  </si>
  <si>
    <t>INTERRUPTOR AJUSTABLE 3X630A INOMILAN: 400 A Y 35 KA A 120/240V. TIPO TOTALIZADOR</t>
  </si>
  <si>
    <t>UNION PVC 4"</t>
  </si>
  <si>
    <t>MOLDE PARA UNIÓN TIPO T PARA CABLE 1/0</t>
  </si>
  <si>
    <t>AVISO DE PREVENCIÓN RECTANGULAR QUE INDIQUE"MANTENGA SU DISTANCIA EN CASO DE TORMENTA" CON BASE DE 400mm</t>
  </si>
  <si>
    <t>AVISO DE PREVENCIÓN TRIANGULAR SEGÚN RETIE "CLASIFICACIÓN Y COLORES PARA LAS SEÑALES DE SEGURIDAD" CON BASE DE 400mm</t>
  </si>
  <si>
    <t>PUNTA DE CAPTURA TIPO 120/A PARA RD 8-10 MM</t>
  </si>
  <si>
    <t>UPS DE 20 KVA CON MÓDULOS EXPANSIBLES DE 5KVA</t>
  </si>
  <si>
    <t>FEILO SYLVANIA P24359 LED HERMETICA50W DL</t>
  </si>
  <si>
    <t>UNIÓN TIPO T PARA CABLE 8</t>
  </si>
  <si>
    <t>UPS 2416 POWER SUPPLY 24V/6A NAC SYNC</t>
  </si>
  <si>
    <t>PANEL DE CONTROL "PANEL CENTRAL DE DETECCIÓN DE INCENDIOS" COD EL0337</t>
  </si>
  <si>
    <t>PULSADOR MANUAL COD EL0355</t>
  </si>
  <si>
    <t>SISTEMA DE PUESTA A TIERRA RACK TGB)+ LAMINA DE TIERRA MICRO PERFORADA</t>
  </si>
  <si>
    <t>CONECTORES FIBRA OPTICA LC</t>
  </si>
  <si>
    <t>UNIÓN TIPO T PARA CABLE 2/0</t>
  </si>
  <si>
    <t>ELECTRO IMAN CON FUENTE DE ALIMENTACIÓN DE 12 V Y 1,5 A</t>
  </si>
  <si>
    <t>CABLE AL AISLADO LSZH NO 3/0</t>
  </si>
  <si>
    <t>TERMINAL TIPO PALA CABLE # 350 AWG</t>
  </si>
  <si>
    <t>CAJA DE PASO 10X10 PVC</t>
  </si>
  <si>
    <t>PROTECTOR PARA PULSADOR DE EMERGENCIA CON ESPACIADOR STI</t>
  </si>
  <si>
    <t>KIT DE GUAYAS</t>
  </si>
  <si>
    <t>RIEL CHANEL</t>
  </si>
  <si>
    <t>TERMINAL SH 40 3/4"</t>
  </si>
  <si>
    <t>CELDA AE319</t>
  </si>
  <si>
    <t>BREAKER 3X600 AMP</t>
  </si>
  <si>
    <t>CTS 600/5 AMP</t>
  </si>
  <si>
    <t>DIAGONALES  METALICAS</t>
  </si>
  <si>
    <t>CRUCETA METALICA</t>
  </si>
  <si>
    <t>COLLARINES</t>
  </si>
  <si>
    <t>BORNA BIMETAL 35KV 2/0 H3/8"</t>
  </si>
  <si>
    <t>BORNA BIMETAL -35KV 250 H1/2"</t>
  </si>
  <si>
    <t>BORNA BIMETAL -35KV 3/0 H1/2"</t>
  </si>
  <si>
    <t>BORNA BIMETAL -35KV 350 H1/2"</t>
  </si>
  <si>
    <t>BORNA BIMETAL -35KV 4 H5/16"</t>
  </si>
  <si>
    <t>BORNA BIMETAL -35KV 6 H/14"</t>
  </si>
  <si>
    <t>BORNA CU ESTAN -35KV 3/0 H1/2"</t>
  </si>
  <si>
    <t>BORNA CU ESTAN -35KV 350 H1/2"</t>
  </si>
  <si>
    <t>CONECTOR TUBULAR BIMETAL -35KV 1/0</t>
  </si>
  <si>
    <t>CONECTOR TUBULAR BIMETAL -35KV 2</t>
  </si>
  <si>
    <t>CONECTOR TUBULAR BIMETAL -35KV 2/0</t>
  </si>
  <si>
    <t>CONECTOR TUBULAR BIMETAL -35KV 250</t>
  </si>
  <si>
    <t>CONECTOR TUBULAR BIMETAL -35KV 3/0</t>
  </si>
  <si>
    <t>CONECTOR TUBULAR BIMETAL -35KV 350</t>
  </si>
  <si>
    <t>CONECTOR TUBULAR BIMETAL -35KV 4</t>
  </si>
  <si>
    <t>CONECTOR TUBULAR BIMETAL -35KV 6</t>
  </si>
  <si>
    <t>CONECTOR TUBULAR CU ESTAN -35KV 2</t>
  </si>
  <si>
    <t>CONECTOR TUBULAR CU ESTAN -35KV 2/0</t>
  </si>
  <si>
    <t>CONECTOR TUBULAR CU ESTAN -35KV 250</t>
  </si>
  <si>
    <t>CONECTOR TUBULAR CU ESTAN -35KV 3/0</t>
  </si>
  <si>
    <t>CONECTOR TUBULAR CU ESTAN -35KV 350</t>
  </si>
  <si>
    <t>CONECTOR TUBULAR CU ESTAN -35KV 4</t>
  </si>
  <si>
    <t>UNION POLIETILENO 1"</t>
  </si>
  <si>
    <t>CALENTADOR DE PASO ELECTRICO (10LPM)</t>
  </si>
  <si>
    <t>TEE MECANICA RANURADA 2"X1.1/4"</t>
  </si>
  <si>
    <t>TAPON MACHO HG  1"</t>
  </si>
  <si>
    <t>TUBERIA DE COBRE DE 2"</t>
  </si>
  <si>
    <t>COPA ACERO AL CARBON DE 1X1/2"</t>
  </si>
  <si>
    <t>Equipos mecánicos DE ELEVADOR_3/4"</t>
  </si>
  <si>
    <t>Equipos mecánicos DE ELEVADOR_1/2"</t>
  </si>
  <si>
    <t>SUMINISTRO E INSTALACION PISO DEPORTIVO EN MADERA</t>
  </si>
  <si>
    <t>GUARDAESCOBAS PVC</t>
  </si>
  <si>
    <t>CIRO (CIRO - Planta ornamental)</t>
  </si>
  <si>
    <t>HELECHO ARBORESCENTE</t>
  </si>
  <si>
    <t>CINTA</t>
  </si>
  <si>
    <t>HELECHO MACHO</t>
  </si>
  <si>
    <t>POLIGALA</t>
  </si>
  <si>
    <t>VENTUROSA</t>
  </si>
  <si>
    <t>PASTO ALEMAN</t>
  </si>
  <si>
    <t>PINO COLOMBIANO</t>
  </si>
  <si>
    <t>PALMA BOBA H= 1M</t>
  </si>
  <si>
    <t>TALA DE ARBOL H= 0 - 2 METROS</t>
  </si>
  <si>
    <t>TALA DE ARBOL H= 2 - 5 METROS</t>
  </si>
  <si>
    <t>TALA DE ARBOL H= 5 - 10 METROS</t>
  </si>
  <si>
    <t>TALA DE ARBOL H&lt; 15 METROS</t>
  </si>
  <si>
    <t>PODA ARBOL H= 5 - 10 METROS</t>
  </si>
  <si>
    <t>ADAPTADOR MACHO BRONCE 1"</t>
  </si>
  <si>
    <t>CODO MIXTO BRONCE 1"</t>
  </si>
  <si>
    <t>BRIDA FLANCHADA 4" EN ACERO INOXIDABLE</t>
  </si>
  <si>
    <t>TEE ACERO INOXIDABLE 4"</t>
  </si>
  <si>
    <t>CODO POLIETILENO DE 2"</t>
  </si>
  <si>
    <t>TAPON MACHO HG 3/4"</t>
  </si>
  <si>
    <t>RIEL TROQUELADO 4X2 - 3 MTS</t>
  </si>
  <si>
    <t>ABRAZADERA DE 3/4"</t>
  </si>
  <si>
    <t>CODO A.C 2"</t>
  </si>
  <si>
    <t>SEMICODO A.C RANURADO 6"</t>
  </si>
  <si>
    <t>SEMICODO A.C RANURADO 2.1/2"</t>
  </si>
  <si>
    <t>COPA A.C RANURADA 2.1/2"X1.1/4"</t>
  </si>
  <si>
    <t>BUJE PVC SOLDADO 3 X 2 “</t>
  </si>
  <si>
    <t>BRIDA ACERO INOXIDABLE, 150LB 3”</t>
  </si>
  <si>
    <t>BRIDA ACERO INOXIDABLE, 150LB 2”</t>
  </si>
  <si>
    <t>BRIDA ACERO INOXIDABLE, 150LB 1.1/2”</t>
  </si>
  <si>
    <t>BRIDA ACERO INOXIDABLE, 150LB 1”</t>
  </si>
  <si>
    <t>BRIDA ACERO INOXIDABLE, 150LB 3/4”</t>
  </si>
  <si>
    <t>BUJE PVC PRESIÓN 2.1/2" x 1.1/2"</t>
  </si>
  <si>
    <t xml:space="preserve">BRIDA PVC 1"     </t>
  </si>
  <si>
    <t>DERECHO DE VALLA</t>
  </si>
  <si>
    <t>IMPRESIÓN HOJA CARTA, A 1X0 TINTAS EN PAPEL BOND DE 75 GR.</t>
  </si>
  <si>
    <t>Enchape ceramica 25x25 ref. ticino de corona</t>
  </si>
  <si>
    <t>CONCOLOR ACQUA (5KG)</t>
  </si>
  <si>
    <t xml:space="preserve">PEGACOR FLEX (25KG) </t>
  </si>
  <si>
    <t xml:space="preserve">Enchape ceramica 25x25 ref. ticino azul para demarcación reglamentaria </t>
  </si>
  <si>
    <t xml:space="preserve">Membrana PVC lisa 1,5 mm </t>
  </si>
  <si>
    <t xml:space="preserve">Sika Top 122  (toxement Hardtop N°2) 25 Kg </t>
  </si>
  <si>
    <t xml:space="preserve">PORCELANATO MALAYA ADR BEIGE CORONA </t>
  </si>
  <si>
    <t>ESPECIALISTA  (I) CATEGORÍA 1 (E.G.12;E.E.8) + PRESTACIONES</t>
  </si>
  <si>
    <t>ESPECIALISTA  (I) CATEGORÍA 1 (E.G.12;E.E.5) + PRESTACIONES</t>
  </si>
  <si>
    <t>ESPECIALISTA (II) CATEGORÍA 2 (E.G.10;E.E.4) + PRESTACIONES</t>
  </si>
  <si>
    <t>PROFESIONAL CATEGORÍA 3 (E.G.8;E.E.6) + PRESTACIONES</t>
  </si>
  <si>
    <t>PROFESIONAL CATEGORÍA 3 (E.G.8;E.E.3) + PRESTACIONES</t>
  </si>
  <si>
    <t>PROFESIONAL CATEGORÍA 4 (E.G.6;E.E.2) + PRESTACIONES</t>
  </si>
  <si>
    <t>PROFESIONAL CATEGORÍA 5 (E.G.4;E.E.2) + PRESTACIONES</t>
  </si>
  <si>
    <t>PROFESIONAL CATEGORÍA 6 (E.G.2;E.E.1) + PRESTACIONES</t>
  </si>
  <si>
    <t>Obrero + Prestaciones</t>
  </si>
  <si>
    <t>SEÑAL - GIGANTOGRAFÍA PINTADA A MURO Dimensiones: 260 cm de ancho x 290 cm de alto</t>
  </si>
  <si>
    <t>SEÑAL - HORARIO 41,5 cm de ancho x 58 cm de alto</t>
  </si>
  <si>
    <t>SEÑAL - DIRECTORIO GENERAL Dimensiones: 72,5 cm de ancho x
200 cm de alto</t>
  </si>
  <si>
    <t>SEÑAL - DIRECTORIO DE ASCENSOR Dimensiones: 25 cm de ancho x 41,6 cm de alto</t>
  </si>
  <si>
    <t>SEÑAL - DIRECTORIO DE PISO:  Dimensiones: 110 cm de ancho x 19,5 cm de alto</t>
  </si>
  <si>
    <t>SEÑAL - MAQUTE TÁCTIL Dimensiones: 114 cm de ancho x 110 cm de alto x 60 cm de profundidad</t>
  </si>
  <si>
    <t>SEÑAL - TÓTEM 45 cm de ancho x
250 cm de alto</t>
  </si>
  <si>
    <t>SEÑAL - IMPRESIÓN DIGITAL GRAN FORMATO Dimensiones: 127,7 cm de ancho x 180 cm de alto</t>
  </si>
  <si>
    <t>SEÑAL - ESTÁNDAR - TIPO 1: Dimensiones: 20 cm de ancho x 25,5 cm de alto</t>
  </si>
  <si>
    <t>SEÑAL - ESTÁNDAR DOBLE (RIESGO) Dimensiones: 20 cm de ancho x 32,5 cm de alto</t>
  </si>
  <si>
    <t>NO USAR - LUMINARIA PROYECTOR SYLVANIA LED SYLVEO 150 W CW UNV</t>
  </si>
  <si>
    <t>NO USAR - LUMINARIA PROYECTOR SYLVANIA LED SYLVEO PRO 400 W</t>
  </si>
  <si>
    <t>NO USAR - LUMINARIA SYLVANIA LED STREET 18-35 W NW URBAN</t>
  </si>
  <si>
    <t>NO USAR - LUMINARIA SYLVANIA LED STREET 30-60 W NW URBAN</t>
  </si>
  <si>
    <t>NO USAR - LUMINARIA SYLVANIA LED STREET 60-120 W NW URBAN</t>
  </si>
  <si>
    <t>NO USAR - LUMINARIA SYLVANIA LED STREET 75-150 W NW URBAN</t>
  </si>
  <si>
    <t>REGADERA ITALIANA DUCHA Cr       GRICOL</t>
  </si>
  <si>
    <t>CANTONERA ELECTRICA  DE 110V DORCA</t>
  </si>
  <si>
    <t>CANTONERA ELECTRICA DE 12 V  VIRO</t>
  </si>
  <si>
    <t>CANTONERA ELECTRICA DE 110V PLATINA ANGOSTA GRIS</t>
  </si>
  <si>
    <t>CANTONERA ELECTRICA DE 110 V</t>
  </si>
  <si>
    <t>LADRILLO ESTRUCTURAL HELIOS MATIZADO 24x12x6 Obra</t>
  </si>
  <si>
    <t>BLOQUE #4  300 x 200 x 100</t>
  </si>
  <si>
    <t>BLOQUE #4 32 x 20 x 9</t>
  </si>
  <si>
    <t>CAOBA AFRICANO</t>
  </si>
  <si>
    <t>CEDRO PUERTO ASIS</t>
  </si>
  <si>
    <t>PERILLO</t>
  </si>
  <si>
    <t>TAPA REGISTRO 20x20 cm. ALUM.</t>
  </si>
  <si>
    <t>CABLE cobre THHN 90 - 600V 4 AWG</t>
  </si>
  <si>
    <t>CABLE cobre THHN 90 - 600V 4/0 AWG **</t>
  </si>
  <si>
    <t>CABLE cobre THHN 90 - 600V 2 AWG</t>
  </si>
  <si>
    <t>CABLE cobre #8 THHN 90 - 600V-AWG **</t>
  </si>
  <si>
    <t>CABLE COBRE THHN/THWN-2 C.10 AWG 600V 90°C</t>
  </si>
  <si>
    <t>TAZA FLUXOMETRO INSTIT. Fontanar**</t>
  </si>
  <si>
    <t>ARBOL-MAGNOLIO (1-1,5M)</t>
  </si>
  <si>
    <t>MOTONIVELADORA (Oper+Com)</t>
  </si>
  <si>
    <t>Adoquín de arcilla tipo tolete **</t>
  </si>
  <si>
    <t>Geomalla Fortgrid BX 25 Ahora BX 30  tejida en pol</t>
  </si>
  <si>
    <t>GEOmalla Fortgrid BX 65 refuerzo biaxiLafaDesconti</t>
  </si>
  <si>
    <t>GEOmalla Fortgrid UX 100 refuerzo uniaxial **</t>
  </si>
  <si>
    <t>GEOmalla Fortgrid UX 165 refuerzo  uni axial **</t>
  </si>
  <si>
    <t>GEOtextil Fortex BX 60 refuerzo Lafayet**</t>
  </si>
  <si>
    <t>GEOtextil Fortex BX 90 refuerzo Lafayet**</t>
  </si>
  <si>
    <t>GEOtextil Fortex BX 40 separ+estabiliz Lafayet **</t>
  </si>
  <si>
    <t>Geotextil-PP cinta Plana Separc - SueloT-2400 Propyweave</t>
  </si>
  <si>
    <t>Teja Arizona  termo acustica  **</t>
  </si>
  <si>
    <t>Teja sin traslapos  termo acustica  **</t>
  </si>
  <si>
    <t>Escalera de tijera 8 pasos en fibra de vidrio</t>
  </si>
  <si>
    <t>Sikadur 42 anclaje 5 Kg (toxement E3F Grout)  **</t>
  </si>
  <si>
    <t>PROFESIONAL CATEGORÍA 6 (E.G.3;E.E.1) - SIN PREST.</t>
  </si>
  <si>
    <t>Geodren planar  e= 5.0mm (goeText+geoRed)  h=1</t>
  </si>
  <si>
    <t>GeoEcomatrix (Pavco) empradizacion y erosion  **</t>
  </si>
  <si>
    <t>Perforacion horizontal con barreno helicoidal d=3"</t>
  </si>
  <si>
    <t>SikaSwell S  **</t>
  </si>
  <si>
    <t>Malla gaviones(2*1*1-triple tors.2.7mmCal 12-S=7.5</t>
  </si>
  <si>
    <t>Malla diafragma para gaviones2.7mmcal12(7.5X7.5CM)</t>
  </si>
  <si>
    <t>PROFESIONAL AUXILIAR (Sin Títulos de Posgrado) SIN PREST.</t>
  </si>
  <si>
    <t>Perforacion de 3/4 y 3/8"***</t>
  </si>
  <si>
    <t>Lamina acero inoxidable304 e=1.2(1.22X2.44M) **</t>
  </si>
  <si>
    <t>Lamina acero inoxidable304 Cal18 1.55*3.05 **</t>
  </si>
  <si>
    <t>Tubo gas polietileno      3"      **</t>
  </si>
  <si>
    <t>codo  polietileno d=3" para gas</t>
  </si>
  <si>
    <t>Tubo acero al carbón S/C d= 2 1/2" **</t>
  </si>
  <si>
    <t>Tubo acero al carbón S/C d= 2 " **</t>
  </si>
  <si>
    <t>Tubo acero al carbón S/C d= 1 1/2 " **</t>
  </si>
  <si>
    <t>Codo 90º acero al carbón Sch40 d= 1 1/2 " **</t>
  </si>
  <si>
    <t>Tee acero al carbón Sch40 d= 2 1/2 " **</t>
  </si>
  <si>
    <t>Codo 90º acero al carbón Sch40 d= 2 1/2 " **</t>
  </si>
  <si>
    <t>Silla de polietileno d=3" x 1" para gas  **</t>
  </si>
  <si>
    <t>Polivalvula d=1 " para gas  **</t>
  </si>
  <si>
    <t>Valvula de globo acero 150 lbs d=6"  **</t>
  </si>
  <si>
    <t>Brida acero  d=6" para soldar **</t>
  </si>
  <si>
    <t>Tee acero al carbón  Sch40 d= 6 " **</t>
  </si>
  <si>
    <t>Copa acero al carbón Sch40  d= 6 "x2" **</t>
  </si>
  <si>
    <t>Tubo acero al carbón Sch40 sin costura d= 6 " **</t>
  </si>
  <si>
    <t>Tubo cobre tipo L d= 2 " **</t>
  </si>
  <si>
    <t>Copa cobre  d= 2" **</t>
  </si>
  <si>
    <t>Tee  Cu  2 " cobre **</t>
  </si>
  <si>
    <t>Reduccion cobre 2"x1/2" **</t>
  </si>
  <si>
    <t>Adaptador macho cobre 2" **</t>
  </si>
  <si>
    <t>Universal bronce d= 2 " **</t>
  </si>
  <si>
    <t>Soldadura estaño  Plata</t>
  </si>
  <si>
    <t>Valvula de bola acero d=2"  **</t>
  </si>
  <si>
    <t>Perfil C 13 para soporte de tuberia **</t>
  </si>
  <si>
    <t>Empaque Flexitalico d=6" **</t>
  </si>
  <si>
    <t>Oxicorte (Senc) ML*</t>
  </si>
  <si>
    <t>PROFESIONAL ASESOR CATEGORIA 0 - SIN PREST.</t>
  </si>
  <si>
    <t>Cheque bridado acero al carbon d=2" **</t>
  </si>
  <si>
    <t>Brida acero  d=2"  para soldar **</t>
  </si>
  <si>
    <t>Cheque bridado acero al carbon d=3" **</t>
  </si>
  <si>
    <t>Brida acero  d=3"  para soldar **</t>
  </si>
  <si>
    <t>Brida acero  d=4"  para soldar **</t>
  </si>
  <si>
    <t>Cheque bridado acero al carbon d=4" **</t>
  </si>
  <si>
    <t>Valvula de globo acero 150 lbs d=4"  **</t>
  </si>
  <si>
    <t>Valvula de globo acero 150 lbs d=8"  **</t>
  </si>
  <si>
    <t>Valvula de globo acero 150 lbs d=10"  bridada **</t>
  </si>
  <si>
    <t>Empaque Flexitalico d=8" **</t>
  </si>
  <si>
    <t>Empaque Flexitalico d=10" **</t>
  </si>
  <si>
    <t>Copa acero al carbón Sch40  d= 10 "x3" **</t>
  </si>
  <si>
    <t>Codo 90º acero al carbón Sch40 d= 2 " **</t>
  </si>
  <si>
    <t>Codo acero al carbón Sch40 d= 6 " **</t>
  </si>
  <si>
    <t>Codo acero al carbón Sch40 d= 8 " **</t>
  </si>
  <si>
    <t>Codo acero al carbón Sch40 d= 10 " **</t>
  </si>
  <si>
    <t>Resina epoxica secado rapido **</t>
  </si>
  <si>
    <t>Reduccion cobre 6"x4" **</t>
  </si>
  <si>
    <t>Bandeja porta cable 60*10 tipo escalera **</t>
  </si>
  <si>
    <t>Accesorios para bandeja  60*10 tipo escalera **</t>
  </si>
  <si>
    <t>Tee acero al carbón  Sch40 d=8 " **</t>
  </si>
  <si>
    <t>Tee acero al carbón  Sch40 d=10 " **</t>
  </si>
  <si>
    <t>Brida/FlancAcerCarbónTipoSliponSoldableØ=10"150psi</t>
  </si>
  <si>
    <t>Tornillo grado 3 d=3/4"x2" con wasa y arandela **</t>
  </si>
  <si>
    <t>Copa acero al carbón Sch40  d= 3 "x2" **</t>
  </si>
  <si>
    <t>Copa acero al carbón Sch80  d= 3 "x2" **</t>
  </si>
  <si>
    <t>Copa acero al carbón Sch80  d= 8 "x3" **</t>
  </si>
  <si>
    <t>Tubo acero al carbón Sch40 sin costura d= 10 " **</t>
  </si>
  <si>
    <t>Codo cobre Cu 2"</t>
  </si>
  <si>
    <t>Sika Latex (toxement Eucolatex) 20Kg **</t>
  </si>
  <si>
    <t>Sika Binda Boquilla color (2Kg) **</t>
  </si>
  <si>
    <t>Sikaflex-15 LMSL (Descontinuad.= 2CSL cio 104953))</t>
  </si>
  <si>
    <t>Sika Boom Amarillo (250cc)**</t>
  </si>
  <si>
    <t>SecadorManos electricoTipo Manos lib.1AA-1800 HOP</t>
  </si>
  <si>
    <t>Secador  manos electrico  Push metalico blanco **</t>
  </si>
  <si>
    <t>Secador  manos libres automático acero inoxidable</t>
  </si>
  <si>
    <t>Secador  manos electrico Push acero inoxidable **</t>
  </si>
  <si>
    <t>Dispensador  jabon 1000 cc acero inoxidable **</t>
  </si>
  <si>
    <t>Dispensador  jabon 750 cc acero inoxidable **</t>
  </si>
  <si>
    <t>Dispensador jabon sobreMeson acero inox 1000cc **</t>
  </si>
  <si>
    <t>Dispensador jabon horizontal acero inox 1000cc **</t>
  </si>
  <si>
    <t>Dispensador jabon de empotrar acero inox 1200cc **</t>
  </si>
  <si>
    <t>Dispensador jabon de empotrar acero inox 700cc **</t>
  </si>
  <si>
    <t>Dispensador jabon de empotrar ABS 900cc **</t>
  </si>
  <si>
    <t>Dispensad jabon Empotr Import 950cc Acer-In Push</t>
  </si>
  <si>
    <t>Dispensador jabon de empotrar Polimero 950cc **</t>
  </si>
  <si>
    <t>Caneca basura tipo Bobrick acero .4x.3x.12 **</t>
  </si>
  <si>
    <t>Caneca basura tipo Bobrick acero .58x03x.2 **</t>
  </si>
  <si>
    <t>Caneca basura tipo Bobrick acero .46x.36x.15 **</t>
  </si>
  <si>
    <t>Tubo acero  agua negra   ½"  e=2 mm **</t>
  </si>
  <si>
    <t>Tubo acero  agua negra   ½"  e=2.3 mm **</t>
  </si>
  <si>
    <t>Tubo acero  agua negra  3/4"  e=2 mm **</t>
  </si>
  <si>
    <t>Tubo acero  agua negra  3/4"  e=2.3 mm **</t>
  </si>
  <si>
    <t>Tubo acero  negra Estruct.  1"  e=2.5 mm **</t>
  </si>
  <si>
    <t>Tubo acero negra Estruct.  1 1/4"  e=2.65 mm **</t>
  </si>
  <si>
    <t>TUBO ACERO ESTR. NEGRA Ø1 1/2" E=3.0 MM 6 ML A-500</t>
  </si>
  <si>
    <t>Tubo acero negra Estruct.Ø1 1/2"e=3 mmx6ml A-500</t>
  </si>
  <si>
    <t>Tubo acero negra Estruct.  2"  e=2.9 mm **</t>
  </si>
  <si>
    <t>Tubo acero negra Estruct.  2"  e=3 mm **</t>
  </si>
  <si>
    <t>Tubo acero negra Estruct.  2 1/2"  e=3.2 mm **</t>
  </si>
  <si>
    <t>Tubo acero negra Estruct.  2 1/2"  e=4.0 mm **</t>
  </si>
  <si>
    <t>Tubo acero negra Estruct.  3"  e=3.2 mm **</t>
  </si>
  <si>
    <t>Tubo acero negra Estruct.  3"  e=4 mm **</t>
  </si>
  <si>
    <t>Tubo acero negra Estruct.  4"  e=3.6 mm **</t>
  </si>
  <si>
    <t>Tubo acero negra Estruct.  4"  e=3.9 mm **</t>
  </si>
  <si>
    <t>Tubo acero negra Estruct.  4"  e=4.0 mm **</t>
  </si>
  <si>
    <t>Tubo acero  HG  3/8"  e=2 mm  sin rosca**</t>
  </si>
  <si>
    <t>Tubo acero  HG  1/2"  e=2 mm  sin rosca**</t>
  </si>
  <si>
    <t>Tubo acero  HG  1/2"  e=2.3 mm  sin rosca**</t>
  </si>
  <si>
    <t>Juego Modular Tobogan doble botones 5-12año cap45n</t>
  </si>
  <si>
    <t>PROFESIONAL ESPECIALISTA (I) CATEGORÍA 1(E.G.12;E.E.10) - SIN PREST.</t>
  </si>
  <si>
    <t>Tubo acero  HG  1"  e=2.5 mm  sin rosca**</t>
  </si>
  <si>
    <t>Tubo acero  HG  1 1/4"  e=2.95 mm  sin rosca**</t>
  </si>
  <si>
    <t>Tubo aceroEstructural Galv.11/2"e=3.0 mmsin rosca*</t>
  </si>
  <si>
    <t>Tubo aceroEstructural Galv. 11/2"e=3 mm sin rosca</t>
  </si>
  <si>
    <t>TUBO ACERO ESTR. GALV. 2" E=3.0 MM SIN ROSCA 6 ML A-500</t>
  </si>
  <si>
    <t>Juego Muelle Panel Lateral forma animal Cap:2niños</t>
  </si>
  <si>
    <t>Tubo Estructural Galv.2 1/2"e=3.mmASTM-GRADO-C</t>
  </si>
  <si>
    <t>Tubo aceroEstructural Galv. 2 1/2"e=4.0mm sin rosc</t>
  </si>
  <si>
    <t>Tubo acero  HG  3"  e=3.2 mm  sin rosca**</t>
  </si>
  <si>
    <t>Tubo aceroEstructural Galv. 3"e=4.0mm sin rosca**</t>
  </si>
  <si>
    <t>Tubo acero  HG  4"  e=3.6 mm  sin rosca**</t>
  </si>
  <si>
    <t>Tubo Estruct.negra  HG  4"  e=4.0 mm  sin rosca**</t>
  </si>
  <si>
    <t>TUBO ACERO ESTR. GALV. 4" E=4.0 MM SIN ROSCA 6 ML A-500</t>
  </si>
  <si>
    <t>Elaboracion rosca tuberia entre 3/8"  y 2" **</t>
  </si>
  <si>
    <t>Elaboracion rosca tuberia entre 2"  y 3" **</t>
  </si>
  <si>
    <t>Elaboracion rosca tuberia entre 3"  y 4" **</t>
  </si>
  <si>
    <t>PROFESIONAL ESPECIALISTA (II) CATEGORÍA 2 (E.G.10;E.E.7) - 1.501 SMMLV - SIN PREST.</t>
  </si>
  <si>
    <t>PROFESIONAL CATEGORÍA 3   (E.G.8;E.E.5) - SIN PREST.</t>
  </si>
  <si>
    <t>PROFESIONAL CATEGORÍA 4 (E.G.6;E.E.4) - 1.501 SMMLV - SIN PREST.</t>
  </si>
  <si>
    <t>PROFESIONAL CATEGORÍA 5 (E.G.4;E.E.3) - 1.501 SMMLV - SIN PREST.</t>
  </si>
  <si>
    <t>Foil de aluminio o Liencillo  d=2"   **</t>
  </si>
  <si>
    <t>PRUEBA  PARA CERTIFICAC.DE PUNTOS CABLEADO</t>
  </si>
  <si>
    <t>PROFESIONAL CATEGORÍA 6A (E.G.3;E.E.1) - SIN PREST.</t>
  </si>
  <si>
    <t>PROFESIONAL CATEGORÍA 7 (E.G.2) - 1.501 y 1500 SMMLV - SIN PREST.</t>
  </si>
  <si>
    <t>PROFESIONAL CATEGORÍA 8 (E.G.2) - SIN PREST.</t>
  </si>
  <si>
    <t>Juego Inclusivo toboganmusicalconzonadesobra cap25</t>
  </si>
  <si>
    <t>Juego dinamicoTobogan trepa-escala 5-13año 30niños</t>
  </si>
  <si>
    <t>Juego Modular Tobogan Trepador  5-12años Cap:80niñ</t>
  </si>
  <si>
    <t>Juego Modular tobogan pasamanos  5-12año Cap:30niñ</t>
  </si>
  <si>
    <t>Pegamento para Foil de aluminio o Liencillo **</t>
  </si>
  <si>
    <t>Tubo acero al carbón Sch40 con costura d= 6 " **</t>
  </si>
  <si>
    <t>Tubo acero al carbón Sch40 con costura d= 10 " **</t>
  </si>
  <si>
    <t>Copa acero al carbón Sch40  d= 6 "x4" **</t>
  </si>
  <si>
    <t>Copa acero al carbón Sch40  d= 2 "x1 1/2" **</t>
  </si>
  <si>
    <t>Tubo acero al carbón S/C d= 3" **</t>
  </si>
  <si>
    <t>Tee acero al carbón Sch40 d= 2 " **</t>
  </si>
  <si>
    <t>Tee acero al carbón Sch40 d= 3 " **</t>
  </si>
  <si>
    <t>Codo 90º acero al carbón Sch40 d= 3 " **</t>
  </si>
  <si>
    <t>Valvula de bola acero d=3" Usa A-216 WCB a/c **</t>
  </si>
  <si>
    <t>Valvula de bola acero d=2" Usa A-216 WCB a/c **</t>
  </si>
  <si>
    <t>Valvula compuert bridada d=2" Usa A-216 WCB a/c **</t>
  </si>
  <si>
    <t>Valvula compuert bridada d=3" Usa A-216 WCB a/c **</t>
  </si>
  <si>
    <t>Valvula compuert bridada d=4" Usa A-216 WCB a/c **</t>
  </si>
  <si>
    <t>Tubo gas polietileno    1 1/4"      **</t>
  </si>
  <si>
    <t>Tubo gas polietileno    2"      **</t>
  </si>
  <si>
    <t>Tubo gas polietileno    4"      **</t>
  </si>
  <si>
    <t>Tubo gas polietileno    6"      **</t>
  </si>
  <si>
    <t>Tubo gas polietileno    20 mm      **</t>
  </si>
  <si>
    <t>Tubo gas polietileno    25 mm      **</t>
  </si>
  <si>
    <t>Tubo gas polietileno    32 mm      **</t>
  </si>
  <si>
    <t>Tubo gas polietileno    63 mm      **</t>
  </si>
  <si>
    <t>Tubo gas polietileno    90 mm      **</t>
  </si>
  <si>
    <t>Tubo gas polietileno   110 mm      **</t>
  </si>
  <si>
    <t>Tubo gas polietileno   160 mm      **</t>
  </si>
  <si>
    <t>Union gas polietil 1/2" tipo socket (campana) **</t>
  </si>
  <si>
    <t>Union gas polietil 3/4" tipo socket (campana) **</t>
  </si>
  <si>
    <t>Union gas polietil 1" tipo socket (campana) **</t>
  </si>
  <si>
    <t>Union gas polietil 2" tipo socket (campana) **</t>
  </si>
  <si>
    <t>Reduccion gas polietil 3/4"x1/2"  **</t>
  </si>
  <si>
    <t>Reduccion gas polietil 1"x1/2"  **</t>
  </si>
  <si>
    <t>Reduccion gas polietil 1"x3/4"  **</t>
  </si>
  <si>
    <t>Polivalvula d=3/4 " para gas  **</t>
  </si>
  <si>
    <t>Polivalvula d=1/2 " para gas  **</t>
  </si>
  <si>
    <t>Tapon para gas d=1/ 2"  PVC  **</t>
  </si>
  <si>
    <t>Tapon para gas d=3/4"  PVC **</t>
  </si>
  <si>
    <t>Tapon para gas d=1"  PVC Macho</t>
  </si>
  <si>
    <t>Tapon para gas d=2"  PVC **</t>
  </si>
  <si>
    <t>Tapon para gas d=3"  PVC **</t>
  </si>
  <si>
    <t>Tapon para gas d=4"  PVC **</t>
  </si>
  <si>
    <t>TEE Pvc gas 1/2"  **</t>
  </si>
  <si>
    <t>TEE Pvc gas 1" **</t>
  </si>
  <si>
    <t>TEE reducida Pvc gas 3/4"x1/2" **</t>
  </si>
  <si>
    <t>TEE reducida Pvc gas 1"x1/2" **</t>
  </si>
  <si>
    <t>TEE reducida Pvc gas 1"x3/4" **</t>
  </si>
  <si>
    <t>Silla de polietileno d=2"x1/2" para gas  **</t>
  </si>
  <si>
    <t>Silla de polietileno d=2"x3/4" para gas  **</t>
  </si>
  <si>
    <t>Silla de polietileno d=3"x1/2" para gas  **</t>
  </si>
  <si>
    <t>Silla de polietileno d=3"x3/4" para gas  **</t>
  </si>
  <si>
    <t>codo  polietileno d=1/2" para gas</t>
  </si>
  <si>
    <t>codo  polietileno d=3/4" para gas</t>
  </si>
  <si>
    <t>codo  polietileno d=1" para gas</t>
  </si>
  <si>
    <t>codo  polietileno d=2" para gas</t>
  </si>
  <si>
    <t>codo  polietileno d=4" para gas</t>
  </si>
  <si>
    <t>codo  polietileno d=6" para gas</t>
  </si>
  <si>
    <t>Equipo termofusion para tubo gas d=3" **</t>
  </si>
  <si>
    <t>Equipo termofusion tubo gas/ polietileno+Operario</t>
  </si>
  <si>
    <t>Marco ventana cal 18 acero inoxidable  **</t>
  </si>
  <si>
    <t>Secador  manos electrico metalico cromado **</t>
  </si>
  <si>
    <t>DispensadorPapel higienico200/400m con llave Ac-In</t>
  </si>
  <si>
    <t>Dispensador papel higienico 400 m cal 304 **</t>
  </si>
  <si>
    <t>Dispensador jabon empotrar acero cromado pico6" **</t>
  </si>
  <si>
    <t>Barra de seguridad 24" Acero inox import**</t>
  </si>
  <si>
    <t>Barra de seguridad 18" d=1 1/4"Acero inox import**</t>
  </si>
  <si>
    <t>Brida acero Slip on d=8"  **</t>
  </si>
  <si>
    <t>Tubo acero al carbón Sch40 sin costura d= 8 " **</t>
  </si>
  <si>
    <t>Tubo acero al carbón Sch40 con costura d= 8 " **</t>
  </si>
  <si>
    <t>Sikagrout 212   (toxement Hi flow grout) 30Kg **</t>
  </si>
  <si>
    <t>Sikafloor 3 Quartz top Neutro 30Kg **</t>
  </si>
  <si>
    <t>Sika Estuka acrilico (1.5Kg) **</t>
  </si>
  <si>
    <t>SikaTop Armatec108 (toxem. Toc Armad. 6037) 4 Kg**</t>
  </si>
  <si>
    <t>Sika Top Armatec 110 EpoCem  20Kg **</t>
  </si>
  <si>
    <t>Sika Top 122   (toxement Hardtop N°2) 25 Kg **</t>
  </si>
  <si>
    <t>TEE HG Ø 1 ½"</t>
  </si>
  <si>
    <t>Sikadur Panel  1Kg **</t>
  </si>
  <si>
    <t>Sikadur AnchorFix-4(Euco 452 gel) 600cc=900gr **</t>
  </si>
  <si>
    <t>Sikadur AnchorFix-1(antesSikaPowerFix1) 300cc **</t>
  </si>
  <si>
    <t>Sikadur Injection Gel (Sikadur Gel) (Descontinuado</t>
  </si>
  <si>
    <t>Sikadur-52 (toxement Toc 8004) Inyección 3Kg **</t>
  </si>
  <si>
    <t>SikaColor C (toxement Acrisello) verde 25 kg**</t>
  </si>
  <si>
    <t>Rejilla Aluminio brillante TC 6"x4" **</t>
  </si>
  <si>
    <t>Rejilla Aluminio brillante HC 5"x3" **</t>
  </si>
  <si>
    <t>Rejilla Aluminio brillante  HC 4"x3" **</t>
  </si>
  <si>
    <t>Rejilla Aluminio  TC 3"x2" (Tradic.Concentrica)</t>
  </si>
  <si>
    <t>Rejilla Bronce brillante TC 3"x2" **</t>
  </si>
  <si>
    <t>Rejilla Bronce brillante TC 4"x3" **</t>
  </si>
  <si>
    <t>Sikaplan (rollo 1.55x20) 12 NTR  **</t>
  </si>
  <si>
    <t>Sika Primer 215 (caja por 6 unidades de 250 ml) **</t>
  </si>
  <si>
    <t>Sikafill 10/ Sikafill 12  (kg)</t>
  </si>
  <si>
    <t>Sikafill 5 (toxement Acriltoc)  1.2Kg **</t>
  </si>
  <si>
    <t>Dispensador jabon sobreMeson acero inox 750cc **</t>
  </si>
  <si>
    <t>Dispensador papel acero inoxidable AA-845**</t>
  </si>
  <si>
    <t>Perforacion manual Barreno suelos blandos **</t>
  </si>
  <si>
    <t>Tapon HG d=2 1/2" macho*</t>
  </si>
  <si>
    <t>SikaBarreraEpox233710+Cataliz+esmalt alquid gr7045</t>
  </si>
  <si>
    <t>Adaptador PVCP Hemb.1/2X3/8"  SCH40 **</t>
  </si>
  <si>
    <t>Adaptador PVCP Hemb.1/2"  S/NORMA ICONTEC</t>
  </si>
  <si>
    <t>Adaptador PVCP Hemb.3/4"  S/NORMA ICONTEC</t>
  </si>
  <si>
    <t>Adaptador PVCP Hemb.1"  SCH40 **</t>
  </si>
  <si>
    <t>Adaptador PVCP Hemb.1 1/4"</t>
  </si>
  <si>
    <t>Adaptador PVCP Hemb.1 1/2"  SCH40 **</t>
  </si>
  <si>
    <t>Adaptador PVCP Hemb.2"  S/NORMA ICONTEC</t>
  </si>
  <si>
    <t>Adaptador PVCP Hemb.2 1/2" S/NORMA ICONTEC   **</t>
  </si>
  <si>
    <t>Adaptador PVCP Hemb.3"  SCH40 **</t>
  </si>
  <si>
    <t>Adaptador PVCP Hemb.4" S/NORMA ICONTEC</t>
  </si>
  <si>
    <t>Adaptador PVCP Hemb.5"  SCH40 **</t>
  </si>
  <si>
    <t>Adaptador PVCP Hemb.6"  SCH40 **</t>
  </si>
  <si>
    <t>Adaptador PVCP Hemb.8"  SCH40 **</t>
  </si>
  <si>
    <t>Adaptador PVCP Macho 3/8"  SCH40 **</t>
  </si>
  <si>
    <t>Adaptador PVCP Macho 1/2"roscado S/NORMA ICONTEC</t>
  </si>
  <si>
    <t>Adaptador PVCP Macho 1"  SCH40 **</t>
  </si>
  <si>
    <t>Adaptador PVCP Macho 1 1/4"S/NORMA ICONTEC</t>
  </si>
  <si>
    <t>Adaptador PVCP Macho 1 1/2"  SCH40 **</t>
  </si>
  <si>
    <t>Adaptador PVCP Macho 2"S/NORMA ICONTEC</t>
  </si>
  <si>
    <t>Adaptador PVCP Macho 2 1/2"  SCH40 **</t>
  </si>
  <si>
    <t>Adaptador PVCP Macho 3"  SCH40 **</t>
  </si>
  <si>
    <t>Adaptador PVCP Macho 4"  S/NORMA ICONTEC</t>
  </si>
  <si>
    <t>Adaptador PVCP Macho 5"  SCH40 **</t>
  </si>
  <si>
    <t>Adaptador PVCP Macho 6"  SCH40 **</t>
  </si>
  <si>
    <t>Adaptador PVCP Macho 8"  SCH40 **</t>
  </si>
  <si>
    <t>Tee Presion SW PVCP  3/8"  SCH40 **</t>
  </si>
  <si>
    <t>TEE PRESIÓN  PVCP 1/2"S/NORMA ICONTEC</t>
  </si>
  <si>
    <t>Tee Presion SW PVCP  3/4"  SCH40 **</t>
  </si>
  <si>
    <t>Tee Presion SW PVCP  1"  SCH40 **</t>
  </si>
  <si>
    <t>Tee Presion  PVCP 1 1/4"   **</t>
  </si>
  <si>
    <t>Tee Presion SW PVCP 1 1/2"  SCH40 **</t>
  </si>
  <si>
    <t>Tee Presion SW PVCP  2"  SCH40 **</t>
  </si>
  <si>
    <t>Tee Presion SW PVCP  2 1/2"  SCH40 **</t>
  </si>
  <si>
    <t>Tee Presion SW PVCP  3"  SCH40 **</t>
  </si>
  <si>
    <t>Tee Presion SW PVCP  4"  SCH40 **</t>
  </si>
  <si>
    <t>Tee Presion SW PVCP 5"  SCH40 **</t>
  </si>
  <si>
    <t>Tee Presion SW PVCP  6"  SCH40 **</t>
  </si>
  <si>
    <t>Tee Presion SW PVCP  8"  SCH40 **</t>
  </si>
  <si>
    <t>Tee Presion SW PVCP  10"  SCH40 **</t>
  </si>
  <si>
    <t>Tee Presion SW PVCP  12"  SCH40 **</t>
  </si>
  <si>
    <t>Codo 90º SW PVCP 3/8"  SCH40 **</t>
  </si>
  <si>
    <t>Codo 90º  PVCP 1/2"S/NORMA ICONTEC</t>
  </si>
  <si>
    <t>Codo 90º SW PVCP 3/4"  SCH40 **</t>
  </si>
  <si>
    <t>CODO PRESIÓN 90º  PVC Ø 1" S/NORMA ICONTEC</t>
  </si>
  <si>
    <t>Codo 90º SW PVCP 6"  SCH40 **</t>
  </si>
  <si>
    <t>Codo 90º SW PVCP 1 1/2"  SCH40 **</t>
  </si>
  <si>
    <t>Codo 90º SW PVCP 2"  SCH40 **</t>
  </si>
  <si>
    <t>Codo 90º SW PVCP 2 1/2"  SCH40 **</t>
  </si>
  <si>
    <t>Codo 90º  PVCP 3"  S/NORMA ICONTEC</t>
  </si>
  <si>
    <t>Codo 90º SW PVCP 4"  SCH40 **</t>
  </si>
  <si>
    <t>Codo 90º SW PVCP 5"  SCH40 **</t>
  </si>
  <si>
    <t>Codo 90º SW PVCP 8"  SCH40 **</t>
  </si>
  <si>
    <t>Codo 90º SW PVCP 10"  SCH40 **</t>
  </si>
  <si>
    <t>Codo 90º SW PVCP 12"  SCH40 **</t>
  </si>
  <si>
    <t>Juego Modulartobogan columpio pasam 5-12 Cap35</t>
  </si>
  <si>
    <t>Juego trepar escalar deslizar, 3a14años Cap:11niño</t>
  </si>
  <si>
    <t>Juego circuito destrezas mediano +6años Cap:17años</t>
  </si>
  <si>
    <t>Codo 45º  PVCP 1 1/4"</t>
  </si>
  <si>
    <t>Codo 45º  PVCP 1 1/2"S/N0RMA ICONTEC*</t>
  </si>
  <si>
    <t>Juego circuito destrezas multifunción +6años 31niñ</t>
  </si>
  <si>
    <t>Juego cuerdas piramidal 5-12añosCap:43niñosH=3,90m</t>
  </si>
  <si>
    <t>Juegocuerdas doble piramidal 6-12 años Cap:60niños</t>
  </si>
  <si>
    <t>Codo 45º SW PVCP 4"  SCH40 **</t>
  </si>
  <si>
    <t>Juegocuerdas piramidal 6-12 años Cap: 62 niños H=5</t>
  </si>
  <si>
    <t>Juego red araña 6-12 años Cap: 11 niños</t>
  </si>
  <si>
    <t>Juegocuerdas piramidal 2-6 años Cap: 22 niños H=3</t>
  </si>
  <si>
    <t>Juegocuerdas piramidal 5-12años Cap:36 niños H=3.9</t>
  </si>
  <si>
    <t>Juegocuerdas piramidal rodadero 6-12 años Cap: 42</t>
  </si>
  <si>
    <t>Union Presion SW PVCP 3/8"  SCH40 **</t>
  </si>
  <si>
    <t>UNION PRESIÓN Ø 1/2"PVC S/NORMA ICONTEC</t>
  </si>
  <si>
    <t>Union Presion SW PVCP 3/4"  SCH40 **</t>
  </si>
  <si>
    <t>UNION PRESIÓN Ø 1" PVC S/NORMA ICONTEC</t>
  </si>
  <si>
    <t>UNION PRESIÓN Ø 1 1/4"PVCS/NORMA ICONTEC</t>
  </si>
  <si>
    <t>UNION PRESIÓN Ø 1 1/2" PVC S/NORMA ICONTEC</t>
  </si>
  <si>
    <t>Union Presion SW PVCP 2"  SCH40 **</t>
  </si>
  <si>
    <t>Union Presion SW PVCP 2 1/2"  SCH40 **</t>
  </si>
  <si>
    <t>Union Presion SW PVCP 3"  SCH40 **</t>
  </si>
  <si>
    <t>Union Presion SW PVCP 4"  SCH40 **</t>
  </si>
  <si>
    <t>Union Presion SW PVCP 5"  SCH40 **</t>
  </si>
  <si>
    <t>Union Presion PVC Platino 6"  S/NORMA ICONTEC</t>
  </si>
  <si>
    <t>Union Presion SW PVCP 8"  SCH40 **</t>
  </si>
  <si>
    <t>Union Presion  PVCP 10"  **</t>
  </si>
  <si>
    <t>Union Presion SW PVCP 12"  SCH40 **</t>
  </si>
  <si>
    <t>Universal Presion SW PVCP 1/2"  SCH40 **</t>
  </si>
  <si>
    <t>Universal Presion SW PVCP 3/4"  SCH40 **</t>
  </si>
  <si>
    <t>Universal Presion SW PVCP 1"  SCH40 **</t>
  </si>
  <si>
    <t>Universal Presion SW PVCP 1 1/4"  SCH40 **</t>
  </si>
  <si>
    <t>Universal Presion SW PVCP 1 1/2"  SCH40 **</t>
  </si>
  <si>
    <t>Universal Presion SW PVCP 2"  SCH40 **</t>
  </si>
  <si>
    <t>Universal Presion SW PVCP 2 1/2"  SCH40 **</t>
  </si>
  <si>
    <t>Universal Presion SW PVCP 3"  SCH40 **</t>
  </si>
  <si>
    <t>Universal Presion SW PVCP 4"  SCH40 **</t>
  </si>
  <si>
    <t>Universal Presion SW PVCP 6"  SCH40 **</t>
  </si>
  <si>
    <t>Ladrillo "L" especial tono natural  Moore **</t>
  </si>
  <si>
    <t>Arena del Guamo **</t>
  </si>
  <si>
    <t>Tapon HG d=3"  macho **</t>
  </si>
  <si>
    <t>Platina   3/4"  x 1/8"   **</t>
  </si>
  <si>
    <t>Teja termo acustica Ajover trapezoidal  **</t>
  </si>
  <si>
    <t>Perfil alma llena  ASTM 36 Sencilla **</t>
  </si>
  <si>
    <t>ESMALTE URETANO GRIS+CATALIZADOR **</t>
  </si>
  <si>
    <t>Sal marina **</t>
  </si>
  <si>
    <t>Juego de cuerdas estrella 2 a 6 años Cap: 21 niños</t>
  </si>
  <si>
    <t>Lamina concret aligerado fibra de vidrio GRC **</t>
  </si>
  <si>
    <t>SikaRod 32 mm 1 1/4" **</t>
  </si>
  <si>
    <t>SikaRod 22 mm 7/8" (toxement sellasil soporte) **</t>
  </si>
  <si>
    <t>SikaRod 16 mm 5/8" (toxement sellasil soporte) **</t>
  </si>
  <si>
    <t>SikaRod 10 mm 3/8" (toxement sellasil soporte) **</t>
  </si>
  <si>
    <t>SikaRod 6 mm 1/4" (toxement sellasil soporte)**</t>
  </si>
  <si>
    <t>Lamina en Superboard modular **</t>
  </si>
  <si>
    <t>Tierra seleccionada producto de excavacion **</t>
  </si>
  <si>
    <t>Pintura Koraza</t>
  </si>
  <si>
    <t>Juego multifuncional primera infancia 1-8Año 12niñ</t>
  </si>
  <si>
    <t>Geotextil T2400 ** y/o ST 300</t>
  </si>
  <si>
    <t>Geotextil TR 4000 **</t>
  </si>
  <si>
    <t>Hidro  blasting 4000 psi**</t>
  </si>
  <si>
    <t>Bordillo Piedra Muñeca (100x300x1000)</t>
  </si>
  <si>
    <t>Sikament 320 (Superplastificante)Tambor de 230kg</t>
  </si>
  <si>
    <t>SikaAer D (toxement Air mix D)**</t>
  </si>
  <si>
    <t>Geomembrana 20 mil HDPE (0.5 m) **</t>
  </si>
  <si>
    <t>Geomembrana Estructural 60 mil (1.5 mm)   **</t>
  </si>
  <si>
    <t>Geomembrana Estructural 40 mil (1 mm) TEX **</t>
  </si>
  <si>
    <t>Geomembrana Estructural 60 mil (1.5 mm)  TEX **</t>
  </si>
  <si>
    <t>Geotextil NT 2500 **</t>
  </si>
  <si>
    <t>Geotextil NT 3000 **</t>
  </si>
  <si>
    <t>Geotextil NT 4000 **</t>
  </si>
  <si>
    <t>Geotextil NT 5000 **</t>
  </si>
  <si>
    <t>Geotextil NT 6000 **</t>
  </si>
  <si>
    <t>Geotextil NT7000 **</t>
  </si>
  <si>
    <t>GEOmalla LBO 202 Pavco**</t>
  </si>
  <si>
    <t>GEOmalla LBO 302 Pavco**</t>
  </si>
  <si>
    <t>GEOmalla LBO 330 Pavco**</t>
  </si>
  <si>
    <t>GEOmalla LBO 440 Pavco**</t>
  </si>
  <si>
    <t>GEOmalla TT 045 Pavco (descont.)</t>
  </si>
  <si>
    <t>GEOmalla TT 060 Pavco**</t>
  </si>
  <si>
    <t>GEOmalla TT 090 Pavco**</t>
  </si>
  <si>
    <t>GEOmalla TT 120 Pavco**</t>
  </si>
  <si>
    <t>GEOmalla TT 160 Pavco**</t>
  </si>
  <si>
    <t>Loseta concreto tipo IDU A-50 (40x40x6)**</t>
  </si>
  <si>
    <t>Acido muriatico (Clorhidrico) **</t>
  </si>
  <si>
    <t>ACIDO NITRICO **</t>
  </si>
  <si>
    <t>Juego infantil Modulo M-3 (Sumin) **</t>
  </si>
  <si>
    <t>Juego infantil Modulo M-3A (Sumin) **</t>
  </si>
  <si>
    <t>Balancin 1 Travesaño de dos puestos **</t>
  </si>
  <si>
    <t>Banca Madera Inmunizada M-50 **</t>
  </si>
  <si>
    <t>Baranda Cerrami.Patinodromo Barrio(Tub.Negro)</t>
  </si>
  <si>
    <t>Baranda Cerrami. Patinodromo Profesion(Tub.Galv.)</t>
  </si>
  <si>
    <t>Bicicletero M-101 **</t>
  </si>
  <si>
    <t>Estructura voleyball</t>
  </si>
  <si>
    <t>CanecaAcero InoxidableMobiliario Urbano(Sum)M-121</t>
  </si>
  <si>
    <t>Baranda cerramiento juego infantil M-80 **</t>
  </si>
  <si>
    <t>Baranda cerramiento juego infantil M-81(Suministro+Transporte+Instalación)</t>
  </si>
  <si>
    <t>Luminaria M-130</t>
  </si>
  <si>
    <t>Marco multiple + tablero antibandalico **</t>
  </si>
  <si>
    <t>Juego infantil Modulo M-6 Zonal (Suministro) **</t>
  </si>
  <si>
    <t>Juego infantil Modulo M-7 (Suministro) **</t>
  </si>
  <si>
    <t>Juego infantil Modulo M-8 (Suministro) **</t>
  </si>
  <si>
    <t>PROTECTOR DE ARBOL M-90 (Sumin) **</t>
  </si>
  <si>
    <t>Escalera de gato para pozos de inspecc **</t>
  </si>
  <si>
    <t>Aro tapa d=1.7 pozo de inspeccion acuec **</t>
  </si>
  <si>
    <t>Marco y tapa para camara CS276 **</t>
  </si>
  <si>
    <t>Tubo ducto electrico tipoTDP 4"L=6M s/Norma Iconte</t>
  </si>
  <si>
    <t>Union ducto  electrico tipo TDP 4" **</t>
  </si>
  <si>
    <t>Tubo ducto electrico tipo liviano EB 4"(LIVIANO)</t>
  </si>
  <si>
    <t>Bizcocho TAPA POZO INSPECCION    **</t>
  </si>
  <si>
    <t>Cespedon de Pasto Kikuyo+transp **</t>
  </si>
  <si>
    <t>Tubo acero negra Estruct.  3"  e=2.5 mm **</t>
  </si>
  <si>
    <t>Separol Sika (toxement Desmoldatoc)15Kg**</t>
  </si>
  <si>
    <t>Malla gallineroCal.22(S-1 1/4"Rollo 36m H=1.50m)**</t>
  </si>
  <si>
    <t>Cañuela pref (A-120)En V; H=22.5,B=30,L=0.80m **</t>
  </si>
  <si>
    <t>Sardinel especial rampa A-100(h=0.50M;b=0.20;L=0.6</t>
  </si>
  <si>
    <t>Triturado 1 1/2" (Suministro + Transporte)</t>
  </si>
  <si>
    <t>Triturado 1" Lavado (Sin Transporte)*</t>
  </si>
  <si>
    <t>Sifon sanitario 135º CxE P.V.C. 4" **</t>
  </si>
  <si>
    <t>Cadenas para columpio Modulo  5  (Sumin e Inst) **</t>
  </si>
  <si>
    <t>Asiento fibralona columpio Modulo 5 (Sumin e Ins**</t>
  </si>
  <si>
    <t>Acoples columpio Modulo 5 (Sumin e Ins) **</t>
  </si>
  <si>
    <t>Juego torre trepardeslizarsemanipular 3-14año12ni</t>
  </si>
  <si>
    <t>Plataforma cuadrada Modulo juegos (Sumin e Ins) **</t>
  </si>
  <si>
    <t>Plataforma triang Modulo juegos (Sumin e Ins) **</t>
  </si>
  <si>
    <t>Rodadero largo acero columpio (Sumin e instalac)**</t>
  </si>
  <si>
    <t>Rodadero corto acero columpio (Sumin+Instalación)*</t>
  </si>
  <si>
    <t>Juego balancin doble resorte 2-6 años Cap: 2 niños</t>
  </si>
  <si>
    <t>Barras rodadero (Sumin e Ins) **</t>
  </si>
  <si>
    <t>Barras de giro rodadero</t>
  </si>
  <si>
    <t>Baranda cerramiento juego infantil M-83 (M-80A)</t>
  </si>
  <si>
    <t>Baranda Discapacitados **</t>
  </si>
  <si>
    <t>Redes para baloncesto **</t>
  </si>
  <si>
    <t>Aros baloncesto **</t>
  </si>
  <si>
    <t>Tablero antibandalico baloncesto ( inst) **</t>
  </si>
  <si>
    <t>Tablero acrilico baloncesto  **</t>
  </si>
  <si>
    <t>Señal civica SC-120  Dos Caras (Sumin+Transporte)</t>
  </si>
  <si>
    <t>Señal Civica SC-80  Panel Doble  (sumin)  **</t>
  </si>
  <si>
    <t>Señal Civica IDG-S 1 cara  (sum.+ Trnasp.) **</t>
  </si>
  <si>
    <t>Señal Civica IDG-S 2 caras  (sumin+transporte)  **</t>
  </si>
  <si>
    <t>Lamina informativa SC-80  (sumin e instal)  **</t>
  </si>
  <si>
    <t>Lamina informativa SC-120 (sumin e instal)  **</t>
  </si>
  <si>
    <t>Lamina informativa IDG-S(sumin e instal)  **</t>
  </si>
  <si>
    <t>Bolardo bajo en Acero M-62   (suministro)   **</t>
  </si>
  <si>
    <t>Bolardo alto en Acero M-63   (suministro)   **</t>
  </si>
  <si>
    <t>Cicloparqueadero modulo M-100 (sumin) **</t>
  </si>
  <si>
    <t>Juego infantil Modulo madera (Sumin e inst) **</t>
  </si>
  <si>
    <t>Cable Guaya de acero  1/4"</t>
  </si>
  <si>
    <t>Cadena galvanizada  juegos infant 1/4"  (Sumin) **</t>
  </si>
  <si>
    <t>RutaVida Estac01 PosteEstiramAquiles (sum)</t>
  </si>
  <si>
    <t>RutaVida Estac02 GemelosMuslos (sum)</t>
  </si>
  <si>
    <t>RutaVida Estac03 BancaAbdomAltos (sum)</t>
  </si>
  <si>
    <t>RutaVida Estac04 BarraSalto (sum)</t>
  </si>
  <si>
    <t>RutaVida Estac05 BarraFlexionEspalda Tipo-I (sum)</t>
  </si>
  <si>
    <t>RutaVida Estac06 BarraFlexionPecho (sum)</t>
  </si>
  <si>
    <t>RutaVida Estac07 BancaEstiramiento (sum)</t>
  </si>
  <si>
    <t>RutaVida Estac08 TubosParaBrinco (sum)</t>
  </si>
  <si>
    <t>RutaVida Estac09 BancaAbdomBajo (sum)</t>
  </si>
  <si>
    <t>RutaVida Estac10 BancaAbdom (sum)</t>
  </si>
  <si>
    <t>RutaVida Estac11 BancaTriceps (sum)</t>
  </si>
  <si>
    <t>RutaVida Estac12 PosteAbdomGluteos (sum)</t>
  </si>
  <si>
    <t>Banner de 13 onzas impresion digital  (sumin) **</t>
  </si>
  <si>
    <t>Lamina informativa RutaVida (sumin e instal)  **</t>
  </si>
  <si>
    <t>Loseta concreto tipo IDU A-30 (60x40x6) **</t>
  </si>
  <si>
    <t>Loseta concreto tipo IDU A-40 (60x20x6) **</t>
  </si>
  <si>
    <t>GEOBIOTEX /ECOMATRIX- EMPRADIZACIÓN Y EROSIÓN (MAN</t>
  </si>
  <si>
    <t>Geotextil NT 7000 **</t>
  </si>
  <si>
    <t>Sardinel bajo A-85 (20*35*80)**</t>
  </si>
  <si>
    <t>Bordillo "transicion A-95"(h=0.35*b=0.20L=0.40) **</t>
  </si>
  <si>
    <t>Barrera Ciclo Ruta A-130 **</t>
  </si>
  <si>
    <t>Barrera Ciclo Ruta A-140 **</t>
  </si>
  <si>
    <t>Barrera Ciclo Ruta A-150 **</t>
  </si>
  <si>
    <t>Barrera Ciclo Ruta A-160 **</t>
  </si>
  <si>
    <t>Bordillo  "A-80"(h=0.35*b=0.20, L=0.80) Sin Transp</t>
  </si>
  <si>
    <t>Gravilla de rio 3/4" (Con Transporte)</t>
  </si>
  <si>
    <t>Tablero antibandalico baloncesto (sumin.) **</t>
  </si>
  <si>
    <t>Juego red estacion de giros, 5-12 años Cap:37niños</t>
  </si>
  <si>
    <t>Juego avion multifuncion +3 años Cap: 12 niños</t>
  </si>
  <si>
    <t>CONCRETO 2500 PSI COMUN C/Prem Gr=1"   **</t>
  </si>
  <si>
    <t>Fotocelda 1000 W - incluye base</t>
  </si>
  <si>
    <t>CONCRETO PAVIMENTO       MR-47</t>
  </si>
  <si>
    <t>CONCRETO PAVIMENTO       MR-53</t>
  </si>
  <si>
    <t>CODO 90º  PVCP 6" S/NORMA ICONTEC</t>
  </si>
  <si>
    <t>Codo 45º  PVCP 6"  SCH40 **</t>
  </si>
  <si>
    <t>CODO  45° PVCP Ø 4" S/NORMA ICONTEC*</t>
  </si>
  <si>
    <t>Codo 45° PVCP 2"  SCH40 **</t>
  </si>
  <si>
    <t>Union PVCP 6"  SCH40 **</t>
  </si>
  <si>
    <t>UNION PVCP Ø4"-S/NORMA ICONTEC</t>
  </si>
  <si>
    <t>Union PVCP 2 1/2"  SCH40 **</t>
  </si>
  <si>
    <t>Tee Presion  PVCP 2 1/2"  SCH40 **</t>
  </si>
  <si>
    <t>Brida CPVC  d=6" Sch 80 **</t>
  </si>
  <si>
    <t>Adaptador PVCP Macho 4"  SCH80 **</t>
  </si>
  <si>
    <t>Universal Presion PVCP 4"  SCH80 **</t>
  </si>
  <si>
    <t>Union PVCP 4"  SCH80 **</t>
  </si>
  <si>
    <t>Union PVCP 2 "  SCH80 **</t>
  </si>
  <si>
    <t>Codo 45º  PVCP 2"  SCH80 **</t>
  </si>
  <si>
    <t>Codo 45º  PVCP 1 1/4"  SCH80 **</t>
  </si>
  <si>
    <t>Codo 45º  PVCP 1 1/2"  SCH80 **</t>
  </si>
  <si>
    <t>Buje 4" x 3"  Sch80  PAVCO    **</t>
  </si>
  <si>
    <t>Buje 4" x 2"  Sch80  PAVCO    **</t>
  </si>
  <si>
    <t>Buje 3" x 2 1/2"  Sch80  PAVCO    **</t>
  </si>
  <si>
    <t>Buje 2 1/2" x 2"  Sch80  PAVCO    **</t>
  </si>
  <si>
    <t>Buje 2" x 1 1/4"  Sch80  PAVCO    **</t>
  </si>
  <si>
    <t>Buje 1 1/2" x 1 1/4"  Sch80  PAVCO    **</t>
  </si>
  <si>
    <t>Buje 1" x 1/2"  Sch80  PAVCO    **</t>
  </si>
  <si>
    <t>Tubo presion Platino RDE-26 d=6" Union mecanica</t>
  </si>
  <si>
    <t>Tubing  1/4" (Tubo cobre) **</t>
  </si>
  <si>
    <t>Brida acero  d=2"  para roscar **</t>
  </si>
  <si>
    <t>Codo 90º acero al carbón Sch40 d= 4 " **</t>
  </si>
  <si>
    <t>Universal Galvanizado HG  Ø 2 1/2" **</t>
  </si>
  <si>
    <t>TEE HG Ø ½"*</t>
  </si>
  <si>
    <t>Niple HG 2 ½" l=0.15m **</t>
  </si>
  <si>
    <t>Ladrillo recocido 10x20x6  en obra **</t>
  </si>
  <si>
    <t>Adoquin ecologico 29x43x8 GRAMOQUIN</t>
  </si>
  <si>
    <t>Loseta concreto tipo IDU A-60 (20x40x6)**</t>
  </si>
  <si>
    <t>Bordillo  "A-70"(h=0.135*b=0.12*L=1.07) **</t>
  </si>
  <si>
    <t>Tubo agua potable polietileno  200 mm      **</t>
  </si>
  <si>
    <t>Equipo termofusion para tubo agua potab d=8" **</t>
  </si>
  <si>
    <t>Marcos Mini-Futbol (SUM)+Malla **</t>
  </si>
  <si>
    <t>MALLA MINIFUTBOL/FUTBOL-8 (5X2M)Nilon Imperm-N°4</t>
  </si>
  <si>
    <t>LUMINARIA SODIO  250 W(Inc.Fotoc.+Brazo+Bomb)Coden</t>
  </si>
  <si>
    <t>Juego multifuncion escalardeslizar 3-12años Cap:24</t>
  </si>
  <si>
    <t>LUMINARIA SODIO  70 W (Inc.Fotoc+Brazo+Bomb)**</t>
  </si>
  <si>
    <t>RutaVida Estac13 Flexion espalda 3 (sum.)**</t>
  </si>
  <si>
    <t>RutaVida Estac14 Escaladora (sum.) **</t>
  </si>
  <si>
    <t>RutaVida Estac15 Barras Paralelas (sum)</t>
  </si>
  <si>
    <t>Juego infantil columpio Modulo M-5A (Sumin+Transp)</t>
  </si>
  <si>
    <t>Pintura al horno (modulos pequeños) **</t>
  </si>
  <si>
    <t>Juego escalador deslizadero 3 a 12 niños 11 niños</t>
  </si>
  <si>
    <t>Sika felt (rollo de 48 M2) **</t>
  </si>
  <si>
    <t>Sikaguard EpoCem 720 21Kg **</t>
  </si>
  <si>
    <t>BLOQUE ESTRUCT.36x19x16 Pied-Pied Obra Color</t>
  </si>
  <si>
    <t>Juego rotacion mas de 3 años Cap: 15 niños</t>
  </si>
  <si>
    <t>BLOQ.ESTR.MEDIO 18x19x16 Piedra-Liso Obra Gris</t>
  </si>
  <si>
    <t>Juego circuito mas de 3 años Cap: 99 niños</t>
  </si>
  <si>
    <t>Juego circuito  mas de 3 años Cap: 35 niños</t>
  </si>
  <si>
    <t>BLOQ.ESTR.MEDIO 18x19x16 Piedra-Liso Obra Color</t>
  </si>
  <si>
    <t>Juego circuito, 3 a 5 años Cap: 18 niños</t>
  </si>
  <si>
    <t>Malla E-050 Q-1(HELIACERO)  4.0 x4.0@0.25  **</t>
  </si>
  <si>
    <t>Malla H-084 R-2.1(HELIACERO)  15 x 25 x 4mm  **</t>
  </si>
  <si>
    <t>Malla H-106 R-3 (HELIACERO)  15 x 25 x 4.5mm  **</t>
  </si>
  <si>
    <t>Malla H-131 (HELIACERO)  15 x 30 x 5mm  **</t>
  </si>
  <si>
    <t>Malla H-158 R-3.2 (HELIACERO)  15 x 25 x 5.5mm  **</t>
  </si>
  <si>
    <t>Malla H-221 R-8.1 (HELIACERO)  15 x 25 x 6.5mm  **</t>
  </si>
  <si>
    <t>Malla H-257 R-8.2 (HELIACERO)  15 x 25 x 7mm  **</t>
  </si>
  <si>
    <t>Malla M-042 (HELIACERO)  30 x 30 x 4mm  **</t>
  </si>
  <si>
    <t>Juego circuito, 5 a 12 años Cap: 16 niños</t>
  </si>
  <si>
    <t>Malla M-084 Q 2 -  15 x 15 x 4mm  (6x2.35m)</t>
  </si>
  <si>
    <t>Malla M-106 Q-3 (HELIACERO)  15 x 15 x 4.5mm  **</t>
  </si>
  <si>
    <t>Malla M-159 Q-4 (HELIACERO)  15 x 15 x 5.5mm  **</t>
  </si>
  <si>
    <t>Malla M-221 Q-6 (HELIACERO)  15 x 15 x 6.5mm  **</t>
  </si>
  <si>
    <t>Malla M-262 Q-6.1 (HELIACERO)  15 x 15 x 7mm  **</t>
  </si>
  <si>
    <t>Malla M-295 Q-7 (HELIACERO)  15 x 15 x 7.5mm  **</t>
  </si>
  <si>
    <t>Malla M-335 Q-7.1 (HELIACERO)  15 x 15 x 8mm  **</t>
  </si>
  <si>
    <t>Malla M-378 Q-8 (HELIACERO)  15 x 15 x  8mmX5mm</t>
  </si>
  <si>
    <t>Malla M-063 POP (HELIACERO) 20 x 20 x 4mm **</t>
  </si>
  <si>
    <t>Malla E-050 POP (HELIACERO) 25 x 25 x 4mm **</t>
  </si>
  <si>
    <t>TAPON SANITARIO 6" PVC   PAVCO</t>
  </si>
  <si>
    <t>Win aluminio blanco x 6 metros **</t>
  </si>
  <si>
    <t>Win aluminio Crudo  x 6 metros **</t>
  </si>
  <si>
    <t>Win plástico x 2.40 metros **</t>
  </si>
  <si>
    <t>Juego casa, 1 a 5 años Cap: 8 niños</t>
  </si>
  <si>
    <t>Juego gran escala circuito 3a5 años cap: 61 niños</t>
  </si>
  <si>
    <t>Teja Ajover termo acustica  **</t>
  </si>
  <si>
    <t>Malla fortinet medium **</t>
  </si>
  <si>
    <t>Poste PolipropilenoAltaResist.L=1.00 m(4.5x4.5cm)</t>
  </si>
  <si>
    <t>Palma Fenix (h=1.5 mts)</t>
  </si>
  <si>
    <t>Boxus h =0.6m</t>
  </si>
  <si>
    <t>Bambu verde H= 1.20 m</t>
  </si>
  <si>
    <t>Planta Carrizo</t>
  </si>
  <si>
    <t>Planta Garra de canguro roja</t>
  </si>
  <si>
    <t>Planta Garra de canguro amarilla</t>
  </si>
  <si>
    <t>Planta Pennisetum**</t>
  </si>
  <si>
    <t>Niple HG ½" l=0.15m **</t>
  </si>
  <si>
    <t>Niple HG ½" l=0.1m **</t>
  </si>
  <si>
    <t>Valvula compuert bridada d=3" **</t>
  </si>
  <si>
    <t>Señal civica instrucc RutaVida 4 ejerc Doble cara</t>
  </si>
  <si>
    <t>Tierra negra selec. con cascarilla y abono org.**</t>
  </si>
  <si>
    <t>PASTO KIKUYO (cantidad &lt; 100 M2) **</t>
  </si>
  <si>
    <t>TUBO DRENAJE PVC 160mm.  PAVCO</t>
  </si>
  <si>
    <t>TUBO DRENAJE PVC 200mm.  PAVCO</t>
  </si>
  <si>
    <t>Tubo Novafort 250MM PVC-S/NORMA ICONTEC</t>
  </si>
  <si>
    <t>Repisa 8x.4x.3   polipropileno alto impacto **</t>
  </si>
  <si>
    <t>Cerco 8x.8x.1   polipropileno alto impacto**</t>
  </si>
  <si>
    <t>Repisa 8x.4  polipropileno mediano impacto **</t>
  </si>
  <si>
    <t>Repisa 8x.4  polipropileno bajo impacto DUROK **</t>
  </si>
  <si>
    <t>Cerco 8x.8x.1 polipropileno mediano impacto **</t>
  </si>
  <si>
    <t>Cerco 8x.8x.1 polipropileno bajo impacto DUROK **</t>
  </si>
  <si>
    <t>Juego red conica 3 a 12 años Cap: 12 niños</t>
  </si>
  <si>
    <t>Malla Electrosoldada estandar (codiACERO)**</t>
  </si>
  <si>
    <t>Teja Cal24termoAcustica sinPintar luxacustic poliu</t>
  </si>
  <si>
    <t>concertina 18" (Sencilla)acero inox**</t>
  </si>
  <si>
    <t>Topellantas prefabricado H=15cm,B=20cm,L=50cm **</t>
  </si>
  <si>
    <t>Juego circuito   3 a 14 años Cap: 10 niños</t>
  </si>
  <si>
    <t>Humus granulado de lombriz (lobricompuesto)**</t>
  </si>
  <si>
    <t>ARENA PELDAR TIPO FLINT+Cargue+Transp.Zipaq**</t>
  </si>
  <si>
    <t>Juego modular giro 3 a 14 años Cap: 10 niños</t>
  </si>
  <si>
    <t>Figuración de tuberia metálica 2 1/2"</t>
  </si>
  <si>
    <t>TEJA AJOTA POLICARBONATO AJOVER (0.83X1.80)</t>
  </si>
  <si>
    <t>Neopreno a=5cm e=2cm Dureza 65 Shore</t>
  </si>
  <si>
    <t>Gasolina      **</t>
  </si>
  <si>
    <t>Valvula compuert elástica extremo liso 3"***</t>
  </si>
  <si>
    <t>CASETON EN LONA 0.35m***</t>
  </si>
  <si>
    <t>Lubricante 500G para tuberia PVC.P RDE 26***</t>
  </si>
  <si>
    <t>REGISTRO PASO DIRECTO PESADO Ø.3"</t>
  </si>
  <si>
    <t>REGISTRO CORTINA PESADO Ø2 1/2" S/NORMA ICONTEC</t>
  </si>
  <si>
    <t>TABLETA ROMANA SAHARA ALFA***</t>
  </si>
  <si>
    <t>TABLETA ECOCERAMICA (CORAL 20*20 ALFA)</t>
  </si>
  <si>
    <t>Teja Cal24 termoAcustic2Cara pintad luxacustic **</t>
  </si>
  <si>
    <t>COMPRESOR 2HP  TANQUE 25 LT</t>
  </si>
  <si>
    <t>LAMINA COLD ROLLED Cal.16 1.22x2.44 M</t>
  </si>
  <si>
    <t>Bloque concreto  10x20x20 medio Fab.   **</t>
  </si>
  <si>
    <t>Bloque concreto  12x20x40 enteroFab.   **</t>
  </si>
  <si>
    <t>Bloque concreto  12x20x20 medio Fab.   **</t>
  </si>
  <si>
    <t>Bloque concreto  15x20x40 enteroFab.   **</t>
  </si>
  <si>
    <t>Bloque concreto  15x20x20 medio Fab.   **</t>
  </si>
  <si>
    <t>Bloque concreto  20x20x40 enteroFab.   **</t>
  </si>
  <si>
    <t>Bloque concreto  20x20x20 medio Fab.   **</t>
  </si>
  <si>
    <t>Rejilla sumidero lateral EAAB 14*83*L=45 **</t>
  </si>
  <si>
    <t>Rejilla sumidero lateral EAAB 14*83*L=45 nueva **</t>
  </si>
  <si>
    <t>Marco Rejilla sumidero lateral EAAB 14*100*L=65 **</t>
  </si>
  <si>
    <t>Rejilla sumidero transvers EAAB 14*50*L=50  Vehicu</t>
  </si>
  <si>
    <t>Remate rampa A-105(H=27.5cm;A=0.40m;L=0.80m)</t>
  </si>
  <si>
    <t>Base pref pozo **</t>
  </si>
  <si>
    <t>Seccion pozo 1.2*h=1.0 prefab **</t>
  </si>
  <si>
    <t>Seccion pozo 1.2*h=0.50 prefab **</t>
  </si>
  <si>
    <t>Seccion pozo D=1.2*h=0.25 prefab e=0.10m **</t>
  </si>
  <si>
    <t>Aro de ajuste pozo prefab para cono h=0.1 **</t>
  </si>
  <si>
    <t>Cono excentrico pozo 1.2*0.6 h=0.75 prefab **</t>
  </si>
  <si>
    <t>Viga de transicion pozo 1.5 prefab **</t>
  </si>
  <si>
    <t>Placa  pozo 1.7*h=0.25 prefab **</t>
  </si>
  <si>
    <t>Placa  pozo 1.0*h=0.20 prefab **</t>
  </si>
  <si>
    <t>Tapa  pozo EAAB 1.0*h=0.20 prefab **</t>
  </si>
  <si>
    <t>Sika IGAS negro (toxement masil negro) 30Kg **</t>
  </si>
  <si>
    <t>Tee HG 2" **</t>
  </si>
  <si>
    <t>Codo 90°HG 1/2" **</t>
  </si>
  <si>
    <t>CODO GALVANIZADO  90° - Ø 3"</t>
  </si>
  <si>
    <t>Tubo aceroEstructural Galv.1 1/2"e=3.0mm sin rosca</t>
  </si>
  <si>
    <t>ADOQUIN 26x12.5 x 6 MOORE(VEHICULAR LIVIANO)FABRIC</t>
  </si>
  <si>
    <t>Juego primera infancia pasadizo 0-6 años Cap:6niño</t>
  </si>
  <si>
    <t>POXIPOLIAMIDA ANTIHONGO ANTIMOHO  2 COMPONENTES</t>
  </si>
  <si>
    <t>CONCRETO 1500 PSI (105N)  gravilla fina Gr=3/8"</t>
  </si>
  <si>
    <t>CONCRETO 2000 PSI (140N)  Gravilla Fina Gr=1/2"</t>
  </si>
  <si>
    <t>CONCRETO 2500 PSI (175N)  gravilla fina Gr=1/2"</t>
  </si>
  <si>
    <t>CONCRETO 3000 PSI (210N) gravilla fina 1/2" ***</t>
  </si>
  <si>
    <t>CONCRETO 3000 PSI  gravilla comun Gr=1"baja permea</t>
  </si>
  <si>
    <t>CONCRETO 3500 PSI (245N)  gravilla fina1/2" **</t>
  </si>
  <si>
    <t>CONCRETO 4000 PSI (280N)   gravilla fina 1/2"</t>
  </si>
  <si>
    <t>CONCRETO 4500 PSI (315N)   gravilla fina 1/2" **</t>
  </si>
  <si>
    <t>CONCRETO 5000 PSI (350N)  gravilla fina Gr=1/2"</t>
  </si>
  <si>
    <t>CONCRETO 6000 PSI (420N)  gravilla fina **</t>
  </si>
  <si>
    <t>Mortero 1500 PSI Corriente** (1:7)</t>
  </si>
  <si>
    <t>Mortero 1500 PSI grouting     **</t>
  </si>
  <si>
    <t>Mortero 2000 PSI grouting **</t>
  </si>
  <si>
    <t>Mortero 2500 PSI grouting   **</t>
  </si>
  <si>
    <t>Mortero 3000 PSI grouting **</t>
  </si>
  <si>
    <t>Mortero 3500 PSI grouting  **</t>
  </si>
  <si>
    <t>Mortero 4000 PSI grouting **</t>
  </si>
  <si>
    <t>Fibra  para refuerzo de concreto **</t>
  </si>
  <si>
    <t>Geodren planar  e= 5.0mm (goeText+geoRed)  h=2**</t>
  </si>
  <si>
    <t>GEOmalla Fortgrid BX 25 refuerzo biaxial Lafayet**</t>
  </si>
  <si>
    <t>ROCKTOP GRIS (30 Kg)</t>
  </si>
  <si>
    <t>CURASEAL Blanco 20Kg **</t>
  </si>
  <si>
    <t>Sika Concrelisto-RE 5000 **</t>
  </si>
  <si>
    <t>Sikafloor 363 CO 4.5Kg **</t>
  </si>
  <si>
    <t>Perforacion manual con barreno suelos malos **</t>
  </si>
  <si>
    <t>ARBOL - EUCALIPTO POMARROSO**</t>
  </si>
  <si>
    <t>Juego primera infancia   2 a 5 años Cap: 45 niños</t>
  </si>
  <si>
    <t>Plataforma Para Banca Abdominales(en Mto)Sum+Trans</t>
  </si>
  <si>
    <t>MODULO VENTAS TIPO CONTENEDOR(20 Ft) IDRD</t>
  </si>
  <si>
    <t>ARBOL - SIETECUEROS**</t>
  </si>
  <si>
    <t>Poliuretano 4 mm **</t>
  </si>
  <si>
    <t>MODULO CAMERINO TIPO CONTENEDOR(20 Ft) IDRD</t>
  </si>
  <si>
    <t>Poliuretano 1 mm **</t>
  </si>
  <si>
    <t>Polietileno **</t>
  </si>
  <si>
    <t>Separador tipo atecon **</t>
  </si>
  <si>
    <t>ARBOL - CEDRO NOGAL(1.5-2.0m)**</t>
  </si>
  <si>
    <t>ARBOL - SANGREGADO**</t>
  </si>
  <si>
    <t>GRIFERIA LAVAMANOS GRIVAL AUTOMATICA DE MESA push</t>
  </si>
  <si>
    <t>LAVAMANOS VALENCIA Sbrp Blanco            CRNA</t>
  </si>
  <si>
    <t>Perforacion horizontal con barreno helicoidal d=2"</t>
  </si>
  <si>
    <t>TEE PRESION Ø2"  S/NORMA ICONTEC</t>
  </si>
  <si>
    <t>TEE PRESION 2½" PVC  S/NORMA ICONTEC</t>
  </si>
  <si>
    <t>CONCRETO AUTOCOMPACTANTE 4000 PSI</t>
  </si>
  <si>
    <t>Valla informativa de obra 1.50X2.50M (sumi+insta)l</t>
  </si>
  <si>
    <t>CODO 90° PVC  PRESION Ø 2 1/2" S/NORMA ICONTEC</t>
  </si>
  <si>
    <t>UNION PRESION 2 1/2" PVC S/NORMA ICONTEC</t>
  </si>
  <si>
    <t>TEE PRESION 3"  PVC S/NORMA ICONTEC</t>
  </si>
  <si>
    <t>TEE SANITARIA Ø 2" S/NORMA ICONTEC</t>
  </si>
  <si>
    <t>TAPON SANITARIO DE PRUEBA 2" PVC</t>
  </si>
  <si>
    <t>UNION SANITARIA  Ø2" PVC- S/NORMA ICONTEC</t>
  </si>
  <si>
    <t>TUBO PRESION RDE-13.5  Ø 1" PVC S/NORMA ICONTEC</t>
  </si>
  <si>
    <t>UNION PRESIÓN Ø 3" PVC-S/NORMA ICONTEC</t>
  </si>
  <si>
    <t>Sikadur 31 adhesivo  de reforzam (2Kg) **</t>
  </si>
  <si>
    <t>Sikadur 31 repar+adhesivo toxement Toc 5010 **</t>
  </si>
  <si>
    <t>Sika CarboDur tipo S512 50mm*1.2mm **</t>
  </si>
  <si>
    <t>Sika CarboDur tipo S1012 100mm*1.2mm **</t>
  </si>
  <si>
    <t>Sika Wrap 103C a=64cm **</t>
  </si>
  <si>
    <t>Sika Wrap 300C a=30cm **</t>
  </si>
  <si>
    <t>Hidro sand  blasting a todo costo**</t>
  </si>
  <si>
    <t>Sikadur 301  **</t>
  </si>
  <si>
    <t>CODO 90° AGUA CALIENTE  3/4"  PAVCO O SIMILAR</t>
  </si>
  <si>
    <t>Sikafloor 161 imprimante **</t>
  </si>
  <si>
    <t>Sikadur 501 arena de cuarzo 32.5 kg **</t>
  </si>
  <si>
    <t>Sikafloor 400 N Recubrimiento (Salio del Mercado)</t>
  </si>
  <si>
    <t>Sika Colma limpiador **    (DESCONTINUADO)</t>
  </si>
  <si>
    <t>CONCRETO 3000 PSI (210N)  Ocre GC ***</t>
  </si>
  <si>
    <t>CONCRETO 3000 PSI (210N)  Ocre GF ***</t>
  </si>
  <si>
    <t>CONCRETO 3500 PSI (245N)  Ocre GC ***</t>
  </si>
  <si>
    <t>CONCRETO 3500 PSI (245N)  Ocre GF ***</t>
  </si>
  <si>
    <t>CONCRETO 4000 PSI (280N)  Ocre GF ***</t>
  </si>
  <si>
    <t>CONCRETO 4000 PSI (280N)  Ocre GC ***</t>
  </si>
  <si>
    <t>CONCRETO 4500 PSI (315N)  Ocre GC ***</t>
  </si>
  <si>
    <t>CONCRETO 4500 PSI (315N)  Ocre GF ***</t>
  </si>
  <si>
    <t>CONCRETO 5000 PSI (350N)  Ocre GF ***</t>
  </si>
  <si>
    <t>CONCRETO 5000 PSI (350N)  Ocre GC ***</t>
  </si>
  <si>
    <t>CONCRETO 3000 PSI (210N)  Tremie tornillo cont **</t>
  </si>
  <si>
    <t>CASETON EN LONA 0.52 m***</t>
  </si>
  <si>
    <t>MODULO BAÑOS TIPO CONTENEDOR(20 Ft) IDRD</t>
  </si>
  <si>
    <t>TUBO ALCANT CONCRETO MLC 33"  (con anillo)  ETERNI</t>
  </si>
  <si>
    <t>CODO 90° SANITARIO 8"  PAVCO O SIMILAR **</t>
  </si>
  <si>
    <t>Medidor de agua 3/4" (Sum+Inst) **</t>
  </si>
  <si>
    <t>CODO 90° SANITARIO 10"    PAVCO  **</t>
  </si>
  <si>
    <t>TUBO SANITARIO 6" PVC (TIPO LIVIANO) PAVCO</t>
  </si>
  <si>
    <t>PASTO KIKUYO(cant &gt;100 M2&lt;300 M2)+Transp(cespedon)</t>
  </si>
  <si>
    <t>Tableta piedra Cid Negro</t>
  </si>
  <si>
    <t>Alfalisto Gris</t>
  </si>
  <si>
    <t>CODO COBRE3/4**</t>
  </si>
  <si>
    <t>TIERRA NEGRA+cascarilla+triple 15+transporte</t>
  </si>
  <si>
    <t>TUTOR EN MADERA PARA ARBOL L=3M (3X3CM)</t>
  </si>
  <si>
    <t>EQUIPO DE TOPOGRAFIA</t>
  </si>
  <si>
    <t>POLVO DE LADRILLO+TRANSPORTE</t>
  </si>
  <si>
    <t>MODULO SANITARIO MULTIPLE-DISEÑO IDRD</t>
  </si>
  <si>
    <t>CURVA CONDUIT 90° PVC   1 1/2"</t>
  </si>
  <si>
    <t>elementos fijacion bandit**</t>
  </si>
  <si>
    <t>VallaCerramienContraImpacto2.5m(Sum+Instal+Transp)</t>
  </si>
  <si>
    <t>MEDIDOR ELECTRONICO TRIFASICO10-100 AMPClase-1</t>
  </si>
  <si>
    <t>AYUDANTE ALBAÑILERIA DE ACABADOS + PREST(IDRD)</t>
  </si>
  <si>
    <t>OFICIAL ALBAÑILERIA GENERAL + PREST. (IDRD)</t>
  </si>
  <si>
    <t>AYUDANTE CARPINTERIA METALICA TALL.+ PREST(IDRD)</t>
  </si>
  <si>
    <t>AYUDANTE CARPINTERIA EN OBRA + PREST.(IDRD)</t>
  </si>
  <si>
    <t>AYUDANTE INST. ELECTRICAS + PREST(IDRD)</t>
  </si>
  <si>
    <t>AYUDANTE INST. SANITARIAS + PREST(IDRD)</t>
  </si>
  <si>
    <t>AYUDANTE PINTURA + PREST.(IDRD)</t>
  </si>
  <si>
    <t>OFICIAL ALBAÑILERIA DE ACABADOS + PREST.(IDRD)</t>
  </si>
  <si>
    <t>OFICIAL INST. ELECTRICAS + PREST.(IDRD)</t>
  </si>
  <si>
    <t>OFICIAL INST. SANITARIAS + PREST.(IDRD).</t>
  </si>
  <si>
    <t>Vigilante Armado + Canino 24 Horas(Obras Parques)</t>
  </si>
  <si>
    <t>Vigilante Armado 24 Horas (VigilanciaObrasParques)</t>
  </si>
  <si>
    <t>Alquiler de Contenedor para almacende obra(20Pies)</t>
  </si>
  <si>
    <t>Transporte Contenedor Almac obra(20Pies)Ida y regr</t>
  </si>
  <si>
    <t>MUEBLE LAMPARA 60X60ESPECULAR SOBREPONER</t>
  </si>
  <si>
    <t>LAMPARA FLUORESCENTE 2X32 T-8</t>
  </si>
  <si>
    <t>CIELO RASO OWA-FUT- HUNTER-FIBRA +PERFILER(RES)**</t>
  </si>
  <si>
    <t>MUR-LAM DRY WALL 5/8"+PERFIL+SOPORT+TORNIL+MASI+LI</t>
  </si>
  <si>
    <t>CIELO RASO-LAM DRY WALL 3/8"+VIGA+OMEGA+ANGULO</t>
  </si>
  <si>
    <t>CIELO RASO-LAM DRY WALL 1/2"+VIG+OMEGA+ANGULO</t>
  </si>
  <si>
    <t>CIELO RASO-LAM DRY WALL 5/8"+VIGA+OMEGA+ANGULO</t>
  </si>
  <si>
    <t>Alquiler de Contenedor para almacende obra(40Pies)</t>
  </si>
  <si>
    <t>CIELO RASO FUTURA- HUNTER-FIBRA +PERFILER(LIS)**</t>
  </si>
  <si>
    <t>PUERTA PERFIL.ALUM2.55 x 3.25M+VIDR.TEMP5MM+SANDBL</t>
  </si>
  <si>
    <t>Transporte de Contenedor obra(40Pies)Ida y regreso</t>
  </si>
  <si>
    <t>MdeO Siembra de  Arbol</t>
  </si>
  <si>
    <t>MdeO Ahoyado de  Arbol +Retiro sobrantes</t>
  </si>
  <si>
    <t>MdeO LLenado Hoyo de  Arbol</t>
  </si>
  <si>
    <t>ARBOL - FALSO PIMIENTO**</t>
  </si>
  <si>
    <t>ARBOL-FALSO PIMIENTO  (1-1,5M)</t>
  </si>
  <si>
    <t>ARBOL-CEDRO (1-1,5M)</t>
  </si>
  <si>
    <t>ARBOL-CAUCHO SABANERO (1-1,5M)</t>
  </si>
  <si>
    <t>ARBOL-CEREZO (1-1,5M)</t>
  </si>
  <si>
    <t>ARBOL-SANGREGADO (1-1,5M)</t>
  </si>
  <si>
    <t>ARBOL-SAUCE (1-1,5M)</t>
  </si>
  <si>
    <t>ARBOL-CALISTEMO (1-1,5M)</t>
  </si>
  <si>
    <t>PALMA PHOENIX (1-1,5M)</t>
  </si>
  <si>
    <t>ARBOL-ALISO (1-1,5M)</t>
  </si>
  <si>
    <t>ARBOL-HAYUELO (1-1,5M)</t>
  </si>
  <si>
    <t>ARBOL-GUAYACAN (1-1,5M)</t>
  </si>
  <si>
    <t>ARBOL-SIETE CUEROS NATIVO (1-1,5M)</t>
  </si>
  <si>
    <t>ARBOL-ARRAYAN (1-1,5M)</t>
  </si>
  <si>
    <t>ARBOL-EUGENIA (1-1,5M)</t>
  </si>
  <si>
    <t>ARBOL-HOLLY LISO (1-1,5M)</t>
  </si>
  <si>
    <t>ARBOL-CAJETO (1-1,5M)</t>
  </si>
  <si>
    <t>ARBOL-MERMELADA (0,5-1,0M)</t>
  </si>
  <si>
    <t>ARBOL-CARBONERO ROJO (1-1,5M)</t>
  </si>
  <si>
    <t>ARBOL-MANO DE OSO (1-1,5M)</t>
  </si>
  <si>
    <t>ARBOL-CAYENO (0,5-1,0M)</t>
  </si>
  <si>
    <t>Cargue y Descargue Contenedor (40pies)para obra</t>
  </si>
  <si>
    <t>OFICIAL CARPINTERIA METALICA TALL.+PREST.(IDRD)</t>
  </si>
  <si>
    <t>OFICIAL PINTURA + PREST.(IDRD)</t>
  </si>
  <si>
    <t>OFICIAL CARPINTERIA EN OBRA + PREST.(IDRD)</t>
  </si>
  <si>
    <t>ARBOL-CHICALA (1,5M)</t>
  </si>
  <si>
    <t>ARBOL-ROBLE (1,5M)</t>
  </si>
  <si>
    <t>ARBOL-CIRUS (0,60M)</t>
  </si>
  <si>
    <t>ARBUSTO- ABEDUL (0,30M)</t>
  </si>
  <si>
    <t>PLANTA  STATIS  PARA JARDIN(Sum+Inst)</t>
  </si>
  <si>
    <t>PLANTA   VINCA  PARA JARDIN</t>
  </si>
  <si>
    <t>PLANTA HIEDRA UÑA DE GATO  PARA JARDIN</t>
  </si>
  <si>
    <t>PLANTA   HELECHO NATIVO  JARDIN(Sum+Inst)sin tierr</t>
  </si>
  <si>
    <t>RETROEXCAVADORA 331 de Oruga Inc. Oper+comb.</t>
  </si>
  <si>
    <t>TRANSP. DE RETROEX. PC 40 (Oruga)  Ida y  regreso.</t>
  </si>
  <si>
    <t>Perfil alma llena  ASTM 36 Estruct. Compleja **</t>
  </si>
  <si>
    <t>Oxicorte (Estruct.Compleja)    **</t>
  </si>
  <si>
    <t>BRIGADA DE ASEO MANEJO AMBIENTAL</t>
  </si>
  <si>
    <t>SEÑAL PREVENTIVA75X75cmLam.Cal.20+Trip&lt;2x2x1/8"</t>
  </si>
  <si>
    <t>SEÑAL INFORMATIVA OBRA 75x75cmLam.Cal20 sopt.2x2x1</t>
  </si>
  <si>
    <t>Humedad Natural</t>
  </si>
  <si>
    <t>ENSAYO PESO UNITARIO SECO EN LOS SUELOS</t>
  </si>
  <si>
    <t>Extracción de Núcleos de 4" de Pavimento asf.</t>
  </si>
  <si>
    <t>Desgaste en la Máquina de los Angeles con trit. IGUAL A 100885</t>
  </si>
  <si>
    <t>Ensayo Densidad del terreno con Densímetro nuclear</t>
  </si>
  <si>
    <t>Limites de Consistencia Atterberg</t>
  </si>
  <si>
    <t>Juego Muelle 2 + años Capacidad:6 niños</t>
  </si>
  <si>
    <t>CBR en Campo</t>
  </si>
  <si>
    <t>TEE UNION MEC PVC (ACUEDUCTO)  ø 4" X 2" x 4"</t>
  </si>
  <si>
    <t>Vehículo de transporte de 1300 a 2000cc.</t>
  </si>
  <si>
    <t>ENSAYO CALIDAD DEL CONCRETO(COMPRESION)</t>
  </si>
  <si>
    <t>REINSTALACION CANCHA MULTIPLE</t>
  </si>
  <si>
    <t>Estructura Lavado de LLantas</t>
  </si>
  <si>
    <t>BISAGRA CAPSULADA 1"</t>
  </si>
  <si>
    <t>PEINAZO CAL.18 DE 10,5X4CM</t>
  </si>
  <si>
    <t>PASADOR NEGRO  DE 2"   (5CM)</t>
  </si>
  <si>
    <t>TOPE DE PUERTA METALICO 2-3/4"</t>
  </si>
  <si>
    <t>COMPRESOR DE AIRE</t>
  </si>
  <si>
    <t>TIERRA NEGRA +TRANSPORTE</t>
  </si>
  <si>
    <t>Vehículo de transporte Mayores a 2000cc.</t>
  </si>
  <si>
    <t>Vehículo con Capacidad Mayor a 3 Ton.</t>
  </si>
  <si>
    <t>Transito, Nivel y Otros</t>
  </si>
  <si>
    <t>Distanciometro</t>
  </si>
  <si>
    <t>Estación Total Topografia  (mes) **</t>
  </si>
  <si>
    <t>Plotter HP 510 (Alquiler)</t>
  </si>
  <si>
    <t>MINICARGADOR BOBCAT-15DIAS(Inc. Oper+comb+tansp)</t>
  </si>
  <si>
    <t>TRANSPORTE- RETROEXC.PC40(Oruga)2 Escolt Ida yReg</t>
  </si>
  <si>
    <t>TRANSPORTE- RETROEXCAV.J.D.510 (Ida y regreso)</t>
  </si>
  <si>
    <t>ARBOL SALVIO</t>
  </si>
  <si>
    <t>PROFESIONAL CATEGORÍA 4 (E.G.6;E.E.4)+Prest.</t>
  </si>
  <si>
    <t>Señal de Identificación  Obra (0.40x0.70m)sum+Ins</t>
  </si>
  <si>
    <t>ENSAYO SONDEO MECANICO, suelo blando **</t>
  </si>
  <si>
    <t>ENSAYO PERF. (SONDEO) MANUAL SUELOS BLANDOS</t>
  </si>
  <si>
    <t>APIQUES HASTA 50CM MATERIAL COHESIVO</t>
  </si>
  <si>
    <t>APIQUES HASTA 50CM MATERIAL GRANULAR</t>
  </si>
  <si>
    <t>PERFORACION MANUAL SUELOS DUROS</t>
  </si>
  <si>
    <t>ENSAYO (Prueba penetración dinámica cono) PDC</t>
  </si>
  <si>
    <t>ENSAYO EXPANSION EN EL APARATO DE LAMBE</t>
  </si>
  <si>
    <t>ENSAYO CONTENIDO DE MATERIA ORGANICA M. IGNICION</t>
  </si>
  <si>
    <t>CINTA TEFLON  INDUSTRIAL-ROLLO(3/4")X15M</t>
  </si>
  <si>
    <t>ENSAYO TRIAXIAL DINAMICO</t>
  </si>
  <si>
    <t>ENSAYO COLUMNA RESONANTE</t>
  </si>
  <si>
    <t>ENSAYO ACELEROGRAMAS</t>
  </si>
  <si>
    <t>ENSAYO CONSULTA SISMICA</t>
  </si>
  <si>
    <t>ENSAYO INFORMACION SUBSUELO</t>
  </si>
  <si>
    <t>ENSAYO CONSOLIDACION LENTA</t>
  </si>
  <si>
    <t>ENSAYO CONSOLIDACION RAPIDA</t>
  </si>
  <si>
    <t>ENSAYO COMPRESION INCONFINADA EN ARCILLA</t>
  </si>
  <si>
    <t>ENSAYO COMPRESION INCONFINADA EN ROCA</t>
  </si>
  <si>
    <t>ENSAYO HUMEDAD NATURAL</t>
  </si>
  <si>
    <t>ENSAYO PESO UNITARIO DE SUELOS</t>
  </si>
  <si>
    <t>ENSAYO LIMITES DE CONSISTENCIA ATTERBERG</t>
  </si>
  <si>
    <t>ENSAYO GRANULOMETRIA POR TAMIZADO SIN LAVADO</t>
  </si>
  <si>
    <t>ENSAYO ANÁLISIS COMPACTACIÓN SUELO (Curva de compa</t>
  </si>
  <si>
    <t>ENSAYO ANGULO DE FRICCION Y COHESION (ver Des.Tec)</t>
  </si>
  <si>
    <t>ENSAYO CBR MUESTRA INALTERADA CON INMERSION</t>
  </si>
  <si>
    <t>ENSAYO CBR MUESTRA INALTERADA SIN INMERSION</t>
  </si>
  <si>
    <t>ENSAYO CBR MATERIAL GRANULAR INCLUYE PROCTOR</t>
  </si>
  <si>
    <t>ENSAYO EQUIVALENTE DE ARENA</t>
  </si>
  <si>
    <t>ENSAYO DESGASTE MAQUINA DE LOS ANGELES CON TRITURA IGUAL A 100828 (INV E-218-13)</t>
  </si>
  <si>
    <t>ENSAYO EXPANSION LIBRE EN PROBETA</t>
  </si>
  <si>
    <t>ENSAYO CBR EN CAMPO</t>
  </si>
  <si>
    <t>EXTRACCION DE NUCLEOS 4" DE PAVIMENTO ASF.</t>
  </si>
  <si>
    <t>ENSAYO MODULO DE ROTURA SOBRE VIGUETAS</t>
  </si>
  <si>
    <t>ENSAYO CONTENIDO DE ASFALTO Y GRANULOMETRIA</t>
  </si>
  <si>
    <t>ENSAYO PUNTO DE LLAMA E IGNICION</t>
  </si>
  <si>
    <t>ENSAYO ESTABILIDAD MARSHALL</t>
  </si>
  <si>
    <t>ENSAYO PUNTO DE ABLANDAMIENTO</t>
  </si>
  <si>
    <t>DISEÑO DE MEZCLAS ASFALTICAS, Mét. Marshall</t>
  </si>
  <si>
    <t>NUCLEOS DE ASFALTO</t>
  </si>
  <si>
    <t>ENSAYO PESO ESPECIFICO DE ASFALTOS SOLIDOS O LIQUI</t>
  </si>
  <si>
    <t>ENSAYO CALIDAD DEL ACERO &lt;= 1"</t>
  </si>
  <si>
    <t>ENSAYO CALIDAD DEL ADOQUIN(MODULO DE ROTURA)</t>
  </si>
  <si>
    <t>TRANSPORTE DE MUESTRAS CILINDROS</t>
  </si>
  <si>
    <t>ENSAYO compresión de muretes (superior a una un)</t>
  </si>
  <si>
    <t>ENSAYO MORTERO DE INYECCION-(NTC-4043-2000)</t>
  </si>
  <si>
    <t>ENSAYO DE CARBONATACION</t>
  </si>
  <si>
    <t>ENSAYO DENSIDAD EN ARENAS Y GRAVAS</t>
  </si>
  <si>
    <t>ENSAYO CONTENIDO DE ARCILLA</t>
  </si>
  <si>
    <t>ENSAYO CONTENIDO DE MATERIA ORGANICA M. COLORIMETR</t>
  </si>
  <si>
    <t>ENSAYO DESGASTE MAQUINA DE LOS ANGELES SIN TRITURA</t>
  </si>
  <si>
    <t>ENSAYO GRANULOMETRIA POR TAMIZADO CON LAVADO</t>
  </si>
  <si>
    <t>ENSAYO RESISTENCIA A LOS SULFATOS</t>
  </si>
  <si>
    <t>ENSAYO INDICE DE PARTICULAS PLANAS Y ALARGADAS</t>
  </si>
  <si>
    <t>ENSAYO INDICE DE CARAS FRACTURADAS</t>
  </si>
  <si>
    <t>DISEÑO DE MEZCLAS DE CONCRETO</t>
  </si>
  <si>
    <t>Diseño de mezclas de mortero (1 agregado)</t>
  </si>
  <si>
    <t>ENSAYO COMPRESION EN BLOQUES HUECOS</t>
  </si>
  <si>
    <t>ENSAYO ABSORCION EN BLOQUES HUECOS</t>
  </si>
  <si>
    <t>ALQUILER DE CAMISAS 6" X 12"</t>
  </si>
  <si>
    <t>ALQUILER DE CAMISA 4" X 8" (UN)</t>
  </si>
  <si>
    <t>ALQUILER DE CAMISA 3" X 6"  (UN)</t>
  </si>
  <si>
    <t>GramaSintetica50mmFibrilada+UV(Sum+Trnasp+Inst)</t>
  </si>
  <si>
    <t>EXTRACCION DE NUCLEO DE 6"X12" CONC. (15cm x 30cm)</t>
  </si>
  <si>
    <t>EXTRACCION DE NUCLEO DE 4" X 8"CONC. (10cm x 20cm)</t>
  </si>
  <si>
    <t>EXTRACCION DE NUCLEO DE 3"X6" CONC.(Corte+Ensayo)</t>
  </si>
  <si>
    <t>EXTRACCION DE NUCLEO DE 2" X 4" CONC. (5cm x 10cm)</t>
  </si>
  <si>
    <t>CABLE Alum. Aisl. 6  THW</t>
  </si>
  <si>
    <t>ENSAYO DE NUCLEOS DE CONCRETO (ROTURA)</t>
  </si>
  <si>
    <t>ENSAYO RECUPERACION DE POLVO DE CONCRETO</t>
  </si>
  <si>
    <t>ENSAYO RELLENO DE HUECO NUCLEO EXTRAIDO</t>
  </si>
  <si>
    <t>ENSAYO ESCLEROMETRO (MINIMO 5 ELEMENTOS)</t>
  </si>
  <si>
    <t>ENSAYO DENSIDAD CONCRETO</t>
  </si>
  <si>
    <t>ENSAYO DE POROSIDAD CONCRETO</t>
  </si>
  <si>
    <t>ENSAYO MEDICION EN CAMPO CON FERROSCAN (&lt;40Pts) IGUAL A 106358</t>
  </si>
  <si>
    <t>REGATAS DETECCION DE REFUERZO (EQUIP.FERROSCAN)</t>
  </si>
  <si>
    <t>ENSAYO ADHERENCIA A TENSION  pintura</t>
  </si>
  <si>
    <t>ENSAYO DENSIDAD EN TERRENO CON DENSIMETRO</t>
  </si>
  <si>
    <t>TOMA DE BRIQUETAS DE PAVIMENTO ASFALTICO</t>
  </si>
  <si>
    <t>CORTADORA PAV. CONCRETO - Gasolina (sin disco)</t>
  </si>
  <si>
    <t>BULLDOZER NUEVO D-6M CATERPILLAR(Oper+Comb.)</t>
  </si>
  <si>
    <t>PLANTA GENERADORA A GASOLINA DE 5 KW (Alquiler)</t>
  </si>
  <si>
    <t>BAÑO PORTATIL (IVA+TRANSP+ 2 ASEOS) Min 15 Dias</t>
  </si>
  <si>
    <t>CINTA SEÑALIZACION (A=0,10M)Negro+Amarillo(100m)</t>
  </si>
  <si>
    <t>ALQUILER CONO SEÑALIZACION  H=0,60M</t>
  </si>
  <si>
    <t>ALQUILER COLOMBINA DE SEÑALIZACION</t>
  </si>
  <si>
    <t>CAMIONETA PICKUP</t>
  </si>
  <si>
    <t>Arcilla **</t>
  </si>
  <si>
    <t>TRANSPORTE-MAQUINARIA PESADA(Ida y regreso)Escolta</t>
  </si>
  <si>
    <t>GPS+operador+vigilancia  **</t>
  </si>
  <si>
    <t>MEZCLADORA  A GASOLINA(1-1/2 Bulto)</t>
  </si>
  <si>
    <t>TOMA RJ45 -110 JACK SNAP CAT6 (DOBLE)</t>
  </si>
  <si>
    <t>WALL PLATE AJUSTE DOBLE AMP</t>
  </si>
  <si>
    <t>TOMA REGULADA POLO/TIERRA AISLAMIENTO</t>
  </si>
  <si>
    <t>Rejilla sumidero Peatonal Continuo 33x46x10**</t>
  </si>
  <si>
    <t>ANGULO        3/16"  x 1 1/2"</t>
  </si>
  <si>
    <t>VARILLA ANCLAJE 1/2" X0,15M soldadda a angulo</t>
  </si>
  <si>
    <t>CERTIFICAC.DE PUNTO CAT-5</t>
  </si>
  <si>
    <t>PROFESIONAL CATEGORÍA 3   (E.G.8;E.E.5)+ Prest.</t>
  </si>
  <si>
    <t>CAJA DE PASO METALICA  CM (60X60X20CM)</t>
  </si>
  <si>
    <t>ARBOL-LIQUIDAMBAR (1-1,5M)</t>
  </si>
  <si>
    <t>Fumigación de Insectos y Desinfección (1servicio)</t>
  </si>
  <si>
    <t>Control Roedores(1servicio)Rodenticida Parafinado</t>
  </si>
  <si>
    <t>Pivote   para Puerta D=3/4" L=15CM</t>
  </si>
  <si>
    <t>BISAGRA  3" Tipo Muñeca</t>
  </si>
  <si>
    <t>VARILLA CUADRADA 1"X1"</t>
  </si>
  <si>
    <t>FORJA EN PUNTA DE VARILLA CUADRADA 1"X1"</t>
  </si>
  <si>
    <t>BLOQ. CONCRETO 20X20X40 + Transporte</t>
  </si>
  <si>
    <t>ALQUILER DE COMPUTADOR</t>
  </si>
  <si>
    <t>PLATINA   2" x  3/16" + Angulo 1"x1"L=0,12m</t>
  </si>
  <si>
    <t>CHAZO DE EXPANSION DE1/4" x 2 1/4"</t>
  </si>
  <si>
    <t>DISCO DIAMANTADO 4 1/2" SEGMENTADO</t>
  </si>
  <si>
    <t>SIKA TRANSPARENTE 10 x 3Kg</t>
  </si>
  <si>
    <t>COMPRESOR DE AIRE 1HP + pistola para pintura</t>
  </si>
  <si>
    <t>ARBOL-ABUTILON (1,5M)</t>
  </si>
  <si>
    <t>Planta Enredadera Ojo de Poeta (0,40M)+ transporte</t>
  </si>
  <si>
    <t>Malla Plastica gallinero**</t>
  </si>
  <si>
    <t>Juego columpio cesta rotomoldeado 3-12años Cap:5ni</t>
  </si>
  <si>
    <t>Estación Total Topografia (dia)   **</t>
  </si>
  <si>
    <t>GEOMEMBRANA POLIFLEX-60</t>
  </si>
  <si>
    <t>PLATINA    1/2"  x 1/2 "</t>
  </si>
  <si>
    <t>Platina 1/4" de 0,3x0,3 m</t>
  </si>
  <si>
    <t>ANGULO    1"  x   1/8"</t>
  </si>
  <si>
    <t>ANGULO    2"  x   1/8"</t>
  </si>
  <si>
    <t>MALLA CERRAMIENTO Eslabonada Cal. 10 - 3x3"</t>
  </si>
  <si>
    <t>FORMALETA METALICA (Tableros +chapetas+otros)-mes</t>
  </si>
  <si>
    <t>Juego Muelle Panel Lateral forma transporte Cap:2n</t>
  </si>
  <si>
    <t>FLOTADOR   MECANICO 2" (Valv+Varilla+Bola)Cobre</t>
  </si>
  <si>
    <t>Tablero Trifasico autosoportado +mueble 1x1x0,6m**</t>
  </si>
  <si>
    <t>Codo 22 1/2° PVC Unión Mec. 6"  **</t>
  </si>
  <si>
    <t>CODO 90° PVC SANITARIO 6" CXC.</t>
  </si>
  <si>
    <t>ARENA LAVADA DE PEÑA  + transp.</t>
  </si>
  <si>
    <t>TUBO CLASE II CONC. REFORZ.40"(100CM)</t>
  </si>
  <si>
    <t>Valvula compuert Elástica Beta  d=6" **</t>
  </si>
  <si>
    <t>IMPERMEABILIZANTE INTEGRAL SIKA-1 (60Kg) **</t>
  </si>
  <si>
    <t>Cub.Sand.Deck333CBand.lisaAisl.Polui30MM-Pint2C</t>
  </si>
  <si>
    <t>Sikaflex-11 FC 300cc (ToxementSELLASIL 40 FC) **</t>
  </si>
  <si>
    <t>Hidro  blasting 3000 psi**</t>
  </si>
  <si>
    <t>Remates para Cubierta Deck 333C (Sum+Inst)</t>
  </si>
  <si>
    <t>BALDOSIN DE  GRANITO BLANCO 33x33     BH-1</t>
  </si>
  <si>
    <t>BOMBA EQUIPO PRESION 2.4 HP</t>
  </si>
  <si>
    <t>Ventana Alum. Natural1.40x1.60Vidrio templado,Sanb</t>
  </si>
  <si>
    <t>CINTA TEFLON INDUST.AGUA-ROLLO (1/2")X10M</t>
  </si>
  <si>
    <t>PUERTA PERC.MET.cal.18 2X2</t>
  </si>
  <si>
    <t>SANITARIO DISCAPAC ALONGADO Adriatico sin grif</t>
  </si>
  <si>
    <t>Asiento abierto para Taza Sanitario A.P.</t>
  </si>
  <si>
    <t>Valvula Antivandalica.Sanitario.AltaPresión.11/4"</t>
  </si>
  <si>
    <t>Botón Cromado Sanitario minusvalido</t>
  </si>
  <si>
    <t>PERFIL TUBULAR   (4X8") cAL.18</t>
  </si>
  <si>
    <t>VARILLA LISA DE 3/4"(A-36) Igual a 000023 HIERRO A-36 Liso/Rect  3/4"</t>
  </si>
  <si>
    <t>SOLDADURA ELECTRICA DE 1/8 Ref. E-6013</t>
  </si>
  <si>
    <t>REPISA  8x4x3M  PINO</t>
  </si>
  <si>
    <t>PULIDORA 9" ( CON DISCO DE CORTE)</t>
  </si>
  <si>
    <t>Platina   1 1/4"  x 1/8"  x 6.00m **</t>
  </si>
  <si>
    <t>ANTICORROSIVO ROJO PINTUCO</t>
  </si>
  <si>
    <t>CARGADOR  FRONTAL 930(1.7M3)Min 15 dias</t>
  </si>
  <si>
    <t>JUEGO BALANCIN DOBLE 5-12 AÑOS CAP: 2 NIÑOS</t>
  </si>
  <si>
    <t>ADAPTADOR PRESION MachoRoscadoPVC 1 1/2" S/NORMA I</t>
  </si>
  <si>
    <t>Juego columpio cesta 3-14 años Cap: 4 niños</t>
  </si>
  <si>
    <t>Juego Muelle panel lateral ludicas mas 2años 2niño</t>
  </si>
  <si>
    <t>Juego Muelle panel lateral trans mas 3años Cap:7añ</t>
  </si>
  <si>
    <t>Teja Trapeziodal Acero galvanizadaCal.24(1.13x2.40</t>
  </si>
  <si>
    <t>TornilloAutoperforante 11/2" +Arandela de neopreno</t>
  </si>
  <si>
    <t>VALLA 4X12M (S/Especificación IDRD)</t>
  </si>
  <si>
    <t>ACOMETIDA PISO ACUEDUCTO ½" Andén Loseta IDU**</t>
  </si>
  <si>
    <t>ACOMETIDA PISO ACUEDUCTO ½" Andén Conc.**</t>
  </si>
  <si>
    <t>ACOMETIDA PISO ACUEDUCTO ½" Andén Adoq. IDU**</t>
  </si>
  <si>
    <t>Alquiler de Contenedor para oficina obra (20 Pies)</t>
  </si>
  <si>
    <t>ACOMETIDA PISO ACUEDUCTO 3/4" Andén Loseta IDU**</t>
  </si>
  <si>
    <t>ACOMETIDA PISO ACUEDUCTO 3/4" Andén Adoq. IDU**</t>
  </si>
  <si>
    <t>ACOMETIDA PISO ACUEDUCTO 3/4" Andén Conc.**</t>
  </si>
  <si>
    <t>Transporte Contenedor oficina (20Pies)ida y regres</t>
  </si>
  <si>
    <t>ACOMETIDA PISO ACUEDUCTO 1" Andén Loseta IDU**</t>
  </si>
  <si>
    <t>ACOMETIDA PISO ACUEDUCTO 1" Andén Conc.**</t>
  </si>
  <si>
    <t>ACOMETIDA PISO ACUEDUCTO 1" Andén Adoq. IDU**</t>
  </si>
  <si>
    <t>Arcos para Hockey(S/Especificac.)+Mallas(Sum+trans</t>
  </si>
  <si>
    <t>ACOMETIDA PISO ACUEDUCTO 1 1/2" Andén Conc.**</t>
  </si>
  <si>
    <t>ACOMETIDA PISO ACUEDUCTO 1 1/2" Andén Loseta IDU**</t>
  </si>
  <si>
    <t>ACOMETIDA PISO ACUEDUCTO 2" Andén Conc.**</t>
  </si>
  <si>
    <t>ACOMETIDA PISO ACUEDUCTO 2" Andén Loseta IDU**</t>
  </si>
  <si>
    <t>ACOMETIDA PISO ACUEDUCTO 3" Andén Conc.**</t>
  </si>
  <si>
    <t>ACOMETIDA PISO ACUEDUCTO 3" Andén Loseta IDU**</t>
  </si>
  <si>
    <t>ACOMETIDA PISO ACUEDUCTO 4" Andén Conc.**</t>
  </si>
  <si>
    <t>ACOMETIDA PISO ACUEDUCTO 4" Andén Loseta IDU**</t>
  </si>
  <si>
    <t>ACOMETIDA PISO ACUEDUCTO 6" Andén Conc.**</t>
  </si>
  <si>
    <t>ACOMETIDA PISO ACUEDUCTO 6" Andén Loseta IDU**</t>
  </si>
  <si>
    <t>TRANSPORTE EN GRUA PLANCHÓN (Ida y regreso).</t>
  </si>
  <si>
    <t>ADOQUIN CONC. COLORES A-8 OBRA (10X20X8)</t>
  </si>
  <si>
    <t>ALQ.BAÑO PORTATIL(TRANSP+8 ASEOS+INSUM)S/DESC-TECN</t>
  </si>
  <si>
    <t>TELEFONO PUBLICO -PEDEST.DOBLE( M-20)Suministro</t>
  </si>
  <si>
    <t>PARADERO M-10 (Suministro+Instalac.)</t>
  </si>
  <si>
    <t>Tablero antibandalico baloncesto (sumin.) *</t>
  </si>
  <si>
    <t>Saco Polip(Lona Blanca)(72gr.)(A=0.40m;L=0.76m).</t>
  </si>
  <si>
    <t>FIBRA PARA AMARRE (ROLLO DE 750m)</t>
  </si>
  <si>
    <t>Juego Muelle Panel Lateral Medios Transpor 2a6cap2</t>
  </si>
  <si>
    <t>Juego balancin doble mas 4años Cap:2 niños</t>
  </si>
  <si>
    <t>ANGULO    1 ¼" x 1/8"</t>
  </si>
  <si>
    <t>Sika Binda Boquilla Acrílico(2Kg)   **</t>
  </si>
  <si>
    <t>IGAS GRIS (SELLANTE) 30 KILOS</t>
  </si>
  <si>
    <t>DISEÑO ESTRUCT. OBRAS DE CONTENC. PARQUE DE BARRIO</t>
  </si>
  <si>
    <t>DISEÑO ELECTRICO PARA  PARQUE DE BARRIO</t>
  </si>
  <si>
    <t>DISEÑO HIDRAULICO PARA  PARQUE DE BARRIO</t>
  </si>
  <si>
    <t>DISEÑO ARQUITECTONICO PARA  PARQUE DE BARRIO</t>
  </si>
  <si>
    <t>LEVANTAMIENTO TOPOGRAFICO PARA  PARQUE DE BARRIO</t>
  </si>
  <si>
    <t>ESTUDIO GEOTECNICO Y ANALISIS DE ESTABILIDAD DE TA</t>
  </si>
  <si>
    <t>CONCRETO 5000 PSI (350N) Blanco GF ***</t>
  </si>
  <si>
    <t>Codo calle galvanizado ½"</t>
  </si>
  <si>
    <t>TEE reducida polietileno (gas) 1"x1/2" **</t>
  </si>
  <si>
    <t>Rejilla sumidero (.50x.50X.15) TITAN VEHIC.</t>
  </si>
  <si>
    <t>TUBO ALCANT NOVAFORT 350 MM  S/NORMA ICONTEC</t>
  </si>
  <si>
    <t>Tubo acero  agua negra  2"  e=1.9 mm **</t>
  </si>
  <si>
    <t>PILOTE EN CONCRETO PROCESO D. 0.70</t>
  </si>
  <si>
    <t>PisoCauchoNegroGimnasio50x50 (Sumin+Instal)</t>
  </si>
  <si>
    <t>HIERRO PR-60 Corru/Fig    1/4"  Kg</t>
  </si>
  <si>
    <t>CortasolCeloscreen+RevestimiScreenPanelBMX2aEtapa</t>
  </si>
  <si>
    <t>SistContraIncendioListadoUL/FMTurbinVert(BMX2aEtap</t>
  </si>
  <si>
    <t>EquipoBombeoAguasfiltradasEyectoras(BMX2aEtapa)</t>
  </si>
  <si>
    <t>LuminariaRALEDII32LED.4000K.RA02.54W.TipoCodensa</t>
  </si>
  <si>
    <t>SIKALIMPIADOR "U" Sika (Ladrillo) 20Kg **</t>
  </si>
  <si>
    <t>LIMPIADOR Rinse de Gloriel (Ladrillo )</t>
  </si>
  <si>
    <t>ANCLAJE HILTI HKBIII (1"X6")"</t>
  </si>
  <si>
    <t>CONCRETO 4500 PSI (315N)  Outinord ***</t>
  </si>
  <si>
    <t>Brida acero 300Lb d=21/2" **</t>
  </si>
  <si>
    <t>TUBO  HIERRO GALVANIZADO IMC  2" 3.25mm</t>
  </si>
  <si>
    <t>TUBO  HG PRESIÓN AGUA-(Ø1") 3.38 mm L=6M  ASTM A53</t>
  </si>
  <si>
    <t>TUBO  HG- CERRAMIENTO Ø 1 1/2" 3.25mm L=6M*</t>
  </si>
  <si>
    <t>TUBO  HIERRO GALVANIZADO Ø 2 1/2" 3.25mm L=6M</t>
  </si>
  <si>
    <t>TUBO  HG-CERRAMIENTO Ø3" e=3.25mm L=6M</t>
  </si>
  <si>
    <t>Sellante</t>
  </si>
  <si>
    <t>UNION HIERRO GALV.  1 1/2"</t>
  </si>
  <si>
    <t>SIKA  1  (2 KG)</t>
  </si>
  <si>
    <t>Plastocrete169HE ó (Basf)Masterapid 230Kg **</t>
  </si>
  <si>
    <t>LuminariaRALEDII48LED.4000K.RA04.104W.TipoCodensa</t>
  </si>
  <si>
    <t>ProyectorAreaLED.64LED4000K.RAP212.140W.TipoCodens</t>
  </si>
  <si>
    <t>Kit MH 1000 W (Balsto-Conden.-Arrancador)</t>
  </si>
  <si>
    <t>Kit MH 400 W (Balsto-Conden.-Arrancador)</t>
  </si>
  <si>
    <t>Reflector MH 400 W(Inc. Bombillo Tubular)</t>
  </si>
  <si>
    <t>BOMBILLO MH 1000 W E40 Tub. Europeo</t>
  </si>
  <si>
    <t>BOMBILLO MH 400 W E40 Tub. Europeo</t>
  </si>
  <si>
    <t>BALA FLUORESCENTE 2X26 (Inc. Bombillo)</t>
  </si>
  <si>
    <t>TALADRO PERCUTOR 3/8"</t>
  </si>
  <si>
    <t>PORCELAGRES ALFA 30X30 **</t>
  </si>
  <si>
    <t>EST. GEOTECNICO PARQUE DE BARRIO HUNZA</t>
  </si>
  <si>
    <t>PULIDORA (ICLUYE COPA)D=7" TRABAJ-PESADO</t>
  </si>
  <si>
    <t>Neopreno</t>
  </si>
  <si>
    <t>Silice</t>
  </si>
  <si>
    <t>polimero monolitico</t>
  </si>
  <si>
    <t>Hidrolavadora 2600 psi Gasolina</t>
  </si>
  <si>
    <t>Resina Pack level</t>
  </si>
  <si>
    <t>SINTETICO RESYROCK</t>
  </si>
  <si>
    <t>Gravilla de rio (Material.)</t>
  </si>
  <si>
    <t>Prueba Carga Estática-Dinámica Pte.LASTREsum+equip</t>
  </si>
  <si>
    <t>Prueba Carga Estática-Dinámica Pte. manejo LASTRE</t>
  </si>
  <si>
    <t>ARBOL BORRACHERO ROJO</t>
  </si>
  <si>
    <t>CADENERO 1 + PREST.</t>
  </si>
  <si>
    <t>ESCALERA MET. RECTA A=1.35 H= 1.66 PALACIO DEPORT.</t>
  </si>
  <si>
    <t>BALDOSA  ALFA GRANILLA GRIS 30x30</t>
  </si>
  <si>
    <t>Juego Columpio doble adapt 3-14 años Cap2 P.N</t>
  </si>
  <si>
    <t>ALQUILER TORRE GRUA (Inc. Operario)</t>
  </si>
  <si>
    <t>DESARMADO DE  TORRE GRUA</t>
  </si>
  <si>
    <t>TRASLADO  DE  TORRE GRUA</t>
  </si>
  <si>
    <t>ASFALTO DE LIGA</t>
  </si>
  <si>
    <t>GRAPA  1"</t>
  </si>
  <si>
    <t>Black out negro **</t>
  </si>
  <si>
    <t>Celoscreen liso Paso 120 Aluzinc</t>
  </si>
  <si>
    <t>Baranda Met. Escalera Palacio de Los Deportes**</t>
  </si>
  <si>
    <t>Prueba Carga Estática y Dinámica Puentes Peatonale</t>
  </si>
  <si>
    <t>Pintura Acrilica Base Solvente Negro S/mate-Pintuc</t>
  </si>
  <si>
    <t>Pintura Acrilica Base Solvente Rojo S/mate-Pintuco</t>
  </si>
  <si>
    <t>THINNER INCOLORO PINTUCO 121214</t>
  </si>
  <si>
    <t>CERTIFICACION RETIE PISTA BMX 2 ExclusivoBMX 2aEta</t>
  </si>
  <si>
    <t>CERTIFICACION RETILAP PISTA BMX 2 ExclusivoBMX 2aE</t>
  </si>
  <si>
    <t>RETIE_ParqueCiudadelaCafam2_PredioGavilanes</t>
  </si>
  <si>
    <t>RETILAP_ParqueCiudadelaCafam2_PredioGavilanes</t>
  </si>
  <si>
    <t>CONCEPTUALIZACIÓN GEOTECNICA / M2</t>
  </si>
  <si>
    <t>PERCHA 2 PUESTOS(Percha+Aisl.+Fijac)AP.</t>
  </si>
  <si>
    <t>PERCHA 3 PUESTOS(Percha+Aisl.+Fijac)AP.</t>
  </si>
  <si>
    <t>CONCRETO 3000 PSI Lanzado (Inc. Bomba)</t>
  </si>
  <si>
    <t>MALLA ELECTROSOLDADA 5mm x 5mm  6Mtsx2.35(N0 USAR)</t>
  </si>
  <si>
    <t>ELEMENTOS DE SEGURIDAD(Casc+visor+masc+guant)</t>
  </si>
  <si>
    <t>Rejilla plástica antivandálica (29X100X3.8 cm) Peatonal</t>
  </si>
  <si>
    <t>Rejilla sumidero (46X33X10) Peaton carcamT-1(Obra)</t>
  </si>
  <si>
    <t>Rejilla sumidero (46X33X10) VEH.LIVIANO- CARC.T-1</t>
  </si>
  <si>
    <t>DURMIENTE ORDINARIO (5x5CM) L=3M</t>
  </si>
  <si>
    <t>CARBONILLA ESCORIA CON TRANSPORTE</t>
  </si>
  <si>
    <t>Rejilla sumidero (40*40*6) PEAT. FIBRIT **</t>
  </si>
  <si>
    <t>Estructura liviana recepción IDRD según diseño</t>
  </si>
  <si>
    <t>Rejilla sumidero (33*46*10) VEH.P FIBRIT **</t>
  </si>
  <si>
    <t>Rejilla sumidero (40*40*6) PEATONAL.</t>
  </si>
  <si>
    <t>Rejilla sumidero (46*40*10) PEAT. 4000psi **</t>
  </si>
  <si>
    <t>Rejilla sumidero (40*40*6) PEATONAL</t>
  </si>
  <si>
    <t>Rejilla sumidero(29*40*4)PEAT4000psi(DESCONTINUADA</t>
  </si>
  <si>
    <t>Rejilla sumidero (33*25*6) PEAT. FIBRIT **</t>
  </si>
  <si>
    <t>Rejilla sumidero (33*25*8) VEH. FIBRIT **</t>
  </si>
  <si>
    <t>Restauración mueble recepción IDRD</t>
  </si>
  <si>
    <t>BOMBILLO AHORRADOR 26 WAT - 110V</t>
  </si>
  <si>
    <t>BALA HALOGENA 50 W  (Inc. Bombill</t>
  </si>
  <si>
    <t>SOLDADURA DE 3/32 Ref. 6013</t>
  </si>
  <si>
    <t>Mant. puert. vidrio port. IDRD</t>
  </si>
  <si>
    <t>Escrit. superf. fórmica 0.575X1.49C (Rec.IDRD) **</t>
  </si>
  <si>
    <t>Escrit. superf. P fórmica 0.84X1.41 (Rec.IDRD) **</t>
  </si>
  <si>
    <t>Escrit. cost. H metálico (Rec.IDRD) **</t>
  </si>
  <si>
    <t>TEJA  DE ZINC (2.14X0.82) Imperfecta.</t>
  </si>
  <si>
    <t>Escrit. portateclado plástico (Rec.IDRD) **</t>
  </si>
  <si>
    <t>TEJA  DE ZINC (2.14X0.82)  de 1A</t>
  </si>
  <si>
    <t>Escrit. archivador metálico (Rec.IDRD) **</t>
  </si>
  <si>
    <t>TABLON GRES GRAFILADO(30X30) ALFA</t>
  </si>
  <si>
    <t>TABLON GRES RECOC.ESMALTADO(15X30) ALFA</t>
  </si>
  <si>
    <t>UNION  ALCANT NOVAFORT 355MM S/NORMA ICONTEC</t>
  </si>
  <si>
    <t>FICHA TECN. FORESTAL(Inc.Format1 y 2):1-19 Árboles</t>
  </si>
  <si>
    <t>Silla paño neum. 0.91x0.45x0.40 (Rec.IDRD) **</t>
  </si>
  <si>
    <t>CLIPS DE FIJACION PARA FORTIMALLA</t>
  </si>
  <si>
    <t>Proyector AREA-LED-312W-160Leds-33.000Lum-4.000K</t>
  </si>
  <si>
    <t>Señal IDE-46 Dos caras  (sumin)  **</t>
  </si>
  <si>
    <t>BANCA TIPO M-30 (A) CON ESPALDAR METALICO</t>
  </si>
  <si>
    <t>PINTUCOAT DOBLE COMPONENTE Blc.516</t>
  </si>
  <si>
    <t>PANEL EN TRIPLEX ESTRUCTURAL 14MM(Sum+Inst.)</t>
  </si>
  <si>
    <t>Rejilla sumidero (0.25X1X0.4) Peat. Maderplast **</t>
  </si>
  <si>
    <t>Recub.Fibra de Vidrio 5-9mm Panel dos caras(Sum+In</t>
  </si>
  <si>
    <t>Rejilla sumidero (0.40X1X0.4) Peat. Maderplast **</t>
  </si>
  <si>
    <t>Rejilla sumidero (0.46X1X0.4) Peat. Maderplast **</t>
  </si>
  <si>
    <t>Rejilla sumidero (0.25X1X0.4) Veh. Maderplast **</t>
  </si>
  <si>
    <t>Rejilla sumidero (0.25X1X0.4) Veh.P. Maderplast **</t>
  </si>
  <si>
    <t>Rejilla sumidero (0.29X1X0.4) Veh. Maderplast **</t>
  </si>
  <si>
    <t>Rejilla sumidero (0.29X1X0.4) Veh.P. Maderplast **</t>
  </si>
  <si>
    <t>Rejilla sumidero (0.40X1X0.4) Veh. Maderplast **</t>
  </si>
  <si>
    <t>Rejilla sumidero (0.40X1X0.4) Veh.P. Maderplast **</t>
  </si>
  <si>
    <t>Rejilla sumidero (0.46X1X0.4) Veh. Maderplast **</t>
  </si>
  <si>
    <t>Rejilla sumidero (0.46X1X0.4) Veh.P. Maderplast **</t>
  </si>
  <si>
    <t>SUMIN. E INSTAL.CUERDAS DINÁMICAS 50 M MURO ESCALA</t>
  </si>
  <si>
    <t>SUMIN E INSTAL DE CHAPA MURO ESCALAR</t>
  </si>
  <si>
    <t>SUMIN E INSTAL DE CINTA MURO ESCALAR</t>
  </si>
  <si>
    <t>SUMIN E INSTAL DE MAILLONES MURO ESCALAR</t>
  </si>
  <si>
    <t>SUMIN E INSTAL  MOSQUETONES SENCILLOS MURO ESCALAR</t>
  </si>
  <si>
    <t>SUMIN E INSTAL  DE PRESAS MURO ESCALAR</t>
  </si>
  <si>
    <t>SUMIN E INSTAL  DE ARNESES MURO ESCALAR</t>
  </si>
  <si>
    <t>SUMIN E INSTAL  DE ARNESES NIÑO MURO ESCALAR</t>
  </si>
  <si>
    <t>SUMIN E INSTAL  DE ARNESES ADULTOS MURO ESCALAR</t>
  </si>
  <si>
    <t>SUMIN E INSTAL SISTEMA SEGUR. AUTOMÁTICO MURO ESCA</t>
  </si>
  <si>
    <t>SUMIN E INSTAL SISTEMA SEGUR. MANUAL MURO ESCA</t>
  </si>
  <si>
    <t>TORNILLO AUTOPERFORANTE SELLO NEOPRENO (Sum+Inst.)</t>
  </si>
  <si>
    <t>TUBO EMT E:0.65  1½ "</t>
  </si>
  <si>
    <t>Capacete liso en Aluminio 1 1/2"</t>
  </si>
  <si>
    <t>SEÑAL CIVICA SC-80  dos caras (sum)**</t>
  </si>
  <si>
    <t>Proyector AREA-LED-182W-80Leds-19.800Lum-4.000K</t>
  </si>
  <si>
    <t>Cerram. M-70 (Tubo 1x1".)S/Dis M.U.(Sum+Inst) **</t>
  </si>
  <si>
    <t>Vegetación Arbustiva Rastrera</t>
  </si>
  <si>
    <t>PLATINA 1/8" D=0.30m</t>
  </si>
  <si>
    <t>PLATINA 1/8"  media luna r=0.15m</t>
  </si>
  <si>
    <t>Borde contenedor de raices BA75 (Sum) **</t>
  </si>
  <si>
    <t>Elementos fijacion Archivador**</t>
  </si>
  <si>
    <t>H -  EN TUBO CUAD.1 1/2 ESCRIT.Sum+Inst."</t>
  </si>
  <si>
    <t>RecubrimientoSintetico+Demarcac(Patinodromo-Hockey</t>
  </si>
  <si>
    <t>Lámina 1.2 x 2.40 Formica Escritorio</t>
  </si>
  <si>
    <t>Juego Muelle panel lateral forma ludica 3a12años C</t>
  </si>
  <si>
    <t>ALQUILER EQUIPO CERTIFICADOR PARA CABLE ESTRUCTURADO</t>
  </si>
  <si>
    <t>TORNILLO,PUNTILLAS Y ELEMENTOS FIJACIÓN</t>
  </si>
  <si>
    <t>PANEL DIVISIÓN 1.35X0.56M(Sum+Inst.)</t>
  </si>
  <si>
    <t>PANEL DIVISIÓN 1.35X0.84M(Sum+Inst.)</t>
  </si>
  <si>
    <t>PUERTA VENTANA EN PERFIL 1/2"</t>
  </si>
  <si>
    <t>Silla  Sencilla plastica anclada a piso **</t>
  </si>
  <si>
    <t>ARCHIVADOR METÁLICO DE 2.5X1X2.1</t>
  </si>
  <si>
    <t>ARCHIVADOR METÁLICO DE 2.6X1X2.1</t>
  </si>
  <si>
    <t>ARCHIVADOR METÁLICO DE 3.6X1X2.1</t>
  </si>
  <si>
    <t>Juego columpio cesta rotomoldeado 6-12 años Cap: 5</t>
  </si>
  <si>
    <t>PANEL DIVISIÓN 0.95X0.56M(Sum+Inst.)</t>
  </si>
  <si>
    <t>PANEL DIVISIÓN 0.95X0.84M(Sum+Inst.)</t>
  </si>
  <si>
    <t>CABLE cobre Aisl. 350 MCM THW - 90 C 600V</t>
  </si>
  <si>
    <t>CABLE cobre Aisl. 250 MCM THW - 90 C 600V</t>
  </si>
  <si>
    <t>Triturado 3-4" **</t>
  </si>
  <si>
    <t>TABLERO C/P TRIF.36 CTS</t>
  </si>
  <si>
    <t>Juego Columpio  3 a 14 años Cap: 4 niños</t>
  </si>
  <si>
    <t>Juego Infantil 2 a 5 años Cap: 6 niños</t>
  </si>
  <si>
    <t>Banca Arco sin Espaldar GRC 21 MP Según diseño</t>
  </si>
  <si>
    <t>APISONADOR CANGURO GASOLINA (DIA)</t>
  </si>
  <si>
    <t>CORTADORA PAV. CONCRETO-Gasolina(sin disco)</t>
  </si>
  <si>
    <t>BENITIN DE 2. TONELADAS (Oper+Comb)</t>
  </si>
  <si>
    <t>PLANTA PORTATIL INDUST.10-12KVA-DIESEL- ALQUILER</t>
  </si>
  <si>
    <t>REGLA VIBRATORIA  TIPO ESCALERA GASOLINA</t>
  </si>
  <si>
    <t>TALADRO  ROMPEDOR - DEMOLEDOR-11/4" ELECT.</t>
  </si>
  <si>
    <t>TABLERO EN PINO PATULA NUEVO (1.4x0.7m)</t>
  </si>
  <si>
    <t>SumBancaPrefabConcreSinEspalL:1.8mA:0.5mH:0.40CDRC</t>
  </si>
  <si>
    <t>CARROTANQUE DE AGUA  FORD-600</t>
  </si>
  <si>
    <t>DISCO DIAMANT.14"CORTE ASFALTO ABRASIVO E=20MM</t>
  </si>
  <si>
    <t>DISCO DIAMANT.14"CONCRETO REFORZADO**</t>
  </si>
  <si>
    <t>ARENA  LAVADA DE PEÑA Pozo + transp.</t>
  </si>
  <si>
    <t>Juego carrusel Cap: 6 niños 3-8 años</t>
  </si>
  <si>
    <t>CAMPERO PASAJEROS</t>
  </si>
  <si>
    <t>TRANSPORTE  MOTONIVELADORA-C.BAJA (Con Escolta)</t>
  </si>
  <si>
    <t>EMULSION ASFALTICA (CRL-1)Imprimacion-Via+Transp</t>
  </si>
  <si>
    <t>EMULSION ASFALTICA (CRR-1)Riego de Liga-Sellos+Tra</t>
  </si>
  <si>
    <t>RODADURA ASFALTICA MDC-3(SUELTA-En Planta)</t>
  </si>
  <si>
    <t>BULLDOZER D-6D CAT. O SIMILAR(Oper+Comb)</t>
  </si>
  <si>
    <t>BULLDOZER D-6D CATERPILLAR(Oper+Comb)</t>
  </si>
  <si>
    <t>EXCAVADORA  KOMATSU PC-200</t>
  </si>
  <si>
    <t>Juego columpio cesta madera</t>
  </si>
  <si>
    <t>VIBRO CMPACTA (7.0 TON).Dynapac o Simil.(ope+Comb)</t>
  </si>
  <si>
    <t>SIERRA CIRCULAR  PARA MADERA</t>
  </si>
  <si>
    <t>POSTE DE CONC.PRETENS A.P.(16m) ROTURA 1050(KG) -1 SE</t>
  </si>
  <si>
    <t>ORINAL ECOLOGICO (Cerámica Porcelanizad)SinAgua**</t>
  </si>
  <si>
    <t>Juego de rotación Carrusel Cap 6 niños de 3+ años</t>
  </si>
  <si>
    <t>RETROEXCAVADORA   CAT 420-2006 (Oper+Comb)</t>
  </si>
  <si>
    <t>Juego tematico de gran escala barco mas 5 años Cap</t>
  </si>
  <si>
    <t>Juego Excavadora arena 2+años Cap1 niño</t>
  </si>
  <si>
    <t>CORTE DE VARILLA LISA</t>
  </si>
  <si>
    <t>HIERRO PR-60 1/2" Corrugado/Recto</t>
  </si>
  <si>
    <t>Juego de rotación Cap 4 niños de 8+ años</t>
  </si>
  <si>
    <t>HIERRO PR-60 Corru/Fig    1/4" ML</t>
  </si>
  <si>
    <t>JuegoMuellePaneleslateralesAnimal2+añosCap4</t>
  </si>
  <si>
    <t>GraderíaMultidireccionalPistaBMX2Etapa2000personas</t>
  </si>
  <si>
    <t>JuegoCircuitoBomberoDeslizaEscalar3-12años</t>
  </si>
  <si>
    <t>HIERRO PR-60 Corru/Fig 1" ML</t>
  </si>
  <si>
    <t>ALAMBRE DE PUA Cal. 12½ (Rollo 330 ML-34 Kg)</t>
  </si>
  <si>
    <t>REPISA  8x4x3M AMARILLO</t>
  </si>
  <si>
    <t>TABLA CHAPA (25x2CM) L=3M  ORDINARIO</t>
  </si>
  <si>
    <t>TABLA CHAPA (20x2CM) L=3M  ORDINARIO</t>
  </si>
  <si>
    <t>PARAL EN MADERA ORDINARIO 3M</t>
  </si>
  <si>
    <t>CERCO ORDINARIO (8cmx8cm) L=4M</t>
  </si>
  <si>
    <t>PLANCHON ORDINARIO (0.20x0.04x5M)</t>
  </si>
  <si>
    <t>PLANCHON ORDINARIO (0.20x0.04x3M)</t>
  </si>
  <si>
    <t>DURMIENTE ORDINARIO 5Mx.04x.04</t>
  </si>
  <si>
    <t>VIGA DE 18X8 X4 M ORDINARIO CEPILLADA.</t>
  </si>
  <si>
    <t>VIGA DE 18X8 X5M ORDINARIO CEPILLADA.</t>
  </si>
  <si>
    <t>CañuelaConc.(3.500psi)H=18cm;A=30m;L=100cmRedondea</t>
  </si>
  <si>
    <t>Juego columpio tradicional combinado 4-12 años Cap</t>
  </si>
  <si>
    <t>Juego Torre Metropolis Cap25niños  masde 2años PN</t>
  </si>
  <si>
    <t>EPOTOC 1-1 (4 Kg) **</t>
  </si>
  <si>
    <t>RETIE PARQUE ZONAL CORDOBA</t>
  </si>
  <si>
    <t>TUBO VENTILACION Ø2" PVCX6ML PAVCO O SIMILAR</t>
  </si>
  <si>
    <t>CODO 45° SANITARIO 3" CxC  PAVCO</t>
  </si>
  <si>
    <t>PORCELANATO  BLANCO - BEIGE ALFA (60X60)</t>
  </si>
  <si>
    <t>RETILAP PARQUE ZONAL CORDOBA</t>
  </si>
  <si>
    <t>GRIFERÍA LAVAMANOS PUSH DISCAPACITADOS</t>
  </si>
  <si>
    <t>Juego red cónica 3 a 12 años Cap: 7 niños</t>
  </si>
  <si>
    <t>TUBO CONDUIT EMT ½"</t>
  </si>
  <si>
    <t>TUBO EMT  3/4  "</t>
  </si>
  <si>
    <t>ABRAZADERA METALICA TIPO TRAPECIO 1/2" **</t>
  </si>
  <si>
    <t>ABRAZADERA METALICA TIPO TRAPECIO 3/4" **</t>
  </si>
  <si>
    <t>ABRAZADERA METALICA TIPO TRAPECIO 1" **</t>
  </si>
  <si>
    <t>ABRAZADERA METALICA TIPO TRAPECIO 1 1/4" **</t>
  </si>
  <si>
    <t>CODO 90°-PVC-(C-900)Ø4"-Sist.Plast.Contra Incendio</t>
  </si>
  <si>
    <t>ABRAZADERA METALICA TIPO TRAPECIO 2 1/2" **</t>
  </si>
  <si>
    <t>ABRAZADERA METALICA TIPO TRAPECIO 3" **</t>
  </si>
  <si>
    <t>Broca SDS  5/8" x 6" x 8" (Para muro) Dewalt o sim</t>
  </si>
  <si>
    <t>TERMINAL EMT  3/4  "</t>
  </si>
  <si>
    <t>RESTRICTOR DE MOVIMIENTO HD (C-900)Ø4"-Sist.Plast.</t>
  </si>
  <si>
    <t>UNION EMT  3/4"Acero</t>
  </si>
  <si>
    <t>UNION EMT  1"Acero</t>
  </si>
  <si>
    <t>UNION EMT  1 1/4" Acero</t>
  </si>
  <si>
    <t>UNION  EMT  2"  GALVANIZADA</t>
  </si>
  <si>
    <t>CAJA CUADRADA 3 PERFORACIONES DE 3/4" ELECT.</t>
  </si>
  <si>
    <t>CAJA CUADRADA 2 PERFORACIONES DE 1" ELECT.</t>
  </si>
  <si>
    <t>TAPA CAJA 5800 GALVANIZADA</t>
  </si>
  <si>
    <t>GRAPA A VIGA COLGANTE PARA TUBO EMT</t>
  </si>
  <si>
    <t>ABRAZADERA COLGANTE FIJA 3/4" AC1</t>
  </si>
  <si>
    <t>ABRAZADERA COLGANTE FIJA 1" AC1</t>
  </si>
  <si>
    <t>CAJA CUADRADA 2 PERFORACIONES DE1" ELECT.</t>
  </si>
  <si>
    <t>TERMINAL EMT  1  "</t>
  </si>
  <si>
    <t>TUBO EMT  1"  L=3M</t>
  </si>
  <si>
    <t>UNION EMT  1" Acero</t>
  </si>
  <si>
    <t>ABRAZADERA COLGANTE FIJA 1 1/4" AC1</t>
  </si>
  <si>
    <t>TUBO EMT  1 1/4 "</t>
  </si>
  <si>
    <t>TUBO EMT Ø 2 "  L=3M</t>
  </si>
  <si>
    <t>TUBO EMT  3 "</t>
  </si>
  <si>
    <t>TERMINAL EMT  1 1/4 "</t>
  </si>
  <si>
    <t>ABRAZADERA COLGANTE FIJA  2" AC1</t>
  </si>
  <si>
    <t>TERMINAL EMT  2 "</t>
  </si>
  <si>
    <t>UNION EMT 3 "Acero</t>
  </si>
  <si>
    <t>TERMINAL EMT   3"</t>
  </si>
  <si>
    <t>ABRAZADERA COLGANTE FIJA  3" AC1</t>
  </si>
  <si>
    <t>BANDEJA DE FIBRA OPTICA LC 12 PTOS</t>
  </si>
  <si>
    <t>Planoteca en cold rolled infer-super Cap:12bandeja</t>
  </si>
  <si>
    <t>TOMA DOBLE  POLO TIERRA + TAPA</t>
  </si>
  <si>
    <t>Marquilla de Identificación (RPS) Elect (4X2CM)</t>
  </si>
  <si>
    <t>TOMA DOBLE  POLO TIERRA HUBELL + TAPA COLOR</t>
  </si>
  <si>
    <t>PIEDRA MUÑECA     305x15.3x2</t>
  </si>
  <si>
    <t>PLATINA   2 x  3/16" (6m)</t>
  </si>
  <si>
    <t>Tapa  pozo Conc.EAAB D=70 CM; e=0.10m (sum) **</t>
  </si>
  <si>
    <t>SUMIDERO SL-100</t>
  </si>
  <si>
    <t>SUMIDERO SL-150</t>
  </si>
  <si>
    <t>SUMIDERO SL-200</t>
  </si>
  <si>
    <t>SARDINEL ACHAFLANADDO 40 CM</t>
  </si>
  <si>
    <t>SARDINEL ACHANFLADO 45 CM</t>
  </si>
  <si>
    <t>Borde Ccontenedor de Raices IDU A-70 13.5x12x107</t>
  </si>
  <si>
    <t>BOLARDO CIRCULAR M-60 Alto enConcreto</t>
  </si>
  <si>
    <t>BOLARDO  M-61 Bajo enConcreto (Sumin)</t>
  </si>
  <si>
    <t>Bolardo alto en Fundición Gris M-63   (suministro)</t>
  </si>
  <si>
    <t>Bolardo bajo en Fundición Gris M-62   (suministro)</t>
  </si>
  <si>
    <t>Borde Separador Verde (A-170)H=80,B=30L=81.2</t>
  </si>
  <si>
    <t>Baranda M-80 con (1) Travesaño Intermedio **</t>
  </si>
  <si>
    <t>TUBO ACERO AL CARBON C/C SCH-40- 1"</t>
  </si>
  <si>
    <t>PROTECTOR DE ARBOL M-91 - 2 Tubos (Sumin) **</t>
  </si>
  <si>
    <t>Cicloparqueadero  M-101 Para 11 bicicletas (Sumin)</t>
  </si>
  <si>
    <t>Caneca M-120 Malla Metal.(Sum)**</t>
  </si>
  <si>
    <t>Aro Separador de Cicloruta SC-01(Sum)**</t>
  </si>
  <si>
    <t>IDENTIFICADOR (IDE-46) DE ESCEN.DEPORT.Panel Senc.</t>
  </si>
  <si>
    <t>IDENTIFICADOR (IDE-46) DE ESCEN.DEPORT.Panel Doble</t>
  </si>
  <si>
    <t>IDENTIFICADOR (IDE-67) DE ESCEN.DEPORT.Panel Senci</t>
  </si>
  <si>
    <t>IDENTIFICADOR (IDE-67) DE ESCEN.DEPORT.Panel Doble</t>
  </si>
  <si>
    <t>Ascensor 6 paradas/8 personas sin sala de máquinas CEFE COMETAS</t>
  </si>
  <si>
    <t>BOMBA INYECCION LECHADA ANCLAJE CEFE COMETA</t>
  </si>
  <si>
    <t>DURACUSTIC 5/8" S/inst.Fglas Cielo Raso 1.25x0.605</t>
  </si>
  <si>
    <t>Balancin 2 Travesaños de 2"x2.50mts  (4Puestos)</t>
  </si>
  <si>
    <t>Bicicletero / Cicloparquedero  M-100 (Sum) **</t>
  </si>
  <si>
    <t>CANCHA MULTIPLE BALONCESTO Y MICROFUTBOL (Sum)**</t>
  </si>
  <si>
    <t>Baranda Jockey/ o patinaje **</t>
  </si>
  <si>
    <t>Separador de cicloruta **</t>
  </si>
  <si>
    <t>JUEGOS RUEDA GIRATORIA (SUMINISTRO)</t>
  </si>
  <si>
    <t>ENCHAPE BLANCO  20.5x30,5 CORONA</t>
  </si>
  <si>
    <t>ENCHAPE BLANCO BRILLANTE 20.3x30,5 CORONA/ALFA</t>
  </si>
  <si>
    <t>ZOCALO MEDIA CAÑA GRANITO BH1-1 ALFA(h=0.10m)</t>
  </si>
  <si>
    <t>ENSAYO DOWN HOLE (0-50m) uniandes</t>
  </si>
  <si>
    <t>ENSAYO DOWN HOLE (50-100m) uniandes</t>
  </si>
  <si>
    <t>UNION DRENAJE PVC 250mm. PAVCO</t>
  </si>
  <si>
    <t>UNION DRENAJE PVC 315mm. PAVCO</t>
  </si>
  <si>
    <t>TUBO DRENAJE PVC 315mm.  PAVCO</t>
  </si>
  <si>
    <t>Cuneta Prefabricada Reves(0.30+0.10M)L=1.00M;H=10C</t>
  </si>
  <si>
    <t>ARBOL-LAUREL DE CERA (1,5M)</t>
  </si>
  <si>
    <t>ARBOL-DURAZNO COMÚN (1,5M)</t>
  </si>
  <si>
    <t>Tubo  HG  2"  e=2.49 mm  con rosca**</t>
  </si>
  <si>
    <t>Tapon  roscadoHG d=2"   **</t>
  </si>
  <si>
    <t>LUMINARIA METAL HALIDE  70 W (Inc.Fotoc+Brazo+Bomb</t>
  </si>
  <si>
    <t>CODO 90°CALIENTE  1/2"CPVC PAVCO O SIMILAR</t>
  </si>
  <si>
    <t>BOMBA PARA GATO TENSONAMIENTO CEFE COMETAS</t>
  </si>
  <si>
    <t>ENSAYO CORTE DIRECTO M. COHESIVO CU 3P-NO DRENADO</t>
  </si>
  <si>
    <t>ENSAYO CORTE DIRECTO COHESIVO CD 3 PUNTOS</t>
  </si>
  <si>
    <t>ENSAYO CORTE DIRECTO M. COHESIVO UU 3P</t>
  </si>
  <si>
    <t>DISEÑO ESTRUCTURAL PARA  PARQUE DE BARRIO</t>
  </si>
  <si>
    <t>ESTUDIO GEOTECNICO  PARA  PARQUE DE BARRIO</t>
  </si>
  <si>
    <t>DISEÑO ARQUITECT. PARQUE (&lt;8000M2)</t>
  </si>
  <si>
    <t>DISEÑO ARQUITECT. PARQUE (8000M2-10000M2))</t>
  </si>
  <si>
    <t>DISEÑO ARQUITECT. PARQUE (10.000M2-20.000M2))</t>
  </si>
  <si>
    <t>AJUSTE AL DISEÑO ARQUITECTONICO PARA PARQUE DE BAR</t>
  </si>
  <si>
    <t>DivisiónBañoLam12mm(herrajAceInox(1.80m)CefeCometa</t>
  </si>
  <si>
    <t>LEVANTAMIENTO TOPOGRAFICO (A: 6400-8000M2)</t>
  </si>
  <si>
    <t>EquipoBombeoAguapo(DE-3-75 o similar. 3x7.5HP)+hidroacum+tablero+accesoriosCefe Cometas(Sum+inst)</t>
  </si>
  <si>
    <t>LEVANTAMIENTO TOPOGRAFICO (A:10000-20000M2)</t>
  </si>
  <si>
    <t>Loseta concreto tipo IDU A-55 A-56 (40x40x6)**</t>
  </si>
  <si>
    <t>ARENA S/LAVADA CERNIDA DE PEÑA  + transp.</t>
  </si>
  <si>
    <t>Equipo Perforación (TRACKDRILL) 40 HP-CEFE COMETA</t>
  </si>
  <si>
    <t>GATO TENSONAMIENTO 200TN-aTens=314cm2 CEFE COMETAS</t>
  </si>
  <si>
    <t>Torón de tensionamiento 1/2´´ o 5/8´´ CEFE COMETAS</t>
  </si>
  <si>
    <t>Anclajes o Cuñas para tensionamiento CEFE COMETAS</t>
  </si>
  <si>
    <t>Trompetas 12 torones (tensionamiento) CEFE COMETAS</t>
  </si>
  <si>
    <t>Candado anticizalla 90mm (suministro)</t>
  </si>
  <si>
    <t>CAJILLA MEDIDOR ELECTRICO</t>
  </si>
  <si>
    <t>CAJILLA MEDIDOR ELECTRICO  TRIFASICO</t>
  </si>
  <si>
    <t>Empalme de Resina Sumergible  **</t>
  </si>
  <si>
    <t>Reflector de Sodio 400 W**</t>
  </si>
  <si>
    <t>BOMBILLO DE SODIO 400 W</t>
  </si>
  <si>
    <t>ACCESORIOS  ELECTRICOS**</t>
  </si>
  <si>
    <t>ALAMBRE Cu DESNUDO #12 AWG</t>
  </si>
  <si>
    <t>CABLE cobre  8 THH - 90 C 600V</t>
  </si>
  <si>
    <t>ALAMBRE Cu AWG 10 THHN- 90G</t>
  </si>
  <si>
    <t>GUAYA ACERADA X METRO ENCAUCHETADA DE 1/8</t>
  </si>
  <si>
    <t>ALAMBRE COBRE # 10</t>
  </si>
  <si>
    <t>BOMBILLO LED DE INCRUSTAR 3W 270 LUMENS A 120V 2,5</t>
  </si>
  <si>
    <t>GRANULOMETRIA CON HIDROMETRO</t>
  </si>
  <si>
    <t>ENSAYO LIMITES DE CONTRACCION</t>
  </si>
  <si>
    <t>ENSAYO TRIAXIAL ESTATICO CD. Monotónico (3 Puntos)</t>
  </si>
  <si>
    <t>ENSAYO ULTRASONIDO POR ELEMENTO</t>
  </si>
  <si>
    <t>TUBO EMT  1 1/2 " L=3M</t>
  </si>
  <si>
    <t>UNION EMT  1 1/2"Acero</t>
  </si>
  <si>
    <t>ADOQUIN GRES BISELADO 20X10X8 CM-VEHIC.EN OBRA</t>
  </si>
  <si>
    <t>BALDOSIN GRANITO MARMOL Blc.#4 DELTA</t>
  </si>
  <si>
    <t>CORTA CIRCUIT. IND.TRIP.AUT25 KA120/240.80A 44-63A</t>
  </si>
  <si>
    <t>CORTA CIRCUIT IND.TRIP.AUT 25 KA120/240.50A 44-63A</t>
  </si>
  <si>
    <t>CORTA CIRCUITO IND.TRIP AUT25 KA120/240.40A 28-40A</t>
  </si>
  <si>
    <t>CORTA CIRCUITO IND.TRIP AUT.10 KA240V.30AEnchufabl</t>
  </si>
  <si>
    <t>CORTA CIRCUITO IND.TRIP AUT.10 KA240V.20AEnchufabl</t>
  </si>
  <si>
    <t>CORTA CIRCUITO MONOPOLAR. AUT.10 KA240V.20A**</t>
  </si>
  <si>
    <t>Bebedero M-110 **</t>
  </si>
  <si>
    <t>CLAVIJA Ind.Sobrep.250V,16A(3P+T+N)IP67</t>
  </si>
  <si>
    <t>CLAVIJA Ind.Sobrep.250V,16A(2P+T)IP44</t>
  </si>
  <si>
    <t>TOMA Ind. Sobrep.250V,16A(3P+T+N)IP67</t>
  </si>
  <si>
    <t>TOMA Ind. Sobrep.250V,16A(2P+T+IP44)</t>
  </si>
  <si>
    <t>Cortasol Aerobrise 100 (Separac. 175mm) en Aluzinc</t>
  </si>
  <si>
    <t>Cortasol CeloscreenPanel Liso(Separ.120mm) Aluzinc</t>
  </si>
  <si>
    <t>Remate Lateral Contra Muro 0.25m Aluzinc</t>
  </si>
  <si>
    <t>Remate SuperiorTeja CumbreraDos Aguas Aluzinc</t>
  </si>
  <si>
    <t>Cub.Sencilla.Deck333CAlumin-Pintura2Caras</t>
  </si>
  <si>
    <t>CieloRasoTipoBandejaTile lisaSistemaClip InAzulinc</t>
  </si>
  <si>
    <t>Fachada en 150  FS Aluzinc</t>
  </si>
  <si>
    <t>ENSAYO-MED EN CAMPOconFERROSCAN (NoUsar) **</t>
  </si>
  <si>
    <t>ENSAYO ESTABILIDAD Y FLUJO</t>
  </si>
  <si>
    <t>ENSAYO SOLIDEZ 5 CICLOS(RESIST.SULFATOS)</t>
  </si>
  <si>
    <t>ENSAYO COMP. 1 PROBETA ESTAB. MARSHALL</t>
  </si>
  <si>
    <t>TABLERO TRIF PARA 12C Y TOT 5H PUERTA Y CHAPA</t>
  </si>
  <si>
    <t>TABLERO TRIF PARA 18C Y TOT 5H PUERTA Y CHAPA</t>
  </si>
  <si>
    <t>TABLERO TRIF PARA 24C Y TOT 5H PUERTA Y CHAPA</t>
  </si>
  <si>
    <t>TABLERO TRIF PARA 36C Y TOT 5H PUERTA Y CHAPA</t>
  </si>
  <si>
    <t>POSTE DE CONC.PRETENS.A.P.(14m) RESISTENC:1050Kg</t>
  </si>
  <si>
    <t>CLAVIJA ELECTRICA 15 AMP 110V</t>
  </si>
  <si>
    <t>TABLERO MONOF PARA 6C CON BARR NEUTRO Y TIERR INST</t>
  </si>
  <si>
    <t>POSTE DE CONC.PRETENS A.P (10m)RESISTENC:510Kg</t>
  </si>
  <si>
    <t>LAMINA DE ZINC LISA 2,24 X 0,90 M CALIBRE 34</t>
  </si>
  <si>
    <t>Poste metálicoH=16m con peldaños,canasta y anclaje  ROTURA 1050(KG)</t>
  </si>
  <si>
    <t>SELLANTE JUNTA METALICA HOL MAX 0,25 MM *50 ML</t>
  </si>
  <si>
    <t>Proyector MH 400 W 208/220V(inc bomb. oboide)</t>
  </si>
  <si>
    <t>Proyector MH 250 W  208/220V(inc bomb.oboide)</t>
  </si>
  <si>
    <t>PROYECTOR DE PISO SODIO 70 W  TERRA O SUPERIOR</t>
  </si>
  <si>
    <t>PROYECTOR SUMERGIBLE IP 68 MH 400 W BAROLET O SUPE</t>
  </si>
  <si>
    <t>Cable desnudo # 2 AWG instalaciones internas</t>
  </si>
  <si>
    <t>CUADRILLA (OFICIAL+ AY ELECTRICO) + PREST(IDRD)HOR</t>
  </si>
  <si>
    <t>Cable Cu desnudo # 2/0 enterrado</t>
  </si>
  <si>
    <t>LAMINA POLICARBONATO ALVEOLAR 8MM(8.85X2.10M)</t>
  </si>
  <si>
    <t>Acero Estruct.ASTM A-572 Viga(IPE450) Perfi.Cubier</t>
  </si>
  <si>
    <t>PRIMER(ANTICORROSIVO) CROMATO DE ZINC VERDE OLIVA</t>
  </si>
  <si>
    <t>PINTURA EPOXICA ACABADOS (COMPONENTE  A+B)</t>
  </si>
  <si>
    <t>INTRAPLAST Z - SIKA (Relleno para Lechadas)</t>
  </si>
  <si>
    <t>FORMAL.METALICA vaciado kaisson D=1.20 H=1.0m</t>
  </si>
  <si>
    <t>HOJA DE SEGUETA (18 DIENTES)L=31CM (12")</t>
  </si>
  <si>
    <t>CANALETA METAL. 20X12,5X2,10 SEPARADOR CENTRAL</t>
  </si>
  <si>
    <t>Cable de cobre desnudo # 2 (suministro)</t>
  </si>
  <si>
    <t>BASE ASFALTICA SUELTO MDC-1 (En Planta).</t>
  </si>
  <si>
    <t>SUELO ARTIFIC. FAVIGEL MEJORAM PUESTA A TIERRA-25K</t>
  </si>
  <si>
    <t>Soldadura cad well 115 gr</t>
  </si>
  <si>
    <t>CASETON DE ICOPOR PERDIDO (DENS: 8- 10 Kg/M3)</t>
  </si>
  <si>
    <t>Base plana para punta 5/8" en cobre</t>
  </si>
  <si>
    <t>Base universal 90° para punta 5/8" en cobre</t>
  </si>
  <si>
    <t>Punta captora 5/8" X 60 cm punta blunt en aluminio</t>
  </si>
  <si>
    <t>PERFILALUMINIO U 1" CRUDO</t>
  </si>
  <si>
    <t>PERFILALUMINIO C 2 1/2" CRUDO</t>
  </si>
  <si>
    <t>LAMINA ACRILICO COLOR 3MM (1.20X1.80M)</t>
  </si>
  <si>
    <t>Luminaria de piso 150 W-208 V MH OU30126-G12 o sup</t>
  </si>
  <si>
    <t>Luminaria cuadrum 8x54 W+4x50 AR 111 120 V CO8013G</t>
  </si>
  <si>
    <t>JUEGO ROTACION  2 USUARIOS ALTURA 3,4</t>
  </si>
  <si>
    <t>Lum lineal modulable 4x54W 110 V CO8008B o superio</t>
  </si>
  <si>
    <t>Lum hermética fluoresc IP65 2X54W T5 proffit o sup</t>
  </si>
  <si>
    <t>Bala performa 2X26 WCO1016B Construlita o superior</t>
  </si>
  <si>
    <t>Luminaria 60x60 T8 3X17W 120Vceldas parabólicas</t>
  </si>
  <si>
    <t>VENTILADOR CENTRIF en linea a transmici 745/655CFM</t>
  </si>
  <si>
    <t>Toma RJ45 tipo Jack Categoría 6 marca Amp o superi</t>
  </si>
  <si>
    <t>Portatoma para canaleta 10x4 de 2 puntos de datos</t>
  </si>
  <si>
    <t>Regleta de 50 pares</t>
  </si>
  <si>
    <t>Estructura microfutbol Fija</t>
  </si>
  <si>
    <t>Strip general 50 pares</t>
  </si>
  <si>
    <t>Placa identificación 2x1 cm</t>
  </si>
  <si>
    <t>Juego infantil columpio Modulo M-5 (Sumin)**</t>
  </si>
  <si>
    <t>Valvula de Compuerta Ø1 1/4"BronceRoscada (200psi)</t>
  </si>
  <si>
    <t>Cable Cu 15 KV,3 # 2/0 XLPE 90°C aislameinto 100 %</t>
  </si>
  <si>
    <t>Cable Cu 15 KV, Nº 2  XLPE 90°C aislamiento 100 %</t>
  </si>
  <si>
    <t>Rotura en concreto Cámara ETB</t>
  </si>
  <si>
    <t>PLACA BASE CONCRETO 0.10</t>
  </si>
  <si>
    <t>MURO TOLETE COMÚN 0.12</t>
  </si>
  <si>
    <t>Juego Panel sensorial Pared de ritmo 2-12 años P.N</t>
  </si>
  <si>
    <t>Juego granescala torre circuito 1-12 añoCap:80 P.N</t>
  </si>
  <si>
    <t>Juego columpio multiple 3-12 años Cap: 2 niños</t>
  </si>
  <si>
    <t>Juego columpio familiar con asiento doble Cap: 6 u</t>
  </si>
  <si>
    <t>ENSAYO ADHERENCIA  PINTURA CON CINTA**</t>
  </si>
  <si>
    <t>Juego columpio multiple 3-12 años Cap: 6 niños</t>
  </si>
  <si>
    <t>Juego Tobogan recto L=8m H=3.8m Polietileno rotomo</t>
  </si>
  <si>
    <t>MONTAPLATOS 750x750x900mm POZO, RECOR 20M 3PARADAS</t>
  </si>
  <si>
    <t>ENSAYO ECOMETRO ESPESOR  PINTURA **</t>
  </si>
  <si>
    <t>Ascensor EdifiDeportivo 1970 x1788 mm POZO 20,6 6P</t>
  </si>
  <si>
    <t>DUCTOS TENSIONAMIENTO Anclaje Activo CEFE COMETAS</t>
  </si>
  <si>
    <t>Sensor presencia multitecnología 360º</t>
  </si>
  <si>
    <t>Trafo baja-baja 30KVA 480/208/120V Fontanar</t>
  </si>
  <si>
    <t>Gabinete metálico, instrumentos y proteccion.(Fon)</t>
  </si>
  <si>
    <t>Transforrma 15 KVA11400/480/277 V para inst.en pos</t>
  </si>
  <si>
    <t>Fusible NH con soporte</t>
  </si>
  <si>
    <t>Bajante en CG 4",amarres, hebillas, curva PVC 4"</t>
  </si>
  <si>
    <t>Alambre Cu 3N°12  AWG THHN</t>
  </si>
  <si>
    <t>EmpalmeBT1000Vconresina91-B1x2 3Mosuperio(NO USAR)</t>
  </si>
  <si>
    <t>Cable Aluminio  N°6 AWG  600 V 75°C</t>
  </si>
  <si>
    <t>Adapatdor Terminal Campana Ø3" Ducto TDP</t>
  </si>
  <si>
    <t>Cable Aluminio N°4 THHN-AWG 600 V</t>
  </si>
  <si>
    <t>Cable Aluminio  N°2/0 AWG  600 V 75°C</t>
  </si>
  <si>
    <t>Cable Aluminio 4/0 AWG 600 V 75°C</t>
  </si>
  <si>
    <t>Cable Aluminio  N°2 AWG  600 V 75°C</t>
  </si>
  <si>
    <t>Cable Aluminio  N°1/0 AWG  600 V 75°C</t>
  </si>
  <si>
    <t>Cable telefónico uso exterior  relleno 10x2x0.4mm</t>
  </si>
  <si>
    <t>Baldosa flex 50x50 lisa EPDM 100% color 1.7 cm</t>
  </si>
  <si>
    <t>Power pack para sensor de movimiento</t>
  </si>
  <si>
    <t>UPS 15 KVA TRIFASICA CEFE COMETAS</t>
  </si>
  <si>
    <t>ARBOL TROMPETO</t>
  </si>
  <si>
    <t>Voltímetro análogo 0-600 V</t>
  </si>
  <si>
    <t>ARBOL NAZARENO</t>
  </si>
  <si>
    <t>Interrup protecc tripolar DPX-U250ER 250A  625129</t>
  </si>
  <si>
    <t>TRANSFORMADOR TIPO SECO CLASE H 400KVA CEFE COMETAS</t>
  </si>
  <si>
    <t>OXIGENO INDUSTRIAL AnclajeActivo CEFE COMETAS</t>
  </si>
  <si>
    <t>Black Theater 1" 0.61 x 1.22 Fiberglass</t>
  </si>
  <si>
    <t>LADRILLO TOLETE GRAN FORM COCOA RUG2C StaFe5x11x39</t>
  </si>
  <si>
    <t>Equipo Bombeo Red Contra incendio-Cefe-Cometas</t>
  </si>
  <si>
    <t>Caja de cambio de nivel según norma CODENSA AE287-</t>
  </si>
  <si>
    <t>Transformador tipo seco clase H 120 KVA 440/208 V</t>
  </si>
  <si>
    <t>GUARDA ESCOBA PARA PISO LAMINADO CEFE COMETAS</t>
  </si>
  <si>
    <t>Piso Laminado 10 milímetros AC5-35 CEFE COMETAS</t>
  </si>
  <si>
    <t>PANELEX - EXTERIORES F-60  ACABADO MATE CRDC</t>
  </si>
  <si>
    <t>ESTR-TUBO DE 1-1/2 X 1-1/2 PARA INSTALACION CRDC</t>
  </si>
  <si>
    <t>UNION CPVC  1½" **</t>
  </si>
  <si>
    <t>CODO90 CPVC  1½" PAVCO**</t>
  </si>
  <si>
    <t>TUBO CPVC 1 ½" RDE-11</t>
  </si>
  <si>
    <t>ESTRUCTURA DE  MINIFUTBOL+malla (sum.) **</t>
  </si>
  <si>
    <t>Juego Villa primera infanc 2-5 añosCap:1-30ni P.N</t>
  </si>
  <si>
    <t>MEMBRANA BUTYL PARA TANQUE HIDRONEUMATICO DE 500 L</t>
  </si>
  <si>
    <t>Panelex - exteriores f-60 una cara acabado mate roble lineal 1467 CEFE COMETAS</t>
  </si>
  <si>
    <t>Juego electronic accesible 360 2-12 añosCap:4p P.N</t>
  </si>
  <si>
    <t>Juego columpio hexagonal 5-12 años Cap:6 niños</t>
  </si>
  <si>
    <t>Gabinete metálico con barraje 1500A y Tot 3x1000A</t>
  </si>
  <si>
    <t>Celulosa proyectada-CRDC-COMETAS</t>
  </si>
  <si>
    <t>LISTONES SILENCIA DE 128X2400 EN 15MM CEFE COMETAS</t>
  </si>
  <si>
    <t>Cofre Al fundido IP 65,barraje 3F,5H y accesorios</t>
  </si>
  <si>
    <t>SUMINISTRO DE ESTRUCTURA PARA COLOCACION DE LISTON</t>
  </si>
  <si>
    <t>Juego muro electronico 2-12 años Cap:4 niños P.N</t>
  </si>
  <si>
    <t>SISTEMA GRADERIA RETRACTIL(90puestos) CEFE COMETAS</t>
  </si>
  <si>
    <t>Totalizador industrial 3x175A</t>
  </si>
  <si>
    <t>Amperímetro análogo 0-200/5 A.</t>
  </si>
  <si>
    <t>POSTE METALICO ALUMBRADO PUBLICO 5 MTS</t>
  </si>
  <si>
    <t>Transformador de corriente 200/5 A</t>
  </si>
  <si>
    <t>Flanche en lám galv  cal 22 - Desar 0.35 mt</t>
  </si>
  <si>
    <t>Interruptor atornillable de 3x15 A</t>
  </si>
  <si>
    <t>Interruptor atornillable de 3x40 A</t>
  </si>
  <si>
    <t>Bala LED de sobreponer cuadrada 5.1x5.1 cm 4.7 W 1</t>
  </si>
  <si>
    <t>Bala LED de sobreponer o descolgar Ø14x20 cm 10 W</t>
  </si>
  <si>
    <t>Tablero General equipado del T-2 (Fontanar)</t>
  </si>
  <si>
    <t>Totalizador industrial 3x125A  25KA</t>
  </si>
  <si>
    <t>Interruptor atornillable de 3x50 A</t>
  </si>
  <si>
    <t>BREAKER Interruptor atornillable de 3x30 A</t>
  </si>
  <si>
    <t>Tablero General equipado del T-4 (Fontanar)</t>
  </si>
  <si>
    <t>Gabinete TI-EX1 a 440V Tablero Sobre poner IP 20</t>
  </si>
  <si>
    <t>Totalizador industrial 3x60A</t>
  </si>
  <si>
    <t>SENSOR DE PRESENCIA INFRARROJO 360° BAJO VOLTAJE, 111 M² (1200 FT²) CEFE COMETAS</t>
  </si>
  <si>
    <t>Gabinete</t>
  </si>
  <si>
    <t>Totalizador industrial 3x50A</t>
  </si>
  <si>
    <t>Gabin. metál. para barraj, tot 3x50A y 5 interrupt</t>
  </si>
  <si>
    <t>Gabinete metál. según CODENSA CS 503-1,CS 504-4</t>
  </si>
  <si>
    <t>BalaLED-IncrustarØ10.9x9.5 cm 13.9W CRDC-COMETAS</t>
  </si>
  <si>
    <t>CABLE Cu 15 KV ,XLPE  AWG 3#2 apantallado</t>
  </si>
  <si>
    <t>Fusibles (3) tipo HH de 25 A</t>
  </si>
  <si>
    <t>TUBO CPVC Ø  ½" X 3ML   S/NORMA ICONTEC</t>
  </si>
  <si>
    <t>Juego circuito reto  5-12 años Cap:1-73 P.N</t>
  </si>
  <si>
    <t>TUBO CPVC Ø 3/4" X 3ML</t>
  </si>
  <si>
    <t>TUBO CPVC  1" **</t>
  </si>
  <si>
    <t>TUBO CPVC  1 1/2" **</t>
  </si>
  <si>
    <t>TUBO CPVC  2" X 6ML S/NORMA ICONTEC</t>
  </si>
  <si>
    <t>Bala LED sobreponer 24 W 1560 lm CRDC-COMETAS</t>
  </si>
  <si>
    <t>UNION CPVC Ø ½" S/NORMA ICONTEC</t>
  </si>
  <si>
    <t>UNION CPVC Ø 3/4 S/NORMA ICONTEC</t>
  </si>
  <si>
    <t>UNION CPVC  1" **</t>
  </si>
  <si>
    <t>UNION CPVC  1 1/2" **</t>
  </si>
  <si>
    <t>UNION CPVC Ø 2" S/NORMA ICONTEC</t>
  </si>
  <si>
    <t>CODO 90° CPVC  2" S/NORMA ICONTEC</t>
  </si>
  <si>
    <t>CODO 90° CPVC  1/2" S/NORMA ICONTEC*</t>
  </si>
  <si>
    <t>CODO 90° CPVC  3/4"S/NORMA ICONTEC</t>
  </si>
  <si>
    <t>CODO 90° CPVC  1" **</t>
  </si>
  <si>
    <t>CODO 90° CPVC  1 1/2" **</t>
  </si>
  <si>
    <t>CODO 90° CPVC  2" **</t>
  </si>
  <si>
    <t>Caja en fundic. de AI IP 55 para breaker 50x40x20</t>
  </si>
  <si>
    <t>SENSOR DE MOVIMIENTO LARGO ALCANCE CEFE COMETAS</t>
  </si>
  <si>
    <t>Terminales MT 2/0, 15 KV pantalla en hilos 100% ai</t>
  </si>
  <si>
    <t>Varilla Franklin 1/2"X0,6 m Cob-Cob con base Cobre</t>
  </si>
  <si>
    <t>Planta 300 KVA 1800rpm 60 Hz  ACPM 208/120V</t>
  </si>
  <si>
    <t>POWER PACK PARA SENSOR MOVIMIENTO CEFE COMETAS</t>
  </si>
  <si>
    <t>Planta  Insonorización+accesorios Montaje+traslado</t>
  </si>
  <si>
    <t>U.P.S. 15 minutos 30 kva 260-190/208-110 V sellada</t>
  </si>
  <si>
    <t>Transferencia automática 3x1000A</t>
  </si>
  <si>
    <t>Barraje interconexión entre totalizador y transfer</t>
  </si>
  <si>
    <t>LUMINARIA SOLAR LED (Alumbrado publico)</t>
  </si>
  <si>
    <t>Transferencia automática 3x100A diseño Fontanar</t>
  </si>
  <si>
    <t>Barraje interconexión totalizador y transfer 2</t>
  </si>
  <si>
    <t>Manometro marca winters, ver descripcion tecnica</t>
  </si>
  <si>
    <t>Barraje BT preformado 500 A 6x1/2 para caja CS-275</t>
  </si>
  <si>
    <t>UNIVERSAL PRESION 2 1/2"     PAVCO</t>
  </si>
  <si>
    <t>DISCO DIAMANTADO TURBO 7 PULGADAS</t>
  </si>
  <si>
    <t>Tubo HG ½" 2.49mm**</t>
  </si>
  <si>
    <t>Tubo HG 1 1/4" 2.95mm **</t>
  </si>
  <si>
    <t>Tubo HGØ 1" e=2.5mm (AGUA) L=6M   NTC:5890</t>
  </si>
  <si>
    <t>Trípode Metálico para aspersor (Angulo 3/4") **</t>
  </si>
  <si>
    <t>Tubo HG 2" 3.25mm **</t>
  </si>
  <si>
    <t>Tubo HG 3" 3.25mm CERRAMIENTO**</t>
  </si>
  <si>
    <t>Codo 90°HG 3/4" **</t>
  </si>
  <si>
    <t>Codo 90°HG 1" **</t>
  </si>
  <si>
    <t>Codo 90°HG 11/2" **</t>
  </si>
  <si>
    <t>Codo 90°HG 2" **</t>
  </si>
  <si>
    <t>Codo 45°HG 1/ 2" **</t>
  </si>
  <si>
    <t>Codo 45°HG 3/4" **</t>
  </si>
  <si>
    <t>Codo 45°HG 1" **</t>
  </si>
  <si>
    <t>Lum-LED lineal de sobreponer o descolgar CRDC-COME</t>
  </si>
  <si>
    <t>Codo 45°HG 11/2" **</t>
  </si>
  <si>
    <t>Codo 45°HG 2" **</t>
  </si>
  <si>
    <t>Sist Autom contr alumbr Tablero Gral Edificio s+i</t>
  </si>
  <si>
    <t>Codo 45°HG 3" **</t>
  </si>
  <si>
    <t>Lum-LED lineal-SOBRE-O-DESCOL 28W CRDC-COME</t>
  </si>
  <si>
    <t>Unión HG 1/2" **</t>
  </si>
  <si>
    <t>Unión HG 3/4" **</t>
  </si>
  <si>
    <t>Lum-LED lineal-SOBRE-O-DESCOL 41W CRDC-COME</t>
  </si>
  <si>
    <t>UNIÓN  HG Ø 1"</t>
  </si>
  <si>
    <t>Unión HG Ø 11/2" **</t>
  </si>
  <si>
    <t>Unión HG 2" **</t>
  </si>
  <si>
    <t>Sist Autom control alumbr Tab Plazoleta (sumi+inst</t>
  </si>
  <si>
    <t>Unión HG Ø 3" **</t>
  </si>
  <si>
    <t>Universal HG 1/2" **</t>
  </si>
  <si>
    <t>SIERRA COPA MADERA 38 MM</t>
  </si>
  <si>
    <t>Universal HG 3/4" **</t>
  </si>
  <si>
    <t xml:space="preserve">DPS tipo C 440/277V- modo común, 20KA </t>
  </si>
  <si>
    <t>Universal HG 1" **</t>
  </si>
  <si>
    <t>Universal HG Ø1 1/2" **</t>
  </si>
  <si>
    <t>Lumin-LED lineal cuadrada 50 W 4150 lmCRDC-Cometas</t>
  </si>
  <si>
    <t>Universal HG 2" **</t>
  </si>
  <si>
    <t>UNIVERSAL GALVANIZADA 3"X150PSI</t>
  </si>
  <si>
    <t>suministro +instalación 1000 m cable control e interconexión</t>
  </si>
  <si>
    <t>Gabinete metálico 2x1,5x0,6 equipado (Fontanar)</t>
  </si>
  <si>
    <t>Totalizador industrial de 3x1000 A</t>
  </si>
  <si>
    <t>PLANTA SOLAR 1.5 KWp (1.950 KWh)</t>
  </si>
  <si>
    <t>CONTACTOR 100044618 3RT 1025-1AN24 17AMP 220V</t>
  </si>
  <si>
    <t>BREAKER Interruptor Industrial 3x30 A</t>
  </si>
  <si>
    <t>Interruptor Industrial 3x70 A</t>
  </si>
  <si>
    <t>RELE 100015968 MULTIRRANGO 3RP1525-1AP30</t>
  </si>
  <si>
    <t>Interruptor Atornillable 1x30 A</t>
  </si>
  <si>
    <t>Sist exosto y silenciador y acces Planta 300KVA</t>
  </si>
  <si>
    <t>Cuarto 10 m X 5 m a prueba de fuego x 3 horas</t>
  </si>
  <si>
    <t>LED tipo bañador de pared 27cm9 W1420lmCRDC-Cometa</t>
  </si>
  <si>
    <t>Sensor optico para humo, direccionable</t>
  </si>
  <si>
    <t>Puerta a prueba de fuego, damper, empaquet entumec</t>
  </si>
  <si>
    <t>Tanque para ACPM para planta de emergencia</t>
  </si>
  <si>
    <t>Seccionador de 3 vías de 50 A-240 V (sum+ins)</t>
  </si>
  <si>
    <t>Caja maniobras 4 vías,  200 A, 15 KV (sum+ins)</t>
  </si>
  <si>
    <t>Caja maniobras 3 vías,  200 A, 15 KV (sum+ins)</t>
  </si>
  <si>
    <t>Refuerzo cruce calzada para unir 2 cajas de paso</t>
  </si>
  <si>
    <t>POSTE CONCRETO 12m ROTURA 1050(KG)</t>
  </si>
  <si>
    <t>Estructura terminal LA 218</t>
  </si>
  <si>
    <t>Cortacircuitos 15 KV-100A+fusibles+tierra</t>
  </si>
  <si>
    <t>Base para sensor de humo</t>
  </si>
  <si>
    <t>Estructura LA 220+templete+tierra (VER CIO-A-16612</t>
  </si>
  <si>
    <t>Pararrayos 12 KV 100 A</t>
  </si>
  <si>
    <t>Cortacircuitos 15 KV-100A</t>
  </si>
  <si>
    <t>Tubo HG 2 1/2" 3.25mm **</t>
  </si>
  <si>
    <t>Unión HG Ø 2 1/2" **</t>
  </si>
  <si>
    <t>Codo 90°HG Ø 3" **</t>
  </si>
  <si>
    <t>CODO 90° SANITARIO 2" C x C S/NORMA ICONTEC</t>
  </si>
  <si>
    <t>Alistado en Madera (3x3cm)L=3m**</t>
  </si>
  <si>
    <t>Estación manual direccionable con stopper</t>
  </si>
  <si>
    <t>CUBIERT.POLICARB.ALVEOLAR10mm+CONECT+ASEG+TORN</t>
  </si>
  <si>
    <t>LAMINA 1/4"HR  1x2 M</t>
  </si>
  <si>
    <t>Tubo acero al carbón Sch40 sin costura d= 1 " **</t>
  </si>
  <si>
    <t>Tubo acero al carbón Sch40 sin costura d= 2 " **</t>
  </si>
  <si>
    <t>SOLDADURA 1/8" Ref. 7018</t>
  </si>
  <si>
    <t>TUBO CORRUGADO ALCANTAR. RIB-LOC PVC 20"</t>
  </si>
  <si>
    <t>TUBO ALCANT RIB LOC  CORRUGADO PVC 8"</t>
  </si>
  <si>
    <t>CODO 45° SANITARIO 3" C x C    PAVCO</t>
  </si>
  <si>
    <t>CODO 45° SANITARIO 4" C x C   S/NORMA ICONTEC</t>
  </si>
  <si>
    <t>UNION SANITARIA 8"</t>
  </si>
  <si>
    <t>HIDROSELLO 8"</t>
  </si>
  <si>
    <t>ADAPTADOR DE LIMPIEZA SANITARIA 4"</t>
  </si>
  <si>
    <t>TROQUEL SAL. MOMOFASICA VOZ DATOS**</t>
  </si>
  <si>
    <t>CALENTADOR MANU TRON3000C6.9L CEFECOMETAS</t>
  </si>
  <si>
    <t>CABLE cobre Aisl. 400 MCM THW - 90 C 600V</t>
  </si>
  <si>
    <t>CABLE cobre THHN 90 - 600V 1/0 AWG</t>
  </si>
  <si>
    <t xml:space="preserve">Cinta LED en perfil para exteriores IP65 por metro lineal, incluye accesorios de fijacion </t>
  </si>
  <si>
    <t>CABLE cobre THHN 90 - 600V 2/0 AWG **</t>
  </si>
  <si>
    <t>CABLE 4/0 AWG COBRE THHN 90°C 600V</t>
  </si>
  <si>
    <t>Aislador snap para Alambrón CDRC Cometas</t>
  </si>
  <si>
    <t>CODO GRAN RADIO (90°) PVC UNION MEC (RDE-21) ø 2"</t>
  </si>
  <si>
    <t>Driver 120-277 Vac 24 Vdc - CometaCRDC</t>
  </si>
  <si>
    <t>GABINETE RACK 45U CDRC Cometas</t>
  </si>
  <si>
    <t>Modulo de interconexión NAC</t>
  </si>
  <si>
    <t>PEGACOR O PEGANTE  GRIS PARA CERÁMICA (POR 25 KG)</t>
  </si>
  <si>
    <t>PISO CERAMICA LISA 20x20 ALFA</t>
  </si>
  <si>
    <t>GABINETE RACK 15U CDRC Cometas</t>
  </si>
  <si>
    <t>MICROESFERA REFLECTIVA PARA PINTURA TRAFICO **</t>
  </si>
  <si>
    <t>Codo  11 1/4° Mec. 6" Fontanar **</t>
  </si>
  <si>
    <t>TUBO PVC P RDE 41 100psi 8"    PAVCO</t>
  </si>
  <si>
    <t>TUBO PVC P RDE 41 100psi 10"    PAVCO</t>
  </si>
  <si>
    <t>Union platino 8" Pavco **</t>
  </si>
  <si>
    <t>Union platino 10" Pavco **</t>
  </si>
  <si>
    <t>TUBO PVC P 100psi 12"    PAVCO</t>
  </si>
  <si>
    <t>Union platino 12" Pavco **</t>
  </si>
  <si>
    <t>TUBO PVC P RDE 41 100psi 6"    PAVCO</t>
  </si>
  <si>
    <t>Union platino 6" Pavco **</t>
  </si>
  <si>
    <t>TUBO PVC P RDE 41 100psi 4"</t>
  </si>
  <si>
    <t>AYUDANTE ALBAÑILERIA GENERAL + PREST.(IDRD)</t>
  </si>
  <si>
    <t>AYUDANTE PINTURA  +PREST(IDRD). **</t>
  </si>
  <si>
    <t>Luminaria tipo spot LED 35 W 2643 lm-CRDC-COMETAS</t>
  </si>
  <si>
    <t>ADAPTADOR LIMPIEZA D=6" PVC</t>
  </si>
  <si>
    <t>Riel de aluminio 100-277 V  CRDC - COMETAS</t>
  </si>
  <si>
    <t>LumEmergLED2x1.6W160lm6500-K CRDC-COMETAS</t>
  </si>
  <si>
    <t>BolardoLED95cm13.6W1216lm3000k-CRDC-COMETAS</t>
  </si>
  <si>
    <t>CINTA FIJA  DEMARC. CANCHA TENIS-POLVO(Sum+Inst) *</t>
  </si>
  <si>
    <t>POSTE DE CONC.PRETENS A.P. (12m)RESISTENC:1050Kg</t>
  </si>
  <si>
    <t>YEE SANITARIA PVC  reducida 4" x 2"</t>
  </si>
  <si>
    <t>YEE SANITARIA PVC  reducida 3" x 2"</t>
  </si>
  <si>
    <t>TUBO NOVARIEGO PVC 6" 160mm.  PAVCO</t>
  </si>
  <si>
    <t>TUBO NOVARIEGO PVC 8" 200mm.  PAVCO</t>
  </si>
  <si>
    <t>TUBO NOVARIEGO PVC 10" 250mm.  PAVCO</t>
  </si>
  <si>
    <t>TUBO NOVARIEGO PVC 12" 315mm.  PAVCO</t>
  </si>
  <si>
    <t>TUBO NOVARIEGO PVC 16" 400mm.  PAVCO</t>
  </si>
  <si>
    <t>CODO 11 1/4° PVC 3"   PAVCO</t>
  </si>
  <si>
    <t>ARBOL-PALMA PHOENIX O FENIX (1-1,5M)</t>
  </si>
  <si>
    <t>ARBOL-PALMA DE CERA (1-1,5M)</t>
  </si>
  <si>
    <t xml:space="preserve">BRANCH 1 - CONEXIÓN DE UNIDADES INTERIORES LIQ - GAS-Suministro. </t>
  </si>
  <si>
    <t>Tierra arcillo-limosa**</t>
  </si>
  <si>
    <t>ARBOL-PALMA ALEJANDRA (1-1,5M)</t>
  </si>
  <si>
    <t>Union platino 4"   PVC</t>
  </si>
  <si>
    <t>ACCESORIOS DE FIJACIÓN **</t>
  </si>
  <si>
    <t>Mallas tenis de Campo</t>
  </si>
  <si>
    <t>PARALES CANCHA DE TENIS(Sum+Inst)**</t>
  </si>
  <si>
    <t>MALLA  CANCHA DE TENIS(N°5-Inmunis+Guaya+Inst)**</t>
  </si>
  <si>
    <t>LAMINA COLD ROLLED Ca.18 1x2 M</t>
  </si>
  <si>
    <t>Alambre de cobre desnudo N°4 AWG</t>
  </si>
  <si>
    <t>MARCO Y TAPA CAJA INSPECCION CS274 incl concreto+r</t>
  </si>
  <si>
    <t>MARCO Y TAPA CAJA INSPECCION CS275 **</t>
  </si>
  <si>
    <t>TUBO DRENAJE PVC 160mm. S/NORMA ICONTEC</t>
  </si>
  <si>
    <t>SIKAFLEX-15 LM SL 22.7Kg **</t>
  </si>
  <si>
    <t>TUBO DRENAJE PVC 100mm (Usar CIO-105777)</t>
  </si>
  <si>
    <t>VIBROCOMP. BENITIN 1.5TON(Oper+Comb)**</t>
  </si>
  <si>
    <t>RETROEXCAVADORA JHON DEERE 610B (Oper+Comb)**.</t>
  </si>
  <si>
    <t>DISCO CORTE METAL 12" X 1/8"</t>
  </si>
  <si>
    <t>Piedra media Zonga(Rajon)Sum+Transp &gt;15000M3**</t>
  </si>
  <si>
    <t>Recebo Afirmado Sum+Transp &gt;15000 m3 **</t>
  </si>
  <si>
    <t xml:space="preserve">RECUBRIMIENTO SINTETICO DECOART </t>
  </si>
  <si>
    <t>DEMARCACION EN DECO-SPORT BLANCO CANCHA DE TENIS**</t>
  </si>
  <si>
    <t>Cable 4X10 Cu aisl termoplástico 75 °C 600 V</t>
  </si>
  <si>
    <t>Cable 4X8 Cu aisl termoplástico 75 °C 600 V</t>
  </si>
  <si>
    <t>FIBRA OPTICA DE 6HILOS MULTIMODO</t>
  </si>
  <si>
    <t>Totalizador industrial 3x100A</t>
  </si>
  <si>
    <t>TAZA INST. ADRIATICO ES BLANCO CORONA Discapacita</t>
  </si>
  <si>
    <t>VALV. ANTIV. CROMO GRIVAL CORONA **</t>
  </si>
  <si>
    <t>ASIENTO INST. ABIERTO GRIVAL CORONA **</t>
  </si>
  <si>
    <t>SIST. DE INST. VALV. ANTIB.CR. CORONA Posterior</t>
  </si>
  <si>
    <t>TAZA INST. BALTICO BLANCO*</t>
  </si>
  <si>
    <t>FLUXOMETRO ELECT. CROMO GRIV. CORONA **</t>
  </si>
  <si>
    <t>Adoquin ecologico 20x20x3.8 **</t>
  </si>
  <si>
    <t>Adoquin Estructural fino Ecologico 6x12x24.5cm **</t>
  </si>
  <si>
    <t>ARENA LAVADA DE RIO  + transporte</t>
  </si>
  <si>
    <t>PIEDRA BOLA (Sum+Inst)**</t>
  </si>
  <si>
    <t>ROTOMARTILLO 23SDS PLUS 2.4 JLS</t>
  </si>
  <si>
    <t>EXPANSIVO QUIMICO PARA ROCA (POLVORA)**</t>
  </si>
  <si>
    <t>BASE GRANULAR (recebo) Sin transporte</t>
  </si>
  <si>
    <t>Branch 2 - Modelo ARBLN03321 - CONEXIÓN DE UNIDADES INTERIORES LIQ - GAS .Cefe Cometas</t>
  </si>
  <si>
    <t>Recebo Subbase granular  - Sin transporte</t>
  </si>
  <si>
    <t>APISONADOR MANUAL METALICO (TUBO+PLATINA DE 20X20)</t>
  </si>
  <si>
    <t>PLATINA 0.30X0.30M; 1/4" USAR CIO 100979</t>
  </si>
  <si>
    <t>PLATINA 0.20X0.20M; 1/4"</t>
  </si>
  <si>
    <t>MALLA CERRAMIENTO Eslabonada.Cal.10(Hueco  2")</t>
  </si>
  <si>
    <t>ANCLAJE  (3/8"X4") TIPO CUÑA</t>
  </si>
  <si>
    <t>Cable 4X10 Encauchetado**</t>
  </si>
  <si>
    <t>Patchcord fibra optica 12 hilos LC/LC CDRC Cometas</t>
  </si>
  <si>
    <t>Cable Cobre HFFRLS 600V 75°C # 6 AWG CDRC Cometas</t>
  </si>
  <si>
    <t>TEE UNION MEC PVC (ACUEDUCTO ) ø  4"X 4" X 4"</t>
  </si>
  <si>
    <t>LAVAMANOS MILANO Colgar</t>
  </si>
  <si>
    <t>Lum-LED-Lineal112.9cmRecesada393.7W-CRDC-COMETAS</t>
  </si>
  <si>
    <t>ControlHorarioParaEquipos deVentilación</t>
  </si>
  <si>
    <t>TAPON DE PRUEBA 4"SANITARIO S/NORMA ICONTEC</t>
  </si>
  <si>
    <t>Niple HG 1"X 5 CM</t>
  </si>
  <si>
    <t>TAPON HEMBRA HG  D=1" **</t>
  </si>
  <si>
    <t>SOLDADURA PVC LIQUIDA  1/64 S/NORMA ICONTEC</t>
  </si>
  <si>
    <t>SELLADOR  ETERNA A-53 (1/8) GAL</t>
  </si>
  <si>
    <t>CALENTADOR TRIFASICO 16L CEFECOMETAS</t>
  </si>
  <si>
    <t>Tubo IMC de 4"</t>
  </si>
  <si>
    <t>Unión IMC de 4"</t>
  </si>
  <si>
    <t>TRANSFORMADOR TIPO SECO CLASE H 30 KVA CEFE COMETA</t>
  </si>
  <si>
    <t>EquipoBombeoAguapo(12.22HP)+Tanque presión Menbrana -CefeCometas(Sum+inst)</t>
  </si>
  <si>
    <t>TAPON DE PRUEBA 2"PVC SANITARIO S/NORMA ICONTEC</t>
  </si>
  <si>
    <t>TAPON HEMBRA PVC D=1/2" **</t>
  </si>
  <si>
    <t>TRANSFERENCIA AUTOMATICA 1500A 208/120V CEFE COMETAS</t>
  </si>
  <si>
    <t>Valvula  compuerta Bronce Ø1-1/2"Roscada (200Psi)</t>
  </si>
  <si>
    <t>Niple HG 1"X0.20m**</t>
  </si>
  <si>
    <t>DESAGUE ORINAL</t>
  </si>
  <si>
    <t>ADAPTADOR RACOR PARA ORINAL**</t>
  </si>
  <si>
    <t>Niple HG 3/4"X8" **</t>
  </si>
  <si>
    <t>UNION 4"PVC **</t>
  </si>
  <si>
    <t>CODO 45° SANITARIO 4" C x C  1/8  PAVCO</t>
  </si>
  <si>
    <t>CODO 45° SANITARIO 4" C x E  1/8  PAVCO</t>
  </si>
  <si>
    <t>ABRAZADERA 1/2" a 3/4" Tub. HG**</t>
  </si>
  <si>
    <t>TORNILLO  Y CHAZO PLASTICO  DE 1/4"**</t>
  </si>
  <si>
    <t>Sifon PVC-S D=2 " - 180° **</t>
  </si>
  <si>
    <t>PLANTA POTABILIZACIÓN DE AGUAS LLUVIAS</t>
  </si>
  <si>
    <t>LUMINARIA LED HERMETICA 36 W 2520 lm CEFE COMETAS</t>
  </si>
  <si>
    <t>ValvulaSelenoideBronce1"(24vol)cerradaUsoGeneral Cefe Cometas</t>
  </si>
  <si>
    <t>EquipoBombeoPozoEyector-1.0HP(Sum)Cefe-Cometas</t>
  </si>
  <si>
    <t>Cable HDMI CDRC Cometas</t>
  </si>
  <si>
    <t>Cable VGA CDRC Cometas</t>
  </si>
  <si>
    <t>TUBO C900 4" RED INCENDIOS SUBTERRANEA</t>
  </si>
  <si>
    <t>Sensor termico para humo direccionable CDRC Cometa</t>
  </si>
  <si>
    <t>Modulo de relé de bajo voltaje CDRC Cometas</t>
  </si>
  <si>
    <t>Modulo control detección de incendios CDRC Cometas</t>
  </si>
  <si>
    <t>Panel de detección de incendios CDRC Cometas</t>
  </si>
  <si>
    <t>Controlador de acceso de dos lectoras CDRC Cometas</t>
  </si>
  <si>
    <t>Lector de proximidad para accesos CDRC Cometas</t>
  </si>
  <si>
    <t>Electroimán de 600 lb CDRC Cometas</t>
  </si>
  <si>
    <t>Tablero de cargas Moviles TCM</t>
  </si>
  <si>
    <t>Tablero general de distribución TGDD</t>
  </si>
  <si>
    <t>UPS 3 KVA Monofasica</t>
  </si>
  <si>
    <t>Marco y tapa para camara cs 274</t>
  </si>
  <si>
    <t>Acople Sanitario/Lav de 1/2" plastico 40cms</t>
  </si>
  <si>
    <t>NVR 16 canales POE CDRC Cometas</t>
  </si>
  <si>
    <t>Disco duro 1 TB CDRC Cometas</t>
  </si>
  <si>
    <t>Monitor HDMI 22" CDRC Cometas</t>
  </si>
  <si>
    <t>Certificación Retie Predio IDU-La Candelaria</t>
  </si>
  <si>
    <t>Tablero General de Distribución AE311 CDRC Cometas</t>
  </si>
  <si>
    <t>Tablero bypass 60A CDRC Cometas</t>
  </si>
  <si>
    <t>Tablero general de distribución TGDC CDRC Cometas</t>
  </si>
  <si>
    <t>Barraje de Tierra TMGB CDRC Cometas</t>
  </si>
  <si>
    <t>Barraje de Tierra TGB CDRC Cometas</t>
  </si>
  <si>
    <t>TABLERO DE CARGAS NORMALES 208V - TND CDRC Cometas</t>
  </si>
  <si>
    <t>ARANDELA CURVA CUAD 2-1/4X2-1/4X3/16 CDRC Cometas</t>
  </si>
  <si>
    <t>ARANDELA PLANA REDONDA DE 5/8" CDRC Cometas</t>
  </si>
  <si>
    <t>AISLADOR SUSPENSIÓN SINTÉTICO 15KV CDRC Cometas</t>
  </si>
  <si>
    <t>DPS POLIMÉRICO 15 KV 10 KA TIPO LÍNEA CDRC Cometas</t>
  </si>
  <si>
    <t>AccPis-SalModCruzado-PletinaRectangulaCRDC-COMETAS</t>
  </si>
  <si>
    <t>PasoEmbebidoPRFV NormalizadoPiscinaCRDC-COMETAS</t>
  </si>
  <si>
    <t>ESLABÓN DE ENGANCHE, PASADOR Y OJAL CDRC Cometas</t>
  </si>
  <si>
    <t>ESPARRAGO GALVANIZADO DE 5/8" X 18" CDRC Cometas</t>
  </si>
  <si>
    <t>PERNO DE MÁQUINA DE 5/8" X 18" CDRC Cometas</t>
  </si>
  <si>
    <t>CANASTA CONCRETO ARMADO PARA POSTE (CEFE COMETAS)</t>
  </si>
  <si>
    <t>FiltroArenØ79"/2000MmConexiónLateralCRDC-Cometas</t>
  </si>
  <si>
    <t>TUBERIA DESFOGUE PARA GRUPO (CEFE COMETAS)</t>
  </si>
  <si>
    <t>GRUPO ELECTRÓGENO 500KVA FP 0.8, 440V/254V (CEFE COMETAS)</t>
  </si>
  <si>
    <t>BombaCentrifugaQ:70 M³/H; 7,5 HpCRDC-Cometas</t>
  </si>
  <si>
    <t>REFLECTOR SUBACUÁTICO LED14W/12VAC(CEFE COMETAS)</t>
  </si>
  <si>
    <t>CAJA PASO ELÉCTRICA PLÁSTICA PISCINA (CEFE COMETAS</t>
  </si>
  <si>
    <t>CalentadorMEGATHERM 1200 KBTUCRDC-Cometas</t>
  </si>
  <si>
    <t>SistDesinfeccUltraviolet60m³/h220V50HzCRDC-Cometas</t>
  </si>
  <si>
    <t>VálvulaBolaPVCØ3"CON2Universal-CRDC-Cometas</t>
  </si>
  <si>
    <t>TableroControlPisCompeticionCRDC-Cometas</t>
  </si>
  <si>
    <t>Sistema de Liberación de Vacio - CRDC-Cometas</t>
  </si>
  <si>
    <t>Abrazadera Tipo Pera/Trapecio 6"</t>
  </si>
  <si>
    <t>RecubrimInternoPiscinaMembranaPVC-CRDC-Cometas</t>
  </si>
  <si>
    <t>SeñalizacionCarrilesMembranaPVC-CRDC-Cometas</t>
  </si>
  <si>
    <t>PROTECTOR HIDROFUGANTE WPC</t>
  </si>
  <si>
    <t>REJILLA DE FONDO ANTIATRAPAMIENTO DE 9"X9"</t>
  </si>
  <si>
    <t>ModuloPolifuncionalDiscap-6-usuariosGimnasioALibre</t>
  </si>
  <si>
    <t>COMPRESOR AIRE LUBRICADO 2H 108 Lt 125 Psi Max</t>
  </si>
  <si>
    <t>BalaLED-sobreponer29.6cm24W1560lmCRDC-COMETAS</t>
  </si>
  <si>
    <t>Kit Silla Yee (160x110) PVC</t>
  </si>
  <si>
    <t>BalaLED-Incrus22.6Cm57.8W4730lm3000KCRDC-COMETAS</t>
  </si>
  <si>
    <t>Cable Acero Encauchetado Ø1/8"</t>
  </si>
  <si>
    <t>Cable Acero Encauchetado Ø1/4"</t>
  </si>
  <si>
    <t>Polea de 2" sencilla cabeza movil</t>
  </si>
  <si>
    <t>JUEGO RED GRAN ESCALA TOBOGAN TORRE 9,2 MTS CAP 94</t>
  </si>
  <si>
    <t>VIDRIO AHUMADO ESPESOR 4MM</t>
  </si>
  <si>
    <t>Soldadura 6011 diametro de 1/8</t>
  </si>
  <si>
    <t>BOMBA SUMERGIBLE 1/2 HP A 2 METROS</t>
  </si>
  <si>
    <t>Rodillos para puerta B 43</t>
  </si>
  <si>
    <t>LAMINA DE ZINC LISA 2.14X0.90 CALIBRE 34</t>
  </si>
  <si>
    <t>SELLANTE PARA JUNTA METALICA HOLL  MAX O,25MM</t>
  </si>
  <si>
    <t>CERRADURA DE SOBRE PONER 396 DE ROSETA YALE</t>
  </si>
  <si>
    <t>Juego 4 torres pasadizotirolineadeslizadero 42niño</t>
  </si>
  <si>
    <t>FV-1 SIST. FACHADA VENTANERIA SurNiv1 CEFE Cometas</t>
  </si>
  <si>
    <t>FV-69 SIST. FACHADA VENTANERIA Niv1a3 CEFE Cometas</t>
  </si>
  <si>
    <t>FV-70 SIST. FACHADA VENTANERIA Niv1a3 CEFE Cometas</t>
  </si>
  <si>
    <t>JUEGO TEMATICO BARCO MEDIANAESCALA 3-12AÑOS CAP25</t>
  </si>
  <si>
    <t>FV-71 SIST. FACHADA VENTANERIA Niv1a3 CEFE Cometas</t>
  </si>
  <si>
    <t>FV-72 SIST. FACHADA VENTANERIA Niv1a3 CEFE Cometas</t>
  </si>
  <si>
    <t>FV-73 SIST. FACHADA VENTANERIA Niv1a3 CEFE Cometas</t>
  </si>
  <si>
    <t>FV-74 SIST. FACHADA VENTANERIA Niv1a3 CEFE Cometas</t>
  </si>
  <si>
    <t>FV-75 SIST. FACHADA VENTANERIA Niv1a3 CEFE Cometas</t>
  </si>
  <si>
    <t>FV-76 SIST. FACHADA VENTANERIA Niv1a3 CEFE Cometas</t>
  </si>
  <si>
    <t>Juego cuerdas gran escala Bote 5-12años Cap:362 ni</t>
  </si>
  <si>
    <t>FV-77 SIST.FACHADA VENTANER-OrienNiv1a3CEFECometas</t>
  </si>
  <si>
    <t>FV-78 SIST.FACHADA VENTANER-OrienNiv1a3CEFECometas</t>
  </si>
  <si>
    <t>FV-79 SIST.FACHADA VENTANER-OrienNiv1a3CEFECometas</t>
  </si>
  <si>
    <t>FV-35 SIST. FACHADA VENTANERIA Niv3 CEFE Cometas</t>
  </si>
  <si>
    <t>FV-80: SIST.FACHADA VENTANER-OrienNiv1a3CEFECometa</t>
  </si>
  <si>
    <t>FV-36 SIST. FACHADA VENTANERIA Niv4 CEFE Cometas</t>
  </si>
  <si>
    <t>FV-37 SIST. FACHADA VENTANERIA Niv4 CEFE Cometas</t>
  </si>
  <si>
    <t>FV-38 SIST. FACHADA VENTANERIA Niv4 CEFE Cometas</t>
  </si>
  <si>
    <t>FV-39 SIST. FACHADA VENTANERIA Niv4 CEFE Cometas</t>
  </si>
  <si>
    <t>FV-40 SIST. FACHADA VENTANERIA Niv5 CEFE Cometas</t>
  </si>
  <si>
    <t>FV-2 SIST. FACHADA VENTANERIA SurNiv1 CEFE Cometas</t>
  </si>
  <si>
    <t>FV-3 SIST. FACHADA VENTANERIA SurNiv1 CEFE Cometas</t>
  </si>
  <si>
    <t>Tubo ducto electrico corrugado TDP 4"x 6ml*</t>
  </si>
  <si>
    <t>FV-81: SIST.FACHADA VENTANER-OrienNiv1a3CEFECometa</t>
  </si>
  <si>
    <t>FV-4 SIST. FACHADA VENTANERIA SurNiv1 CEFE Cometas</t>
  </si>
  <si>
    <t>FV-5 SIST. FACHADA VENTANERIA SurNiv1 CEFE Cometas</t>
  </si>
  <si>
    <t>FV-41 SIST. FACHADA VENTANERIA Niv5 CEFE Cometas</t>
  </si>
  <si>
    <t>FV-6 SIST. FACHADA VENTANERIA SurNiv1 CEFE Cometas</t>
  </si>
  <si>
    <t>FV-7 SIST. FACHADA VENTANERIA SurNiv1 CEFE Cometas</t>
  </si>
  <si>
    <t>FV-82SIST.FACHADAVENTANER-Gr-OccNivelv1a3CEFEComet</t>
  </si>
  <si>
    <t>FV-8 SIST. FACHADA VENTANERIA SurNiv1 CEFE Cometas</t>
  </si>
  <si>
    <t>FV-42 SIST. FACHADA VENTANERIA Niv5 CEFE Cometas</t>
  </si>
  <si>
    <t>FV-9 SIST. FACHADA VENTANERIA SurNiv1 CEFE Cometas</t>
  </si>
  <si>
    <t>FV-10 SIST. FACHADA VENTANERIA SurNiv1 CEFE Cometa</t>
  </si>
  <si>
    <t>FV-43 SIST. FACHADA VENTANERIA Niv5 CEFE Cometas</t>
  </si>
  <si>
    <t>FV-11 SIST. FACHADA VENTANERI SurNiv1 CEFE Cometas</t>
  </si>
  <si>
    <t>FV-83SIST.FACHADAVENTANER-Gr-OccNivelv1a3CEFEComet</t>
  </si>
  <si>
    <t>FV-44 SIST. FACHADA VENTANERIA Niv5 CEFE Cometas</t>
  </si>
  <si>
    <t>FV-84SIST.FACHADAVENTANER-Gr-OccNivelv1a3CEFEComet</t>
  </si>
  <si>
    <t>FV-85SIST.FACHADAVENTANER-Gr-OccNivelv1a3CEFEComet</t>
  </si>
  <si>
    <t>FV-86SIST.FACHADAVENTANER-Gr-OccNivelv1a3CEFEComet</t>
  </si>
  <si>
    <t>FV-45 SIST. FACHADA VENTANERIA Niv5 CEFE Cometas</t>
  </si>
  <si>
    <t>FV-87SIST.FACHADAVENTANER-Vol-InteNiv2a3CEFECometa</t>
  </si>
  <si>
    <t>FV-12 SIST. FACHADA VENTANERI SurNiv1 CEFE Cometas</t>
  </si>
  <si>
    <t>FV-13 SIST. FACHADA VENTANERI SurNiv1 CEFE Cometas</t>
  </si>
  <si>
    <t>FV-14 SIST. FACHADA VENTANERI SurNiv1 CEFE Cometas</t>
  </si>
  <si>
    <t>FV-46 SIST.FACHADA VENTANERIA MQ01 CEFE Cometas</t>
  </si>
  <si>
    <t>FV-15 SIST. FACHADA VENTANERI SurNiv1 CEFE Cometas</t>
  </si>
  <si>
    <t>FV-88SIST.FACHADAVENTANER-Vol-InteNiv2a3CEFECometa</t>
  </si>
  <si>
    <t>FV-47 SIST.FACHADA VENTANERIA MQ02 CEFE Cometas</t>
  </si>
  <si>
    <t>FV-89SIST.FACHADAVENTANERIA-Ven-InteNiv3CEFECometa</t>
  </si>
  <si>
    <t>FV-90SIST.FACHADAVENTANERIA-Ven-InteNiv3CEFECometa</t>
  </si>
  <si>
    <t>FV-48 SIST. FACHADA VENTANERIA MQ03 CEFE Cometas</t>
  </si>
  <si>
    <t>FV-91SIST.FACHADAVENTANERIA-Ven-InteNiv3CEFECometa</t>
  </si>
  <si>
    <t>FV-92SIST.FACHADAVENTANERIA-Ven-InteNiv3CEFECometa</t>
  </si>
  <si>
    <t>FV-93SIST.FACHADAVENTANERIA-Ven-InteNiv3CEFECometa</t>
  </si>
  <si>
    <t>FV-94SIST.FACHADAVENTANERIA-Ven-InteNiv2CEFECometa</t>
  </si>
  <si>
    <t>FV-95SIST.FACHADAVENTANERIA-Ven-InteNiv2CEFECometa</t>
  </si>
  <si>
    <t>Luminaria a AREALED I 80L RAP 01 175W</t>
  </si>
  <si>
    <t>FV-96SIST.FACHADAVENTANERIA-Ven-InteNiv2CEFECometa</t>
  </si>
  <si>
    <t>FV-97SIST.FACHADAVENTANERIA-Ven-InteNiv2CEFECometa</t>
  </si>
  <si>
    <t>FV-98SIST.FACHADAVENTANERIA-Ven-InteNiv2CEFECometa</t>
  </si>
  <si>
    <t>FV-99SIST.FACHADAVENTAN-PergolaIntNivel2CEFECometa</t>
  </si>
  <si>
    <t>FV-100SIST.FACHADAVENTANERIA-LucernarioCEFECometas</t>
  </si>
  <si>
    <t>FV-101SIST.FACHADAVENTANERIA-LucernarioCEFECometas</t>
  </si>
  <si>
    <t>FV-102SIST.FACHADAVENTANERIA-LucernarioCEFECometas</t>
  </si>
  <si>
    <t>FV-49 SIST. FACHADA VENTANERIA Niv1a3 CEFE Cometas</t>
  </si>
  <si>
    <t>FV-50 SIST. FACHADA VENTANERIA Niv1a3 CEFE Cometas</t>
  </si>
  <si>
    <t>FV-51 SIST. FACHADA VENTANERIA Niv1a3 CEFE Cometas</t>
  </si>
  <si>
    <t>FV-52 SIST. FACHADA VENTANERIA Niv1a3 CEFE Cometas</t>
  </si>
  <si>
    <t>FV-53 SIST. FACHADA VENTANERIA Niv1a3 CEFE Cometas</t>
  </si>
  <si>
    <t>FV-54 SIST. FACHADA VENTANERIA Niv1a3 CEFE Cometas</t>
  </si>
  <si>
    <t>FV-55 SIST. FACHADA VENTANERIA Niv1a3 CEFE Cometas</t>
  </si>
  <si>
    <t>FV-56 SIST. FACHADA VENTANERIA Niv1a3 CEFE Cometas</t>
  </si>
  <si>
    <t>FV-16 SIST. FACHADA VENTANE SurNiv1-2 CEFE Cometas</t>
  </si>
  <si>
    <t>FV-17 SIST. FACHADA VENTANE SurNiv1-2 CEFE Cometas</t>
  </si>
  <si>
    <t>FV-18 SIST. FACHADA VENTANE SurNiv1-2 CEFE Cometas</t>
  </si>
  <si>
    <t>FV-19 SIST. FACHADA VENTANE SurNiv 3 CEFE Cometas</t>
  </si>
  <si>
    <t>FV-57 SIST. FACHADA VENTANERIA Niv1a3 CEFE Cometas</t>
  </si>
  <si>
    <t>FV-20 SIST. FACHADA VENTANE SurNiv 3 CEFE Cometas</t>
  </si>
  <si>
    <t>FV-58 SIST. FACHADA VENTANERIA Niv1a3 CEFE Cometas</t>
  </si>
  <si>
    <t>FV-21 SIST. FACHADA VENTANE OrteNiv 3 CEFE Cometa</t>
  </si>
  <si>
    <t>FV-59 SIST. FACHADA VENTANERIA Niv1a3 CEFE Cometas</t>
  </si>
  <si>
    <t>FV-60 SIST. FACHADA VENTANERIA Niv1a3 CEFE Cometas</t>
  </si>
  <si>
    <t>FV-22 SIST. FACHADA VENTANE SurOrteNiv 4 CEFE Come</t>
  </si>
  <si>
    <t>FV-23 SIST. FACHADA VENTANE SurOrNiv 4 CEFE Cometa</t>
  </si>
  <si>
    <t>FV-24 SIST. FACHADA VENTANE OriNiv 5 CEFE Cometas</t>
  </si>
  <si>
    <t>FV-61 SIST. FACHADA VENTANERIA Niv1a3 CEFE Cometas</t>
  </si>
  <si>
    <t>FV-25 SIST. FACHADA VENTANE OccNiv 2 CEFE Cometas</t>
  </si>
  <si>
    <t>FV-62 SIST. FACHADA VENTANERIA Niv1a3 CEFE Cometas</t>
  </si>
  <si>
    <t>FV-63 SIST. FACHADA VENTANERIA Niv1a3 CEFE Cometas</t>
  </si>
  <si>
    <t>FV-64 SIST. FACHADA VENTANERIA Niv1a3 CEFE Cometas</t>
  </si>
  <si>
    <t>FV-26 SIST. FACHADA VENTANE OccNiv 3 CEFE Cometas</t>
  </si>
  <si>
    <t>FV-65 SIST. FACHADA VENTANERIA Niv1a3 CEFE Cometas</t>
  </si>
  <si>
    <t>FV-66 SIST. FACHADA VENTANERIA Niv1a3 CEFE Cometas</t>
  </si>
  <si>
    <t>FV-27 SIST. FACHADA VENTANE OccNiv 3 CEFE Cometas</t>
  </si>
  <si>
    <t>FV-28 SIST. FACHADA VENTANE OccNiv 3 CEFE Cometas</t>
  </si>
  <si>
    <t>FV-67 SIST. FACHADA VENTANERIA Niv1a3 CEFE Cometas</t>
  </si>
  <si>
    <t>FV-30 SIST. FACHADA VENTANE OccNiv 4 CEFE Cometas</t>
  </si>
  <si>
    <t>FV-31 SIST. FACHADA VENTANE OccNiv 5 CEFE Cometas</t>
  </si>
  <si>
    <t>FV-68 SIST. FACHADA VENTANERIA Niv1a3 CEFE Cometas</t>
  </si>
  <si>
    <t>FV-32 SIST. FACHADA VENTANE OccNiv 5 CEFE Cometas</t>
  </si>
  <si>
    <t>FV-33 SIST. FACHADA VENTANE NorNiv 3 CEFE Cometas</t>
  </si>
  <si>
    <t>FV-34 SIST. FACHADA VENTANE NorNiv 3 CEFE Cometas</t>
  </si>
  <si>
    <t>FV-29 SIST. FACHADA VENTANE OccNiv 4 CEFE Cometas</t>
  </si>
  <si>
    <t>UNION REPARACIÓN Platino 8" RDE 26</t>
  </si>
  <si>
    <t>Tubo presion Platino RDE-26 d=8" Union mecanica</t>
  </si>
  <si>
    <t>Juego cuerdas gran escala colina 5-12años Cap: 105</t>
  </si>
  <si>
    <t>Juego gran escala torre circuito 3-12 años Cap:80niños EXCLUSIVO PARQUE DE LOS NIÑOS</t>
  </si>
  <si>
    <t>CATALIZADOR GRUPO 1 (A:B=4:1)SIKA O SIMILAR</t>
  </si>
  <si>
    <t>ESMALTE URETANO SIKA O SIMILAR</t>
  </si>
  <si>
    <t>CATALIZADOR SERIE 36 (A:B=4:1) SIKA O SIMILAR</t>
  </si>
  <si>
    <t>SIKA AJUSTADOR EPOXICO</t>
  </si>
  <si>
    <t>DivisiónSanit.CompactTipoPanelex Ref.Mediterraneo</t>
  </si>
  <si>
    <t>BANCA TRAPEZO GRC 21 MP A=2.06 m h=0.45 m p=0.45 M</t>
  </si>
  <si>
    <t>UNIDAD FANCOIL Tipo Low Static 706/565/424CFM refrige Var TIPO INVERTER-INCL TERMO CEFE COMETAS</t>
  </si>
  <si>
    <t>UNIDAD EXTRACCION TIPO HONGOcfm600/330descHorizont</t>
  </si>
  <si>
    <t>Transmisor de presión diferencial de aire de ducto</t>
  </si>
  <si>
    <t>HOMBRE SOLO RECTO 10"</t>
  </si>
  <si>
    <t>PISO TIPO DECK PREFABRICADO EN CONCRETO SUM</t>
  </si>
  <si>
    <t>BORDILLO A-81 15 X 35 X 80 CM</t>
  </si>
  <si>
    <t>Pelacables Resorte</t>
  </si>
  <si>
    <t>Probador de Tomas Pt Gfci</t>
  </si>
  <si>
    <t>TAPA TOMA DOBLE NARANJA AÍSLA TIERRA</t>
  </si>
  <si>
    <t>Cordel para Competencia 12,5m CDR Cometas</t>
  </si>
  <si>
    <t>DISCO ABRASIVO CORTE METAL 4 1/2 X 1/8 REF DW44820</t>
  </si>
  <si>
    <t>CAJA HERRAMIENTAS 19 PULGADAS NEWMILLENIUM BANDEJA</t>
  </si>
  <si>
    <t>Válvula Mariposa PVC Ø6" CRDC COMETAS</t>
  </si>
  <si>
    <t>Birda PVC Presión Ø6"  CRDC COMETAS</t>
  </si>
  <si>
    <t>UNIDAD CONDENSADORA A.ACONDIC R-410A  CEFE COMETAS</t>
  </si>
  <si>
    <t>UNIDAD EXTRACCION TIPO HONGOcfm2191/826descHorizon</t>
  </si>
  <si>
    <t>UNIDAD EXTRACCION TIPO HONGOcfm9840/3280descVertic</t>
  </si>
  <si>
    <t>UNIDAD FANCOIL TIPO DUCTOS LOW STATIC CEFE COMETAS</t>
  </si>
  <si>
    <t>Silla Moldeada HDPE 450Wx310Dx8mmH CEFE COMETAS</t>
  </si>
  <si>
    <t>RESTRICTOR C900 4" BELLSERIE 1200 - TUBO PVC x ACC</t>
  </si>
  <si>
    <t>RESTRICTOR HD SERIE 4000 - TUBO PVC x ACC HD 4"</t>
  </si>
  <si>
    <t>Vlavula Compuerta bronce RoscadaØ1/2"(200psi)</t>
  </si>
  <si>
    <t>CABLE DE COBRE HFFRLS AWG #10</t>
  </si>
  <si>
    <t>Certificación RETIE 10000m2 CEFE COMETAS</t>
  </si>
  <si>
    <t>Certificación RETILAP 10000m2 CEFE COMETAS</t>
  </si>
  <si>
    <t>UND EXTRACCI T.HONGO D.HORIZ UEH-H-01 CEFE COMETAS</t>
  </si>
  <si>
    <t>EXTENSIÓN 30M 100FT NARANJA POLO TIERRA 1SAL CAL12</t>
  </si>
  <si>
    <t>GRAPA 1" DOBLE OREJA X 10UND GALVANIZADA</t>
  </si>
  <si>
    <t>GRAPA 1/2 DOBLE OREJA X 10UND GALVANIZADA</t>
  </si>
  <si>
    <t>UND EXTRACCI T.HONGO D.HORIZ UEH-H-01A CEFE COMETA</t>
  </si>
  <si>
    <t>EXTRACTOR CENTRIFUGO EN LINEA  TRANSM CEFE COMETAS</t>
  </si>
  <si>
    <t>PATCH PANEL CAT 6 A 24 PUERTOS CEFE COMETAS</t>
  </si>
  <si>
    <t>UNIDAD PAQUETE CON RECUPERADOR R-410A CEFE COMETAS</t>
  </si>
  <si>
    <t>BombaCentrifugaQ:41 M³/H; 5,5 HpCRDC-Cometas</t>
  </si>
  <si>
    <t>HERRAJE 24 PUERTOS CEFE COMETAS</t>
  </si>
  <si>
    <t>PUERTA-AGLOMERADO12-9 CEFE COMETAS</t>
  </si>
  <si>
    <t>TABLERO CONTROL SISTEMA DE EXTRACCIÓN CEFE COMETAS</t>
  </si>
  <si>
    <t>LUMINARIA LED YOA 72W CEFE COMETAS</t>
  </si>
  <si>
    <t>NICHO PLÁSTIC ESTANDAR PARA REFLECTOR CEFE COMETAS</t>
  </si>
  <si>
    <t>PARTIDOR SALIDA A.I PLATAFORMA CEFE COMETAS</t>
  </si>
  <si>
    <t>BOQUILLA LINER PARA TRAGANTE CANAL 3" CEFE COMETAS</t>
  </si>
  <si>
    <t>UNIÓN CANALETA PARA PISO 60X13</t>
  </si>
  <si>
    <t>ALICATE 12 PULGADAS PELÍCANO PC980-3</t>
  </si>
  <si>
    <t>ATORNILLADOR IMPACTO 1/4 6.35MM V.V.R. ATORNILLAR</t>
  </si>
  <si>
    <t>Cortafrios Diagonal Aislado 1000V 6.1/4 Pulgadas</t>
  </si>
  <si>
    <t>CORTAFRIOS PROF FRONTAL AISLADO 1000V 8 PULGADAS A</t>
  </si>
  <si>
    <t>DESTORNILLADOR TESTER 100V - 500V 150 MM LARGO -MA</t>
  </si>
  <si>
    <t>BREAKER INDUSTRIAL 3X70-100AMP</t>
  </si>
  <si>
    <t>FIJACIONES BREAKER **</t>
  </si>
  <si>
    <t>DISCO ABRASIVO CORTE METAL 7 X 0.055 PULGADAS REF</t>
  </si>
  <si>
    <t>LAMINA COLD ROLLED Ca.25 1x2 M</t>
  </si>
  <si>
    <t>DISCO ABRASIVO CORTE METAL 7 X 1/8 REF DW44840</t>
  </si>
  <si>
    <t>DISCO MADERA 12 PULGADAS 60DIENTES REF DW03140</t>
  </si>
  <si>
    <t>DISCO PARA MADERA 7-1/4 PULGADA 40 DIENTES B725A40</t>
  </si>
  <si>
    <t>Marco multiple + tablero antibandalico</t>
  </si>
  <si>
    <t>TUBO DRENAJE PVC  65mm.(Usar CIO-105776)</t>
  </si>
  <si>
    <t>DISCO SIERRA CIRCULAR ECO 184MM 7 1/4 PULGADAS 24D</t>
  </si>
  <si>
    <t>POSTE DE CONC. PRETENS. ENERG. Y TEL (10m) ROTURA 750KG</t>
  </si>
  <si>
    <t>POSTE DE CONC.PRETENS A.P.(8m) RESISTENC:ROTURA 750(KG)</t>
  </si>
  <si>
    <t>ESCALERA MULTIPROPÓSITO 3.5MT 12 PASOS</t>
  </si>
  <si>
    <t>HOMBRESOLO 8 PULGADAS HOJALATERO REF 84-398</t>
  </si>
  <si>
    <t>HOMBRESOLO DE CADENA DE 19"</t>
  </si>
  <si>
    <t>SIKA MULTISEAL 15CM X 10M</t>
  </si>
  <si>
    <t>SIKA-2  (2,5KG)</t>
  </si>
  <si>
    <t>BOMBA SUMERGIBLE AGUAS NEGRAS 1HP</t>
  </si>
  <si>
    <t>Pistola Para Aplicar Silicona gruesa. De 10W.</t>
  </si>
  <si>
    <t>Teja zinc No. 10 de 3.05m x 0.8m calibre 33 **</t>
  </si>
  <si>
    <t>CONCRETO FLUIDO  2500 psi  Gr=1"</t>
  </si>
  <si>
    <t>Epoxibonder Transparente 25 GramosLoctite</t>
  </si>
  <si>
    <t>BREAKER 2 POLO 70AMP ENCHUFE</t>
  </si>
  <si>
    <t>AMARRE NEGRO 3,6 X 200 MM 100 UNIDADES</t>
  </si>
  <si>
    <t>BISTURÍ ERGONÓMICO 18MM REDLINE</t>
  </si>
  <si>
    <t>CAJA DE CONVERSION DE HDMI A RCA</t>
  </si>
  <si>
    <t>GUANTE MULTIFLEX POLIESTER NITRILO TALLA S-M-L</t>
  </si>
  <si>
    <t>GUANTE POLIESTER PU FLEX POLY -TODAS LAS TALLAS</t>
  </si>
  <si>
    <t>SOGA TRENZADA POLIPROPILENO 12.7MM X 15M FIXSER</t>
  </si>
  <si>
    <t>SPLITTER HDMI 1X2 4K 1 ENTRADA 2 SALIDAS</t>
  </si>
  <si>
    <t>VÁLVULA DE COMPUERTA D= 1/2"</t>
  </si>
  <si>
    <t>CerramientoModularContraImpacto H=2.0M A=2.5M STC</t>
  </si>
  <si>
    <t>CerramientoModularContraImpacto H=2.4M A=2.5M STC</t>
  </si>
  <si>
    <t>Codo PVC 45°Sanitario Ø8"</t>
  </si>
  <si>
    <t>TeePVC Sanitaria Ø8"</t>
  </si>
  <si>
    <t>Unión PVC Sanitaria Ø8"</t>
  </si>
  <si>
    <t>Tapón PVC Sanitaria Ø8"</t>
  </si>
  <si>
    <t>CerramientoModularContraImpacto H=4.0M A=2.5M STC</t>
  </si>
  <si>
    <t>CerramientoModularContraImpacto H=4.8M A=2.5M STC</t>
  </si>
  <si>
    <t>Faceplate quickport HDMI+VGA CDRC Cometas</t>
  </si>
  <si>
    <t>RejillaRetor.AletaFijaDamperAletasOpuestas(42x6")</t>
  </si>
  <si>
    <t>RejillaRetor.AletaFijaDamperAletasOpuestas(38x6")</t>
  </si>
  <si>
    <t>RejillaRetor.AletaFijaDamperAletasOpuestas(24x14")</t>
  </si>
  <si>
    <t>RejillaRetor.AletaFijaDamperAletasOpuestas(8x6")</t>
  </si>
  <si>
    <t>piedra barrichara CEFE COMETAS</t>
  </si>
  <si>
    <t>BALA LED INCRUS14.4cm30.9W1960lm3000K CEFE COMETAS</t>
  </si>
  <si>
    <t>Estructura Lúdica en acero y refuerzos según cálcu</t>
  </si>
  <si>
    <t>Compuerta Batiente Aluminio(24"x16")Cocina Cometas</t>
  </si>
  <si>
    <t>APLIQ PARED LED18x18x6cm10W1420lm3000K CEFE COMETAS</t>
  </si>
  <si>
    <t>DamperControlAireOperaciónOn/Off(Dca-01-0)8"x6"</t>
  </si>
  <si>
    <t>BAÑADOR DE PISO LED165x10x11cm44.6W2222lm4000K CEFE COMETAS</t>
  </si>
  <si>
    <t>Cinta LED 4000K CDRC Cometas</t>
  </si>
  <si>
    <t>LUMINARIA LED HIGHBAY 165W19140lm4000K O SIMILARES CEFE COMETAS</t>
  </si>
  <si>
    <t>Modulo aislador de fallas CDRC Cometas</t>
  </si>
  <si>
    <t>CALENTADOR ALTO REND HAYWARD 500 KBTU CEFE COMETAS</t>
  </si>
  <si>
    <t>GABINETE 32 RELES SOBREP PTA Y LLAVE CDRC Cometas</t>
  </si>
  <si>
    <t>MODULO DE COMANDO 32 ENTRADAS, 70 W CDRC Cometas</t>
  </si>
  <si>
    <t>PANEL DE INSERCION VACIO 32 MODULOS CDRC Cometas</t>
  </si>
  <si>
    <t>TABLERO CONTROL ELECT PISCI RECREAT CEFE COMETAS</t>
  </si>
  <si>
    <t>RELE 1 POLO, 24-277 VAC, 20 A CDRC Cometas</t>
  </si>
  <si>
    <t>SISTEMA DOSIFICACIÓN Y CONTROL ORP CEFE COMETAS</t>
  </si>
  <si>
    <t>Botonera dig 8 control de Iluminación CDRC Cometas</t>
  </si>
  <si>
    <t>REGISTRO ½"PASO DIRECTO-CORTINA/NORMA ICONTEC</t>
  </si>
  <si>
    <t>Señalización Natación Espalda PostAnclBa CDRCometa</t>
  </si>
  <si>
    <t>Cable de cobre HFFRLS AWG # 3/0 CDRC Cometas</t>
  </si>
  <si>
    <t>Acces Point Inalambrico  POE</t>
  </si>
  <si>
    <t>Cable de cobre HFFRLS AWG # 10</t>
  </si>
  <si>
    <t>Módulo MonitorSistema Detección de Incendios</t>
  </si>
  <si>
    <t>VALVULA DE COMPTA REDWHITE ROSCADO 3" CDRC Cometas</t>
  </si>
  <si>
    <t>Boquilla Aspira,Acero Inox. Liner me  CDRC Cometas</t>
  </si>
  <si>
    <t>TRANSFERENCIA AUTOMATICA 1200 A CDRC Cometas</t>
  </si>
  <si>
    <t>Pasamuros Acero Inox. Rosca Hembra 1 1/2 CEFE Come</t>
  </si>
  <si>
    <t>VALVULA DE COMPUERTA DE 1-1/4" CDRC Cometas</t>
  </si>
  <si>
    <t>Boquilla impul,Acero Inox. Liner me  CDRC Comet</t>
  </si>
  <si>
    <t>Rejilla Fondo Cuadrada Nicho 18X18 CEFE COMETAS</t>
  </si>
  <si>
    <t>PISO ACQUAFLOOR CLIC5MM ROBLE TROPICO CEFE COMETAS</t>
  </si>
  <si>
    <t>Panel Viraje Acero Inox. + Rejilla Plastica (incluye Soporte) CEFECometas</t>
  </si>
  <si>
    <t>Subbase Granular Reciclada Tipo-A</t>
  </si>
  <si>
    <t>PISO LVT CLICK LAMINCLICK 4mm WL0.3mm CEFE COMETAS</t>
  </si>
  <si>
    <t>modulo de monitoreo detencion de incendios, CEFE</t>
  </si>
  <si>
    <t>Acces point inalambrico POE</t>
  </si>
  <si>
    <t>DAMPER CONTROL AIRE MANUAL6"X6"DCA01M CEFE COMETAS</t>
  </si>
  <si>
    <t>DAMPER CONTROL AIRE MANUAL8"X6"DCA01M CEFE COMETAS</t>
  </si>
  <si>
    <t>DAMPER CONTROL AIREMANUAL10"X8"DCA01M CEFE COMETAS</t>
  </si>
  <si>
    <t>DAMPER CONTROL AIREMANUAL12"X6"DCA01M CEFE COMETAS</t>
  </si>
  <si>
    <t>TEE COBRE Ø 1/4" CRDC-COMETAS</t>
  </si>
  <si>
    <t>REJILLA DE SUMINISTRO LINEAL SISTEMA CONTINUO, PAR</t>
  </si>
  <si>
    <t>TEE COBRE Ø 3/8" CRDC-COMETAS</t>
  </si>
  <si>
    <t>CODO COBRE Ø 3/8" CRDC-COMETAS</t>
  </si>
  <si>
    <t>CODO COBRE Ø 5/8" CRDC-COMETAS</t>
  </si>
  <si>
    <t>REJILLA SUMIN LINEAL CONTINUO (38"x6")SIN MARCO SIN DAMPER CEFE COMETAS</t>
  </si>
  <si>
    <t>Proyector Na 250 W 208/220V(inc bomb. oboide)</t>
  </si>
  <si>
    <t>TEE  COBRE Ø 5/8" CRDC-COMETAS</t>
  </si>
  <si>
    <t>TEE  COBRE Ø 7/8" CRDC-COMETAS</t>
  </si>
  <si>
    <t>CODO COBRE Ø 7/8" CRDC-COMETAS</t>
  </si>
  <si>
    <t>REJILLA SUMINISTRO LINEAL SISTEMA CONTINUO, DECORACION SIN MARCO Y CON DAMPER (48x6")CEFE COMETAS</t>
  </si>
  <si>
    <t>REJILLA RETORNO AIRE RRA-01 (8"x4")CEFE COMETAS</t>
  </si>
  <si>
    <t>REJILLA SUMIN LINEAL SIS CONTINUO (50"x4") SIN MARCO CON DAMPER CEFE COMETAS</t>
  </si>
  <si>
    <t>REJILLA SUMIN LINEAL CONTINUO (30"x6")CEFE COMETAS</t>
  </si>
  <si>
    <t>REJILLA SUMIN LINEAL CONTINUO (34"x6")CEFE COMETAS</t>
  </si>
  <si>
    <t>REJILLA SUMIN LINEAL CONTINUO (58"x4") SIN MARCO SIN DAMPER CEFE COMETAS</t>
  </si>
  <si>
    <t>REJILLA SUMIN LINEAL CONTINUO (14"x6")CEFE COMETAS</t>
  </si>
  <si>
    <t>REJILLA SUMIN LINEAL CONTINUO (72"x4")CEFE COMETAS</t>
  </si>
  <si>
    <t>REJILLA SUMIN LINEAL CONTINUO (72"x6")SIN MARCO CON DAMPER CEFE COMETAS</t>
  </si>
  <si>
    <t>REJILLA SUMIN LINEAL CONTINUO (20"x4")CEFE COMETAS</t>
  </si>
  <si>
    <t>REJILLA SUMIN LINEAL CONTINUO (22"x6")CEFE COMETAS</t>
  </si>
  <si>
    <t>REJILLA SUMIN LINEAL CONTINUO (36"x6")CEFE COMETAS</t>
  </si>
  <si>
    <t>REJILLA SUMIN LINEAL CONTINUO (26"x6")CEFE COMETAS</t>
  </si>
  <si>
    <t>REJILLA SUMIN LINEAL CONTINUO (28"x6")CEFE COMETAS</t>
  </si>
  <si>
    <t>POSTE DE CONC.PRETENS A.P (12m)RESISTENC: 750kg</t>
  </si>
  <si>
    <t>TUBO DRENAJE PVC200mmCorrug-Perf(Roll35m)sinFiltro</t>
  </si>
  <si>
    <t>Guadañadora gasolina (Oper+Comb) **</t>
  </si>
  <si>
    <t>VINILO TIPO 1- (Cuñete de 5 gal)**</t>
  </si>
  <si>
    <t>TUBO DRENAJE PVC 160mm.(USAR CIO-105743)</t>
  </si>
  <si>
    <t>SikaSwell S2  (Cartucho 300 cc)</t>
  </si>
  <si>
    <t>REJILLA SUMIN LINEAL CONTINUO (38"x4")CEFE COMETAS</t>
  </si>
  <si>
    <t>CAJA LAMINA PARA REGISTRO ACUEDUCTO 40X20X20</t>
  </si>
  <si>
    <t>CAJA PREFABRIC.DE PISO PARA MED.DE ACUEDUCTO</t>
  </si>
  <si>
    <t>TUBO Ø1/2" PVC PRESION RDE-9  L=6M S/NORMA ICONTEC</t>
  </si>
  <si>
    <t>SACAPANTA MECÁNICA (NO UTILIZAR)</t>
  </si>
  <si>
    <t>FertilizanteQuím.granuladFoliar-orgánNPK(saco 50kg</t>
  </si>
  <si>
    <t>CARBONILLA ESCORIA GRUESA+TRANSPORTE</t>
  </si>
  <si>
    <t>MANGUERA DE 1/2" JARDÍN TIPO LIVIANO (de 50 m)</t>
  </si>
  <si>
    <t>DAMPER CONTROL AIREMANUAL14"X6"DCA01M CEFE COMETAS</t>
  </si>
  <si>
    <t>DAMPER CONTROL AIRE ON/OFF48X28"DCA01M CEFE CO</t>
  </si>
  <si>
    <t>CAMION18 T-Transp.Bogotá-Sumapaz(Carg+Desc) **</t>
  </si>
  <si>
    <t>EXPLOSIVO QUIMICO PARA ROCA **</t>
  </si>
  <si>
    <t>EQUIPO INYECTOR PARA SUBMURACION**</t>
  </si>
  <si>
    <t>TALADRO SACA NUCLEO</t>
  </si>
  <si>
    <t>Tablero Nuevo en Pino (1.40x0.70m)</t>
  </si>
  <si>
    <t>ESTRUC PARA LISTONES ACUSTICOS CEFE COMETAS</t>
  </si>
  <si>
    <t>ACPM**</t>
  </si>
  <si>
    <t>Neopreno a=20cm e=5mm **</t>
  </si>
  <si>
    <t>EQUIPO REACTOR EXP2 GRACO (POLIUREA)</t>
  </si>
  <si>
    <t>MANGUERAS - PISTOLA FUSIÓN POLIUREA</t>
  </si>
  <si>
    <t>IMPERMEABILIZANTE POLIUREA VP BR 100 BICOMP.**</t>
  </si>
  <si>
    <t>Tubo ducto electrico corrugado TDP 3" x6ml</t>
  </si>
  <si>
    <t>TUBO ALCANT NOVAFORT 355 MMS/NORMA ICONTEC</t>
  </si>
  <si>
    <t>Extracción de Núcleos Concreto 3 "L=20cm**</t>
  </si>
  <si>
    <t>Extracción de Núcleos Concreto 3 "L=21-30cm**</t>
  </si>
  <si>
    <t>Extracción de Núcleos Concreto 3"L=31-40cm</t>
  </si>
  <si>
    <t>BOMBA ALTA PRESION 25HP</t>
  </si>
  <si>
    <t>Extracción de Núcleos Concreto 3"L=41-50cm</t>
  </si>
  <si>
    <t>Extracción de Núcleos Concreto 3"L=51-60cm</t>
  </si>
  <si>
    <t>Extracción de Núcleos Concreto 3"L=61-65cm</t>
  </si>
  <si>
    <t>ADOQUIN VEHICULAR 8x10x20 Santafé Español</t>
  </si>
  <si>
    <t>ADOQUIN VEHICULARMEDIANO(8x10x20)  Moore Nat.OBRA</t>
  </si>
  <si>
    <t>Silla Inglesa Madera Zapan-13 tablas L=1.28Hierro</t>
  </si>
  <si>
    <t>GEOmalla Biaxial LBO 202 Pavco**</t>
  </si>
  <si>
    <t>LUMINARIA FLUORESCENTE T5 2X54WIP65120VSOBREPONER</t>
  </si>
  <si>
    <t>GavionRecubPVC(2*1*1)TriplTors.Cal13-H10x10SinDiaf</t>
  </si>
  <si>
    <t>MARCO Y CONTRAM.FUND.CONC. CAJA  INSPECCION(1X1M)</t>
  </si>
  <si>
    <t>Bala circular incandescente halógena 35 W 12 V</t>
  </si>
  <si>
    <t>Herbicida Glifosato Gramosol-Maleza</t>
  </si>
  <si>
    <t>FUMIGADORA  DE ESPALDA</t>
  </si>
  <si>
    <t>FLOTADOR HK COMPUERTA DE BOLA - COBRE  1"</t>
  </si>
  <si>
    <t>Superf.Puest. Trabaj.1.5X0.9Tablex30mmForm.T8(S+I)</t>
  </si>
  <si>
    <t>MEDIDOR TOTALIZADOR DE 1" CEFE COMETAS</t>
  </si>
  <si>
    <t>Luminaria 60x60 T8 4X17W 120Vceldas parabólicas</t>
  </si>
  <si>
    <t>TABLERO PARCIALES 30 CTS</t>
  </si>
  <si>
    <t>UNION DRESSER HIERRO 1"</t>
  </si>
  <si>
    <t>NIPLE EN A.G 1" CEFE COMETAS</t>
  </si>
  <si>
    <t>TORNILLO ACERO INOX.1/2X4" GRADO 8</t>
  </si>
  <si>
    <t xml:space="preserve">CALDERIN ALTA EFICIENCIA (95%) CONDENSACIÓN CON POTENCIA  DE 199.000 Btu/h </t>
  </si>
  <si>
    <t>CANALETA METAL C/DIVIS .10 X4 (2.40m)</t>
  </si>
  <si>
    <t>PERF.NUEVADIV.MEDIA ALT.COLDR.ELECTGRIS(Sum+Inst)*</t>
  </si>
  <si>
    <t>DIVISION PISOTECHOVIDRIO-PAÑO(Sum+Inst) **</t>
  </si>
  <si>
    <t>DIVISION MEDIA ALTURA PAÑO COLOR(Sum+Inst)</t>
  </si>
  <si>
    <t>Sum Transp  Instal Sistema Detecc Humo archivo</t>
  </si>
  <si>
    <t>TOMACORRIENTE DOBLE POLO A TIERRA GFCI</t>
  </si>
  <si>
    <t>TOMACORRIENTE SENCILLA POLO A TIERRA GFCI</t>
  </si>
  <si>
    <t>TABLERO PARCIALES 6 CTS LUMINEX</t>
  </si>
  <si>
    <t>RACKS DE COMUNICACIONES</t>
  </si>
  <si>
    <t>Cable Encauchetado 3X12 Cu THHN/THWN 600 V  90°C</t>
  </si>
  <si>
    <t>THERMO TANQUE ACUMULACIÓN AGUA  CALIENTE 550 GAL AI CAL 6MM +COMPONENTES -  CEFE COMETAS</t>
  </si>
  <si>
    <t>ARCHIVO METALICO PARA PUESTO DE TRABAJO</t>
  </si>
  <si>
    <t>CABLE cobre THHN 90-600V 3/0 AWG</t>
  </si>
  <si>
    <t>Silla paño Ergonomica sin Brazo **</t>
  </si>
  <si>
    <t>Pintura Puertas 2x0.80mElectrost.(Sum+Inst) **</t>
  </si>
  <si>
    <t>CABLE cobre  1X250 KCM THHN - 90 C 600V</t>
  </si>
  <si>
    <t>Inspección, medición Tierra y ailamiento 8 h</t>
  </si>
  <si>
    <t>GUARDAESCOBA h=0.10m PAVCO</t>
  </si>
  <si>
    <t>BOMBA ESPECIAL RECIRCULACION ENTRE TANQUE Y CALDERINES CEFE COMETAS</t>
  </si>
  <si>
    <t>BOMBA ESPECIAL PARA LA COLUMNA RECIRCULACION - CEFE COMETAS</t>
  </si>
  <si>
    <t>AQUASTATO PARA CONTROL TEMPERATURA DE COLUMNA DE RECIRCULACIÓN - CEFE COMETAS</t>
  </si>
  <si>
    <t>Mueble pra recepcionIDRD1.80x1.50h=1.00m(Sum+Inst</t>
  </si>
  <si>
    <t>ARCHIVADOR METÁLICO2X1 A=0.38m(Sum+Inst.)**</t>
  </si>
  <si>
    <t>Transformador de corriente 400/5 A</t>
  </si>
  <si>
    <t>Medidor electrónico multifuncional</t>
  </si>
  <si>
    <t>Interruptor regulable  500/630A</t>
  </si>
  <si>
    <t>Interrup 3x100 A protecc contactores existe</t>
  </si>
  <si>
    <t>TABLERO GENERAL DE ACOMETIDAS OLAYA HERRERA</t>
  </si>
  <si>
    <t>Herraje 30x30</t>
  </si>
  <si>
    <t>Trámite sustitución Transformador 75 KVA X150 KVA</t>
  </si>
  <si>
    <t>Equipo automático alumbrado emergencia 2x20W 12V</t>
  </si>
  <si>
    <t>Aviso de señalización con LED 2 caras Iluram o sup</t>
  </si>
  <si>
    <t>U.P.S. 6 KVA Bifásica</t>
  </si>
  <si>
    <t>Barra seguridad Discap.para.Sanit.sinTanque Import</t>
  </si>
  <si>
    <t>Barra segurid.Pared a Piso Acero Imp+Tornil+chazos</t>
  </si>
  <si>
    <t>Barra segurid.18"Acero Sobrepon.Pared. Import.**</t>
  </si>
  <si>
    <t>Totalizador industrial 3x75A (70-100A)L/NEX</t>
  </si>
  <si>
    <t>Face plate doble voz y datos RJ-45 EIA/TIA CAT 6</t>
  </si>
  <si>
    <t>Jack nivel 6 MP</t>
  </si>
  <si>
    <t>Certificación EIA/TIA 568 y rotulación rack y toma</t>
  </si>
  <si>
    <t>Troquel metálico triple para canaleta calibre 20</t>
  </si>
  <si>
    <t>Patch cord  en cable UTP 4 pares 1,5 m  Cat 6</t>
  </si>
  <si>
    <t>TABLERO 8 CTS 0,40x050 según RETIE</t>
  </si>
  <si>
    <t>Reducción PVCP 3/4"x1/2"  **</t>
  </si>
  <si>
    <t>Totalizador de 75 A Industrial</t>
  </si>
  <si>
    <t>TABLERO 8 CTS(0.40X0.50)RETIE-NTC-REGULADO</t>
  </si>
  <si>
    <t>Reducción PVCP 1"x 3/4"  **</t>
  </si>
  <si>
    <t>ADITIVO ADHERENTE TEXILAN 553</t>
  </si>
  <si>
    <t>Impermeabilizante Morter Plas AL-80</t>
  </si>
  <si>
    <t>Soplete a gas</t>
  </si>
  <si>
    <t>REJILLA CUPULA ALUMINIO 6X4**</t>
  </si>
  <si>
    <t>ARBOL-ALCAPARRO (1-1,5M)</t>
  </si>
  <si>
    <t>Cerámica importada antártica 33x60 **</t>
  </si>
  <si>
    <t>Placa negro san gil a medidas (marmol) **</t>
  </si>
  <si>
    <t>LAVAMANOS VARESE Sbrp         ALFA</t>
  </si>
  <si>
    <t>MALLA CERAMICA PIEDRACID NEGRO 30x30 **</t>
  </si>
  <si>
    <t>LUM FLUORESC 60X60 4x17 T8 120 V acrílprotec UV</t>
  </si>
  <si>
    <t>Cable de cobre desnudo # 10 (sum+transp+inst)</t>
  </si>
  <si>
    <t>TUBO 3/4" PVC P/11</t>
  </si>
  <si>
    <t>AQUASTATO PARA CONTROL TEMPERATURA DEL TANQUE - CEFE COMETAS</t>
  </si>
  <si>
    <t>MANOMETRO REGISTRO PRESIÓN TANQUE AGUA - CEFE COMETA</t>
  </si>
  <si>
    <t>TERMOMETRO PARA REGISTRO TEMPERATURA DEL TANQUE - CEFE COMETAS</t>
  </si>
  <si>
    <t>VÁLVULA DE ALIVIO PARA EL TANQUE - CEFE COMETAS</t>
  </si>
  <si>
    <t>CAPACETE PARA Ø2" EMT</t>
  </si>
  <si>
    <t>REGULADOR DE GAS SEGUNDA ETAPA, INCLUYE MANOMETROS - CEFE COMETAS</t>
  </si>
  <si>
    <t>INST CALDERINES+TANQUE+CONTROLES+AJUSTE CEFE COMET</t>
  </si>
  <si>
    <t>DAMPER CONTROL AIRE MANUAL28"X10"DCA01M CEFE COMET</t>
  </si>
  <si>
    <t>FV-103PuertaVidriera+MarcoPerfileria alumCEFE COME</t>
  </si>
  <si>
    <t>FV-104PuertaVidriera+MarcoPerfileria alumCEFE COME</t>
  </si>
  <si>
    <t>POLIURETANO 3" (2.00 m X 1.00 m)</t>
  </si>
  <si>
    <t>inspección, medición tierra y aislamiento(8h)</t>
  </si>
  <si>
    <t>ACRILICO LÁMINA DE 1.20x1.80</t>
  </si>
  <si>
    <t>LAMINA FUTURA RH 70 1.22x61 14 mm</t>
  </si>
  <si>
    <t>LAMINA CIRRUS  RH 70 1.22X61 12mm</t>
  </si>
  <si>
    <t>LAMINA FUTURA 60x60 14  mm</t>
  </si>
  <si>
    <t>LAMINA COSMOS RH 95 60x60 15 mm</t>
  </si>
  <si>
    <t>Grifería lavaplatos monocontrol</t>
  </si>
  <si>
    <t>CANDADO BARRILITO 60MM</t>
  </si>
  <si>
    <t>CANDADO INTEMPERIE 50MM CUBIERTO</t>
  </si>
  <si>
    <t>Válvula de Compuerta 3/4" Bronce PN 16 Bar</t>
  </si>
  <si>
    <t>Lamina policarbonato maciza cristal 4mm 2.05x5.8m</t>
  </si>
  <si>
    <t>Neopreno Banda a=20cmx 3/16" **</t>
  </si>
  <si>
    <t>LAMINA ETERBOARD 10mm 2.44X1.22</t>
  </si>
  <si>
    <t>VENTANA  METALIC.CAL.20+BASCULANTE 0.15M</t>
  </si>
  <si>
    <t>PISAVIDRIO CALIBRE 20</t>
  </si>
  <si>
    <t>TORNILLO PARA LÁMINA 8X9/16"</t>
  </si>
  <si>
    <t>VENTANA+MARC.ALUM.BLANCO MATE 0.60X0.40M</t>
  </si>
  <si>
    <t>Sikaplan 12 G CO (1.55m x 20m)(Membrana reforz) **</t>
  </si>
  <si>
    <t>TABLERO C.24 CTOS CON ESP. PARA TOT+puerta+chap</t>
  </si>
  <si>
    <t>Geotextil Sika PP 1800 **</t>
  </si>
  <si>
    <t>Cable telefónico de 2 pares</t>
  </si>
  <si>
    <t>Perfil  para membranas de Fondo (L=1m, 70un) **</t>
  </si>
  <si>
    <t>Sika Repair 224 (25Kg) **</t>
  </si>
  <si>
    <t>Cable de Belden 1 par</t>
  </si>
  <si>
    <t>CABLE 20  PARES SILICONADO</t>
  </si>
  <si>
    <t>CAJA 60x60x12 sTRIP P/CHAPA EPM</t>
  </si>
  <si>
    <t>Regleta Strip Tel. 20 pares</t>
  </si>
  <si>
    <t>Conector Omega (Base Aluminio+tapa policarbonato)</t>
  </si>
  <si>
    <t>BloqueCementoCuadradoGris(10x10x6cm)Suministro</t>
  </si>
  <si>
    <t>SISTEMA DE PARTIDOR Y CONTROL S8 bicicros</t>
  </si>
  <si>
    <t>BloqueCementoCuadradoGris(20x20x6cm)Suministro</t>
  </si>
  <si>
    <t>Sistema DrenajeSitedrain6012Syntex(Sumnistro)</t>
  </si>
  <si>
    <t>Poste poliester reforzado con fibra de vidrio12mt</t>
  </si>
  <si>
    <t>Poste poliester reforzado con fibra de vidrio10 mt</t>
  </si>
  <si>
    <t>ENSAYO DE TINTAS PENETRANTES</t>
  </si>
  <si>
    <t>ENSAYO DE ULTRASONIDO PHASED ARRAY</t>
  </si>
  <si>
    <t>PendonBanner13onz(1.0x1.50m)+dieseñVarillaMet+cuer</t>
  </si>
  <si>
    <t>BaldosaFlexExt.Lisa(0.50x0.50m-1.7cm)SBR+EPDM-S+In</t>
  </si>
  <si>
    <t>Estación de Gimnasia NTD V.2.0. DISEÑO IDRD</t>
  </si>
  <si>
    <t>CERTIFICACIONES RETIE Y RETILAP PTAR SALITRE</t>
  </si>
  <si>
    <t>Luminaria LED P27484 / LED STREET LIGHT 35W NW URB</t>
  </si>
  <si>
    <t>Luminaria LED P27485 / LED STREET LIGHT 60W NW URB</t>
  </si>
  <si>
    <t>Luminaria LED P27487 / LED STREET LIGHT 120W NW UR</t>
  </si>
  <si>
    <t>REFLECTOR LED SYLVEO 120W CWP / 26568</t>
  </si>
  <si>
    <t>CANALETA METAL 15 X15 CAL.16 (Suministro)</t>
  </si>
  <si>
    <t>CAJA 20x20x15 PASO TAPA BISAGRA</t>
  </si>
  <si>
    <t>CAJA ELECTR.10x10x10 - GALVANIZADA</t>
  </si>
  <si>
    <t>Interrup 3x225 A</t>
  </si>
  <si>
    <t>Interrup 3x50A</t>
  </si>
  <si>
    <t>Reflector silveo P26569 / LED REFL SYLVEO 150W CW</t>
  </si>
  <si>
    <t>ENSAYO ESTUDIO REFRACCION SISMICA 100 M CON MASW</t>
  </si>
  <si>
    <t>CARAPLAST CLARO  INSTALADO</t>
  </si>
  <si>
    <t>CARAPLAST  OSCURO  INSTALADO</t>
  </si>
  <si>
    <t>ESTUCO VENECIANO  OSCURO</t>
  </si>
  <si>
    <t>MARMOLPLAST   OSCURO</t>
  </si>
  <si>
    <t>PASTA  ACRILICA</t>
  </si>
  <si>
    <t>??</t>
  </si>
  <si>
    <t>EMPALME EN DERIVACIÓN 91B2 (Juego x 2)</t>
  </si>
  <si>
    <t>GRANIPLAST/ DECOR ES. CLARO  INSTALADO</t>
  </si>
  <si>
    <t>GRANIPLAST/ DECOR ES. OSCURO INSTALADO</t>
  </si>
  <si>
    <t>ESTUCO VENECIANO  CLARO INSTALADO</t>
  </si>
  <si>
    <t>ESTUCO VENECIANO  OSCURO INSTALADO</t>
  </si>
  <si>
    <t>MARMOLPLAST   CLARO  INSTALADO</t>
  </si>
  <si>
    <t>MARMOLPLAST   OSCURO  INSTALADO</t>
  </si>
  <si>
    <t>REJILLA SUMIDERO Continuo 25cm</t>
  </si>
  <si>
    <t>BRAZO DOBLE LUMINARIA 1 1/2" x 1.20m CON COLLARIN</t>
  </si>
  <si>
    <t>TUBO GRES  8" (Long 1M) MOORE CORRIENTE</t>
  </si>
  <si>
    <t>Motosierra</t>
  </si>
  <si>
    <t>Guaya de acero  5/8" **  Alquitranada</t>
  </si>
  <si>
    <t>CERAMICA BLANCA 20x35CM</t>
  </si>
  <si>
    <t>Tapon  roscado HG d=4"Hembra</t>
  </si>
  <si>
    <t>PERFIL ABIERTO GALV. 120X60 CAL.16</t>
  </si>
  <si>
    <t>VOLQUETA (VIAJE 6M3 Max.3O KM)</t>
  </si>
  <si>
    <t>SikaFerroGard - 903 **</t>
  </si>
  <si>
    <t>EQUIPO DE SEGURIDAD</t>
  </si>
  <si>
    <t>CONCRETO 3000 PSI (210N) AUTOCOMPACTANTE</t>
  </si>
  <si>
    <t>Esterilla Guadua (A=0.40M) L=4M</t>
  </si>
  <si>
    <t>CERCO ORDINARIO INMUNIZ. X ASPERSIÓN(6X6cm)L=3M</t>
  </si>
  <si>
    <t>BALDOSA GRANO MARMOL GR-5 33.3 x 33.3</t>
  </si>
  <si>
    <t>CONCRETO 1500 PSI Imperm.Gr=1/2"</t>
  </si>
  <si>
    <t>Luminaria AVENTO 2 240 Leds, 179W-120/277V</t>
  </si>
  <si>
    <t>Luminaria AVENTO 1 de 96 Leds, 71W-120/277V</t>
  </si>
  <si>
    <t>BALDOSIN DE  GRANITO 33.3x33.3</t>
  </si>
  <si>
    <t>Luminaria AVENTO 1 de 144 Leds, 108W-120/277V</t>
  </si>
  <si>
    <t>GRIFERIA LAVAMANOS SENSOR</t>
  </si>
  <si>
    <t>SECADOR MANOS LIBRES 1-AA-JA02 (sum+inst)</t>
  </si>
  <si>
    <t>DISPENSADOR JABON MANOS LIB. 1-AA-RSD (sum+inst)</t>
  </si>
  <si>
    <t>U.P.S. 10 kva 208-110 V sellada</t>
  </si>
  <si>
    <t>CENTRAL TELEFONICA 824 6 LINEAS- 16 EXT. TELEFONIC</t>
  </si>
  <si>
    <t>PLATINAS PARA LAS ESTACIONES RUTAS MURO ESCALAR</t>
  </si>
  <si>
    <t>MONTAJE ESTACIONES Y LAS MRESAS PARA RUTAS M.E.</t>
  </si>
  <si>
    <t>Luminaria AVENTO 1 de 192 Leds, 142W-120/277V</t>
  </si>
  <si>
    <t>Aro Base  Cámara ETB T-13 **</t>
  </si>
  <si>
    <t>Aro Tapa  Cámara ETB T-13 **</t>
  </si>
  <si>
    <t>PELDAÑO EN PLATINA    ¼"  x 1 ½"</t>
  </si>
  <si>
    <t>PERNOS CONSOLA</t>
  </si>
  <si>
    <t>Proyector OMNISTAR 144 Leds de310Wa463W-120/277V</t>
  </si>
  <si>
    <t>Proyector OMNISTAR 144 Leds 547W 63.996Lm 120/277V</t>
  </si>
  <si>
    <t>CABUYA 41 M GRUESA FIQUE FIBRA NATURAL</t>
  </si>
  <si>
    <t>GUANTE CAUCHO NEGRO CORRUGADO TODAS LAS TALLAS</t>
  </si>
  <si>
    <t>TAPA PARA CAJA  DE INSPECCION 50x50cm</t>
  </si>
  <si>
    <t>ENCHAPE CLASICA MADRID 20*30 CRNA</t>
  </si>
  <si>
    <t>BOMBA SUMERGIBLE AGUAS NEGRAS 0.4HP</t>
  </si>
  <si>
    <t>BOMBA SUMERGIBLE AGUAS NEGRAS 2HP</t>
  </si>
  <si>
    <t>BOMBA SUMERGIBLE AGUAS NEGRAS 3/4 HP</t>
  </si>
  <si>
    <t>CODO 45° CALIENTE 3/4"  ULTRATEMP  PAVCO</t>
  </si>
  <si>
    <t>KIT REPUESTO RESPIRADOR PINTURA 6022P</t>
  </si>
  <si>
    <t>KIT</t>
  </si>
  <si>
    <t>KIT RESPIRADOR PINTURA 2 VÍAS 6211P</t>
  </si>
  <si>
    <t>SOGA POLIPROPILENO SÓLIDA CAL 12MM X 20M</t>
  </si>
  <si>
    <t>VÁLVULA DE COMPUERTA 1 PULGADA</t>
  </si>
  <si>
    <t>FORMALETA METALICA PARA VIGAS</t>
  </si>
  <si>
    <t>VÁLVULA DE COMPUERTA DIÁMETRO 1/2"</t>
  </si>
  <si>
    <t>AYUDANTE ALBAÑILERIA DE ACABADOS + PREST(IDRD) HR</t>
  </si>
  <si>
    <t>TAPA PARA CAJA  DE INSPECCION 60x60cm</t>
  </si>
  <si>
    <t>ROLLO CARTÓN CORRUGADO 24M2</t>
  </si>
  <si>
    <t>MADERA FLOR MORADO ACHAPO RUSTICO 12 CM X 12 CM</t>
  </si>
  <si>
    <t>MADERA FLOR MORADO ACHAPO RUSTICO  30 CM X 3 CM</t>
  </si>
  <si>
    <t>CANDADO BARRILITO 30MM</t>
  </si>
  <si>
    <t>CORTE DE PLATINA (100X50CM)</t>
  </si>
  <si>
    <t>CORTE DE PLATINA (30X64CM)</t>
  </si>
  <si>
    <t>CORTE DE PLATINA (10X60CM)</t>
  </si>
  <si>
    <t>CORTE DE PLATINA (10X10CM)</t>
  </si>
  <si>
    <t>ABONO ORGANICO</t>
  </si>
  <si>
    <t>CICATRIZANTE HORMONAL (FRASCO DE 460GR)</t>
  </si>
  <si>
    <t>OXICLORURO DE COBRE</t>
  </si>
  <si>
    <t>TUBO CONDUIT  IMC 3"    L=3M</t>
  </si>
  <si>
    <t>CURVA EMT 3"</t>
  </si>
  <si>
    <t>CAJA DE PASO ELECTRICA 30X30X15</t>
  </si>
  <si>
    <t>ARBOL-ACACIA NEGRA (1-1,5M)</t>
  </si>
  <si>
    <t>Totalizador industrial 3x40A</t>
  </si>
  <si>
    <t>BREAKER Totalizador industrial 3x30Amp.</t>
  </si>
  <si>
    <t>Totalizador industrial 3x(28-40Amp)</t>
  </si>
  <si>
    <t>Barraje  en Cobre de 150 AMP.</t>
  </si>
  <si>
    <t>Planta generadora eléctrica trifásica 220V GEP13.5</t>
  </si>
  <si>
    <t>Tubo PVCP 1 1/2"  SCH80 **</t>
  </si>
  <si>
    <t>CIZALLA (Alquiler)</t>
  </si>
  <si>
    <t>MALLA DE PROTECCIÓN (Construcc.Edificios)</t>
  </si>
  <si>
    <t>CANDADO CUELLO ALTO 20MM</t>
  </si>
  <si>
    <t>Máquina de Costura Fibra en lona</t>
  </si>
  <si>
    <t>Empaques Asiento de Fibra Lona Columpio **</t>
  </si>
  <si>
    <t>Herrajes para asiento en Lona Columpio **</t>
  </si>
  <si>
    <t>LONA FIBRA PARA ASIENTO DE  COLUMPIO</t>
  </si>
  <si>
    <t>EQUIPO SOLDADURA 220 AMP ELECTRICO</t>
  </si>
  <si>
    <t>Formica Recubrimiento paredes</t>
  </si>
  <si>
    <t>DOBLADORA (Alquiler)</t>
  </si>
  <si>
    <t>PINTURA PARA REMATES JUEGOS</t>
  </si>
  <si>
    <t>Rodadero corto acero (Suministro)L=2.40m</t>
  </si>
  <si>
    <t>Espaldar para Banca M-30.</t>
  </si>
  <si>
    <t>CANDADO CUELLO ALTO 40MM</t>
  </si>
  <si>
    <t>EQUIPO DE CORTE OXICORTE</t>
  </si>
  <si>
    <t>Cadenas para columpio Modulo  5  (Sumin) **</t>
  </si>
  <si>
    <t>Cadenas de 3/8" Zincada (Sumin) **</t>
  </si>
  <si>
    <t>Varilla de  3/8" Zincada (Sumin) **</t>
  </si>
  <si>
    <t>Acoples de Teflón(Sumin) **</t>
  </si>
  <si>
    <t>TEE REDUCCION MEC PVC (ACUEDUCTO)  ø 4" X 3"</t>
  </si>
  <si>
    <t>PUNTILLA 3" CON CABEZA</t>
  </si>
  <si>
    <t>Mesa controladoralp ptz Controller 3d Sdk95</t>
  </si>
  <si>
    <t>TECNICO ELECTRICISTA + PREST.</t>
  </si>
  <si>
    <t>AYUDANT. ELECTRIC.ESPECIALIZ. + PREST.</t>
  </si>
  <si>
    <t>CANDADO INTEMPERIE 60MM CUBIERTO</t>
  </si>
  <si>
    <t>PANEL LED DE INCRUSTAR CUADRADO 24W</t>
  </si>
  <si>
    <t>PANEL LED DE INCRUSTAR CUADRADO 3W</t>
  </si>
  <si>
    <t>VARILLA DE COBRE 5/8" x 2.40 M</t>
  </si>
  <si>
    <t>PANEL LED DE INCRUSTAR CUADRADO 6W</t>
  </si>
  <si>
    <t>CABLE COBRE DESNUDO No. 2/0   AWG 19hilos</t>
  </si>
  <si>
    <t>PANEL LED DE INCRUSTAR CUADRADO 9W</t>
  </si>
  <si>
    <t>Transformador 30Kva-11.4/208-120v-ocasionalSumergi</t>
  </si>
  <si>
    <t>TAPA SALIDA CORDON CAJA OCTOGONAL</t>
  </si>
  <si>
    <t>Abrazadera Met.Doble Ala 3/4"Para Tubo metalico</t>
  </si>
  <si>
    <t>ANDAMIO METALICO 1 SECCION</t>
  </si>
  <si>
    <t>Banderín asta esquinera(Estaca+Banderín) futbol(4u</t>
  </si>
  <si>
    <t>MARQUILLA EN ACRILICO No. 22</t>
  </si>
  <si>
    <t>PANEL LED DE INCRUSTAR REDONDO 24W</t>
  </si>
  <si>
    <t>RIEL PARA AUTOMATICOS</t>
  </si>
  <si>
    <t>LUMINARIA FLUORESCENTE(1.27X0.14m)2x32w Hermetica</t>
  </si>
  <si>
    <t>TUBO PVC 4" PARA CANALIZACION</t>
  </si>
  <si>
    <t>PROYECTOR CYCLONE 2000W 480V</t>
  </si>
  <si>
    <t>BOMBILLA METAL HALIDE 2000W</t>
  </si>
  <si>
    <t>TRANSFORMADOR SECO TRIFASICO 125KVA 11400 480/277V</t>
  </si>
  <si>
    <t>Arena Fina Roja  + transp.</t>
  </si>
  <si>
    <t>MALLA FUTBOL PROF.CAL.8,Nylon Imp.Hexago.8cmCampin</t>
  </si>
  <si>
    <t>ROTOVACTOR (OPER+COMB).</t>
  </si>
  <si>
    <t>AIREADOR EQUIPO PERF CESPED C/OPERARIO</t>
  </si>
  <si>
    <t>EQUIPO TOP DRESSING (OPER+COMB)</t>
  </si>
  <si>
    <t>EQUIPO FUMIGACION OPERARIO+COMBUSTIBLE</t>
  </si>
  <si>
    <t>Triturado 3/4" a 1" Lavado(Inc. transporte) **</t>
  </si>
  <si>
    <t>Alquiler de Vactor (Solo Lavado)**</t>
  </si>
  <si>
    <t>MOTOBOMBA ALTA PRESIÓN 2-3" (SUMERG)</t>
  </si>
  <si>
    <t>RODILLO  ARRASTRE MANUAL</t>
  </si>
  <si>
    <t>POLVO DE LADRILLO ENLONADO+TRANSPORTE</t>
  </si>
  <si>
    <t>Recebo Subbase granular+ Transporte</t>
  </si>
  <si>
    <t>Malla Nylon Imperm.CAL.14,Hexago 10cm**</t>
  </si>
  <si>
    <t>Alquiler Manguera  para Motobomba 2-3" (10m)</t>
  </si>
  <si>
    <t>Computador Alquiler con Software Autocad</t>
  </si>
  <si>
    <t>Director de Proyecto + Prest. Cat.-5**</t>
  </si>
  <si>
    <t>Ing. Hidráulico  Residente+ Prest. Cat.-8</t>
  </si>
  <si>
    <t>Técnico Digitador 2 + Prestac.</t>
  </si>
  <si>
    <t>MANGUERA 3"POLIETILENO NEGRA(ROLLO 50 ML)Cal.-40</t>
  </si>
  <si>
    <t>MANGUERA Ø2" TRANSP-CAL.40(ROLLO 50 ML)</t>
  </si>
  <si>
    <t>MANGUERA Ø11/2" TRANSP-CAL.40(ROLLO 50 ML)</t>
  </si>
  <si>
    <t>MANGUERA CAUCHO NEGRA RIEGO 1"(100m)CAL-40</t>
  </si>
  <si>
    <t>MANGUERA CAUCHO NEGRA RIEGO3/4"(100m)CAL-40</t>
  </si>
  <si>
    <t>VERTICUTTER (OPER+COMB)</t>
  </si>
  <si>
    <t>Accesorios  de Conexión para Manguera de Riego**</t>
  </si>
  <si>
    <t>REGISTRO CORTINA Ø 3" TIPO PESADO</t>
  </si>
  <si>
    <t>REGISTRO CORTINA.Ø2"PESADO  S/NROMA ICONTEC(125Psi</t>
  </si>
  <si>
    <t>ACCESORIOS DE CONEXION INSTALACIONES HIDRÁULICAS**</t>
  </si>
  <si>
    <t>REGISTRO CORTINA Ø 1"(125 PSI) S/ICONTEC</t>
  </si>
  <si>
    <t>REGISTRO CORTINA.Ø1/2"(125 PSI)S/ICONTEC</t>
  </si>
  <si>
    <t>Aspersor Impacto en Bronce (1") **</t>
  </si>
  <si>
    <t>Aspersor Impacto en Bronce (3/4") **</t>
  </si>
  <si>
    <t>Aspersor Impacto en Bronce (1/2") **</t>
  </si>
  <si>
    <t>Tripode Ángulo1x1/8"Tubo Galv.3/4"+Codo+ adaptador</t>
  </si>
  <si>
    <t>Valvula Selenoide d=2"(Suministro). **</t>
  </si>
  <si>
    <t>PORTERIA  FUTBOL SEMI PROFESIONAL (SUM+INST) **</t>
  </si>
  <si>
    <t>Caja en PVC Rectang.(15"X9.5"X10")control Valvulas</t>
  </si>
  <si>
    <t>Aspersor de Rotor(Turbina-2001/TR-70)r=21mEmergent</t>
  </si>
  <si>
    <t>Aspersor de Rotor</t>
  </si>
  <si>
    <t>Swing Joint (Brazo articul. aspersor de rotor 1")*</t>
  </si>
  <si>
    <t>Boquillas Graduables caudal de presión -aspersor**</t>
  </si>
  <si>
    <t>PANEL LED DE INCRUSTAR REDONDO 6W</t>
  </si>
  <si>
    <t>Lubricante/Grasa**</t>
  </si>
  <si>
    <t>Tractor (Para poda o cepillado) (Oper+Comb)</t>
  </si>
  <si>
    <t>TRANSPORTE-TRACTOR EN GRUA PLANCHON (ida y vuelta)</t>
  </si>
  <si>
    <t>EMULSION ASFALTICA (En frio)CANEC. 55GLNS.</t>
  </si>
  <si>
    <t>Zanjadora Autopropulsada Oruga(Oper+Comb)**</t>
  </si>
  <si>
    <t>Zanjadora Autopropulsada llanta(Oper+Comb)**</t>
  </si>
  <si>
    <t>TUBO PVC UM NORMA NTC 382 D=4" RDE21</t>
  </si>
  <si>
    <t>TAPA PARA CAJA  DE INSPECCION 80x80cm</t>
  </si>
  <si>
    <t>Señal C.R. 90x60Tubo2"Ploteado color-Jgos-Ad.Mayor</t>
  </si>
  <si>
    <t>Equipo Fumigador de Bomba**</t>
  </si>
  <si>
    <t>MallaPort.FutbolSemiprof.Cal.4,Nylon.ImpCuadro10cm</t>
  </si>
  <si>
    <t>MallaPort.FutbolSemiprof.Cal.2,Nylon.ImpCuadro10cm</t>
  </si>
  <si>
    <t>Controlador Electrónico(para sistem.RiegoAutomátic</t>
  </si>
  <si>
    <t>Sensor de LLuvia a 24 Voltios(Sum)</t>
  </si>
  <si>
    <t>CAJA LAMINA PARA CONTROLADOR RIEGO AUTOM**</t>
  </si>
  <si>
    <t>CABLE ENCAUCHETADO 2 x12 SPT - 60 C 300V</t>
  </si>
  <si>
    <t>Regulador de Voltaje 1000W(90-140V)Supres de Picos</t>
  </si>
  <si>
    <t xml:space="preserve">TRIPLEX ARAUCO 2.44x1.22  4mm </t>
  </si>
  <si>
    <t>PLANCHON DE 0.30X0.05X3 ORDINARIO</t>
  </si>
  <si>
    <t>SILLA GIRATORIA ALTA  SIN BRAZOS</t>
  </si>
  <si>
    <t>RASTRILLO DE 16 DIENTES CON MANGO DE MADERA</t>
  </si>
  <si>
    <t>LADRIBLOC 12 STA/FE -19X12X39 Obra.</t>
  </si>
  <si>
    <t>Poste Para barra Flexión espalda Tipo-1 (Sum)</t>
  </si>
  <si>
    <t>MINIRETRO (331)-ORUGA(OPERARIO+COMBUSTIBLE)</t>
  </si>
  <si>
    <t>LIMO ARCILLOSO INCLUYE TRANS</t>
  </si>
  <si>
    <t>SEÑAL CIVICA SC-80 una cara (sum)**</t>
  </si>
  <si>
    <t>Templete para Guaya** 5/8</t>
  </si>
  <si>
    <t>MALLA PROTECC.FUTBOL Cal.2,Nylon Imp.(13X13)</t>
  </si>
  <si>
    <t>VINILO TIPO 2 **</t>
  </si>
  <si>
    <t>TALCO (400) por bulto de 50Kg **</t>
  </si>
  <si>
    <t>MOLDE PARA SOLDADURA CADWELD EN T y X</t>
  </si>
  <si>
    <t>PINZA PARA SUJETAR MOLDE SOLD CADWELL</t>
  </si>
  <si>
    <t>ENCENDEDOR TIPO CHIMENEA (CHISPERO)</t>
  </si>
  <si>
    <t>Fungicida   Fulgitox**</t>
  </si>
  <si>
    <t>Adherente fungicida Agrotin **</t>
  </si>
  <si>
    <t>TRACTOR CORTA CESPED **</t>
  </si>
  <si>
    <t>PANEL LED DE INCRUSTAR REDONDO 9W</t>
  </si>
  <si>
    <t>Empalme para afloramiento de 3" **</t>
  </si>
  <si>
    <t>RecubrimientoSintetico Canch+Demarc Asfalt(Sum+Ins</t>
  </si>
  <si>
    <t>MASTERSEAL C 20Kg **</t>
  </si>
  <si>
    <t>Arena de cuarzo **</t>
  </si>
  <si>
    <t>Color base acrylic **</t>
  </si>
  <si>
    <t>Prexichrome sintetic finish **</t>
  </si>
  <si>
    <t>Plexipave line color **</t>
  </si>
  <si>
    <t>Primer **</t>
  </si>
  <si>
    <t>Acoples Sencillo columpio  (Sumin ) **</t>
  </si>
  <si>
    <t>Chapetas ( para barras de giro)0.08x0.06m) **</t>
  </si>
  <si>
    <t>Chapetas para reja**</t>
  </si>
  <si>
    <t>Agarradera Rodadero tubo Gal.3/4 (Jug Inf Madera)</t>
  </si>
  <si>
    <t>Escalador de Arbol (sum.) **</t>
  </si>
  <si>
    <t>Escalador de Arco (sum.) **</t>
  </si>
  <si>
    <t>Escalador de Arbol (sum.) Juego M-3**</t>
  </si>
  <si>
    <t>Pasamanos Angulado (sum.) **</t>
  </si>
  <si>
    <t>Juego Pasamanos Recto Completo(sum+Transporte) **</t>
  </si>
  <si>
    <t>Escalera de Gato (sum.) **</t>
  </si>
  <si>
    <t>CORAZA DE 2"</t>
  </si>
  <si>
    <t>Toma RJ-45 x 1  CAT 6</t>
  </si>
  <si>
    <t>Toma RJ-45 x 2  CAT 6</t>
  </si>
  <si>
    <t>Cable 3X12 Cu Trenzado AWGTHHN/THWN600V75°C</t>
  </si>
  <si>
    <t>PANEL LED DE INCRUSTAR Y REDONDA 3W</t>
  </si>
  <si>
    <t>SikaColor 555W**</t>
  </si>
  <si>
    <t>ORGANIZADOR DE CABLES HORIZ. 0.80X0.80</t>
  </si>
  <si>
    <t>Poste tensión fortinet; Ø=60mm; e=1.5mm L=2.50M</t>
  </si>
  <si>
    <t>Tapon HG d=2" MACHO*</t>
  </si>
  <si>
    <t>Poste tornapuntas fortinet; Ø=38mm; e=1.5mm</t>
  </si>
  <si>
    <t>PERNO DE OJO 1/4"X6 PULGADAS</t>
  </si>
  <si>
    <t>PANEL LED DE SOBREPONER CUADRADO 24W</t>
  </si>
  <si>
    <t>FORMALETA METÁLICA</t>
  </si>
  <si>
    <t>DIVISION MEDIA ALT.H=1.20M PAÑO COLORES(Sum+Inst)</t>
  </si>
  <si>
    <t>División Mod.Mixta Paño+Vidrio4mmH=1.0m(Sum+Inst)</t>
  </si>
  <si>
    <t>Superfic.Mostrad.VidrioTempl.6mm(1.5x0.30)Sum+Inst</t>
  </si>
  <si>
    <t>Divis.Mod.MixtaPañoCol+Vidrio4mmH=2.2+Sanblast(S+i</t>
  </si>
  <si>
    <t>Desmonte.Mod.divis.Med. Altura+paño2caras(S+I)</t>
  </si>
  <si>
    <t>Superf.Puest. Trabaj.1.5X0.6Tablex30mmForm.T8(S+I)</t>
  </si>
  <si>
    <t>SUPERFIC.RETORNO(0.60X0.90M)Tablex30mmFormT8(S+I)</t>
  </si>
  <si>
    <t>MuebleRecepcion1.80x1.50h=1.00m+Vidrio Temp6mmSum</t>
  </si>
  <si>
    <t>Divisi.Modul.PisoTecho.lMixto+VidrioSanblast(S+I)</t>
  </si>
  <si>
    <t>Soporte/costadoFrestandingCollrolled+Pin-Elec(S+I)</t>
  </si>
  <si>
    <t>ArchivadorMinitorre2X1 A=0.38mNivelad.Cal.22(S+I)</t>
  </si>
  <si>
    <t>Silla Ref. penta alta tipo lisaNylonCarcasaPañoErg</t>
  </si>
  <si>
    <t>SillaInterloc.IsóscelesTapiz.Espum.AltaDensid.Paño</t>
  </si>
  <si>
    <t>SillaGerenteRef.Excell.Brazos.Tapiz.PrannaNegro.</t>
  </si>
  <si>
    <t>CABLE DUPLEX Cu N°12</t>
  </si>
  <si>
    <t>CANALETA METAL 15 X5 Cal.16 (Suministro)</t>
  </si>
  <si>
    <t>Mesa para sala de reun.1.8x0.90mTablex30mmForm.T8*</t>
  </si>
  <si>
    <t>ARCHIVO RODANTE EXISTENTE 8.5x2.2m(Desm+Inst)) *</t>
  </si>
  <si>
    <t>ARCHIVO RODANTE EXISTENTE 6.9x2.2m(Desm+Inst)) *</t>
  </si>
  <si>
    <t>ARCHIVO RODANTE EXISTENTE 5.49x2.2m(Desm+Inst)) *</t>
  </si>
  <si>
    <t>DIVISION ALUMINIO piso-techo(Vidrio+SandBlasting)</t>
  </si>
  <si>
    <t>Desmonte,reubic, mto.PuertaDobleVidrio+Zocal+cerra</t>
  </si>
  <si>
    <t>Desmonte,reubic, mto.PuertaDoblebAT.Aluminio.Bisag</t>
  </si>
  <si>
    <t>Desmonte Puerta Batient.Aluminio.</t>
  </si>
  <si>
    <t>Instalación Puerta Batient.Aluminio.</t>
  </si>
  <si>
    <t>PANEL LED DE SOBREPONER CUADRADO 3W</t>
  </si>
  <si>
    <t>PUERTA CORREDIZA  ALUM. 2.10 x 1.8Cerra+bisag</t>
  </si>
  <si>
    <t>PUERTA ALUM. 2.0 x 0.8+Cerra+Vidrio Sand Blasting</t>
  </si>
  <si>
    <t>VENTANA CORREDIZA  ALUM. 1.50 x 0.9+Vidrio inc.5mm</t>
  </si>
  <si>
    <t>VENTANA CORREDIZA  ALUM. 1.80 x 0.9+Vidrio inc.5mm</t>
  </si>
  <si>
    <t>VENTANA FIJA  ALUM. 1.80 x 2.1+Vidrio.</t>
  </si>
  <si>
    <t>PRLICULA DE SEGURIDAD (SUM+INSTAL)</t>
  </si>
  <si>
    <t>VENTANA FIJA  ALUM. 1.60 x 0.60+Vidrio iNC. 5MM.</t>
  </si>
  <si>
    <t>VENTANA CORRED.ALUM. 1.63 x 1.60+Vidrio iNC. 5MM</t>
  </si>
  <si>
    <t>VENTANA CORRED.ALUM. 1.94 x 1.80+Vidrio iNC. 5MM</t>
  </si>
  <si>
    <t>CIELO RASO MODULAR.0.60X0.60 ALUM.BLANCO MATE</t>
  </si>
  <si>
    <t>GUARDAESCOBA PVC NEGROh=6CM (Sum+Inst)</t>
  </si>
  <si>
    <t>DESMONT.MUROS  DRY-WALLCON RETIRO.(A TODO COSTO)</t>
  </si>
  <si>
    <t>MUROS DRY-WALL-9cm,3 manos de pintura(Todo costo)</t>
  </si>
  <si>
    <t>PINTURA MUROS DRY-WALL EXIST.DOS CARAS(TODO COSTO)</t>
  </si>
  <si>
    <t>SEÑAL DE EMERGENCIA ACRILICO (15X15CM)Sum+Inst.</t>
  </si>
  <si>
    <t>SEÑAL VIDRIO TEMPLADO 6MM (10X20CM)CON EXT.Sum+Ins</t>
  </si>
  <si>
    <t>PINTURA PUERTA Y MARCO MADERA BAÑO SUBDIRECC.</t>
  </si>
  <si>
    <t>PINTURA ELECTROSTATICA**(SUM+INST)</t>
  </si>
  <si>
    <t>CORTE DE PISO CORTADORA 1.0X0.30M GRANIT.SUBDIRECC</t>
  </si>
  <si>
    <t>GRANITO PULIDO REPARC.1X0.30M.SUBDIRECC.</t>
  </si>
  <si>
    <t>Elementos Varios Repar.Juego Madera**</t>
  </si>
  <si>
    <t>EQUIPO CORTE ACETILENO</t>
  </si>
  <si>
    <t>PANEL LED DE SOBREPONER CUADRADO 6W</t>
  </si>
  <si>
    <t>ACCESORIOS PARA BAÑO BLANCO 4 PIEZAS.</t>
  </si>
  <si>
    <t>GUARDAESCOBA GRANITO VIBROPRENSADO 7X33</t>
  </si>
  <si>
    <t>BOQUILLA BLANCA -1 (Saco de 25 Kg)</t>
  </si>
  <si>
    <t>TRANSP. CAMION 18TN BOGOTA-SUMAPAZ(CARG Y DESC)</t>
  </si>
  <si>
    <t>GRANITO DE MARMOL N°2 (40KG).</t>
  </si>
  <si>
    <t>BOCEL MADERA TRIANGULAR BLANCO(2X2CM) L=2.5M</t>
  </si>
  <si>
    <t>TAPA REGISTRO ACERO INOX.(20 x 20)/(23X23CM)</t>
  </si>
  <si>
    <t>Dispensador jabon Vertical **</t>
  </si>
  <si>
    <t>CERRADURA  DE SEGURIDAD PARA CANTONERA</t>
  </si>
  <si>
    <t>BRAZO HIDRAULICO CIERRAPUERTAS Yale, Steel Lock o similar</t>
  </si>
  <si>
    <t>Perfil.Estruct.254x64x19mm;e=2mmPara  Cubiertas.</t>
  </si>
  <si>
    <t>RETAL PIEDRA MUÑECA</t>
  </si>
  <si>
    <t>LADRILLO 20x10x4 Obra</t>
  </si>
  <si>
    <t>MANTO CON FOIL DE ALUMINIO X 10M2,E=3mm</t>
  </si>
  <si>
    <t>Soplete a gas para calentar 3 boquillas (Discover)</t>
  </si>
  <si>
    <t>PINTURA BITUMINOSA DE ALUMINIO ( 1/4 de Galon)</t>
  </si>
  <si>
    <t>RODILLO REPUESTO FELPA DE 9" X3/4"</t>
  </si>
  <si>
    <t>RODILLO REPUESTO EN POLYESTER DE 2"</t>
  </si>
  <si>
    <t>ALFALISTO PLUS (25Kg)</t>
  </si>
  <si>
    <t>ALFACOLOR 1-3 BLANCO (5Kg-1)</t>
  </si>
  <si>
    <t>PORCELANATO BLANCO 46.1X46.1 CAJA X 1.48M2</t>
  </si>
  <si>
    <t>PORCELANATO BLANCO 46.1X46.1</t>
  </si>
  <si>
    <t>GUARDAESCOBA PORCELANATO BLANCO 0.07X0.38M</t>
  </si>
  <si>
    <t>PLANCHON (0.18x0.04x6.00M)</t>
  </si>
  <si>
    <t>Valvula flotadora sola d=1/2"Helbert o similar</t>
  </si>
  <si>
    <t>bola cobre d=1/2"Helbert.o Similar (175PSI) **</t>
  </si>
  <si>
    <t>SANITARIO CORONET</t>
  </si>
  <si>
    <t>PANEL LED DE SOBREPONER REDONDO 12W</t>
  </si>
  <si>
    <t>ESQUINERO BLANCO X 2.40M -  PVC</t>
  </si>
  <si>
    <t>Semilla Pasto Rye-grass**</t>
  </si>
  <si>
    <t>LAMINA C.R. DECAP.Y ACEITAD.1.20x2.40 e=2.5mm</t>
  </si>
  <si>
    <t>TAPA SEMIESFERICA**</t>
  </si>
  <si>
    <t>TORNILLO MET GALV BRISTOL 1/2"X1" GR-5</t>
  </si>
  <si>
    <t>Tubo ducto electrico tipo liviano 3" **</t>
  </si>
  <si>
    <t>Tubo aceroEstructural Galv. 3"e=3.0mm sin rosca**</t>
  </si>
  <si>
    <t>Tubo aceroEstructural Galv.2"e=4.0 mm sin rosca**</t>
  </si>
  <si>
    <t>Tensor Banner 3/8 x 6"**</t>
  </si>
  <si>
    <t>SEÑAL DIRECCIONAL TIPO POSTES(SUM+INST)DADOS P4-ID</t>
  </si>
  <si>
    <t>PANEL LED DE SOBREPONER REDONDO 18W</t>
  </si>
  <si>
    <t>BANDEJA PORTACABLE(20X5)CAL.18</t>
  </si>
  <si>
    <t>TERMINAL AUTODESFORRE**</t>
  </si>
  <si>
    <t>PANEL LED DE SOBREPONER REDONDO 6W</t>
  </si>
  <si>
    <t>PANEL LED SOBREPONER 30X120 45W BLANCA</t>
  </si>
  <si>
    <t>MULTITOMA 6 SALIDAS ABSORCIÓN DE ENERGÍA REPENTINA</t>
  </si>
  <si>
    <t>EXTENSIÓN 30MT, 100 FT COLOR NARANJA POLO A TIERRA</t>
  </si>
  <si>
    <t>JUEGO 8 LLAVES ALLEN PULGADAS REF 69-252</t>
  </si>
  <si>
    <t>JUEGO 8 LLAVES COMBINADAS 5/16-3/4 REF 88-854</t>
  </si>
  <si>
    <t>JUEGO 8 LLAVES COMBINADAS 8-19 MM REF 88-855</t>
  </si>
  <si>
    <t>JUEGO DESTORNILLADORES PRECISIÓN 14 EN1 CPPH148 RE</t>
  </si>
  <si>
    <t>JUEGO FORMONES 3UND REF 16-125LA</t>
  </si>
  <si>
    <t>JUEGO LLAVE B/FIJA 8 PIEZAS 6-22 MM REF 86-072</t>
  </si>
  <si>
    <t>JUEGO LLAVES TORX 8 PIEZAS REF 69-266</t>
  </si>
  <si>
    <t>KIT DE TALADRO PERCUTOR INALÁMBRICO 3/8 PULG+atorn</t>
  </si>
  <si>
    <t>KIT MOTOTOOL DREMEL 3000 125W 127V + 10 ACCESORIOS</t>
  </si>
  <si>
    <t>LIJADORA ORBITAL 1/4 230W 2.4A 14.000 OPM</t>
  </si>
  <si>
    <t>LIMA MEDIA CAÑA 8 PULGADAS 15F8171</t>
  </si>
  <si>
    <t>LIMA PLANA 8 PULGADAS 15F8111</t>
  </si>
  <si>
    <t>LIMA REDONDA 8 PULGADAS 15F8131 REDLINE</t>
  </si>
  <si>
    <t>MAQUINA PARA CORTA BALDOSA 3 EN 1 600 MM</t>
  </si>
  <si>
    <t>PALÍN HOYADOR COLIMA CON CABO</t>
  </si>
  <si>
    <t>RATCHET M/ART. 8 PULGADAS-M3/8 PULGADAS REF 4-86-2</t>
  </si>
  <si>
    <t>SET 94 PIEZAS COPAS 1/4 Y 1/2 PULGADA SD-GS506</t>
  </si>
  <si>
    <t>SET DE DESTORNILLADORES PRO DE 6 PIEZAS</t>
  </si>
  <si>
    <t>SET PUNTAS MAXFIT MAGNETICAS 30 PIEZAS REF DWA2SLS</t>
  </si>
  <si>
    <t>MADERAMEN REF: GraboSpringAirElite 43mm(SUM+INST)</t>
  </si>
  <si>
    <t>Transfor tiposecoClase H,GrConexDyn5 de 630 KVA Cu</t>
  </si>
  <si>
    <t>Cable de cobre HFFRLS AWG #  250</t>
  </si>
  <si>
    <t>SIERRA COPA MADERA 48 MM</t>
  </si>
  <si>
    <t>ZORRA 250KG 130X55CM BANDEJA 22X35CM</t>
  </si>
  <si>
    <t>IMPERMEABILIZANTE PARAGUAS BLANCO TERRAZA CUBIERTA</t>
  </si>
  <si>
    <t>SUPER BONDER 5 GRAMOS PRECISIÓN</t>
  </si>
  <si>
    <t>TUBO GALVANIZADO 3" (e=3.25mm)</t>
  </si>
  <si>
    <t>PINTURA DE TECHO VINILO BLANCO TIPO 1(SUBDIRECC)**</t>
  </si>
  <si>
    <t>PILA TIPO MONEDA LITHIUM GP CR 2032 DE 3 V</t>
  </si>
  <si>
    <t>BISAGRA DE ALA GALVANIZADA 3PG 2UND</t>
  </si>
  <si>
    <t>Sika Estuka acrilico (6kg) **</t>
  </si>
  <si>
    <t>BISAGRA OMEGA PUERTA 3PULG DORADA X 3UND</t>
  </si>
  <si>
    <t>PLATINA GALVANIZADA PARA BARANDA</t>
  </si>
  <si>
    <t>ORGANIZADOR  CABLES VERTICAL 0.80X0.80H=7PIES</t>
  </si>
  <si>
    <t>Sika Estuka acrilico (30Kg) **</t>
  </si>
  <si>
    <t>UPS ON-LINE CON POLO A TIERRA (10KVA)**</t>
  </si>
  <si>
    <t>ESPECIALISTA INFRAESTRUCTURA VIAL**</t>
  </si>
  <si>
    <t>Sika Primer 215 (caja por 6 unidades ) **</t>
  </si>
  <si>
    <t>PELICULA ANTIRAYON ***</t>
  </si>
  <si>
    <t>REMACHE PARA SEÑAL</t>
  </si>
  <si>
    <t>BISAGRA PARCHE RECTA 26MM 2UND 95GRADOS</t>
  </si>
  <si>
    <t>Señal de Obra(Lam.Galv Cal.20-Ang.2X2x1/8"-75X75cm</t>
  </si>
  <si>
    <t>GEOMEMBRANA HDPE  20MILS</t>
  </si>
  <si>
    <t>MANTO CONTROL EROSIÓN</t>
  </si>
  <si>
    <t>BISAGRA T 5PG GALVANIZADA 2UND</t>
  </si>
  <si>
    <t>REMACHE POP 4-2 1/8X1/4 100UN</t>
  </si>
  <si>
    <t>REMACHE POP 4-3 1/8X5/16 100UN</t>
  </si>
  <si>
    <t>REMACHE POP 4-4 1/8X3/8 100UN</t>
  </si>
  <si>
    <t>PLANTA   HIEDRA MIAMI  PARA JARDIN</t>
  </si>
  <si>
    <t>REMACHE POP 5-4 5/32X3/8 100UN</t>
  </si>
  <si>
    <t>TAPA DILATADOR ALUMINIO 1-1/2PGX6MM</t>
  </si>
  <si>
    <t>TORNILLO AGLOMERADO AUTOPERFORANTE 8X1-1/4 100UN</t>
  </si>
  <si>
    <t>TORNILLO LÁMINA PAN PHILIPS ZINCADO 6X3/8 100UN</t>
  </si>
  <si>
    <t>ADAPTADOR PRESION MACHOROSCADOPVC 3"</t>
  </si>
  <si>
    <t>SIFÓN PLÁSTICO FLEXIBLE BLANCO 86CM LVP/LVM</t>
  </si>
  <si>
    <t>DIAFRAGMA PARA FLUXOMETRO ELECTRONICO</t>
  </si>
  <si>
    <t>UNION CPVC  3/4 **</t>
  </si>
  <si>
    <t>Adaptador CPVC Macho 1/2"  **</t>
  </si>
  <si>
    <t>Tapón CPVCSoldado 1/2"  **</t>
  </si>
  <si>
    <t>Niple HG 3/4"L=0.1m **</t>
  </si>
  <si>
    <t>Adaptador PVCP Macho 11/4" S/NORMA ICONTEC</t>
  </si>
  <si>
    <t>Tapon  roscadoHG d=11/4" Macho</t>
  </si>
  <si>
    <t>CODO 90° PRESION PVC 1 1/4"  S/NORMA ICONTEC</t>
  </si>
  <si>
    <t>LAMINA PARA FORMALETA SUPER T(2.15X2.44M) e=19mm</t>
  </si>
  <si>
    <t>REMOVEDOR PARA TUBERIA PVC (12 ONZ)</t>
  </si>
  <si>
    <t>SIKA quick 2500</t>
  </si>
  <si>
    <t>Sikalatex 4.5kg **</t>
  </si>
  <si>
    <t>Buje PVCSØ 3"   PAVCO    **</t>
  </si>
  <si>
    <t>Buje Soldado PVCS- Ø 2"X11/2" S/NORMA ICONTEC</t>
  </si>
  <si>
    <t>TAPON PRUEBA PVC SANITARIA 11/2"***</t>
  </si>
  <si>
    <t>TAPA PRUEBA PVC SANITARIA 2"***</t>
  </si>
  <si>
    <t>LIJA BANDA 4X24 PULGADA GR60 CAR 79 77696027471</t>
  </si>
  <si>
    <t>PERROS PARA CABLE GALVANIZADO 1/4 PULGADA</t>
  </si>
  <si>
    <t>CINTA DE ENMASCARAR 48 MM x 40 MT</t>
  </si>
  <si>
    <t>TORNILLO PANEL DRYWALL PTA AGUDA 6X1 100UN</t>
  </si>
  <si>
    <t>LINTERNA METALICA RECARGABLE CON ZOOM ALCANCE 100M</t>
  </si>
  <si>
    <t>Banca Arco con Espaldar GRC 21 MP Según diseño</t>
  </si>
  <si>
    <t>TAPA PRUEBA PVC SANITARIA 4"***</t>
  </si>
  <si>
    <t>Malla gaviones(2*1*1-triple tors.2.7mmCal 12-S=10</t>
  </si>
  <si>
    <t>REGISTRO CORTINA PESADO 1 1/4" S/NORMA ICONTEC</t>
  </si>
  <si>
    <t>UNIVERSAL GALVANIZADA  Ø 1 1/2"</t>
  </si>
  <si>
    <t>TEE SANITARIA 4x3"         PAVCO</t>
  </si>
  <si>
    <t>BOMBILLO AHORRADOR ESPIRAL 26 WAT-120V-LUZ</t>
  </si>
  <si>
    <t>BOMBILLO AHORRADOR 4 PIN DE 32 A 42W PHILIPS</t>
  </si>
  <si>
    <t>ALFOMBRA ALFA ALEGRO 800gr POLIPROPILENO</t>
  </si>
  <si>
    <t>PEGANTE PARA ALFOMBRA</t>
  </si>
  <si>
    <t>Barrera Antioxidante **</t>
  </si>
  <si>
    <t>Lámina cold rolled cal. 18 (4'x8') (1.22x2.44) **</t>
  </si>
  <si>
    <t>TUERCA y ARANDELA 3/4""</t>
  </si>
  <si>
    <t>SOLDADURA INOX 308- 1/8 WEST ARCO**</t>
  </si>
  <si>
    <t>HOJA DE SEGUETA BIMETALICA  NICHOLSON 2</t>
  </si>
  <si>
    <t>ARBOL CORONO</t>
  </si>
  <si>
    <t>SOPORTE PARA LAMPARA EUROPEA</t>
  </si>
  <si>
    <t>TUBO T8-17W 865 L/BLANCA PHILIPS(LAMPAR.EUROPEA)</t>
  </si>
  <si>
    <t>BALASTO 4 x 32 ELECTRON</t>
  </si>
  <si>
    <t>SOCKET PARA TUBO T8</t>
  </si>
  <si>
    <t>LAMPARA FLUORESC. 2x32W(ARMAZON+BALAST+SOCKET+TUBO</t>
  </si>
  <si>
    <t>Tapón CPVCSoldado 1"  **</t>
  </si>
  <si>
    <t>Tee CPVC 1"  **</t>
  </si>
  <si>
    <t>Adaptador CPVC Macho 1"  **</t>
  </si>
  <si>
    <t>Sifon pvc 3" **</t>
  </si>
  <si>
    <t>VIDRIO LAMINADO 3+3 (6 mm)VERDE.</t>
  </si>
  <si>
    <t>Silicona transparente (Tubo de 11 onzas)***</t>
  </si>
  <si>
    <t>GRAVILLA BLANCA</t>
  </si>
  <si>
    <t>GRAVILLA NEGRA</t>
  </si>
  <si>
    <t>GRAVILLA GRIS</t>
  </si>
  <si>
    <t>ABRAZADERA DE 1"</t>
  </si>
  <si>
    <t>ABRAZADERA DE 11/4"</t>
  </si>
  <si>
    <t>ABRAZADERA DE 11/2"</t>
  </si>
  <si>
    <t>Reja Bancaria varilla 12mm (anticorrosivo+esmalte)</t>
  </si>
  <si>
    <t>TEJA  ARQUITECTONICA  ACESCO TRAPEZOIDAL CAL.26 PREPINTADA</t>
  </si>
  <si>
    <t>CANAL METALICO CAL.20 (10 X10) (Suministro)</t>
  </si>
  <si>
    <t>Estructura Metálica **</t>
  </si>
  <si>
    <t>Lamina en Superboard (1.22x2.44) 8mm **</t>
  </si>
  <si>
    <t>Canal(Riel)RoladoGrafiladoBase9Cal.24(2.44m)***</t>
  </si>
  <si>
    <t>Carga Ramset tiro a Tiro verdes***</t>
  </si>
  <si>
    <t>Cinta Malla x Rollo 300" (91m)***</t>
  </si>
  <si>
    <t>Clavo Ramset 5/16" x 1"***</t>
  </si>
  <si>
    <t>MASILLA ETERGLASS LLENADO Y ACAB. CANECAX5GAL.</t>
  </si>
  <si>
    <t>Paral Rodado y Grafilado Base8Cal.24(2.44m)***NO USAR</t>
  </si>
  <si>
    <t>Tornillo ceramizado Punta Broca 8 x 11/4"***</t>
  </si>
  <si>
    <t>Tornillo Estructura Punta Broca 8 x 1/2"***</t>
  </si>
  <si>
    <t>Banca Concreto GRC 21 MP Pigmentado Según diseño</t>
  </si>
  <si>
    <t>BALA DULUX 2XE27 BL SV PROYECTOS***</t>
  </si>
  <si>
    <t>BOMBILLO FC DB 26W/840 PHL***</t>
  </si>
  <si>
    <t>VIDRIO BALA DULUX /HQI SERIGRAFIADO CON A***</t>
  </si>
  <si>
    <t>ROLADORA (Alquiler)</t>
  </si>
  <si>
    <t>Lamina acero inoxidable304Cal.20 (0.9mm)</t>
  </si>
  <si>
    <t>LAMINA PARA FORMALETA SUPER T(1.53X2.44M)e=9MM</t>
  </si>
  <si>
    <t>PINTURA ACRILICA MURALLA GRIS BASALTO</t>
  </si>
  <si>
    <t>LIJA TELA PABMERIL PLIEGO 9X11" GRANO 150</t>
  </si>
  <si>
    <t>GEOmalla Tensar Triax TX 160 (4x75m rollo 300m2)**</t>
  </si>
  <si>
    <t>Banca Infantil Fusión Madera GRC 21MP Según diseño</t>
  </si>
  <si>
    <t>Banca Trapezoidal Espaldar GRC 21MP Según diseño</t>
  </si>
  <si>
    <t>Banca Concreto Brazos Metal GRC 21MP Según diseño</t>
  </si>
  <si>
    <t>Banca Concreto Brazos Metal S GRC21MP Según diseño</t>
  </si>
  <si>
    <t>Silla Indiv Canales Concreto GRC21MP Según Diseño</t>
  </si>
  <si>
    <t>BebederoDual Concreto S.Hidrauli UHPC Según Diseño</t>
  </si>
  <si>
    <t>Banca UHPC Trapezo Modular Espaldar Segun Diseño</t>
  </si>
  <si>
    <t>Butaco Hexagonal Concret Especial D50 Segun Diseño</t>
  </si>
  <si>
    <t>Butaco Hexagonal Concret Especial D40 Segun Diseño</t>
  </si>
  <si>
    <t>Banca Estructura Metal Madera PVC TA Según Diseño</t>
  </si>
  <si>
    <t>ESMALTE  SINTÉTICO DOMÉSTICO INTERIOR</t>
  </si>
  <si>
    <t>GUARDAESCOBA EN GRANADILLO (sum+ins) h=0.1m;e=1CM</t>
  </si>
  <si>
    <t>Banca Estructura Metal Madera PVC TB Según Diseño</t>
  </si>
  <si>
    <t>Banca Modular Curva Externa Según Diseño</t>
  </si>
  <si>
    <t>Banca Modular Curva Interior Según Diseño</t>
  </si>
  <si>
    <t>EQUIPO COMPRESOR MICROESFERAS</t>
  </si>
  <si>
    <t>Banca Modular Curva Arco Según Diseño</t>
  </si>
  <si>
    <t>Tamizado (granul.) especial para mezcla **</t>
  </si>
  <si>
    <t>Producción especial en planta para mezcla asf. **</t>
  </si>
  <si>
    <t>LADRILLO TOLETE COMUN-10 X .20 X.06 RrecocidoObra</t>
  </si>
  <si>
    <t>TABLA CHAPA .(10X2CM) L=3M</t>
  </si>
  <si>
    <t>ASESORIA TÉCNICA PARA PISTA DE BICICROSS</t>
  </si>
  <si>
    <t>TUBO CUADRADO  1 1/2"    Cal. 16</t>
  </si>
  <si>
    <t>CONECTOR x 5.90 MARQUESINAS LAMINA POLICARBONATO A</t>
  </si>
  <si>
    <t>PISO MADERA GRANADILLO **</t>
  </si>
  <si>
    <t>U de Remate (2.10m) MARQUESINAS LAMINA POLICARBONA</t>
  </si>
  <si>
    <t>Cinta Microperforada/33m.MARQ.POLICARBONATO ALVEOL</t>
  </si>
  <si>
    <t>CHAZO EXPANSIVO 21/2"X3/8"</t>
  </si>
  <si>
    <t>LAMINA.POLICARB.ALVEOLAR 6mm(2.10 X 2.90 M)</t>
  </si>
  <si>
    <t>TORNILLO CABEZA PLANA **</t>
  </si>
  <si>
    <t>ESTOPA (1 Kg) **</t>
  </si>
  <si>
    <t>FICHA TECN.FORESTAL(Inc.Format1 y 2):20-99 Árboles</t>
  </si>
  <si>
    <t>Banca Modular Contención Según Diseño</t>
  </si>
  <si>
    <t>Señal Civica IDG-S 1 cara  (sum.) **</t>
  </si>
  <si>
    <t>REMACHE 3/16  X 1"  caja x 250 un</t>
  </si>
  <si>
    <t>Lamina informativa SC-80  (suministro+Transporte)</t>
  </si>
  <si>
    <t>Lamina informativa SC-120  (suministro+Transporte)</t>
  </si>
  <si>
    <t>BROCA HSS 3/16" (Para metal)</t>
  </si>
  <si>
    <t>Lamina informativa IDG-S(suministro+Transp.)  **</t>
  </si>
  <si>
    <t>TomaDobleRJ-45con Flace Plate  CAT5</t>
  </si>
  <si>
    <t>PATCH PANEL 24 PTOS- CAT5</t>
  </si>
  <si>
    <t>PATCH CORD CAT 6 1 MT (3 Feet) con apantallamiento utp y clasificación lszh</t>
  </si>
  <si>
    <t>PATCH CORD CAT 6  3 MT (10 Feet)***</t>
  </si>
  <si>
    <t>TomaElectricaPolo AisladoNaranja HG</t>
  </si>
  <si>
    <t>PRUEBA  PARA CERTIFICAC.DE PUNTOS CABLEADO ESTRUCT</t>
  </si>
  <si>
    <t>TomaElectricaPolo Normal</t>
  </si>
  <si>
    <t>CABLE AMP UTP 4P CAT 5E</t>
  </si>
  <si>
    <t>PISO CORSARIO COLORES ANCHO=1.40M***</t>
  </si>
  <si>
    <t>PEGANTE PARA PISO CAUCHO CORSARIO/TOPEROL</t>
  </si>
  <si>
    <t>CANALETA METAL  .12 X6 BLANCA</t>
  </si>
  <si>
    <t>Balancin Tubo Galvanizado 2" x 2.00m **(2 Puestos)</t>
  </si>
  <si>
    <t>Balancin Tubo Galvanizado 2" x 2.50m **(2 Puesto)</t>
  </si>
  <si>
    <t>LAMPARA 24 CELDAS 4X18W TUBOT8+BALASTO</t>
  </si>
  <si>
    <t>TravesañoTuboGalv.2"Cal.105.(2.00m)***</t>
  </si>
  <si>
    <t>TravesañoTuboGalv.2"Cal.105.(2.50m)***</t>
  </si>
  <si>
    <t>TORNILLO  1/2" X 2 ½"</t>
  </si>
  <si>
    <t xml:space="preserve">Acople Completo ** </t>
  </si>
  <si>
    <t>Asiento en Fibra de Vidrio con soporte **</t>
  </si>
  <si>
    <t>Acoples en U lámina Cal. 3/16"(Sumin ) **</t>
  </si>
  <si>
    <t>Tornillo Hexagonal G-2 R.O. 1/4 X 3" Doble arandel</t>
  </si>
  <si>
    <t>Asiento en Fibra de Vidrio **</t>
  </si>
  <si>
    <t>TUBO GALVANIZADO 11/4 SCH-40 (e=3.25mm) "</t>
  </si>
  <si>
    <t>Cinta Bandit 1/2"***</t>
  </si>
  <si>
    <t>Cinta Bandit 5/8"***</t>
  </si>
  <si>
    <t>Hebilla Cinta band-it 5/8"</t>
  </si>
  <si>
    <t>TORNILLO  1/4 X 4" (incluye arandela y tuerca seg)</t>
  </si>
  <si>
    <t>TUBO GALVANIZADO       1"  x 2.5 mm</t>
  </si>
  <si>
    <t>TUBO  GALVANIZADO - IMC - Ø 1" L=3M</t>
  </si>
  <si>
    <t>TUBO CONDUIT GALV IMC 1 1/4"</t>
  </si>
  <si>
    <t>ANGULO        3/16"  x 1 1/4"</t>
  </si>
  <si>
    <t>TORNILLO  1/4 X 6"(Incluye arandela y tuerca seg.)</t>
  </si>
  <si>
    <t>Rodachines en V 2"</t>
  </si>
  <si>
    <t>Rodachines corredera ROG-800 **</t>
  </si>
  <si>
    <t>TORNILLO  1/4 X 9"</t>
  </si>
  <si>
    <t>Riel corredera cal. 18 (L=2m) **</t>
  </si>
  <si>
    <t>BROCA HSS 3/4" (Para metal)</t>
  </si>
  <si>
    <t>VARILLA ROSCADA 3/4" (1M) (Mobiliario Parques)</t>
  </si>
  <si>
    <t>TOMA DE MUESTRAS PARA CBR INALTERADO</t>
  </si>
  <si>
    <t>Escalera 3, pasos en aluminio/metal plegable 150kg</t>
  </si>
  <si>
    <t>Deslizadero en Fibra de Vidrio 4mts. **</t>
  </si>
  <si>
    <t>DESTORNILLADORES X 6 PIEZAS PALA Y  ESTRELLA</t>
  </si>
  <si>
    <t>PUNTERO HOJA DE RESORTE L= 35 cm **</t>
  </si>
  <si>
    <t>TALADRO PERCUTOR DE 1/2" - 600W - VEL.VAR.REV **</t>
  </si>
  <si>
    <t>TORNILLO HEXAGONAL ZINC 1/4 X 1"</t>
  </si>
  <si>
    <t>BROCAS CON PUNTA EN TUNGSTENO 8 PZS 3-10mm **</t>
  </si>
  <si>
    <t>CAJA PARA HERRAMIENTAS 18" NEGRO **</t>
  </si>
  <si>
    <t>MARTILLO DE UÑA- 20 ONZAS  MANGO EN FIBRA O CAUCHO</t>
  </si>
  <si>
    <t>LLAVE PARA TUBO DE 12" **  STANLEY O SIMILAR</t>
  </si>
  <si>
    <t>LLAVE EXPANSION AISLADA 10" 1.000V ** STANLEY  O S</t>
  </si>
  <si>
    <t>BROCAS AR 1.5mm A 6.5mm CALID. IND. JUEGO 13 pzs**</t>
  </si>
  <si>
    <t>LLAVE PARA TUBO DE 8" ** STANLEY  O SIMILAR</t>
  </si>
  <si>
    <t>MACETA CON CABO DE 2LB **</t>
  </si>
  <si>
    <t>MARCO PARA SEGUETA  FIJO METALICO DE 12"</t>
  </si>
  <si>
    <t>Balancin en Madera **</t>
  </si>
  <si>
    <t>ALICATE ELECTRICISTA DE 8" - LEGITIMO **</t>
  </si>
  <si>
    <t>Deslizadero en Fibra de Vidrio 2.40m.***</t>
  </si>
  <si>
    <t>LLAVES COPA 10mm A 19mm JGO 11 CUADRANTE 1/2" **</t>
  </si>
  <si>
    <t>ESCALERA TIPO EXTENSION DE 4.88MT A 9.17MT 32 PASO</t>
  </si>
  <si>
    <t>Generador de tonos **</t>
  </si>
  <si>
    <t>Bocina de prueba de tonos **</t>
  </si>
  <si>
    <t>LUMINARIA METAL HALIDE  1000 W (Completa)</t>
  </si>
  <si>
    <t>LUMINARIA METAL HALID400 W (inc.fotoc+brazo+bom)</t>
  </si>
  <si>
    <t>SOPORTE EN ANGULO 1X1/8"PARA LAMPARA</t>
  </si>
  <si>
    <t>Colchonetas espuma rosada, forro cordobán3.5x0.4**</t>
  </si>
  <si>
    <t>Platina  1/8"  x 1"***</t>
  </si>
  <si>
    <t>PERNO 3/8 X 3/4 "EXPANSIVO</t>
  </si>
  <si>
    <t>TORNILLO 1/4 X 2 CARRIAJE "</t>
  </si>
  <si>
    <t>Batería tractor 22NFIS-440 **</t>
  </si>
  <si>
    <t>Perro para guaya 3/8" tipo pesado</t>
  </si>
  <si>
    <t>Reactancia 1000W incl. condensador y arrancador **</t>
  </si>
  <si>
    <t>Canal U 4" x 6m **</t>
  </si>
  <si>
    <t xml:space="preserve">INGENIERO FORESTAL + PREST.     CATEGORÍA 5 (E.G.4;E.E.3) </t>
  </si>
  <si>
    <t>RESMA DE PAPEL CARTA</t>
  </si>
  <si>
    <t>Perro para cable de 1/8"(Tipo Liviano)</t>
  </si>
  <si>
    <t>TORNILLO 1/4"-3-16</t>
  </si>
  <si>
    <t>Tunel en Fibra de Vidrio **</t>
  </si>
  <si>
    <t>MANILA POLIPROPILENO DE 1/2" (rollo 200m)</t>
  </si>
  <si>
    <t>TORNILLO Ø3/4"X6" AUTORROSCANTE</t>
  </si>
  <si>
    <t>BARNIZ 559 PINTUCO **</t>
  </si>
  <si>
    <t>Trapecio Tubo de 3/4" **</t>
  </si>
  <si>
    <t>Cadena galvanizada  1/4"  (Sumin) **(1.5-2.00 MT)</t>
  </si>
  <si>
    <t>TORNILLO  6(4mm) X2"</t>
  </si>
  <si>
    <t>Sección tobogán plástico iny. incl. elem. fij. **</t>
  </si>
  <si>
    <t>Rejilla pref. conc. 2500 psi 0.8x0.4x0.06</t>
  </si>
  <si>
    <t>Plataforma cuadrada juego inf. (suministro) **</t>
  </si>
  <si>
    <t>BLOQUE GRAMOQUIN 60X40X8CM + Transporte</t>
  </si>
  <si>
    <t>Plataforma triangular juego infantil (sumin.) **</t>
  </si>
  <si>
    <t>Cilindro completo M-120 (sumin.) **</t>
  </si>
  <si>
    <t>Juego de aros Baloncesto (sumin+Transporte) **</t>
  </si>
  <si>
    <t>Patas caneca M-120 **</t>
  </si>
  <si>
    <t>Pivote o eje de caneca **</t>
  </si>
  <si>
    <t>Banca M-31 (sin espaldar) **</t>
  </si>
  <si>
    <t>Losa banca en concretro **  M-31</t>
  </si>
  <si>
    <t>Listón en madera para banca **</t>
  </si>
  <si>
    <t>Tablero metálico antibandálico **</t>
  </si>
  <si>
    <t>Tablero acrílico baloncesto 1.80 x 1.20 **</t>
  </si>
  <si>
    <t>Bolardo bajo hierro M-62 **</t>
  </si>
  <si>
    <t>Rejilla indust.T(ASTM A-36)0.90x2.00mGalvan. **</t>
  </si>
  <si>
    <t>GRAPA DE FIJACIÓN TIPO CLIP</t>
  </si>
  <si>
    <t>TRONZADORA DE METALES 14 '' DEWALT</t>
  </si>
  <si>
    <t>Sardinel Prefab. A-10 (b=0.20;h=0.50;L=0.80m) Sum.</t>
  </si>
  <si>
    <t>BLOQUE CONCRETO ESTRIADO 14X19X39 EN OBRA</t>
  </si>
  <si>
    <t>PINTURA MODULO M-5 COLUMPIO (TODO COSTO)</t>
  </si>
  <si>
    <t>PINT. MODULO M-3 COLUMPIO (USAR 15778)</t>
  </si>
  <si>
    <t>TABLA BURRA (28x2,5CM) L=3M CEDRO MACHO</t>
  </si>
  <si>
    <t>Hidroflo(Bomba5HP+Tanque300lt)+Instal-Techo(51 Pto</t>
  </si>
  <si>
    <t>CANAL 92MM 3X5/8" LONG 2.44M CAL 20</t>
  </si>
  <si>
    <t>PARAL 89MM 3X1/2" LONG 2.44M CAL 20</t>
  </si>
  <si>
    <t>TORNILLO CABEZA LENTEJA PUNTA BROCA 8X1</t>
  </si>
  <si>
    <t>FULMINANTE DE FIJACIÓN</t>
  </si>
  <si>
    <t>PISTOLA DE FIJACION CALIBRE 22 RAMSET</t>
  </si>
  <si>
    <t>TIJERAS HOJALATA 10" STANLEY O SIMILAR</t>
  </si>
  <si>
    <t>CORTADORA CIRCULAR</t>
  </si>
  <si>
    <t>BROCA ACERO HSS DE 5/16 (PÁSTICO-METAL-MADERA)</t>
  </si>
  <si>
    <t>DISOLVENTE THINNER</t>
  </si>
  <si>
    <t>Lamina en Superboard 17MM</t>
  </si>
  <si>
    <t>TORNILLO PLACA AVELLANADO 8X1/4" PUNTA BROCA</t>
  </si>
  <si>
    <t>CINTA EN FIBRA DE VIDRIO TOPEX</t>
  </si>
  <si>
    <t>LIJA  ROJA # 150 PLIEGO</t>
  </si>
  <si>
    <t>LIJA 80 PLIEGO</t>
  </si>
  <si>
    <t>MASILLA TEXPLACA</t>
  </si>
  <si>
    <t>BROCA 1/2"</t>
  </si>
  <si>
    <t>DISCO DE CORTE 41/2" TRASLAPADO</t>
  </si>
  <si>
    <t>DISCO DE CORTE 7" (DISCOS PARA CORTAR METAL 7" X 1</t>
  </si>
  <si>
    <t>RETIRO DE MASILLA PILIURETANO, LIM JUNTA, LLENAD J</t>
  </si>
  <si>
    <t>SIKADUR 35-HI MOD -LV - 3 KG.</t>
  </si>
  <si>
    <t>CLAVIJA POLO A TIERRA 15A 125V **</t>
  </si>
  <si>
    <t>CABLE ENCAUCHETADO DE 3 X 12 **</t>
  </si>
  <si>
    <t>Barrera LLenable L=1.45m;H=0.60; Ab=0.45m</t>
  </si>
  <si>
    <t>Barrera LLenableH=0.60m;L=1.45m;Ab=0.45m.Sin Cinta</t>
  </si>
  <si>
    <t>Polietileno Negro Cal. 8(Inc. Transp)**</t>
  </si>
  <si>
    <t>ARBOL de CHILCO(1,5M)</t>
  </si>
  <si>
    <t>ARBOL de LAUREL HOJA PEQUEÑA(1,5M)</t>
  </si>
  <si>
    <t>BALASTO ELECTRONICO 2 X 26 **</t>
  </si>
  <si>
    <t>PISO PIZARRA NEW BLACK **</t>
  </si>
  <si>
    <t>EMULSION ASFALTICA (CRL-0)**</t>
  </si>
  <si>
    <t>MALLA ESLABONADA PVC CAL 10 HUECO 21/4"</t>
  </si>
  <si>
    <t>Tapa Cuadrada (60x60cm)e=9cmPoliprop.Peatonal**</t>
  </si>
  <si>
    <t>PLATINA  HR 1/2 X1/8 X 6MT</t>
  </si>
  <si>
    <t>PLATINA 11/2X1/8"</t>
  </si>
  <si>
    <t>CINTA ENMASCARAR 1/2 X 40MTS MULTIPROPÓSITO</t>
  </si>
  <si>
    <t>TALADRO  1/2"</t>
  </si>
  <si>
    <t>Papelera Acero Inox. con tapaH=28cm;D=19cm</t>
  </si>
  <si>
    <t>PARED OTUN BLANCO MATE CRNA FORM:30X60CM**</t>
  </si>
  <si>
    <t>PARED MOSAICO CRISTAL ROJO CRNA **</t>
  </si>
  <si>
    <t>EPOXICO MASTER TOP 216  (ANRES TOP 1116) 25KG VERD</t>
  </si>
  <si>
    <t>SIKA COLMA - RINSE SOLVENTE EPOXICO  (5 GL) LIMPIA</t>
  </si>
  <si>
    <t>ORINAL GOTTA CRNA CON GV VALV. SENSOR 1.0 **</t>
  </si>
  <si>
    <t>Instalación lavamanos Novara CRNA (acc. y herr) **</t>
  </si>
  <si>
    <t>LAVAMANOS NOVARA CRNA **</t>
  </si>
  <si>
    <t>LUMINARIA FLUORESCENTE T5 2X28W</t>
  </si>
  <si>
    <t>Triturado3/4"SinTransporte</t>
  </si>
  <si>
    <t>CHAZO DE 1/4 COLAPS+TORNILLO"**</t>
  </si>
  <si>
    <t>Mueble espejo 4mm IDRD **</t>
  </si>
  <si>
    <t>PULIDORA MANUAL 9"</t>
  </si>
  <si>
    <t>Divisiones acero inox.Cal20cantilever baños(sum+In</t>
  </si>
  <si>
    <t>Percha doble metálica cromada **</t>
  </si>
  <si>
    <t>Protector papel higiénico sobreponer bco 400m **</t>
  </si>
  <si>
    <t>CAJA D/PASO 15X15X10cm</t>
  </si>
  <si>
    <t>VARILLA ANCLAJE  5/8" X 1.80 HIERRO</t>
  </si>
  <si>
    <t>TOMA GFCI  2P 15A/125V</t>
  </si>
  <si>
    <t>TELA ASFALTICA</t>
  </si>
  <si>
    <t>AdoquínConcretoPentagonal-14x14x14x14x10x6</t>
  </si>
  <si>
    <t>CERTIFICACIÓN VOZ O DATOS CAT 5 - 6*</t>
  </si>
  <si>
    <t>IMPRESIÓN DE CERTIFICADO*</t>
  </si>
  <si>
    <t>TERMINAL ADAPTADOR PVC  1 "</t>
  </si>
  <si>
    <t>AMARRE PARA TUBERIA PVC</t>
  </si>
  <si>
    <t>CHAZO+TORNILLO MULTIUSO 1/4"</t>
  </si>
  <si>
    <t>CAJA GALVANIZADA 4"X4" (10X10CM) Doble Fondo</t>
  </si>
  <si>
    <t>CURVA  90° PVC   1"</t>
  </si>
  <si>
    <t>TOMA COAXIAL ROSCA T.V.    L/NEX</t>
  </si>
  <si>
    <t>TOMA TELEFONICA RJ11 DOBLE**</t>
  </si>
  <si>
    <t>CURVA EMT  1"</t>
  </si>
  <si>
    <t>TORNILLO LAMINA CABEZA LENTEJA PBROCA 8x1"</t>
  </si>
  <si>
    <t>DILATACION EN COBRE (NO USAR)</t>
  </si>
  <si>
    <t>TOMA  SENCILLA   BEIGE CON TAPA</t>
  </si>
  <si>
    <t>Tee CPVC 1/2" S/NORMA ICONTEC</t>
  </si>
  <si>
    <t>BUJE  CPVC soldado 3/4x 1/2"  **</t>
  </si>
  <si>
    <t>GRASA CHASIS ROJA COMUN (PRESENTAC: 16Kg)</t>
  </si>
  <si>
    <t>Geomembrana PVC 1.2 mm /Expuesta) Sumin.+Intal.</t>
  </si>
  <si>
    <t>Acople a desague hasta 4"(Imperm. membranas Sint.)</t>
  </si>
  <si>
    <t>CINTA ANTIDESLIZANTE MINERAL FUNDIDO ESCALERAS 1"</t>
  </si>
  <si>
    <t>MALLA ESLABONADA  CAL 10 (Hueco 2")</t>
  </si>
  <si>
    <t>Breaker Ench. 1X15/20/30A (10KA)</t>
  </si>
  <si>
    <t>VARILLA 1/2" CUADRADA</t>
  </si>
  <si>
    <t>Breaker Ench. 3X20A/30A/40A (10KA)</t>
  </si>
  <si>
    <t>WASH PRIMER COMPONENTE- A (PINTURA)</t>
  </si>
  <si>
    <t>WASH PRIMER B CATALIZADOR</t>
  </si>
  <si>
    <t>PINTURA ESMALTE</t>
  </si>
  <si>
    <t>DISCO DE CORTE 9" DIAMANT-SEGMENT-CONC.DURO</t>
  </si>
  <si>
    <t>TUBO SILICONA  300 ML Transparente</t>
  </si>
  <si>
    <t>CABLE cobre desnudo AWG 1/0  NO USAR</t>
  </si>
  <si>
    <t>CABLE 3#2/0 cobre  AWG 15Kv XLPE</t>
  </si>
  <si>
    <t>TUBO CONDUIT ½"  RALCO CON CAMPANA</t>
  </si>
  <si>
    <t>CABLE cobre RG59 AMERICANO</t>
  </si>
  <si>
    <t>SPLITER DE DERIVACIÓN. TV (1 ENTRAD. 2 SALIDAS)</t>
  </si>
  <si>
    <t>TOMA TV AMERICANA COAXIAL AMBIA BL L/NEX</t>
  </si>
  <si>
    <t>Sikacryl - S **  (RemplazadoXSika Fill  12 Power)</t>
  </si>
  <si>
    <t>POSTE DE CONC.PRETENS A.P.(12m)RESISTENC:510KG</t>
  </si>
  <si>
    <t>Gavión TripleTors.Cal.13(2x1x1m)Hc=10x10cm+Diafrag</t>
  </si>
  <si>
    <t>Poste plastico de 9.5x9.5mts por 2.20  (reciclado)</t>
  </si>
  <si>
    <t>GRANITO N°2 Y 3 (BULTO DE 40 Kg).</t>
  </si>
  <si>
    <t>Totalizador industrial 3x80A</t>
  </si>
  <si>
    <t>CANALETA 20X20MM 2M ND</t>
  </si>
  <si>
    <t>FLUXOMETRO PALANCA BRONCE Pm=25PSI-SANITARIO</t>
  </si>
  <si>
    <t>CURVA CONDUIT 90° PVC  1"</t>
  </si>
  <si>
    <t>DISCO DIAMANTADO SEGMENTADO 7pg  BOSCH</t>
  </si>
  <si>
    <t>IGOL DENSO</t>
  </si>
  <si>
    <t>Breaker Ench 2X20/30/40Amp (10KA)</t>
  </si>
  <si>
    <t>ETERBOARD 6mm (244X122cm) 24.11KG-ETERNIT</t>
  </si>
  <si>
    <t>MACHETE 22 PULGADAS- 3 CANALES ACERO-MANGO ANTIDES</t>
  </si>
  <si>
    <t>Módulo tres canecas tipo Barcelona Acero+Soporte</t>
  </si>
  <si>
    <t>TAPA ANTIROBOMETALIC.PARA CAJA TELEFONOS 2X2M</t>
  </si>
  <si>
    <t>Totalizador enchufablel 3x(40Amp/50)</t>
  </si>
  <si>
    <t>CABLE ENCAUCHETADO  2x8</t>
  </si>
  <si>
    <t>CURVA CONDUIT 90° PVC 1/2"CE**</t>
  </si>
  <si>
    <t>SONDA PARA CABLEAR 1/8X15M</t>
  </si>
  <si>
    <t>TERMINAL EMT  1/2" **</t>
  </si>
  <si>
    <t>BOMBILLO AHORRADOR LUZ BCA. 20W 8000HR **</t>
  </si>
  <si>
    <t>VENTANA AL. ANONIZ.MATE.1.20 x1.20+Vid5MM.+ PERSIA</t>
  </si>
  <si>
    <t>BOQUILLA COLORES Alfagres o similar</t>
  </si>
  <si>
    <t>ANGULO        2x2 2.44</t>
  </si>
  <si>
    <t>Equip.Hidroneum.Capac.50gal/min.Presión 44-64PSI.</t>
  </si>
  <si>
    <t>VALVULA/REGISTRO BOLA Ø2 EN BRONCE DE 175 PSI</t>
  </si>
  <si>
    <t>PERFIL  PRINCIPAL X 3 66</t>
  </si>
  <si>
    <t>PERFIL  SECUNDARIO X 1 22</t>
  </si>
  <si>
    <t>PERFIL  SECUNDARIO X 0 61</t>
  </si>
  <si>
    <t>DILATACION EN Z 12MM PLASTICA  3.00 MTS</t>
  </si>
  <si>
    <t>Amarre Plástico de 15 cm</t>
  </si>
  <si>
    <t>Marquilla de papel Dexon, Números**</t>
  </si>
  <si>
    <t>CINTA MALLA X (90 MTS)</t>
  </si>
  <si>
    <t>TABLERO BIF.12 CTOS CON ESPACIO .PARA TOT.LUMINEX</t>
  </si>
  <si>
    <t>TABLERO 24 CTOS- ESP.PARA TOT.+PUERT+CHAPA</t>
  </si>
  <si>
    <t>TABLERO 30 CTOS CON ESP.PARA TOT.LUMINEX</t>
  </si>
  <si>
    <t>TOTALIZADOR GENERAL 3X70A</t>
  </si>
  <si>
    <t>TOTALIZADOR GENERAL 3X100A</t>
  </si>
  <si>
    <t>ACOPLE  FLEXIBLE LAVAMANOS PLAST(1/2X1/2")L=40CM</t>
  </si>
  <si>
    <t>BALA METALAR 150 MULTIV 110/277</t>
  </si>
  <si>
    <t>ACOPLE SANITARIO ½"X7/8" Con Registro PLASTICOL=40CM</t>
  </si>
  <si>
    <t>BALA DULUX  2X26W BALAST.ELECTRON BOM. AHORRADOR</t>
  </si>
  <si>
    <t>BALASTO ELECTRONICO  2 x 32W-120 voltios</t>
  </si>
  <si>
    <t>LIMPIADOR ELECTRÓNICO 235CM3 CRC</t>
  </si>
  <si>
    <t>BROCHA DE NYLON 3" PROFESIONAL</t>
  </si>
  <si>
    <t>BALDE PLASTICO NEGRO ECOPLASTICOS</t>
  </si>
  <si>
    <t>BROCHA DE NYLON 4" PROFESIONAL</t>
  </si>
  <si>
    <t>BAYETILLA</t>
  </si>
  <si>
    <t>CANALETA PLASTICA 20X20MM (2M ND)</t>
  </si>
  <si>
    <t>CURVA PVC CONDUIT CXE 45º 3/4" **</t>
  </si>
  <si>
    <t>CABLE DE NEOPRENO 2X18 TELEFONICA  PRICEX</t>
  </si>
  <si>
    <t>ADAPTADOR TERMINAL CONDUIT PVC 3/4" **</t>
  </si>
  <si>
    <t>BOMBILLO AHORRADOR 13 WAT - 120V LUZ B.</t>
  </si>
  <si>
    <t>BOMBILLO AHORRADOR DE 32W</t>
  </si>
  <si>
    <t>BREAKER INDUSTRIAL 3X30A L.G.</t>
  </si>
  <si>
    <t>CARGA CON PERNO**  VERDE MEDIA TIRO A TIRO</t>
  </si>
  <si>
    <t>CINTA PAPEL 5CMX75M**</t>
  </si>
  <si>
    <t>MASILLA SUPERMASTICK- DRY WALL Y FIBROCEMENTO</t>
  </si>
  <si>
    <t>LAMINA FIBROCEMENTO 20MM (1.22X2.44)**</t>
  </si>
  <si>
    <t>LAMINA SUPERBOARD 6.0MM (1.22X2.44)</t>
  </si>
  <si>
    <t>VIGUETA CIELO RASO CALIBRE 28 L=2.44</t>
  </si>
  <si>
    <t>OMEGA CALIBRE 26 L=2.44M</t>
  </si>
  <si>
    <t>ANGULO 30X20 CAL.26 L=2.44M</t>
  </si>
  <si>
    <t>AMARRE DEXSON 15CM BLANCO</t>
  </si>
  <si>
    <t>PELICULA TIPO SANDBLASTING PERSIANA 1.0CM</t>
  </si>
  <si>
    <t>CAJA LUMINOSA CON ESCUDO EN ACRÍLICO 40x40 cm</t>
  </si>
  <si>
    <t>LAMINA ALFAJOR (1.0X2.0M) 3MM/1/8"</t>
  </si>
  <si>
    <t>TABLERO BIFASICO 8 CIRCUITOS **</t>
  </si>
  <si>
    <t>PISTOLA DE SILICONA CERRADA PROFESIONAL FRIA</t>
  </si>
  <si>
    <t>ESCUDO EN PELICULA DE SEGURIDAD (0.40X0.40M)SUM**</t>
  </si>
  <si>
    <t>VIDRIO LAMINADO TRANS. PEATONAL 5+5</t>
  </si>
  <si>
    <t>CAJA D/PASO 20X25 LUMINEX **</t>
  </si>
  <si>
    <t>GRIFERIA LAVAMANOS ELECTRONICA CROMADA GRIVAL **</t>
  </si>
  <si>
    <t>COMBO BAÑO ACUARIO **</t>
  </si>
  <si>
    <t>MESON EN GRANITO NEGRO SAN GABRIEL 4.74m **</t>
  </si>
  <si>
    <t>PLACA DE DRY WALL 1/2" (1.22X2.44) e=12.7mm</t>
  </si>
  <si>
    <t>BASES MESON GRANITO NEGRO SAN GABRIEL 4.74m **</t>
  </si>
  <si>
    <t>DIVISION BAÑO VIDRIO TEMPL. 5 FIJOS 3 PUERTAS **</t>
  </si>
  <si>
    <t>DIVISION ORINAL BAÑO VIDRIO TEMPLADO (SUM.INST) **</t>
  </si>
  <si>
    <t>LIJA ROJA # 120 PLIEGO</t>
  </si>
  <si>
    <t>ESPEJO 4mm CDD CRISTAL DILATADORES ACERO 3cm **</t>
  </si>
  <si>
    <t>DIVISION BAÑO VIDRIO TEMPL. 2 FIJOS 2 PUERTAS **</t>
  </si>
  <si>
    <t>TAPA PARA TABLERO **</t>
  </si>
  <si>
    <t>CINTA ANTIDESLIZANTE NEGRA 25mm 4.5m **</t>
  </si>
  <si>
    <t>GEODREN CIRCULAR 100MMM H=2M</t>
  </si>
  <si>
    <t>Buje de 21/2" a 11/2" PVC</t>
  </si>
  <si>
    <t>Arrancador para Motobomba 2 A 4A A 110/220V.</t>
  </si>
  <si>
    <t>Pulsador para Motobomba 2 A 4A A 110/220V.</t>
  </si>
  <si>
    <t>Tubo ducto electrico corrugado TDP 6"X6ML</t>
  </si>
  <si>
    <t>BASE GRANULAR BG-1 (INVIAS) + Transp.</t>
  </si>
  <si>
    <t>FORMALETA METÁLICA PARA MUROS DE CONTENCIÓN-(ML)</t>
  </si>
  <si>
    <t>CanecaAceroInoxidable Mobiliario Urbano(Sum)M-121*</t>
  </si>
  <si>
    <t>División media alt. mixta (paño vidrio) h=1.65 **</t>
  </si>
  <si>
    <t>PINTURA ALQUIDICA ESMALTE  GRIS (7035)</t>
  </si>
  <si>
    <t>POLISOMBRA</t>
  </si>
  <si>
    <t>Puesto de trabajo incl. cajonera met. 1.35x1.35 **</t>
  </si>
  <si>
    <t>Silla red alta, contacto permanente, brazo fijo **</t>
  </si>
  <si>
    <t>Puesto de trabajo L 1.50mx1.35m incl. cajonera **</t>
  </si>
  <si>
    <t>Mesa de centro en fórmica **</t>
  </si>
  <si>
    <t>Desmonte de Silla Estadio</t>
  </si>
  <si>
    <t>PLATINA 21/2"X 3/16"</t>
  </si>
  <si>
    <t>PLATINA 0.15X0.15X3/16""</t>
  </si>
  <si>
    <t>ANCLAJE  (3/8"X2")"</t>
  </si>
  <si>
    <t>MASILLAEPOXICA PÁRA METAL (50 GR)</t>
  </si>
  <si>
    <t>ENCHAPE MURO NEVADA 45*30 CRNA</t>
  </si>
  <si>
    <t>FORMALETA SUPER T (M2)</t>
  </si>
  <si>
    <t>REGADERA VERCALI CRNA **</t>
  </si>
  <si>
    <t>Puerta, fijo vidrio (2.1mx1.1m) 8mm sandblasting**</t>
  </si>
  <si>
    <t>Llave para regadera prysma CRNA **</t>
  </si>
  <si>
    <t>Espejo para baño sec. IDRD marco en madera **</t>
  </si>
  <si>
    <t>División vidrio 8mm sandbl. 1mont 3 fijos 1 puerta</t>
  </si>
  <si>
    <t>PISO ESTOPEROL-3.2MM (50X50CM) INTERIOR</t>
  </si>
  <si>
    <t>Canaleta met. cal 22 pint. electrost. 15x4 (2.4m)</t>
  </si>
  <si>
    <t>CONECTOR BASE DE ALUMINIO (6M)</t>
  </si>
  <si>
    <t>CONECTOR PARA POLICARBONATO (12M)</t>
  </si>
  <si>
    <t>PERFIL REMATE U ALUMINIO 8MMX4.20</t>
  </si>
  <si>
    <t>ROLLO DE CINTA CON FILTRO DE 25MM ( 33M ).</t>
  </si>
  <si>
    <t>INTERRUPTOR SENCILLO LUZ PILOTO</t>
  </si>
  <si>
    <t>INTERRUPTOR DOBLE LUZ PILOTO</t>
  </si>
  <si>
    <t>Domo circular acrílico 3mm D=0.76 (sum e inst) **</t>
  </si>
  <si>
    <t>Piso madera laminado (secr. IDRD) e=8mm x 0.19m **</t>
  </si>
  <si>
    <t>Guardaescoba para piso laminado nacional 8cm **</t>
  </si>
  <si>
    <t>Bocel (perfil T) laminado nacional **</t>
  </si>
  <si>
    <t>Mueble madera para baño secretaria IDRD **</t>
  </si>
  <si>
    <t>Destronque, pulida y brillada piso granito cancha</t>
  </si>
  <si>
    <t>PISO EPOXICO STONCLAD GS/GS4 e=4MM</t>
  </si>
  <si>
    <t>VENTANA CON PERSIANA CR 18(0.65X0.60M)</t>
  </si>
  <si>
    <t>GUARDAESCOBA MOORE 25X7.5X1.2 EXPORTAC.</t>
  </si>
  <si>
    <t>WASH PRIMER COMPONENTES A+B</t>
  </si>
  <si>
    <t>ZOCALO GRANITO PERLADO</t>
  </si>
  <si>
    <t>ALLANADORA HELICOPT.MECAN.GASOLINA SIN ASPAS</t>
  </si>
  <si>
    <t>Boton Antivandalico CromadoPara Valvul. de Descarg</t>
  </si>
  <si>
    <t>AccesoriosConexiónValv.deSanitarioInstitucional</t>
  </si>
  <si>
    <t>Sanitario Institucional ref.21-AA41 Mancesa</t>
  </si>
  <si>
    <t>Equipo de montaje para Duro panel</t>
  </si>
  <si>
    <t>Anclajes para Duro Panel</t>
  </si>
  <si>
    <t>Masilla de Poliuretano</t>
  </si>
  <si>
    <t>Duro Panel concreto e=0.10m Titán</t>
  </si>
  <si>
    <t>Shampoo especial para fachadas e hidrofugo</t>
  </si>
  <si>
    <t>SERVICIO DE VIGILANCIA CON CANINO+RADIO DE COM.</t>
  </si>
  <si>
    <t>ESPEJO CRISTAL incoloro BISELADO 4MM  imp.</t>
  </si>
  <si>
    <t>CAJA D/PASO 28X28X15cm LUMINEX</t>
  </si>
  <si>
    <t>Rejilla Con Sosco 3X2"METALICA(ALUMINIO)</t>
  </si>
  <si>
    <t>PERFIL H**</t>
  </si>
  <si>
    <t>PUERTA  ACERO VIDRIO 10MM SEGURIDAD(VerDescripc</t>
  </si>
  <si>
    <t>Barraje para neutros de 30 circuitos Legran- tierr</t>
  </si>
  <si>
    <t>VENTANA ALUMINIO PROYECT.V-3831+VIDRIO SEG.6MM</t>
  </si>
  <si>
    <t>SANITARIO DISCAPACITADOS ALONGADO BLANCO NAL.MANCE</t>
  </si>
  <si>
    <t>LAVAMANOS COLGAR INSTITUC. DISCAPACIT.BLANCO NAL.</t>
  </si>
  <si>
    <t>Soplete + Cilindro a gas</t>
  </si>
  <si>
    <t>VINISOL 3.2  Trafico Instalado</t>
  </si>
  <si>
    <t>VINISOL 3.2  Trafico (Suministro)</t>
  </si>
  <si>
    <t>Instalación de Silla Estadio</t>
  </si>
  <si>
    <t>PIRLAN DE CAUCHO A=0.15M</t>
  </si>
  <si>
    <t>Tapòn Soldado PVCP 11/4"</t>
  </si>
  <si>
    <t>REGISTRO CORTINA.2"  ITAP</t>
  </si>
  <si>
    <t>REGISTRO CORTINA 2" ITAP</t>
  </si>
  <si>
    <t>REGISTRO CORTINA Ø1" S/NROMA ICONTEC</t>
  </si>
  <si>
    <t>REGISTRO CORTINA 11/2" ITAP</t>
  </si>
  <si>
    <t>REGISTRO CORTINA 3" ITAP</t>
  </si>
  <si>
    <t>REGISTRO CORTINA 1/2" ITAP</t>
  </si>
  <si>
    <t>REGISTRO CORTINA 11/4" RW</t>
  </si>
  <si>
    <t>TUBO 1 1/2" PVCP - RDE-21L=6M; S/NORMA ICONTEC</t>
  </si>
  <si>
    <t>Codo 90º  PVCP 1 1/4"  **</t>
  </si>
  <si>
    <t>TUBO 1 1/4" PVCP - RDE-21</t>
  </si>
  <si>
    <t>Perfil para membranas de borde (L=1m, 60un) **</t>
  </si>
  <si>
    <t>kit soldadura membranas impermeables **</t>
  </si>
  <si>
    <t>Arandela fijacion membranas impermeabiliz **</t>
  </si>
  <si>
    <t>TERMINAL ADAPTADOR EMT  1 1/2" **</t>
  </si>
  <si>
    <t>SONDA PARA CABLEAR 2X16X15M</t>
  </si>
  <si>
    <t>TUBO CONDUIT EMT 1½"</t>
  </si>
  <si>
    <t>Abrazadera en"U"Doble Ala+2-perf.Ø3/8"(Para Tub 6"</t>
  </si>
  <si>
    <t>ANDAMIO CERTIFICADO 7 SECCIONES</t>
  </si>
  <si>
    <t>CODO 45ª PVCS 6" CXE 1/8</t>
  </si>
  <si>
    <t>Cortasol Termobrise 150 Hunter Douglas**</t>
  </si>
  <si>
    <t>Estructura Aluminio  para cortasol termobrise 150*</t>
  </si>
  <si>
    <t>Alfajia para Aluzinc calibre 26**</t>
  </si>
  <si>
    <t>Sellamientos inferiores y superiores para cortasol</t>
  </si>
  <si>
    <t>Tapa Juntas Laterales para cortasol**</t>
  </si>
  <si>
    <t>Porcelanato Pizarra 30x60 Beige**</t>
  </si>
  <si>
    <t>Boquilla para piso**</t>
  </si>
  <si>
    <t>MALLA M-188  -  15 x 15 x 6mm</t>
  </si>
  <si>
    <t>CORTE  Y  BISELADO PARA GUARDAESCOBA</t>
  </si>
  <si>
    <t>camilla 140*40 Maderplast **</t>
  </si>
  <si>
    <t>DUCTO  PVC 3" TDP CORRUGADO</t>
  </si>
  <si>
    <t>PUERTA AUTOMATICA CON RADAR **</t>
  </si>
  <si>
    <t>FORMALETA METALICA PLACAS (MES)</t>
  </si>
  <si>
    <t>TESTERO EN MADERA (0.50X1.00M)</t>
  </si>
  <si>
    <t>CAJA GALVANIZADA OCTOGONAL</t>
  </si>
  <si>
    <t>LAMPARA FLUORESCENTE 2X32W(+BALAST.ELECT.TIPO INDU</t>
  </si>
  <si>
    <t>TUBO FLUORESCENTE T5 39W</t>
  </si>
  <si>
    <t>TOMA GFCI (LEVINTON) 15A  o similar</t>
  </si>
  <si>
    <t>TOMA MONOFASICA  GFCI (LEVINTON)15AMP</t>
  </si>
  <si>
    <t>INTERRUPTOR SENCILLO KORA LUMINEX</t>
  </si>
  <si>
    <t>Breaker Enchufable 1x15A</t>
  </si>
  <si>
    <t>Breaker Ench. 2x20A</t>
  </si>
  <si>
    <t>Kit Transformador. Regulable.+Bombillo 400W Sodio*</t>
  </si>
  <si>
    <t>Alambre de Cobre Desnudo N°6</t>
  </si>
  <si>
    <t>Cable Cobre desnudo N°4</t>
  </si>
  <si>
    <t>ALAMBRE COBRE DESNUDO N°10</t>
  </si>
  <si>
    <t>LOSA DE CONCRETO PRETENSADO+ANG.GALV.2X2X1/8.</t>
  </si>
  <si>
    <t>TRAGANTE REJILLA CUPULA TUBO 4"(5x4)-Plastica</t>
  </si>
  <si>
    <t>TUBO FLEX.PEAD 110MMPE100PN16**</t>
  </si>
  <si>
    <t>ETERBOARD 4mm (122X122cm) -ETERNIT</t>
  </si>
  <si>
    <t>PLACA SUPERBOARD COLOMBIT(1.22X2.44M)8MM-MURO</t>
  </si>
  <si>
    <t>PLACA SUPERBOARD COLOMBIT(1.22X2.44M)10MM-MURO</t>
  </si>
  <si>
    <t>PLACA SUPERBOARD COLOMBIT(1.22X2.44M)11MM-MURO</t>
  </si>
  <si>
    <t>PLACA SUPERBOARD COLOMBIT(1.22X2.44M)17MM-MURO</t>
  </si>
  <si>
    <t>GABINETE CONTRA INCENDIO TIPO3 Valv.certificada</t>
  </si>
  <si>
    <t>SIAMESA DE BRONCE DE 4"X2 salidas de 21/2"</t>
  </si>
  <si>
    <t>ARNES MULTIPROPOSITO EN X</t>
  </si>
  <si>
    <t>VALVULA MARIPOSA EXTREMO RANURADO Ø4"</t>
  </si>
  <si>
    <t>Kit Transformador Regulable+Bombillo 1000W Sodio</t>
  </si>
  <si>
    <t>TUBO FLEX.PEAD 160MMPE100PN16**</t>
  </si>
  <si>
    <t>UNION ELECTROFUSION-PEAD-PE100PN10**</t>
  </si>
  <si>
    <t>UNION ELECTROFUSION-PEAD-PE100PN16**</t>
  </si>
  <si>
    <t>REDUCCION-PEAD-160X110-PE100PN10**</t>
  </si>
  <si>
    <t>TEE-PEAD-160-PE100PN10**</t>
  </si>
  <si>
    <t>TABLERO 30 CTOS CON ESP. PARA TOTALIZ. L/NEX</t>
  </si>
  <si>
    <t>TABLERO TRIF.12 CTOS+ESP.TOTALIZ.+PUERTA</t>
  </si>
  <si>
    <t>Totalizador industrial 3x50A (44-63A)L/NEX</t>
  </si>
  <si>
    <t>TABLERO 18 CTOS+ESP. PARA TOTALIZADOR</t>
  </si>
  <si>
    <t>CAJA METALICA ELECTRICOS(20X20X10CM)INDELPA</t>
  </si>
  <si>
    <t>IMPERMEABILIZANTE INTEG-CONCENT- XYPEX(CANEC25KG)</t>
  </si>
  <si>
    <t>TUBO ACERO NEGRO 11/2" e=2.5mm</t>
  </si>
  <si>
    <t>TUBO ACERO NEGRO 3" e=2.5mm</t>
  </si>
  <si>
    <t>TUBO ACERO AL CARBON C/C SCH-40- 1 1/2"</t>
  </si>
  <si>
    <t>TUBO ACERO AL CARBON C/C SCH-40-3"</t>
  </si>
  <si>
    <t>TUBO ACERO AL CARBON C/C SCH-10-(11/2")C-INCEND</t>
  </si>
  <si>
    <t>TUBO ACERO AL CARBON C/C SCH-10- (3")C-INCENDIO</t>
  </si>
  <si>
    <t>TUBO ACERO AL CARBON C/C SCH-10- (4")C-INCENDIO</t>
  </si>
  <si>
    <t>SERVICIO DE VIGILANCIA CON ARMA+RADIO DE COM.</t>
  </si>
  <si>
    <t>PUNTO DE SOLDADURA</t>
  </si>
  <si>
    <t>PLATINA 1X3/16"**</t>
  </si>
  <si>
    <t>ANTICORROSIVO VERDE/GRIS  BASE DE CROMATO DE  ZINC</t>
  </si>
  <si>
    <t>SARDINEL A-85 (BAJO RAMPA)**</t>
  </si>
  <si>
    <t>TABLON GRES 12.5X26CM**</t>
  </si>
  <si>
    <t>SARDINEL A-86 (ALTO RAMPA)**</t>
  </si>
  <si>
    <t>Perro Galvanizado 3/16"  **</t>
  </si>
  <si>
    <t>Guardaescoba Rinconera o Esquinera grano marmol</t>
  </si>
  <si>
    <t>Perro de 1/2"**</t>
  </si>
  <si>
    <t>Perro de 3/8" TIPO PESADO</t>
  </si>
  <si>
    <t>CORTE EN CONCRETO(CORTAD.MANUAL HIDRAULIC)</t>
  </si>
  <si>
    <t>CM</t>
  </si>
  <si>
    <t>BLOQUE GRAMOQUIN Adoquin ecologico e=0.09 (43x29)</t>
  </si>
  <si>
    <t>EUCON 452 GEL</t>
  </si>
  <si>
    <t>Retroexcavadora (200m3/Dia)</t>
  </si>
  <si>
    <t>ESCALERA DE TIJERA (8  PASOS)</t>
  </si>
  <si>
    <t>BALA INCANDESCENTE 4"ESPECULAT+BONB+TAPA</t>
  </si>
  <si>
    <t>GUARDAESCOBA MEDIA CAÑA 10X10X100CM PREFAB. ALFA</t>
  </si>
  <si>
    <t>DIVISION EN ACERO INOX.PARA BAÑO</t>
  </si>
  <si>
    <t>PUERTA DOS HOJAS PERSIANA+CHAPA+PASADOR+PINT.(2X1M</t>
  </si>
  <si>
    <t>PUERTA METALICA TIPO PERSIANA 0.60X0.60M(SUM+INST)</t>
  </si>
  <si>
    <t>UPS 1 KVA ON LINE MONOFASICATiempoRespaldo(6 min)</t>
  </si>
  <si>
    <t>Cable Acero galvanizado 3/16"**</t>
  </si>
  <si>
    <t>Grapa 1 1/4 x 9</t>
  </si>
  <si>
    <t>LAMPARA FLUORESCENTE 2X54W(+BALAST.ELECT.TIPO INDU</t>
  </si>
  <si>
    <t>Sanitario Discapacit. ref.21-AA-1318</t>
  </si>
  <si>
    <t>PISO CORONA CASIOPEA , O , AVOREO</t>
  </si>
  <si>
    <t>Acople en S (3/8") para columpio(Rodamient+ Buje)</t>
  </si>
  <si>
    <t>Tapón Roscado Ø3" PVC</t>
  </si>
  <si>
    <t>TOMA GFCI LEGRAN LINEA-ARQUEA (15A)**</t>
  </si>
  <si>
    <t>Sanitario Institucional+mueble impor ref.21-AA-02</t>
  </si>
  <si>
    <t>Orinal con desague y sifon porcel impor blanco**</t>
  </si>
  <si>
    <t>Lámina policarbonato alveolar trnsp.4mm</t>
  </si>
  <si>
    <t>PASADOR PORTACANDADO  L=25CM;Varilla 5/8"</t>
  </si>
  <si>
    <t>Lámina policarbonato alveolar trnsp.4mm(2.10x2.90m</t>
  </si>
  <si>
    <t>FluxometroParaSanitarioManosLibresSensor+Generador</t>
  </si>
  <si>
    <t>Secador Elect.Manos Tipomanoslib.1AA-1800HO</t>
  </si>
  <si>
    <t>ACCESORIO CONEXION POSTERIOR SANIT. INSTITUCIONAL</t>
  </si>
  <si>
    <t>Regulador Bifásico 8 Kva(RelevoRta.20 Mil segundo)</t>
  </si>
  <si>
    <t>POSTE CONCR(11X11) 2.4m.PARA CERCA(8 HILOS)</t>
  </si>
  <si>
    <t>VENTILACION MAXI-VANT STUDOR REF:27990001(3-4")</t>
  </si>
  <si>
    <t>GRANO MARMOL BLANCO/NEGRO</t>
  </si>
  <si>
    <t>HIPOCLORITO DE SODIO</t>
  </si>
  <si>
    <t>HIPOCLORITO DE CALCIO</t>
  </si>
  <si>
    <t>Lavaplatos empotrar cal. 20 acero inox 50x35 **</t>
  </si>
  <si>
    <t>CHEQUE AMORTIGUADO EXTREMO RANURADO 4"</t>
  </si>
  <si>
    <t>CHEQUE AMORTIGUADO EXTREMO ERANURADO 1 1/2"</t>
  </si>
  <si>
    <t>UNION TIPO RANURADO 1 1/2"</t>
  </si>
  <si>
    <t>UNION TIPO RANURADO 4"</t>
  </si>
  <si>
    <t>ANCLAJE QUIMICO Nº5 L=20CM+EPOXICO HY-150(SUM+INST</t>
  </si>
  <si>
    <t>ANCLAJE QUIMICO Nº6 L=20CM+EPOXICO HY-150(SUM+INST</t>
  </si>
  <si>
    <t>ANCLAJE QUIMICO Nº7 L=20CM+EPOXICO HY-150(SUM+INST</t>
  </si>
  <si>
    <t>ANCLAJE QUIMICO Nº8 L=25CM+EPOXICO HY-150(SUM+INST</t>
  </si>
  <si>
    <t>CINTA ANTIDESLIZANTE NEGRA 2" rollo 20m **</t>
  </si>
  <si>
    <t>BREAKER INDUSTRIAL 3X300 AMP</t>
  </si>
  <si>
    <t>PLATAFORMA METALICA</t>
  </si>
  <si>
    <t>Cinta aislante 3M temflex (18 M)</t>
  </si>
  <si>
    <t>ARNES 4 ARGOLLAS (ARSEG)</t>
  </si>
  <si>
    <t>Cinta Antideslizante 2 cm negra</t>
  </si>
  <si>
    <t>ESLINGA CON ABSORVEDOR CHOQUE</t>
  </si>
  <si>
    <t>LINEA DE VIDA, L= 30MTS  (ARSEG)</t>
  </si>
  <si>
    <t>Alfajia en aluminio de 11cms</t>
  </si>
  <si>
    <t>MANILA POLIPROPILENO DE 1"</t>
  </si>
  <si>
    <t>TEJA ESPAÑOLA  1.60X1.00mts. ETERNIT</t>
  </si>
  <si>
    <t>GANCHO EN ALUMINIO PARA TEJA</t>
  </si>
  <si>
    <t>AMARRE TEJA</t>
  </si>
  <si>
    <t>TORNILLO FIJACIÒN DE TEJA ETERNIT</t>
  </si>
  <si>
    <t>TEJA ETERNIT  No 6 CON CLARABOYA</t>
  </si>
  <si>
    <t>DOBLADORA DE LÁMINA (Alquiler)</t>
  </si>
  <si>
    <t>DPS TIPO C TRIF.208V/120V-5 HILOS-80KAFASE-40KA NE</t>
  </si>
  <si>
    <t>PRODUCTO LIMPIEZA DE VIDRIOS Liquido</t>
  </si>
  <si>
    <t>Triplex 6.5mm</t>
  </si>
  <si>
    <t>LAMINA CALIBRE 20</t>
  </si>
  <si>
    <t>TORNILLO  PARA AGLOMERADO AUTOPERFORANTE</t>
  </si>
  <si>
    <t>PISTOLA DE  PINTURA EN ALUMINIO</t>
  </si>
  <si>
    <t>ANTICORROSIVO GRIS A BASE DE CROMATO DE ZINC</t>
  </si>
  <si>
    <t>PINTURA TRAFICO 653</t>
  </si>
  <si>
    <t>DISOLVENTE  VARSOL (No utilizar mas)</t>
  </si>
  <si>
    <t>Deslizadero en Fibra de vidrio Recorrido=3.00m</t>
  </si>
  <si>
    <t>Baranda Curva Ø1 1/2"+Plat.20x20 - 5/16"+Plat.7x13</t>
  </si>
  <si>
    <t>CINTA DE SEÑALIZACION DE 4" POR 500 MTS-CAL.2.5</t>
  </si>
  <si>
    <t>POMAS CRISTAL PRISMA</t>
  </si>
  <si>
    <t>PLATINA   1/2"  x 3/16" X 6.00 ML</t>
  </si>
  <si>
    <t>ASIENTO SANITARIO  BLANCO COMODOR</t>
  </si>
  <si>
    <t>TORNILLO CANALETA 90 de Traba</t>
  </si>
  <si>
    <t>FIJADOR CANALETA 90</t>
  </si>
  <si>
    <t>GANCHO PARA CANALETA 90</t>
  </si>
  <si>
    <t>LAVADERO PREFABRICADO 0.60x0.50x0.40m **</t>
  </si>
  <si>
    <t>TUBO CUADRADO  1 " X 1" X6M Cal. 18 CR</t>
  </si>
  <si>
    <t>TUBO RECTANGULAR 1"X2" X 6MTS</t>
  </si>
  <si>
    <t>POLIETILENO A=4M; CAL.6 NEGRO</t>
  </si>
  <si>
    <t>TUBO GALVANIZADO 2" CAL. 0.128" X 6MTS</t>
  </si>
  <si>
    <t>EMPALME 500 Amp 3M subterráneo</t>
  </si>
  <si>
    <t>REMOVEDOR PINTURA ESMALTE</t>
  </si>
  <si>
    <t>TUBO RECTANGULAR DE 80X40X2.0mm x6mts</t>
  </si>
  <si>
    <t>PERFIL TUBULAR   (3/4"X 3/4") CAL.18</t>
  </si>
  <si>
    <t>MALLA TRIPLE TORSIÓN ALAM GALV CAL BWG 12 HUC 7.5X</t>
  </si>
  <si>
    <t>PIEDRA GAVION</t>
  </si>
  <si>
    <t>IGAS GRIS MASILLA PLASTICA  4.5 MxROLLO</t>
  </si>
  <si>
    <t>PARALES ALUMINIOS PARA MARCOS **NO USAR**</t>
  </si>
  <si>
    <t>malla angeo pajarito  0.90 x 30mts rollo</t>
  </si>
  <si>
    <t>TUBO PRESION RDE-21   1"  S/NORMA ICONTEC</t>
  </si>
  <si>
    <t>Lamina tablex 18 mm (1.53x2.44m)***</t>
  </si>
  <si>
    <t>PERFIL RECTANGULAR 20X40MM CAL. 18</t>
  </si>
  <si>
    <t>ANCLAJES PARA ENTREPAÑO EN TABLEX</t>
  </si>
  <si>
    <t>Rejilla anticucaracha TA 8x16 x 2" Aluminio **</t>
  </si>
  <si>
    <t>TUBO PRESION RDE-9 1/2".</t>
  </si>
  <si>
    <t>TEJA DE ZINC ACESCO(3.05X0.80M)Nº10.Cal.33**</t>
  </si>
  <si>
    <t>CODO 90 PVCS 3"  CXC   S/NORMA ICONTEC</t>
  </si>
  <si>
    <t>TEE SANITARIA Ø3"S/NORMA (NO USAR)</t>
  </si>
  <si>
    <t>DUCTO ELECTRICO DB 3" L=6M NORMA ICONTEC</t>
  </si>
  <si>
    <t>TAPON ROSCADO Ø1" S/NROMA ICONTEC</t>
  </si>
  <si>
    <t>TAPON PVCP SOLDADO Ø1"</t>
  </si>
  <si>
    <t>TAPON PVCP SOLDADO Ø3/4"</t>
  </si>
  <si>
    <t>TAPON ROSCADO Ø3/4" PVCP-S/NORMA ICONTEC</t>
  </si>
  <si>
    <t>SikaFill 5 (5 Gl) **</t>
  </si>
  <si>
    <t>Breaker Ench. 3x50A L/nex</t>
  </si>
  <si>
    <t>VIDRIO TEMPLADO 6MM**</t>
  </si>
  <si>
    <t>Enchape blanco 25x40cm brillante**</t>
  </si>
  <si>
    <t>PISO ARQUITECTONICO VINISOL KUARZARA</t>
  </si>
  <si>
    <t>ADHESIVO MASTICOL TIPO BOXER</t>
  </si>
  <si>
    <t>BALDOSA RETAL DE MARMOL</t>
  </si>
  <si>
    <t>SELLANTE PARA PISO DE MARMOL</t>
  </si>
  <si>
    <t>BALDOSA RETAL DE MARMOL 35X60 NAL.ROYAL APOMASADO</t>
  </si>
  <si>
    <t>PORCELANATO BOUT. GIORDANO WITE 45X45</t>
  </si>
  <si>
    <t>PISO PIZARRA MULTICOLOR (40X40CM)1a; e=7MM</t>
  </si>
  <si>
    <t>MARMOL NAL. ADOQUIN NEGRO SAN GIL 12X6X3 **</t>
  </si>
  <si>
    <t>PEGANTE ADHESIVO 10</t>
  </si>
  <si>
    <t>MARMOL ROYAL VERDE espesor 20mm, incl. flete **</t>
  </si>
  <si>
    <t>BALDOSA RETAL DE MARMOL NEGRO SAN GIL F.VERDE</t>
  </si>
  <si>
    <t>LAVAMANOS EN ACERO INOX. CAL.18 TIPO 304-2B BEBED</t>
  </si>
  <si>
    <t>PIEDRA ROYAL DORADO espesor 20mm, incl. flete **</t>
  </si>
  <si>
    <t>TUBO COBRE 2 1/2" RIGIDO L **</t>
  </si>
  <si>
    <t>TUBO COBRE 1" RIGIDO L **</t>
  </si>
  <si>
    <t>TEE COBRE 1"</t>
  </si>
  <si>
    <t>TAPON COBRE 1" **</t>
  </si>
  <si>
    <t>CODO COBRE 1" **</t>
  </si>
  <si>
    <t>Locker 6 puestos Lam Cal.22HT=1.80m;A=0.93;E=0.30+</t>
  </si>
  <si>
    <t>LOCKER 4 PUESTOS LAM CAL.22 HT=1.80M;AT=0.63;E=0.3</t>
  </si>
  <si>
    <t>BANCA PLASTICA EN POLIPROPILENO SIN ESPAL ALT.IMPA</t>
  </si>
  <si>
    <t>Piso Everlast Caucho 61x61 - 8 mm* Basic Black</t>
  </si>
  <si>
    <t>GRIFERIA  ANTIVANDALICA LAVAMANOS  TIPO PUSH PARED</t>
  </si>
  <si>
    <t>Válvula de bola gas 1 1/2"</t>
  </si>
  <si>
    <t>ADAPTADOR MACHO COBRE 1 1/2"</t>
  </si>
  <si>
    <t>DUCHA ANTIVANDALICA COMPLETA</t>
  </si>
  <si>
    <t>Válvula de bola gas 2"</t>
  </si>
  <si>
    <t>VALVULA CHEQUE Ø 2" CORTINA HELVERT</t>
  </si>
  <si>
    <t>SANITARIO FLUXMASTER CYCLON  O SIMILAR(DOS-PIEZAS)</t>
  </si>
  <si>
    <t>TORNILLO Ø 1/2" L=10"( 2 ARANDELAS+2 TUERCAS)Hierr</t>
  </si>
  <si>
    <t>TORNILLO HEX G2 1/2"X6"+ARANDELA+TUERCA (ZINC)</t>
  </si>
  <si>
    <t>VARA ROLLIZA EN PINO PATULA INMUNIZ Ø 10CM L=2.50M</t>
  </si>
  <si>
    <t>VARA ROLLIZA EN PINO PATULA INMUNIZ Ø 9CM L=3.00M</t>
  </si>
  <si>
    <t>COLOR GLAS BLANCO(SIN ARENA)</t>
  </si>
  <si>
    <t>CENEFA MARMOL Y VIDRIO MALLA FIX-COLORES (30X30CM)</t>
  </si>
  <si>
    <t>JUNTA DE EXPANSION AGWJ 70, Incl. accesorios **</t>
  </si>
  <si>
    <t>SANDBLASTING (CON DISEÑO)SOBRE VIDRIO</t>
  </si>
  <si>
    <t>PULIDO Y BRILLADO DE VIDRIO</t>
  </si>
  <si>
    <t>DISTANCIADOR DOBLE 1"X3.5CM INC. EMPAQUES</t>
  </si>
  <si>
    <t>PERFORACION EN ESPEJO Y VIDRIOS</t>
  </si>
  <si>
    <t>MASILLA SUPERMASTIC DRYWALL(CUÑETE 2.5 GAL)</t>
  </si>
  <si>
    <t>Sikalatex 20kg **</t>
  </si>
  <si>
    <t>SIKADUR 32 PRIMER (PRESENTACIÓN: 3 KG)</t>
  </si>
  <si>
    <t>SIKADUR 32 PRIMER      3 KG **</t>
  </si>
  <si>
    <t>LOSETA 0.25X0.25M FLAMEADA P.ESACLERA</t>
  </si>
  <si>
    <t>GUARDAESCOBA PVC 6.8CM (Sum+Inst)</t>
  </si>
  <si>
    <t>canal desarrollo 1.22m lam galv cal 18 (sum+inst)</t>
  </si>
  <si>
    <t>PELICULA FROSTED (SANDBLASTING) PARA VIDRIO SUMIN</t>
  </si>
  <si>
    <t>JABONERA CERÁMICA</t>
  </si>
  <si>
    <t>DURMIENTE .04mx.08m (3m)</t>
  </si>
  <si>
    <t>TAPA LUZ PARA PUERTA MADERA</t>
  </si>
  <si>
    <t>CAJA PLASTICA CONDUIT DOBLE FONDO REF 2400</t>
  </si>
  <si>
    <t>TOMA RJ45 Cat 6 AMP</t>
  </si>
  <si>
    <t>PISO ESTOPEROL - 4.0MM (50X50CM) INTERIOR</t>
  </si>
  <si>
    <t>PLATINA (15X25CM)3/8"HIERRO</t>
  </si>
  <si>
    <t>PLATINA 21/2"X3/8"L=0.60M</t>
  </si>
  <si>
    <t>BASE GANULAR B-600  + TRANSPORTE</t>
  </si>
  <si>
    <t>LAVAMANOS ACERO INOX REDONDO ESFERICO Ø 42 cm</t>
  </si>
  <si>
    <t>PISO CAUCHO ESTOPEROL 50X50cm X 3.5mm</t>
  </si>
  <si>
    <t>BUJE SANITARIO SOLDADO  6X4" PVC S/NORMA ICNOTEC</t>
  </si>
  <si>
    <t>BUJE SANITARIO SOLDADO 4X3"</t>
  </si>
  <si>
    <t>TORNILLO LAMINA No. 10 X 11/2</t>
  </si>
  <si>
    <t>CORTADORA DE LAMINA</t>
  </si>
  <si>
    <t>BROCA TUGSTENO 5/16 X 4" DEWALT</t>
  </si>
  <si>
    <t>Mort. flex. alta adh. STON(STRONG) MIX LATEX **</t>
  </si>
  <si>
    <t>CALENTADOR ELECT.TRIFASICO SM 700 SMARTEC 9.4LTS</t>
  </si>
  <si>
    <t>Boquilla esp. modif. STON MIX BOQ. LATEX **</t>
  </si>
  <si>
    <t>CHEQUE 1/2"</t>
  </si>
  <si>
    <t>Ventana Fija alumin mate 38-31 Vidrio laminado 6mm</t>
  </si>
  <si>
    <t>DESMONTE E INSTALACIÒN PUERTAS VIDRIO TEMPLADO 10m</t>
  </si>
  <si>
    <t>SUM + INST TOPE  PARA PUERTA VIDRIO TEMPLADO 10mm</t>
  </si>
  <si>
    <t>MARMOL ROYAL DORADO espesor 10mm, incl. flete **</t>
  </si>
  <si>
    <t>JUNTA PLUS (BOLSA DE 5 Kg)</t>
  </si>
  <si>
    <t>ALFACOLOR 1-5 PLUS NEGRO (5Kg)</t>
  </si>
  <si>
    <t>Protector STON PROTEC 20LT **</t>
  </si>
  <si>
    <t>REACTANCIA ALVANCE MULTITAP 400W 220V</t>
  </si>
  <si>
    <t>TERMINAL BORNA No. 4</t>
  </si>
  <si>
    <t>sum+inst ventana alum anodz sis 38-31 vid temp 8mm</t>
  </si>
  <si>
    <t>sum+inst ventana alum anodz sis 38-31 vid 5mm inco</t>
  </si>
  <si>
    <t>Puerta Vidri tem 10mm incluye manij+cerr (sum+ins</t>
  </si>
  <si>
    <t>Tubo Estructural abierto 5"x2" espesor 1.5mm</t>
  </si>
  <si>
    <t>TORNILLO HEXAGONAL 1/2" x 1"</t>
  </si>
  <si>
    <t>ARANDELA PRESIÓN ZINCADA 1/2"</t>
  </si>
  <si>
    <t>TUERCA HEXAGONAL 1/2"</t>
  </si>
  <si>
    <t>CUBEIRT SANDW 2 LAM CAL 26 FIBR VDR 38mm Sum+Inst</t>
  </si>
  <si>
    <t>TORNILLO AUTOPERFORANTE CABEZA LENTEJA 8*3/4"</t>
  </si>
  <si>
    <t>transporte y evacuación de lodos</t>
  </si>
  <si>
    <t>Tratamiento y disposición  de lodos</t>
  </si>
  <si>
    <t>Servicio de carrotanque (10 M3)</t>
  </si>
  <si>
    <t>ELEMNTOS DE FIJACION PARA ARGOLLA EN ALUMNIO</t>
  </si>
  <si>
    <t>TABLA TRAPEZOIDAL ZAPAN 0.25X0.75X0.55M</t>
  </si>
  <si>
    <t>MANIJA O AGARRADERA JUEGO INF.TUB.GALV 3/4"L=0.86M</t>
  </si>
  <si>
    <t>PLATAFORMA HIDRAULIC. TIPO TIJERA</t>
  </si>
  <si>
    <t>TABLERO BALONCESTO 1.20*1.80 FIBRA VIDR</t>
  </si>
  <si>
    <t>INSTALAC TABLERO BALONCESTO 1.20*1.80 FIBRA VIDR</t>
  </si>
  <si>
    <t>SEPARADOR DE CARRILES PARA PISCINA (UN=25ML)</t>
  </si>
  <si>
    <t>LAMPARA(60X60CM) ESPECULAR 4X17 SOBREPONER TUBO-T8</t>
  </si>
  <si>
    <t>TOPE PARA PUERTA EN ACERO</t>
  </si>
  <si>
    <t>ESCALERA DE EXTENSIÓN 24 PASOS</t>
  </si>
  <si>
    <t>ESCALERA DE EXTENSIÓN 16 PASOS</t>
  </si>
  <si>
    <t>GARGOLA 0.15X0.09X0.50M</t>
  </si>
  <si>
    <t>DESMONTE ACOPLE</t>
  </si>
  <si>
    <t>INSTALACIÓN  ACOPLE</t>
  </si>
  <si>
    <t>SUM E INST  ACOPLE FLEXIBLE METALICO (LAV)</t>
  </si>
  <si>
    <t>RETIRO TAPAS SEMIESFERICAS</t>
  </si>
  <si>
    <t>INSTALACIÓN TAPAS SEMIESFERICAS</t>
  </si>
  <si>
    <t>SUMINISTRO TAPAS SEMIESFERICAS</t>
  </si>
  <si>
    <t>RODADERO LARGO  EN ACERO L= 4 mts SUMINISTRO</t>
  </si>
  <si>
    <t>RUEDA GIRATORIA CARRUSEL SENCILLA(Suminis)</t>
  </si>
  <si>
    <t>CONTRAHUELLA EN LAMINA</t>
  </si>
  <si>
    <t>PLASTIFICADO PLATAFORMA CUADRADA</t>
  </si>
  <si>
    <t>PLASTIFICADO PLATAFORMA TRIANGULAR</t>
  </si>
  <si>
    <t>BASE CILINDRO CANECA M-120</t>
  </si>
  <si>
    <t>PATAS BANCA  M-30 (UN)</t>
  </si>
  <si>
    <t>ANCLAJE PARA BANCA X 2 DADOS</t>
  </si>
  <si>
    <t>POSTE DE BALONCESTO</t>
  </si>
  <si>
    <t>ESTRUCTURA DE TENIS (Sunministro)</t>
  </si>
  <si>
    <t>ESTRUCTURA MINITENIS</t>
  </si>
  <si>
    <t>MALLA MINITENIS</t>
  </si>
  <si>
    <t>VALLA ESPECIAL 6X3  angulo de 2"x 3/16"</t>
  </si>
  <si>
    <t>ASOLEADORA PLÁSTICA</t>
  </si>
  <si>
    <t>MALLA MICROFUTBOL 3mtx2mt (nylon  Nº4 )</t>
  </si>
  <si>
    <t>MESA PLÁSTICA</t>
  </si>
  <si>
    <t>DIVAN TAPIZADO</t>
  </si>
  <si>
    <t>SILLA PLÁSTICA</t>
  </si>
  <si>
    <t>TABLERO EN ACRILICO 2X1</t>
  </si>
  <si>
    <t>SILLA GIRATORIA</t>
  </si>
  <si>
    <t>PARASOL</t>
  </si>
  <si>
    <t>BASE PLASTICA PARASOL</t>
  </si>
  <si>
    <t>SILLA GRADERIA</t>
  </si>
  <si>
    <t>ESTRUCTURA BALONCESTO ANTIBANDALICA COMPLETA</t>
  </si>
  <si>
    <t>TANDEM 3 PUESTOS</t>
  </si>
  <si>
    <t>ESTRUCTURA VOLEIBOL</t>
  </si>
  <si>
    <t>RED DE VOLEIBOL</t>
  </si>
  <si>
    <t>RED DE FUTBOL  (SEMIPROFESIONAL)</t>
  </si>
  <si>
    <t>SEÑAL SALIDA 25X50CM ACRILICO</t>
  </si>
  <si>
    <t>SEÑAL SERVICIOS 33X30CM</t>
  </si>
  <si>
    <t>SEÑAL PALCO 20X40</t>
  </si>
  <si>
    <t>SEÑAL TRIBUNAS 30X1,20    Acrilico 3 mm</t>
  </si>
  <si>
    <t>SEÑAL INT NUMER 30X1,50</t>
  </si>
  <si>
    <t>SEÑAL ORIENTADOR PLG-V PLANO  GENERAL</t>
  </si>
  <si>
    <t>PENDONES 0.50X6,00M</t>
  </si>
  <si>
    <t>Señal Riesgo EléctricoTexto Acrilico 3 mm(20X25CM)</t>
  </si>
  <si>
    <t>Señal Extintor con Texto  Acrilico 20x25x3 mm</t>
  </si>
  <si>
    <t>Señal Ruta de Evacuación  Acrilico 20x25x3 mm</t>
  </si>
  <si>
    <t>Señal Salida de Emergencia con iluminación 40x40</t>
  </si>
  <si>
    <t>Señal Salida Emergencia sin Iluminación(20X40CM</t>
  </si>
  <si>
    <t>Señal Informativa 1 Cara IDE 46</t>
  </si>
  <si>
    <t>Señal Punto de Encuentro 1 Cara</t>
  </si>
  <si>
    <t>Señal Prohibido Fumar   Acrilico20x20x3mm</t>
  </si>
  <si>
    <t>Señal Entrada Prohibida a Personas No Autorizadas</t>
  </si>
  <si>
    <t>Señal Extintor Acrilico 20x25x3 mm</t>
  </si>
  <si>
    <t>Señal Riesgo Eléctrico  20x25x3 mm</t>
  </si>
  <si>
    <t>Señal Protección de Manos Acrilico 20x25x3 mm</t>
  </si>
  <si>
    <t>Señal Prohibido Fumar Con Texto Acrilico 20x25x3mm</t>
  </si>
  <si>
    <t>Señal Entrada Prohi. Personas No Autori. con Texto</t>
  </si>
  <si>
    <t>Señal IDE-67 1 Cara</t>
  </si>
  <si>
    <t>Señal  Protección de Manos con Texto 20*25*3mm</t>
  </si>
  <si>
    <t>AGARRADERA BALANCIN EN TUBO Gal. 3/4 "T"</t>
  </si>
  <si>
    <t>JUEGO INFANTIL EN MADERA(pino patula inmuniz)</t>
  </si>
  <si>
    <t>MADERA ESTACONES DE 2,5 MTS DIAM DE 3 Y 4"</t>
  </si>
  <si>
    <t>ASADOR(Varilla 5/8")DosDandejas+Recolec(1.90x2.50m</t>
  </si>
  <si>
    <t>GUAYA DE ACERO DE 1/4- L.=2-2,50+PERNOS</t>
  </si>
  <si>
    <t>MANIJAS O AGARRADERAS BALANCIN</t>
  </si>
  <si>
    <t>Columpio en Madera  (3 Puestos)</t>
  </si>
  <si>
    <t>ESTACION 1-POSTE ESTIRAMIENTO</t>
  </si>
  <si>
    <t>ESTACION 10- BANCA ABDOMINALES BAJO</t>
  </si>
  <si>
    <t>ESTACION 11- BANCA FORTALECIMIENTO</t>
  </si>
  <si>
    <t>ESTACION 12- POSTE ABDOMINALES</t>
  </si>
  <si>
    <t>LAMINA VALLA INSTRUCCIÓN</t>
  </si>
  <si>
    <t>VALLAS INSTRUCCIÓN 3 EJERCICIOS</t>
  </si>
  <si>
    <t>ESTACION 2-TUBO EJERCICIO GEMELOS</t>
  </si>
  <si>
    <t>ESTACION 3- BANCA ABDOMINALES</t>
  </si>
  <si>
    <t>ESTACION 4- BARRA PARA SALTO</t>
  </si>
  <si>
    <t>ESTACION 5- BARRA FLEXION ESPALDA</t>
  </si>
  <si>
    <t>ESTACION 6- BARRA FLEXION PECHO</t>
  </si>
  <si>
    <t>ESTACION 6- BANCA PARA ESTIRAMIENTO</t>
  </si>
  <si>
    <t>ESTACION 7- BARRAS PARALELAS</t>
  </si>
  <si>
    <t>ESTACION 8- TUBOS PARA BRINCO</t>
  </si>
  <si>
    <t>ESTACION 9- BANCA ABDOMINALES ALTO</t>
  </si>
  <si>
    <t>ESPALDAR PARA BANCA M-31</t>
  </si>
  <si>
    <t>CADENA GALVANIZADA COLUMPIO-3/8"(1.5-2.0m)</t>
  </si>
  <si>
    <t>BARRA DE GIRO TRAVEZAÑO(Tub. Galv.1"e=0.09")Repues</t>
  </si>
  <si>
    <t>CERRAMIENTO REJA PEQUEÑA</t>
  </si>
  <si>
    <t>ESCALADOR DE ARCO</t>
  </si>
  <si>
    <t>TORNILLOS BUTTON</t>
  </si>
  <si>
    <t>POSTES DE 2 MTS METÁLICO</t>
  </si>
  <si>
    <t>POSTES DE 2.7  MTS METÁLICO</t>
  </si>
  <si>
    <t>POSTES DE 3  MTS METÁLICO</t>
  </si>
  <si>
    <t xml:space="preserve">POSTES DE 3.3  MTS METÁLICOS **NO USAR** </t>
  </si>
  <si>
    <t>VALLA ESPECIAL 6X3 - SOLO LAMINA Y BANNER</t>
  </si>
  <si>
    <t>VALLA ESPECIAL 6X3 ( SOLO  BANNER )</t>
  </si>
  <si>
    <t>REGISTRO BOLA Ø3"</t>
  </si>
  <si>
    <t>karraplast</t>
  </si>
  <si>
    <t>SEÑAL ENTRADA 95X25</t>
  </si>
  <si>
    <t>SEÑAL IDG-S 1 CARA</t>
  </si>
  <si>
    <t>SEÑAL IDG-S 2 CARAS  Reforzada (modf x100449)</t>
  </si>
  <si>
    <t>LAMINA INFORMATIVA SC-80</t>
  </si>
  <si>
    <t>LAMINA INFORMATIVA SC-120</t>
  </si>
  <si>
    <t>LAMINA SEÑAL IDG-S</t>
  </si>
  <si>
    <t>TORNILLO HEX G2 ZINC 1/2 X10"+2arandela+tuerca seg</t>
  </si>
  <si>
    <t>Cable Cobre 4/0 AWG-THHN</t>
  </si>
  <si>
    <t>Cable Cobre Aislado  N°2/0 AWG THHN</t>
  </si>
  <si>
    <t>REMATE SIMPLE Cielo raso PVC  L=2.70 mts (10 mm)</t>
  </si>
  <si>
    <t>Cable Cobre Aisl. 8 THW - 90 C 600V</t>
  </si>
  <si>
    <t>cable cobre 12    AWG THHN</t>
  </si>
  <si>
    <t>cable encauchetado 2 x18</t>
  </si>
  <si>
    <t>CABLE ENCAUCHETADO 3 x14 (600V)</t>
  </si>
  <si>
    <t>Cable Encauchetado 3 x12</t>
  </si>
  <si>
    <t>cable encauchetado 3x10</t>
  </si>
  <si>
    <t>cable coaxial RG59 al 60%</t>
  </si>
  <si>
    <t>Cable duplex 2 x14</t>
  </si>
  <si>
    <t>Totalizador industrial de 3x150A   MG</t>
  </si>
  <si>
    <t>totalizador 3 x 20 A  MG</t>
  </si>
  <si>
    <t>Breaker Ench. 3x40A LMX</t>
  </si>
  <si>
    <t>Breaker Ench. 3 x30Amp</t>
  </si>
  <si>
    <t>Breaker Ench. 2x30A LMX (10KA)</t>
  </si>
  <si>
    <t>Breaker Ench. 1x50A LMX</t>
  </si>
  <si>
    <t>Breaker Ench. 1 x40A LMX</t>
  </si>
  <si>
    <t>Semiila Grama DecorativaTipo Mustang III+Flete Bog</t>
  </si>
  <si>
    <t>tubo galvanizado 1 1/4¨ e=3.25mm</t>
  </si>
  <si>
    <t>Tubo galvanizado 1/2¨ e=2.5mm</t>
  </si>
  <si>
    <t>TEE UNION MEC PVC (ACUEDUCTO)  ø 3" X 2" X 3"</t>
  </si>
  <si>
    <t>Tubo PVC Conduit 1 1/4¨</t>
  </si>
  <si>
    <t>Toma aerea caucho p/t 15a 250v codel  Bifásica</t>
  </si>
  <si>
    <t>toma trifasica incrustar</t>
  </si>
  <si>
    <t>TOMA TV</t>
  </si>
  <si>
    <t>TOMA TELEFONICA DOS HILOS</t>
  </si>
  <si>
    <t>interruptor triple  incluye tapa</t>
  </si>
  <si>
    <t>lampara hermetica 2x32W</t>
  </si>
  <si>
    <t>TUBO FLUORESCENTE T8 32W</t>
  </si>
  <si>
    <t>Tubo fluorescente 1x17 W</t>
  </si>
  <si>
    <t>patch panel de 24 puertos categoria 6</t>
  </si>
  <si>
    <t>Switch de 24 puestos categoria 6</t>
  </si>
  <si>
    <t>Tubo PVC 1 1/2¨</t>
  </si>
  <si>
    <t>UNION PVC  1 1/2"  PRESION S/NORMA ICONTEC</t>
  </si>
  <si>
    <t>UNION PVC 1 1/4" PRESIÓN S/NORMA ICONTEC</t>
  </si>
  <si>
    <t>Tubo estructural Galv.ASTMA-500 GradoC- 2"e=2.5mm</t>
  </si>
  <si>
    <t>TUBO GALVANIZADO Ø 2" (2.5MM) CERRAMIENTO(0.098")</t>
  </si>
  <si>
    <t>PLATINA 5/8"X1/8**</t>
  </si>
  <si>
    <t>UNION PVC 1"  PRESION S(NORMA ICONTEC</t>
  </si>
  <si>
    <t>UNION REPARACION MECANICA ø 4"</t>
  </si>
  <si>
    <t>Toma logica doble</t>
  </si>
  <si>
    <t>TOMA DOBLE MONOFASICA POLO A TIERRA 15Amperios</t>
  </si>
  <si>
    <t>toma monofasica regulada u hospitalaria</t>
  </si>
  <si>
    <t>toma sonido</t>
  </si>
  <si>
    <t>ALAMBRE COBRE DESNUDO C.14 AWG</t>
  </si>
  <si>
    <t>BREAKER TACO ENCHUF 2x15</t>
  </si>
  <si>
    <t>Tubo EstructuralGalv.Ø1 1/2"-2.5mmASTM A-500 Gr- C</t>
  </si>
  <si>
    <t>Tubo EstructuralGalv.Ø2"-2.5mmASTM A-500 Grad-C</t>
  </si>
  <si>
    <t>Tubo EstructuralGalv.Ø2 1/2"-2.5mmASTM A-500 Gra-C</t>
  </si>
  <si>
    <t>Tubo Estructural Galv. Ø 3"-2.5mmASTM A-500 Grad-C</t>
  </si>
  <si>
    <t>tubos  hermeticos  2x32W</t>
  </si>
  <si>
    <t>Bombillo ahorrador 1x15 W  Espiral 8.000 Hrs.</t>
  </si>
  <si>
    <t>pach panel de 8 puertos categoria 6</t>
  </si>
  <si>
    <t>patch cord 1.50 m catergoría 6</t>
  </si>
  <si>
    <t>CABLE cobre THHN 90 - 600V 6 AWG</t>
  </si>
  <si>
    <t>TEE UNION MEC PVC (ACUEDUCTO ) ø  3"X 3" X 3"</t>
  </si>
  <si>
    <t>MALLA CERRAMIENTO ESLABONADA CAL.10(Hueco 2-1/4")</t>
  </si>
  <si>
    <t>TABLERO TRIF C/P 9 CIRCUITOS DESCONTINUADO</t>
  </si>
  <si>
    <t>SUM+INST TABLERO 9 CIRCUITOS</t>
  </si>
  <si>
    <t>VALVULA DE ALIVIO Ø2" (AIRE Y AGUA) Bronce/Acero</t>
  </si>
  <si>
    <t>Relleno Fluido de 10 Kg/Cm2</t>
  </si>
  <si>
    <t>Porton Industrial (puerta metalica corrediz) **</t>
  </si>
  <si>
    <t>CANALETA METALICA  pintura electros.12x5cm Certificada</t>
  </si>
  <si>
    <t>Sum+Inst canaleta metl pintura electro10x4cm</t>
  </si>
  <si>
    <t>Sum+Inst  caja de paso 15x15</t>
  </si>
  <si>
    <t>Sum+InsT toma logica senll CAT 6, incluye caja,fac</t>
  </si>
  <si>
    <t>Sum+Ins toma cantonera, incluye caja</t>
  </si>
  <si>
    <t>Sum+Ins toma Video Beam, incluye caja</t>
  </si>
  <si>
    <t>Sum+Ins secador de manos, incluye caja</t>
  </si>
  <si>
    <t>Tapón PVC roscado presión de 2"S/NORMA ICONTEC</t>
  </si>
  <si>
    <t>Tapón PVC soldado presión Ø2" S/NORMA ICONTEC</t>
  </si>
  <si>
    <t>ENCHAPE CRISTANAC</t>
  </si>
  <si>
    <t>BOQUILLA  LATEX (ENCHAPES CRISTANAC+OTROS)</t>
  </si>
  <si>
    <t>Tapón PVC roscado presión de 1 1/2" S/NORMA ICONTE</t>
  </si>
  <si>
    <t>Tapón PVC soldado presiónØ 1 1/2"S/NORMA ICONTEC</t>
  </si>
  <si>
    <t>TAPON SOLDADO PVC PRESION 1/2"S/NORMA ICONTEC</t>
  </si>
  <si>
    <t>Sum+Ins  sensor iluminación, incluye caja</t>
  </si>
  <si>
    <t>Sum+Ins salida  ilumin, incluye caja  cable conexn</t>
  </si>
  <si>
    <t>Instalación de lampara 60x60</t>
  </si>
  <si>
    <t>Instalación de lampara</t>
  </si>
  <si>
    <t>Sum+Inst lampara redonda cerr 2x32W, incluye bomb</t>
  </si>
  <si>
    <t>Sum+Inst lampara redonda cerr 1x32W, incluye bomb</t>
  </si>
  <si>
    <t>Sum+Inst lamparar redonda cerr 1x26W, incluye bomb</t>
  </si>
  <si>
    <t>Sum+Inst lampara tipo tortuga 1x26W, incluye bombi</t>
  </si>
  <si>
    <t>Sum+Inst lampara tipo tortuga 1x16W, incluye bombi</t>
  </si>
  <si>
    <t>Suministro e instalación de lampara autonoma</t>
  </si>
  <si>
    <t>Sum+Ins varll polo tier, inclu caj insp30x30, conc</t>
  </si>
  <si>
    <t>Sum+Insgabinete cerr met120x60x80 cm incl vent mot</t>
  </si>
  <si>
    <t>Sum+Insgabinete cerr met 60x60x80 cm incl vent mo</t>
  </si>
  <si>
    <t>Sum+Ins pach panel de 12 puertos categoria 6</t>
  </si>
  <si>
    <t>Sum+Ins  Switch de 8 puestos categoria 6</t>
  </si>
  <si>
    <t>TUBO CUADRADO 1X1"(2.0mm)ASTM ; GRADO-C A-500</t>
  </si>
  <si>
    <t>Sum+Ins  Switch de12  puestos categoria 6</t>
  </si>
  <si>
    <t>Suministro e instalación de organizador vertical</t>
  </si>
  <si>
    <t>Suministro e instalación de organizador horizontal</t>
  </si>
  <si>
    <t>Marcación de puntos logicos</t>
  </si>
  <si>
    <t>Suministro e instalación de cable N°4 AWG</t>
  </si>
  <si>
    <t>Suministro e instalacion de fotocontrol</t>
  </si>
  <si>
    <t>Suministro e instalación de fusibles de fotocontro</t>
  </si>
  <si>
    <t>Sumint e inst de luminaria 70 W Metal Halide</t>
  </si>
  <si>
    <t>Luminaria 150 W Metal Halide (Completa)</t>
  </si>
  <si>
    <t>Sumint e inst de luminaria 250 W Metal Halide</t>
  </si>
  <si>
    <t>Sumint e inst de luminaria 400 W Metal Halide</t>
  </si>
  <si>
    <t>Sumint e inst de luminaria 700 W Metal Halide</t>
  </si>
  <si>
    <t>Sumint e inst de luminaria  70 W Sodio</t>
  </si>
  <si>
    <t>Sumint e inst de luminaria 125 W Sodio</t>
  </si>
  <si>
    <t>Sumint e inst de luminaria 250 W Sodio</t>
  </si>
  <si>
    <t>Sumint e inst de luminaria 400 W Sodio</t>
  </si>
  <si>
    <t>Sumint e inst de luminaria 700 W Sodio</t>
  </si>
  <si>
    <t>Sumint e inst de luminaria 1000 W Sodio</t>
  </si>
  <si>
    <t>Sum + Inst bombilla 70 W Sodio</t>
  </si>
  <si>
    <t>Sum + Inst bombilla 125 W Sodio</t>
  </si>
  <si>
    <t>Sum + Inst bombilla 250 W Sodio</t>
  </si>
  <si>
    <t>Sum + Inst bombilla 400 W Sodio</t>
  </si>
  <si>
    <t>Sum + Inst bombilla 1000 W Sodio</t>
  </si>
  <si>
    <t>Bombilla  70 W Metal Halide</t>
  </si>
  <si>
    <t>Bombilla 150 W Metal Halide Oboide</t>
  </si>
  <si>
    <t>Bombilla  250 W Metal Halide Tubular</t>
  </si>
  <si>
    <t>Bombilla  400 W Metal Halide</t>
  </si>
  <si>
    <t>Sum + Inst bombilla  1000 W Metal Halide</t>
  </si>
  <si>
    <t>kit luminaria 70 W, arrancad, condens, reacta</t>
  </si>
  <si>
    <t>kit luminaria 150 W, arranc, condens, reactancia</t>
  </si>
  <si>
    <t>kit luminaria 250W, arranc, cond, reactancia</t>
  </si>
  <si>
    <t>kit luminaria 400W, arranc, cond, reactancia</t>
  </si>
  <si>
    <t>kit luminaria 1000W, arranc, cond, reactancia</t>
  </si>
  <si>
    <t>Sum+ Inst caja de inspección eléctrica, tipo Coden</t>
  </si>
  <si>
    <t>Servicio de limpieza de caja de inspección eléctri</t>
  </si>
  <si>
    <t>Sum + Inst  totalizador 3 x 50-3x100A</t>
  </si>
  <si>
    <t>luminaria 1000W Metal Hali T.Camp A.P+foto+bra+bom</t>
  </si>
  <si>
    <t>Pegaporcelanato**</t>
  </si>
  <si>
    <t>TABLERO TRIF S/P 6 CIRCUITOS</t>
  </si>
  <si>
    <t>TEE CPVC 3/4"</t>
  </si>
  <si>
    <t>TEE CPVC 2"S/NORMA ICONTEC</t>
  </si>
  <si>
    <t>ANCLAJE COLAPSIBLE 3/8X3" concreto expansivo</t>
  </si>
  <si>
    <t>PINTURA MODULO M-3A COLUMPIO (TODO COSTO)</t>
  </si>
  <si>
    <t>PINTURA MODULO 3a (todo costo)</t>
  </si>
  <si>
    <t>ALQUILER DE FINISHER</t>
  </si>
  <si>
    <t>POCETA LAVAPLAT.ACERO.INOX.L=56CM,A=34CM,PROF=17CM</t>
  </si>
  <si>
    <t>SUMINISTRO E INSTALACIÓN DE PISO VINILICO</t>
  </si>
  <si>
    <t>SUM E INST DE GUARDA ESCOBAS 75mm PVC COLOR NEGRO</t>
  </si>
  <si>
    <t>SUMIN+INSTALACDE BORDE NARIZ(A=5CM;CAIDA=3CM)</t>
  </si>
  <si>
    <t>LAVAMANOS ESFERICO 0.32m ACERO INOX. BRILLANTE **</t>
  </si>
  <si>
    <t>LAVAMANOS ESFERICO 0.42m ACERO INOX. BRILLANTE **</t>
  </si>
  <si>
    <t>BASE GRANULAR BG-2 (INVIAS)</t>
  </si>
  <si>
    <t>LOSETA PREPULIDA LISTON (30X30)FONDO ROJO</t>
  </si>
  <si>
    <t>DISCO PARA SIERRA 10" 80 DIENTES</t>
  </si>
  <si>
    <t>PLANCHON EN SAPAN (0.20x0.03x4M)</t>
  </si>
  <si>
    <t>TORNILLO NEGRO PARA MADERA 6"x1"</t>
  </si>
  <si>
    <t>PLATINA ACERO 0.2 X 0.20 X 1/8"</t>
  </si>
  <si>
    <t>COLBON MR 60</t>
  </si>
  <si>
    <t>planeadora para  cantear</t>
  </si>
  <si>
    <t>SIERRA CIRCULAR ELECTRICA PARA MADERA</t>
  </si>
  <si>
    <t>BLOQUE MADERA 18X18X3 MTS</t>
  </si>
  <si>
    <t>Geotextil T-2100</t>
  </si>
  <si>
    <t>INMUNIZANTE INCOLORO TEXSA</t>
  </si>
  <si>
    <t>GEOmalla Fortgrid BX 100 refuerzo biaxial</t>
  </si>
  <si>
    <t>CINTA AUTOFUNDENTE</t>
  </si>
  <si>
    <t>Control de Alumbrado (S/Diagrama Unifilar)PALACIO</t>
  </si>
  <si>
    <t>DISCO PARA PULIR MADERA VELCRO 5" GRANO 120</t>
  </si>
  <si>
    <t>BOLILLO SAPAN 10mm PARA TARUGO 2.70mts</t>
  </si>
  <si>
    <t>MASILLA POROSIL (5,3KG) 1GLN</t>
  </si>
  <si>
    <t>FILTRO TRAMPA PARA ORINAL GBA</t>
  </si>
  <si>
    <t>GUARDAESCOBA PVC NEGRO h=7.5CM(Sum+Inst)</t>
  </si>
  <si>
    <t>PLATAFORMA METALICA  (UN)</t>
  </si>
  <si>
    <t>LAMINA ACRILICO TRNSP.2MM(1.2X1.8M)</t>
  </si>
  <si>
    <t>TORNILLO CARRIAJE 5/16" X 2"</t>
  </si>
  <si>
    <t>TORNILLO AUTOPERF AVELLANADO 8"X11/4"  PUNTA BROCA</t>
  </si>
  <si>
    <t>PLATINAS EN ELE Y U BISAGRAS Y ENGANCHE</t>
  </si>
  <si>
    <t>BALINERAS PARA RODAMIENTO DE RIEL</t>
  </si>
  <si>
    <t>TUERCA HEXAGONAL 5/16" + ARANDELA 5/16"</t>
  </si>
  <si>
    <t>RESORTE ACERO DE 3"</t>
  </si>
  <si>
    <t>GRASA LUBRICANTE MINERAL</t>
  </si>
  <si>
    <t>DISCO 9"X1/8" para corte de metal</t>
  </si>
  <si>
    <t>Perro Galvanizado 5/16"</t>
  </si>
  <si>
    <t>Tensor 5/16"</t>
  </si>
  <si>
    <t>tornillo hexagonal punta broca 10"x1/2"</t>
  </si>
  <si>
    <t>Flanche en lám galv  cal 26 L=2.40mts desar 0.20mt</t>
  </si>
  <si>
    <t>TALADRO MANUAL INALAMBRICO</t>
  </si>
  <si>
    <t>Cable Acero galvanizado 5/16" (Alma de acero)</t>
  </si>
  <si>
    <t>BREAKER TOTALIZADOR 1000AMP - 1250AMP</t>
  </si>
  <si>
    <t>Bandeja AceroInoxi.Cal.18+rejilla varilla 3/8"-304</t>
  </si>
  <si>
    <t>Polea Diferencial 5Tn-2 Ramal Cadena 6-3m de levan</t>
  </si>
  <si>
    <t>Tapa  blanca doble para tomacorriente</t>
  </si>
  <si>
    <t>TOMA DOBLE HOSPITALARIA POLO TIERRA 15 A</t>
  </si>
  <si>
    <t>CONECTOR TIPO BASTAGO SERIE SC COMPRESION 2/0 (MT)</t>
  </si>
  <si>
    <t>FUSION DE CONECTORES</t>
  </si>
  <si>
    <t>BANDEJA DE FIBRA OPTICA (CAJA MONDRAGON)</t>
  </si>
  <si>
    <t>PATCH CORD MULTIMODE SC-SC 3</t>
  </si>
  <si>
    <t>CABLE TELEFONICO 10 PARES INTERIOR</t>
  </si>
  <si>
    <t>CABLE TELEFONICO 10 PARES EXTERIOR</t>
  </si>
  <si>
    <t>GRAPA  ZINCADA / GALV 1" UN ALA</t>
  </si>
  <si>
    <t>GEOmalla Biaxial LBO 301 Pavco</t>
  </si>
  <si>
    <t>Geodren planar e=5.0mm GMX-7 h=0.50m</t>
  </si>
  <si>
    <t>Soldadura epóxica de dos componentes (EPOTOC L - S</t>
  </si>
  <si>
    <t>cofre metálico-para tablero general 1.20x0.80m+pin</t>
  </si>
  <si>
    <t>InterruptorTermomagnéticoIndust.3x100Amp</t>
  </si>
  <si>
    <t>InterruptorTermomagnéticoIndust.3x70Amp(LG)LS</t>
  </si>
  <si>
    <t>Contactor3x70Ampx220V Telemecanic</t>
  </si>
  <si>
    <t>InterruptorTermomagnéticoIndust.3x100AmpLEGRAN</t>
  </si>
  <si>
    <t>Arco pony futbol movil H=1m x A=1.2m x Prof 0.50m</t>
  </si>
  <si>
    <t>PLATINA 1-1/2"X3/16"L=6M</t>
  </si>
  <si>
    <t>Perno expansivo 3/8" X 3"  CAMISA</t>
  </si>
  <si>
    <t>TUBO PVC DUCTO  ELECTRICO TIPO EB 6"(LIVIANO)</t>
  </si>
  <si>
    <t>TERMINAL ADAPTADOR PVC  2"</t>
  </si>
  <si>
    <t>TERMINAL APADTADOR PVC 3"</t>
  </si>
  <si>
    <t>TERMINAL APADTADOR PVC 6"</t>
  </si>
  <si>
    <t>TUBO PVC DUCTO  ELECTRICO TIPO DB 4"(PESADO)</t>
  </si>
  <si>
    <t>BREAKER INDUSTRIAL 3X100AMP</t>
  </si>
  <si>
    <t>BREAKER INDUSTRIAL (LUMINEX) 3X150AMP</t>
  </si>
  <si>
    <t>Contactor3x70Ampx220V CHINT-Tripolar</t>
  </si>
  <si>
    <t>Interruptor perilla para tablero electrico</t>
  </si>
  <si>
    <t>ABRAZADERA COLGANTE 3"</t>
  </si>
  <si>
    <t>VARILLA ROSCADA 3/8" ZINCADA</t>
  </si>
  <si>
    <t>TUERCA HEXAGONAL 1/4" ZINCADA</t>
  </si>
  <si>
    <t>TUERCA HEXAGONAL 3/8" ZINCADA</t>
  </si>
  <si>
    <t>TORNILLO CARRIAJE 21/2"X1/4" ZINCADO</t>
  </si>
  <si>
    <t>TERMINAL IMC 3"</t>
  </si>
  <si>
    <t>UNION GALV  IMC 3"</t>
  </si>
  <si>
    <t>TUBO IMC 3"</t>
  </si>
  <si>
    <t>CURVA  GALV  IMC 3"</t>
  </si>
  <si>
    <t>CAJA D/PASO 40X40X25cm METALICA-INTERPERIE</t>
  </si>
  <si>
    <t>Regadera Saona Redonda 8 pulg brazo 40cm Cromo</t>
  </si>
  <si>
    <t>TAPA REGISTRO ALUMIN. 20X30CM</t>
  </si>
  <si>
    <t>LAMINA ETERBOARD 8MM-1.22X2.44M</t>
  </si>
  <si>
    <t>LAMINA ETERBOARD 10MM-1.22X2.44M</t>
  </si>
  <si>
    <t>LAMINA FIBROCEMENTO 14MM-1.22X2.44M</t>
  </si>
  <si>
    <t>LAMINA ETERBOARD 17MM-1.22X2.44M</t>
  </si>
  <si>
    <t>TIRO A TIRO + PERNO</t>
  </si>
  <si>
    <t>PARAL BASE 9 CAL.26</t>
  </si>
  <si>
    <t>PARAL BASE 9 X 3.05  CAL.24</t>
  </si>
  <si>
    <t>PARAL BASE 6 CAL.24</t>
  </si>
  <si>
    <t>CANAL BASE 9 CAL.26 (L=2.44m)</t>
  </si>
  <si>
    <t>CANAL BASE 9 CAL.24</t>
  </si>
  <si>
    <t>CANAL BASE 6 CAL.24</t>
  </si>
  <si>
    <t>ESLINGA EN Y CON GANCHOS+TERM+MOSQUET</t>
  </si>
  <si>
    <t>ARNES CUERPO ENTERO 1 ARGOLLA</t>
  </si>
  <si>
    <t>LINEA DE VIDA CON ABSORCION DE ENERGIA-1.80M</t>
  </si>
  <si>
    <t>ARNES+LINEA+ESLINGA</t>
  </si>
  <si>
    <t>RODILLO OVEJERO (Lana)</t>
  </si>
  <si>
    <t>LAMINA GALVANIZADA  CAL.18 (1.22X2.44M)</t>
  </si>
  <si>
    <t>ABRAZADERA COLGANTE 2"</t>
  </si>
  <si>
    <t>TERMINAL IMC 2"</t>
  </si>
  <si>
    <t>UNION GALV   IMC 2"</t>
  </si>
  <si>
    <t>TUBO IMC 2"</t>
  </si>
  <si>
    <t>CABLE DUPLEX 2X10 AWG</t>
  </si>
  <si>
    <t>CableFibraOptica2x12HilosMuitimodo50/125 HDPE</t>
  </si>
  <si>
    <t>Hebilla Bandit 1/2"</t>
  </si>
  <si>
    <t>Cinta Bandit 1/2" Acero Inoxidable</t>
  </si>
  <si>
    <t>UNION EMT - 3/4"</t>
  </si>
  <si>
    <t>MARMOL ROYAL VERDE JP-30X1</t>
  </si>
  <si>
    <t>CORAZA AMERICANA 3/4"</t>
  </si>
  <si>
    <t>CONECTOR PARA CORAZA 3/4"</t>
  </si>
  <si>
    <t>TRANSPORTE CAMABAJA</t>
  </si>
  <si>
    <t>PARARAYOS DE 5 PUNTAS FARADAY</t>
  </si>
  <si>
    <t>GABINETE IP-65 (1.0X0.8X0.30M)</t>
  </si>
  <si>
    <t>FAVIGEL SUELO ARTIF.MEJOR.PUETA A TIERRA (25Kg)</t>
  </si>
  <si>
    <t>CORONA ANTIESCALATORIA DE SEGURIDAD</t>
  </si>
  <si>
    <t>TEE UNION MEC PVC (ACUEDUCTO ) ø  4"X 3" X 4"</t>
  </si>
  <si>
    <t>Tubo Estruct.Galv.Ø2"-1.5mmASTM A-500 Grad-C</t>
  </si>
  <si>
    <t>Tubo Estructur.(100x100x4.0mm) ASTM- GRADO-C</t>
  </si>
  <si>
    <t>Tubo Estructur.(150x50x4.0mm)ASTM A-500 Grado-C</t>
  </si>
  <si>
    <t>Tubo Estructural Negra (50x50x3.0mm) ASTM GRADO-C</t>
  </si>
  <si>
    <t>PLATINA (0.033X0.84m) 5/8" Acero Inoxidable</t>
  </si>
  <si>
    <t>PLATINA (0.02X0.45m) e=2cm Acero Inox.</t>
  </si>
  <si>
    <t>TORNILLO 5/8 X 3-1/2"Zincado (Inc. Tuerca)(</t>
  </si>
  <si>
    <t>PINTURA ELECTROSTATICA GRIS POLVO</t>
  </si>
  <si>
    <t>bombilla 70 W Sodio</t>
  </si>
  <si>
    <t>bombilla 150 W Sodio</t>
  </si>
  <si>
    <t>bombilla 250 W Sodio</t>
  </si>
  <si>
    <t>BIOSALUDABLE FLEXION DE ESPALDA (Acensor)</t>
  </si>
  <si>
    <t>MODULO BALANCÍN CINTURA IDRD (PENDULO)</t>
  </si>
  <si>
    <t>CAMINADOR BIOSALUDABLES -DISEÑO-IDRD+TRANSP</t>
  </si>
  <si>
    <t>GIRO CADERA ADULTOS/ MAYORES- DISEÑO-IDRD+TRNSP</t>
  </si>
  <si>
    <t>PLATAFORMA ADULTOS/MAYORES-IDRD(SUM+INST)</t>
  </si>
  <si>
    <t>ABDOMINALES ADULTOS MAYORES-IDRD(SUM+TRANSP)</t>
  </si>
  <si>
    <t>BARRAS BIOSALUDABLES-IDRD(SUM+TRANSP)</t>
  </si>
  <si>
    <t>GIRO DE MANOS ADULTOS/ MAYORES-IDRD(SUM+TRANSP)</t>
  </si>
  <si>
    <t>TOMADOBLEGRAD.HOSPITAL.POLO-TIERRANARANJA 15+TAPA</t>
  </si>
  <si>
    <t>SOLDADOR + PREST. IDRD</t>
  </si>
  <si>
    <t>MONTACARGA (2.5 Ton.)</t>
  </si>
  <si>
    <t>PINTURA POLIURETANO GRIS/NEGRO(DUPONT)+DISOLVENTE</t>
  </si>
  <si>
    <t>RODILLO 9" PARA VINILO+BANDEJA</t>
  </si>
  <si>
    <t>RODILLO 3" FELPA MANGO PLASTICO PARA VINILO</t>
  </si>
  <si>
    <t>ESMALTE URETANO NEGRO (COMPONENTE-A)</t>
  </si>
  <si>
    <t>ESMALTE URETANO NEGRO (COMPONENTE-B)</t>
  </si>
  <si>
    <t>Tubo Estructural Galv Ø4"2.5mm ASTM A-500Grad-C</t>
  </si>
  <si>
    <t>LAMINA HOT ROLLED (HR) 5/16 (8mm) de 2m x 1m **</t>
  </si>
  <si>
    <t>LAMINA HOT ROLLED (HR) 3/8" (9.5mm) de 2m x 1m **</t>
  </si>
  <si>
    <t>Perno 1/4" grado 5, L=0.075m **</t>
  </si>
  <si>
    <t>TORNILLO Nº8 X 1" AUTOPERFORANTE</t>
  </si>
  <si>
    <t>SUPERVISOR CERTIFICADO TRABAJO EN ALTURA **</t>
  </si>
  <si>
    <t>PLATINA 1/8 X 1/2"</t>
  </si>
  <si>
    <t>MARMOLINA (40Kg)</t>
  </si>
  <si>
    <t>TOMA DOBLE HOSPI POLO TIERRA NARAN.15A+TAPA LEVITO</t>
  </si>
  <si>
    <t>Vigueta 41.3mmX2.44mm</t>
  </si>
  <si>
    <t>Omega 60.3mm 2.3/8X2.44m</t>
  </si>
  <si>
    <t>Angulo 29mmX2.44m</t>
  </si>
  <si>
    <t>Masilla Supermastico 5 Gl</t>
  </si>
  <si>
    <t>Lámina Superboard 1.22X2.44X8mm</t>
  </si>
  <si>
    <t>LOCTITE (3 ONZAS)</t>
  </si>
  <si>
    <t>REGULADOR GAS 2 ETAPA Ø2"</t>
  </si>
  <si>
    <t>BASE GRANULAR BG-1 / BG-2</t>
  </si>
  <si>
    <t>MANOMETRO GAS 1-10PSI - CARATULA 2 1/2"</t>
  </si>
  <si>
    <t>hidrante milan canexión pvc 3"</t>
  </si>
  <si>
    <t>POSTE CONC.TIPO LINEA/A.P.-(RESIST:510Kg)H=8M</t>
  </si>
  <si>
    <t>POSTE DE CONC.PRETENS.A.P.(10M)RESISTENC:750KG</t>
  </si>
  <si>
    <t>POSTE DE CONC.PRETENS.A.P.(10M)RESISTENC:510KG</t>
  </si>
  <si>
    <t>Protector de arbol M-90 Metàlico Circular IDU</t>
  </si>
  <si>
    <t>LAMPARA HERMETICA 2X32 (ACRILICO)+ TUBOS</t>
  </si>
  <si>
    <t>Tablero monofasico 4 Cicuit.</t>
  </si>
  <si>
    <t>MALLA CERRAMTO TELA VERDE2.10M ALTO 80Gr/M2 CONSTR</t>
  </si>
  <si>
    <t>MALLA CERRAMTO TELA VERDE 1.65M -80Gr/M2(2 AÑOS)</t>
  </si>
  <si>
    <t>CERCO ORDINARIO (10X10CM) L=3M</t>
  </si>
  <si>
    <t>CERCO ORDINARIO (10X10CM) L=4M</t>
  </si>
  <si>
    <t>Breaker Ench. 3x60A</t>
  </si>
  <si>
    <t>Totalizador de  Industrial 70 A 100 AMP</t>
  </si>
  <si>
    <t>CONECTOR PARA CORAZA 3/4"RECTO</t>
  </si>
  <si>
    <t>CORAZA LIQUID TAPE 3/4"</t>
  </si>
  <si>
    <t>CABLE UTP CAT 5E SIEMON</t>
  </si>
  <si>
    <t>CONECTOR PARA CORAZA LIQUID TAPE 3/4"</t>
  </si>
  <si>
    <t>Resina Poliol (Componente A) de Polyurea</t>
  </si>
  <si>
    <t>Isocianato (Componente B) de Polyurea</t>
  </si>
  <si>
    <t>Pigmento para Polyurea</t>
  </si>
  <si>
    <t>Primer Barrera de vapor</t>
  </si>
  <si>
    <t>Platina 3/4"x1/4"</t>
  </si>
  <si>
    <t>Piso laminado madera 1.215 m x a=0.125 m, e=12mm *</t>
  </si>
  <si>
    <t>JUEGO EN MADERA -1 CASETA-20 NIÑOS</t>
  </si>
  <si>
    <t>JUEGO EN MADERA -2 CASETA-35 NIÑOS</t>
  </si>
  <si>
    <t>ALFARDA L=2.5M   Ø=10CM</t>
  </si>
  <si>
    <t>VALVULA/REGISTRO BOLA  Ø 1" (MANIJA - METALICA)</t>
  </si>
  <si>
    <t>REGISTRO BOLA Ø 2 1/2"</t>
  </si>
  <si>
    <t>SUMINISTRO Y SIEMBRA DE CROTO</t>
  </si>
  <si>
    <t>DESENGRASANTE IXELL-COLPISA</t>
  </si>
  <si>
    <t>BARNIZ MARINO-COLPISA ALTA RESISTENCIA</t>
  </si>
  <si>
    <t>BARNIZ 70.000-COLPISA ALTA RES. BICOMPONENTE</t>
  </si>
  <si>
    <t>PROMOTOR DE ADHERENCIA IXELL-COLPISA</t>
  </si>
  <si>
    <t>EXTENSION ELECTRICA -100M</t>
  </si>
  <si>
    <t>ENSAYO (Prueba estandar de penetración) SPT **</t>
  </si>
  <si>
    <t>ENSAYO (Prueba corte directo con veleta) SVT **</t>
  </si>
  <si>
    <t>SOLDADURA EXOTERMICA 115 GRS (TIRO)</t>
  </si>
  <si>
    <t>DECK PLASTICO 40% MADER-60%PLASTIC;A-15CM-INTERIOR</t>
  </si>
  <si>
    <t>Base Granular + Transporte (recebo)</t>
  </si>
  <si>
    <t>LAMINA POLICARBONATO MACIZA 6MM(2.05X5.80M)</t>
  </si>
  <si>
    <t>CLORURO DE METILENO</t>
  </si>
  <si>
    <t>TORNILLO PASANTE CABEZ.EXAG.3/8"L=20CM+ARAND+DOB.T</t>
  </si>
  <si>
    <t>ULAMINA-HR(15X15X15CM)L=0.15Me=1/8"+2 PERF3/8"</t>
  </si>
  <si>
    <t>EMPAQUE DE CAUCHO NEOPRENO 1"X3MM</t>
  </si>
  <si>
    <t>CORTE DE LAMINA POLICARBONATO CON RUTEADORA</t>
  </si>
  <si>
    <t>PERFIL HR RECTANGULAR 120X60 (e=2.5MM)6M</t>
  </si>
  <si>
    <t>VIDRIO TEMP.10MM+MARCO ALUMINIO-ALUMINA INSTAL</t>
  </si>
  <si>
    <t>BORDILLO PREFABRICADO B-30 (H=0.30M;A=0.10M:L=1.0M</t>
  </si>
  <si>
    <t>TANQUEPLAST20M3POLIETIL. Y UV+TAPA+ACC+TRANSP.</t>
  </si>
  <si>
    <t>RODILLO FELPA CON MANGO DE 9" PROFESIONAL</t>
  </si>
  <si>
    <t>ARBOL GUAYACAN DE MANIZALEZ (1-1.5M)</t>
  </si>
  <si>
    <t>ARBOL GUAYACAN DE MANIZALEZ (1.5-2.0M)</t>
  </si>
  <si>
    <t>ENDURECEDOR COLPISA  X 20</t>
  </si>
  <si>
    <t>DISOLVENTE D-20</t>
  </si>
  <si>
    <t>RETROEXCAVADORA SOBRE ORUGAS TIPO 235</t>
  </si>
  <si>
    <t>DISOLVENTE LENTO O RAPIDO (IXELL PLUS) **</t>
  </si>
  <si>
    <t>Sifón PVC-S D=4"</t>
  </si>
  <si>
    <t>Abrillantador de 40 cm3</t>
  </si>
  <si>
    <t>TAPON ROSCADO PVC D=3"</t>
  </si>
  <si>
    <t>ADOQUIN Nat. 24X12X6 (VEHICULAR LIVIANO) obra</t>
  </si>
  <si>
    <t>CARBONILLA(ESCORIA FINA+TIERRA CERN+ARENA)+TRANSP</t>
  </si>
  <si>
    <t>Rejilla tipo Sifón en aluminio 20x20 sosco 6"</t>
  </si>
  <si>
    <t>Placa Conc+Grafil4mm+Recub.granBlanc62.5x62.5e=4cm</t>
  </si>
  <si>
    <t>TRANSITO (6 SEGUNDOS)</t>
  </si>
  <si>
    <t>NIVEL (AUTOMATICO)TOPOGRAFIA</t>
  </si>
  <si>
    <t>CALADORA</t>
  </si>
  <si>
    <t>CAJA PLASTICA 5800  PVC</t>
  </si>
  <si>
    <t>Rejilla Bronce TC 31/2"x3"</t>
  </si>
  <si>
    <t>COMPACTADOR DINAPAC  2 TON (Oper+Comb)</t>
  </si>
  <si>
    <t>COMPACTADOR DINAPAC  1 TON (Oper+Comb)</t>
  </si>
  <si>
    <t>COMPACTADOR DINAPAC  1/2 TON (Oper+Comb)</t>
  </si>
  <si>
    <t>TRANSPORTE VIBROC.DOBLE RODILL.3TON.(IDA Y REGRES)</t>
  </si>
  <si>
    <t>TRANSPORTE VIBROC.DOBLE RODILL.7TON.(IDA Y REGRES)</t>
  </si>
  <si>
    <t>TRANSPORTE VIBROC.DOBLE RODILL.11/2TON.(IDA Y REGR</t>
  </si>
  <si>
    <t>TRANSPORTE VIBROC.DOBLE RODILL.800KG.(IDA Y REGR</t>
  </si>
  <si>
    <t>MONOCILINDRO UN RODILLO 800 KILOS (SIN OPERARIO)</t>
  </si>
  <si>
    <t>RETROEXCAVADORA PC-40 (ORUGA) Inc. Oper+Comb</t>
  </si>
  <si>
    <t>Arrancador Motobomba direct.trifasico 10 a16A 220V</t>
  </si>
  <si>
    <t>Cable de control AWG 3X18 blindado</t>
  </si>
  <si>
    <t>ELECTROBOMBA 10HP-TRIFAS.ALTA PRES. 3"SUCC 3"DESC</t>
  </si>
  <si>
    <t>CONTACTOR TRIPOLAR 32A AC BOBINA 220</t>
  </si>
  <si>
    <t>MINIINTERRUPTOR TRIPOLAR 32A</t>
  </si>
  <si>
    <t>RELE DE SOBRECARGA TERMICA 24-32A</t>
  </si>
  <si>
    <t>RIEL OMEGA 2m</t>
  </si>
  <si>
    <t>PILOTO 22 mm (ABB O Similar) Con LED Incluido</t>
  </si>
  <si>
    <t>CANALETA PLASTICA 32X12 POR 2m</t>
  </si>
  <si>
    <t>MARQUILLAS (Usar cio-101343)</t>
  </si>
  <si>
    <t>PULSADOR DOBLE START STOP</t>
  </si>
  <si>
    <t>FLOTADOR PARA PROTECCION DE NIVEL</t>
  </si>
  <si>
    <t>BORNA N°12</t>
  </si>
  <si>
    <t>MANOMETRO 0-100psi GLICERINA VERT. CARAT4"</t>
  </si>
  <si>
    <t>TECNICO ELECTROMECANICO (=OFIC.INST.ELEC)+ PRESTAC</t>
  </si>
  <si>
    <t>Deslizadero en Fibra de Vidrio 5Mts (Inc. Transp)</t>
  </si>
  <si>
    <t>ESPEJO CRISTAL INCOLORO(SUM+INST)</t>
  </si>
  <si>
    <t>SEÑAL P4-ID PARQUE METROPOLITANO (SUM)</t>
  </si>
  <si>
    <t>CENIZA + TRANSPORTE</t>
  </si>
  <si>
    <t>ORINAL GOTTA CORONA BLANCO</t>
  </si>
  <si>
    <t>VALVULA ANTIVANDALICA ORINAL EMPOTRAR ALTA EFICIEN</t>
  </si>
  <si>
    <t>SANITARIO ALONGADO CORONA CONTROL-SAN GIORGIO</t>
  </si>
  <si>
    <t>REGISTRO BOLA 1 1/2"BRONCE ROSCAD0</t>
  </si>
  <si>
    <t>GRUA TELESCOPICA  P&amp;H (50 TON)</t>
  </si>
  <si>
    <t>PLANCHON ORDINARIO (0.20X0.04X4M)</t>
  </si>
  <si>
    <t>PARAL TELESCOPICO LARGO (UN) 3.00ML A 5.00 ML</t>
  </si>
  <si>
    <t>REPISA ORDINARIO (5X10CM) L=3M</t>
  </si>
  <si>
    <t>BLOQUE ALIGERANT.BLOQELON SANTAFE(8X23X80CM)</t>
  </si>
  <si>
    <t>ALQUILER DE TRONZADORA PARA METAL</t>
  </si>
  <si>
    <t>REMOVEDOR PVC (1/8 Gal)</t>
  </si>
  <si>
    <t>UNIVERSAL PVC-P Ø 2"</t>
  </si>
  <si>
    <t>MALLA CERRAMIENTO ESLABONADA CAL.12 (Hueco 2-1/4")</t>
  </si>
  <si>
    <t>PLANCHON a=0.20M,e=4CM,L=3M ALQUILER</t>
  </si>
  <si>
    <t>TAZA INSTITUC. ELONGADO Vitromex</t>
  </si>
  <si>
    <t>TAZA INSTITUC. ELONGADO DISCAPACITADOS BLANCO</t>
  </si>
  <si>
    <t>VALVULA DE ALIVIO 1/2" -AMERICANA</t>
  </si>
  <si>
    <t>CHEQUE VERTICAL 1/2" HELBERT</t>
  </si>
  <si>
    <t>ORINAL TIPO SECO PORCELANA</t>
  </si>
  <si>
    <t>CHAZO COLAPSIBLE PLASTIC+TORNILLO (3/8X11/2")</t>
  </si>
  <si>
    <t>LLAVE ANTIVANDALICA CROMADA DOCOL</t>
  </si>
  <si>
    <t>Accesorios Conex.Valv.Antiv.a Sanit.BRIGGSx Encima</t>
  </si>
  <si>
    <t>PUNTILLA ESTRIADA ACERADA 3" CON CABEZA</t>
  </si>
  <si>
    <t>SEÑAL  (0.60X0.70M) EJERCIC ADULTOS MAYOR+TRANSP</t>
  </si>
  <si>
    <t>DUCHA ANTIVANDALICA CROMADA</t>
  </si>
  <si>
    <t>Papelera Metal.Cromada multiusos. 5 lts - Essenza</t>
  </si>
  <si>
    <t>EQUIPO PARA SOLDADURA MIG(Pinza+Antorcha+Manguera)</t>
  </si>
  <si>
    <t>TOMA DOBLE P/T AISLADA NARANJA</t>
  </si>
  <si>
    <t>CHAZO PUNTILLA DE 1/4X11/4"</t>
  </si>
  <si>
    <t>TORNILLO AUTOPERFORANTE  (10X21/2")</t>
  </si>
  <si>
    <t>GABINETE.MET.1.20X0.60MLAM.CAL.22-PARA SWITCH 24PT</t>
  </si>
  <si>
    <t>AUTOADHESIVO PARA AMARRE PLÁSTICO</t>
  </si>
  <si>
    <t>Percha Sencilla Cromada importada</t>
  </si>
  <si>
    <t>GabineteAceroImport.Toallas de papelSobrepon+Cerra</t>
  </si>
  <si>
    <t>BarraSeguridad 12"Acero Inox.Sobrepon a pared</t>
  </si>
  <si>
    <t>DispensadorAntiBact.BlancoBocherini(1 Botella)</t>
  </si>
  <si>
    <t>Arandela Plana Ø3/8"</t>
  </si>
  <si>
    <t>BLOQUE MEDIO #5(33X11.5X11.5CM) HELIOS</t>
  </si>
  <si>
    <t>LIMPIADOR PVC 760 Gr O 1/4 GAL. S/NORMA ICONTEC</t>
  </si>
  <si>
    <t>ANÁLISIS DE SUELO AGRONOMICO COMPLETO</t>
  </si>
  <si>
    <t>ANÁLISIS FITOSANITARIO (microbiologico)</t>
  </si>
  <si>
    <t>ANÁLISIS DE PERMEABILIDAD CABEZA VARIABLE</t>
  </si>
  <si>
    <t>Empalme en Derivación 91B1 (Juego x 2 Unidades)</t>
  </si>
  <si>
    <t>Marco y tapa para camara CS 280</t>
  </si>
  <si>
    <t>TEJA DE ZINC(TZO) Cal.33 (2.44*0.80M)</t>
  </si>
  <si>
    <t>VARA CORREDOR D=8CM (L=3M)</t>
  </si>
  <si>
    <t>VARA DE CLAVO (Ø 4-5CM) L=3.00M</t>
  </si>
  <si>
    <t>Graniplast Blanco (Saco de 35 Kg)</t>
  </si>
  <si>
    <t>IMPERMEABILIZANTE IMPERMUR</t>
  </si>
  <si>
    <t>MONTACARGAS (1-2 TON)</t>
  </si>
  <si>
    <t>LINIERO ELECTRICO CON CERTIFICAC+PREST.</t>
  </si>
  <si>
    <t>GABINETE CONTRA INCENDIO TIPO-1COMPLETO</t>
  </si>
  <si>
    <t>RETROEXCAVADORA 320(ORUGA)OPER+COMB</t>
  </si>
  <si>
    <t>Piedra Pizarra 5-8mm Negro (40x40cm) Suministro</t>
  </si>
  <si>
    <t>IGAS GRIS ROLLO (de 3/8" - 10mm ) rollo de 4,5</t>
  </si>
  <si>
    <t>ASIENTO EN  LONA  PARA  COLUMPIO</t>
  </si>
  <si>
    <t>Metrosidero rojo(1-1,5M)</t>
  </si>
  <si>
    <t>ARBOL Jazmin Chino (1-1,5M)</t>
  </si>
  <si>
    <t>Tornillo 1/2*6"</t>
  </si>
  <si>
    <t>Suministro tornillos  1/2*9"</t>
  </si>
  <si>
    <t>Señal Plano Ubic Parque (0.90x1.20m) 1 cara (PGLH)</t>
  </si>
  <si>
    <t>Papiro (1,1m)</t>
  </si>
  <si>
    <t>Arbol Higuerilla roja o amarilla H=1-1.50m</t>
  </si>
  <si>
    <t>Llanta Reciclada de 1-2 MM Negra</t>
  </si>
  <si>
    <t>Pigmentación de Llanta (HULEX)</t>
  </si>
  <si>
    <t>PEGANTE PU MONOCOMPONENTE. para Caucho</t>
  </si>
  <si>
    <t>ALCOHOL ETÍLICO AL 97%</t>
  </si>
  <si>
    <t>XILENO</t>
  </si>
  <si>
    <t>Ripio de Llanta en forma de paja negra</t>
  </si>
  <si>
    <t>TABLERO 36 CTOS, ESP. PARA TOTALIZ LUMINEX</t>
  </si>
  <si>
    <t>IMPERMEABILIZANTE INTEGRAL SIKA-1 (4Kg)**</t>
  </si>
  <si>
    <t>UNION GALV   EMT 3"</t>
  </si>
  <si>
    <t>UNION GALV   EMT 1 1/4"</t>
  </si>
  <si>
    <t>UNION GALV EMT 3/4"</t>
  </si>
  <si>
    <t>UNION PVC CONDUIT 3"</t>
  </si>
  <si>
    <t>CURVA CONDUIT 90º PVC 1 1/4"</t>
  </si>
  <si>
    <t>CURVA CONDUIT 90º  PVC 3/4"</t>
  </si>
  <si>
    <t>CURVA CONDUIT 90º PVC 1/2"</t>
  </si>
  <si>
    <t>TUBO CONDUIT GALV  IMC 1 1/2"</t>
  </si>
  <si>
    <t>CURVA  GALV  IMC 1 1/2"</t>
  </si>
  <si>
    <t>UNION GALV IMC 3/4"</t>
  </si>
  <si>
    <t>UNION GALV IMC 1 1/2"</t>
  </si>
  <si>
    <t>UNION GALV IMC 1 1/4"</t>
  </si>
  <si>
    <t>CURVA GALV IMC 1 1/4"</t>
  </si>
  <si>
    <t>CURVA GALV IMC  1"</t>
  </si>
  <si>
    <t>TUBO  GALVANIZADO IMC 3/4"</t>
  </si>
  <si>
    <t>CURVA GALV IMC 3/4"</t>
  </si>
  <si>
    <t>LISTON EN ORDINARIO (4X2CM) L=3 m- sin cepillar</t>
  </si>
  <si>
    <t>TUBO CONDUIT GALV IMC 1/2"</t>
  </si>
  <si>
    <t>CURVA GALV IMC 1/2"</t>
  </si>
  <si>
    <t>UNION GALV IMC 1/2"</t>
  </si>
  <si>
    <t>SENSOR DE ILUMINACION</t>
  </si>
  <si>
    <t>SUBBASE GRANULAR SBG-1/SBG-2 (INVIAS) + Transp.</t>
  </si>
  <si>
    <t>LAMPARA REDONDA CERRADA 2X32+BOMB.</t>
  </si>
  <si>
    <t>LAMPARA REDONDA CERRADA1X32W+bombillo</t>
  </si>
  <si>
    <t>LAMPARA REDONDA CERRADA(1X26W)+bomb</t>
  </si>
  <si>
    <t>LAMPARA TIPO TORTUGA 1X26 W + bombillo</t>
  </si>
  <si>
    <t>LAMPARA TIPO TORTUGA 1X16W+bombillos</t>
  </si>
  <si>
    <t>LAMPARA AUTONOMA</t>
  </si>
  <si>
    <t>PACH PANEL  12 PUERTOS CAT. 6</t>
  </si>
  <si>
    <t>SWITCH DE 8 PUESTOS CAT. 6</t>
  </si>
  <si>
    <t>SWITCH DE 12 PUESTOS CAT. 6</t>
  </si>
  <si>
    <t>BOMBILLA SODIO 1000 W OVOIDE GRANDE</t>
  </si>
  <si>
    <t>RACK METALICO 0,60MX0,60MX0,80 +multitoma</t>
  </si>
  <si>
    <t>FOTOCONTROL</t>
  </si>
  <si>
    <t>LUMINARIA METAL HALIDE  250 W (Completa)***</t>
  </si>
  <si>
    <t>LUMINARIA METAL HALID 250W (inc.fotoc+braz+bomb)</t>
  </si>
  <si>
    <t>LUMINARIA SODIO 1.000W (inc fotoc+brazo+bomb)</t>
  </si>
  <si>
    <t>BRAZO LUMINARIA 1 1/2"</t>
  </si>
  <si>
    <t>PLATAFORMA TRABAJO ALTURA (Sobre camión)20m</t>
  </si>
  <si>
    <t>BOMBILLA 1000 W Metal Halide Oboide Claro</t>
  </si>
  <si>
    <t>SIFON PARA LAVAPLATOS PLASTICO+CANASTILLA (4")</t>
  </si>
  <si>
    <t>SIFON PARA ORINAL</t>
  </si>
  <si>
    <t>ENSAYO DE DENSIDAD EN NUCLEO DE ASFALTO</t>
  </si>
  <si>
    <t>TUBO PRESION Ø3/4´´ RDE 21 PVC X6ML S/NORMA ICONTE</t>
  </si>
  <si>
    <t>ENSAYO DE FLEXION EN ADOQUIN</t>
  </si>
  <si>
    <t>ENSAYO DE COMPRESIÓN EN ADOQUIN</t>
  </si>
  <si>
    <t>VINILO TIPO II TITO PABON</t>
  </si>
  <si>
    <t>Puerta aluminio + vidrio templado 6mm con perfil 1 1/2x3"</t>
  </si>
  <si>
    <t>VETANA ALUMINIO CORREDIZA  50-20</t>
  </si>
  <si>
    <t>ENSAYO DE PERMEABILIDAD EN CAMPO Y LABORATORIO</t>
  </si>
  <si>
    <t>ENSAYO DE VELOCIDAD DE INFILTRACIÓN EN CAMPO</t>
  </si>
  <si>
    <t>Alfajia en aluminio de 11cms (sumnist+inst)</t>
  </si>
  <si>
    <t>VIDRIO CRISTAL LAMINADO INCOL. 6mm</t>
  </si>
  <si>
    <t>ACRILICO INCOLORO 4mm. - Puerta o Vent.(Sum+inst)</t>
  </si>
  <si>
    <t>TRANSPORTE DE MUESTRAS(VIAJEXCADA CUATRO PARQUES)</t>
  </si>
  <si>
    <t>TERMINAL CONDUIT PVC 1/2" **</t>
  </si>
  <si>
    <t>Motosierra Mediana (8.0HP)</t>
  </si>
  <si>
    <t>Tornilllo Fija T Eter,punta broca 12.5 cm Galv cal</t>
  </si>
  <si>
    <t>TANQUE CONICO 2000 LTS.PVC- AguA Negro+tapa</t>
  </si>
  <si>
    <t>SIKA TRANSPARENTE-10 X (5 GALONES)</t>
  </si>
  <si>
    <t>Niple HG 3/4"x6"</t>
  </si>
  <si>
    <t>Anclaje Epóxico Resina Red Head G-5 (1/4 Gln)</t>
  </si>
  <si>
    <t>PIEDRA CREMA DURA RUSTICA(SEC-PROM.15X30X30)BLOQUE</t>
  </si>
  <si>
    <t>CAMILLA EN MADERA PARA FORMALETA (UN)</t>
  </si>
  <si>
    <t>LADRILLO ESTRUCTURAL VERT 0,33*0,115*0,11 STA/FE</t>
  </si>
  <si>
    <t>PILOTE EN CONCRETO PROCESO D. 0.30  Roca</t>
  </si>
  <si>
    <t>PILOTE EN CONCRETO  PROCESO .40   Roca</t>
  </si>
  <si>
    <t>LISTON ZAPAN (Tabla 0.02X0.20X2.90M)</t>
  </si>
  <si>
    <t>BARNIZ  (BASE + ACABADO)MADERA</t>
  </si>
  <si>
    <t>BARNIZ TRANAPARENTE  MADERA</t>
  </si>
  <si>
    <t>LAMINA PARA FORMALETA SUPER T (Nueva) 19MM</t>
  </si>
  <si>
    <t>REJILLA PEATONAL 40X40X8CM CONCRTETO REFORZADO</t>
  </si>
  <si>
    <t>CUARTON /DURMIENTE EN  ORDINARIO 4X4X3M</t>
  </si>
  <si>
    <t>REJILLA SL-100(83.5X45.5X14CM)+MARCO(100X65X14CM)</t>
  </si>
  <si>
    <t>TORNILLO1/2"L=9"ZINCADO.CAB.LISACARRIAJE(2ARAN+2T)</t>
  </si>
  <si>
    <t>SELLANTE CORONA PARA BOQUILLA (FRASCO  540CM3)</t>
  </si>
  <si>
    <t>ENCHAPE CRISTANAC MOSAICO  CRISTAL COLOR 30X30CM</t>
  </si>
  <si>
    <t>BLACK INSERT-SUPLEMENTO</t>
  </si>
  <si>
    <t>JACK RJ 45 CAT 6 SIEMON</t>
  </si>
  <si>
    <t>BREAKER(3X200AMP) TERMOMAGN.TRIFÁSICO</t>
  </si>
  <si>
    <t>BREAKER 3X(70-100AMP)LUMINEX</t>
  </si>
  <si>
    <t>TERMINAL PARA CABLE</t>
  </si>
  <si>
    <t>INTERRUPTOR TIPO RIEL MONOP(1X20AMP)</t>
  </si>
  <si>
    <t>BREAKER INDUSTRIAL 3X50A</t>
  </si>
  <si>
    <t>TRANSFORMADOR DE CORRIENTE 1000/A5</t>
  </si>
  <si>
    <t>TANQUE HIDROACUMULADOR DE 500 LTS</t>
  </si>
  <si>
    <t>VALVULA DE PIE DE 4"BRONCE + CANASTILLA -150 PSI</t>
  </si>
  <si>
    <t>FLAUTA DE DESCARGA DE 6"</t>
  </si>
  <si>
    <t>TUBO GALVANIZADO 4" AGUA</t>
  </si>
  <si>
    <t>TUBO PRESION HG 6"</t>
  </si>
  <si>
    <t>UNION GALVANIZ.6"</t>
  </si>
  <si>
    <t>UNION GALVANIZADA Ø 4"</t>
  </si>
  <si>
    <t>TEE GALVANIZ.4"</t>
  </si>
  <si>
    <t>TEE GALVANIZ.6"</t>
  </si>
  <si>
    <t>CODO GALVANIZADO 90°-Ø6"</t>
  </si>
  <si>
    <t>CODO 90 °GALVANIZADO Ø4"</t>
  </si>
  <si>
    <t>VALVULA DE PIEØ 3"BRONCE(125-150PSI)CANAST-METALIC</t>
  </si>
  <si>
    <t>CHEQUE HIDRO 3" PARA SISTEMA. EYECTOR</t>
  </si>
  <si>
    <t>UNION DRESER DE 3"</t>
  </si>
  <si>
    <t>CAMILLA EN MADERA DE (1.40X0.70M) CONVENCIONAL (UN)</t>
  </si>
  <si>
    <t>CERCO ABARCO CEPILLADO(8X8CM) L=4M</t>
  </si>
  <si>
    <t>BIOSALUDABLE ELIPTICA</t>
  </si>
  <si>
    <t>BIOSALUDABLE BICICLETA ESTÁTICA</t>
  </si>
  <si>
    <t>MODULO BARRAS PARALELAS S/DISEÑO</t>
  </si>
  <si>
    <t>MODULO MOVIMIENTO CADERA S/DISEÑO</t>
  </si>
  <si>
    <t>MODULO TIMON VOLANTES DOBLES S/DISEÑO</t>
  </si>
  <si>
    <t>MODULO RUEDA DE BRAZO S/DISEÑO</t>
  </si>
  <si>
    <t>BIOSALUDABLE  MASAJEADOR DE ESPALDA</t>
  </si>
  <si>
    <t>MODULO DORSAL PECTORAL DOBLE (Brazos altos)</t>
  </si>
  <si>
    <t>MODULO PIERNAS PRENSA HORIZ.-FLEX. S/DISEÑO</t>
  </si>
  <si>
    <t>MODULO BALANCIN CINTURATWISTER TRIPLE S/DISEÑ.IMP</t>
  </si>
  <si>
    <t>MODULO ESPALDA BRAZOS ALTOS S/DISEÑO.IMPORTADO</t>
  </si>
  <si>
    <t>MODULO CAMINADOR AEREO S/DISEÑO.</t>
  </si>
  <si>
    <t>ADOQUIN CEMENTO PEAT. AMAR-MARRON-SALMON(6X10X20CM</t>
  </si>
  <si>
    <t>ADOQUIN CEMENT PEAT. AMAR-MARRON-SALMON(6X10X20CM</t>
  </si>
  <si>
    <t>ACRONAL/GRECONAL</t>
  </si>
  <si>
    <t>PVA</t>
  </si>
  <si>
    <t>EMULSIÓN ASFALT.SIKA(CUBIERTAS/TERRAZAS) 200KG</t>
  </si>
  <si>
    <t>LAMINA PARA FORMALETA SUPER T (1.53X2.44M)  e=18MM</t>
  </si>
  <si>
    <t>TAPA REGISTRO PLÁSTICA 25X25CM</t>
  </si>
  <si>
    <t>TAPA REGISTRO PLÁSTICA 30X30CM</t>
  </si>
  <si>
    <t>TOMA L (6-20) LEVINTON+ TAPA( DE INCRUSTAR)</t>
  </si>
  <si>
    <t>CLAVIJA LEVINTON L6-20</t>
  </si>
  <si>
    <t>SUPLEMENTO PARA CAJA 2.400/2.800</t>
  </si>
  <si>
    <t>LADRILLO  RECOCIDO (19X9X6.5CM) DEPOSITO</t>
  </si>
  <si>
    <t>ACCESORIOS CONEX. VALVULA ANTIVAND. A ORINAL</t>
  </si>
  <si>
    <t>GRIFERIA LAVAMANOS DE PUSH DOCOL</t>
  </si>
  <si>
    <t>BROCA 5/8" (L=12") MUROS</t>
  </si>
  <si>
    <t>GUARDAESCOBA O ZOCALO BH5 (33X7.2-1)</t>
  </si>
  <si>
    <t>ALQUILER  DESTRONCADORA</t>
  </si>
  <si>
    <t>UNIÓN GALVANIZADA DE 1 1/2"</t>
  </si>
  <si>
    <t>FICHA TECN. REGIST.FORM.SDA+PLANO UBIC+SEGUIM+CONC+RESOLUCIÓN</t>
  </si>
  <si>
    <t>TUBO PVC PRESIÓN Ø1/2" RDE-21</t>
  </si>
  <si>
    <t>NIPLE GALVANIZADOL=0.90MØ6" CON RUANA</t>
  </si>
  <si>
    <t>NIPLE GALVANIZADOL=0.90MØ 4" CON RUANA</t>
  </si>
  <si>
    <t>TUBO PVCP 21/2"</t>
  </si>
  <si>
    <t>TUBO GALVANIZADO 2 1/2" e=3-38mm Roscado</t>
  </si>
  <si>
    <t>NIPLE GALVANIZADOL=0.90MØ2" CON RUANA CAL.18 30X30</t>
  </si>
  <si>
    <t>NIPLE GALVANIZADOL=0.90MØ1" CON RUANA</t>
  </si>
  <si>
    <t>GRUA TELESCOPICA  40 TON</t>
  </si>
  <si>
    <t>PLANTA ACHIRA PARA JARDIN</t>
  </si>
  <si>
    <t>ADOQUIN 24X12X6CM (VEHIC.LIVIANO) EN OBRA</t>
  </si>
  <si>
    <t>ADOQUIN 26X12.5X6CM(VEHIC.LIVIANO)  EN OBRA</t>
  </si>
  <si>
    <t>ADOQUIN 10X20X8CM(VEHIC.MEDIANO)  EN FABRICA</t>
  </si>
  <si>
    <t>Sifon en P lavamanos Discapaci. Ref.62-AA-1040448</t>
  </si>
  <si>
    <t>Desague con rejilla lavamanos Ref. 62-AA-210</t>
  </si>
  <si>
    <t>Válvula Institu. Sanitario Antivandalica Ref.75127 tipo push</t>
  </si>
  <si>
    <t>Valvula Orinal Antivand. tipo push Ref. 751290001</t>
  </si>
  <si>
    <t>IPE(120) SUMINISTRO</t>
  </si>
  <si>
    <t>IPE(140) SUMINISTRO</t>
  </si>
  <si>
    <t>IPE(180) SUMINISTRO</t>
  </si>
  <si>
    <t>Griferia Lavamanos Push Antivan. Ref. 947120001</t>
  </si>
  <si>
    <t>NIPLE  GALVANIZADO Ø 4 " L=0.40M</t>
  </si>
  <si>
    <t>NIPLE  GALVANIZADO Ø 4 " L=0.60M</t>
  </si>
  <si>
    <t>Valvula Mezcladora Ducha Ref. 4-AA-00000906</t>
  </si>
  <si>
    <t>Tubo Estrctur.Negro redond Ø 6" (e=6mm)</t>
  </si>
  <si>
    <t>Tubo Estrctur.Negro redond Ø 4" (e=3mm)</t>
  </si>
  <si>
    <t>Barra Seguridad 36" Acero Inox. Satinada 8-AA-536</t>
  </si>
  <si>
    <t>Ring para Boxeo (reglamentario) Sum + inst</t>
  </si>
  <si>
    <t>CODO 90º SANITARIO PVC Ø 3"CXE</t>
  </si>
  <si>
    <t>LADRILLO RECOCIDO (12X24X6) EN OBRA</t>
  </si>
  <si>
    <t>Marco+Tapa(Äng+Plat+acero+Conc.3.000)Caja 60x60cm</t>
  </si>
  <si>
    <t>Marco+Tapa(Äng+Plat+acero+Conc.3.000)Caja 70x70cm</t>
  </si>
  <si>
    <t>Marco+Tapa(Äng+Plat+acero+Conc.3.000)Caja 90x90cm</t>
  </si>
  <si>
    <t>Marco+Tapa(Äng+Plat+acero+Conc.3.000)Caja 80x80cm</t>
  </si>
  <si>
    <t>Marco+Tapa(Äng+Plat+acero+Conc3.000)Caja 100x100cm</t>
  </si>
  <si>
    <t>TAPA INSPECC.METALICA SIFÓN DE 5X3" LISA</t>
  </si>
  <si>
    <t>REGISTRO 11/4"PASO DIRECTO-CORTINA BRONCE ROSCADO</t>
  </si>
  <si>
    <t>SELLANTE UNIFIX F.A. TUBERÍA METAL. ROSCADA(40GR)</t>
  </si>
  <si>
    <t>UNIVERSAL GALVANIZADA DE 1 1/4"</t>
  </si>
  <si>
    <t>PERFIL OMEGA(60.3MM) L=3.05M CAL.26</t>
  </si>
  <si>
    <t>VIGUETA PRINCIPAL(L=3.05M) CAL.26</t>
  </si>
  <si>
    <t>Impervinil HR 1200RF (Membrana reforz) 1.2MM A=1.5</t>
  </si>
  <si>
    <t>PARAL VERTICAL DE(3,5/8") L=3.00M CAL.26</t>
  </si>
  <si>
    <t>PUNTILLA LISA EN ACERO PARA CONCRETO  (75MM)</t>
  </si>
  <si>
    <t>ANCLAJE METALICO DE ROSCA INTERNA (1/4")</t>
  </si>
  <si>
    <t>REPISA EN PINO TRATADO (0.05X0.10M)2"X4"</t>
  </si>
  <si>
    <t>Activador PVC (Membrana reforz)**</t>
  </si>
  <si>
    <t>TEMPLETE VARILLA  DE 1/4" CON ROSCA</t>
  </si>
  <si>
    <t>CALENTADOR 60 GN.Elec/Indus (BIFASICO)</t>
  </si>
  <si>
    <t>CAJA METALIC.(20X20X15CM) LAM.CAL.18+PINT-ELECTROS</t>
  </si>
  <si>
    <t>Grama Sintetica poli 700 Grs + (Sum + trans+ins)</t>
  </si>
  <si>
    <t>EXTINTOR SOKAFLAN 123 (3.700GR)+ soporte pared</t>
  </si>
  <si>
    <t>CINTA AISLANTE COLOR NEGRO-19MM POR (20 M) COMUN</t>
  </si>
  <si>
    <t>BORNA TERMINAL ESTAÑADA Nº8</t>
  </si>
  <si>
    <t>PERFIL  PHR  C -120 X60 - Cal. 18 (1.2 MM.)</t>
  </si>
  <si>
    <t>VIGA IPE  240</t>
  </si>
  <si>
    <t>TAPON ROSCADO PVCP (1-1/4") S/NORMA ICONTEC</t>
  </si>
  <si>
    <t>TUBO PVCP 1/2" RDE-9</t>
  </si>
  <si>
    <t>TAPON ROSCADO PVCP (1/2")</t>
  </si>
  <si>
    <t>CHEQUE VERTICAL HYDRO DE 1/2"</t>
  </si>
  <si>
    <t>VALVULA/REGISTRO DE BOLA Ø 1/2"(MANIJA - METALICA)</t>
  </si>
  <si>
    <t>REDUCCIÓN HG 3/4"A 1/2"</t>
  </si>
  <si>
    <t>acople plástico de 1/2"x1/2" (L=0.60m)</t>
  </si>
  <si>
    <t>CALENTADOR DE PASO BIFASICO (13 LTS/MIN)</t>
  </si>
  <si>
    <t>ESMALTE ACRILICO PINTUCO</t>
  </si>
  <si>
    <t>VIGA IPE 200</t>
  </si>
  <si>
    <t>MALACATE 300 KG.</t>
  </si>
  <si>
    <t>TEE CPVC 1 1/2"</t>
  </si>
  <si>
    <t>SANITARIO ACOMET. POSTERIOR BALTICO CORONA</t>
  </si>
  <si>
    <t>SANITARIO TREVI ACOMET. POSTERIOR SIST. INSTALACIO</t>
  </si>
  <si>
    <t>ADHESIVO PARA TUBERIA NOVAFORT (310 GR)</t>
  </si>
  <si>
    <t>PINTURA POLIURETANO COLOR</t>
  </si>
  <si>
    <t>CATALIZADOR PINTURA POLIURETANO (1/8 GaL)</t>
  </si>
  <si>
    <t>DISOLVENTE PINTURA POLIURETANO (DUPONT)</t>
  </si>
  <si>
    <t>CINTA ACERO INOX. 5/8" BAND-IT</t>
  </si>
  <si>
    <t>GRAPA PARA CINTA  ACERO INOXIDABLE. 5/8"</t>
  </si>
  <si>
    <t>CAPACETE  EN ALUMINIO  DE 1 "</t>
  </si>
  <si>
    <t>COLUMNA EN ABARCO DE 18 X 18/h=3,9</t>
  </si>
  <si>
    <t>BALA DE INCRUSTAR 50 W-120 V- BOMBILLO HALOGENO</t>
  </si>
  <si>
    <t>PLATINA ACERO  0,20  X 0,10  X 1/4"</t>
  </si>
  <si>
    <t>AYUDANTE CARPINTERIA MADERA TALLER+ PREST(IDRD)</t>
  </si>
  <si>
    <t>OFICIAL CARPINTERIA MADERA TALL.+PREST.(IDRD)</t>
  </si>
  <si>
    <t>Lubricante para Tubería Novafort (500Gr)</t>
  </si>
  <si>
    <t>LAMINA MADECOR E:12mm (1.53x2.54m)</t>
  </si>
  <si>
    <t>BISAGRA PARA MUEBLE PARCHE CIERRE LENTO 35mm</t>
  </si>
  <si>
    <t>GUIA CAJON FULL EXTENTION DE 35 cms</t>
  </si>
  <si>
    <t>TOPE MAGNETICO PARA PUERTA DE MUEBLE</t>
  </si>
  <si>
    <t>BOTON MANIJA CROMADO DE 1,1/4"</t>
  </si>
  <si>
    <t>TAPACANTOS FORMICA PVC (22mm)</t>
  </si>
  <si>
    <t>GRANO DE MARMOL PERLATO/BEAGE CLARO No.1 bto 25 kg</t>
  </si>
  <si>
    <t>BALA SOBRE MURO 50W-120V HALOGENA INCRUST-INTEMPER</t>
  </si>
  <si>
    <t>LAMPARA FLUORESC.T8(4X32W-36W)120VKIT(+ BOMBILLAS)</t>
  </si>
  <si>
    <t>CAJA PLASTICA 2.400</t>
  </si>
  <si>
    <t>TOMA DE INCRUSTAR 50AMP-250VOL(TRIFILAR)</t>
  </si>
  <si>
    <t>TABLON  GRES 0,30 X 0,30 LisoSahara-Tipo. Alfa</t>
  </si>
  <si>
    <t>TABLERO 8 CIRCUITOS MONOFASICO SIN PUERTA</t>
  </si>
  <si>
    <t>TABLERO ACRILICO BALONCESTO 1.20*1.80 e=10mm</t>
  </si>
  <si>
    <t>TABLERO ACRILICO MINIBALONCESTO 1.20*0.90 e=10mm</t>
  </si>
  <si>
    <t>Baldosa Grano de Marmol 30 x 60 PerlatoClaroAlfa</t>
  </si>
  <si>
    <t>Pizarra Natural Negra 0,60 x 0,30 Tipo Pesado</t>
  </si>
  <si>
    <t>Riel aluminio embutido para mueble madera - vidrio</t>
  </si>
  <si>
    <t>PIRLAN EN ALUMINIO</t>
  </si>
  <si>
    <t>GRANITO DE MARMOL VILLA DE LEIVA N.3-21/2</t>
  </si>
  <si>
    <t>CUBIERTA Arq. Galv. 3.05</t>
  </si>
  <si>
    <t>SIKAFIBER AD MICROFIBRA POLIPROP.REF.CONC. o Similar</t>
  </si>
  <si>
    <t>MESON GRANITO NEGR0 SAN GABRIEL a=0.60</t>
  </si>
  <si>
    <t>SOLDADURA CAD WELD 115Gr (TIRO/CARGA)</t>
  </si>
  <si>
    <t>CERRADURA ANTIPANICO VERT. TIPO PUSH CON MANIJA EX</t>
  </si>
  <si>
    <t>CERROJO DOBLE LLAVE ALTA SEGURIDAD -LLAVE MULTIPUN</t>
  </si>
  <si>
    <t>CERRADURA MANIJA SATINADO</t>
  </si>
  <si>
    <t>CERRADURA DOBLE CILINDRO CROMOSCHLAGE,YALEOSIMILAR</t>
  </si>
  <si>
    <t>MANIJA CILINDRICA DE ALUMINIO 22,4cms</t>
  </si>
  <si>
    <t>PISO MADERA ZAPAN 0,16 X 1,8 mm</t>
  </si>
  <si>
    <t>LACA NITRO PARA MADERA PINTUCO</t>
  </si>
  <si>
    <t>TEJA AJOTA TRASLUCIDA 3.00 Ml  trapezoidal Ajover</t>
  </si>
  <si>
    <t>Motosierra mediana (4.6HP)</t>
  </si>
  <si>
    <t>GUARDAESCOBA ZAPAN (Suministro) h= o,10</t>
  </si>
  <si>
    <t>CENEFA EN ZAPAN DE a= 0,16(suministro) e=18mm</t>
  </si>
  <si>
    <t>PV-1 aluminio+vidrio lam 4+4mm Col Gim Sur</t>
  </si>
  <si>
    <t>PV-2 aluminio+vidrio lam 4+4mm Col Gim Sur</t>
  </si>
  <si>
    <t>PV-3 aluminio+vidrio lam 4+4mm Col Gim Sur</t>
  </si>
  <si>
    <t>PV-4 aluminio+vidrio lam 4+4mm Col Gim Sur</t>
  </si>
  <si>
    <t>P-1 aluminio+vidrio lam 4+4mm Col Gim Sur</t>
  </si>
  <si>
    <t>V-1 aluminio+vidrio lam 4+4mm Col Gim Sur</t>
  </si>
  <si>
    <t>CICATRIZANTE HORMONAL PARA PODAS (460Gr)</t>
  </si>
  <si>
    <t>V-2 aluminio+vidrio lam 4+4mm Col Gim Sur</t>
  </si>
  <si>
    <t>V-3 aluminio+vidrio lam 4+4mm Col Gim Sur</t>
  </si>
  <si>
    <t>POLIETILENO BAJA DENS.CAL.6; A=6.00M</t>
  </si>
  <si>
    <t>V-4a V-4b aluminio+vidrio lam 4+4mm Col Gim Sur</t>
  </si>
  <si>
    <t>V-5 aluminio+vidrio lam 4+4mm Col Gim Sur</t>
  </si>
  <si>
    <t>V-6a y b aluminio+vidrio lam 4+4mm Col Gim Sur</t>
  </si>
  <si>
    <t>MADERA GUAYMARO 0.08X0.017</t>
  </si>
  <si>
    <t>V-7-V7a y b aluminio+vidrio lam 4+4mm Col Gim Sur</t>
  </si>
  <si>
    <t>V-8 aluminio+vidrio lam 4+4mm Col Gim Sur</t>
  </si>
  <si>
    <t>V-9 aluminio+vidrio lam 4+4mm Col Gim Sur</t>
  </si>
  <si>
    <t>V-10 aluminio+vidrio lam 4+4mm Col Gim Sur</t>
  </si>
  <si>
    <t>V-10 a y b aluminio+vidrio lam 4+4mm Col Gim Sur</t>
  </si>
  <si>
    <t>V-11 aluminio+vidrio lam 4+4mm Col Gim Sur</t>
  </si>
  <si>
    <t>MODULO BALANCÍN CINTURA /PENDULO (IMPORT)</t>
  </si>
  <si>
    <t>V-12 a y b aluminio+vidrio lam 4+4mm Col Gim Sur</t>
  </si>
  <si>
    <t>MODULO BANCO ABDOMINAL LIBRE</t>
  </si>
  <si>
    <t>V-13 aluminio+vidrio lam 4+4mm Col Gim Sur</t>
  </si>
  <si>
    <t>VR-1Rejilla aluminio natural Col Gim Sur</t>
  </si>
  <si>
    <t>VR-2  Rejilla Aluminio Natural Col Gim Sur sum+ins</t>
  </si>
  <si>
    <t>VR-3 y 4 Rejilla Alum Natural Col Gim Sur sum+inst</t>
  </si>
  <si>
    <t>VALLA PARA MÓDULOS</t>
  </si>
  <si>
    <t>LAMINA NEOPRENO 0.04X0.003</t>
  </si>
  <si>
    <t>PERFIL PHR C - 305X80X2,5</t>
  </si>
  <si>
    <t>MALLA PREONDULADA (1 1/2" x 1 1/2")CAL.8(4.25MM)</t>
  </si>
  <si>
    <t>Platina de transferencia 3/4"x1/4"</t>
  </si>
  <si>
    <t xml:space="preserve">TABLERO PANEL SIST. ILUMINACION 8 CIRCUITOS </t>
  </si>
  <si>
    <t>MADERA LAMINADA  7 mm ( ASAMTEAK HIGH ) ALFA</t>
  </si>
  <si>
    <t>YUMBOLON 2 mm</t>
  </si>
  <si>
    <t>Ladrillo Estruct. Liviano Arena Moore26X12,5X6obra</t>
  </si>
  <si>
    <t>ARENA SILICE</t>
  </si>
  <si>
    <t>GRAMA SINTETICA 1000 gr/m2 ALFA</t>
  </si>
  <si>
    <t>CAUCHO GRANULADO SBR - No Incluye transporte al sitio</t>
  </si>
  <si>
    <t>Breaker Ench. 2X50A</t>
  </si>
  <si>
    <t>Breaker Ench. 1x30A LMX</t>
  </si>
  <si>
    <t>TERMINAL PVC 1/2"  CONDUIT</t>
  </si>
  <si>
    <t>BORNA PARA CONEXIÓN PARA CABLE Nº2- TUBULAR</t>
  </si>
  <si>
    <t>BORNA CONEXIÓN CABLE Nº4 AWG ESTAÑADA</t>
  </si>
  <si>
    <t>BORNA PARA CONEXIÓN PARA CABLE Nº6</t>
  </si>
  <si>
    <t>BORNA PARA CONEXIÓN PARA CABLE Nº8</t>
  </si>
  <si>
    <t>BORNA PARA CONEXIÓN PARA CABLE Nº10</t>
  </si>
  <si>
    <t>LUMINARIA FORZA MH SCHREDER 250W+BOMB OVOIDE FOSFO</t>
  </si>
  <si>
    <t>LUMINARIA FORZA MH SCHREDER 400W+BOMB OVOIDE FOSFO</t>
  </si>
  <si>
    <t>CINTA ENMASCARAR 1" X 40 MTS</t>
  </si>
  <si>
    <t>LUMINARIA POSTE TIPO TABACO 60 W+ BOMB.AHORR 20W B</t>
  </si>
  <si>
    <t>SENSOR DE TECHO CONTR.ALUMB. LEVINTON 360º+FOTOCEL</t>
  </si>
  <si>
    <t>BALA HALOG SELLIP65 50W-12V;SUME+BOB.LED5W(NO USAR</t>
  </si>
  <si>
    <t>EXTRACTOR  BAÑO Ø6" REJILLA PLÁSTICA</t>
  </si>
  <si>
    <t>VIBROCOMP. BENITIN 1.TON(Oper+Comb)**</t>
  </si>
  <si>
    <t>Ventana Alum Tub.4"x1.3/4" Vid Lam 3+3 Squash UDS</t>
  </si>
  <si>
    <t>Vent Alum Tub4"x1.3/4"Corred Vid Lam 3+3 SquashUDS</t>
  </si>
  <si>
    <t>Accesorios piso en madera (remates, tapaluces...)</t>
  </si>
  <si>
    <t>VIDRIO TEMPLADO incoloro 10 MM (Suministro)</t>
  </si>
  <si>
    <t>MEZCLADOR DUCHA</t>
  </si>
  <si>
    <t>TORNILLO HEXAG-(GR-8)3/8"L=0.30M+ARAND+GUASA+TUERC</t>
  </si>
  <si>
    <t>CINTA ENMASCARAR 18MM X 55M - Scoth Blue</t>
  </si>
  <si>
    <t>SUMINIS + IINST.CUBIERTA EN MAXBONDde 4mm+perfiler</t>
  </si>
  <si>
    <t>SIAMESA DE BRONCE 3X21/2X21/2" + ACCESORIOS</t>
  </si>
  <si>
    <t>Tubo acero carbon C/C SCH 2 1/2"/Costura/COLMENA</t>
  </si>
  <si>
    <t>Tubo acero carbon C/C SCH 3"/Costura</t>
  </si>
  <si>
    <t>ABRAZADERA TIPO PERA DE 2 1/2"</t>
  </si>
  <si>
    <t>ABRAZADERA TIPO PERA DE 3"</t>
  </si>
  <si>
    <t>EQUIPO DE PRESIÓN CON 2 MOTOBOMBAS DE 2.0HP</t>
  </si>
  <si>
    <t>Tubo aceroEstructural Galv. 11/2"e=1.5 mm</t>
  </si>
  <si>
    <t>DUCHA HELVETIA  Cromada GRICOL</t>
  </si>
  <si>
    <t>Escalera de Gato A. Inox. 10 pasos para tanque</t>
  </si>
  <si>
    <t>LAVAPLATOS A . INOX. 0.57M X 0.51M   SOCODA</t>
  </si>
  <si>
    <t>TUBO PEAD 63MM (PE-100/PN-16/RDE-11) AGUA PRESION</t>
  </si>
  <si>
    <t>UNIÓN MECANICA PEAD 63MM (PE-100/PN-16/RDE-11)</t>
  </si>
  <si>
    <t>UNIÓN MECANICA PEAD 90MM (PE-100/PN-16/RDE-11)</t>
  </si>
  <si>
    <t>UNION MECANICA PEAD 110MM(PE/PN-16RDE-11)   /RD</t>
  </si>
  <si>
    <t>TUBO PEAD 90MM (PE-100/PN-16/RDE-11) AGUA PRESION</t>
  </si>
  <si>
    <t>TUBO PEAD 110MM (RDE-11/PE-100/PN-16)AGUA PRESI</t>
  </si>
  <si>
    <t>Grapa"U" Zincada(e=5/16")A=4.5";H=9";Rosca=2"</t>
  </si>
  <si>
    <t>Tubo HG (AGUA) 1-1/2" (2.67MM) L=6M NTC:5890</t>
  </si>
  <si>
    <t>TUBO HG (AGUA) 2" (2.95MM) L=6M  NTC:5890</t>
  </si>
  <si>
    <t>TUBO HG (AGUA) 2-1/2" (3.38MM)  L=6M  NTC:5890</t>
  </si>
  <si>
    <t>CODO 90º2-1/2"</t>
  </si>
  <si>
    <t>TUBO EMT  3/4"</t>
  </si>
  <si>
    <t>LUBRICANTE U.M. (EMPAQUE 500 gr)</t>
  </si>
  <si>
    <t>CONECTOR DE ROSCA PARA EMPALME DE CABLE-12</t>
  </si>
  <si>
    <t>PERNO (P-100)L=1 PULGADA PARA FIJAC. ELEMENTOS MET</t>
  </si>
  <si>
    <t>Perno/Clavo Americano L=1"; Ø1/8" Fijación Element</t>
  </si>
  <si>
    <t>CARGA  PARA TIRO-AMARILLA 42CW (CAJAX100)</t>
  </si>
  <si>
    <t>CARGA AMERICANA PARA TIRO-VERDE (32CW)</t>
  </si>
  <si>
    <t>TUBO GALVANIZADO  6" Rosc. SCH 40  grado B 0,28"</t>
  </si>
  <si>
    <t>INTERRUPTOR SENCILLO CONMUTABLE BEIGE</t>
  </si>
  <si>
    <t>NIPLE  GALVANIZADO Ø 6 " L=0.20M</t>
  </si>
  <si>
    <t>TOMA AEREA 15AMP-USO INDUST.-RETIE</t>
  </si>
  <si>
    <t>CLAVIJA CAUCHO TIPO INDUST.15AMP</t>
  </si>
  <si>
    <t>Codo 90°HG Ø4"</t>
  </si>
  <si>
    <t>NIPLE  GALVANIZADO Ø 4 " L=0.25M</t>
  </si>
  <si>
    <t>NIPLE  GALVANIZADO Ø 2 " L=0.20M</t>
  </si>
  <si>
    <t>TUBO GALVANIZADO 4" (e=3.81mm)</t>
  </si>
  <si>
    <t>BISAGRA HIDRÁULICA SPEEDY M-25 FUERZA ROJA</t>
  </si>
  <si>
    <t>MARQUILLA STIKER EN VINILO COLOR A=1CM;L=3 a 4 CM</t>
  </si>
  <si>
    <t>UNIVERSAL GALVANIZADA Ø 2"</t>
  </si>
  <si>
    <t>Breaker industrial 3x50/60 AMP (25 KA)</t>
  </si>
  <si>
    <t>Breaker Ind 3x40 AMP (25 KA)</t>
  </si>
  <si>
    <t>LADRILLO PRENSADO Liviano 24.5 x 6 x 12 cm STA/FE</t>
  </si>
  <si>
    <t>TOMA BIPOLAR 2X20AMP/250V Incrustar con P/T</t>
  </si>
  <si>
    <t>TOMA TRIFASICA (3X50AMP)</t>
  </si>
  <si>
    <t>BOTON TIMBRE BEIGE LINEA GALICA 10A(250V)</t>
  </si>
  <si>
    <t>CABLE VEHICULAR Nº16</t>
  </si>
  <si>
    <t>TERMINAL COBRE N°2 AWG</t>
  </si>
  <si>
    <t>TERMINAL DE COBRE ESTAÑADO N°6 AWG</t>
  </si>
  <si>
    <t>TERMINAL DE COBRE 8"</t>
  </si>
  <si>
    <t>TERMINAL DE COBRE ESTAÑADO  N°10</t>
  </si>
  <si>
    <t>LUMINARIA METAL HALID250W-220V(FOTOC+BOMB)SIN BRAZ</t>
  </si>
  <si>
    <t>LAMPARA(60X30CM)ESPECULAR(2X17)SOBREPONER TUBO-T8</t>
  </si>
  <si>
    <t>LUMINARIA FULORESC(2X32W)SOBREP,BALAST.ELECT,16CEL</t>
  </si>
  <si>
    <t>PAVISINT SYSTEM e=11cm  (Sum + Inst)</t>
  </si>
  <si>
    <t>DISCO MULTIPROPÓSITO-9"(CONC/ASFALTO) GROZ</t>
  </si>
  <si>
    <t>DISCO DIAMANTADO 9" ASFALTO</t>
  </si>
  <si>
    <t>ESCALGRES ROJO 30.5 X 30.5</t>
  </si>
  <si>
    <t>TABLON TRADICION MOCCA 30 X 30</t>
  </si>
  <si>
    <t>CAJA METALICA 30X20X12CM</t>
  </si>
  <si>
    <t>LAMINA SOFTWAVE 25 LISA (SIN ESTRUC+TRANS+ACCES)</t>
  </si>
  <si>
    <t>BOQUILLA CONCOLOR FLEX /STON MIX-LATEX</t>
  </si>
  <si>
    <t>CATALIZADOR PARA PINTURA EPOXICA Pintuco</t>
  </si>
  <si>
    <t>CAÑUELA  CUNETA TIPO MEDIO TUBO (Titan)</t>
  </si>
  <si>
    <t>TUBO  HIERRO GALVANIZADO   1 1/2" 3,6 mm  COLMENA</t>
  </si>
  <si>
    <t>ROCIADOR AUTOMATIC.68ºC;5.6K;RR;HORIZONTAL;SIN ESC</t>
  </si>
  <si>
    <t>Codo 90°HG Ø 2 1/2"</t>
  </si>
  <si>
    <t>TABLETA ETRUSCA MORO GUARDAESCOBAS (25X7cm)</t>
  </si>
  <si>
    <t>TUBO   HG Ø 4"  e=3.9 mm (AGUA)L=6M - NTC:5890</t>
  </si>
  <si>
    <t>LUMINARIA AUTONOMA DE  EMERGENCIA( BOMB+BATERIA)MICKEY MOUSE</t>
  </si>
  <si>
    <t>Codo 90°HG Ø6"</t>
  </si>
  <si>
    <t>VALVULA FLOTADOR ROSCADA Ø3"COMPLETA</t>
  </si>
  <si>
    <t>LIMPIADOR DESENGRASANTE N°2  USO INDUST galon</t>
  </si>
  <si>
    <t>LOCTIGAS - GASTOP  F/ALTA 36ml</t>
  </si>
  <si>
    <t>CODO GALVANIZADO 90°-Ø  2 1/2"</t>
  </si>
  <si>
    <t>PERFIL CUADRADO COLDROLLED 1" CAL.18</t>
  </si>
  <si>
    <t>TABLERO MINIPRAGMA DE 12 CIRCUITOS SOBREPONER</t>
  </si>
  <si>
    <t>TEE HG Ø  3"</t>
  </si>
  <si>
    <t>TEE HG Ø4"</t>
  </si>
  <si>
    <t>REDUCCION HG DE 1 1/2" A 1"  BUSHING</t>
  </si>
  <si>
    <t>REDUCCION HG DE 2 1/2" A 1 1/2"  BUSHING</t>
  </si>
  <si>
    <t>ESPARRAGO 5/8"L=5" GRADO-7</t>
  </si>
  <si>
    <t>TUERCA PARA ESPARRAGO 5/8"L=5" GRADO-7</t>
  </si>
  <si>
    <t>REGISTRO CORTINA  4"</t>
  </si>
  <si>
    <t>UNIVERSAL GALVANIZADA Ø 4"</t>
  </si>
  <si>
    <t>REGISTRO CORTINA  6" (300PSI)FLANCHADO</t>
  </si>
  <si>
    <t>Universal HG 6"</t>
  </si>
  <si>
    <t>VALVULA CHEQUE Ø 1 1/2" CORTINA HELBERT O SIMILAR</t>
  </si>
  <si>
    <t>CABLE MULTIPAR TELEFONICO 50 PARES (INTERIOR)</t>
  </si>
  <si>
    <t>VALVULA CHEQUE Ø 2 1/2" CORTINA HELBERT</t>
  </si>
  <si>
    <t>TOMA TELEFONICA DECUATRO HILOS</t>
  </si>
  <si>
    <t>VALVULA DE PIE DE 6"+CANASTILLA HELBERT O SIMILAR</t>
  </si>
  <si>
    <t>ABRAZADERA METALICA DOBLE ALA 3/4"</t>
  </si>
  <si>
    <t>VALVULA CHEQUE Ø 4" CORTINA S/MORMA ICONTEC</t>
  </si>
  <si>
    <t>LUMINARIA 2X32 EMERG DOBLE BALASTO+BAT</t>
  </si>
  <si>
    <t>TEE HG Ø  2 ½"</t>
  </si>
  <si>
    <t>TAPA  PARA REGISTRO 0.15x0.15</t>
  </si>
  <si>
    <t>CERRADURA SCHLAGE JUPITER ANTICADO Ref.A50PD-A</t>
  </si>
  <si>
    <t>Valvula flotador 1"(valvula+varilla+bola bronce)</t>
  </si>
  <si>
    <t>UNION SANITARIA Ø1 1/2" PVC-S/NORMA ICONTEC</t>
  </si>
  <si>
    <t>REJILLA SIFON CON SOSCO (3X2") PLÁSTICA</t>
  </si>
  <si>
    <t>COFRE PARA CONTADOR TRIFÁSICO INCRUSTAR 27X57X18CM</t>
  </si>
  <si>
    <t>LAMINA GALVANIZADA CAL.22 (1X2M)</t>
  </si>
  <si>
    <t>NIPLE  GALVANIZADO 4"X10CM</t>
  </si>
  <si>
    <t>NIPLE  GALVANIZADO 1"X10CM</t>
  </si>
  <si>
    <t>TUBO IMC GALV. Ø2" L=3MTS</t>
  </si>
  <si>
    <t>VALVULA FLOTADORA COMPLETA.BOLA COBRE(3") HELBERT</t>
  </si>
  <si>
    <t>CUBIERTA SANDWICH FIBRA Aluzinc. Cal 26 sum</t>
  </si>
  <si>
    <t>Platina 6mm ASTM A570 - Grado 33</t>
  </si>
  <si>
    <t>CAJA PARA BREAKER INDUSTRIAL (20x30x10cm)metalica</t>
  </si>
  <si>
    <t>NIPLE GALVANIZADO L=0.90M Ø3" CON RUANA</t>
  </si>
  <si>
    <t>EQUIPO PRESION AGUA POTAB-TUNAL(BOMBAS+TABLERO+TAN</t>
  </si>
  <si>
    <t>PERFIL DE ALMA LLENA ASTM A36</t>
  </si>
  <si>
    <t>EQUIPO CONTRA INCENDIO+TABLERO+ACCESORIOS HIDRA</t>
  </si>
  <si>
    <t>Perfiles angulares A572 Gr 50 Coliseo Tunal</t>
  </si>
  <si>
    <t>TVSS categoría A3fases+prote a tierr+prot.neutro 5</t>
  </si>
  <si>
    <t>TELERRUPTOR BIPOLAR 120V-16AMPERIOS</t>
  </si>
  <si>
    <t>TERMINAL CONDUIT PVC 1 1/2"</t>
  </si>
  <si>
    <t>Perno/TornilloØ3/8"L = 50mm ASTM A-325 TIPO 1</t>
  </si>
  <si>
    <t>Ventana Alumin M-3831 Vidrio lam4+4mm mont rej 8"</t>
  </si>
  <si>
    <t>VALVULA PLASTIC. VENTILACION 2"- 145PSI- VENTOSA C</t>
  </si>
  <si>
    <t>Ventana Alumin mate 38-31 Vidrio lam4+4mm basculan</t>
  </si>
  <si>
    <t>Ventana Alumin mate 38-31 tipo Persiana</t>
  </si>
  <si>
    <t>Perno/Tornillo Hexag ASTM A-325Ø1/2”TIPO1L=90MM</t>
  </si>
  <si>
    <t>Broca de tungsteno de 1/2"X4"</t>
  </si>
  <si>
    <t>Valvula Inst. sanitaria tipo push REF: 7512500001</t>
  </si>
  <si>
    <t>VIDRIO CRISTAL INCOLORO 4mm</t>
  </si>
  <si>
    <t>TORNILLO EXPANSION 3/8" X 3"</t>
  </si>
  <si>
    <t>SILICONA PEGADIT SELLO PERIMETRAL 280 ml</t>
  </si>
  <si>
    <t>ESPEJO BRONCE BISELADO 4mm</t>
  </si>
  <si>
    <t>Ventana Alumin mate 38-31+Policarb.8mm+mont rejill</t>
  </si>
  <si>
    <t>GRIFERIA LAVAMANOS FENIX DE 8" GRIVAL</t>
  </si>
  <si>
    <t>LAVAMANOS SOBREPONER ENNA  CORONA</t>
  </si>
  <si>
    <t>SILLA GRADERIA SIN ESPALDAR TIPO CARIBE</t>
  </si>
  <si>
    <t>LAMPARA HERM. DE SOBREPONER 2X17W-POLICARBONATO C</t>
  </si>
  <si>
    <t>Chazo puntilla de 1/4"+Torn. puntilla de 3 1/2</t>
  </si>
  <si>
    <t>MALLA MICROFUTBOL Nylon Iperm.Nº5</t>
  </si>
  <si>
    <t>LAVAMANOS DE COLGAR AQUAJET CORONA</t>
  </si>
  <si>
    <t>ESTRUCTURA CANCHA MULTIPLE BALONCESTO/MICRO móvil</t>
  </si>
  <si>
    <t>PLANTA ELECTRICA DE EMERGENCIA 30 KVA Bogota</t>
  </si>
  <si>
    <t>INSONORIZACION PLANTA ELECTRICA DE EMERGENCIA</t>
  </si>
  <si>
    <t>MONTAJE, TRANS, INST Y PUESTA EN MARCHA PLANTA ELE</t>
  </si>
  <si>
    <t>TRANSFERENCIA AUTO PLANTA ELECTRICA</t>
  </si>
  <si>
    <t>SIKAGUARD DECOR TRANSPARENTE   18 Kg</t>
  </si>
  <si>
    <t>Rejilla 0.77x2.0m tipo persian2 Hojas+antic(Sum+In</t>
  </si>
  <si>
    <t>Sum+Ins.Puerta-Vent.(2.0x3.34m)S/Descripc.Técnica</t>
  </si>
  <si>
    <t>Sum+Ins.Puerta-Vent.(1.87x3.18m)S/Descripc.Técnica</t>
  </si>
  <si>
    <t>DESTRONCADO-PULIDA Y BRILLADO DE PISO(TODO COSTO)</t>
  </si>
  <si>
    <t>LAMINA POLICARBONATO ALVEOLAR 8MM(5.90X2.10M)+tran</t>
  </si>
  <si>
    <t>Ventana Alumin M3831 Vidrio lam4+4mm Pleg 3" x 1½"</t>
  </si>
  <si>
    <t>TOTALIZADOR IND.(3X100AMP)GRADUABLE-50KA</t>
  </si>
  <si>
    <t>BREAKER IND.(3X30AMP)25KA</t>
  </si>
  <si>
    <t>BREAKER IND.(3X40AMP)25KA</t>
  </si>
  <si>
    <t>BREAKER IND.(3X50AMP)25KA</t>
  </si>
  <si>
    <t>Làmina Policarbonato Alveolar transp. 6mm</t>
  </si>
  <si>
    <t>UNION DE REMATE  PARA 6MM, (2,10m) Cubierta</t>
  </si>
  <si>
    <t>GABINETE 200 AMP-LAM.CAL.16C.R.;ESP.TOTALIZ+PUERTA</t>
  </si>
  <si>
    <t>Cinta selladora microperforada /33</t>
  </si>
  <si>
    <t>PLATINA DE COBRE 5X25MM (L=1.00M)</t>
  </si>
  <si>
    <t>AISLADOR PARA BARRAJE 40X30MM (100AMP) TORN- 1/4</t>
  </si>
  <si>
    <t>Puerta cortafuego 2*2 (Espec. CODENSA(Sum+Inst)</t>
  </si>
  <si>
    <t>Puerta Lamina C. R. Cal. 18 perf+Marco Col Tunal</t>
  </si>
  <si>
    <t>CERRADURA O BARRA  ANTIPANICO HORIZONTAL AMERICANA</t>
  </si>
  <si>
    <t>CERRADURA O BARRA ANTIPANICO VERTICAL AMERICANA</t>
  </si>
  <si>
    <t>PUERTA ENTAMB. CORREDIZA C.R. C.18 2.95*4.61M+PINT</t>
  </si>
  <si>
    <t>CERRADURA PARA BARRA ANTIPANICO EXTERNA AMERICANA</t>
  </si>
  <si>
    <t>Perforacion en diamante de 1" x 70 cm</t>
  </si>
  <si>
    <t>Perforacion en diamante de 1" x 50 cm</t>
  </si>
  <si>
    <t>Malla Gallinero (11/4")TripTors.H=0.90m.L=36mCal22</t>
  </si>
  <si>
    <t>MECANISMO ANTIPÁNICO (ISEO)   PUERTA DOBLE</t>
  </si>
  <si>
    <t>MANIJA EXTERIOR CON CILINDRO</t>
  </si>
  <si>
    <t>SeñalizacionAavisoExter(1.2 X 1.2)mts.Alum.Sum+ins</t>
  </si>
  <si>
    <t>Señal.InfoColiseo ySedeAdmin0.33x0.23 AlumSum+inst</t>
  </si>
  <si>
    <t>Señal Planos Sistem Evacuacion 0.7x0.6m Sum+instal</t>
  </si>
  <si>
    <t>Señal Ruta Entrada y Salidas(1.0x0.33)m Sum+Instal</t>
  </si>
  <si>
    <t>Señal Ruta Evacua y Salida Emerg(0.5x0.33)m Sum+In</t>
  </si>
  <si>
    <t>Señal Precaucion ySeguridad(0.33x0.23)m Sum+Instal</t>
  </si>
  <si>
    <t>Cortina enrollable 2,10x2,50Coliseo Primero de May</t>
  </si>
  <si>
    <t>NIPLE  GALVANIZADO Ø 3 " L=0.10M</t>
  </si>
  <si>
    <t>PASTO KIKUYO (cantidad &gt;600 M2 &lt;1000M2)</t>
  </si>
  <si>
    <t>DISEÑO ARQUITECT. PARQUE (&gt;=20.000M2&lt;30.000M2))</t>
  </si>
  <si>
    <t>DISEÑO ARQUITECT. PARQUE (&lt;=30.000M2&lt;40.000M2))</t>
  </si>
  <si>
    <t>DISEÑO ARQUITECT. PARQUE (&gt;=40.000M2&lt;50.000M2)</t>
  </si>
  <si>
    <t>EMULSION ASFALTICA ED 9 / 55 GLN.</t>
  </si>
  <si>
    <t>Perforacion en diamante de 7/8"-3/4"-5/8"" x 70 cm</t>
  </si>
  <si>
    <t>Perforacion en diamante de 7/8"-3/4"-5/8"" x 50 cm</t>
  </si>
  <si>
    <t>TRANSFERENCIA DE 500AMP-220V(SUMINST+INSTAL)</t>
  </si>
  <si>
    <t>DURMIENTE PINO SECO CEPILLADO (4X4CM) 3M</t>
  </si>
  <si>
    <t>CHAZO PUNTILLA 2 7/8" X 1/4"</t>
  </si>
  <si>
    <t>INMUNIZANTE DE MADERA TEXSA (3.2KG)</t>
  </si>
  <si>
    <t>Marco+Tapa(Äng+Plat+acero+Conc.3.000)Caja 50x50cm</t>
  </si>
  <si>
    <t>TUBO ESTRUCTURAL RECTANGULAR(50X30MM)E=2.5MM</t>
  </si>
  <si>
    <t>PINTURA ESMALTE ALQUIDICO(GRIS PLATA)</t>
  </si>
  <si>
    <t>BOMBILLA SOADIO OVOIDE PEQUEÑA</t>
  </si>
  <si>
    <t>GAVIÓNTRIP.TORS.CAL3MM(2X1X1)7.5X7.5GALV.BOR3.8MM</t>
  </si>
  <si>
    <t>CASETON EN LONA 0.39 m</t>
  </si>
  <si>
    <t>Placa Circul.Super.Con.Reforz.D=1.70m;e=0.25mEAAB</t>
  </si>
  <si>
    <t>TUBO DRENAJE CORRUG.CON FILTRO(160MM)-6"+TRANSPORT</t>
  </si>
  <si>
    <t>PIEDRA LAJA+TRANSPORTE</t>
  </si>
  <si>
    <t>TuboConc.Vibrocompactado.Sin Refuerz.D=6" (Sum)</t>
  </si>
  <si>
    <t>TuboConc.Vibrocompactado.Con Refuerz.D=36"L=2.50m</t>
  </si>
  <si>
    <t>SARNAFIL S327-12LWHITE(1.2MM)10 AÑOS (ROLL 2X25M)</t>
  </si>
  <si>
    <t>Malla Voleyball incluye antenas</t>
  </si>
  <si>
    <t>BROCA TUNGSTENO 1/4X4" (Para muro)</t>
  </si>
  <si>
    <t>TUBO PRESION RDE-21   1½"  S/NORMA ICONTEC</t>
  </si>
  <si>
    <t>DESENGRASANTE HIDROSOLVENTE (BIOBRIT)</t>
  </si>
  <si>
    <t>Canal Lám.Galv. Cal.16 (D=0.50m)Sin Pintura(Sum)</t>
  </si>
  <si>
    <t>Canal Lám.Galv. Cal.16 (D=1.10m)Sin Pintura(Sum)</t>
  </si>
  <si>
    <t>Canal Lám.Galv. Cal.16 (D=1.20m)Sin Pintura(Sum)</t>
  </si>
  <si>
    <t>Canal Lám.Galv. Cal.16 (D=2.44m)Sin Pintura(Sum)</t>
  </si>
  <si>
    <t>Canal Lám.Galv. Cal.16 (D=1.50m)Sin Pintura(Sum)</t>
  </si>
  <si>
    <t>Canal Lám.Galv. Cal.18 (D=1.00m)Sin Pintura(Sum)</t>
  </si>
  <si>
    <t>Canal Lám.Galv. Cal.18 (D=1.22m)Sin Pintura(Sum)</t>
  </si>
  <si>
    <t>Canal Lám.Galv. Cal.20 (D=1.22m)Sin Pintura(Sum)</t>
  </si>
  <si>
    <t>Canal Lám.Galv. Cal.22 (D=0.50m)Sin Pintura(Sum)</t>
  </si>
  <si>
    <t>ARBOL CHICALA ROSADO ( 1-1,50)</t>
  </si>
  <si>
    <t>ARBOL TIBAR ( 1,2 - 1,50M)</t>
  </si>
  <si>
    <t>TUBO ALCANT NOVAFORT 450MM X6 M PAVCO O SIMILAR</t>
  </si>
  <si>
    <t>Alfarda 9cm x 3ml</t>
  </si>
  <si>
    <t>FLUXOMETRO Diafragma SLOAN Gen 77  mantenimi.</t>
  </si>
  <si>
    <t>FLUXOMETRO Disco Interno SLOAN - Mantenimiento</t>
  </si>
  <si>
    <t>FLUXOMETRO Piston Bajo consumo1.6 SLOAN -Mant</t>
  </si>
  <si>
    <t>FLUXOMETRO kit repararacion manija SLOAN -Mant</t>
  </si>
  <si>
    <t>FLUXOMETRO disco racor SLOAN -Mant</t>
  </si>
  <si>
    <t>FLUXOMETRO empaque tapa SLOAN -Mant</t>
  </si>
  <si>
    <t>FLUXOMETRO anillo seguridad colilla SLOAN -Mant</t>
  </si>
  <si>
    <t>FLUXOMETRO o-ring colilla SLOAN -Mant</t>
  </si>
  <si>
    <t>ANTICORROSIVO VERDE OLIVA(CROM. DE ZINC)</t>
  </si>
  <si>
    <t>LUMINARIA RALED III 64 LED 143 W PARA SENDEROS</t>
  </si>
  <si>
    <t>CODO 45° PRESION Ø2" PVC S/NORMA ICONTEC</t>
  </si>
  <si>
    <t>AISLADOR  TIPO CARRETE</t>
  </si>
  <si>
    <t>VALVULA ANTIFRAUDE (3/4")AGUA</t>
  </si>
  <si>
    <t>VALVULA CORTINA (3/4")AGUA (R.W.)</t>
  </si>
  <si>
    <t>TANQUE PLAST. DE 20.000 LTS Vertical(Acce+transp)</t>
  </si>
  <si>
    <t>MEDIDOR PARA AGUA (3/4") APROB.EE.AA.BB</t>
  </si>
  <si>
    <t>Papelera de acero con pedal (5 Litros) Aeluxx</t>
  </si>
  <si>
    <t>Sikaflex®AT-Connection - Tubo 300 CC</t>
  </si>
  <si>
    <t>FLUXOMETRO PALANCA BRONCE (30-60PSI)SANITARIO</t>
  </si>
  <si>
    <t>ADOQUIN COLONIAL (26X12.5X6CM)TRAF.LIV-OBRA</t>
  </si>
  <si>
    <t>TIERRA NEGRA SELECC. +CASCAR+ABONO ORGANICO+TRANSP</t>
  </si>
  <si>
    <t>Rejilla sumidero (40X40X10) VEIH. CARCAMO T-B</t>
  </si>
  <si>
    <t>DESNATADOR DE PISCINA   2"</t>
  </si>
  <si>
    <t>REJILLA DE FONDO  ANTIATRAPAMIENTO DE 18" * 18"</t>
  </si>
  <si>
    <t>REFLECTOR 300W - 12 V</t>
  </si>
  <si>
    <t>Union ducto  electrico corrugado  tipo TDP 3"</t>
  </si>
  <si>
    <t>peldaño en fibra de vidrio</t>
  </si>
  <si>
    <t>Transformador de 300w a 12 v</t>
  </si>
  <si>
    <t>jUEGO DE PASAMANOS DE 1 1/2"</t>
  </si>
  <si>
    <t>PINTURA TRAFICO AMARILLO</t>
  </si>
  <si>
    <t>SIKAGUARD 68  (BRILLANTE) 7.3 Kg</t>
  </si>
  <si>
    <t>SIKAGUARD 50    23 Kg.</t>
  </si>
  <si>
    <t>Marco+Tapa(Ang+Plat+acero+Conc3.000)caja40x40cm</t>
  </si>
  <si>
    <t>HIDRO BLASTING (EST. METÁLICA)</t>
  </si>
  <si>
    <t>OFICIAL TRABAJOS ALTURA PERF.+PREST.(IDRD)</t>
  </si>
  <si>
    <t>AYUDANTE TRABAJOS ALTURA PERF.+ PREST(IDRD)</t>
  </si>
  <si>
    <t>EXTENSION ELECTRICA -30M</t>
  </si>
  <si>
    <t>BROCA SDS PLUS 3/4" x 9-3/4" x 7" GALAXY</t>
  </si>
  <si>
    <t>BROCA SDS PLUS 5/8" x 9-3/4" x 7" GALAXY</t>
  </si>
  <si>
    <t>BROCA SDS PLUS 7/8" x 12-3/4" x 10" GALAXY</t>
  </si>
  <si>
    <t>BROCA SDS PLUS 1" x 10-3/4" x 8"</t>
  </si>
  <si>
    <t>BROCA SDS MAX 1.1/4" x 10-3/4" x 18" GALAXY</t>
  </si>
  <si>
    <t>TAPA POZO INSP D= 0.70 cm</t>
  </si>
  <si>
    <t>Seccion pozo 0.70 CM</t>
  </si>
  <si>
    <t>BLOQUE CEMENTO TIPO SPLIT 15X20X40</t>
  </si>
  <si>
    <t>Sikaflex 2C SL -Bicomponente- Gris (3 galones).</t>
  </si>
  <si>
    <t>Sikadur®-30 Adhesivo para pegado de refuerzo 6 kg</t>
  </si>
  <si>
    <t>MASILLA SUPERMASTIC DRYWALL(CUÑETE 5 GAL)</t>
  </si>
  <si>
    <t>BREAKER  IND. GRADUABLE 50 KA-125A</t>
  </si>
  <si>
    <t>GABINETE TRANSFERENCIA 200AMP.S/DESCRIP. TÉCNICA</t>
  </si>
  <si>
    <t>ADOQUIN (6X12X24) EN OBRA</t>
  </si>
  <si>
    <t>TABLERO CAJA MINIPRAGMA 30 CIRCUITOS DE EMPOTRAR</t>
  </si>
  <si>
    <t>TELERRUPTOR BIPOLAR   DE 120V-16AMPERIOS</t>
  </si>
  <si>
    <t>DPS (TVSS) CATEGORIA - A   (25KA) 120 VOLTIOS</t>
  </si>
  <si>
    <t>Equipo contra incendio -(S/Descripcion Técnica)</t>
  </si>
  <si>
    <t>EQUIPO DE PRESIÓN AGUA POTABLE S/ 85 GPM 7.5 HP</t>
  </si>
  <si>
    <t>LADRILLO PRENSADO MACIZO (6X12X24CM) EN OBRA</t>
  </si>
  <si>
    <t>LADRILLO PRENSADO Liviano 24.5 x 6 x 12 cm</t>
  </si>
  <si>
    <t>BOQUILLA CONCOLOR  5 KG</t>
  </si>
  <si>
    <t>Win aluminio x 3 metros **</t>
  </si>
  <si>
    <t>BRIDA -PVC LISA Ø 4"  S/NORMA ICONTEC</t>
  </si>
  <si>
    <t>TUBO GALVANIZADO Ø1 1/2" AGUA (3.68MM)PresiónL=6M</t>
  </si>
  <si>
    <t>TUBO GALVANIZADO Ø 21/2" AGUA (5.16MM)PresiónL=6M</t>
  </si>
  <si>
    <t>TABLERO MINIPRAGMA DE 18 CIRCUITOS EMPOTRAR</t>
  </si>
  <si>
    <t>TELERRUPTOR MONOPOLAR 120V-16 AMP.</t>
  </si>
  <si>
    <t>TERMINAL DE COBRE N° 4</t>
  </si>
  <si>
    <t>CABLE DE COBRE DESNUDO N°8</t>
  </si>
  <si>
    <t>CABLE DE COBRE DESNUDO N°10</t>
  </si>
  <si>
    <t>TUBO  CONDUIT  EMT Ø 1 1/2"</t>
  </si>
  <si>
    <t>TUBO  CONDUIT  EMT Ø 3/4"</t>
  </si>
  <si>
    <t>TUBO  CONDUIT  EMT Ø 2"</t>
  </si>
  <si>
    <t>TERMINAL EMT - 1 1/2"</t>
  </si>
  <si>
    <t>BOQUILLA TERMINAL  EMT 1 1/2"</t>
  </si>
  <si>
    <t>BOQUILLA TERMINAL  EMT 2"</t>
  </si>
  <si>
    <t>REFLECTOR METAL HALIDE 250W- FACHADA(BASE+BOMBILL</t>
  </si>
  <si>
    <t>APLIQUE DE SOBREPONER(2X27W)LUZ BLANCA</t>
  </si>
  <si>
    <t>BOMBILLA DE 27W PARA APLIQUE DE SOBREPONER</t>
  </si>
  <si>
    <t>Ensayo azul de metileno (cantidad arcilla)</t>
  </si>
  <si>
    <t>REBOBINAR (Motor Electrico 3.5HP 3.60 rpm/220)</t>
  </si>
  <si>
    <t>GRAPA METALICA  PARA TUBO METALICO DE  3/4"</t>
  </si>
  <si>
    <t>GRAPA METALICA  PARA TUBO METALICO DE 1 1/2""</t>
  </si>
  <si>
    <t>GRAPA METALICA  PARA TUBO METALICO DE 2""</t>
  </si>
  <si>
    <t>TORNILLO+ARANDELA+CAPUCHON (5") TEJA</t>
  </si>
  <si>
    <t>Griferia Orinal tradicional cromo</t>
  </si>
  <si>
    <t>PERFIL PESTAÑA - Impervinil HR</t>
  </si>
  <si>
    <t>DESCARGADOR DE SOBRETENSIÓN 12KV - 10KA</t>
  </si>
  <si>
    <t>Seccionador tripolar(Cortacircuito) de 15 KV 100 A</t>
  </si>
  <si>
    <t>CRUCETA DE MADERA DE 2 ML para transformador poste</t>
  </si>
  <si>
    <t>COLLARÍN TRANSFORMADOR 8" - 9" T3</t>
  </si>
  <si>
    <t>TRANSFERENCIA AUTOM.(3X630AMP) EN AC3 CON TARJETA</t>
  </si>
  <si>
    <t>DIAGONAL METALICA VARILLA T1 - Galv. montaje cruce</t>
  </si>
  <si>
    <t>ESPARRAGO 5/8x24 "</t>
  </si>
  <si>
    <t>AISLADOR DE PIN - ANSI 55-5</t>
  </si>
  <si>
    <t>TORNILLO ACERO 5/8 X 10"</t>
  </si>
  <si>
    <t>TORNILLO ACERO 5/8 X 5"</t>
  </si>
  <si>
    <t>FUSIBLE DUAL 5.2  15 KV</t>
  </si>
  <si>
    <t>CABINA INSONORA(PINT. ELECTROST.+CHAPAS DE SEG)</t>
  </si>
  <si>
    <t>PERNO DE OJO 5/8" x 4 " ABIERTO</t>
  </si>
  <si>
    <t>PLANTA DE EMERGENCIA POT.PRIME (45 KVA-2.640mN.M)</t>
  </si>
  <si>
    <t>CONECTOR TERMINAL COMPRE. TIPO PALA 2 -4/0AWG</t>
  </si>
  <si>
    <t>TRANSFERENCIA AUTOMÁTICA DE 3X160AMP EN AC1</t>
  </si>
  <si>
    <t>CONECTOR DE COMPRESIÓN RANURAS PARALE. T 3</t>
  </si>
  <si>
    <t>CONECTOR TIPO TORNILLO PUESTA A TIERRA</t>
  </si>
  <si>
    <t>CONECTOR CUÑA CON ESTRIBO 4/0 - 2 AWG</t>
  </si>
  <si>
    <t>PRECALENTADOR DE CAMISAS PARA PLANTA DE EMRGENCIA</t>
  </si>
  <si>
    <t>CARGADOR DE BATERIAS DE 12 VOLTIOS</t>
  </si>
  <si>
    <t>TORNILLO CARRIAJE 5/8" X 1 1/2"</t>
  </si>
  <si>
    <t>TUBO DE ESCAPE 25M LAM.CAL.16 PINTURA NEGRA</t>
  </si>
  <si>
    <t>MONTAJE-TRANSPORTE-MANTENIMIENT(1 AÑO)</t>
  </si>
  <si>
    <t>ARRANCADOR SUAVE CORRIENTE NOMINAL 106AMP</t>
  </si>
  <si>
    <t>SEMILLA PASTO ORNAMENTAL</t>
  </si>
  <si>
    <t>SARNAFIL S327-12L WHITE (1.2MM)ROLL:2X25M</t>
  </si>
  <si>
    <t>TUBO DRENAJE PVC 200MM-perforada(L=5.90m)</t>
  </si>
  <si>
    <t>UNIÓN TUBERIA DRENAJE PEAD-PERF. CORRUG 200MM</t>
  </si>
  <si>
    <t>Piso Caucho reciclPigment 1cm sum+ inst</t>
  </si>
  <si>
    <t>Piso Caucho reciclPigment 3cm sum+ inst</t>
  </si>
  <si>
    <t>Piso Caucho reciclPigment 4cm sum+ inst</t>
  </si>
  <si>
    <t>SOPORTE PARA BARRAJE DE 500AMP</t>
  </si>
  <si>
    <t>PRIMER EPOXICO POLIAMIDA VERDE (2 COMPONENTES)</t>
  </si>
  <si>
    <t>Perro (1/8") Tipo Pesado</t>
  </si>
  <si>
    <t>Templete o Tensor Ø 3/8" Trabajo Pesado</t>
  </si>
  <si>
    <t>Guaya en Acero (1/8")</t>
  </si>
  <si>
    <t>NYLON CRUDO  (N°2)</t>
  </si>
  <si>
    <t>CERTIFICACION FIFA -  CANCHA GRAMA SINT. 60mm</t>
  </si>
  <si>
    <t>CABLE ALUMINIO 2/0 THNN-600V</t>
  </si>
  <si>
    <t>CABLE ALUMINIO ACSR( 2/0)DESNUDO AWG</t>
  </si>
  <si>
    <t>POSTE METAL.H=18MLaminHr3.0mm+Canast+Parrilla</t>
  </si>
  <si>
    <t>REFLECTOR METAL HALIDE 1000 W redonda</t>
  </si>
  <si>
    <t>BALASTO 1000 W CWA (KID) CON CONDENSADOR</t>
  </si>
  <si>
    <t xml:space="preserve">PisoMaderaGranidillo(Pulido+sellado+lacado) A=0.12M; E=1.7MM. Sum+Ins </t>
  </si>
  <si>
    <t>ANTICORROSIVO CROMATO DE ZINC VERDE</t>
  </si>
  <si>
    <t>BARNIZ BRILLANTE EXTERIOR</t>
  </si>
  <si>
    <t>Lañado-Pulida-Sellado y Lacado de  Piso en Madera</t>
  </si>
  <si>
    <t>Dilatación Plástica A=2.4cm;E=.51cm L=2m</t>
  </si>
  <si>
    <t>Punta Captora 5/8" X 2.40 ml en aluminio</t>
  </si>
  <si>
    <t>CARBONILLA:80%+TIERRA:20% CERNIDOS+TRANSPORTE</t>
  </si>
  <si>
    <t>CARBONILLA:60%+TIERRA:20%+ARENA:20%CERNIDA+TRANSP</t>
  </si>
  <si>
    <t>GRIFERIA LAVAMANOS MONOCONTROL BAJO CROMO</t>
  </si>
  <si>
    <t>GRIFERIA LAVAMANOS MONOCONTROL ALTO CROMO</t>
  </si>
  <si>
    <t>SIFON BOTELLA GRIS PARA LAVAMANOS</t>
  </si>
  <si>
    <t>DESAGUE PUSH PLÁSTICO SIN REBOSE</t>
  </si>
  <si>
    <t>MEZCLADOR LAVAMANOS Ø4" CIERRE RÁPIDO CROMO(Des+Si</t>
  </si>
  <si>
    <t>CONDULETA Ø 1" EN T CON ROSCA</t>
  </si>
  <si>
    <t>CONDULETA Ø 3/4" EN T CON ROSCA</t>
  </si>
  <si>
    <t>CAJA RADWELL 4 SALIDAS 3/4"-2.400 (4X4)</t>
  </si>
  <si>
    <t>MARMOLINA NEGRA (SACO DE 40 KG)</t>
  </si>
  <si>
    <t>GRANITO GRIS (N°2-2.5-3.0) SACO DE 40 KG</t>
  </si>
  <si>
    <t>GRAVILLA MONA (N°1-2-21/2")SACO DE  20 KG</t>
  </si>
  <si>
    <t>PEGACOR MAX-CONSTRUCTOR (BOLSA DE 40KG)</t>
  </si>
  <si>
    <t>CANAL "U" (3/8"X1/2") ALUMINIO CRUDO</t>
  </si>
  <si>
    <t>NIPLE  GALVANIZADO Ø 4 " L= 1.00 M (SIN RUANA)</t>
  </si>
  <si>
    <t>PARARRAYOS  TIPO FRANKLIN</t>
  </si>
  <si>
    <t>ANCLAJE/CHAZO NYLON IMPACT 5/16 X 4"</t>
  </si>
  <si>
    <t>MALLA ONDULADA GALV. Cal.10 Hueco1 1/2"x1 1/2"</t>
  </si>
  <si>
    <t>ARBOL CEDRILLO (H=1-1.50M)</t>
  </si>
  <si>
    <t>ARBOL CHIRIPIQUE (H=1-1.50M)</t>
  </si>
  <si>
    <t>ARBOL CAYENO (H=1-1.50M)</t>
  </si>
  <si>
    <t>SIETE CUEROS MEXICANO-PLANTA RASTRERA-JARDIN</t>
  </si>
  <si>
    <t>HEBE ENANO VERDE  PARA JARDIN</t>
  </si>
  <si>
    <t>LANTANA  PARA JARDIN</t>
  </si>
  <si>
    <t>PENNISETUM  PARA JARDIN</t>
  </si>
  <si>
    <t>VINCA MAJOR  PARA JARDIN</t>
  </si>
  <si>
    <t>PERNO 3/8"X2" (GRADO-5)+ARANDELA+TUERCA</t>
  </si>
  <si>
    <t>PAPIRO COMÚN  PARA JARDIN</t>
  </si>
  <si>
    <t>FLORES BEGONIA  PARA JARDIN</t>
  </si>
  <si>
    <t>PLANTA ENREDADERA MADRESELVA  PARA JARDIN</t>
  </si>
  <si>
    <t>SETO CIPRES H=0.80-1.00M</t>
  </si>
  <si>
    <t>PLANTA DE AROMA RESEDA  PARA JARDIN</t>
  </si>
  <si>
    <t>TRONCO PINO PATULA  INMUN- VACIO Ø30-35CM;H=0.10</t>
  </si>
  <si>
    <t>Marco+Tapa(Äng+Plat+acero+Conc3.000)Caja 120x120cm</t>
  </si>
  <si>
    <t>ARBOL MANGLE (1-1.50M)</t>
  </si>
  <si>
    <t>BENITIN DE 1. TONELADAS (Oper+Comb)</t>
  </si>
  <si>
    <t>ADOQUIN Nat.Cuarteron 25X6X6 (VEHICULAR LIVIANO)</t>
  </si>
  <si>
    <t>GEOCELDA  NEOWEB (e=0.12m) A=2.50M</t>
  </si>
  <si>
    <t>POSTE DE CONC.PRETENS A.P.(14m)RESISTENC:750kg</t>
  </si>
  <si>
    <t>Adaptador CampanaDuctoElectricoTipoTDPØ6"</t>
  </si>
  <si>
    <t>LUMINARIA SODIO TIPO CODENSA-70W(Fot+br+Bo)</t>
  </si>
  <si>
    <t>LUMINARIA SODIO TIPO CODENSA-150W(Fotoc+bra+Bomb)</t>
  </si>
  <si>
    <t>LUMINARIA SODIO TIPO CODENSA-400W(Fotoc+bra+Bomb)</t>
  </si>
  <si>
    <t>Adaptador Campana ducto electrico tipo DB 2"</t>
  </si>
  <si>
    <t>EQUIPO DE PRESIÓN AGUA POTABLE 120 GPM 7.5hp</t>
  </si>
  <si>
    <t>EQUIPO DE PRESIÓN AGUA RIEGO(S/DESCRIPC-TECN)</t>
  </si>
  <si>
    <t>ARENA PELDAR TIPO BUNKER+Cargue+Transp-zipa</t>
  </si>
  <si>
    <t>CAJA METALIC.(20X20X20CM) LAM.CAL.18+PINT-ELECTRO</t>
  </si>
  <si>
    <t>BALA DULUX (1X26W) ABIERTA(Chasis+Balasto+Bombilla</t>
  </si>
  <si>
    <t>CABLE cobre Aisl. 300 MCM THW - 90 C 600V</t>
  </si>
  <si>
    <t>BALA(1X27W)+Vidrio(Chasis+Bomb Ahorrad de Rosca)</t>
  </si>
  <si>
    <t>BALA(2X27W)+Vidrio(Chasis+Bomb Ahorrad de Rosca)</t>
  </si>
  <si>
    <t>Transform Tipo seco 112.5KVA-11400-208/120vDy560Hz</t>
  </si>
  <si>
    <t>Cable Aluminio XLPE - 15 KV - N°2/0 -  90°C Aislam</t>
  </si>
  <si>
    <t>Marco+Tapa(Äng+Plat+acero+Conc.3.000)Caja 30x30cm</t>
  </si>
  <si>
    <t>Hebilla Acero Inoxidable 5/8"  para Cinta Bandit</t>
  </si>
  <si>
    <t>Cinta Bandit de 5/8"</t>
  </si>
  <si>
    <t>Terminal premoldeado Interior cable(2-2/0)AWG-15k</t>
  </si>
  <si>
    <t>CABLE Cu(2/0)XLPE - 15 KV M.T.</t>
  </si>
  <si>
    <t>TORNILLO DE 5/8"X2" EXAGONAL ZINCADO</t>
  </si>
  <si>
    <t>PROYECTOR METAL HALIDE (1.000W) CIRCULAR CAMPANA</t>
  </si>
  <si>
    <t>BOMBILLA METAL HALIDE (1.000W) TUBULAR</t>
  </si>
  <si>
    <t>TUBO IMC Ø 6" (L=3m)</t>
  </si>
  <si>
    <t>BOQUILLA GALVANIZADA D=6"</t>
  </si>
  <si>
    <t>CABLE DE Cu DESNUDO N°12</t>
  </si>
  <si>
    <t>TABLERO TRIF PARA 30C Y TOT 5H PUERTA Y CHAPA</t>
  </si>
  <si>
    <t>BREAKER INDUSTRIAL 3X70 AMP  25KA.</t>
  </si>
  <si>
    <t>BREAKER INDUSTRIAL 3X80 AMP</t>
  </si>
  <si>
    <t>Cofre Met-Tablero Gral. 2.X1.5X0.40+Barraje300Amp</t>
  </si>
  <si>
    <t>Gabinete+Seccionador .tripol+Fusibles</t>
  </si>
  <si>
    <t>Interruptor Diferencial 1X20A</t>
  </si>
  <si>
    <t>Terminal premoldeadoExterior cable(2-2/0)AWG-15KV</t>
  </si>
  <si>
    <t>BreakerIndGraduable ABB-Schneider 224 - 320A 85KA</t>
  </si>
  <si>
    <t>PuertamMet.celosia (H=2.30m;A=2.0m)2 hojasT-Codens</t>
  </si>
  <si>
    <t>ArmarioEquip.Medida+Transf.(TCS)Corri.BT(N-AE-319)</t>
  </si>
  <si>
    <t>Aspiradora cabezote en bronce cromado mang.2"x15m</t>
  </si>
  <si>
    <t>Ruedas de aspiradora  Quick-Vac</t>
  </si>
  <si>
    <t>Manguera para piscina 2"x50mts</t>
  </si>
  <si>
    <t>CONDUCTIVIDAD Análisis Aguas Superficiales Piscina</t>
  </si>
  <si>
    <t>Aspiradora plastica de 8 ruedas  Cabezote plastico</t>
  </si>
  <si>
    <t>ALUMINIO Análisis Aguas Superficiales Piscina</t>
  </si>
  <si>
    <t>NITROGENO AMONIACAL Análisis Aguas Superf. Piscina</t>
  </si>
  <si>
    <t>COBRE Análisis Aguas Superficiales Piscina</t>
  </si>
  <si>
    <t>Mango telescopico para piscinas o fuentes</t>
  </si>
  <si>
    <t>HIERRO TOTAL Análisis Aguas Superficiales Piscina</t>
  </si>
  <si>
    <t>PLATA Análisis Aguas Superficiales Piscina</t>
  </si>
  <si>
    <t>Cepillo cerdas de nylon de 18"</t>
  </si>
  <si>
    <t>Cepillo 10" con cerdas acero inoxidable</t>
  </si>
  <si>
    <t>RECUENTO HETEROTROFOS Análisis Aguas Super. Piscin</t>
  </si>
  <si>
    <t>Nasa plastica Tipo Bolsa para piscinas</t>
  </si>
  <si>
    <t>Hidrolavadora grande 10.7 HP</t>
  </si>
  <si>
    <t>ESCHERICHIA COLI - ANÁLISIS AGUAS SUPERF. PISCINAS</t>
  </si>
  <si>
    <t>PSEUDOMONA AEROUGINOSA Análisis Aguas Superf. Pisc</t>
  </si>
  <si>
    <t>CRYPTOSPORIDIUM PARVUM Análisis Aguas Superf. Pisc</t>
  </si>
  <si>
    <t>Hidrolavadora grande 8.2 HP</t>
  </si>
  <si>
    <t>GIARDIA Análisis Aguas Superferficial Piscinas</t>
  </si>
  <si>
    <t>MANGUERA PLASTICA DE 1 1/2" X 30 PIES (9,144 m) (AMERICANA)</t>
  </si>
  <si>
    <t>Cloro tambor Kg</t>
  </si>
  <si>
    <t>CLARIFICADOR</t>
  </si>
  <si>
    <t>Soda Caustica Kilogramo</t>
  </si>
  <si>
    <t>Alguicida x Galón</t>
  </si>
  <si>
    <t>Bicarbinato de Sodio x Kilogramo</t>
  </si>
  <si>
    <t>Desengrasante industrial x Galón</t>
  </si>
  <si>
    <t>Sulfato de Aluminio x Kilogramo</t>
  </si>
  <si>
    <t>COLIFORMES TERMOTOLERANTES Análisis Aguas Superf.</t>
  </si>
  <si>
    <t>Kit 7 pasos Medidor multiparametros de funcionamiento visual (Piscinas)</t>
  </si>
  <si>
    <t>Disco de Secchi (Piscinas)</t>
  </si>
  <si>
    <t>BROCA SDS PLUS 1/2" x6-5/8" x 4" GALAXY</t>
  </si>
  <si>
    <t>ABRAZADERA"U"Doble Ala+2- Perf.3/8"(Para Tubo 3")</t>
  </si>
  <si>
    <t>SERVICIO DE SACAPANTA MECANICA</t>
  </si>
  <si>
    <t>SISTEMA DE PRESION (Motobomba 10HP) Instal. y sumi</t>
  </si>
  <si>
    <t>YEE SANITARIA REDUCCION 10" X 4"</t>
  </si>
  <si>
    <t>Piso CauchoRecicPigment 5cm Sum+Inst</t>
  </si>
  <si>
    <t>BANCA M-41 (0.40X0.40M)H=0.43M</t>
  </si>
  <si>
    <t>ARBOL - CAUCHO TEQUENDAMA (H=1-1.50M)</t>
  </si>
  <si>
    <t>Losa Sentadero para Banca en Concreto M-31</t>
  </si>
  <si>
    <t>ANDAMIO CERTIFICADO H=9Mts + PLATAFORMA</t>
  </si>
  <si>
    <t>CADENA GALVANIZADA ESLABONADA Ø 3/8"</t>
  </si>
  <si>
    <t>MURO DESLIZADERO DIS/IDRD NIÑOS (1-5 AÑOS) Sum+Trans</t>
  </si>
  <si>
    <t>BALANCIN- D/IDRD NIÑOS (1-5 AÑOS)Sum+Transporte</t>
  </si>
  <si>
    <t>JUEGO RUEDA SENC./IDRD NIÑOS(1-5 AÑOS)Sum+Transp</t>
  </si>
  <si>
    <t>JUEGO TAPETE GATEADOR/IDRD NIÑOS(1-5 AÑOS)Sum+Tran</t>
  </si>
  <si>
    <t>JUEGOPASAMANOSCOMPUESTO/IDRD NIÑOS(1-5 AÑOS)Su+Tra</t>
  </si>
  <si>
    <t>JUEGO COLUMPIO/IDRD NIÑOS(6-12 AÑOS)Su+Tra</t>
  </si>
  <si>
    <t>MURO DESLIZADERO/IDRD NIÑOS(6-12 AÑOS)Su+Tra</t>
  </si>
  <si>
    <t>PERFIL ESTRUCTIRAL (90X50X2.5MM) A-500;GR-C</t>
  </si>
  <si>
    <t>LAMINA ALFAJOR (E=3MM) 1.0X3.0M</t>
  </si>
  <si>
    <t>PERFIL ESTRUCTIRAL (250X150X6.0MM) A-500;GR-C</t>
  </si>
  <si>
    <t>PINTURA ANRICORROSIVA PINTUCO (505)</t>
  </si>
  <si>
    <t>PINTURA ALQUIDICA PINTUCO (271)</t>
  </si>
  <si>
    <t>GRIFERIA VÁLVULA ANTIBAN. SANITARIO TIPO PUSH</t>
  </si>
  <si>
    <t>SISTEMA INST.VALVULA ANIBAND.ENTRADA SUPER.CROMO S</t>
  </si>
  <si>
    <t>BARNIZ 980-COLPISA ALTA RES. BICOMPONENTE</t>
  </si>
  <si>
    <t>ASIENTO SANITARIO INSTITUC. ANTIBACT.BLANCO ANTIB</t>
  </si>
  <si>
    <t>PLASTIMENT AD-20 (TAMBOR DE 230 Kg)</t>
  </si>
  <si>
    <t>PLASTIMENT AD-40 (TAMBOR DE 230 KG)</t>
  </si>
  <si>
    <t>AGAPANTO - Planta Ornamental</t>
  </si>
  <si>
    <t>ACANTO  - Planta ornamental</t>
  </si>
  <si>
    <t>BELLA HELENA  - Planta ornamental</t>
  </si>
  <si>
    <t>HORTENSIA  - Planta ornamental</t>
  </si>
  <si>
    <t>TUBO NEGRO ESTRUCT.CUADDRADO(75X75MM)e=4.0MM</t>
  </si>
  <si>
    <t>ROLADO DE TUBERIA</t>
  </si>
  <si>
    <t>CURVA EMT 1/2"</t>
  </si>
  <si>
    <t>UNIÓN EMT - 1/2"</t>
  </si>
  <si>
    <t>ABRAZADERA EN "U"Ø2"-PLATINA 1"X1/8" FIJAR PARED</t>
  </si>
  <si>
    <t>CABLE DUPLEX 2X20 (GRIS)</t>
  </si>
  <si>
    <t>CAJA MONOFASICA TRES CIRCUITOS BARRAJE 75AMP</t>
  </si>
  <si>
    <t>CAJA MONOFASICA SEIS CIRCUITOS BARRAJE 100AMP</t>
  </si>
  <si>
    <t>CAJA PARA MEDIDOR TRIFASICO DE 150 AMP</t>
  </si>
  <si>
    <t>LETRA PARA ESCALADA (SUM+TRANSPORTE)</t>
  </si>
  <si>
    <t>SUBESTACION PEDESTAL 75 KVA-11.4-208/110V</t>
  </si>
  <si>
    <t>Llanta enDesusoRin13-14 (Sum+Carg+Transp+Desc)Bta</t>
  </si>
  <si>
    <t>Mantenimiento silleteria auditorio, incluye desmo.</t>
  </si>
  <si>
    <t>ANGULO  CHAMPAÑA (0.66X0.39CM) L=3M</t>
  </si>
  <si>
    <t>PEGANTE PARA PISO VINISOL</t>
  </si>
  <si>
    <t>SELLADOR  PARA PISO VINISOL</t>
  </si>
  <si>
    <t>ORINAL ARRECIFE CON GRIFERIA  DE PUSH CORONA O SIM</t>
  </si>
  <si>
    <t>Mantenimiento 2 estructuras hidráulicas baloncesto</t>
  </si>
  <si>
    <t>MANTENIMIENTO SILLETERIA AUDITORI, INCLUYE DES.</t>
  </si>
  <si>
    <t>Reparación y modernización de ascensor hidráulico</t>
  </si>
  <si>
    <t>Adoquin de arcilla tipo vehicular (20x10x8) obra</t>
  </si>
  <si>
    <t>Gradería Metalica Galvanizada para 54 puestos</t>
  </si>
  <si>
    <t>ADHESIVO VINILO BRILLANTE  DIAMETRO 40CM</t>
  </si>
  <si>
    <t>Gradería Metalica Galvanizada para 60 puestos</t>
  </si>
  <si>
    <t>Mueble Camerino+Caja Seguridad Squash (Sum+Inst)</t>
  </si>
  <si>
    <t>Locker láminaPuerta Microper 0.40X0.80X0.30(Sum+In</t>
  </si>
  <si>
    <t>Banca LockerMadera Zapán+Estructura Met (Sum+Inst)</t>
  </si>
  <si>
    <t>Bicicletero de espiral acero inoxidable</t>
  </si>
  <si>
    <t>TORNILLO LAMINA ZINCADO No. 10X2"</t>
  </si>
  <si>
    <t>CHAZO PLASTICO 3/8"X2"</t>
  </si>
  <si>
    <t>SIKALASTIC-612 MTC (26.5KG)</t>
  </si>
  <si>
    <t>Adoquín Curvo Ecológico Traf. Peatonal 33x16x3.5</t>
  </si>
  <si>
    <t>Adoquín Rectangular Ecológico Peatonal 20x15x4 cm</t>
  </si>
  <si>
    <t>Adoquín Rombiode Ecológico Peatonal 31x20x3.5 cm</t>
  </si>
  <si>
    <t>Panel de salida especial en fibra de vidrio, diame</t>
  </si>
  <si>
    <t>Codo de 90 L: 1,20m en fibra de vidrio (Diametro 6</t>
  </si>
  <si>
    <t>Sección túnel L: 85 cm, diámetro 60cm, en fibra de</t>
  </si>
  <si>
    <t>Poste PolipropilenoAlta Resist.L=1.00m(Ø=7cm)punta</t>
  </si>
  <si>
    <t>PiedraLaja PizarraNegra(2-3cm)piso-Nacional(Su+tra</t>
  </si>
  <si>
    <t>Planta Enredadera Ojo de Poeta (0,40M) sin transp.</t>
  </si>
  <si>
    <t>Bocel (1/4) laminado nacional **</t>
  </si>
  <si>
    <t>MESON EN GRANITO NATURAL JASPE SERENO (e=20MM)</t>
  </si>
  <si>
    <t>GRAPA DOBLE OREJA PARA TUBO METALICO (Ø3/4")</t>
  </si>
  <si>
    <t>GRAPA DOBLE OREJA PARA TUBO METALICO (Ø11/2")</t>
  </si>
  <si>
    <t>GRAPA DOBLE OREJA PARA TUBO METALICO (Ø2")</t>
  </si>
  <si>
    <t xml:space="preserve">TUBO PVC 1" RDE-21 </t>
  </si>
  <si>
    <t>ZIG ZAG  PARA GIMNASIO CANINO (SUM+TRANSPORTE)</t>
  </si>
  <si>
    <t>SALTO GRADUABLE  PARA GIMNASIO CANINO (SUM+TRANSPO</t>
  </si>
  <si>
    <t>ARCOS TUNEL  PARA GIMNASIO CANINO (SUM+TRANSPO</t>
  </si>
  <si>
    <t>AROS DE SALTO PARA GIMNASIO CANINO (SUM+TRANSPO</t>
  </si>
  <si>
    <t>PLATAFORMA DE SALTO PARA GIMNASIO CANINO(SUM+TRA)</t>
  </si>
  <si>
    <t>SUBE Y BAJA PARA GIMNASIO CANINO (SUM+TRA</t>
  </si>
  <si>
    <t>FORMALETA CIRCULAR Ø=0.30M;H=0.60M-SECC</t>
  </si>
  <si>
    <t>TUBO PVC PRESION Ø11/4" RDE 21 X 6 MtsS/NORMA ICON</t>
  </si>
  <si>
    <t>Amplificador de cuatro canales 4x100w</t>
  </si>
  <si>
    <t>Instalacion Amplificador de cuatro canales 4x100w</t>
  </si>
  <si>
    <t>Suministro e instalacion Amplificador de cuatro ca</t>
  </si>
  <si>
    <t>PARQUE EN MADERA(Escale+Roda.Fibra+Colump.2 puest)</t>
  </si>
  <si>
    <t>CarcamoPref.(4.000)(Trf.Veh.Liv)H=35cm;A=40cm;L=1M</t>
  </si>
  <si>
    <t>RejillaPref.(4.000)(Tr.Veh.Liv)H=9cm;A=31cm;L=50CM</t>
  </si>
  <si>
    <t>JUEGO SUBE Y BAJA  NIÑOS (6-12 AÑOS)Sum+trasnp</t>
  </si>
  <si>
    <t>Tala de  árbol. Ver descripción técnica</t>
  </si>
  <si>
    <t>Tala de  árboles - igual o mayor a 10 mts y menor de 15 mts - Bajo Grado de Dificultad</t>
  </si>
  <si>
    <t xml:space="preserve">Tala de arboles h=15.1 a 20m  a ras del suelo + retiro + transporte -  Medio Grado Dificultad </t>
  </si>
  <si>
    <t>Peinado de gabinetes en centros de. Estadio el cam</t>
  </si>
  <si>
    <t>Remarcacion de identificación de. estadio el campi</t>
  </si>
  <si>
    <t>Limpieza de swich estadio el campin</t>
  </si>
  <si>
    <t>pruebas y entrega mant. voz y datos estadio el cam</t>
  </si>
  <si>
    <t>Readecuación de acces point. estadio el campim</t>
  </si>
  <si>
    <t>Power injector bridge wifi tribuna norte. estadio</t>
  </si>
  <si>
    <t>Mante. Preven. y correct. UPS trifasica de 160 KVA</t>
  </si>
  <si>
    <t>Mante. Preven. y correct. UPS trifasica de 40 KVA</t>
  </si>
  <si>
    <t>Mante. Preven. y correct. UPS bifasica de 10 KVA</t>
  </si>
  <si>
    <t>Mante. Preven. y correct. UPS monofasica de 3 KVA</t>
  </si>
  <si>
    <t>Revisión, limpieza física y virtual de servidor CCTV Campín</t>
  </si>
  <si>
    <t>Limpieza de domo movil, estadio el campim</t>
  </si>
  <si>
    <t>Limpieza camara fija, estadio el campim</t>
  </si>
  <si>
    <t>Limpieza, peinado  y remarcacion de cables y equip</t>
  </si>
  <si>
    <t>Marcacion de camaras en patch panel, estadio el ca</t>
  </si>
  <si>
    <t>Pruebas y entrega, estadio el campim</t>
  </si>
  <si>
    <t>Limpieza y peinado de cables en amplificadores est</t>
  </si>
  <si>
    <t>Limpieza y peinado de cables en plataformas IP, Es</t>
  </si>
  <si>
    <t>Limpieza y reorientación de parlantes cubierta Est</t>
  </si>
  <si>
    <t>Limpieza y reorientación de parlantes de muro Est</t>
  </si>
  <si>
    <t>Limpieza y revisión de parlantes de techo Estadio el Campin</t>
  </si>
  <si>
    <t>Limpieza peinado y remarcacion de cables y equi Es</t>
  </si>
  <si>
    <t>Retorqueado, resoldado y remarcado de conecto. Est</t>
  </si>
  <si>
    <t>Revisión, limpieza física y virtual de servidor sonido Estadio el Campin</t>
  </si>
  <si>
    <t>Pruebas y entrega Mant. sistema sonido Est</t>
  </si>
  <si>
    <t>TABLA BURRA (28X2.5CM)L=3M CEDRO ACHAPO</t>
  </si>
  <si>
    <t>Llanta Ref. 18,4 de 6 lonas Tipo R-1 - Suministro</t>
  </si>
  <si>
    <t>Suministro Neumatico Ref. 18,4 x 30 TRACTOR</t>
  </si>
  <si>
    <t>Limpieza y revisión del panel de incendio. Estadio el Campin</t>
  </si>
  <si>
    <t>Revisión de detectores, estaciones manuales, Estad</t>
  </si>
  <si>
    <t>Pruebas y entrega detencion de incendio Estadio</t>
  </si>
  <si>
    <t>ADOQUIN ESPAÑOL E=6CM STA/FE 6x10x20 Obra</t>
  </si>
  <si>
    <t>Rejilla perimetral para piscina color blanco fabri</t>
  </si>
  <si>
    <t>Mueble plástico, medidas 2,40 metros de ancho X 35</t>
  </si>
  <si>
    <t>Mueble plástico, medidas 1,60 metros de ancho X 35</t>
  </si>
  <si>
    <t>Mueble plástico, medidas 1,30 metros de ancho X 35</t>
  </si>
  <si>
    <t>Mueble plástico, medidas 90 centimetros de ancho X</t>
  </si>
  <si>
    <t>Mueble plástico, A=2,10 m X P=30cm H=1.22m 28compa</t>
  </si>
  <si>
    <t>Mueble plástico, A=2.10 m X P=30cmXH=72cm 14compar</t>
  </si>
  <si>
    <t>Mueble plástico, medidas 60 centimetros de ancho X</t>
  </si>
  <si>
    <t>Mueble plástico, A=2,10 m X P=30cmX H=30cm 7 compa</t>
  </si>
  <si>
    <t>Mueble plástico, medidas 30 centimetros de ancho X</t>
  </si>
  <si>
    <t>Banca plastica sin espaldar de 40 centimetros de a</t>
  </si>
  <si>
    <t>TERMINAL PARA CABLE N°1/0  Cu/Estaño (Ponchar)</t>
  </si>
  <si>
    <t>TERMINAL PARA CABLE N°2</t>
  </si>
  <si>
    <t>TERMINAL PARA CABLE N°4</t>
  </si>
  <si>
    <t>CONECTOR TORNILLO INTERIOR PARA EMT Ø2"</t>
  </si>
  <si>
    <t>CONECTOR ACERO  EMT Ø2"</t>
  </si>
  <si>
    <t>UNION ACERO Ø2" EMT</t>
  </si>
  <si>
    <t>CURVA EMT 2"</t>
  </si>
  <si>
    <t>CONDULETA EN "T" Ø 2-EMT</t>
  </si>
  <si>
    <t>ABRAZADERA PARA TUBERIA EMT Ø1"</t>
  </si>
  <si>
    <t>Conector de Resorte y rosca  empalme cable(12-10)</t>
  </si>
  <si>
    <t>TERMINAL CONECTOR EMT Ø 1"</t>
  </si>
  <si>
    <t>REFLECTOR LED TIPO WALLPACK 50W(3.000K)100-240V</t>
  </si>
  <si>
    <t>REFLECTOR LED TIPO WALLPACK 30W(3.000K)100-240V</t>
  </si>
  <si>
    <t>VALVULA CHEQUE Ø 1" CORTINA</t>
  </si>
  <si>
    <t>Poda de árboles y retiro. Ver descripción técnica</t>
  </si>
  <si>
    <t>Poda de árboles y retiro de los desechos producto</t>
  </si>
  <si>
    <t>Tala de arboles y retiro. Ver descripción técnica</t>
  </si>
  <si>
    <t>Tala de  árboles - igual o mayor a 10 mts y menor de 15 mts - Medio Grado de Dificultad</t>
  </si>
  <si>
    <t>Mantent. de subestación B5 con transfor. 20 KVA</t>
  </si>
  <si>
    <t>Mantent. de subestación B4 con transfor. 30 KVA</t>
  </si>
  <si>
    <t>Mantent. de subestación B4 con transfor. 50 KVA</t>
  </si>
  <si>
    <t>Mantent. de subestación B3 con transfor. 20 KVA</t>
  </si>
  <si>
    <t>Mant.  preventivo aire acondicionado Mini split</t>
  </si>
  <si>
    <t>Mant. preventivo aire acondicionado piso techo</t>
  </si>
  <si>
    <t>Mant. preventivo aire acondicionado tipo casset</t>
  </si>
  <si>
    <t>Mant. preventivo condensadores Multi V,</t>
  </si>
  <si>
    <t>Piscina olimpica, cambio de PLC Easy</t>
  </si>
  <si>
    <t>PLATINA 5/16" D=0.15 m</t>
  </si>
  <si>
    <t>Piscina niños cambio transductor MESCON</t>
  </si>
  <si>
    <t>PT100  piscinas complejo acuatico</t>
  </si>
  <si>
    <t>Lampara de señalización piscina complejo acuatico</t>
  </si>
  <si>
    <t>Repique de árboles caídos. Ver descripción tecnica</t>
  </si>
  <si>
    <t>Repique de árboles caídos y retiro de los desechos</t>
  </si>
  <si>
    <t>BRIDA ROSCADA D=4" ACERO</t>
  </si>
  <si>
    <t>VALVULA PRUEBA-DRENAJE 1" BR C-VISOR UL-FM</t>
  </si>
  <si>
    <t>Tala de árboles a ras del suelo. Ver descripcion t</t>
  </si>
  <si>
    <t>Mesa en concreto ver Descripcion tecnica</t>
  </si>
  <si>
    <t>Mesa concreto. ajedrez ver Descripcion  tecnica</t>
  </si>
  <si>
    <t>Poda de árboles y retiro de. Ver descripion tecni.</t>
  </si>
  <si>
    <t>Repique de árboles caídos y ret. ver descripcion t</t>
  </si>
  <si>
    <t>BLOQUEO Y TRASLADO DE ARBOLES Arbol(2 – 4m)</t>
  </si>
  <si>
    <t>BLOQUEO Y TRASLADO DE ARBOLES Arbol (5 – 9,99m)</t>
  </si>
  <si>
    <t>BLOQUEO Y TRASLADO DE ARBOLESArbol entre10–14m</t>
  </si>
  <si>
    <t>TRATAMIENTOS INTEGRALES Árbol entre 2 – 4,99 mts</t>
  </si>
  <si>
    <t>TRATAMIENTOS INTEGRALES Árbol entre 5 – 9,99 mts</t>
  </si>
  <si>
    <t>TRATAMIENTOS INTEGRALES Árbol entre 10 – 14,99 mts</t>
  </si>
  <si>
    <t>TRATAMIENTOS INTEGRALES Árbol entre 15 – 19,99 mts</t>
  </si>
  <si>
    <t>TRATAMIENTOS INTEGRALES Árboles mayores a 20 mts</t>
  </si>
  <si>
    <t>DESENRAIZADO DE ARBOLES ver descripcion tecnica</t>
  </si>
  <si>
    <t>PLANTACION DE ARBOLES ver descripcion tecnica</t>
  </si>
  <si>
    <t>VALVULA DE PIE Ø 2"BRONCE(125-150)PSI CANAST-METAL</t>
  </si>
  <si>
    <t>VALVULA DE PIE Ø11/2"BRONCE(125-150)PSI CANAST-MET</t>
  </si>
  <si>
    <t>VALVULA DE PIE Ø11/4"BRONCE(125-150)PSI CANAST-MET</t>
  </si>
  <si>
    <t>VALVULA DE PIE Ø1"BRONCE(125-150PSI)CANAST-METALIC</t>
  </si>
  <si>
    <t>REGISTRO CORTINA PESADO  Ø 1" S/NORMA ICONTEC</t>
  </si>
  <si>
    <t>REGISTRO CORTINA PESADO  Ø 11/4" RED WHITE</t>
  </si>
  <si>
    <t>CUERPO DIFUSOR TAPA (Mant. Equip)</t>
  </si>
  <si>
    <t>ARENA  PARA FILTRO (Piscinas 45 Kg)</t>
  </si>
  <si>
    <t>REGISTRO CORTINA  PESADO 1 1/4" S/NORMA ICONTEC</t>
  </si>
  <si>
    <t>REGISTRO CORTINA  PESADO 1 1/2" S/NORMA ICONTEC</t>
  </si>
  <si>
    <t>REGISTRO CORTINA  PESADO 2"S/NROMA ICONTEC</t>
  </si>
  <si>
    <t>ABRAZADERA 2" INDUSTRIAL</t>
  </si>
  <si>
    <t>ABRAZADERA 3" INDUSTRIAL</t>
  </si>
  <si>
    <t>ABRAZADERA 4" INDUSTRIAL (ACERO ZINCADO)</t>
  </si>
  <si>
    <t>VALVULA CHEQUE CORTINA Ø  3"BRONCE-EXTREMO ROSCADO</t>
  </si>
  <si>
    <t>CERAMICA PARA PISCINA PARQUE PATIO BONITO</t>
  </si>
  <si>
    <t>CHEQUE CORTINA Ø 1"(125-200PSI)SELLO METALICO</t>
  </si>
  <si>
    <t>CHEQUE CORTINA Ø 11/4"(125-200PSI)SELLO METALICO</t>
  </si>
  <si>
    <t>CHEQUE CORTINA Ø 11/2"(125-200PSI)SELLO METALICO</t>
  </si>
  <si>
    <t>CHEQUE CORTINA Ø 2"(125-200PSI)SELLO METALICO</t>
  </si>
  <si>
    <t>CHEQUE CORTINA RW DE 4"</t>
  </si>
  <si>
    <t>LIMA TRIANGULAR DE 6” CABO PLASTICO PARA AFILAR</t>
  </si>
  <si>
    <t>CORAZA Y NEUMATICO  DE 4 LONAS PARA CRRETILLA</t>
  </si>
  <si>
    <t>GRATAS ACERO CON MANGO MADERA (5X11/4")</t>
  </si>
  <si>
    <t>BRIDA CPVC LISA Ø4"(Agua Caliente) S/NORMA ICONTEC</t>
  </si>
  <si>
    <t>ANALISIS A-CIANURO TOTAL</t>
  </si>
  <si>
    <t>ANALISIS PH (mant. piscinas)</t>
  </si>
  <si>
    <t>ANALISIS TURBIDEZ (mante. piscinas)</t>
  </si>
  <si>
    <t>ANALISIS ALCALINIDAD TOTAL (Mant. piscinas)</t>
  </si>
  <si>
    <t>ANALISIS DUREZA TOTAL (Mant. piscinas)</t>
  </si>
  <si>
    <t>ANALISIS CLORO RESIDUAL LIBRE</t>
  </si>
  <si>
    <t>ANALISIS CLORO RESIDUAL TOTAL (Mant. piscinas)</t>
  </si>
  <si>
    <t>ANALISIS HONGO LEVADURAS Y DERMATOFITOS</t>
  </si>
  <si>
    <t>FLOCULANTE  (Reactivo quimico piscinas)</t>
  </si>
  <si>
    <t>HOMBRESOLO 10" METALICO CURVO</t>
  </si>
  <si>
    <t>MALLA DE ANJEO PLASTICA GALLINERO 25X30MM A=1.80M</t>
  </si>
  <si>
    <t>GUADAÑADORA PARA CESPED 43 cc. 2,5HP(TRAB.PESADO)</t>
  </si>
  <si>
    <t>BOLSAS INDUSTRIALES PARA BASURA PAQX25(tama70x100c</t>
  </si>
  <si>
    <t>ZUNCHO PLÁSTICO DE 3/4" POR 500mts - NO Usar (Usar codigo 14272)</t>
  </si>
  <si>
    <t>OVEROL 2 PIEZAS EN DRIL MANGA LARGA</t>
  </si>
  <si>
    <t>TAPABOCA INDUSTRIAL DESECHABLE</t>
  </si>
  <si>
    <t>FLOTADORES  SALVAVIDAS CON SOGA</t>
  </si>
  <si>
    <t>BOTAS PANTANERAS  EN PVC</t>
  </si>
  <si>
    <t>CANDADO DE SEGURIDAD REFERENCIA 840 TIPO ALEMAN</t>
  </si>
  <si>
    <t>CADENA ESLABONADA GALVANIZADA 3/16”</t>
  </si>
  <si>
    <t>MANGUERA DE 1/2” JARDÍN TIPO PESADO ML</t>
  </si>
  <si>
    <t>OVEROL FONTANERO IMPERMEABLE</t>
  </si>
  <si>
    <t>GUANTES MOSQUETERO</t>
  </si>
  <si>
    <t>GUANTES DE CAUCHO PEQUEÑO CAL.35 (PAR)</t>
  </si>
  <si>
    <t>GUANTE LANA</t>
  </si>
  <si>
    <t>GORRO INDUSTRIAL CON POLERA (TIPO CHAVO)</t>
  </si>
  <si>
    <t>CHALECOS SALVAVIDAS REFLECTIVOS</t>
  </si>
  <si>
    <t>CAL HIDRATADA</t>
  </si>
  <si>
    <t>DBO (Demanda bioquimica de oxigeno)</t>
  </si>
  <si>
    <t>DQO (Demanda quimica de oxigeno)</t>
  </si>
  <si>
    <t>OXIGENO DISUELTO</t>
  </si>
  <si>
    <t>COLIFORMES FECALES</t>
  </si>
  <si>
    <t>TEMPERATURA</t>
  </si>
  <si>
    <t>FOSFORO TOTAL</t>
  </si>
  <si>
    <t>NITROGENO TOTAL</t>
  </si>
  <si>
    <t>NITRATOS</t>
  </si>
  <si>
    <t>NITRITOS</t>
  </si>
  <si>
    <t>SOLIDOS SUSPENDIDOS TOTALES</t>
  </si>
  <si>
    <t>SOLIDOS DISUELTOS TOTALES</t>
  </si>
  <si>
    <t>GRASAS Y ACEITES</t>
  </si>
  <si>
    <t>SIKADUR COMBIFLEX H-15    (ROLLO DE 12.5 MTS)</t>
  </si>
  <si>
    <t>SIKAFLEX CONSTRUCCION Cartucho 300cc</t>
  </si>
  <si>
    <t>PICA CON CABO MADERA (5 lbs)- ZAPAPICO</t>
  </si>
  <si>
    <t>JABON LIMPIA PISOS</t>
  </si>
  <si>
    <t>TRAPERO ENCABADO ALGODON 350 Gr. MANGO MADERA</t>
  </si>
  <si>
    <t>TENSOACTIVOS</t>
  </si>
  <si>
    <t>CUCHILLA PARA GUADAÑADORA DE 1” PARA TRABAJO LIVIA</t>
  </si>
  <si>
    <t>COLOR</t>
  </si>
  <si>
    <t>MERCURIO</t>
  </si>
  <si>
    <t>PLOMO</t>
  </si>
  <si>
    <t>CADMIO</t>
  </si>
  <si>
    <t>COBRE</t>
  </si>
  <si>
    <t>TABLA BURRA 20 CM</t>
  </si>
  <si>
    <t>ZINC</t>
  </si>
  <si>
    <t>NIQUEL</t>
  </si>
  <si>
    <t>GRAPA METALICA CERCA DE 1”</t>
  </si>
  <si>
    <t>CROMO TOTAL</t>
  </si>
  <si>
    <t>TOMA DE MUESTRAS (Analisis Fisicoquimicos)</t>
  </si>
  <si>
    <t>DESEMBUCHADORES</t>
  </si>
  <si>
    <t>TAMICES METALICOS</t>
  </si>
  <si>
    <t>GANCHOS METALICOS</t>
  </si>
  <si>
    <t>CAÑAMO (SEDAL)   VER DESCRIPCION TECNICA</t>
  </si>
  <si>
    <t>ARAÑAS METALICAS</t>
  </si>
  <si>
    <t>ACEITE 20 W -40</t>
  </si>
  <si>
    <t>PAÑOS DESENGRASANTES PAQ. x 100 UNDS</t>
  </si>
  <si>
    <t>SUSTRATO ADSORBENTE DE GRASAS</t>
  </si>
  <si>
    <t>EQUIPO FUMIGADOR MANUAL DE ESPALDA – TANQUE 20 LTS</t>
  </si>
  <si>
    <t>TUBO PRESIÓN PVC Ø6"EXTREMO LISO S/NORMA ICONTEC</t>
  </si>
  <si>
    <t>PISTOLA DE CALAFATEO ALUMINIO-PROFESIONAL  9"</t>
  </si>
  <si>
    <t>TornilloAceroGalvaniz.(1/2"x11/2")GR-5;tuerc+Arand</t>
  </si>
  <si>
    <t>BISAGRA REDONDA O DE CAPSULA (1") L=14.5CM Par</t>
  </si>
  <si>
    <t>BRAZO SENCILLO GALVANIZADO 1 1/2" X 1.5M, CON COLL</t>
  </si>
  <si>
    <t>TUBO CONC.REFORZ.Ø24"CLASEIII-N/ICONTEC-401</t>
  </si>
  <si>
    <t>TUBO CONC.REFORZ.Ø20"CLASEIII-N/ICONTEC-401</t>
  </si>
  <si>
    <t>CABLE ALUMINIO N°2 - THHN-AWG-600V  75°</t>
  </si>
  <si>
    <t>Breaker Industrial Regulable (3x28 a 40 AMP)  40KA</t>
  </si>
  <si>
    <t>AYUDANTE JARDINERIA +PREST(IDRD)</t>
  </si>
  <si>
    <t>JARDINERO + PREST. (IDRD)</t>
  </si>
  <si>
    <t>ARBOL PINO ROMERON (H=1-1.50M)</t>
  </si>
  <si>
    <t>Equip.PresiónAguaPotable(Sist.Presurizacion N°1)</t>
  </si>
  <si>
    <t>CAJA D/PASO 40X40X20 METALICA pint elctrostatica</t>
  </si>
  <si>
    <t>Equip.PresiónAguaPotable(Sist.Presurización N°2)</t>
  </si>
  <si>
    <t>Equip.PresiónAguaPotable(Sist.Presurización N°3)</t>
  </si>
  <si>
    <t>Equipos Sistema  Eyector Automático N°1</t>
  </si>
  <si>
    <t>Equipos Sistema  Eyector Automático N°2</t>
  </si>
  <si>
    <t>VALVULA DE PIE Ø 1” cuerpo bronce Malla metalica</t>
  </si>
  <si>
    <t>VALVULA DOBLE COMPUERTA ELAS. 2" (Ver descripción)</t>
  </si>
  <si>
    <t>VALVULA DOBLE COMPUERTA ELAS. 3" (Ver descripción)</t>
  </si>
  <si>
    <t>VALVULA DOBLE COMPUERTA ELAS. 4" (Ver descripción)</t>
  </si>
  <si>
    <t>VALVULA CHEQUE Ø 2" CON CORTINA PERFORADA</t>
  </si>
  <si>
    <t>Tubo Estructural Galv-11/4"2.MM  ASTM A-500Grad-C</t>
  </si>
  <si>
    <t>BREAKER INDUSTRIAL 3x44 a 63A Ajustable</t>
  </si>
  <si>
    <t>BREAKER INDUSTRIAL 3x70 a 100A Ajustable</t>
  </si>
  <si>
    <t>BREAKER INDUSTRIAL 3x28 a 40A Ajustable (40KA)</t>
  </si>
  <si>
    <t>LLAVE CONMUTACIÓN MANUAL Tetrapolar 70 AMP</t>
  </si>
  <si>
    <t>DISPOSITIVO PARA PROTECCION SOBRETENSION (DPS)CatB</t>
  </si>
  <si>
    <t>BREAKER INDUSTRIAL 3x102 a 160A Ajustable</t>
  </si>
  <si>
    <t>BREAKER INDUSTRIAL 87.5a125A-GRADUABLE</t>
  </si>
  <si>
    <t>BREAKER INDUSTRIAL 3x18 a 25A Ajustable</t>
  </si>
  <si>
    <t>BREAKER INDUSTRIAL 3x12 a 16A Ajustable</t>
  </si>
  <si>
    <t>DISPOSITIVO PARA PROTECCION SOBRETENSION (DPS)CatA</t>
  </si>
  <si>
    <t>PISO DECK MADERA WPC-CHOCOLATE/MARRON+Acc+Est</t>
  </si>
  <si>
    <t>REJILLA PEATONAL DE 29X50X5 (SUM+ TRANSPORTE)</t>
  </si>
  <si>
    <t>Transformador Trifasico seco75KVA 440-208/120vDyn5</t>
  </si>
  <si>
    <t>Transformador Trifasico seco45KVA 440-208/120vDyn5</t>
  </si>
  <si>
    <t>Transformador Trifasico seco30KVA 440-208/120vDyn5</t>
  </si>
  <si>
    <t>Transformador Trifasico seco10KVA 440-208/120vDyn5</t>
  </si>
  <si>
    <t>MODULO MADERA JUEZ(Secretario,Testigo)SUMIN+I</t>
  </si>
  <si>
    <t>MODULO MADERA ESTRADO (suministro+instalacion)</t>
  </si>
  <si>
    <t>MODULO MADERA ACUSADO (suministro+instalacion)</t>
  </si>
  <si>
    <t>MUEBLE TIPO RACK 2.9X1.73MTS (suministro+instalac</t>
  </si>
  <si>
    <t>Rejilla Sumidero 30x40x6 TraficoPeatonal (3.500PSI)</t>
  </si>
  <si>
    <t>AISLAMIENTO TERMICO ACUSTICO+Foil (Fibr. vidrio)</t>
  </si>
  <si>
    <t>Puerta en madera Acustica+Marco (Suministro+Instal</t>
  </si>
  <si>
    <t>GEOMEMBRANA HDPE 60 mils Lisa</t>
  </si>
  <si>
    <t>MANTO REVEGETACION - Ecomatrix Verde o similar</t>
  </si>
  <si>
    <t>Llanta enDesusoRin22.5 (Sum+Carg+Transp+Desc)Bt</t>
  </si>
  <si>
    <t>Luminaria LED 80W - 530mA - Tipo Codensa</t>
  </si>
  <si>
    <t>Luminaria LED 150W - 530mA- (Utilizar CIO-106115)</t>
  </si>
  <si>
    <t>Luminaria LED 250W - 350 Ma(Utilizar CIO-104911)</t>
  </si>
  <si>
    <t>Luminaria LED 400W - 530 mA (Utilizar CIO-106175)</t>
  </si>
  <si>
    <t>Luminaria LED 450W - 1000mA(Utilizar CIO-105598)</t>
  </si>
  <si>
    <t>Proyector-96LEDS-310 W-28100 Lumen-1.000mA-ClaseII</t>
  </si>
  <si>
    <t>POSTE METAL.H=8M tipo AP+BASE</t>
  </si>
  <si>
    <t>POSTE METAL.H=10M tipo AP+BASE</t>
  </si>
  <si>
    <t>POSTE METAL.H=12M tipo AP+BASE</t>
  </si>
  <si>
    <t>CABLE XLPE 2/0 15KV 100% CINTA 120 mm</t>
  </si>
  <si>
    <t>TERMINAL PREFORMADO TIPO CODO PARA CABLE DE  M.T.</t>
  </si>
  <si>
    <t>TERMINAL PREFORMADO TIPO BUJE PARA CABLE DE  M.T.</t>
  </si>
  <si>
    <t>TERMINAL PREFORMADO TIPO INTERIOR PARA CABLE DE  M</t>
  </si>
  <si>
    <t>CELDA DUPLEX DE M.T. (ENTRADA-SALIDA), 17.5 kV, 63</t>
  </si>
  <si>
    <t>CELDA TRIPLEX M.T. (ENTR-SAL-PROTECC)17.5KV-630A</t>
  </si>
  <si>
    <t>CELDA PARA TRANSFORMADORTRIFÁSIC SECO  225 KVA</t>
  </si>
  <si>
    <t>DESCARGADOR DE SOBRETENSIÓN TIPO CODO DE 15 kV (DP</t>
  </si>
  <si>
    <t>TRANSFORMADOR TRIFÁSICO TIPO SECO DE 225 kVA, 11.4</t>
  </si>
  <si>
    <t>CELDA DE MEDIDA INDIRECTA EN MEDIA TENSIÓN</t>
  </si>
  <si>
    <t>BORNERA DE PRUEBA</t>
  </si>
  <si>
    <t>MEDIDOR ELECTRONICO TRIFASICO10-100 AMPClase-2</t>
  </si>
  <si>
    <t>CAJA PARA MEDIDOR TRIFASICO DE 150 norma codensa</t>
  </si>
  <si>
    <t>PLANTA DE EMERGENCIA 95KVA -105  KVA  PRIME</t>
  </si>
  <si>
    <t>SILENCIADOR</t>
  </si>
  <si>
    <t>Cable de aluminio desnudo calibre #2AWG</t>
  </si>
  <si>
    <t>Alambrón de aluminio calibre #8AWG</t>
  </si>
  <si>
    <t>Union bimetálica cobre-aluminio calibre #2AWG</t>
  </si>
  <si>
    <t>Acometida en cable de aluminio 7 hilos con aislami</t>
  </si>
  <si>
    <t>PLANTA DE EMERGENCIA DE 95kW - 105 kVA PRIME, EFEC</t>
  </si>
  <si>
    <t>BENTONITA SODICA SACO DE 50 KG</t>
  </si>
  <si>
    <t>BRIDA SANITARIA 3"</t>
  </si>
  <si>
    <t>BREAKER IND.(3X60AMP)25KA</t>
  </si>
  <si>
    <t>TABLERO GENERALDE DISTRIBUC. COLISEO EDUARD-SANTOS</t>
  </si>
  <si>
    <t>TABLERO TRIFASICO 24 CIRCUITOS-N°1-EDUARDO SANTOS</t>
  </si>
  <si>
    <t>TABLERO TRIFASICO 24 CIRCUITOS-N°2-EDUARDO SANTOS</t>
  </si>
  <si>
    <t>KIT BRILLANTES CON ARENA BLANCO (EMBOQUILLADO)</t>
  </si>
  <si>
    <t>VALVULA DE PIE EN ACERO INOXIDABLE DE 11/2"</t>
  </si>
  <si>
    <t>VALVULA DE PIE EN ACERO INOXIDABLE DE 21/2"</t>
  </si>
  <si>
    <t>FLOTADOR DE MERCURIO</t>
  </si>
  <si>
    <t>VIDRIO CRISTAL INCOLORO 3mm</t>
  </si>
  <si>
    <t>PLANTA ELECTRICA DE EMERGENCIA 35 KVA Bogota</t>
  </si>
  <si>
    <t>PLATINA HIERRO (1/4"X3") L=6M;PESO=22.8Kg/UN</t>
  </si>
  <si>
    <t>SOLDADURA MIG (0.35) ROLLO DE 15 KG</t>
  </si>
  <si>
    <t>CILINDRO PIPETA MEZCLA ARGON/CO2(7.0m3)</t>
  </si>
  <si>
    <t>LuminariaBahiaAlta (12000lumens;120-277v;4000k)med</t>
  </si>
  <si>
    <t>CABLE EN ACERO GALVANIZADO Ø1/8"(7X7) POR 100ML</t>
  </si>
  <si>
    <t>MURO VERDE(Diseñ,constr,estr,plant,riego)315 m2</t>
  </si>
  <si>
    <t>Puerta Metal Entanbor A=1M, H=2m Cal.18+Marco+Cerr</t>
  </si>
  <si>
    <t>Puerta Metal Entanbor A=0.80M, H=2m Cal.18+Marco+C</t>
  </si>
  <si>
    <t>PuertaMetal.Entamb.Corrediz(A=4.85m;H=2.85m)+Marc+</t>
  </si>
  <si>
    <t>Puerta para Divsion Baño Acero Inoxida (0.60x1.80m</t>
  </si>
  <si>
    <t>Equipo Contra Incendio Coliseo Eduardo Santos</t>
  </si>
  <si>
    <t>Sikafloor - 261 (Piso epóxico)</t>
  </si>
  <si>
    <t>Sikafloor - 156 (Imprimante epóxico)</t>
  </si>
  <si>
    <t>Sikadur®-510/520 (Arenas finas de cuarzo)</t>
  </si>
  <si>
    <t>Decapar (limpieza mecanica abrasiva)</t>
  </si>
  <si>
    <t>CUBIERTA SANDWICH FIBRA Aluzinc. Cal 26 sum+Inst</t>
  </si>
  <si>
    <t>ESTRUCTURA CANCHA MULTINIVEL BALONCESTO móvil</t>
  </si>
  <si>
    <t>NVR 32 CANALES Dahua ref Dhi-nvr 4832-4ks2</t>
  </si>
  <si>
    <t>Escalera de Gato en Aluminio H=2.00M (suministro)</t>
  </si>
  <si>
    <t>GRIFERIA  ANTIVAN.LAVAM. MESA TIPO PUSH 947120001</t>
  </si>
  <si>
    <t>LOSA  CONCRETO 0.62X0.62 e=4cm,Acab. grant.cuchuco</t>
  </si>
  <si>
    <t>NEOPRENO NIVELADOR |</t>
  </si>
  <si>
    <t>BALDOSA PLASTICA PERFORADA 30X30 (Piscinas)</t>
  </si>
  <si>
    <t>MANTENIMIENTO PREVENTIVO UPS 160 K (Emerson)</t>
  </si>
  <si>
    <t>AIRE ACONDI. DE 56600 BTU TIPO SPLIT (Pisotecho)</t>
  </si>
  <si>
    <t>ANTISOL ROJO (CURA) 20 KILOS Base Agua</t>
  </si>
  <si>
    <t>CIELO RASO PVC BLANCO BRILLANTE (5.85X.25)</t>
  </si>
  <si>
    <t>T CIELO RASO PVC BLANCO BRILLANTE (2.70 ml)</t>
  </si>
  <si>
    <t>LuminiariaLed(/50W)6.300Lm-4.000K-Blanco-IP66(A.P)</t>
  </si>
  <si>
    <t>Mesa- ping pong en fibra de vidrio de 2.74m x1.74m</t>
  </si>
  <si>
    <t>Mesa de ajedrez con dos sillas en fibra de vidrio</t>
  </si>
  <si>
    <t>REFLECTOR 230W LED 220/240V. 50.000 HORAS.</t>
  </si>
  <si>
    <t>LUMINARIA 18.000 LUMENES. 156W. 100.000 HORAS</t>
  </si>
  <si>
    <t>CINTA BANDIT 5/8"</t>
  </si>
  <si>
    <t>GRAPA METALICA PARA CINTA BANDIT 5/8"</t>
  </si>
  <si>
    <t>ADHESIVO EN VINILO BRILLANTE D=40 cm</t>
  </si>
  <si>
    <t>PORTERIA MOVIL FUTBOL 11  2.50X7.32 ml (SUM)</t>
  </si>
  <si>
    <t>PORTERIA MOVIL FUTBOL 8  2.0x3.0 mts (SUM)</t>
  </si>
  <si>
    <t>MESA DE AJEDREZ EN POLIESTER REFORZ</t>
  </si>
  <si>
    <t>MESA DE PING-PONG EN POLIESTER REFORZ</t>
  </si>
  <si>
    <t>TUBO ALCANTARILLADO NOVAFORT S8 (315MM)L=6M</t>
  </si>
  <si>
    <t>TUBO ALCANT. NOVAFORT S8(400MM) L=6M NORMA ICONTEC</t>
  </si>
  <si>
    <t>CELDA AQUACELL RD CON KIT (Celda 1x0.50x0.39m)</t>
  </si>
  <si>
    <t>ARO TAPA PP CAJA (315) LIVIANA</t>
  </si>
  <si>
    <t>BASE CAJA DE INSPECCION (315)160X110MM</t>
  </si>
  <si>
    <t>ARO TAPA PP CAJA (400) LIVIANA</t>
  </si>
  <si>
    <t>BASE CAJA DE INSPECCION  (400)200X160MM</t>
  </si>
  <si>
    <t>BASE CAMARA  DE INSPECCION (600) TIPO TANQUE</t>
  </si>
  <si>
    <t>ELEVADOR CAMARA DE INSPECCIÓN(600)600X1750MM</t>
  </si>
  <si>
    <t>ARO TAPA PP CAMARA DE INSPECCION REDONDA</t>
  </si>
  <si>
    <t>HIDROSELLO NOVAFORT (315MM S8 Y S4)</t>
  </si>
  <si>
    <t>REDUCCION EXCENTRICA NOVAFORT (160X110MM)</t>
  </si>
  <si>
    <t>TUBO ALCANTARILLADO NOVAFORT S8 (500MM)L=6M</t>
  </si>
  <si>
    <t>TUBO ALCANTARILLADO NOVAFORT S8 (250MM)L=6M</t>
  </si>
  <si>
    <t>TUBO ALCANTARILLADO NOVAFORT S8 (355MM)L=6M</t>
  </si>
  <si>
    <t>KIT SILLA YEE S4 PLUS(200MMX160MM)ALCANT.NOVAFORT</t>
  </si>
  <si>
    <t>TuboDrenajeCorrugaPerforada(160mm)sin filtro-Rollo</t>
  </si>
  <si>
    <t>Diafragma MallaTriple Tors.Rec.PVCcal-10Hueco10x10</t>
  </si>
  <si>
    <t>ALAMBRE GALVANIZADO Cal. 13</t>
  </si>
  <si>
    <t>GaviónRecubPVC(2x1x1m)TripTorsCal.13.H10x10cm+Diaf</t>
  </si>
  <si>
    <t>Poste plastico de 9.5x9.5 mts por2.20 no reciclado</t>
  </si>
  <si>
    <t>TEE PRESION PVC.P 6" S/NOMA INCONTEC</t>
  </si>
  <si>
    <t>TUBO PRESION RDE-21 Ø6" PVCX6ML S/NORMA ICONTEC</t>
  </si>
  <si>
    <t>TUBO GALVANIZADO-Ø3"(3.38MM)-AGUA-NTC-5890-6M</t>
  </si>
  <si>
    <t>REGISTRO CORTINA Ø4" PESADO S/NORMA ICONTEC</t>
  </si>
  <si>
    <t>CODO 45°PVCP Ø6" S/NORMA ICONTEC</t>
  </si>
  <si>
    <t>BUJE PRESION SOLDADO 6X4" S/NORMA ICONTEC</t>
  </si>
  <si>
    <t>BUJE PRESION SOLDADO 4X3" S/NORMA ICONTEC</t>
  </si>
  <si>
    <t>REBOBINAR (Motor Electrico 7.5 HP (3.600 rpm/220)</t>
  </si>
  <si>
    <t>CAMBIO SELLOS (Motor Electrico2.4 a 5.0 HP (3.600</t>
  </si>
  <si>
    <t>CAMBIO SELLOS 7.2 HP (Motor Electrico 3.600 rpm)</t>
  </si>
  <si>
    <t>JUEGO RODAMIENTOS 2.4 A 5.0 HP(Motor Electrico3600</t>
  </si>
  <si>
    <t>JUEGO RODAMIENTOS 7.5HP (Motor Electrico3600</t>
  </si>
  <si>
    <t>JUEGO RODAMIENTOS 12.0HP (Motor Electrico3600</t>
  </si>
  <si>
    <t>JUEGO RODAMIENTOS 20 HP (Motor Electrico3600</t>
  </si>
  <si>
    <t>RECTIFICAR EJE MOTOR 2.4 A 5.0HP (Motor Electrico3</t>
  </si>
  <si>
    <t>RECTIFICAR EJE MOTOR 7.5HP (Motor Electrico3.600rp</t>
  </si>
  <si>
    <t>RECTIFICAR EJE MOTOR 12HP (Motor Electrico3.600rp</t>
  </si>
  <si>
    <t>RECTIFICAR EJE MOTOR 20HP (Motor Electrico3.600rp</t>
  </si>
  <si>
    <t>CAMBIO RETENEDORES 2.4 A 5.0HP (Motor Electrico3</t>
  </si>
  <si>
    <t>CAMBIO RETENEDORES 7.5HP (Motor Electrico3600rpm)</t>
  </si>
  <si>
    <t>CAMBIO RETENEDORES 12HP (Motor Electrico3600rpm)</t>
  </si>
  <si>
    <t>CAMBIO RETENEDORES 20HP (Motor Electrico3600rpm)</t>
  </si>
  <si>
    <t>CAMBIO AUTOMATICO 2.4 A 5.0HP (Motor Electrico3600</t>
  </si>
  <si>
    <t>CAMBIO AUTOMATICO 7.5HP (Motor Electrico3600</t>
  </si>
  <si>
    <t>CAMBIO AUTOMATICO 12HP (Motor Electrico3600rpm)</t>
  </si>
  <si>
    <t>GUANTE MOSQUETERO  CAUCHO CAL. 65 - PAR</t>
  </si>
  <si>
    <t>GUANTE DE HILAZA MULTIPROPÓSITO</t>
  </si>
  <si>
    <t>CARTELERA INFORMATIVA  ALUMINIO (2X1 Mts)</t>
  </si>
  <si>
    <t>TRAPERO EN ALGODON N°1.000(450Gr) MANGO EN MADERA</t>
  </si>
  <si>
    <t>TUBO GALVANIZADO Ø1/2" AGUA (e=2.0mm)</t>
  </si>
  <si>
    <t>ESPONJA FIBRA ABRASIVA  X 36 UNIDADES</t>
  </si>
  <si>
    <t>JABON LIQUIDO PARA MANOS( POR GALON)</t>
  </si>
  <si>
    <t>BOLSA INDUST. BASURA CAL-2 ; PAQ.DE 25 UN (70X100C</t>
  </si>
  <si>
    <t>OVEROL FONTANERO IMPER.CA.25 AMARIL.BOTAPVCPTA ACE</t>
  </si>
  <si>
    <t>FLOTADOR SALVAVIDAS ESPUMA POLIESTIRENO 20"CONSOGA</t>
  </si>
  <si>
    <t>CHALECO SALVAVIDAS  REFLECT.IMPERM.ABULLANADO3CORR</t>
  </si>
  <si>
    <t>HIDROLAVADORA MEDIANA MOTOR 7,5 HP</t>
  </si>
  <si>
    <t>M-RECUENTO DE ESCHERICHIA COLI</t>
  </si>
  <si>
    <t>MANGUERA FLOTANTE 2" X 50 PIES (15,2 M) (AMERICANA)</t>
  </si>
  <si>
    <t>Kit para determinar parámetros in situ</t>
  </si>
  <si>
    <t>TUBO DRENAJE PVC 160MMCorru-Perf(Rollo)sin Filtro</t>
  </si>
  <si>
    <t>Mapa Vinilo Adhesivo con Acetato (2.10x1.50m)S/Des</t>
  </si>
  <si>
    <t>Banner Impreso y pegado con cinta(1.30x0.80m)S/Des</t>
  </si>
  <si>
    <t>Banner Impreso y pegado con cinta(3.06x2.40m)S/Des</t>
  </si>
  <si>
    <t>Banner Impreso y pegado con cinta(4.40x0.80m)S/Des</t>
  </si>
  <si>
    <t>Banner Impreso (5.03x3.02m)S/Descripción "banco de</t>
  </si>
  <si>
    <t>Banner Impreso (2.56x2.04m)S/Des"Idrd Estadio de T</t>
  </si>
  <si>
    <t>Banner Impreso (3.50x1.07m)S/Des"Idrd Estadio de t</t>
  </si>
  <si>
    <t>Banner Impreso (3.00x2.55m)S/Des"Banco Arbitros Es</t>
  </si>
  <si>
    <t>STIKERS(22x15CM)S/Des"Puntos de Comida Estadio</t>
  </si>
  <si>
    <t>TUBO PVC UM NORMA NTC 382 D=3" RDE21</t>
  </si>
  <si>
    <t>Banner Impreso (6.30x2.94m)S/Des"Banco de supl</t>
  </si>
  <si>
    <t>SumBancaindivConcretoConEspaldarEstruAceroPintCDRC</t>
  </si>
  <si>
    <t>Geotextil T-2400</t>
  </si>
  <si>
    <t>UNIVERSAL GALVANIZADA  DE 1”</t>
  </si>
  <si>
    <t>SERVICIO DE SACAPANTAS ROLLO GRANDE (1.5M)</t>
  </si>
  <si>
    <t>Malla en hilos de polietileno</t>
  </si>
  <si>
    <t>Modulo Jinete - Gimnasio al aire libre</t>
  </si>
  <si>
    <t>Modulo Sky - Gimnasio al aire libre</t>
  </si>
  <si>
    <t>Modulo Banca Abd. Cronch Incl - Gimnasio aire libr</t>
  </si>
  <si>
    <t>Modulo flexionesTriceps senci- Gimnasio al aire li</t>
  </si>
  <si>
    <t>Modulo Calentador pierna Sissy- Gimnasio al aire l</t>
  </si>
  <si>
    <t>Modulo Multifuncional A-4 - Gimnasio al aire libre</t>
  </si>
  <si>
    <t>Modulo Bicicleta Recumbent - Gimnasio al aire libr</t>
  </si>
  <si>
    <t>Modulo Remo - Gimnasio al aire libre</t>
  </si>
  <si>
    <t>Modulo Escalador - Gimnasio al aire libre</t>
  </si>
  <si>
    <t>Modulo T Pecho 100 lbs - Gimnasio al aire libre</t>
  </si>
  <si>
    <t>Modulo T Sentadilla 100 lbs - Gimnasio al aire lib</t>
  </si>
  <si>
    <t>Modulo Barra Fijas Dominadas100 lbs-Gim al aireli</t>
  </si>
  <si>
    <t>Modulo Abdomen Aéreo y Paralela-Gim al aire libre</t>
  </si>
  <si>
    <t>VOLQUETA ( VIAJE DE 15 M3)MAX 30 KM</t>
  </si>
  <si>
    <t>Tubo CorrugadoPerforado(Ø65mm) rollo (Sin filtro)</t>
  </si>
  <si>
    <t>Tubo Corrugado Perforado(Ø100mm)rollo (sin filtro)</t>
  </si>
  <si>
    <t>REJILLA PERIMETRAL  PISCINA  (,29X,03X1 MT)</t>
  </si>
  <si>
    <t>FERTILIZANTE ORGANICO TIPO HUMUS</t>
  </si>
  <si>
    <t>Succión y Disposición de Resíduos y Lodos Pozo Séptico</t>
  </si>
  <si>
    <t>CONCEPTUALIZACION GEOTECNICA  (NO USAR)</t>
  </si>
  <si>
    <t>Retroexcavadora (350-450M3/dia) Hasta(15)días.</t>
  </si>
  <si>
    <t>Retroexcavadora (350-450M3/dia) Hasta(30)días.</t>
  </si>
  <si>
    <t>CanecaZonaCaninaAceroInox.304cal.16+Dispensador</t>
  </si>
  <si>
    <t>BebederoCaninoDobleAceroInox.304Cal.16 (DiseñoIDRD</t>
  </si>
  <si>
    <t>PosteSujetadorCaninoTuboGalvanizado(Diseño IDRD)</t>
  </si>
  <si>
    <t>Panel de acero H=1.50mx2.50mAlambre N°6 acero</t>
  </si>
  <si>
    <t>Puerta+Pasador+portacand rejaAceroCal.16(1.50x1.0m</t>
  </si>
  <si>
    <t>Abrazadera Metalica y tornillo Acero Inoxidable</t>
  </si>
  <si>
    <t>Poste Galvanizado Int. y Ext.(57x57mm)Cal.16-Pint.</t>
  </si>
  <si>
    <t>TUBO CONCRETO REFORZØ48"CLASE-1+Transp.(L=2.50m)</t>
  </si>
  <si>
    <t>LAMINA HR (1/8") 1.20X6.0M</t>
  </si>
  <si>
    <t>MALLA ESLABONADA CAL.10 HUECO DE 11/2X11/2"</t>
  </si>
  <si>
    <t>ArcoMovilMicrofutbol(3x2)Tub.Est.Galv+Malla.ImpN°4</t>
  </si>
  <si>
    <t>ArcoMovilFutbol-8(5x2)Tub.Est.Galv+Malla.ImpN°4</t>
  </si>
  <si>
    <t>FiltroVerticalArena-36"fibraVidrio+Valvula 3 vias</t>
  </si>
  <si>
    <t>MotobombaSumerg.-1HPAceroInox.Descarg11/2"Q=78glp</t>
  </si>
  <si>
    <t>FiltroLentoLavadoFibraVidrFalsoFondo(60x80cm)L=1M</t>
  </si>
  <si>
    <t>JuegocircuitoRedEquilibrioRodadero5-12añosCap:12Ni</t>
  </si>
  <si>
    <t>JuegoMuellePanelLateralMedioTransporte2-8añosCap:1</t>
  </si>
  <si>
    <t>JuegoMuellePanelLateralMediosTransport0.5-5añoCap1</t>
  </si>
  <si>
    <t>NO USAR JuegoTematicoGranEscalaBarco2-12añosCap:50</t>
  </si>
  <si>
    <t>JuegoManipularElementoNaturalArena2-12añosCap:8niñ</t>
  </si>
  <si>
    <t>JuegoMuellePanelesLateralesAnimales2-8añosCap:1niñ</t>
  </si>
  <si>
    <t>NO USAR Juego Muelle Balancin Doble 4-12 años Cap:</t>
  </si>
  <si>
    <t>PINTURA ELECTROSTÁTICA (Sum+Intal) tubo Ø3"</t>
  </si>
  <si>
    <t>Cancha de Rugby("H") Tube.Ø4y31/2"(S/Especif.tecn)</t>
  </si>
  <si>
    <t>Protectores en lona  espuma cancha de rugby H=1.7</t>
  </si>
  <si>
    <t>CubiertaStandingSeamSandwichCal.26-38mmcolorSum+in</t>
  </si>
  <si>
    <t>Banderines  cancha de Rugby  H=1.30m</t>
  </si>
  <si>
    <t>VálvulaMariposa 10"x150psiHierroCortiAcero316+pint</t>
  </si>
  <si>
    <t>VálvulaMariposa 8"X150HierroCortiAceroInox316+Pint</t>
  </si>
  <si>
    <t>MODULO M-142(CicloEstación)-Diseño C.M.U.</t>
  </si>
  <si>
    <t>MODULO M-144(Punto de café)DiseñoC.M.U.</t>
  </si>
  <si>
    <t>MORTERO 1500 PSI ArenaR - PLANTA</t>
  </si>
  <si>
    <t>TUBO ACERO AL CARBON C/C SCH-40-12"</t>
  </si>
  <si>
    <t>TUBO PRESION ASTM A 53 -12" Colmena</t>
  </si>
  <si>
    <t>Sikadur Crack Weld - Kit de inyección de fisuras</t>
  </si>
  <si>
    <t>BOQUILLA CDA 32 - SIKA</t>
  </si>
  <si>
    <t>PILOTEADORA OPERARIO+COMBUSTIBLE</t>
  </si>
  <si>
    <t>MEZCLADORA PARA CONCRETO 3 BULTOS ELECTRICO</t>
  </si>
  <si>
    <t>Grapa Metalica 5/8" para fijación de Geocelda</t>
  </si>
  <si>
    <t>LLANTA TRASERA, 18,4 X 30 – 10 LONAS – R1 TACO BAJ</t>
  </si>
  <si>
    <t>LLANTA TRASERA, 12,4 X 24,8 – 8 LONAS – R1 TACO BA</t>
  </si>
  <si>
    <t>GRAPADORA NEUMATICA</t>
  </si>
  <si>
    <t>LISTON CEDRO ACHAPO SECO (8X2.2CM)L=2.90M</t>
  </si>
  <si>
    <t>PLATINA 3X 1/4"</t>
  </si>
  <si>
    <t>TUBO CUADRADO 3/4X3/4" Cal..16</t>
  </si>
  <si>
    <t>PLATINA 3X 3/8"HIERRO</t>
  </si>
  <si>
    <t>TORNILLO ZINCADO ROSCADO (1/2"X5")</t>
  </si>
  <si>
    <t>PINTURA ELECTROSTATICA PARA ANGULO DE 3/4"</t>
  </si>
  <si>
    <t>PINTURA ELECTROSTATICA PARA TUBO DE  3/4"X3/4"</t>
  </si>
  <si>
    <t>PALTINA HG 2X1/4"</t>
  </si>
  <si>
    <t>SOLDADURA  7018 - 3/16"</t>
  </si>
  <si>
    <t>REMACHE DE 1/8"X3/4"</t>
  </si>
  <si>
    <t>ZUNCHO METALICO Ø3/8" (Bnad-it)</t>
  </si>
  <si>
    <t>MANIJA CAUCHO NEGRO NEOPRENO Ø2" L=15CM-BIOSALUD</t>
  </si>
  <si>
    <t>GRAPA PARA ZUNCHO O CINTA MET. Ø3/8"</t>
  </si>
  <si>
    <t>BANNER DE (6X0.80M) ACCESO DOS CARAS</t>
  </si>
  <si>
    <t>PENDON( 6X1.0M) Banner13-Onz.Fullcolor-Ojaletc/1m</t>
  </si>
  <si>
    <t>VELETA(0.08X0.25M)Lam.Cal.18+Impres.Alta+ViniloAdh</t>
  </si>
  <si>
    <t>LÁMINA SEÑAL HGCAL.18(60x90cm)+Vinilo AdhesiBrilan</t>
  </si>
  <si>
    <t>PINTURA ELECTROSTATICA PARA PLATINA DE 3"</t>
  </si>
  <si>
    <t>PINTURA ELECTROSTATICA PARA PLATINA DE 2"</t>
  </si>
  <si>
    <t>LÁMINA SEÑAL HGCAL.18(90x120cm)+Vinilo AdhesiBrila</t>
  </si>
  <si>
    <t>BANNER PLASTICO 13 ONZ.(3.0X1.0M) MICROPERFORADO</t>
  </si>
  <si>
    <t>L´minaPoliestirenoAltoImpacto(60x90cm)cal.5mmBlanc</t>
  </si>
  <si>
    <t>L´minaPoliestirenoAltoImpacto(60x70cm)cal.5mmBlanc</t>
  </si>
  <si>
    <t>L´minaPoliestirenoAltoImpacto(30x40cm)cal.5mmBlanc</t>
  </si>
  <si>
    <t>L´minaPoliestirenoAltoImpacto(90x120cm)cal.5mmBlan</t>
  </si>
  <si>
    <t>Tensor Acero Inox. Ansi 316Trinqute Interno (2)per</t>
  </si>
  <si>
    <t>Alacenador para Carril de 50ml Acero Al Carbono</t>
  </si>
  <si>
    <t>Guaya en Acero Inoxidable Encauchetada tramo 25ML</t>
  </si>
  <si>
    <t>Bateria para planta electrica 8dt 1600</t>
  </si>
  <si>
    <t>TornilloConector5/8"x3"+Arandela+Tuerca Acero G-5</t>
  </si>
  <si>
    <t>CONCRETO PAVIMENTO MR-36 (&gt;500 M3) AS-4"(10CM)</t>
  </si>
  <si>
    <t>ARBOL LAVANDA (0.50-1.0M)</t>
  </si>
  <si>
    <t>ADOQUIN PEATONAL CON. BICAPA GRIS (10X20X6CM)Obra</t>
  </si>
  <si>
    <t>AdoquínPeat,conc,bicapa,colorocre/terra(10x20x6)ob</t>
  </si>
  <si>
    <t>CAMION CARPADO DE 10 TON DENTRO DE CIUDAD</t>
  </si>
  <si>
    <t>Tubo PE 100 Agua 32 mm</t>
  </si>
  <si>
    <t>Adaptador rosca macho para PE 32 mm</t>
  </si>
  <si>
    <t>unión PP agua 32 mm</t>
  </si>
  <si>
    <t>LuminariaRALED II,32Led, 700 Ma 72W.4000K120-277v</t>
  </si>
  <si>
    <t>POLEA ANTIRETORNO Cuerda 13mm Resist:(5.000lbs)</t>
  </si>
  <si>
    <t>Motosierra, 40cm3, espada16"3/8", 4,7 kg.</t>
  </si>
  <si>
    <t>CañuelaPref.A-125(0.80x0.40x0.225) Incl.tranp+desc</t>
  </si>
  <si>
    <t>ADOQUIN PEATONAL CON. BICAPAVERDE(10X20X6CM)</t>
  </si>
  <si>
    <t>Bicicletero Acero Inox. en espiral (10 Puestos)</t>
  </si>
  <si>
    <t>BOMBILLO LUZ MIXTA (160W/220V)</t>
  </si>
  <si>
    <t>Panel LED 18 W DE INCRUSTAR CUADRADO O REDON</t>
  </si>
  <si>
    <t>Panel LED 18W de sobreponer CUADRADO-REDONDO</t>
  </si>
  <si>
    <t>Panel LED DE 12 W SOBREPONER REDONDO-CUADRADO</t>
  </si>
  <si>
    <t>Panel LED de 12 W de incrusta cuadrado o redon</t>
  </si>
  <si>
    <t>Lampara hermetica se sobrepone 2 x18</t>
  </si>
  <si>
    <t>Tubo LED 1X18</t>
  </si>
  <si>
    <t>S/Inst.División vidriotemp 6mm. Color,No transluc</t>
  </si>
  <si>
    <t>Tubo Rectang. 4"x 1 1/2" Cal 16</t>
  </si>
  <si>
    <t>Tubo Cuadrado 1 1/2" Cal 18</t>
  </si>
  <si>
    <t>AvisoLam2mm,acabOxidoCalado(9*0.45M)marcotub4x4cm</t>
  </si>
  <si>
    <t>ParalPlatAcerInox3 1/2"x 1/2"Ref.PlatInox2"x1/8"</t>
  </si>
  <si>
    <t>BrazoAcero Inox Platina 2"x1/2"(silla parque)</t>
  </si>
  <si>
    <t>LuminariaparaPosteM-130(ap-70w208/220v)+fotoc+bomb</t>
  </si>
  <si>
    <t>GramaSinteticaMonofil40mmGalga5/8"</t>
  </si>
  <si>
    <t>Sum/Inst Puerta tub.cuad1 1/2"-4"x1 1/2"(2.4x1.8m)</t>
  </si>
  <si>
    <t>AdoquinGramoquinConc.Gris(30x30x6CM)Peaton-Obra</t>
  </si>
  <si>
    <t>Piston lacrado para ducha antivandalica. DOCOL</t>
  </si>
  <si>
    <t>Eje central grif. presmatic (lavam,orinal, ducha)</t>
  </si>
  <si>
    <t>Resorte grif. push presmatic (orinal,lavamanos)</t>
  </si>
  <si>
    <t>Tornillo antirobo flux. electr.</t>
  </si>
  <si>
    <t>CABLE COBRE AISLADO 500 MCM THW - 90 C</t>
  </si>
  <si>
    <t>CABLE XLPE 15 KV #4/0 (120 mm) HILOS 100%</t>
  </si>
  <si>
    <t>hoja puerta entamborada (80x2.05-2.20)</t>
  </si>
  <si>
    <t>Marco en pino puerta de 80cmx220cm;A=10cm;E=3cm</t>
  </si>
  <si>
    <t>manija chapa puerta int. madera</t>
  </si>
  <si>
    <t>Guardaescoba PVC wengue de 8.5 cm x 3ml</t>
  </si>
  <si>
    <t>BarandaM-82 (PasamØ2"+Tubo laterØ2"+3Tubos:1.5")</t>
  </si>
  <si>
    <t>JuegocircuitoRedMuroEscalarRodadero2-12añoCp:30Niñ</t>
  </si>
  <si>
    <t>CONCRETO 2500 PSI (175N) Ocre GF ***</t>
  </si>
  <si>
    <t>AYUDANTE INST. ELECTROMECÁNICAS + PREST</t>
  </si>
  <si>
    <t>OFICIAL ELECTROMECANICA OBRA+PREST</t>
  </si>
  <si>
    <t>Pluviómetro electr. RAIN CHECK de rain &amp; bird o eq</t>
  </si>
  <si>
    <t>tripode soporte cañon aereo de 3"</t>
  </si>
  <si>
    <t>Anemometro electr. wind Speed</t>
  </si>
  <si>
    <t>VALVULA DE BOLA DE 4"</t>
  </si>
  <si>
    <t>REFLECTOR LED (100W) BLANCO FRIO EXTERIOR</t>
  </si>
  <si>
    <t>MOTOBOMBA CENTRIFUGA TRIFASICA 7.5HP</t>
  </si>
  <si>
    <t>ARRANCADOR TERMOMAGNETICO directo</t>
  </si>
  <si>
    <t>CONEXION DE SUCCION</t>
  </si>
  <si>
    <t>CONEXION DE DESCARGA</t>
  </si>
  <si>
    <t>FILTRO DE MALLA 2"</t>
  </si>
  <si>
    <t>SALIDA DE AIRE 1" (Inc. Dos Válulas)</t>
  </si>
  <si>
    <t>CONTROLADOR DE 4 ESTACIONES (rain bird) sim</t>
  </si>
  <si>
    <t>RELEVO ENCENDIDO AUTOMATICO MOTOBOM</t>
  </si>
  <si>
    <t>SWITCH FLOTADOR PARA TANQUE</t>
  </si>
  <si>
    <t>VALVULA SOLENOIDES DE 2"</t>
  </si>
  <si>
    <t>CAJA RECTANGULAR PARA VALVULAS</t>
  </si>
  <si>
    <t>ASPERSOR ROTOR</t>
  </si>
  <si>
    <t>UNION FLEXIBLE  1” x 12”</t>
  </si>
  <si>
    <t>CUELLO CISNE 3” EN ACERO</t>
  </si>
  <si>
    <t>TANQUE DE ALMACENAMIENTO</t>
  </si>
  <si>
    <t>TUBO PVC 2" RDE 26 U.M</t>
  </si>
  <si>
    <t>ACCESORIOS PVC 2"/1" (incluye sold.limp.lubri.cin)</t>
  </si>
  <si>
    <t>CONEXION MOTOBOMBA</t>
  </si>
  <si>
    <t>ESTACION METEOROLOGICA INALAMBRICA</t>
  </si>
  <si>
    <t>LUMINARIA RALED II 32 LED 72 W PARA SENDEROS</t>
  </si>
  <si>
    <t>Fotocelda electrónica 1000 W 1800 V</t>
  </si>
  <si>
    <t>REFLECTOR  LED (200W) BLANCO FRIO</t>
  </si>
  <si>
    <t>SIKATOP-122 (30KG) CLIMA FRIO</t>
  </si>
  <si>
    <t>SIKACOLOR-C (GAL=5KG)</t>
  </si>
  <si>
    <t>SIKA VISCOBOND  (3.2Kg)</t>
  </si>
  <si>
    <t>MarmolSinuAguamarinaFachada (12mm)Nat:30cmJ.P.</t>
  </si>
  <si>
    <t>MASTIK PARA RESANAR TABLETA DE MARMOL</t>
  </si>
  <si>
    <t>PEGACOR PARA VIDRIO BLANCO (BOLSA DE 10Kg)</t>
  </si>
  <si>
    <t>TableroDistribuc(1.20x1.0x0.40m)FrenteMuertoS/Espe</t>
  </si>
  <si>
    <t>SillaTipoCubo(JugadoresSuplentes-Arbitros)Estadio</t>
  </si>
  <si>
    <t>Silla Con Espaldar Estadio Polipro Alto Imp (Sum+Inst)</t>
  </si>
  <si>
    <t>IMPRIMANTE EPOXICO ROJO (Componente A+B)</t>
  </si>
  <si>
    <t>ESMALTE EPOXICO AMARILLO (Componente A+B)</t>
  </si>
  <si>
    <t>ESMALTE URETANO  AMARILLO (Componente A+B)</t>
  </si>
  <si>
    <t>SillasSinEspaldarEstadioPoliproAltoImp(Sum+Inst)</t>
  </si>
  <si>
    <t>GramaSintetica(10mm)500Gr/m2 (Sumin+Instalación)</t>
  </si>
  <si>
    <t>CintaAntideslizanteA=50mmNegra-TraficoPeaton.-Roll</t>
  </si>
  <si>
    <t>AdhesivoSpray(24 Onz)para pega de cinta antidesliz</t>
  </si>
  <si>
    <t>Sellador Bordes Cinta Antideslizante (Tubo 5 Onz)</t>
  </si>
  <si>
    <t>TransformadorTrifasico(480/220-127V)60 KVA-BT+Tran</t>
  </si>
  <si>
    <t>TransformadorTrifasico(480/220-127V)40 KVA-Dy5+Tra</t>
  </si>
  <si>
    <t>CanaletaPolimeroPistaAtletismo(Sum+Inst)NormaIAAF</t>
  </si>
  <si>
    <t>CajaInspecciónPolimeroPistaAtletismo(Sum+Inst)IAAF</t>
  </si>
  <si>
    <t>DelimitadorAluminMovilPistaAtletismo(Sum+Ins)IAAF</t>
  </si>
  <si>
    <t>FosoAguaPrefab.SaltoPistaAtletismo(Sum+Inst)IAAF</t>
  </si>
  <si>
    <t>ObstáculoParaRiaFosoPistaAtletismo(Sum+Inst)IAAF</t>
  </si>
  <si>
    <t>CubiertaBastidorFosoAguaPistaAtlet(Sum+Inst)IAAF</t>
  </si>
  <si>
    <t>VallasPistaAtletisto-80Unidades/Juego(Sumini) IAAF</t>
  </si>
  <si>
    <t>VallasObstáculosAtletisto- (3) Unid/Jgo-IAAF(Sumin</t>
  </si>
  <si>
    <t>CajetinAcero+Tapa+Saltometro+Zona de caida(IAAF)</t>
  </si>
  <si>
    <t>Tabla de Batida+TablaPlastilinaSaltoLongitud(IAAF)</t>
  </si>
  <si>
    <t>Zona de CaidaSaltodeAltura(Sum+Inst)IAAF(0.70x4x6m</t>
  </si>
  <si>
    <t>Tabla de Batida Salto Triple (Sum+Instal) IAAF</t>
  </si>
  <si>
    <t>CírculoLanzamientoPesoMartillo (Sum+Instal) IAAF</t>
  </si>
  <si>
    <t>ContenedorLanzamientoPeso(Sum+Instal) IAAF</t>
  </si>
  <si>
    <t>CírculosConcentricosLanzamientoDiscoyMartillo-IAAF</t>
  </si>
  <si>
    <t>Certificación tipo (B) IAAF-Pista Atletismo.</t>
  </si>
  <si>
    <t>JaulaProtecciónLanzam.DiscoyMartillo(Sum+Ins)IAAF</t>
  </si>
  <si>
    <t>SISTEMA ELECTRÓNICO FOTO FINISH+CRONOMET AUTOMÁTIC</t>
  </si>
  <si>
    <t>Piso Pista AtletismoVertidoSitu (Sum+inst) IAAF-(2</t>
  </si>
  <si>
    <t>SISTEMA ELECTRÓNICO DE MARCADORES Y MEDIDOR DE CAR</t>
  </si>
  <si>
    <t>SISTEMA DE DETECCIÓN DE ARRANQUE EN FALSO</t>
  </si>
  <si>
    <t>CALDERA DE 40 BHP</t>
  </si>
  <si>
    <t>MANTA TERMICA FLOTANTE PARA PISCINAS 25 Largo X 1</t>
  </si>
  <si>
    <t>ENROLLADOR PARA MANTA TERMICA USO DE TRABAJO PESAD</t>
  </si>
  <si>
    <t>Juego muro escalar trepar deslizar:2-8AñosCap:5niñ</t>
  </si>
  <si>
    <t>Juego escalar, trepar plataforma:4-14AñosCap:6niño</t>
  </si>
  <si>
    <t>Juego Funcion Multiple 5-12 Años Cap: 11 niños</t>
  </si>
  <si>
    <t>Juego Funcion Multiple Rodadero, 3-12 AñosCap12niñ</t>
  </si>
  <si>
    <t>JuegoCircuito-Incluyente-NiñosDiscapacid:3-8Años</t>
  </si>
  <si>
    <t>Juego Cabaña 2-6 Años Cap: 4 niños</t>
  </si>
  <si>
    <t>JuegoMuellepaneleslateralesformasludicas2-8a</t>
  </si>
  <si>
    <t>JuegoCasita0,5-5 Años Cap: 6 Niños</t>
  </si>
  <si>
    <t>Juego ArcoRecódromoRed Pasitos 3-14años Cap:10niñ</t>
  </si>
  <si>
    <t>Juego Barco PirataIncluyente 2-8años Cap:14 niños</t>
  </si>
  <si>
    <t>JuegoMuroIncluyenteManipularAtravesar1-4añosCap:6n</t>
  </si>
  <si>
    <t>JuegoPasadizoDeslizaderoManipular2-6 añosCap:8niño</t>
  </si>
  <si>
    <t>JuegoMuellePanelesFormasludicas2-8añosCap:1niño</t>
  </si>
  <si>
    <t>Juego cuerdas piramidal 5-12añosCap:25niñosH=3,10m</t>
  </si>
  <si>
    <t>Juegocuerdasestructurapiramidal5-12añosCap15nH=2.5</t>
  </si>
  <si>
    <t>Juego Casa rodadero red manipular 2-6añosCap:11niñ</t>
  </si>
  <si>
    <t>Juego TorresRedMuroEscalarRodadero4-14añosCap18niñ</t>
  </si>
  <si>
    <t>SEPARADOR DE CARRIL PISCINA-50 M DE LARGO</t>
  </si>
  <si>
    <t>SEPARADOR DE CARRIL PISCINA-25 M DE LARGO</t>
  </si>
  <si>
    <t>CAMION GRUA BRAZO O TELESCOPICA (22-25 TON)</t>
  </si>
  <si>
    <t>TRAILER CAMA ALTA (CAPACIDAD 25 TONELADAS)</t>
  </si>
  <si>
    <t>POSTE EN CONCRETO PRETENSADO H=16M(1.350KG)linea</t>
  </si>
  <si>
    <t>Saltometro Salto  Altura, requerimiientos IAAF</t>
  </si>
  <si>
    <t>Aviso(50x100cm)marco Tubo Cuadrado h=1.80M+Banner</t>
  </si>
  <si>
    <t>Vidrio Laminado Transparente 3+3mm (Inc. transport</t>
  </si>
  <si>
    <t>CanecaPedalConTapa(5 litros)AceroInox.D=21cmh=32cm</t>
  </si>
  <si>
    <t>MANTO TEXAPLAS - 3.2 mm Foil Aluminio</t>
  </si>
  <si>
    <t>Triturado 1/2"</t>
  </si>
  <si>
    <t>TUBO DE DRENAJE PEAD ADS 6” DW AASTHO M252</t>
  </si>
  <si>
    <t>TUBO DE DRENAJE PEAD ADS 8” DW AASTHO M252</t>
  </si>
  <si>
    <t>TUBO DE DRENAJE PEAD ADS 10” DW AASTHO M252</t>
  </si>
  <si>
    <t>UNION TUBERIA PLANAR Ø 12”PEAD-ADVAN EDGE-12"</t>
  </si>
  <si>
    <t>TAPON Tuberia  Planar  12”Advan Edge End</t>
  </si>
  <si>
    <t>UNION EXTERNA – SNAP TYPE ADS 6”</t>
  </si>
  <si>
    <t>UNION EXTERNA – SNAP TYPE ADS 8”</t>
  </si>
  <si>
    <t>UNION EXTERNA – SNAP TYPE ADS 10”</t>
  </si>
  <si>
    <t>TRANSICION TUBERIA PLANAR-12"x 6”PEAD ADS END OUTL</t>
  </si>
  <si>
    <t>TUBERIA PLANAR CON FILTRO ADVAN EDGE 12”</t>
  </si>
  <si>
    <t>YEE ADVAN EDGE DE 8”A 6"</t>
  </si>
  <si>
    <t>YEE ADVAN EDGE DE 8” A 10”</t>
  </si>
  <si>
    <t>REDUCCION CAMPANA ESPIGO  ADVAN EDGE DE 6” A 8”</t>
  </si>
  <si>
    <t>TANQUE TORMENTA EN FIBRA DE VIDRIO REFORZADA DE 25</t>
  </si>
  <si>
    <t>Juegocuerdaspoliedro 5-12añosCap:40niñosH=4.5m</t>
  </si>
  <si>
    <t>JuegocircuitoRedMuroEscalarRodadero2-12añosCap:25N</t>
  </si>
  <si>
    <t>Juego carrusel 5-12 años Cap: 8  niños</t>
  </si>
  <si>
    <t>JuegocircuitoRedMuroEscalarRodadero 2-12añoCap30Ni</t>
  </si>
  <si>
    <t>Juego Muelle Balancin sextuple 5-12 años Cap:6</t>
  </si>
  <si>
    <t>JuegoFuncionMultipleRodaderoRedMuro3-12AñoCap:15ni</t>
  </si>
  <si>
    <t>GIMNASIO-AIRE-LIBRE BANCA-LUMBARES-PARALELAS</t>
  </si>
  <si>
    <t>GIMNASIO-AIRE-LIBRE- FlexionesPecho-TricepsDoble</t>
  </si>
  <si>
    <t>GIMNASIO-AIRE-LIBRE GRX DOMINADAS</t>
  </si>
  <si>
    <t>GIMNASIO-AIRE-LIBRE BarraFijaParalelaDoble</t>
  </si>
  <si>
    <t>BancaSinEspaldarPolipropileno(2.60x0.43)H=0.43m</t>
  </si>
  <si>
    <t>BancaSinEspaldarPolipropileno(1.25x0.43)H=0.43m</t>
  </si>
  <si>
    <t>BancaSinEspaldarPolipropileno(0.70x0.43)H=0.43m</t>
  </si>
  <si>
    <t>Amortiguador de Ariete (1/2")</t>
  </si>
  <si>
    <t>Tubo Polipropileno PN-16 (Ø1/2”) AF</t>
  </si>
  <si>
    <t>UNION POLIPROPILENO  Ø 11/2” (50MM)</t>
  </si>
  <si>
    <t>Tubo Polipropileno PN-16 (Ø11/4”) AF</t>
  </si>
  <si>
    <t>UNION POLIPROPILENO  Ø 11/4” (40MM)</t>
  </si>
  <si>
    <t>Tubo Polipropileno PN-16 (Ø1”) AF</t>
  </si>
  <si>
    <t>UNION POLIPROPILENO  Ø 1” (32MM)</t>
  </si>
  <si>
    <t>Tubo Polipropileno PN-16 (Ø3/4”) AF RDE-7,4</t>
  </si>
  <si>
    <t>TEE  POLIPROPILENO  Ø 3/4” (25MM)</t>
  </si>
  <si>
    <t>TUBO POLIPROPILENO Ø1/2" FUSION AF</t>
  </si>
  <si>
    <t>Tubo Polipropileno PN-16 (3/4”) AC</t>
  </si>
  <si>
    <t>UNION POLIPROPILENO  Ø 3/4” (25MM)</t>
  </si>
  <si>
    <t>Tubo Polipropileno PN-16 (Ø1/2”) AC</t>
  </si>
  <si>
    <t>UNION POLIPROPILENO  Ø 1/2” (20MM)</t>
  </si>
  <si>
    <t>Codo90°Polipropileno(1/2")Fusión PN-16</t>
  </si>
  <si>
    <t>Tapon Polipropileno(1/2")Fusión PN-16</t>
  </si>
  <si>
    <t>Tee Polipropileno(1/2")Fusión PN-16</t>
  </si>
  <si>
    <t>AdaptadorMachoPolipropileno(1/2")Fusión PN-16</t>
  </si>
  <si>
    <t>Tubo Polipropileno PN-16 (Ø11/2”) AC</t>
  </si>
  <si>
    <t>UNION POLIPROPILENO  Ø 2” (63MM)</t>
  </si>
  <si>
    <t>Vale Demolición RCD Concreto/Mampostería (Vj:6m3)</t>
  </si>
  <si>
    <t>Vale Demolición RCD Concreto/Mampostería (Vj:15m3)</t>
  </si>
  <si>
    <t>Vale  Excavación RCD- Arcilla/Recebo (Vj:15m3)</t>
  </si>
  <si>
    <t>Vale  Excavación RCD- Tierra (Vj:6m3)</t>
  </si>
  <si>
    <t>Vale  Excavación RCD- Tierra (Vj:15m3)</t>
  </si>
  <si>
    <t>Vale  Excavación RCD- Arcilla/Recebo (Vj:6m3)</t>
  </si>
  <si>
    <t>PLATAFORMA TRABAJO EN ALTURA BRAZO ART. OPERARIO</t>
  </si>
  <si>
    <t>Vale Excavación RCD Capa Vegetal(Vj:15M3)</t>
  </si>
  <si>
    <t>Vale Excavación RCD Capa Vegetal(Vj:6M3)</t>
  </si>
  <si>
    <t>Vale Excavación RCD Lodos l (Vj:15M3)</t>
  </si>
  <si>
    <t>Vale Excavación RCD Lodos l(Vj:6M3)</t>
  </si>
  <si>
    <t>LISTON MH EN PINO PATULA</t>
  </si>
  <si>
    <t>Programador (4) Estaciones paraSistemaAutom.Riego</t>
  </si>
  <si>
    <t>UNION TUBO DRENAJE PVC PERF. CORRUG- 200MM</t>
  </si>
  <si>
    <t>CABLE ENCAUCHETADO 3X16 AWG</t>
  </si>
  <si>
    <t>Canaleta Galv.TapaTornillo (4x8)L=2.40m+División Certificada</t>
  </si>
  <si>
    <t>InterrruptorTripolar250A(40Ka-240v)Regu175-250amp</t>
  </si>
  <si>
    <t>InterrruptorTripolar630A(40Ka-240v)Regu400-600amp</t>
  </si>
  <si>
    <t>TVSS categoria B (208/120V)</t>
  </si>
  <si>
    <t>TVSS categoria C (208/120V)</t>
  </si>
  <si>
    <t>terminal  cobre para cable 400 MCM</t>
  </si>
  <si>
    <t>Terminal en Cobre para Cable 4/0</t>
  </si>
  <si>
    <t>Tablero Bifásico de (12) Circuitos</t>
  </si>
  <si>
    <t>TableroTrifásico(42)Circuit.EspacTotal+Chapa+puert</t>
  </si>
  <si>
    <t>POSTE-METALICO-H=16M-CON -CANASTA-SOPORTE REFLECTO</t>
  </si>
  <si>
    <t>GRUA TELESCOPICA 30 TON (ALQUILER)</t>
  </si>
  <si>
    <t>CAÑUELA T-B PREFA- 80*18*100 REDONDEADA</t>
  </si>
  <si>
    <t>CONECTOR DE PERFORACIÓN</t>
  </si>
  <si>
    <t>MESA DE AJEDREZ 4 PUESTOS NO APTA INTERPERIE REFO</t>
  </si>
  <si>
    <t>Modulo Barra FijaAbdomen Aéreo y Paralela-Gim aire</t>
  </si>
  <si>
    <t>Luminaria 32 Leds;700mA;8900Lum;74 Watts-4000K</t>
  </si>
  <si>
    <t>Proyector Led 335 W/NW SmartLED 220/240v- AWB</t>
  </si>
  <si>
    <t>TRANSFORMADOR TRIFASICO 75KVA (Seco) 13200v- 214</t>
  </si>
  <si>
    <t>PisoPistaAtletismoPrefabricado(Sum+inst) IAAF-(2)</t>
  </si>
  <si>
    <t>ESTACION GIMNASIA CONVENCIONAL IDRD</t>
  </si>
  <si>
    <t>Deck PlásticoImport.SobreponPolietil+Rampa(Sum+Ins</t>
  </si>
  <si>
    <t>EstacaPlást.Poliet.AltoImpact(6x6cm)L=30cm(Su+Ins)</t>
  </si>
  <si>
    <t>Piso DeckColor Madera+Estrct.Acero Galv. (Sum+Ins)</t>
  </si>
  <si>
    <t>MóduloMultifuncional-DiscapReducida(4)Us-SillaRued</t>
  </si>
  <si>
    <t>INTERCAMBIADOR DE CALOR PLACA INICIAL</t>
  </si>
  <si>
    <t>INTERCAMBIADOR DE CALOR PLACA FINAL</t>
  </si>
  <si>
    <t>INTERCAMBIADOR DE CALOR PLACA CANAL</t>
  </si>
  <si>
    <t>INTERCAMBIADOR DE CALOR JUNTA PLACA</t>
  </si>
  <si>
    <t>INTERCAMBIADOR DE CALOR (CALDERA M MUIRA DE 50BPH</t>
  </si>
  <si>
    <t>Tubo Polipropileno PN-16(Ø11/2”) AF RDE-7,4</t>
  </si>
  <si>
    <t>Tubo Polipropileno PN-16(Ø2”) AF RDE-7,4</t>
  </si>
  <si>
    <t>Tubo Polipropileno PN-16 (Ø1”) AC</t>
  </si>
  <si>
    <t>Tubo Polipropileno PN-16 (Ø11/4”) AC</t>
  </si>
  <si>
    <t>Tubo Polipropileno PN-16 (Ø2”) AC</t>
  </si>
  <si>
    <t>TEE POLIPROPILENO  Ø 1/2” (20MM)</t>
  </si>
  <si>
    <t>Juego de rotación Cap 4 niños de 8+ años P.N</t>
  </si>
  <si>
    <t>TEE  POLIPROPILENO  Ø 1” (32MM)</t>
  </si>
  <si>
    <t>TEE  POLIPROPILENO  Ø 11/4” (40MM)</t>
  </si>
  <si>
    <t>TEE  POLIPROPILENO  Ø 11/2” (50MM)</t>
  </si>
  <si>
    <t>TEE POLIPROPILENO  Ø 2” (63MM)</t>
  </si>
  <si>
    <t>CODO 90° POLIPROPILENO  Ø 1/2” (20MM)</t>
  </si>
  <si>
    <t>CODO 90°  POLIPROPILENO  Ø 3/4” (25MM)</t>
  </si>
  <si>
    <t>CODO 90°  POLIPROPILENO  Ø 1” (32MM)</t>
  </si>
  <si>
    <t>CODO 90° POLIPROPILENO  Ø 11/4” (40MM)</t>
  </si>
  <si>
    <t>CODO 90° POLIPROPILENO  Ø 11/2” (50MM)</t>
  </si>
  <si>
    <t>CODO 90°  POLIPROPILENO  Ø 2” (63MM)</t>
  </si>
  <si>
    <t>REDUCCIÓN 20 A 25MM POLIPROPILENO</t>
  </si>
  <si>
    <t>REDUCCIÓN 32 A 20MM POLIPROPILENO</t>
  </si>
  <si>
    <t>TEE DE COBRE 1/2"</t>
  </si>
  <si>
    <t>UPS-10 KVA  BIFASICA- AUTONOMIA: 8 A10 MINUTOS</t>
  </si>
  <si>
    <t>UPS-6 KVA  BIFASICA- AUTONOMIA: 8 A10 MINUTOS</t>
  </si>
  <si>
    <t>UPS-20 KVA  BIFASICA- AUTONOMIA: 8 A10 MINUTOS</t>
  </si>
  <si>
    <t>BANDEJA PARA RACK DE 35CM</t>
  </si>
  <si>
    <t>CABLE TELEFONICO DE 50- PARES</t>
  </si>
  <si>
    <t>CORAZA TIPO AMERICANA  Ø 11/2"</t>
  </si>
  <si>
    <t>Bandeja TipoDucto (5x30cm)Lam.Cal.16+Pint.Electros</t>
  </si>
  <si>
    <t>CABLE MULTIPAR N°6</t>
  </si>
  <si>
    <t>ADAPTADOR PRESIÓN MACHO 3"</t>
  </si>
  <si>
    <t>UNIVERSAL GALVANIZADA DE 3"</t>
  </si>
  <si>
    <t>Abrazadaera Uacero inox.de 5/16"para Ø 2"+tuerca3</t>
  </si>
  <si>
    <t>Abrazadera Uacero inox.de 1/4"para Ø 1"+tuerca</t>
  </si>
  <si>
    <t>Abrazadera Uacero inox.de 1/4"para Ø 11/4"+tuerca</t>
  </si>
  <si>
    <t>Abrazadera Uacero inox.de 1/4"para Ø 11/2"+tuerca</t>
  </si>
  <si>
    <t>Abrazadera Uacero inox.de 5/16"para Ø 2"+tuerca</t>
  </si>
  <si>
    <t>Abrazadera Uacero inox.de 5/16"para Ø 3"+tuerca</t>
  </si>
  <si>
    <t>JUNTA DE EXPANSIÓN PVCS Ø 6"</t>
  </si>
  <si>
    <t>TUBO GALVANIZADO PRESION ASTM A53 Ø6"</t>
  </si>
  <si>
    <t>Luminaria 32 LED 71W - 700mA- 9000Lm Ref5136</t>
  </si>
  <si>
    <t>Luminaria 72 LED 157W - 700 Ma - 19800Lm  Ref 5102</t>
  </si>
  <si>
    <t>Luminaria 128LED 279W - 700 mA -34600Lm Tipo Coden</t>
  </si>
  <si>
    <t>Luminaria 128LED 279W - 1000mA -45700Lm Tipo Coden</t>
  </si>
  <si>
    <t>COUPLING ACERO RANURADO RIGIDO 6"</t>
  </si>
  <si>
    <t>TUBO GALVANIZADO AGUA NTC-5890- Ø4"</t>
  </si>
  <si>
    <t>COUPLING ACERO RANURADO RIGIDO 4"</t>
  </si>
  <si>
    <t>TUBO  AGUA NTC-5890- Ø3" GALVANIZADA</t>
  </si>
  <si>
    <t>COUPLING ACERO RANURADO RIGIDO 3"</t>
  </si>
  <si>
    <t>Medición Sist. Puesta  Tierra y Resistividad (UDS)</t>
  </si>
  <si>
    <t>CONECTOR DE CORAZA RECTO 11/2"</t>
  </si>
  <si>
    <t>Switch Conectividad 24 Puertos Auton-10base/100 tx</t>
  </si>
  <si>
    <t>MANÓMETRO GLICERINA DIAL4”ACERO-CONEX-VERT.(0-200</t>
  </si>
  <si>
    <t>ABRAZADERA TIPO PERA O TRAPECIO  4" ACERO NEGRO</t>
  </si>
  <si>
    <t>ABRAZADERA TIPO PERA O TRAPECIO  3" ACERO NEGRO</t>
  </si>
  <si>
    <t>Interruptor tripolar de 50Amp-industrial</t>
  </si>
  <si>
    <t>Interruptor tripolar de 60Amp-industrial</t>
  </si>
  <si>
    <t>Abrazadera Uacero inox.de 5/16"para Ø 6"+tuerca</t>
  </si>
  <si>
    <t>Luminaria Led Hermetica (2x18W) Sobreponer 120cm</t>
  </si>
  <si>
    <t>Panel Led (60x60) 45W-6K (100-277v) Sobreponer</t>
  </si>
  <si>
    <t>Panel Led (60x60) 45W-6K (100-277v) Sobreponer usar CIO106191</t>
  </si>
  <si>
    <t>Luminaria Tipo BalaLed -15W(1.100 Lm)4.00K-Jupiter</t>
  </si>
  <si>
    <t>Luminaria Teceo-2-(96 Leds)22.400Lm;700mA;+Fotoc</t>
  </si>
  <si>
    <t>Transferencia Automat (1000A)Contact-Contr+Barraje</t>
  </si>
  <si>
    <t>Transferencia Automat (250A)Contact-Contr+Barraje</t>
  </si>
  <si>
    <t>Bombillo Led  (12W) 100/240V-1.1150Lm(3.000-6000K</t>
  </si>
  <si>
    <t>Luminaria Lineal Led Driver  (64W) -8x8cm L=2.40m</t>
  </si>
  <si>
    <t>TUBO ACERO CARBON C/C SCH 40 – ½" CON ROSCA</t>
  </si>
  <si>
    <t>TUBO ACERO AL CARBON C/C SCH 40 – 1" CON ROSCA</t>
  </si>
  <si>
    <t>TUBO ACERO AL CARBON C/C SCH 40 - 1 ¼" CON ROSCA</t>
  </si>
  <si>
    <t>TUBO ACERO AL CARBON C/C SCH 40 - 1 1/2"RANURADO</t>
  </si>
  <si>
    <t>TUBO ACERO AL CARBON C/C SCH 40 - 2" RANURADO</t>
  </si>
  <si>
    <t>TUBO ACERO AL CARBON C/C SCH 40 - 2 ½" RANURADO</t>
  </si>
  <si>
    <t>TUBO ACERO CARBON C/C SCH 40  - 3" RANURADA</t>
  </si>
  <si>
    <t>TUBO ACERO AL CARBON C/C SCH 40 -  4" RANURADO</t>
  </si>
  <si>
    <t>TUBO ACERO AL CARBON C/C SCH 40 - 6" RANURADO</t>
  </si>
  <si>
    <t>UNION  ACERO CARBON ROSCADA SCH 40 - 2"</t>
  </si>
  <si>
    <t>NIPLE PASAMURO ACERO NEGRO–Ø2”ROSCADO+RUANA</t>
  </si>
  <si>
    <t>NIPLE PASAMURO ACERO NEGRO -  Ø6” ROSCADO</t>
  </si>
  <si>
    <t>NIPLE PASAMURO ACERO INOXIDABLE  - Ø6” ROSCADO 1ml</t>
  </si>
  <si>
    <t>Niple Pasamuro Acero Galvaniz- Ø6”Roscad(1m)Cal.40</t>
  </si>
  <si>
    <t>LAMINA ANTIVORTICE PARA TUBO DE Ø6"</t>
  </si>
  <si>
    <t>TEE ACERO NEGRO - 1 "</t>
  </si>
  <si>
    <t>TEE ACERO  NEGRO -1 1/4"</t>
  </si>
  <si>
    <t>TEE ACERO NEGRO - 2"</t>
  </si>
  <si>
    <t>TEE  RANURADA  HIERRO DUCTIL - 1 1/2"</t>
  </si>
  <si>
    <t>TEE RANURADA HIERRO DUCTIL -  2"</t>
  </si>
  <si>
    <t>TEE RANURADA HIERRO DUCTIL - 2 ½"</t>
  </si>
  <si>
    <t>TEE RANURADA HIERRO DUCTIL - 3"</t>
  </si>
  <si>
    <t>TEE RANURADA HIERRO DUCTIL -  4"</t>
  </si>
  <si>
    <t>TEE RANURADA HIERRO DUCTIL - 6"</t>
  </si>
  <si>
    <t>ACOPLE  FLEXIBLE HIERRO DUCTIL RANURADO Ø 1 1/2"</t>
  </si>
  <si>
    <t>ACOPLE  FLEXIBLE HIERRO DUCTIL RANURADO Ø 2"</t>
  </si>
  <si>
    <t>ACOPLE  FLEXIBLE HIERRO DUCTIL RANURADO Ø 2 1/2"</t>
  </si>
  <si>
    <t>ACOPLE  FLEXIBLE HIERRO DUCTIL RANURADO Ø 3"</t>
  </si>
  <si>
    <t>ACOPLE  FLEXIBLE HIERRO DUCTIL RANURADO Ø 4"</t>
  </si>
  <si>
    <t>ACOPLE  FLEXIBLE HIERRO DUCTIL RANURADO Ø 6"</t>
  </si>
  <si>
    <t>CODO RANURADO HIERRO DUCTIL- 1 1/2"</t>
  </si>
  <si>
    <t>CODO RANURADO HIERRO DUCTIL- 2"</t>
  </si>
  <si>
    <t>CODO RANURADO HIERRO DUCTIL- 2 1/2"</t>
  </si>
  <si>
    <t>CODO RANURADO HIERRO DUCTIL- 3"</t>
  </si>
  <si>
    <t>CODO RANURADO HIERRO DUCTIL- 4"</t>
  </si>
  <si>
    <t>CODO RANURADO HIERRO DUCTIL- 6"</t>
  </si>
  <si>
    <t>CODO ACERO NEGRO ROSCADO 150 S.C.I. - 1 "</t>
  </si>
  <si>
    <t>CODO ACERO NEGRO ROSCADO 150 S.C.I.  - 1 ¼"</t>
  </si>
  <si>
    <t>UNIÓN ACERO NEGRO X 150 S.C.I.1”</t>
  </si>
  <si>
    <t>UNIÓN ACERO NEGRO X 150 S.C.I.1 1/4”</t>
  </si>
  <si>
    <t>UNIÓN ACERO NEGRO X 150 S.C.I.2”</t>
  </si>
  <si>
    <t>TAPON MACHO ACERO AL CARBON 1/2”</t>
  </si>
  <si>
    <t>COPA CONCENTRICA ACERO NEGRO ROSCAR 1 1/2”</t>
  </si>
  <si>
    <t>COPA CONCENTRICA ACERO NEGRO SOLDAR 3”X2”</t>
  </si>
  <si>
    <t>COPA EXCENTRICA ACERO NEGRO ROSCAR 3”X2”</t>
  </si>
  <si>
    <t>ESCUDO PARA ROCIADOR CROMADO 1/2”</t>
  </si>
  <si>
    <t>ESCUDO DOBLE PARA ROCIADOR CROMADO 1/2”</t>
  </si>
  <si>
    <t>ROCIADOR TIPO PENDENT QR K=5.6 R. RÁPIDA CROMADO</t>
  </si>
  <si>
    <t>ROCIADOR TIPO UP RIGHT K=5.6 R. RÁPIDA CROMADO</t>
  </si>
  <si>
    <t>BRIDA RANURADA HIERRO DUCTIL -2”</t>
  </si>
  <si>
    <t>BRIDA RANURADA HIERRO DUCTIL -6”</t>
  </si>
  <si>
    <t>UNIVERSAL ACERO 1 1/4"</t>
  </si>
  <si>
    <t>COUPLING ACERO RANURADO FLEXIBLE 1"</t>
  </si>
  <si>
    <t>COUPLING ACERO RANURADO FLEXIBLE 3"</t>
  </si>
  <si>
    <t>COUPLING ACERO RANURADO REGIDO 1 ½"</t>
  </si>
  <si>
    <t>COUPLING ACERO RANURADO RIGIDO 2 "</t>
  </si>
  <si>
    <t>COUPLING ACERO RANURADO RIGIDO 2 ½"</t>
  </si>
  <si>
    <t>STRAP 2”X1”X11/4”</t>
  </si>
  <si>
    <t>STRAP 11/2”X1”X11/4”</t>
  </si>
  <si>
    <t>ABRAZADERA TIPO PERA/TRAPECIO  1" ACERO NEGRO</t>
  </si>
  <si>
    <t>ABRAZADERA TIPO PERA/ TRAPECIO  1 ¼" ACERO NEGRO</t>
  </si>
  <si>
    <t>ABRAZADERA TIPO PERA/ TRAPECIO  1 ½" ACERO NEGRO</t>
  </si>
  <si>
    <t>ABRAZADERA TIPO PERA/ TRAPECIO  2" ACERO NEGRO</t>
  </si>
  <si>
    <t>ABRAZADERA TIPO PERA/TRAPECIO 2 1/2”" ACERO NEGRO</t>
  </si>
  <si>
    <t>ABRAZADERA TIPO PERA/TRAPECIO  3" ACERO NEGRO</t>
  </si>
  <si>
    <t>ABRAZADERA TIPO PERA/TRAPECIO  4" ACERO NEGRO</t>
  </si>
  <si>
    <t>VALVULA MARIPOSA EXTREM. RANURA UL/FM2”Pmin(175psi</t>
  </si>
  <si>
    <t>VALVULA MARIPOSA EXTRE.RANUR.UL/FM21/2”Pmi(175psi)</t>
  </si>
  <si>
    <t>VALVULA VASTAGO ASCEND.TIPOOS&amp;YUL/FM 6”(175psi)</t>
  </si>
  <si>
    <t>VALVULA DE BOLA LISTADA 3” Pmin(175 Psi)</t>
  </si>
  <si>
    <t>ValvulaAngularDrenaje/pruebaVictaulicRosc1"(175psi</t>
  </si>
  <si>
    <t>VALVULA MARIPOSA EXTRE. RANURA.UL/FM 6”Pmin(175psi</t>
  </si>
  <si>
    <t>VALVULA ALIVIO AGUA 1”X1” Pmin(175 Psi)</t>
  </si>
  <si>
    <t>CHEQUE AMORTIGUADO EXTREMO RANURADO 2” - 300 PSI</t>
  </si>
  <si>
    <t>CHEQUE AMORTIGUADO EXTREMO RANURADO 2 1/2” - 300 PSI</t>
  </si>
  <si>
    <t>CHEQUE AMORTIGUADO EXTREMO RANURADO 4” - 300 PSI</t>
  </si>
  <si>
    <t>CHEQUE AMORTIGUADO EXTREMO RANURADO 6” - 300 PSI</t>
  </si>
  <si>
    <t>SENSOR DE FLUJO 2”</t>
  </si>
  <si>
    <t>SENSOR DE FLUJO 2 1/2”</t>
  </si>
  <si>
    <t>ManometroGlicerinDial 4"acero-conex-vert.(0-200psi</t>
  </si>
  <si>
    <t>SIAMESA DE BRONCE 3”X21/2”X21/2”LISTADA UL/FM</t>
  </si>
  <si>
    <t>GABINETE CONTRAINCENDIO TIPO II-Valv.Certificada</t>
  </si>
  <si>
    <t>SOLDADURA ESTAÑO(95%)-PLATA(5%)</t>
  </si>
  <si>
    <t>TUBO COBRE 1” RIGIDO - TIPO L (200PSI)</t>
  </si>
  <si>
    <t>TUBO COBRE 2 ” RIGIDO - TIPO L (200PSI)</t>
  </si>
  <si>
    <t>TUBO COBRE 2 1/2 ” RIGIDO - TIPO L (200PSI)</t>
  </si>
  <si>
    <t>CODO COBRE Ø2"</t>
  </si>
  <si>
    <t>CODO COBRE 2 1/2"</t>
  </si>
  <si>
    <t>TEE  COBRE 2 "</t>
  </si>
  <si>
    <t>TEE  COBRE 2  1/2"</t>
  </si>
  <si>
    <t>Tee acero galvanizado 1 "</t>
  </si>
  <si>
    <t>Tee acero galvanizado 1 1/2"</t>
  </si>
  <si>
    <t>Tee acero galvanizado 2"</t>
  </si>
  <si>
    <t>Tee acero galvanizado 3"</t>
  </si>
  <si>
    <t>Tee acero galvanizado 4"</t>
  </si>
  <si>
    <t>TUBO ACERO GALVANIZADOØ11/2” (e=2.95MM) L=6M</t>
  </si>
  <si>
    <t>TUBO ACERO GALVANIZADOØ3” (e=3.25MM) L=6M</t>
  </si>
  <si>
    <t>UNIVERSAL GALVANIZADA Ø 6"</t>
  </si>
  <si>
    <t>Luminaria Led Continum (64W) 3.000k (2.4x0.08x0.8m</t>
  </si>
  <si>
    <t>ABRAZADERA  EN U ACERO INOX-5/16"PARA Ø6"+TUERCA</t>
  </si>
  <si>
    <t>CHAQUE GLOBO Ø2" (125-200psi)</t>
  </si>
  <si>
    <t>CHAQUE GLOBO Ø1" (125-200psi)</t>
  </si>
  <si>
    <t>JUNTA FLEXIBLE BORRACHA Ø2”</t>
  </si>
  <si>
    <t>JUNTA FLEXIBLE BORRACHA Ø6”</t>
  </si>
  <si>
    <t>BRIDA ROSCADA DE ACERO Ø3”-150 lb</t>
  </si>
  <si>
    <t>BRIDA ROSCADA DE ACERO Ø4”-150 lb</t>
  </si>
  <si>
    <t>BRIDA ROSCADA DE ACERO Ø6” -150 lb</t>
  </si>
  <si>
    <t>VALVULA DE GLOBO Ø 2"(200PSI)</t>
  </si>
  <si>
    <t>VALVULA DE GLOBO Ø 1"  (200PSI)</t>
  </si>
  <si>
    <t>ADAPTADOR MACHO POLIPROPILENO 1 1/4”</t>
  </si>
  <si>
    <t>Tubo Polipropileno PN-16 (Ø4”) AC</t>
  </si>
  <si>
    <t>CODO 90°  POLIPROPILENO  Ø 4”</t>
  </si>
  <si>
    <t>TEE POLIPROPILENO  Ø 4”</t>
  </si>
  <si>
    <t>ADAPTADOR MACHO POLIPROPILENO  1/2”</t>
  </si>
  <si>
    <t>ADAPTADOR  PVC HEMBRA 1 1/4"</t>
  </si>
  <si>
    <t>TAPON PVC ROSCADO  Ø 1 1/4"</t>
  </si>
  <si>
    <t>TAPON PVC SOLDADO   Ø 1 1/4"</t>
  </si>
  <si>
    <t>TUBO GALVANIZ. PRES. ASTM- A 53 (2")SCH-40(3.91MM)</t>
  </si>
  <si>
    <t>CHEQUE HIDRO BRIDADO Ø3”-300PSI</t>
  </si>
  <si>
    <t>CHEQUE GLOBO Ø2 1/2"(125/200)</t>
  </si>
  <si>
    <t>REGISTRO VASTAGO ASCENDENTE Ø6”-300PSI</t>
  </si>
  <si>
    <t>VALVULA DE ALIVIO ACERO/BRONCE Ø11/2”-200PSI-AGUA</t>
  </si>
  <si>
    <t>VALVULA DE GLOBO Ø21/2” (200PSI)</t>
  </si>
  <si>
    <t>VALVULA EXPULSADORA DE AIRE Ø3/4”(BRONCE)-300PSI</t>
  </si>
  <si>
    <t>REGISTRO GLOBO Ø1/2" (200PSI) BRONCE ROSCADO</t>
  </si>
  <si>
    <t>BRIDA METALICA Ø 1/2"- TIPO SLIPON</t>
  </si>
  <si>
    <t>BRIDA METALICA Ø 3/4"- TIPO SLIPON</t>
  </si>
  <si>
    <t>REGISTRO GLOBO 3/4”-200PSI-WOG</t>
  </si>
  <si>
    <t>CHEQUE  GLOBO 1/2”-200PSI</t>
  </si>
  <si>
    <t>JUNTA FLEXIBLEØ2"-ACERO AL CARBON)-150PSI</t>
  </si>
  <si>
    <t>JUNTA FLEXIBLEØ1/2"-ACERO AL CARBON)-150PSI</t>
  </si>
  <si>
    <t>CHEQUE HIDROBRIDADO Ø6”-300PSI -ACERO</t>
  </si>
  <si>
    <t>COPA CONCENTRICA ACERO CARBON SOLDAR 4”X2”</t>
  </si>
  <si>
    <t>VALVULA ALIVIO-AC (Ø11/2")-300PSI</t>
  </si>
  <si>
    <t>VALVULA DE PASO DIRECTO (1 1/2") TIPO PESADA</t>
  </si>
  <si>
    <t>MANOMETRO GLICERINA (0-200PSI) ACERO- (21/2")Vert</t>
  </si>
  <si>
    <t>CAÑUELA POLIETILENO (1/2") E=1 1/2" FOIL BRILLANTE</t>
  </si>
  <si>
    <t>CAÑUELA POLIETILENO (1") E=1 1/2" FOIL BRILLANTE</t>
  </si>
  <si>
    <t>CAÑUELA POLIETILENO (2") E=1 1/2" FOIL BRILLANTE</t>
  </si>
  <si>
    <t>CAÑUELA POLIETILENO (21/2") E=1 1/2" FOIL BRILLANT</t>
  </si>
  <si>
    <t>CAÑUELA POLIETILENO (1/2") E=1" FOIL BRILLANTE</t>
  </si>
  <si>
    <t>CAÑUELA POLIETILENO (1") E=1" FOIL BRILLANTE</t>
  </si>
  <si>
    <t>CAÑUELA POLIETILENO (2") E=1" FOIL BRILLANTE</t>
  </si>
  <si>
    <t>CAÑUELA POLIETILENO (2 1/2") E=1" FOIL BRILLANTE</t>
  </si>
  <si>
    <t>CAÑUELA POLIETILENO (1/2") E=2" FOIL BRILLANTE</t>
  </si>
  <si>
    <t>CAÑUELA POLIETILENO (1") E=2" FOIL BRILLANTE</t>
  </si>
  <si>
    <t>CAÑUELA POLIETILENO (2") E=2" FOIL BRILLANTE</t>
  </si>
  <si>
    <t>Calderin 500GPH-157W-Acero Inox. Cal.12 (Acpm)Sum+</t>
  </si>
  <si>
    <t>SIKA BOND  T52 FC    (600CC)</t>
  </si>
  <si>
    <t>Abrazadera Metalica+Tornillo seguridad (Reja Acero</t>
  </si>
  <si>
    <t>TUBO PVC UM NORMA NTC 382 D=2" RDE21</t>
  </si>
  <si>
    <t>Panel Acero H=2.0m ; L=2.50m Alamb. N°6 acero</t>
  </si>
  <si>
    <t>Poste Bayoneta Pua-acero 21/4"x21/4"Cal.16L=2.50m</t>
  </si>
  <si>
    <t>Puerta+Pasador+portacand rejaAceroCal.16(2.0x1.0m)</t>
  </si>
  <si>
    <t>Cable Aluminio 350 (MCM) THHW</t>
  </si>
  <si>
    <t>PARTIDOR PISTAsupercross8m y challenger 5m Sum+ins</t>
  </si>
  <si>
    <t>FERROSCAN SERVICIO DIA (MAX- 40 PUNTOS) IGUAL A 100931</t>
  </si>
  <si>
    <t>Sika AnchorFix-S (300ml)</t>
  </si>
  <si>
    <t>Tuerca Hexagonal y Arandela Ø3/8"</t>
  </si>
  <si>
    <t>TABLERO C/P TRIF.18CTS Y ESPACIO PARA TOTALIZADOR</t>
  </si>
  <si>
    <t>ADHESIVO-80 EN SPRAY (19 ONZAS)</t>
  </si>
  <si>
    <t>Tubo CPVC Ø2 1/2" (RDE-11)</t>
  </si>
  <si>
    <t>TUBO COBRE Ø1 1/2"  RIGIDO- TIPO L</t>
  </si>
  <si>
    <t>TUBO COBRE Ø1 1/4"  RIGIDO- TIPO L</t>
  </si>
  <si>
    <t>TUBO COBRE Ø 3/4"  RIGIDO- TIPO L</t>
  </si>
  <si>
    <t>TUBO COBRE Ø 1/2"  RIGIDO- TIPO L</t>
  </si>
  <si>
    <t>TEE COBRE Ø 1 1/2"</t>
  </si>
  <si>
    <t>TEE COBRE Ø 1 1/4"</t>
  </si>
  <si>
    <t>TEE COBRE Ø 3/4"</t>
  </si>
  <si>
    <t>TEE COBRE Ø 1/2"</t>
  </si>
  <si>
    <t>CODO 90° COBRE Ø 1 1/2"</t>
  </si>
  <si>
    <t>CODO 90° COBRE Ø 1 1/4"</t>
  </si>
  <si>
    <t>CODO 90° COBRE Ø 3/4"</t>
  </si>
  <si>
    <t>CODO 90° COBRE Ø 1/2"</t>
  </si>
  <si>
    <t>TUBO CPVC  Ø 1 1/4" (RDE-11)</t>
  </si>
  <si>
    <t>CODO CPVC - 90°Ø 2 1/2"</t>
  </si>
  <si>
    <t>CODO CPVC - 90°Ø  1 1/4"</t>
  </si>
  <si>
    <t>UNION CPVC Ø 2 1/2"</t>
  </si>
  <si>
    <t>TELEDUCHAS DESLIZABLES BRENA-Corona</t>
  </si>
  <si>
    <t>UNION CPVC Ø 1 1/4"</t>
  </si>
  <si>
    <t>BANCA prefa- conc sin espaldar 180x0.4x h=0.43</t>
  </si>
  <si>
    <t>TEE CPVC Ø 2 1/2"</t>
  </si>
  <si>
    <t>TEE CPVC Ø  11/4"</t>
  </si>
  <si>
    <t>Mezclador monocontrol ref. Amur o similar</t>
  </si>
  <si>
    <t>SANITARIO KIDDY SIN TANQUE entrada superior</t>
  </si>
  <si>
    <t>CHEQUE HIDRO Ø 3/4”  VERTICAL (150-200 PSI)</t>
  </si>
  <si>
    <t>SELLADOR ETERNA A-53 (1/8) GAL</t>
  </si>
  <si>
    <t>REGADERA CABEZA DE DUCHA INCRUSTAR</t>
  </si>
  <si>
    <t>ELECTROVALVULA SELENOIDE BRONCE Normalmente Cerrad</t>
  </si>
  <si>
    <t>Sensor movimiento techo interiores800 w-120 v</t>
  </si>
  <si>
    <t>CIRCUITO IMPRESO CALENTADOR A GAS THERM 8000S</t>
  </si>
  <si>
    <t>INSTALACIÓN CIRCUITO IMPRESO THERM 8000-S</t>
  </si>
  <si>
    <t>MANTENIMIENTO CALENTADOR A GAS BOSH THERM 8000S.</t>
  </si>
  <si>
    <t>Barra de Seguridad abatible para Sanitarios</t>
  </si>
  <si>
    <t>LAVAMANOS MILANO ENSO PEDESTAL</t>
  </si>
  <si>
    <t>CABLE cobre Aisl. HFFR # 12</t>
  </si>
  <si>
    <t>TOMA DOBLE MONO TIPO INTEMPERIE POLO TIERRA</t>
  </si>
  <si>
    <t>Luminaria Hermetica LED 2X18 T8 DL 120VP37188</t>
  </si>
  <si>
    <t>Luminaria LED Continua 40W Tipo P24868</t>
  </si>
  <si>
    <t>CINTA LED 14.4 W X 5 MTS CON ADAPTADOR</t>
  </si>
  <si>
    <t>LUMINARIA EMERGENCIA TIPO MICKEY MOUSE</t>
  </si>
  <si>
    <t>CINTA FILO METALICA ESPESOR DE 50 mm</t>
  </si>
  <si>
    <t>Puerta panel corrediza lamina CR cal18+rejillavent</t>
  </si>
  <si>
    <t>MALLA ELECTROSOLDADA 15X15 DE 5 mm</t>
  </si>
  <si>
    <t>Puerta Aluminio nat tipo Persiana+marco</t>
  </si>
  <si>
    <t>VENTANA ALUMINIO PROY.3831+VIDRIO LAM 3+3mm</t>
  </si>
  <si>
    <t>Uglass 25 cm x 6mm, instalado en cámara</t>
  </si>
  <si>
    <t>Tubo Estructural GalvØ 3"-2mmCuadraASTM A-500 Grad</t>
  </si>
  <si>
    <t>PISO EASYDECK AQUA GRIS 30.48X30.48</t>
  </si>
  <si>
    <t>ESQUINERO PISO EASY DECK AQUA</t>
  </si>
  <si>
    <t>RAMPA PISO EASY DECK AQUA</t>
  </si>
  <si>
    <t>PISO-VINILO TRAF-PESADO ACCZENT EVOLUTION</t>
  </si>
  <si>
    <t>AUTO NIVELANTE SUECO SCHONOX FA (4000 PSI)</t>
  </si>
  <si>
    <t>SOLDADURA PISO VINILO</t>
  </si>
  <si>
    <t>MEDIACAÑA PVC</t>
  </si>
  <si>
    <t>MUBLE GUARDAROPA VERTICAL 5 PUESTOS</t>
  </si>
  <si>
    <t>LAMINA PLASTICA EN POLIPROPILENO A-IMPACTO DE 4mm</t>
  </si>
  <si>
    <t>Torniquete BiderecAcero Inox.Catrax plus brz.abati</t>
  </si>
  <si>
    <t>TORNILLO 5/16" X 3 1/2""</t>
  </si>
  <si>
    <t>Poste PolipropilenoAltaResist(8x2cm) A=61cm F=38cm</t>
  </si>
  <si>
    <t>Bisagra Perno Anticada 3x2.5pgCal.2.5mm</t>
  </si>
  <si>
    <t>Poste PolipropilenoAltaResist. (4.5x4.5cm)</t>
  </si>
  <si>
    <t>CERROJO DOBLE SATINADO</t>
  </si>
  <si>
    <t>PERFIL PHR 100X50X1.5 mm</t>
  </si>
  <si>
    <t>MUEBLE GUADAROPA</t>
  </si>
  <si>
    <t>LAMINA MICROPERFORADA CAL 20 HUECO 3mm</t>
  </si>
  <si>
    <t>TUBO CUADRADO DE 1. 1/2" ESPESOR 1.10 mm</t>
  </si>
  <si>
    <t>TUBO RECTANGULAR ACERO DE 3" X 1. 1/2 ESP 1,2mm</t>
  </si>
  <si>
    <t>UNION  COBRE Ø 1/2"</t>
  </si>
  <si>
    <t>UNION  COBRE Ø 3/4"</t>
  </si>
  <si>
    <t>UNION  COBRE Ø 1"</t>
  </si>
  <si>
    <t>UNION  COBRE Ø 11/4"</t>
  </si>
  <si>
    <t>UNION  COBRE Ø 11/2"</t>
  </si>
  <si>
    <t>UNION  COBRE Ø 2"</t>
  </si>
  <si>
    <t>UNION  COBRE Ø 2 1/2"</t>
  </si>
  <si>
    <t>Modulo Bicicleta Recumbent-Carga Disposit. Moviles</t>
  </si>
  <si>
    <t>Modulo Bicicleta Estática-Carga Disposit. Moviles</t>
  </si>
  <si>
    <t>Grafadora tipo simmer autoTejaStandinSeam h=1 1/2"</t>
  </si>
  <si>
    <t>UNIÓN MECANICA PEAD 110MM (PE-100/PN-16/RDE-11)</t>
  </si>
  <si>
    <t>ESTACION AJEDREZ URBANO(EN A. INOX DISEÑO IDRD)</t>
  </si>
  <si>
    <t>Puerta Cortafuego (2x2m) RF-180-Lam.Cal-16 (Retie)</t>
  </si>
  <si>
    <t>MODULO M-145 - PUNTO DE INFORMACION</t>
  </si>
  <si>
    <t>Silla Yee PVC (12"x8")  315x200mm</t>
  </si>
  <si>
    <t>Silla Yee PVC (14"x 6")  355x160mm</t>
  </si>
  <si>
    <t>TUBO DUCTO ELÉCTRICO TIPO DB-PESADO Ø6"</t>
  </si>
  <si>
    <t>PasoEscalera JuegoInf.L=1.05mTubGalv.11/4" e=2.5mm</t>
  </si>
  <si>
    <t>Travesaño para módulo M-5 Tubo Estruct.galv. Ø3"</t>
  </si>
  <si>
    <t>Plato para Módulo Twister Lam. Alfajor 3mm Ø=30cm</t>
  </si>
  <si>
    <t>Barra Para Pasamanos AnguladoTuboØ1"e=2.5mmL=1.47m</t>
  </si>
  <si>
    <t>Plataforma Encuachetada escaleras-Puentes (50x60cm</t>
  </si>
  <si>
    <t>Juego Infantil Módulo Triki (Sum+trnasporte)</t>
  </si>
  <si>
    <t>Martillo para Banca de Abdominales (Sum)</t>
  </si>
  <si>
    <t>Tope Caucho Balancin o Biosaludable(Inc.Sum+Transp</t>
  </si>
  <si>
    <t>Buje para Balancin Metalico D=11/2"(Sum) sin Tranp</t>
  </si>
  <si>
    <t>Soporte para Plataforma juegos infantiles (Sum)</t>
  </si>
  <si>
    <t>Barra de Giro travezaño L=1.47m; Ø=11/4" e=2.5mm</t>
  </si>
  <si>
    <t>Tapa Plástica Seguridad Protecc.Rodamientos(5-10cm</t>
  </si>
  <si>
    <t>Tubo Estruct. 11/4" Cal.3.0mm+pint Electrostát-ML</t>
  </si>
  <si>
    <t>Rodamiento KML 63/04 (Suministro)</t>
  </si>
  <si>
    <t>Eje de 3/4" L=15cm Pintura Electrost.Biosaludable</t>
  </si>
  <si>
    <t>CURVA EMT 4"</t>
  </si>
  <si>
    <t>Piso Caucho reciclPigment 8cm sum+ inst</t>
  </si>
  <si>
    <t>Piso Caucho reciclPigment 10cm sum+ inst</t>
  </si>
  <si>
    <t>Cortassol Termobraise -150 + Estructura (Sum+Int)</t>
  </si>
  <si>
    <t>CABLE ENCAUCHETADO DE 4 X 8</t>
  </si>
  <si>
    <t>LLAVE LAVAMANOS (individual  o sencilla)</t>
  </si>
  <si>
    <t>LAMINAS DE TRIPLEX 15 MM x 1,22 x 2,44</t>
  </si>
  <si>
    <t>LAMINA DE TRIPLEX DE 9 M.M x 1,22 x 2,44</t>
  </si>
  <si>
    <t>CANDADO DE 40 mm TIPO ITALIANO</t>
  </si>
  <si>
    <t>ASPERSOR PARA MANGUERA DE 1/2”—PLÁSTICO DE ESTACA</t>
  </si>
  <si>
    <t>BROCHA DE NYLON  5" PROFESIONAL</t>
  </si>
  <si>
    <t>MASCARILLA RESPIRADOR FILTRO DOBLE</t>
  </si>
  <si>
    <t>AZADÓN FORJADO CON CABO EN MADERA HERRAGR O Simila</t>
  </si>
  <si>
    <t>BISAGRA REDONDA  (CÁPSULA O PISTON)  DE 5/8" HIERR</t>
  </si>
  <si>
    <t>CAJA PORTA HERRAMIENTAS 24" PLASTICO</t>
  </si>
  <si>
    <t>CERRADURA CARTELERA CORREDERA mueble vitrina nique</t>
  </si>
  <si>
    <t>GAFAS DE SEGURIDAD – LENTE CLARO CHELSEA</t>
  </si>
  <si>
    <t>CERRADURA DE EMBUTIR  PICO LORO DOBLE  854</t>
  </si>
  <si>
    <t>CERRADURA TIPO POMO MADERA EXTERIOR</t>
  </si>
  <si>
    <t>CERRADURA TIPO POMO INTERIOR</t>
  </si>
  <si>
    <t>CHAPA ESCRITORIO mueble cajón 20 - 25 mm</t>
  </si>
  <si>
    <t>GRAPAS PARA ANCLAR LAVAMANOS (PLASTICA)</t>
  </si>
  <si>
    <t>CERRADURA MUEBLE PESTILLO VERTICAL 2044 YALE O SIM</t>
  </si>
  <si>
    <t>GRIFERIA SANITARIO CONJUNTO</t>
  </si>
  <si>
    <t>GUANTES DE CUERO VAQUETA</t>
  </si>
  <si>
    <t>Cerradura Mueble Pestillo Horizontal 2045.</t>
  </si>
  <si>
    <t>CHAZO PLASTICO NEGRO ESTRIADO 5/16</t>
  </si>
  <si>
    <t>LLAVE ESTRELLA JUEGO 6 A 22MM 8 PZ STANLEY 86-091</t>
  </si>
  <si>
    <t>LIMA TRIANGULAR DE 8" CON CABO plastico  Bastarda</t>
  </si>
  <si>
    <t>LIQUIDO PEQUEÑO DESTAPADOR DE CAÑERIA X 500ml</t>
  </si>
  <si>
    <t>LLANA DENTADA  MANGO MADERA (UE=60)</t>
  </si>
  <si>
    <t>LLANA METÁLICA Lisa 11x5 MANGO PLASTICO</t>
  </si>
  <si>
    <t>GRIFERIA SANITARIO PALANCA CROMADA ENTRADA-SALIDA</t>
  </si>
  <si>
    <t>LLAVE BOCA FIJA DE 6 A 22 MM (JUEGO 8 PZAS)</t>
  </si>
  <si>
    <t>MANILA LONA ¼</t>
  </si>
  <si>
    <t>PALA HOYADORA O PALIN SIN MANGO</t>
  </si>
  <si>
    <t>PALÍN CON CABO DE MADERA</t>
  </si>
  <si>
    <t>PASADOR PUERTA DE BAÑO SATINADO 2"</t>
  </si>
  <si>
    <t>RASTRILLO- ESCOBA 25 DIENTES PLASTCA C/CABO</t>
  </si>
  <si>
    <t>REJILLA P/PISO PLASTICA CON SOSCO 4" x 3"</t>
  </si>
  <si>
    <t>REMACHADORA 10"</t>
  </si>
  <si>
    <t>REMACHE POP 3/16 X 1/2" (BOLSA X 100)</t>
  </si>
  <si>
    <t>REMACHE POP 5/32 X 5/8 (BOLSA X 100)</t>
  </si>
  <si>
    <t>REMACHE POP 5/32" X 3/4 " (BOLSA X 100)</t>
  </si>
  <si>
    <t>TARRO ADHESIVO INSTANTÁNEO UNIV PRECISION X 5GR</t>
  </si>
  <si>
    <t>Silla concreto GRC 21MP 0.81x0.64 Segun diseño</t>
  </si>
  <si>
    <t>TIJERA  JARDINERIA cortacesped 12" mango  madera</t>
  </si>
  <si>
    <t>TORNILLO AUTOROSCANTE DE 6 X1" (BOLSA X 100)</t>
  </si>
  <si>
    <t>TORNILLO AUTOROSCANTE DE 6X2 (BOLSA X 100)</t>
  </si>
  <si>
    <t>TORNILLO DE 8 X 1 1/2 PULG. DRYWALL PUNTA DE BROCA</t>
  </si>
  <si>
    <t>TORNILLO HEXAGONAL  ZINCADO 3/8X1</t>
  </si>
  <si>
    <t>TUERCA HEXAGONAL  INOXIDABLE  304 DE 1/2</t>
  </si>
  <si>
    <t>CORREDERA METALICA (ZINC )  CAJON X 40CMS 40KG</t>
  </si>
  <si>
    <t>CLAVO CONCRETO ACERO DE 1" CON CABEZA X 500GR</t>
  </si>
  <si>
    <t>CLAVO CONCRETO ACERO DE 2" CON CABEZA X 500GR</t>
  </si>
  <si>
    <t>CLAVO ACERO LISO DE 3/4" X 500GR</t>
  </si>
  <si>
    <t>Banca concreto GRC 21 MP L=1.93 m Segun diseño BANCA MC</t>
  </si>
  <si>
    <t>ACOPLES-BRONCE MACHO Y HEMBRA TIPO CONVENCIONAL</t>
  </si>
  <si>
    <t>LLAVE ABASTO PLASTICO C/ACOPLE LAVAMANOS</t>
  </si>
  <si>
    <t>REGISTRO/VALVULA  BOLA Ø 3/4" (MANIJA - METALICA)</t>
  </si>
  <si>
    <t>SIKABOOM-500ccAMARILLO PRESENTACION-AEROSOL-SIMILA</t>
  </si>
  <si>
    <t>SIKASIL C  CARTUCHO DE  300 CC O SIMILAR</t>
  </si>
  <si>
    <t>SILICONA GRUESA en barra para pistola de 1/2"x10"</t>
  </si>
  <si>
    <t>PISTOLA METÁLICA PARA MANGUERA DE 1/2"</t>
  </si>
  <si>
    <t>TAPÓN ROSCADO DE 1/2" PVC PRESIÓN</t>
  </si>
  <si>
    <t>ABRAZADERAS METÁLICA DOBLE TORNILLO PARATUBO 1/2"</t>
  </si>
  <si>
    <t>ANGULO EXTERNO 20X20 BL</t>
  </si>
  <si>
    <t>ANGULO EXTERNO 25X25 BL</t>
  </si>
  <si>
    <t>ANGULO PLANO 20X20 BL</t>
  </si>
  <si>
    <t>ANGULO PLANO 20X12 BL</t>
  </si>
  <si>
    <t>ANGULO PLANO 25X25 BL</t>
  </si>
  <si>
    <t>BOMBILLOS HALOGENOS DICROICOS 50 W, 12 VOLTIOS</t>
  </si>
  <si>
    <t>BOMBILLO LED  GU 10</t>
  </si>
  <si>
    <t>CABLE COAXIAL RG-6 CERTIFICADO</t>
  </si>
  <si>
    <t>CABLE DUPLEX 2X12 (ROLLO X 100 Mts)</t>
  </si>
  <si>
    <t>CABLE SILICONADO NO. 12</t>
  </si>
  <si>
    <t>CABLE UTP CATEGORIA  6 S/N CERTIFICADO – BLINDADO</t>
  </si>
  <si>
    <t>PLUG TELEFÓNICO RJ-11</t>
  </si>
  <si>
    <t>PLUG TELEFÓNICO RJ-9</t>
  </si>
  <si>
    <t>SOCKET HALOGENO CABLE SILICONADO GU-10</t>
  </si>
  <si>
    <t>TAPA FINAL 20X12 BL (PLASTICA)</t>
  </si>
  <si>
    <t>TAPA FINAL 20X20 BL (PLASTICA)</t>
  </si>
  <si>
    <t>TAPA FINAL 25X25 BL (PLASTICA)</t>
  </si>
  <si>
    <t>UNION CANALETA 20 X 12 (PLASTICA)</t>
  </si>
  <si>
    <t>UNION CANALETA 20X20 BL (PLASTICA)</t>
  </si>
  <si>
    <t>UNION CANALETA 25X25 BL</t>
  </si>
  <si>
    <t>CANALETA PLASTICA 20X20MM (2 METROS ND) FERRETERIA</t>
  </si>
  <si>
    <t>CINTA DE ENMASCARAR DE 2" (ROLLO X 40 Mts)</t>
  </si>
  <si>
    <t>TUBO T8, TIPO LED DE 18 A 21 W DE 120 CMS</t>
  </si>
  <si>
    <t>TUBO T-8 TIPO LED DE 9 A 11W JE 60 CMS</t>
  </si>
  <si>
    <t>TUBO FLUORESCENTE 48 39W T12 LUZ DIA 122 CM</t>
  </si>
  <si>
    <t>TOMA PATATRABADA 2X20 AMP.</t>
  </si>
  <si>
    <t>TOMA EN T ELÉCTRICA 15-20 AMP</t>
  </si>
  <si>
    <t>TOMA BIFASICA INCRUSTAR 220 AMP</t>
  </si>
  <si>
    <t>PILA RECARGABLE TRIPLE A X CUATRO (4)</t>
  </si>
  <si>
    <t>PILA RECARGABLE AAX(2) -VARTA, ENERGIZER -SIMILAR</t>
  </si>
  <si>
    <t>PILA P/TELÉFONO INHALAMBRICO DE 3.6 VOLTIOS</t>
  </si>
  <si>
    <t>PILA DE 9V RECARGABLES  (CUADRADA)</t>
  </si>
  <si>
    <t>PILA CUADRADA ALKALINA  9V.</t>
  </si>
  <si>
    <t>PILA ALKALINA TRIPLE AAA (PAR)</t>
  </si>
  <si>
    <t>PILA ALKALINA DOBLE AA (PAR)</t>
  </si>
  <si>
    <t>MULTITOMA 6 SALIDAS SUPRESOR DE PICO CON FUSIBLE</t>
  </si>
  <si>
    <t>CINTA AISLANTE-SUPER33-19 mm ANCHO/20 M LARGO</t>
  </si>
  <si>
    <t>CAUTIN ELECTRICO TIPO LAPIZ  25 A 50 W PARA SOLDAR</t>
  </si>
  <si>
    <t>CARGADOR PARA PILAS AAA-AA (4 PUESTOS)</t>
  </si>
  <si>
    <t>CANALETA PARA PISO 60X13 LARGO 2M. NORMA TIA/EIA</t>
  </si>
  <si>
    <t>CANALETA BLANCA 25X25 LARGO 2M C/ADHESIVO</t>
  </si>
  <si>
    <t>CANALETA BLANCA 20X12-L 2M. NORMA TIA/EIA 569</t>
  </si>
  <si>
    <t>CANDADO TIPO ALEMAN DE 40 mm</t>
  </si>
  <si>
    <t>CANDADO TIPO ALEMAN DE 70 mm</t>
  </si>
  <si>
    <t>SILBATO PITO DE SEGURIDAD</t>
  </si>
  <si>
    <t>LINTERNA 18 LUCES TIPO LED RECARGABLE-INDUSTRIAL</t>
  </si>
  <si>
    <t>DUCHA ELÉCTRICA — 110V — 220 V</t>
  </si>
  <si>
    <t>DESTORNILLADOR ESTRELLA 6" X ¼ (LARGO 150 mm)</t>
  </si>
  <si>
    <t>DESTORNILLADOR ESTRELLA 1/4" X 4"</t>
  </si>
  <si>
    <t>CINTA AUTO ADHESIVA DOBLE FAZ ( 3/4"-ROLLO X 5M)</t>
  </si>
  <si>
    <t>CABLE 1/0 Cu-19  Hilos</t>
  </si>
  <si>
    <t>ANGULO EXTERNO 20X12 BL</t>
  </si>
  <si>
    <t>Cable 4 Cu-Blanco 7 Hilos</t>
  </si>
  <si>
    <t>Cable 6 Cu-Verde 7 Hilos</t>
  </si>
  <si>
    <t>Cable 8 Cu-Negro 7 Hilos</t>
  </si>
  <si>
    <t>LOGO PROGRAMADOR V-8 SIEMENS(8ENT-4SALID)</t>
  </si>
  <si>
    <t>TOTALIZADOR REGULABLE IND. 200-250 AMP</t>
  </si>
  <si>
    <t>MODULO DE EXPANSIÓN (4 ENT-4SALID)12/24V</t>
  </si>
  <si>
    <t>CAJA TOTALIZADOR (40X40X10CM)Pint. Electrost.</t>
  </si>
  <si>
    <t>Programa Logo Soft (Control y programación)</t>
  </si>
  <si>
    <t>NIVELADOR  CON TORNILLO PLANO 3/8</t>
  </si>
  <si>
    <t>CABLE DUPLEX 2 X 18 AWG 18, 600V 100% COBRE</t>
  </si>
  <si>
    <t>Puerta en aluminio tipo persiana + marco (según di</t>
  </si>
  <si>
    <t>Filtro Aire FBW-B7241 Filter-Lube (Spin On)-Baldwi</t>
  </si>
  <si>
    <t>ServicioTécnico(CambfiltroAceitePlantaCummins-880</t>
  </si>
  <si>
    <t>Filtro de Aceite PH675 LUBER FINER</t>
  </si>
  <si>
    <t>Filtro de combustible LFF8062 LUBER FINER</t>
  </si>
  <si>
    <t>Filtro de Aceite 1207061512 LISTER</t>
  </si>
  <si>
    <t>Filtro de combustible 9101-1201031729 LISTER</t>
  </si>
  <si>
    <t>Filtro de combustible 9102-1201031729 LISTER</t>
  </si>
  <si>
    <t>Filtro de Aceite BALDWIN  BW5071</t>
  </si>
  <si>
    <t>Filtro de Aceite LUBER FINER LFP3000</t>
  </si>
  <si>
    <t>Filtro de Combustible LUBER FINER LFF3417</t>
  </si>
  <si>
    <t>Filtro de Combustible DONALDSON P553004</t>
  </si>
  <si>
    <t>PARLANTE DE TECHO DE 6 W, 5” TRANSFORMADOR-LINEA</t>
  </si>
  <si>
    <t>BAFLE SATÉLITE O PARLANTE DE PARED DE 30 W, 5.5”</t>
  </si>
  <si>
    <t>MICRÓFONO DE MESA  PORFESIONAL CUELLO FLEXIBLE</t>
  </si>
  <si>
    <t>LAMPARA LED 30W REDONDO blanca de incrustar</t>
  </si>
  <si>
    <t>LAMPARA PANEL REDONDO LED 18CM DIÁMETRO 12W</t>
  </si>
  <si>
    <t>LAMPARA PANEL REDONDO LED 30CM DIÁMETRO 25W</t>
  </si>
  <si>
    <t>ServicioTécnico(CambfiltroAceitePlantaListerPetter</t>
  </si>
  <si>
    <t>ServicioTécnico(CambfiltroAceitePlantListerStamfor</t>
  </si>
  <si>
    <t>ServicioTécnico(CambfiltroAceitePlantDieselCummmin</t>
  </si>
  <si>
    <t>Filtro de Aceite  DONALDSON P181099</t>
  </si>
  <si>
    <t>Estacion Gimnasia NTD- Street Workout(Diseño IDRD)</t>
  </si>
  <si>
    <t>Poste MetálicoH=9mTipoAP+Base+BrazoSenc.Norma AP-8</t>
  </si>
  <si>
    <t>SOLDADURA EXOTERMICA 150 GRS (TIRO)</t>
  </si>
  <si>
    <t>Juego Carrusel 3-10 años Cap: 8 niños</t>
  </si>
  <si>
    <t>JuegoModularToboganTrepadorBotones3a12añosCap:5-10</t>
  </si>
  <si>
    <t>SOLDADURA EXOTERMICA 90 GRS (TIRO)</t>
  </si>
  <si>
    <t>Señal Biosalud(0.80x1.20m)Lam.galv.Cal.20+TuboØ2"</t>
  </si>
  <si>
    <t>BOTA DE CUERO SIN PUNTERA</t>
  </si>
  <si>
    <t>IMPERMEABLE DE DOS PIEZAS</t>
  </si>
  <si>
    <t>BOTAS DE SEGURIDAD EN CUERO CON PUNTA DE ACERO</t>
  </si>
  <si>
    <t>PisoCauchoReciclado:e=3cm(2:SBR+1:EPDM)Sum+Inst</t>
  </si>
  <si>
    <t>CHALECO EN DRIL DOTACION</t>
  </si>
  <si>
    <t>AYUDANTE ALBAÑILERIA GENERAL+PREST.(IDRD) NOCTURNO</t>
  </si>
  <si>
    <t>OFICIAL ALBAÑILERIA GENERAL + PREST.(IDRD)nocturno</t>
  </si>
  <si>
    <t>AYUDANTE INST. HIDRAULICAS + PREST(IDRD)</t>
  </si>
  <si>
    <t>OFICIAL INST. HIDRAULICAS + PREST.(IDRD).</t>
  </si>
  <si>
    <t>Piso Caucho reciclPigment 2cm sum+ inst</t>
  </si>
  <si>
    <t>Ensayo Laboratorio Cancha Grama sintetica Futbol 5</t>
  </si>
  <si>
    <t>Ensayo Laboratorio Cancha Grama sintetica Futbol 8</t>
  </si>
  <si>
    <t>Ensayo Laboratorio Cancha Grama sintetic Futbol 11</t>
  </si>
  <si>
    <t>Señal Civica Instrucc.Ruta de la Vida(6 Ejercicios</t>
  </si>
  <si>
    <t>Piso Caucho recicl 2cm (EPDM 1cm+SBR 1cm sum+inst)</t>
  </si>
  <si>
    <t>Piso Caucho recicl 3cm (EPDM 1cm+SBR 2cm sum+inst)</t>
  </si>
  <si>
    <t>Piso Caucho recicl 4cm (EPDM 1cm+SBR 3cm sum+inst)</t>
  </si>
  <si>
    <t>Piso Caucho recicl 5cm (EPDM 1cm+SBR 4cm sum+inst)</t>
  </si>
  <si>
    <t>Piso Caucho recicl 6cm (EPDM 1cm+SBR 5cm sum+inst)</t>
  </si>
  <si>
    <t>Piso Caucho recicl 7cm (EPDM 1cm+SBR 6cm sum+inst)</t>
  </si>
  <si>
    <t>Piso Caucho recicl 8cm (EPDM 1cm+SBR 7cm sum+inst)</t>
  </si>
  <si>
    <t>Piso Caucho recicl 9cm (EPDM 1cm+SBR 8cm sum+inst)</t>
  </si>
  <si>
    <t>Piso Caucho recicl 10cm (EPDM 1cm+SBR 9cm sum+inst</t>
  </si>
  <si>
    <t>Piso Caucho recicl 11cm (EPDM 1cm+SBR 10cm sum+ins</t>
  </si>
  <si>
    <t>Piso Caucho recicl 12cm (EPDM 1cm+SBR 11cm sum+ins</t>
  </si>
  <si>
    <t>Piso Caucho recicl 13cm (EPDM 1cm+SBR 12cm sum+ins</t>
  </si>
  <si>
    <t>VÁLVULA CHEQUE CORTINA 1 1/4 - 250PSI EN BRONCE</t>
  </si>
  <si>
    <t>Cortina Enrollable Black out blanco  100% polieste</t>
  </si>
  <si>
    <t>Tintilla (1/2 galón)</t>
  </si>
  <si>
    <t>Graniplast Blanco Esgrafiado Antihongo(4 Galones)</t>
  </si>
  <si>
    <t>MÓDULO JOTA (Estiramiento de pierna)VER DESCR. TEC</t>
  </si>
  <si>
    <t>MÓD.CABALLOPectoral sentado-BiopectoralesVERDESCRI</t>
  </si>
  <si>
    <t>MÓDUL TUBO O BAUL (Sumi+trans)VER DESCRIPCION TECN</t>
  </si>
  <si>
    <t>MESA DE AJEDREZ (Sumin +transp) Ver descri Técnica</t>
  </si>
  <si>
    <t>Sumnistro e instalación guarda escobas en MDF 8 cm</t>
  </si>
  <si>
    <t>BANDEJA CABLOFIL 54*400*3 Mts ELECTROCINCADA</t>
  </si>
  <si>
    <t>BANDEJA CABLOFIL 54*300*3 Mts ELECTROCINCADA</t>
  </si>
  <si>
    <t>CABLE COBRE AISLADO # 250 MCM- KCM THHN/600V</t>
  </si>
  <si>
    <t>TERMINAL BORNA PARA CABLE #250 (1/2")</t>
  </si>
  <si>
    <t>SumnistroeinstpisoviniloPVC tipoclic0.3micras</t>
  </si>
  <si>
    <t>TERMINAL BORNA PARA CABLE 2/0</t>
  </si>
  <si>
    <t>CABLE ALUMINIO  N°4/0 AWG SERIE 8000 THHN</t>
  </si>
  <si>
    <t>TERMINAL BORNA PARA CABLE 4/0</t>
  </si>
  <si>
    <t>Luminaria (24 Leds) 55W-700mA-6800Lm (rfe:5120)</t>
  </si>
  <si>
    <t>Proyector (128 Leds)431 W-1.000mA-45.700Lm(Rf.5120</t>
  </si>
  <si>
    <t>FOTOCELDA 1000 W 208 V 5 PINES</t>
  </si>
  <si>
    <t>Banca bicolor concreto GRC 21MP L=1.8 Segun diseño</t>
  </si>
  <si>
    <t>Banca en concreto GRC 21 MP  50 x 50 Segun diseño</t>
  </si>
  <si>
    <t>Banca concreto GRC 21MP Circular ø0.47mSegundiseño</t>
  </si>
  <si>
    <t>Banca en concreto GRC 21MP 0.55x0.63m Según diseño</t>
  </si>
  <si>
    <t>Banca concreto GRC 21MP Circular ø0.87mSegundiseño</t>
  </si>
  <si>
    <t>Silla en concreto GRC 21MP 0,7x0.51 Segun diseño</t>
  </si>
  <si>
    <t>Banca concreto GRC 21 MP L=2,06 m Segun diseño</t>
  </si>
  <si>
    <t>Banca concreto GRC 21 MP L=1,52 m Segun diseño</t>
  </si>
  <si>
    <t>Banca concreto GRC 21MP 1,23x0.45m Segun diseño</t>
  </si>
  <si>
    <t>Banca petalo concreto L=2.0m Temik UHPC + transp</t>
  </si>
  <si>
    <t>Banca petalo concreto L=1.2m Temik UHPC + transp</t>
  </si>
  <si>
    <t>Banca cilindrica Ø0,5m concreto Temik UHPC Segundi</t>
  </si>
  <si>
    <t>Banca en concreto Temik UHPC  L= 0,6 m Segundiseño</t>
  </si>
  <si>
    <t>Banca rectangular concreto L=1m Temik UHPC Segun/D</t>
  </si>
  <si>
    <t>Banca sobreponer concreto Temik UHPC L=045m Segun/</t>
  </si>
  <si>
    <t>Banca rectangular concreto L=0,5m Temik UHPC Segun</t>
  </si>
  <si>
    <t>Banca rectangular concreto L=2m Temik UHPC Segun/D</t>
  </si>
  <si>
    <t>Banca en concreto L=0,93mTemik UHPC Según diseño</t>
  </si>
  <si>
    <t>Juego Animal 3D(EPDM) Forma erizo 2a8años Cap:4niñ</t>
  </si>
  <si>
    <t>Juego Animal 3D(EPDM) Forma gato 2a8años Cap:2niño</t>
  </si>
  <si>
    <t>Juego Animal 3D(EPDM) Formacaracol 2a8años CaP:3ni</t>
  </si>
  <si>
    <t>Juego Animal 3D(EPDM) Formarana 2a8años Cap:2niños</t>
  </si>
  <si>
    <t>Juego Animal 3D (EPDM) Forma mariquita 2 a 8 años</t>
  </si>
  <si>
    <t>Juego Animal 3D (EPDM) Forma tortuga 2 a 8 años Ca</t>
  </si>
  <si>
    <t>Juego de balanceo y rotación 6-12 años Cap:2niños</t>
  </si>
  <si>
    <t>Poste Metáli H=14M+Canast Mant.+Cruceta+Parrill 4</t>
  </si>
  <si>
    <t>Juego incluyente Pasadizo 2-12 años Cap: 33 niños</t>
  </si>
  <si>
    <t>Cruceta de 2.40m con abrazadera para 4 reflectores</t>
  </si>
  <si>
    <t>LuminariaTECEO1-5120-40Leds90W-700mA-11100Lm</t>
  </si>
  <si>
    <t>Piso Caucho recicl3cm (EPDM1cm+SBR2cm-spara1250m2</t>
  </si>
  <si>
    <t>juego Multifuncional primerainfancia0-3añoCap:25ni</t>
  </si>
  <si>
    <t>CINTA BANDIT Ø3/4" (ROLLO DE 30ML)</t>
  </si>
  <si>
    <t>HEBILLA  PARA CINTA BANDIT Ø 3/4"</t>
  </si>
  <si>
    <t>Poda Zona Verde (Carg+Retiro)  30.000 M2</t>
  </si>
  <si>
    <t>Silla concreto GRC 21MP 0.82x0.78 Segun diseño</t>
  </si>
  <si>
    <t>CableAluminio#4-AWG-THHN-600V(Ser-8.000)7.000ml</t>
  </si>
  <si>
    <t>Tubo Corrugado Ø65mm (Con Filtro) Rollo</t>
  </si>
  <si>
    <t>Geocelda Neoloy-356-120A-76ps</t>
  </si>
  <si>
    <t>JuegoCuerdasDoblePiramidal 6-12años Cap:60niños PE</t>
  </si>
  <si>
    <t>Cable 4x12AWG MULTIFLEX PVC/NY600V90CTC</t>
  </si>
  <si>
    <t>Señal informativa Identificador escenarios deporti</t>
  </si>
  <si>
    <t>Vinilo publicitario para modulos de servicio</t>
  </si>
  <si>
    <t>Señal poste direccional (sumin + trasn) H.=3.50</t>
  </si>
  <si>
    <t>CAJA AE-303 - CODENSA - MEDIDOR TRIFASICO</t>
  </si>
  <si>
    <t>MESA PLASTICA DEMARACADA TENIS DE MESA PING PONG</t>
  </si>
  <si>
    <t>RegistroPublicidad Exterior Visual vallas de obra</t>
  </si>
  <si>
    <t>Evaluación  arboles aislados &lt; 25 inidividuos</t>
  </si>
  <si>
    <t>Evaluación arboles aislados entre 25 y 50 inidivid</t>
  </si>
  <si>
    <t>Evaluación arboles aislados entre 50 y 100 inidivi</t>
  </si>
  <si>
    <t>Evaluación arboles aislados entre 100 y 200 inidiv</t>
  </si>
  <si>
    <t>Evaluación arboles aislados entre 200 y 300 inidiv</t>
  </si>
  <si>
    <t>Evaluación arboles aislados entre 300 y 400 inidiv</t>
  </si>
  <si>
    <t>Evaluación arboles aislados entre 400 y 500 inidiv</t>
  </si>
  <si>
    <t>Evaluación arboles aislados entre 500 y 1.000 inid</t>
  </si>
  <si>
    <t>Evaluación arboles aislados &gt; 1.000 inidividuos</t>
  </si>
  <si>
    <t>Seguimiento arboles aislados &lt; 25 inidividuos</t>
  </si>
  <si>
    <t>Seguimiento arboles aislados entre 25 y 50 inidivi</t>
  </si>
  <si>
    <t>Seguimiento arboles aislados entre 50 y 100 inidiv</t>
  </si>
  <si>
    <t>Seguimiento arboles aislados entre 100 y 200 inidi</t>
  </si>
  <si>
    <t>Seguimiento arboles aislados entre 200 y 300 inidi</t>
  </si>
  <si>
    <t>Seguimiento arboles aislados entre 300 y 400 inidi</t>
  </si>
  <si>
    <t>Seguimiento arboles aislados entre 400 y 500 inidi</t>
  </si>
  <si>
    <t>Seguimiento arboles aislados entre 500 y 1.000 ini</t>
  </si>
  <si>
    <t>Seguimiento arboles aislados &gt; 1.000 inidividuos</t>
  </si>
  <si>
    <t>LUMINARIA RALED II-48 LED NW-4.000K-12.800Lum</t>
  </si>
  <si>
    <t>Certificación RETIE RETILAP parquevecinal 13.383m2</t>
  </si>
  <si>
    <t>Certificación RETIE RETILAP parquevecinal 8.736 m2</t>
  </si>
  <si>
    <t>Breaker Ind.(3x250Amp)25KA-Regulable 160-250 Amp</t>
  </si>
  <si>
    <t>Breaker Ind.(3x100Amp)25KA-Regulable 70-100 Amp</t>
  </si>
  <si>
    <t>Breaker Ind.(3x25Amp)25KA-Regulable 18-25 Amp</t>
  </si>
  <si>
    <t>Breaker Ind.(3x40Amp)25KA-Regulable 28-40 Amp</t>
  </si>
  <si>
    <t>Valla informativa de obra Dimensiones 3.0M X 6.0M</t>
  </si>
  <si>
    <t>MEDIDOR ELECTRONICO TRIFASICO3X220/380V-CLASE-1</t>
  </si>
  <si>
    <t>CAMION CAPACIDAD 6 TONELADAS DENTRO DE LA CIUDAD</t>
  </si>
  <si>
    <t>PLANTA OREJA DE RATON  (Sum+Inst) sin tierra</t>
  </si>
  <si>
    <t>TUBERIA ALCANATRILLADO HERMÉTICA Ø24"(L=6.5M)</t>
  </si>
  <si>
    <t>ABRAZADERA EN U TIPO-1</t>
  </si>
  <si>
    <t>PERNO 5/8" X 545MM</t>
  </si>
  <si>
    <t>ESPARRAGO DE 578X18" + TUERCAS</t>
  </si>
  <si>
    <t>ConectorTerminal de Compresión Tipo vastago ET-301</t>
  </si>
  <si>
    <t>BOQUILLA GALVANIZADA Ø 4"</t>
  </si>
  <si>
    <t>CURVA 90° Ø 4"  EN ACERO</t>
  </si>
  <si>
    <t>terminal Premoldeado Ext-15KV (2-4/0) TFT 151</t>
  </si>
  <si>
    <t>TransformadorSecClasH75KVA-11.4-208-120V+3DPS+Rued</t>
  </si>
  <si>
    <t>TransformadorSecClasH-15KVA-11.4-208-120V+3PDS+Rue</t>
  </si>
  <si>
    <t>Celda paraTransformadorSecoClaseH75KVA-11400-208v</t>
  </si>
  <si>
    <t>Celda Duplex Seccionadores Entrada  y Salida-15 KV</t>
  </si>
  <si>
    <t>Celda paraTransformadorSecoClaseH15KVA-11400-208v</t>
  </si>
  <si>
    <t>JUEGO DE 3 DPS DISPOS. PROTECCIÓN SOBRETENS.15KVA</t>
  </si>
  <si>
    <t>CELDA B.T.MEDIDA CR EQUIPÁDA(Bajo techo 2x0.8x0.40</t>
  </si>
  <si>
    <t>BORNERA PRUEBA 3 ELEMENTOS</t>
  </si>
  <si>
    <t>TERMINAL PREMOLDEADO EXT-15KV (2-4/0)</t>
  </si>
  <si>
    <t>Prueba VLF (tramo 465 ml)cable Alumin-Zona Franca</t>
  </si>
  <si>
    <t>Certificacion Parque Infantil - Zona de Juegos con superficie en caucho - NTC 5600 - NTC 5176</t>
  </si>
  <si>
    <t>PuertaPlegable (CTS548-1-Codensa)L=6.87m;H=2.34m</t>
  </si>
  <si>
    <t>PuertaMeta.Celosia (CTS548-Codensa)L=2.87m;H=2.34</t>
  </si>
  <si>
    <t>Certificación Retie Parque-Zona Franca (10.0.96m2)</t>
  </si>
  <si>
    <t>Certificación Retilap Parque -Zona Franca(10.096m2</t>
  </si>
  <si>
    <t>Luminaria Raled II-48 Leds-700mA-12.800Lm,120-277V</t>
  </si>
  <si>
    <t>PERNO MAQUINA DE 5/8"X6"</t>
  </si>
  <si>
    <t>Loseta concreto tipo IDU A-20 (20x20x6) Color**</t>
  </si>
  <si>
    <t>Celda Protección+Seccionador en Aire+Fusibles</t>
  </si>
  <si>
    <t>CURVA IMC - GALVANIZADA-  Ø 6"</t>
  </si>
  <si>
    <t>TERMINAL- BOQUILLA   IMC GALVANIZADA  Ø 6"</t>
  </si>
  <si>
    <t>UNION IMC- GALVANIZADA- Ø 6"</t>
  </si>
  <si>
    <t>RutaVida Estac16 Estiramiento Pierna</t>
  </si>
  <si>
    <t>Certif.Parque Infantil Norma NTC-5.600 y NTC 5176</t>
  </si>
  <si>
    <t>Juego Circuito Cap: 30 niños 1 a 12 años</t>
  </si>
  <si>
    <t>Juego Barco Cap: 30 niños 2 a 12 años</t>
  </si>
  <si>
    <t>Volantes Con diferente Diseño por Millar</t>
  </si>
  <si>
    <t>MILL</t>
  </si>
  <si>
    <t>Servicio de Time Lapse en Video</t>
  </si>
  <si>
    <t>Servicio de Time Lapse con Fotos</t>
  </si>
  <si>
    <t>NO USAR Juego deslizadero estimulación 0-5 años Ca</t>
  </si>
  <si>
    <t>Deck Liston WPC Macizo A=16cm ; E=2cm , L=3m</t>
  </si>
  <si>
    <t>Juego Casita 2-6 Años Cap: 6 Niños</t>
  </si>
  <si>
    <t>ESTACION PARA EXTENSION DE PIERNAS</t>
  </si>
  <si>
    <t>ESTACION PARA FLEXION DE PIERNAS</t>
  </si>
  <si>
    <t>ESTACION PARA PANTORRILLA PRENSA</t>
  </si>
  <si>
    <t>MAQUINA SENTADILLA COMBINADA</t>
  </si>
  <si>
    <t>ESTACION PARA PRESION PECHO</t>
  </si>
  <si>
    <t>ESTACION PARA PRESION HOMBRO</t>
  </si>
  <si>
    <t>ESTACION PREDICADOR BICEPS</t>
  </si>
  <si>
    <t>ESTACION PARA TRICEP FONDOS PARALELAS</t>
  </si>
  <si>
    <t>ESTACION PARA REMO BAJO</t>
  </si>
  <si>
    <t>ESTACION PARA HALON SUPERIOR ESPALDA</t>
  </si>
  <si>
    <t>TORRE PARA DOMINADAS Y FONDOS 4P</t>
  </si>
  <si>
    <t>ESTRUCTURA ENTRENAMIENTO FUNCIONAL AIRELIBRE 11USU</t>
  </si>
  <si>
    <t>Sellador para Madera Industrial (40 sólidos) Nitro</t>
  </si>
  <si>
    <t>GIMNASIO ARBOL DE BARRAS 8 USUARIOS</t>
  </si>
  <si>
    <t>GIMNASIO ARBOL DE BARRAS 8 USUARIOS 2 FLEXOR 2 GRX</t>
  </si>
  <si>
    <t>GIMNASIO MULTIFUNCIONAL 3 TORRES PECHOSENTADILLARE</t>
  </si>
  <si>
    <t>GIMNASIO MULTIFUNCIONAL 6 TORRES</t>
  </si>
  <si>
    <t>GIMNASIO PRENSA DE PECHO JALON ESPALDA ADULTOS</t>
  </si>
  <si>
    <t>GIMNASIO TRIPLE PECHO ESPALDA PIERNAS ADULTOS</t>
  </si>
  <si>
    <t>GIMNASIO TORRE DOBLE FLEXION EXT PIERNA 150 LB</t>
  </si>
  <si>
    <t>GIMNASIO TORRE DOBLE PECHO SENTADILLA 150 LB</t>
  </si>
  <si>
    <t>GIMNASIO TORRE DOBLE POLEA ALTA Y BAJA 150 LB</t>
  </si>
  <si>
    <t>PLATAFORMA NATACION-PROFESIONAL-C-ACUATICO</t>
  </si>
  <si>
    <t>Backstroke  PROFESIONAL (ARRANQUE DE ESPALDA) COMP</t>
  </si>
  <si>
    <t>CajaManiobras4VíasEntr:600A-Deriv:200A(15Kv)Sumerg</t>
  </si>
  <si>
    <t>Transformador 45Kva-11.4/208-120v-ocasionalSumergi</t>
  </si>
  <si>
    <t>CANALETA 43 METALICA  CAL.26 X 4.0M</t>
  </si>
  <si>
    <t>ESTACION DE GIMNASIA NTD LIGTH</t>
  </si>
  <si>
    <t>PLATAFORMA  NATACION SEMIPROFESIONAL-</t>
  </si>
  <si>
    <t>Juego circuito Muro, Escalar, Rodadero 2-6años Cap</t>
  </si>
  <si>
    <t>MODULO ADMINISTRACION Y VESTIER M-149-IDRD</t>
  </si>
  <si>
    <t>Celda para TransformadorClaseH-75Kva11.4-208/120</t>
  </si>
  <si>
    <t>TransformadorTrifas-Seco-ClaseH-75Kva11.4-208/120</t>
  </si>
  <si>
    <t>Módulo Sanitario M-143-IDRD(S/Especificación)</t>
  </si>
  <si>
    <t>Cable Aluminio N°2 serie 8.000</t>
  </si>
  <si>
    <t>Luminaria 24 Leds,80W,1.000mA-8.600LmBlanco Neutro</t>
  </si>
  <si>
    <t>Licencia de Programas Computacionales Especiales</t>
  </si>
  <si>
    <t>Impresora ( Mínimo: LaserJet 27ppm resolucion 1200</t>
  </si>
  <si>
    <t>CURVA 90°  EMT 3/4"</t>
  </si>
  <si>
    <t>Cable Cu Aislado N°12 AWG-600V -LSZH</t>
  </si>
  <si>
    <t>TERMINAL CONDUIT PVC 3/4"</t>
  </si>
  <si>
    <t>TORNILLO 5/32"X1/2" Cabeza Redonda</t>
  </si>
  <si>
    <t>TOMA BIFASICA 25AMP PATA TRABADA</t>
  </si>
  <si>
    <t>Sensor de Movimiento de 360°</t>
  </si>
  <si>
    <t>Sensor de Movimiento de 180°</t>
  </si>
  <si>
    <t>Tobogan recto cap 3 niños de 2+ años</t>
  </si>
  <si>
    <t>JuegoCIRCUITO MOTRIZ  1-12 añosCap:51 niñosH=3,80</t>
  </si>
  <si>
    <t>JUEGO ROTACION  4 USUARIOS ALTURA 2.350</t>
  </si>
  <si>
    <t>JUEGO COLUMPIO MULTIPLE 9 U(2+añosCap:9 niñosH=2.6</t>
  </si>
  <si>
    <t>CERTIFICACION RETIE RETILAP PARQUE DE LOS NIÑOS</t>
  </si>
  <si>
    <t>PROFESIONAL ELECTRICO CATEGORÍA 3 (E.G.8;E.E.5) - SIN PREST.</t>
  </si>
  <si>
    <t>PROFESIONAL DIRECTOR CATEGORÍA 4(E.G.6;E.E.3) CON PRESTACIONES</t>
  </si>
  <si>
    <t>GramaSinteticaMonofil60mmCertfFIFAPREFER+arena+cau</t>
  </si>
  <si>
    <t>GramaSinteticaMonofil50mmCertfFIFAPREFER+arena+cau</t>
  </si>
  <si>
    <t>Grapa metálica galvanizada 1/8"</t>
  </si>
  <si>
    <t>Puerta P-17Madera(6.60x3.20)CDRC(S/Esp.Tecnica)</t>
  </si>
  <si>
    <t>Manijas o Agarraderas</t>
  </si>
  <si>
    <t>Puerta P-00Metalica(3.0x3.60)CRD(S/Esp.Tecnica</t>
  </si>
  <si>
    <t>Puerta P-34Madera(9.20x4.0)CDRC(S/Esp.Tecnica)</t>
  </si>
  <si>
    <t>Tablero Aglomerado Melaminico 18mm-rh</t>
  </si>
  <si>
    <t>Canto rigido de 22 mm</t>
  </si>
  <si>
    <t>Tablilla en Teka de 3/4"x3"</t>
  </si>
  <si>
    <t>SILLA AUDITORIO REF. NOVA ANCHO 508 MM DE INORCA - SUMINISTRO E INSTALACIÒN</t>
  </si>
  <si>
    <t>CieloFalsoStrech Metal Aluzinc hd10 Hunter Douglas</t>
  </si>
  <si>
    <t>CieloRasoFalso AluminioMiniwavePerofradoPint.polie</t>
  </si>
  <si>
    <t>CieloRasoFalsoAluminioMiniwaveMicroperf.Pint.polie</t>
  </si>
  <si>
    <t>CieloRasoFalsoAluzinBaffle100+FibVidrio+pin Zseca</t>
  </si>
  <si>
    <t>CieloRasoFalsoPanelAbsorbenteTipoPerforado+FibraC1</t>
  </si>
  <si>
    <t>Fibtra de Vidrio Black Theater 2" A</t>
  </si>
  <si>
    <t>TUBERÍA PVC-P SCH-80 2"</t>
  </si>
  <si>
    <t>Sarnafil G-476-151 (2x20m)</t>
  </si>
  <si>
    <t>Geotextil PP2.500 (110x1.8m)</t>
  </si>
  <si>
    <t>Lamina Sika drenaje 32T</t>
  </si>
  <si>
    <t>CODO 90 PVC-P SCH 80 2"</t>
  </si>
  <si>
    <t>Teja Sanwich Aluzinc Cal.26+poliuretano525C</t>
  </si>
  <si>
    <t>TEE PVC-P SCH 80 2"</t>
  </si>
  <si>
    <t>TUBERÍA PVC-P SCH-80 2 1/2"</t>
  </si>
  <si>
    <t>CODO 90 PVC-P SCH 80 2 1/2"</t>
  </si>
  <si>
    <t>TEE PVC-P SCH 80 2 1/2"</t>
  </si>
  <si>
    <t>UNION PVC-P SCH 80 2 1/2"</t>
  </si>
  <si>
    <t>TUBERÍA PVC-P SCH-80 3"</t>
  </si>
  <si>
    <t>CODO 90 PVC-P SCH 80 3"</t>
  </si>
  <si>
    <t>TEE PVC-P SCH 80 3"</t>
  </si>
  <si>
    <t>UNION PVC-P SCH 80 3"</t>
  </si>
  <si>
    <t>Lamina Cold rolled Cal.22  (1.22x2.44m)</t>
  </si>
  <si>
    <t>TUBERÍA PVC-P SCH-80 4"</t>
  </si>
  <si>
    <t>CODO 90 PVC-P SCH 80 4"</t>
  </si>
  <si>
    <t>TEE PVC-P SCH 80 4"</t>
  </si>
  <si>
    <t>TUBERÍA PVC-P SCH-80 6"</t>
  </si>
  <si>
    <t>Cierrapuerta Hidráulico Ajustable 80 Kg</t>
  </si>
  <si>
    <t>Puerta P-01Metalica(3.0x2.75)CRDl(S/Esp.Tecnica</t>
  </si>
  <si>
    <t>CODO 90 PVC-P SCH 80 6"</t>
  </si>
  <si>
    <t>Cable 1/0 Cu PE LS-HF-FR</t>
  </si>
  <si>
    <t>TEE PVC-P SCH 80 6"</t>
  </si>
  <si>
    <t>UNION PVC-P SCH 80 6"</t>
  </si>
  <si>
    <t>Cable 2 Cu PE LS-HF-FR</t>
  </si>
  <si>
    <t>Cable 6 Cu PE LS-HF-FR</t>
  </si>
  <si>
    <t>Cable 2/0 Cu PE LS-HF-FR</t>
  </si>
  <si>
    <t>Cable 8 Cu PE LS-HF-FR</t>
  </si>
  <si>
    <t>Cable 4 Cu PE LS-HF-FR</t>
  </si>
  <si>
    <t>FORMALETA METALICA COLUMNA Ø 0.75x3.00</t>
  </si>
  <si>
    <t>Puerta P-02Metalica(7.40x3.60)CDRC(S/Esp.Tecnica)</t>
  </si>
  <si>
    <t>Puerta P-04Metalica(1.50x3.60)CDRC(S/Esp.Tecnica)</t>
  </si>
  <si>
    <t>Lámina Cold Rolled Cal.20 (1.22x2.44m)</t>
  </si>
  <si>
    <t>Puerta P-05Metalica(1.20x3.00m)CDRC(S/Esp.Tecnica)</t>
  </si>
  <si>
    <t>Puerta P-06Metalica(0.70x2.35m)CDRC(S/Esp.Tecnica)</t>
  </si>
  <si>
    <t>Puerta P-07Metalica(1.95x2.35m)CDRC(S/Esp.Tecnica)</t>
  </si>
  <si>
    <t>Puerta P-09Metalica(2.40x3.60m)CDRC(S/Esp.Tecnica)</t>
  </si>
  <si>
    <t>Puerta P-11Metalica(1.00x2.40m)CDRC(S/Esp.Tecnica)</t>
  </si>
  <si>
    <t>JUNTA DILAT. FLEXI 300 PSI L=0,5 1/2" BRIDA INOX.</t>
  </si>
  <si>
    <t>JUNTA DILAT FLEX 300 PSI L=0,5 1" BRIDA INOX.</t>
  </si>
  <si>
    <t>JUNTA DILAT. FLEX. 300 PSI L=0,5 3" BRIDA INOX.</t>
  </si>
  <si>
    <t>TUBERÍA COBRE TIPO M 1"</t>
  </si>
  <si>
    <t>TUBERÍA COBRE TIPO M 1 1/4"</t>
  </si>
  <si>
    <t>Cable 4/0 Cu PE LS-HF-FR</t>
  </si>
  <si>
    <t>Puerta P-12Metalica(1.00x2.75m)CDRC(S/Esp.Tecnica)</t>
  </si>
  <si>
    <t>Puerta P-13Metalica(1.25x2.35m)CRD(S/Esp.Tecnica</t>
  </si>
  <si>
    <t>Puerta P-15Metalica(2.90x3.60m)CDRC(S/Esp.Tecnica)</t>
  </si>
  <si>
    <t>TUBERÍA COBRE TIPO M 1 1/2"</t>
  </si>
  <si>
    <t>TUBERÍA COBRE TIPO M 2"</t>
  </si>
  <si>
    <t>Puerta P-21Metalica(1.00x2.40m)CDRC(S/Esp.Tecnica)</t>
  </si>
  <si>
    <t>Puerta P-22Metalica(1.80x3.10m)CDRC(S/Esp.Tecnica)</t>
  </si>
  <si>
    <t>CAÑUELA POLIURETANO e=1" RECUBR. PAPEL KRAFT 1"</t>
  </si>
  <si>
    <t>TUBO EMT  4 "</t>
  </si>
  <si>
    <t>CAÑUELA POLIURETANO E=1" RECUB. PAPEL KRAFT 1 1/4"</t>
  </si>
  <si>
    <t>prefabricado en l para graderia cine huella a:1.1m</t>
  </si>
  <si>
    <t>CAÑUELA POLIURETANO E=1" RECUB. PAPEL KRAFT 1 1/2"</t>
  </si>
  <si>
    <t>Cable # 10 Cu PE LSHFFR</t>
  </si>
  <si>
    <t>CAÑUELA POLIURETANO E=1" RECUB. PAPEL KRAFT 2"</t>
  </si>
  <si>
    <t>Cable 250 Cu PE LS-HF-FR</t>
  </si>
  <si>
    <t>prefabricado tipo 1 en l para graderia general</t>
  </si>
  <si>
    <t>prefabricado tipo 1 en l para graderia general - h</t>
  </si>
  <si>
    <t>CODO 45 CXE PVC-S 2"</t>
  </si>
  <si>
    <t>FORMALETA COLUMNA RECT FENOLICO Incl Morda+CuñasM2</t>
  </si>
  <si>
    <t>Prefab tipo 2 en escalera para GraderiaGeneL=1.40</t>
  </si>
  <si>
    <t>Prefab tipo 2 en escalera para GraderiaGeneL=1.57</t>
  </si>
  <si>
    <t>Prefabricad tipo 3 en l para gradería gen l=5,16</t>
  </si>
  <si>
    <t>Prefabricad tipo 3 en l para gradería gen l=6,10</t>
  </si>
  <si>
    <t>Puerta P-23Metalica(8.55x6.85m)CDRC(S/Esp.Tecnica)</t>
  </si>
  <si>
    <t>Puerta P-25Metalica(0.85x2.35m)CDRC(S/Esp.Tecnica)</t>
  </si>
  <si>
    <t>Puerta P-26Metalica(1.20x2.35m)CDRC(S/Esp.Tecnica)</t>
  </si>
  <si>
    <t>Puerta P-27Metalica(1.00x2.35m)CDRC(S/Esp.Tecnica)</t>
  </si>
  <si>
    <t>Puerta P-28Metalica(17.95x3.30m)CDRC(S/Esp.Tecnica</t>
  </si>
  <si>
    <t>Puerta P-29Metalica(0.80x2.35m)CDRC(S/Esp.Tecnica)</t>
  </si>
  <si>
    <t>Puerta P-30Metalica(0.75x2.35m)CDRC(S/Esp.Tecnica)</t>
  </si>
  <si>
    <t>Puerta P-33Metalica(2.80x2.75m)CDRC(S/Esp.Tecnica)</t>
  </si>
  <si>
    <t>Puerta P-37Metalica(4.85x3.60m)CDRC(S/Esp.Tecnica)</t>
  </si>
  <si>
    <t>Puerta P-39Metalica(17.15x3.30m)CDRC(S/Esp.Tecnica</t>
  </si>
  <si>
    <t>Puerta P-40Metalica(27.54x3.30m)CDRC(S/Esp.Tecnica</t>
  </si>
  <si>
    <t>JUNTAS DE EXPANSION PVC-S 4"</t>
  </si>
  <si>
    <t>Puerta P-41Met.Enrollable(3.70x3.30m)CDRC(S/Esp.Te</t>
  </si>
  <si>
    <t>Puerta P-42Met.Reja(27.45x3.30m)CDRC(S/Esp.Tecnica</t>
  </si>
  <si>
    <t>TUBERÍA HIERRO FUNDIDO NH 2 2"</t>
  </si>
  <si>
    <t>PEGAMENTO ESPECIAL HF - BONDING X 1/4 GL</t>
  </si>
  <si>
    <t>Puerta P-43Met.Reja(2.45x3.30m)CRD(S/Esp.Tec</t>
  </si>
  <si>
    <t>Puerta P-45Met.Reja(1.50x2.40m)CRD(S/Esp.Tec</t>
  </si>
  <si>
    <t>CODO 90 HIERRO FUNDIDO NH 4 2"</t>
  </si>
  <si>
    <t>TEE HIERRO FUNDIDO NH 28 2"</t>
  </si>
  <si>
    <t>YEE HIERRO FUNDIDO NH 20 2"</t>
  </si>
  <si>
    <t>MuroCortina V-A1(36.33x11.30m)CRD(S/Esp.Tecnica</t>
  </si>
  <si>
    <t>MuroCortina V-A2(36.33x11.30m)CRD(S/Esp.Tecnica</t>
  </si>
  <si>
    <t>COUPLING HIERRO FUNDIDO NH 1 2"</t>
  </si>
  <si>
    <t>MuroCortina V-A3(19.61x7.05m)CRD(S/Esp.Tecnica</t>
  </si>
  <si>
    <t>MuroCortina V-A4(19.61x7.05m)CRD(S/Esp.Tecnica</t>
  </si>
  <si>
    <t>TUBERÍA HIERRO FUNDIDO NH 2 3"</t>
  </si>
  <si>
    <t>MuroCortina V-B1(36.33x7.05m)CRD(S/Esp.Tecnica</t>
  </si>
  <si>
    <t>FORMALETA LOSA DOBLE ALTURA  M2</t>
  </si>
  <si>
    <t>FORMALETA METALICA BORDE LOSA - M2</t>
  </si>
  <si>
    <t>CASETON DE ICOPOR RECUPERABLE (DENS: 8- 10 K/M3)</t>
  </si>
  <si>
    <t>MuroCortina V-B2(36.33x7.05m)CRD(S/Esp.Tecnica</t>
  </si>
  <si>
    <t>MuroCortina V-B3(36.33x11.30m)CRD(S/Esp.Tecnica</t>
  </si>
  <si>
    <t>MuroCortina V-B4(36.33x11.30m)CRD(S/Esp.Tecnica</t>
  </si>
  <si>
    <t>MuroCortina V-B5(67.61x7.05m)CRD(S/Esp.Tecnica</t>
  </si>
  <si>
    <t>CODO 90 HIERRO FUNDIDO NH 4 3"</t>
  </si>
  <si>
    <t>MuroCortina V-B6(67.61x7.05m)CRD(S/Esp.Tecnica</t>
  </si>
  <si>
    <t>TEE HIERRO FUNDIDO NH 28 3"</t>
  </si>
  <si>
    <t>YEE HIERRO FUNDIDO NH 20 3"</t>
  </si>
  <si>
    <t>MuroCortina V-C1(36.33x11.30m)CRD(S/Esp.Tecnica</t>
  </si>
  <si>
    <t>COUPLING HIERRO FUNDIDO NH 1 3"</t>
  </si>
  <si>
    <t>MuroCortina V-C2(36.33x7.05m)CRD(S/Esp.Tecnica</t>
  </si>
  <si>
    <t>TUBERÍA HIERRO FUNDIDO NH 2 4"</t>
  </si>
  <si>
    <t>MuroCortina V-C3(86.37x7.05m)CristalLamT6+8mm</t>
  </si>
  <si>
    <t>MuroCortina V-C4(86.37x7.05m)CRD(S/Esp.Tecnica</t>
  </si>
  <si>
    <t>CODO 90 HIERRO FUNDIDO NH 4 4"</t>
  </si>
  <si>
    <t>TEE HIERRO FUNDIDO NH 28 4"</t>
  </si>
  <si>
    <t>MuroCortina V-C3(86.37x7.05m)CristalLamT6+6mmSG</t>
  </si>
  <si>
    <t>YEE HIERRO FUNDIDO NH 20 4"</t>
  </si>
  <si>
    <t>COUPLING HIERRO FUNDIDO NH 1 4"</t>
  </si>
  <si>
    <t>Ventana V-01(56.45x3.10m)CRD(S/Esp.Tecnica</t>
  </si>
  <si>
    <t>Ventana V-02(46.85x3.10m)CRD(S/Esp.Tecnica</t>
  </si>
  <si>
    <t>Ventana V-03(27.65x3.60m)CRD(S/Esp.Tecnica</t>
  </si>
  <si>
    <t>Ventana V-04(37.25x3.60m)CRD(S/Esp.Tecnica</t>
  </si>
  <si>
    <t>TUBERÍA PVC-S 8"</t>
  </si>
  <si>
    <t>Ventana V-37(29.31x3.30m)CRD(S/Esp.Tecnica</t>
  </si>
  <si>
    <t>CODO 90 CXC PVC-S 8"</t>
  </si>
  <si>
    <t>TEE PVC-S 8"</t>
  </si>
  <si>
    <t>UNION PVC-S 8"</t>
  </si>
  <si>
    <t>Pasamanos Tipo 1 Rectos o InclinadosCRD(S/Esp.Tecn</t>
  </si>
  <si>
    <t>TUBERÍA PVC-S 10"</t>
  </si>
  <si>
    <t>CÚPULA CONCÉNTRICA EN ALUMINIO 8 x 4"</t>
  </si>
  <si>
    <t>Minibreaker 3x50A 20 KA.</t>
  </si>
  <si>
    <t>Junta Neopreno ra-200 de wabo o equivalente CDRC</t>
  </si>
  <si>
    <t>ABRAZADERA PERA GALVANIZADA UL/FM  1/2"</t>
  </si>
  <si>
    <t>ABRAZADERA PERA GALVANIZADA UL/FM  3/4"</t>
  </si>
  <si>
    <t>Esructura metálica (materiales, fabricación y montaje) + limpieza + imprimante + acabado (sumi+inst)</t>
  </si>
  <si>
    <t>ABRAZADERA PERA GALVANIZADA UL/FM  6"</t>
  </si>
  <si>
    <t>ABRAZADERA PERA GALVANIZADA UL/FM  8"</t>
  </si>
  <si>
    <t>CELOSIA L 90</t>
  </si>
  <si>
    <t>Pasamanos Tipo 2 Rectos o InclinadosCRD(S/Esp.Tecn</t>
  </si>
  <si>
    <t>VALVULA BALANCEADORA DE FLUJO 1/2"</t>
  </si>
  <si>
    <t>Pasamanos Tipo 3Anclados a murosCRD(S/Esp.Tecn</t>
  </si>
  <si>
    <t>VALVULA BALANCEADORA DE FLUJO 3/4"</t>
  </si>
  <si>
    <t>VALVULA BALANCEADORA DE FLUJO 2"</t>
  </si>
  <si>
    <t>Pasamanos Tipo5Doble Tubo Acero CRD(S/Esp.Tecn</t>
  </si>
  <si>
    <t>TUBERÍA A. INOX C/C SCH 40 T-304 2"</t>
  </si>
  <si>
    <t>Pasamanos Tipo 7 Rectos o inclinadoCRD(S/Esp.Tecn</t>
  </si>
  <si>
    <t>CODO 90 A. INOX 150L 2" ROSCAR</t>
  </si>
  <si>
    <t>TEE A. INOX 150L 2" ROSCAR</t>
  </si>
  <si>
    <t>UNION A. INOX TIPO 304L 150 LB ROSCAR 2"</t>
  </si>
  <si>
    <t>Pasamanos Tipo 4 Recto Platina H=0.90CRD(S/Esp.Tec</t>
  </si>
  <si>
    <t>Pasamanos Tipo 4A Recto Platina H=0.90CRD(S/Esp.Te</t>
  </si>
  <si>
    <t>Malla Expandida Tipo EXR-12 de Hierro Cal.22.</t>
  </si>
  <si>
    <t>TUBERÍA A. INOX C/C SCH 40 T-304 4"</t>
  </si>
  <si>
    <t>CODO 90 A. INOX 150L 4" ROSCAR</t>
  </si>
  <si>
    <t>TEE A. INOX 150L 4" ROSCAR</t>
  </si>
  <si>
    <t>UNION A. INOX TIPO 304L 150 LB ROSCAR 4"</t>
  </si>
  <si>
    <t>CHEQUE HIDRO ROSCADO 1 1/2"</t>
  </si>
  <si>
    <t>CHEQUE HIDRO ROSCADO 2"</t>
  </si>
  <si>
    <t>JUNTA AMORTIGUADORA EN CAUCHO JEPTU 1 1/2" HEMBRA</t>
  </si>
  <si>
    <t>TOMA HDMI</t>
  </si>
  <si>
    <t>Cable HDMI 4K 15m</t>
  </si>
  <si>
    <t>Conectores bimetalicos para transicion de aluminio</t>
  </si>
  <si>
    <t>Patch cord de 1,5 M categoría 6A blindado con identificador en ambos terminales.</t>
  </si>
  <si>
    <t>NIPLE PASAMURO ACERO INOX. 2" L=0,60 MTS</t>
  </si>
  <si>
    <t>NIPLE PASAMURO ACERO INOX. 4" L=0,60 MTS</t>
  </si>
  <si>
    <t>Patch panel categoría 6A blindado 24 puestos</t>
  </si>
  <si>
    <t>Cable FTP categoría 6A blindado.</t>
  </si>
  <si>
    <t>PDU 8 salidas 1800W 120V rackeable</t>
  </si>
  <si>
    <t>CHEQUE DE BOLA BRONCE 1 1/2"</t>
  </si>
  <si>
    <t>Panel 19" 3U capacidad 12  cassetes</t>
  </si>
  <si>
    <t>VÁLVULA DE BOLA PVC 1 1/2" (MONORADIAL LISA)</t>
  </si>
  <si>
    <t>CHEQUE DE BOLA BRONCE 3"</t>
  </si>
  <si>
    <t>Cassette Multimodo 12 Fibras OM4- 6 puertos duplex</t>
  </si>
  <si>
    <t>VÁLVULA DE BOLA PVC 3" (MONORADIAL LISA)</t>
  </si>
  <si>
    <t>CHEQUE DE BOLA BRONCE 4"</t>
  </si>
  <si>
    <t>VÁLVULA DE BOLA PVC 4" (MONORADIAL LISA)</t>
  </si>
  <si>
    <t>CUERDA PARA IZAJE BOMBAS</t>
  </si>
  <si>
    <t>CAJILLA 3 MEDIDORES</t>
  </si>
  <si>
    <t>Puerta Aluminio P-03(1.00x2.35m)+Vidrio s/Des.Tecn</t>
  </si>
  <si>
    <t>Puerta Aluminio P-08(1.20x2.35m)+Vidrio s/Des.Tecn</t>
  </si>
  <si>
    <t>Puerta Aluminio P-10(2.00x2.30m)+Vidrio s/Des.Tecn</t>
  </si>
  <si>
    <t>Placa ciega para módulo cassette</t>
  </si>
  <si>
    <t>Panel 19" 1U capacidad 4 cassettes</t>
  </si>
  <si>
    <t>Cable de Fibra 12 Fibras 140 M</t>
  </si>
  <si>
    <t>Cable de Fibra 12 Fibres 200 M</t>
  </si>
  <si>
    <t>Cable de Fibra 12 Fibres 230 M</t>
  </si>
  <si>
    <t>Cable de Fibra 12 Fibres 270 M</t>
  </si>
  <si>
    <t>Transformador trifasico tipo seco 500KVA 11.4KV 44</t>
  </si>
  <si>
    <t>Patchcord Fibra Optica Multimodo 2 M</t>
  </si>
  <si>
    <t>Puerta Aluminio P-14(1.00x2.40m)+Vidrio s/Des.Tecn</t>
  </si>
  <si>
    <t>Puerta Aluminio P-16(1.20x3.30m)+Vidrio s/Des.Tecn</t>
  </si>
  <si>
    <t>Puerta Aluminio P-19(3.50x3.30m)+Vidrio s/Des.Tecn</t>
  </si>
  <si>
    <t>Puerta Aluminio P-20(1.60x2.40m)+Vidrio s/Des.Tecn</t>
  </si>
  <si>
    <t>Puerta Aluminio P-24(2.25x3.00m)+Vidrio s/Des.Tecn</t>
  </si>
  <si>
    <t>Puerta Aluminio P-31(1.60x2.40m)+Vidrio s/Des.Tecn</t>
  </si>
  <si>
    <t>Puerta Aluminio P-32(3.60x2.74m)+Vidrio s/Des.Tecn</t>
  </si>
  <si>
    <t>Puerta Aluminio P-35(1.50x3.00m)+Vidrio s/Des.Tecn</t>
  </si>
  <si>
    <t>Puerta Aluminio P-36(2.12x2.74m)+Vidrio s/Des.Tecn</t>
  </si>
  <si>
    <t>Puerta Aluminio P-38(0.90x2.35m)+Vidrio s/Des.Tecn</t>
  </si>
  <si>
    <t>Puerta Aluminio P-44(1.96x2.74m)+Vidrio s/Des.Tecn</t>
  </si>
  <si>
    <t>Puerta Aluminio P-46(1.95x2.74m)+Vidrio s/Des.Tecn</t>
  </si>
  <si>
    <t>Ventana  Aluminio V-05(4.54x2.35m)+Vidrio s/Des.Te</t>
  </si>
  <si>
    <t>Ventana  Aluminio V-06(3.74x2.35m)+Vidrio s/Des.Te</t>
  </si>
  <si>
    <t>Ventana  Aluminio V-07(1.80x2.35m)+Vidrio s/Des.Te</t>
  </si>
  <si>
    <t>Ventana  Aluminio V-8(45.29x3.30m)+Vidrio s/Des</t>
  </si>
  <si>
    <t>Puerta P-18Madera(8.00x3.20)CDRC(S/Esp.Tecnica)</t>
  </si>
  <si>
    <t>CieloRasoFalsoAluzinBaffle100+FibVidrio+pin Zpisc</t>
  </si>
  <si>
    <t>Pintura acrilica alta asepsia pintuco o equiva 5gl</t>
  </si>
  <si>
    <t>BOMBA PARA PRUEBAS DE PRESIÓN</t>
  </si>
  <si>
    <t>Kit de marcaciones de tuberías</t>
  </si>
  <si>
    <t>Actualización de planos</t>
  </si>
  <si>
    <t>Derechos y legalización de redes</t>
  </si>
  <si>
    <t>Luminaria suspendida fil led g2 (1.137x50x67mm)</t>
  </si>
  <si>
    <t>luminaria lineal de suspensión 1.137x50x67mm41w</t>
  </si>
  <si>
    <t>Luminaria empotrada fil led g2 (1.137 x 50 x67)</t>
  </si>
  <si>
    <t>luminaria lineal de empotrar led g2 1.700x66x67m</t>
  </si>
  <si>
    <t>Luminaria suspender fil led g2 (1700x66x67) 61w</t>
  </si>
  <si>
    <t>luminaria lineal de suspender led 100-240vac dali</t>
  </si>
  <si>
    <t>Luminaria empotrada fil led g2 (0.60x50x67 mm) 20w</t>
  </si>
  <si>
    <t>luminaria lineal de descolgar led0.60x50x67mm 20w</t>
  </si>
  <si>
    <t>Luminaria empotrada fil led g2 (1700x66x67 mm)32w</t>
  </si>
  <si>
    <t>luminaria lineal de empotrar led1.137x50x67mm21w</t>
  </si>
  <si>
    <t>Luminaria empotrada angular 90°</t>
  </si>
  <si>
    <t>luminaria angular 90º de suspender</t>
  </si>
  <si>
    <t>Ventana  Aluminio V-09(1.20x2.85m)+Vidrio s/Des</t>
  </si>
  <si>
    <t>Luminaria empotrada kombic (22x106 mm) 25w</t>
  </si>
  <si>
    <t>luminaria  de empotrar kombic bright led d22mm  25w 2944lm</t>
  </si>
  <si>
    <t>Luminaria adosar kombic (197x230 mm) 26w</t>
  </si>
  <si>
    <t>luminaria  de empotrar domo 160 led 160mmx130mm</t>
  </si>
  <si>
    <t>Luminaria suspender stombell led (173x173 mm) 26w</t>
  </si>
  <si>
    <t>luminaria de sobreponer clx led 1219 x 4w 8667lm</t>
  </si>
  <si>
    <t>Luminaria suspender led pgx (406x203 mm) 54w</t>
  </si>
  <si>
    <t>luminaria de suspender led pgx con kit406 x 203mm</t>
  </si>
  <si>
    <t>Luminaria exterior city (540x560 mm) 78w</t>
  </si>
  <si>
    <t>luminaria de exterior city max 540 x 650 104w</t>
  </si>
  <si>
    <t>Luminaria proyector (635x280x150 mm) 480w</t>
  </si>
  <si>
    <t>luminaria tipo proyector para areas deportivas ph</t>
  </si>
  <si>
    <t>Luminaria hermetica led (1277x101) 63w</t>
  </si>
  <si>
    <t>luminaria hermetica led de sobreponer dunaled</t>
  </si>
  <si>
    <t>Luminaria uplight led (98x139 mm) ip65</t>
  </si>
  <si>
    <t>luminaria de empotrar  easy kap diametro 80</t>
  </si>
  <si>
    <t>Luminaria step light empotrar (80x142 mm) 1,2w</t>
  </si>
  <si>
    <t>step ligth de empotrar en pared theblockoflight</t>
  </si>
  <si>
    <t>Luminaria empotrada led (120x50x42 mm) 34,7w</t>
  </si>
  <si>
    <t>REJILLA DE EXTRACCIÓN 8"x8" CON DAMPER DE BALANCEO</t>
  </si>
  <si>
    <t>luminaria led de empotrar compass 10 5w 450lm 3000</t>
  </si>
  <si>
    <t>TORNILLO AUTORROSCANTE</t>
  </si>
  <si>
    <t>Luminaria empotrada en ligth (429x60x55 mm) 32,4w</t>
  </si>
  <si>
    <t>LUMINARIA DE EMPOTRAR EN LIGHT SHADOW</t>
  </si>
  <si>
    <t>Luminaria empotrada cielo (350x146x71 mm) 13w</t>
  </si>
  <si>
    <t>iluminacion indirecta ref. value flex power 3000k</t>
  </si>
  <si>
    <t>Cinta led iluminacion indirecta value flex power</t>
  </si>
  <si>
    <t>Cinta led iluminacion indirecta 3000k (rollo 6m)</t>
  </si>
  <si>
    <t>Luminaria empotrada emergencia led izar (40x43mm)</t>
  </si>
  <si>
    <t>LÁMINA BLACH THEATER 1" FGLAS</t>
  </si>
  <si>
    <t>Luminaria empotrada emergencia led lens (86x105mm)</t>
  </si>
  <si>
    <t>DÁMPER DE BALANCEO 25x25 CM</t>
  </si>
  <si>
    <t>CODO RANURADO HIERRO DUCTIL- 8"</t>
  </si>
  <si>
    <t>DÁMPER DE BALANCEO 30x25 CM</t>
  </si>
  <si>
    <t>TEE RANURADA HIERRO DUCTIL - 8"</t>
  </si>
  <si>
    <t>COUPLING ACERO RANURADO FLEXIBLE 8"</t>
  </si>
  <si>
    <t>DÁMPER DE BALANCEO 30x30 CM</t>
  </si>
  <si>
    <t>Acabado texturizado acrilico ref. cover up de</t>
  </si>
  <si>
    <t>DÁMPER DE BALANCEO 35x30 CM</t>
  </si>
  <si>
    <t>COUPLING ACERO RANURADO REGIDO 1 ¼"</t>
  </si>
  <si>
    <t>COUPLING ACERO RANURADO RIGIDO 8"</t>
  </si>
  <si>
    <t>DIFUSOR LINEAL CON PLENUM AISLADO TIRO HORIZONTAL</t>
  </si>
  <si>
    <t>TEE MECANICA ROSCADA 2 1/2 X 1"</t>
  </si>
  <si>
    <t>TEE MECANICA H.D RANURADA 2 1/2 X 1 1/4"</t>
  </si>
  <si>
    <t>TEE MECANICA H.D RANURADA 2 1/2 X 1 1/2"</t>
  </si>
  <si>
    <t>TEE MECANICA H.D RANURADA 2 1/2 X 2"</t>
  </si>
  <si>
    <t>TEE MECANICA ROSCADA 2 X 1"</t>
  </si>
  <si>
    <t>TEE MECANICA H.D RANURADA 2 X 1 1/4"</t>
  </si>
  <si>
    <t>TEE MECANICA H.D RANURADA 2 X 1 1/2"</t>
  </si>
  <si>
    <t>DIFUSOR LINEAL CON PLENUM AISLADO TIRO VERTICAL 16</t>
  </si>
  <si>
    <t>TEE MECANICA H.D RANURADA 1 1/2 X 1 1/4"</t>
  </si>
  <si>
    <t>STRAP 2 1/2 x 1"</t>
  </si>
  <si>
    <t>DIFUSOR LINEAL CON PLENUM AISLADO TIRO VERTICAL 32</t>
  </si>
  <si>
    <t>STRAP 1 1/4 x 1"</t>
  </si>
  <si>
    <t>JUNTA FLEXIBLE CERTIFICADA UL/FM 1 1/4"</t>
  </si>
  <si>
    <t>JUNTA FLEXIBLE CERTIFICADA UL/FM 2"</t>
  </si>
  <si>
    <t>ACCESORIOS Y ELEMENTOS DE FIJACIÓN UNIDADES VENTIL</t>
  </si>
  <si>
    <t>JUNTA FLEXIBLE CERTIFICADA UL/FM 6"</t>
  </si>
  <si>
    <t>REJILLA RETORNO LINEAL + PLENUM AISLADO 4 SLOTS 1"</t>
  </si>
  <si>
    <t>ESTUCO ACRILICO - ESTUKA - SIKA o similar</t>
  </si>
  <si>
    <t>Luminaria sobreponer emergencia (84x140mm) 150ml</t>
  </si>
  <si>
    <t>Luminaria sobreponer emergencia (84x140mm) 155ml</t>
  </si>
  <si>
    <t>Luminaria suspender emergencia (84x140mm) 155ml</t>
  </si>
  <si>
    <t>Luminaria emergencia led elmlt (318x95x127mm)</t>
  </si>
  <si>
    <t>REJILLA RETORNO LINEAL + PLENUM AISLADO 8 SLOTS 1"</t>
  </si>
  <si>
    <t>IZAJE</t>
  </si>
  <si>
    <t>Aviso salida emergencia NEW LIGHTING</t>
  </si>
  <si>
    <t>Sensor infrarrojo LRF2-OCR2B-P-WH</t>
  </si>
  <si>
    <t>Sensor infrarrojo MS-OPS2-WH</t>
  </si>
  <si>
    <t>Power pack RMJ-5R-DV-B</t>
  </si>
  <si>
    <t>Botonera proporciona 3 BOTONES</t>
  </si>
  <si>
    <t>VÁLVULA EXPULSORA DE AIRE 3/4"</t>
  </si>
  <si>
    <t>Sensor ocupación vacantes LRFX-OKLB-P-WH</t>
  </si>
  <si>
    <t>Módulo entrada salida QSM2-XW-C</t>
  </si>
  <si>
    <t>Módulo 2 redes dali QSN-2DAL-S-CPN6619</t>
  </si>
  <si>
    <t>Paneles conmutación TABLERO CONTROL XP-16</t>
  </si>
  <si>
    <t>Paneles conmutación TABLERO CONTROL XP-20</t>
  </si>
  <si>
    <t>Controlador lógico QSL-BMS-PKG + QSW-RPT-PP-A</t>
  </si>
  <si>
    <t>Módulo conmutación QSN-4S16-S</t>
  </si>
  <si>
    <t>Cable dali 2x16awg</t>
  </si>
  <si>
    <t>Cable de control GRX-360</t>
  </si>
  <si>
    <t>Puesta en marcha sistema iluminacion</t>
  </si>
  <si>
    <t>Tablero Autosoportado Transformador Seco 500kVA</t>
  </si>
  <si>
    <t>VÁLVULA DE DRENAJE Y PRUEBA 1 1/2"-B</t>
  </si>
  <si>
    <t>LÁMINA DE ACERO GALVANIZADO CALIBRE 24</t>
  </si>
  <si>
    <t>Tablero Autosoportado Interior (IP 20) ML N°1</t>
  </si>
  <si>
    <t>CHAZO EXPANSIVO 3/8 TIPO</t>
  </si>
  <si>
    <t>Tablero Autosoportado Interior (IP 20) ML N°2</t>
  </si>
  <si>
    <t>PERFIL CHANNEL 2x1</t>
  </si>
  <si>
    <t>Tablero Autosoportado Interior (IP 20) GAB-208-N°1</t>
  </si>
  <si>
    <t>VALVULA ANGULAR PARA GABINETE DE 2 1/2"</t>
  </si>
  <si>
    <t>TORNILLO CARRIAJE 3/8" X 1"</t>
  </si>
  <si>
    <t>Tablero Autosoportado Interior (IP 20) GAB-208-N°2</t>
  </si>
  <si>
    <t>VARILLA ROSCADA 5/8"</t>
  </si>
  <si>
    <t>Tablero Autosoportado Interior (IP 20) GAB-208-N°3</t>
  </si>
  <si>
    <t>EMPAQUE DE CAUCHO 1" X 1/8"</t>
  </si>
  <si>
    <t>ESQUINEROS CALIBRE 20</t>
  </si>
  <si>
    <t>CLIPS PARA TDC CALIBRE 18</t>
  </si>
  <si>
    <t>SERVICIO DOBLADORA</t>
  </si>
  <si>
    <t>Tablero Autosoportado Interior (IP 20) Medidor N°1</t>
  </si>
  <si>
    <t>SERVICIO CORTADORA</t>
  </si>
  <si>
    <t>Tablero Autosoportado Interior (IP 20) Regulado</t>
  </si>
  <si>
    <t>Tablero Autosoportado (IP 20) GAB-BOM-PISC-440V</t>
  </si>
  <si>
    <t>Tablero Autosoportado (IP 20) Celda Transferencia</t>
  </si>
  <si>
    <t>Tablero Autosoportado (IP 20) Planta Eléctrica</t>
  </si>
  <si>
    <t>Tablero Autosoportado (IP 20) capacitores</t>
  </si>
  <si>
    <t>COPA 150L 1 x 3/4"</t>
  </si>
  <si>
    <t>TAPÓN ACERO NEGRO  3/4"</t>
  </si>
  <si>
    <t>TAPA RANURADO H.D. 1 1/2"</t>
  </si>
  <si>
    <t>Ventana  Aluminio V-10(11.00x3.30m)+Vidrio s/Des</t>
  </si>
  <si>
    <t>Ventana  Aluminio V-11(27.14x2.30m)+Vidrio s/Des</t>
  </si>
  <si>
    <t>ROCIADOR  TIPO PENDENT K=11,2  - QR CROMADO</t>
  </si>
  <si>
    <t>ROCIADOR  TIPO UPRIGHT K=11,2  - QR CROMADO</t>
  </si>
  <si>
    <t>Ventana  Aluminio V-12(8.40x3.20m)+Vidrio s/Des</t>
  </si>
  <si>
    <t>Ventana  Aluminio V-13(3.93x3.30m)+Vidrio s/Des</t>
  </si>
  <si>
    <t>Ventana  Aluminio V-14(2.98x3.30m)+Vidrio s/Des</t>
  </si>
  <si>
    <t>Ventana  Aluminio V-15(3.82x2.00m)+Vidrio s/Des</t>
  </si>
  <si>
    <t>Ventana  Aluminio V-16(2.0x2.30m)+Vidrio s/Des</t>
  </si>
  <si>
    <t>Ventana  Aluminio V-17(2.75x0.70m)+Vidrio s/Des</t>
  </si>
  <si>
    <t>Ventana  Aluminio V-18(2.30x3.20m)+Vidrio s/Des</t>
  </si>
  <si>
    <t>Ventana  Aluminio V-19(0.70x1.35m)+Vidrio s/Des</t>
  </si>
  <si>
    <t>sikaceram b.a blanco 25 kg</t>
  </si>
  <si>
    <t>Enchape ceramica 25x25 ref. ticino de corona o equ</t>
  </si>
  <si>
    <t>Enchape ceramica color blanco 30x60 ref. egeo de c</t>
  </si>
  <si>
    <t>Vinilo tipo walltalkers o equivalente (Revestimiento mural para escribir)</t>
  </si>
  <si>
    <t>Paneles en madera tipo acustico ref. slit SUM+INST</t>
  </si>
  <si>
    <t>SOPORTE ANTISISMICO LONGITUDINAL (DOS VIAS) 2 1/2"</t>
  </si>
  <si>
    <t>SOPORTE ANTISISMICO LATERAL (DOS VIAS) 2 1/2"</t>
  </si>
  <si>
    <t>SOPORTE ANTISISMICO LONGITUDINAL (DOS VIAS) 4"</t>
  </si>
  <si>
    <t>SOPORTE ANTISISMICO LATERAL (DOS VIAS) 4"</t>
  </si>
  <si>
    <t>SOPORTE ANTISISMICO LONGITUDINAL (DOS VIAS) 6"</t>
  </si>
  <si>
    <t>SOPORTE ANTISISMICO LATERAL (DOS VIAS) 6"</t>
  </si>
  <si>
    <t>SOPORTE ANTISISMICO (CUATRO VIAS) 6"</t>
  </si>
  <si>
    <t>Ventana  Aluminio V-20(4.10x0.70m)persiana-s/Des</t>
  </si>
  <si>
    <t>Ventana  Aluminio V-21(8.90x0.65m)Persiana s/Des</t>
  </si>
  <si>
    <t>Ventana  Aluminio V-22(8.50x1.10m)Persiana s/Des</t>
  </si>
  <si>
    <t>GUASA 3/4"</t>
  </si>
  <si>
    <t>Ventana  Aluminio V-23(9.05x0.65m)Persiana s/Des</t>
  </si>
  <si>
    <t>COPA EXCENTRICA 6 X 4"</t>
  </si>
  <si>
    <t>Ventana  Aluminio V-24(8.20x1.10m)+Vidrio s/Des</t>
  </si>
  <si>
    <t>Ventana  Aluminio V-25(8.50x0.70m)Persiana s/Descr</t>
  </si>
  <si>
    <t>COPA 6 X 4" RANURADA</t>
  </si>
  <si>
    <t>LÁMINA DE ACERO GALVANIZADO CALIBRE 22</t>
  </si>
  <si>
    <t>Ventana  Aluminio V-26(4.66x0.70m)Persiana s/Descr</t>
  </si>
  <si>
    <t>BOMBA CONTRA INCENDIO 750 GPM @ 135 PSI</t>
  </si>
  <si>
    <t>Ventana  Aluminio V-27(8.85x0.65m)Persiana s/Descr</t>
  </si>
  <si>
    <t>BOMBA JOCKEY</t>
  </si>
  <si>
    <t>EMPAQUE DE ASBESTO 1" X 1/8"</t>
  </si>
  <si>
    <t>Tobogan recto L=8m H=3.8m aceroinox panel HPL Cap:</t>
  </si>
  <si>
    <t>CABEZAL DE PRUEBA 6 x 4 x 2 1/2"</t>
  </si>
  <si>
    <t>Tobogan Tubular acero inoxidable doblados Ø 88.9mm</t>
  </si>
  <si>
    <t>Sanitario institucional de tanque ref. power one 1</t>
  </si>
  <si>
    <t>TEE GALVANIZADA S.C.I. 3/4"</t>
  </si>
  <si>
    <t>Sanitario infantil ref. kiddy blanco 501101001 de</t>
  </si>
  <si>
    <t>EQ VENTILACIÓN MEC EXTRACC TIPO HEL 1900 CFM</t>
  </si>
  <si>
    <t>CODO 90 GALVANIZADO S.C.I. 1 1/4"</t>
  </si>
  <si>
    <t>TEE GALVANIZADA S.C.I. 1 1/4"</t>
  </si>
  <si>
    <t>UNION GALVANIZADA S.C.I. 1 1/4"</t>
  </si>
  <si>
    <t>REGULADOR DE GAS 1 ETAPA</t>
  </si>
  <si>
    <t>ABRAZADERA PERA AISLAMIENTO DIELÉC. 1/2"</t>
  </si>
  <si>
    <t>ABRAZADERA PERA AISLAMIENTO DIELÉC. 3/4"</t>
  </si>
  <si>
    <t>ABRAZADERA PERA AISLAMIENTO DIELÉC. 1"</t>
  </si>
  <si>
    <t>ABRAZADERA PERA AISLAMIENTO DIELÉC. 1 1/4"</t>
  </si>
  <si>
    <t>ABRAZADERA PERA AISLAMIENTO DIELÉC. 1 1/2"</t>
  </si>
  <si>
    <t>ABRAZADERA PERA AISLAMIENTO DIELÉC. 2"</t>
  </si>
  <si>
    <t>ABRAZADERA PERA AISLAMIENTO DIELÉC. 3"</t>
  </si>
  <si>
    <t>Ventana  Aluminio V-28(8.41x0.70m)Persiana s/Descr</t>
  </si>
  <si>
    <t>Ventana  Aluminio V-29(4.65x2.64m)+Vidrio s/Descr</t>
  </si>
  <si>
    <t>Ventana  Aluminio V-30(23.62x0.65m)Persianas/Descr</t>
  </si>
  <si>
    <t>Ventana  Aluminio V-31(31.53x0.65m)Persianas/Descr</t>
  </si>
  <si>
    <t>Ventana  Aluminio V-32(19.04x0.65m)Persianas/Descr</t>
  </si>
  <si>
    <t>Ventana  Aluminio V-33(7.75x0.65m)Persianas/Descr</t>
  </si>
  <si>
    <t>Ventana  Aluminio V-34(8.40x0.65m)Persianas/Descr</t>
  </si>
  <si>
    <t>Ventana  Aluminio V-35(0.92x2.40m)+Vidrio/Descr</t>
  </si>
  <si>
    <t>Ventana  Aluminio V-36(8.50x1.10m)+Vidrio/Descr</t>
  </si>
  <si>
    <t>Ventana  Aluminio V-38(2.11x0.70m)Persiana/Descr</t>
  </si>
  <si>
    <t>Ventana  Aluminio V-39(3.87x0.70m)Persiana/Descr</t>
  </si>
  <si>
    <t>Ventana  Aluminio V-40(1.0x0.70m)Persiana/Descr</t>
  </si>
  <si>
    <t>Ventana  Aluminio V-41(3.0x3.20m)+Vidrio/Descr</t>
  </si>
  <si>
    <t>Ventana  Aluminio V-42(3.88x3.20m)+Vidrio/Descr</t>
  </si>
  <si>
    <t>EQ VENTILACIÓN MECÁNICA EXTRAC TIPO HEL 1800 CFM</t>
  </si>
  <si>
    <t>EQ VENTILACIÓN MECÁNICA EXTRACC TIPO HEL 1300 CFM</t>
  </si>
  <si>
    <t>Ventana  Aluminio V-43(0.92x2.40m)+Vidrio/Descr3</t>
  </si>
  <si>
    <t>Ventana  Aluminio V-44(0.83x2.40m)+Vidrio/Descr</t>
  </si>
  <si>
    <t>Alfombra tipo kansas de colalfombras o equivalente</t>
  </si>
  <si>
    <t>EQ VENTILACIÓN MEC EXTRACC TIPO HEL 700 CFM</t>
  </si>
  <si>
    <t>EQ VENTILACIÓN MEC CENTRÍFUGO DE TEJADO 2000 CFM</t>
  </si>
  <si>
    <t>Pasamanos  Vidrio templadoH=1.0m CRD(S/Esp.Te</t>
  </si>
  <si>
    <t>Piedra Royal verde espesor: 2 cm</t>
  </si>
  <si>
    <t>Piedra Royal dorado e: 2 cm</t>
  </si>
  <si>
    <t>PISO EN VINILO REF. MIPOLAM SYMBIOZ 6016 SEA BLUE</t>
  </si>
  <si>
    <t>BARRA DE SEGURIDAD PLEGABLE PARA BAÑOS PMR EN ACER</t>
  </si>
  <si>
    <t>Barra de seguridad en acero inosidable 18" ref 706</t>
  </si>
  <si>
    <t>portarollos metalico de papel higiénico circular a</t>
  </si>
  <si>
    <t>Dispensador de jabón acero inoxidable ref. 7065100</t>
  </si>
  <si>
    <t>secador de manos acero inoxidable ref. 1-aa-ja04 d</t>
  </si>
  <si>
    <t>dispensadores de toallas de papel ref. 706150001 d</t>
  </si>
  <si>
    <t>papelera metalica acero inoxidable ref. 706630001</t>
  </si>
  <si>
    <t>BANCA TRAPEZO.GRC 21 MP L=1.8 m  H=0.45 m P= 0.45</t>
  </si>
  <si>
    <t>Banca concreto GRC 21MP Circular ø1.22mSegundiseño</t>
  </si>
  <si>
    <t>EQ VENTILACIÓN MEC CENTRÍFUGO DE TEJADO 1200 CFM</t>
  </si>
  <si>
    <t>EQ VENTILACIÓN MEC CON DAMPER 100 CFM</t>
  </si>
  <si>
    <t>EQ VENT MEC ALÁBES ATRAS 5.000 CFM</t>
  </si>
  <si>
    <t>EQ VENT MEC ALÁBES ATRAS 3.600 CFM</t>
  </si>
  <si>
    <t>CABLE ENCAUCHETADO 3X18</t>
  </si>
  <si>
    <t>CAMPANA EXTRACCIÓN 3.5M X 1.25M TIPO ISLA SENCILLA</t>
  </si>
  <si>
    <t>GUAYA PARA SUSPENSIÓN DE CAMPANA</t>
  </si>
  <si>
    <t>CHAZOS PARA SUSPENSIÓN DE CAMPANA</t>
  </si>
  <si>
    <t>PERROS PARA SUSPENSIÓN DE CAMPANA</t>
  </si>
  <si>
    <t>Rejilla industrial transitable tipoA Taesmet CDRC</t>
  </si>
  <si>
    <t>CAMPANA EXTRACC TIPO ADOSADA A LA PARED 5.0 X 1.1M</t>
  </si>
  <si>
    <t>EQUIPO DE VENTILACIÓN MEC 40.000 CFM</t>
  </si>
  <si>
    <t>EQ VENTILACIÓN MEC TIPO HEL EN LINEA 900 CFM</t>
  </si>
  <si>
    <t>EQ VENTILACIÓN MEC TIPO HEL EN LINEA 450 CFM</t>
  </si>
  <si>
    <t>EQ VENT MEC HELICOCENT EN LINEA 700 CFM</t>
  </si>
  <si>
    <t>SENSOR DE DIÓXIDO DE CARBONO CO2</t>
  </si>
  <si>
    <t>EQ CONDENSADORA EXT DE REFRIGERANTE VARIA 100 MBH</t>
  </si>
  <si>
    <t>CARGA DE REFRIGERANTE R410A</t>
  </si>
  <si>
    <t>RED DE REFRIG ACCESORIO TIPO Y-BRANCH UND.TIPO 2</t>
  </si>
  <si>
    <t>Piedra royal dorado e: 3 cm</t>
  </si>
  <si>
    <t>RED DE REFRIG ACCESORIO TIPO Y-BRANCH UND. TIPO 1</t>
  </si>
  <si>
    <t>silla de seguridad plegable para duchas ref. 70653</t>
  </si>
  <si>
    <t>EQ CONDENSADORA EXT DE REFRIGERANTE VARIA 48 MBH</t>
  </si>
  <si>
    <t>cambiador de pañal ref. 3-aa-kb110-ssre-inb de acc</t>
  </si>
  <si>
    <t>EQ EVAPORADORA INT DE REFRIG VARIABLE 24MBH TIPO C</t>
  </si>
  <si>
    <t>KIT PANEL FRONTAL PARA UNIDAD EVAPORADORA</t>
  </si>
  <si>
    <t>Juego piezas de escalada 2 a 12 años</t>
  </si>
  <si>
    <t>KIT AUTOELEVACIÓN PARA MANTENIMIENTO</t>
  </si>
  <si>
    <t>KIT CABLEADO DE CONTROL CABLE TIPO "Y" Y CABLE LAR</t>
  </si>
  <si>
    <t>grifo de pared de push antivandalico ref. 70133000</t>
  </si>
  <si>
    <t>mezclador antivandalica para ducha ref. tdp-04 Tig o SIMILAR</t>
  </si>
  <si>
    <t>Regadera antivandalica para ducha ref. tda-01 de t</t>
  </si>
  <si>
    <t>grifo incrustado para ducha ref. tig o equivalente</t>
  </si>
  <si>
    <t>EQ EVAPORADORA INT DE REFRIG VARIABLE 42 MBH</t>
  </si>
  <si>
    <t>CONTROL INDIVIDUAL ALÁMBRICO CON PROGRAMACIÓN DE H</t>
  </si>
  <si>
    <t>EQUIPOS DE SOLDADURA PARA COBRE</t>
  </si>
  <si>
    <t>Hidroretenedor</t>
  </si>
  <si>
    <t>GR</t>
  </si>
  <si>
    <t>RED DE REFRIGERACION TUBERÍA DE COBRE TIPO L 3/8"</t>
  </si>
  <si>
    <t>RED REFRIGERACION DOBLE TUBERÍA COBRE TIPO L 5/8</t>
  </si>
  <si>
    <t>AISLAMIENTO RUBATEX PARA TUBERÍA DE 3/8"</t>
  </si>
  <si>
    <t>AISLAMIENTO RUBATEX PARA TUBERÍA DE 5/8" INDEPENDI</t>
  </si>
  <si>
    <t>PERFIL CHANELL 4x2</t>
  </si>
  <si>
    <t>ABRAZADERA AJUSTABLE 3/8"</t>
  </si>
  <si>
    <t>ABRAZADERA AJUSTABLE 5/8"</t>
  </si>
  <si>
    <t>RED DE REFRIGERACION TUBERÍA DE COBRE TIPO L 3/4"</t>
  </si>
  <si>
    <t>AISLAMIENTO RUBATEX PARA TUBERÍA DE 3/4" INDEPENDI</t>
  </si>
  <si>
    <t>ABRAZADERA AJUSTABLE 3/4"</t>
  </si>
  <si>
    <t>RED DE REFRIGERACION TUBERÍA DE COBRE TIPO L 7/8"</t>
  </si>
  <si>
    <t>AISLAMIENTO RUBATEX PARA TUBERÍA DE 7/8" INDEPENDI</t>
  </si>
  <si>
    <t>ABRAZADERA AJUSTABLE 7/8"</t>
  </si>
  <si>
    <t>GRIFERIA DE LAVAPLATOS PARA COCINETAS REF. MALLORC</t>
  </si>
  <si>
    <t>meson lavamanos 0.50 cocas Ø0.30x0.11 + salpicader</t>
  </si>
  <si>
    <t>meson lavamanos 0.60 cocas Ø0.37x0.17 + salpicader</t>
  </si>
  <si>
    <t>meson lavapinceles tanque corrido + salpicadero +</t>
  </si>
  <si>
    <t>MUEBLE COCINETA. MESON EN ACERO INOXIDABLE + SALPI</t>
  </si>
  <si>
    <t>vinilo fundido o cast opaco, adhesivo permanente g</t>
  </si>
  <si>
    <t>plantilla en plotter de corte de baja adherencia</t>
  </si>
  <si>
    <t>totem lámina HR de 9mm Dimensiones: 0,70 x 2,95m.</t>
  </si>
  <si>
    <t>Elemento marcación en lámina galvanizada de 2mm. D</t>
  </si>
  <si>
    <t>Plano de evac en lám galvan de 2mm. 0.12X0.26m</t>
  </si>
  <si>
    <t>Plano de evac en lám galvan de 2mm. 0.33X0.26m</t>
  </si>
  <si>
    <t>Plano de evac en lám galvan de 2mm. 0.22X0.26 m</t>
  </si>
  <si>
    <t>Letras en lámina HR de 9mm, soldadas a estructura</t>
  </si>
  <si>
    <t>Plantas varias</t>
  </si>
  <si>
    <t>Plantas varias  tipo2 (mediana altura)</t>
  </si>
  <si>
    <t>GABINETE EN LAMINA COLD ROLL CALIBRE 18</t>
  </si>
  <si>
    <t>TUBERIA TIPO PESADA CORRUGADA DE 6"</t>
  </si>
  <si>
    <t>SIKA BOOM O SIMILAR 500 ML</t>
  </si>
  <si>
    <t>ADPTADOR DE CAMPANA TERMINAL CONDUIT 4" PVC</t>
  </si>
  <si>
    <t>ASCENSOR GIMNASIO-535Kg -2PARADAS-7 PASAJEROS</t>
  </si>
  <si>
    <t>EQUIPO DE PRUEBA INGENIERIA</t>
  </si>
  <si>
    <t>CELDA TRANSFORMADOR TRIFASICO DE 500 KVA</t>
  </si>
  <si>
    <t>AYUDANTE INST. MECANICAS + PREST</t>
  </si>
  <si>
    <t>OFICIAL INST. MECANICAS + PREST</t>
  </si>
  <si>
    <t>Base para cubiertas verdes</t>
  </si>
  <si>
    <t>TABLERO DE FUERZA Y CONTROL SISTEMA DE VENTILACIÓN</t>
  </si>
  <si>
    <t>TABLEROS FUERZA Y CONTROL SIST CLIMATIZ CAL. 12</t>
  </si>
  <si>
    <t>ACCESOR Y ELEMEN DE ANCLAJE PARA TABLERO ELECT</t>
  </si>
  <si>
    <t>BREAKER INDUSTRIAL 1X1A</t>
  </si>
  <si>
    <t>Ascensor restaurante-825 kg-2 paradas 11-Pasajeros</t>
  </si>
  <si>
    <t>BREAKER INDUSTRIAL 1X3A</t>
  </si>
  <si>
    <t>BREAKER INDUSTRIAL 1X5A</t>
  </si>
  <si>
    <t>BREAKER INDUSTRIAL 3X1A</t>
  </si>
  <si>
    <t>BREAKER INDUSTRIAL 3X10A</t>
  </si>
  <si>
    <t>BREAKER INDUSTRIAL 3X15A</t>
  </si>
  <si>
    <t>INTERRUPTOR CON TEMPORIZADOR ELÉCTRONICO PARA PROG</t>
  </si>
  <si>
    <t>VARIADOR DE FRECUENCIA PARA MOTOR DE 10 HP</t>
  </si>
  <si>
    <t>TRANSFORMADOR TRIFA DE 500 KVA TIPO SECO CLASE   F</t>
  </si>
  <si>
    <t>Ascensor Z-Cultural-675 kg-3 paradas 9-Pasajeros</t>
  </si>
  <si>
    <t>DPS CLASE C 12 KA</t>
  </si>
  <si>
    <t>CONTROLADOR PRINCIPAL 16UI/16UO</t>
  </si>
  <si>
    <t>MÓDULO DE EXPANSIÓN PARA CONTROLADOR  15UI/8UO</t>
  </si>
  <si>
    <t>ROUTER DE COMUNICACIÓN BACNET</t>
  </si>
  <si>
    <t>SOFTWARE DE MONITOREO PARA CONTROLADORES</t>
  </si>
  <si>
    <t>TRANSFORMADOR 120 VAC - 24 VAC; 96 VA</t>
  </si>
  <si>
    <t>RELÉ DPDT BOBINA 12 VDC</t>
  </si>
  <si>
    <t>TRANSMISOR DE PRESIÓN DIFERENCIAL</t>
  </si>
  <si>
    <t>CARCAMOS SUBESTACION</t>
  </si>
  <si>
    <t>CONTROL CENTRALIZADO ALÁMBRICO PROG. HORARIOS</t>
  </si>
  <si>
    <t>SUMINISTRO ESTRUCTURA DE BALONCESTO BRAZO 3.20 M.</t>
  </si>
  <si>
    <t>TABLERO GEN. EN LAMINA COLD ROLL CALIB 16 2X1X,04m</t>
  </si>
  <si>
    <t>ESTRUCTURA DE VOLEIBOL DE DISDEPORTES O EQUIVALENT</t>
  </si>
  <si>
    <t>SUMINISTRO ATRIL PROFESIONAL VOLEIBOLdisdeportes o</t>
  </si>
  <si>
    <t>SUMINISTRO JUEGO DE PORTERIAS PARA MICROFUTBOL</t>
  </si>
  <si>
    <t>BREAKER INDUSTRIAL 3X150 A, 25 KA</t>
  </si>
  <si>
    <t>BREAKER INDUSTRIAL 3X300 A, 25 KA</t>
  </si>
  <si>
    <t>BREAKER INDUSTRIAL 3X450 A, 25 KA</t>
  </si>
  <si>
    <t>SISTEMA DE TRANSFERENCIA MOTORIZADO</t>
  </si>
  <si>
    <t>ANALIZADOR DE RED</t>
  </si>
  <si>
    <t>TABLERO GENERAL  COLD ROLL CALIBRE 16 2X0,8X,04 m</t>
  </si>
  <si>
    <t>TABLERO GENERAL A 440 V EN LAMINA  0,8X0,8X0,40 m</t>
  </si>
  <si>
    <t>BREAKER INDUSTRIAL 3X100 REG</t>
  </si>
  <si>
    <t>BREAKER INDUSTRIAL 3X125 A, 25 KA</t>
  </si>
  <si>
    <t>BREAKER INDUSTRIAL 3X200 A, REG (25 Ka) Suministro</t>
  </si>
  <si>
    <t>TECNICO INSTALACIONES ESP. PISCINAS + PREST (IDRD)</t>
  </si>
  <si>
    <t>AYUDANTE INSTALACIONES ESP. PISCINAS +PREST (IDRD)</t>
  </si>
  <si>
    <t>TRANSFORMADOR TRIFASICO DE 150 KVA TIPO SECO</t>
  </si>
  <si>
    <t>BANCO DE CAPACITORES DE 115 KVAR</t>
  </si>
  <si>
    <t>INTERRUPTOR TIPO ENCHUFABLE 1X20 A</t>
  </si>
  <si>
    <t>KIT TERMINAL REJILLA 24X3</t>
  </si>
  <si>
    <t>Ventana Aluminio V-01(56.45x3.10m)+Vidrios/Des.Tec</t>
  </si>
  <si>
    <t>Ventana Aluminio V-02(46.85x3.10m)+Vidrios/Des.Te</t>
  </si>
  <si>
    <t>Ventana Aluminio V-03(27.65x3.60m)+Vidrios/Des.Te</t>
  </si>
  <si>
    <t>Ventana Aluminio V-04(37.25x3.60m)+Vidrios/Des.Te</t>
  </si>
  <si>
    <t>CAJA PREMOLDEADA PARA BREAKER INDUSTRIAL</t>
  </si>
  <si>
    <t>BREAKER INDUSTRIAL 3X50 A 3X150, 25 KA</t>
  </si>
  <si>
    <t>GABINETE COLD ROLL CALIBRE 16 1X0,8X,04 m</t>
  </si>
  <si>
    <t>Rejilla perimetral 345x24 mm Poliprop o ABS</t>
  </si>
  <si>
    <t>BREAKERS MAGNETICOS DE 3X320 AMP, 100 KA.</t>
  </si>
  <si>
    <t>Ventana Aluminio V-37(29.31x3.30m)+Vidrio s/Desc</t>
  </si>
  <si>
    <t>BOQUILLA ASPIRADO INSERTO TAPON rosca int ø2"metal</t>
  </si>
  <si>
    <t>Boquilla inyeccion agua caliente - 60gpm AceroInox</t>
  </si>
  <si>
    <t>Anclaje cordel tipo finlandes polo tierra+soporA I</t>
  </si>
  <si>
    <t>Soporte Corchera Acero Inox para cordel piscina</t>
  </si>
  <si>
    <t>Ventana Aluminio V-45(23.55x0.65m)PersianaS/Espec</t>
  </si>
  <si>
    <t>CORDEL PARA COMPETENCIA 50m piscina</t>
  </si>
  <si>
    <t>TENSOR CORCHERAS LATON CROM piscina</t>
  </si>
  <si>
    <t>Juego cuerdas escalada Incl nodo poliamida 2-12año</t>
  </si>
  <si>
    <t>AMORTIGUADOR CORCHERA piscina</t>
  </si>
  <si>
    <t>Ventana Aluminio V-46(1.97x3.30m)+VidrioS/Espec</t>
  </si>
  <si>
    <t>Ventana Aluminio V-47(4.30x0.50m)PersianaS/Espec</t>
  </si>
  <si>
    <t>Ventana Aluminio V-48(4.23x0.70m)PersianaS/Espec</t>
  </si>
  <si>
    <t>CORDEL PARA COMPETENCIA 25m piscina</t>
  </si>
  <si>
    <t>Ventana Aluminio V-49(1.70x0.95m)PersianaS/Espec</t>
  </si>
  <si>
    <t>Escalera acero inox para canal-4 pasos Piscina</t>
  </si>
  <si>
    <t>ANCLAJE PARA ESCALERA Piscina</t>
  </si>
  <si>
    <t>CHAPETONES PARA ESCALERA Piscina</t>
  </si>
  <si>
    <t>ALAMBRON ALUMINIO 8MM</t>
  </si>
  <si>
    <t>POSTES NATACION ESPALDA (4) Piscina</t>
  </si>
  <si>
    <t>ANCLAJES INCLINADOS (4) Piscina</t>
  </si>
  <si>
    <t>BANDEROLAS NATACION ESPALDA Piscina</t>
  </si>
  <si>
    <t>PUNTAS CAPTADORAS DE ALUMINIO 0,60 M CON BASE</t>
  </si>
  <si>
    <t>POSTES SALIDA FALSA (2)  Piscina</t>
  </si>
  <si>
    <t>FLOTADORES Y CUERDA PARA SALIDA FALSA  Piscina</t>
  </si>
  <si>
    <t>CAJA DE REGISTRO DE 220X175X150 CM</t>
  </si>
  <si>
    <t>BARRAJE DE 15X7CM X1/4"</t>
  </si>
  <si>
    <t>GRAPA DEHN</t>
  </si>
  <si>
    <t>BASE PLASTICA</t>
  </si>
  <si>
    <t>PARTIDOR DE SALIDA piscina</t>
  </si>
  <si>
    <t>ANCLAJE PODIUM CHAPA Piscina</t>
  </si>
  <si>
    <t>NUMERO PARA PODIUMS Piscina</t>
  </si>
  <si>
    <t>SOPORTE DENH SNAP</t>
  </si>
  <si>
    <t>PANEL DE VIRAJE Piscina</t>
  </si>
  <si>
    <t>PANEL DE VIRAJE Soporte Piscina</t>
  </si>
  <si>
    <t>ANCLAJE PLANO Panel Viraje Piscina</t>
  </si>
  <si>
    <t>BANDEJA TIPO MALLA DE 20 cm</t>
  </si>
  <si>
    <t>BANDEJA TIPO MALLA DE 40 cm</t>
  </si>
  <si>
    <t>Puerta P-19Metalica(3.50x3.30m)CDRC(S/Esp.Tecnica)</t>
  </si>
  <si>
    <t>Puerta Metalica P-41(3.70x3.30m)CRD(S/Espec</t>
  </si>
  <si>
    <t>Puerta Metalica P-42(27.45x3.30m)CRD(S/Espec</t>
  </si>
  <si>
    <t>Puerta Metalica P-43(2.45x3.30m)CRD(S/Espec</t>
  </si>
  <si>
    <t>Puerta P-47Met.Reja(1.00x2.60m)CRD(S/Esp.Tec</t>
  </si>
  <si>
    <t>Ventana V-50(3.92X7.05m)CRD(S/Especificacio</t>
  </si>
  <si>
    <t>JuegoMuellePaneleslateralesFormaAnimal2-8añosCap1</t>
  </si>
  <si>
    <t>NICHO PARA REFLECTOR PISCINA</t>
  </si>
  <si>
    <t>CAJA DE PASO ELECTRICA PLASTICA PISCINA</t>
  </si>
  <si>
    <t>TRANSFORAMADOR 300W PISCINA</t>
  </si>
  <si>
    <t>TABLERO DE PARADA DE EMERGENCIA - PISCINA OLIMPICA</t>
  </si>
  <si>
    <t>VALVULA DE LIBERACION DE VACIO PISCINA</t>
  </si>
  <si>
    <t>FILTRO ø60"X102" PISCINA</t>
  </si>
  <si>
    <t>PANEL DE MANOMETROS PISCINA</t>
  </si>
  <si>
    <t>TUBERÍA CONDUIT ACERO GALVANIZADO EMT 2 1/2"</t>
  </si>
  <si>
    <t>Cable de control AWG 2X8 Blindado</t>
  </si>
  <si>
    <t>ANCLA METALICA MULTIUSO</t>
  </si>
  <si>
    <t>CANALETA METALICA DE 5X12X240cm</t>
  </si>
  <si>
    <t>TAPA TROQUELDA METALICA DE 2 ORIFICIOS</t>
  </si>
  <si>
    <t>CHAZO PARA TORNILLO 1/8"X1-1/4</t>
  </si>
  <si>
    <t>CABLE Cu LSZH 2 AWG</t>
  </si>
  <si>
    <t>CABLE Cu LSZH 1/0 AWG</t>
  </si>
  <si>
    <t>Borna terminal estañada 1/0</t>
  </si>
  <si>
    <t>Borna terminal estañada 2</t>
  </si>
  <si>
    <t>CABLE Cu LSZH 2/0 AWG</t>
  </si>
  <si>
    <t>Borna terminal estañada 2/0</t>
  </si>
  <si>
    <t>CABLE Cu LSZH 500 Kcmil</t>
  </si>
  <si>
    <t>CABLE Cu LSZH 4/0 Kcmil</t>
  </si>
  <si>
    <t>Borna terminal estañada 500 Kcmil</t>
  </si>
  <si>
    <t>Borna terminal estañada 4/0</t>
  </si>
  <si>
    <t>DUCTO IMC DE 3", INCLUYE ACCESORIOS</t>
  </si>
  <si>
    <t>Tubo pvc Presión RDE-21Ø6"</t>
  </si>
  <si>
    <t>CABLE Al LSZH 250 KCMIL</t>
  </si>
  <si>
    <t>Banca individual redonda en concreto diametro  36"</t>
  </si>
  <si>
    <t>Borna terminal estañada 250 KCMIL</t>
  </si>
  <si>
    <t>CABLE Cu LSZH 8 AWG</t>
  </si>
  <si>
    <t>CABLE Cu LSZH 6 AWG</t>
  </si>
  <si>
    <t>CABLE Cu LSZH 10 AWG</t>
  </si>
  <si>
    <t>Borna terminal estañada 8</t>
  </si>
  <si>
    <t>Borna terminal estañada 6</t>
  </si>
  <si>
    <t>Borna terminal estañada 10</t>
  </si>
  <si>
    <t>CABLE Cu LSZH 4 AWG</t>
  </si>
  <si>
    <t>Borna terminal estañada 4</t>
  </si>
  <si>
    <t>Tubo pvc Presión RDE-21Ø8"</t>
  </si>
  <si>
    <t>Codo 45° pvc Presión Ø8"</t>
  </si>
  <si>
    <t>SOPORTERIA EN ACERO INOXIDABLE TIPO MECANO Ø6" A</t>
  </si>
  <si>
    <t>Codo 90° pvc Presión Ø8"</t>
  </si>
  <si>
    <t>Tee pvc Presión Ø8"</t>
  </si>
  <si>
    <t>Vlavula  Cuerpo de Hierro Disco Inox  Ø8"</t>
  </si>
  <si>
    <t>SOPORTERIA EN ACERO INOXIDABLE TIPO MECANO  1"</t>
  </si>
  <si>
    <t>SOPO-ACERO INOXI TIPO MECANOCPVC-P-Sch-80Ø11/2"</t>
  </si>
  <si>
    <t>MOTOBOMBA 50 HP centrifuga monobloque 1200gpm / 11</t>
  </si>
  <si>
    <t>TRAMPA ø10"xø6" -  50 PSI fibra vidrio Piscina</t>
  </si>
  <si>
    <t>Arrancador suave bomba 50 Hp - 63A / 440V Piscina</t>
  </si>
  <si>
    <t>Spool Filtración 8.5m, tubo ø10" en acero inox Pis</t>
  </si>
  <si>
    <t>Adaptador Hembra PVC Presión Ø6"</t>
  </si>
  <si>
    <t>Brida Acero Inoxidable 304- Ø6"</t>
  </si>
  <si>
    <t>Brida Roscada Pvc Presión- Ø6"</t>
  </si>
  <si>
    <t>Spool 0,80m tubo ø10"a inox ASPIRADO+LIBERAC Vacio</t>
  </si>
  <si>
    <t>Brida Pvc  Presión- 8"</t>
  </si>
  <si>
    <t>Cheque mariposa  Cuerpo en Hierro Disco en Inox 6"</t>
  </si>
  <si>
    <t>Suministro Mango telescopico - Longitud de 13 metr</t>
  </si>
  <si>
    <t>Suministro Juego de tuerca y manguito - Plastico p</t>
  </si>
  <si>
    <t>MANGUERA DE ASPIRACIÓN ø2" -  30m</t>
  </si>
  <si>
    <t>TERMINAL MANGUERA AZUL</t>
  </si>
  <si>
    <t>Suministro Nasa aseo piscina - Platica</t>
  </si>
  <si>
    <t>Suministro Kit para pruebas de agua en sitio profe</t>
  </si>
  <si>
    <t>Suministro Cepillo de nylon - Longitud 18"</t>
  </si>
  <si>
    <t>Suministro Cepillo de pared recto para aseo  (IMPO</t>
  </si>
  <si>
    <t>Boton de parada de emergencia (piscina olimpica) -</t>
  </si>
  <si>
    <t>Boton de parada de emergencia (piscinas recreativa</t>
  </si>
  <si>
    <t>Suministro e instalación Señalizacion perimetral piscinas</t>
  </si>
  <si>
    <t>Suministro Diagrama de flujo filtracion - Carteler</t>
  </si>
  <si>
    <t>Perilla de seguridad, mas bisagras para puerta li</t>
  </si>
  <si>
    <t>Alarma de haces opticos - Juego de Postes señal i</t>
  </si>
  <si>
    <t>Gancho de salvamento - Metalico con tubo</t>
  </si>
  <si>
    <t>Camilla con inmovilizador de cuello y arnes</t>
  </si>
  <si>
    <t>Botiquin basico de primeros auxilios - Contenido s</t>
  </si>
  <si>
    <t>citofono o telefono</t>
  </si>
  <si>
    <t>Equipo de Oxigeno terapia adulto y pediatrico - S</t>
  </si>
  <si>
    <t>Termohigrometro (Incluye base plastica)</t>
  </si>
  <si>
    <t>Codo 45° pvc Presión Ø6"</t>
  </si>
  <si>
    <t>Tee Presión PVC - Ø6"</t>
  </si>
  <si>
    <t>Unión Pvc  Presión- 6"</t>
  </si>
  <si>
    <t>Valvula mariposa -Ø 6"</t>
  </si>
  <si>
    <t>Copa Pvc  Presión- 6"x8"</t>
  </si>
  <si>
    <t>Cheque Cuerpo en Hierro Disco en Inox 8"</t>
  </si>
  <si>
    <t>Buje Pvc  Presión- 8"x10"</t>
  </si>
  <si>
    <t>Collar Derivación PVC Presión 8"x2"</t>
  </si>
  <si>
    <t>Unión Presión Ø8"</t>
  </si>
  <si>
    <t>Brida Pvc  Presión- 10"</t>
  </si>
  <si>
    <t>Cheque Cuerpo en Hierro Disco en Inox 10"</t>
  </si>
  <si>
    <t>Codo 45° pvc Presión Ø10"</t>
  </si>
  <si>
    <t>Codo 90° pvc Presión Ø10"</t>
  </si>
  <si>
    <t>Tee pvc Presión Ø10"</t>
  </si>
  <si>
    <t>Tubo pvc Presión RDE-21Ø10"</t>
  </si>
  <si>
    <t>Vlavula  VolanteCuerpo de Hierro Disco Inox  Ø10"</t>
  </si>
  <si>
    <t>Buje CPVC SCH-80 11/2"x2""</t>
  </si>
  <si>
    <t>Buje CPVC SCH-80 11/2"x21/2""</t>
  </si>
  <si>
    <t>Tubo CPVC SCH-80 Ø11/2""</t>
  </si>
  <si>
    <t>Adaptador  Macho CPVC-SCH-80 Ø"2""</t>
  </si>
  <si>
    <t>Buje CPVC SCH-80 2"x21/2""</t>
  </si>
  <si>
    <t>Buje CPVC SCH-80 2"x4""</t>
  </si>
  <si>
    <t>Codo 90° CPVC SCH-80 2"</t>
  </si>
  <si>
    <t>Tubo CPVC SCH-80 Ø2""</t>
  </si>
  <si>
    <t>Adaptador  Hembra CPVC-SCH-80 Ø"2""</t>
  </si>
  <si>
    <t>Buje CPVC SCH-80 2"x3""</t>
  </si>
  <si>
    <t>Buje CPVC SCH-80 21/2"x3""</t>
  </si>
  <si>
    <t>Tee CPVC SCH-80 21/2"</t>
  </si>
  <si>
    <t>Tubo CPVC SCH-80 Ø21/2"</t>
  </si>
  <si>
    <t>Buje CPVC SCH-80 3"x4"</t>
  </si>
  <si>
    <t>Codo 90° CPVC SCH-80 3"</t>
  </si>
  <si>
    <t>Tee CPVC SCH-80 3"</t>
  </si>
  <si>
    <t>Tubo CPVC SCH-80 Ø3"</t>
  </si>
  <si>
    <t>Codo 90° CPVC SCH-80 4"</t>
  </si>
  <si>
    <t>Tee CPVC SCH-80 4"</t>
  </si>
  <si>
    <t>Tubo CPVC SCH-80 Ø4"</t>
  </si>
  <si>
    <t>Buje CPVC SCH-80 4"x6"</t>
  </si>
  <si>
    <t>Brida CPVC  SCH-80 4"</t>
  </si>
  <si>
    <t>Union  CPVC SCH-80 4"</t>
  </si>
  <si>
    <t>Valvula mariposa -Ø 4"</t>
  </si>
  <si>
    <t>Tubo CPVC SCH-80 Ø6"</t>
  </si>
  <si>
    <t>Brida CPVC SCH-80 6"</t>
  </si>
  <si>
    <t>Codo 90° CPVC SCH-80 6"</t>
  </si>
  <si>
    <t>Tee CPVC SCH-80 6"</t>
  </si>
  <si>
    <t>Buje CPVC SCH-80 6"x8"</t>
  </si>
  <si>
    <t>Union  CPVC SCH-80 6"</t>
  </si>
  <si>
    <t>Brida CPVC SCH-80 8"</t>
  </si>
  <si>
    <t>Cheque mariposa  Cuerpo en Hierro Disco en Inox 8"</t>
  </si>
  <si>
    <t>Tee CPVC SCH-80 8"</t>
  </si>
  <si>
    <t>Tubo CPVC SCH-80 Ø8"</t>
  </si>
  <si>
    <t>Brida Pvc  Presión- 4"</t>
  </si>
  <si>
    <t>Copa Pvc  Presión- 4"x6"</t>
  </si>
  <si>
    <t>Adaptador Hembra PVC Presión Ø4"</t>
  </si>
  <si>
    <t>Codo  90° Pvc  Presión- 4"</t>
  </si>
  <si>
    <t>SISTEMA DE MONITOREO, CONTROL Y DOSIFICACION DE PR</t>
  </si>
  <si>
    <t>CALENTADOR 3,000,000 BTU condensacion gas natural</t>
  </si>
  <si>
    <t>Vallvula compuerta BroncerRoscada Ø1"(200psi)</t>
  </si>
  <si>
    <t>SPOOL CALEFACCION 85cm tubo de ø6" acero inox</t>
  </si>
  <si>
    <t>SOPORTERIA ACERO INOXI TIPO MECANO  1"CM P-Recreat</t>
  </si>
  <si>
    <t>EQUIPO DE DESINFECCIÓN UV-11 LAMPARAS Piscinas</t>
  </si>
  <si>
    <t>SOPORTERIA ACERO INOXTipoMECANO1"CuartMaqPiscOlimp</t>
  </si>
  <si>
    <t>PASAMURO TIPO 1ø1 Acero Inox roscado+ruana Piscina</t>
  </si>
  <si>
    <t>PASAMURO TIPO 1ø2 Acero Inox roscado+ruana Piscina</t>
  </si>
  <si>
    <t>Adaptador hembra PVC-Presión Ø11/2"</t>
  </si>
  <si>
    <t>PASAMURO TIPO 1ø4 Acero Inox roscado+ruana Piscina</t>
  </si>
  <si>
    <t>SOPORTERIA EN ACERO INOXIDABLE TIPO MECANO 11/2"</t>
  </si>
  <si>
    <t>PASAMURO TIPO 1ø6 Acero Inox roscado+ruana Piscina</t>
  </si>
  <si>
    <t>BOQUILLA DE INYECCION PARA PISO</t>
  </si>
  <si>
    <t>CONJUNTO BOQUILLA  CHORRO</t>
  </si>
  <si>
    <t>Buje Pvc  Presión- 2"x21/2""</t>
  </si>
  <si>
    <t>Buje Pvc  Presión- 2"x3""</t>
  </si>
  <si>
    <t>SOPORTERIA EN ACERO INOXIDABLE TIPO MECANO 2"</t>
  </si>
  <si>
    <t>Adaptador PVC Presión hembra 2"</t>
  </si>
  <si>
    <t>Cheque Cortina Bronce Ø2"</t>
  </si>
  <si>
    <t>ESCALERA EN ACERO INOX PARA CANAL -3 PASOS</t>
  </si>
  <si>
    <t>PASAMURO TIPO 2ø6 Acero Inox bridado+ruana Piscina</t>
  </si>
  <si>
    <t>ANCLAJE PARA ESCALERA</t>
  </si>
  <si>
    <t>CHAPETONES PARA ESCALERA</t>
  </si>
  <si>
    <t>PASAMURO TIPO 2ø8 Acero Inox bridado+ruana Piscina</t>
  </si>
  <si>
    <t>Universal PVC Presión- 2"</t>
  </si>
  <si>
    <t>SOPORTERIA AC-INOX TIPO MECANO 2"CuartMaqPiscRecre</t>
  </si>
  <si>
    <t>Valvula compuerta de Bronce Ø2"</t>
  </si>
  <si>
    <t>DUCTO PVC DE 1/4" TIPO PESADO</t>
  </si>
  <si>
    <t>SOPORTERIA  AC-INOXI T-MECANO 2"CuartMaqPiscOlimpi</t>
  </si>
  <si>
    <t>DUCTO EMT DE 1 1/4", INCLUYE ACCESORIOS</t>
  </si>
  <si>
    <t>SUMINISTRO Y PUESTA EN MARCHA PLANTA PRIME 500KVA</t>
  </si>
  <si>
    <t>DUCTO EN LÁMINA DE ACERO CR CALIBRE 14</t>
  </si>
  <si>
    <t>REFLECTOR LED MINI</t>
  </si>
  <si>
    <t>PASAMURO TIPO 2ø10" Acero Inox bridado+ruana Pisci</t>
  </si>
  <si>
    <t>RECUBRIMIENTO DE DUCTO DE ESCAPE EN LÁMINA DE ALUM</t>
  </si>
  <si>
    <t>REFLECTOR LED MINI CABLE 50 ft de LONGITUD</t>
  </si>
  <si>
    <t>PASAMURO TIPO 3ø8 Acero Inox bridado1+ruana Piscin</t>
  </si>
  <si>
    <t>DUCTO CON FILTRO Y SILENCIADOR</t>
  </si>
  <si>
    <t>PASAMURO TIPO 4ø8 Acero Inox brid liso+ruana Pisci</t>
  </si>
  <si>
    <t>REFLECTOR LED MINI CABLE 100 ft de LONGITUD</t>
  </si>
  <si>
    <t>SUMINISTRO E INSTALACION DE TANQUE PRINCIPAL</t>
  </si>
  <si>
    <t>TUBERÍA DE ACERO PARA ALIMENTACIÓN</t>
  </si>
  <si>
    <t>BOQUILLA DE INYECCIÓN AGUA CALIENTE-POLIPROPILENO</t>
  </si>
  <si>
    <t>SUMINISTRO DE COMBUSTIBLE ACPM</t>
  </si>
  <si>
    <t>SOPORTERIA EN ACERO INOXIDABLE TIPO MECANO Ø6" E</t>
  </si>
  <si>
    <t>SOPORTERIA EN ACERO INOXIDABLE TIPO MECANO Ø6" B</t>
  </si>
  <si>
    <t>NICHO PARA REFLECTOR MINI</t>
  </si>
  <si>
    <t>SOPORTERIA EN ACERO INOXIDABLE TIPO MECANO Ø6" C</t>
  </si>
  <si>
    <t>SOPORTERIA EN ACERO INOXIDABLE TIPO MECANO Ø6" D</t>
  </si>
  <si>
    <t>SOPORTERIA EN ACERO INOXIDABLE TIPO MECANO Ø8"</t>
  </si>
  <si>
    <t>SOPORTERIA EN ACERO INOXIDABLE TIPO MECANO Ø10"</t>
  </si>
  <si>
    <t>SOPO-ACERO INOXI TIPO MECANOCPVC-P-Sch-80Ø2"</t>
  </si>
  <si>
    <t>SUMINISTRO E INSTALACIÓN DE DUCTO TRAMPA DE AIRE</t>
  </si>
  <si>
    <t>SOPO-ACERO INOXI TIPO MEC-CPVC-P-Sch-80Ø2"PiscOlim</t>
  </si>
  <si>
    <t>TRANSFORAMADOR 150W PARA MINI LED</t>
  </si>
  <si>
    <t>SOPORTERIA ACERO INOX TIPO MECANO-21/2"PiscRecreat</t>
  </si>
  <si>
    <t>SOPORTERIA ACERO INOX TIPO MECANO-3" PiscRecreat</t>
  </si>
  <si>
    <t>SOPORTERIA EN ACERO INOXIDABLE TIPO MECANO-3po</t>
  </si>
  <si>
    <t>SOPORTERIA EN ACERO INOXIDABLE TIPO MECANO-4"</t>
  </si>
  <si>
    <t>SOPORTERIA ACERO INOXTIPO MECANO-4"PiscinaOlimpica</t>
  </si>
  <si>
    <t>SUMINISTRO E INSTALACIÓN DUCT AIRE FRESCO</t>
  </si>
  <si>
    <t>AceroEstruct.PuentePetaonalTipoTransmilenio</t>
  </si>
  <si>
    <t>SOPORTERIA A-INOX T-MECCPVC-P-Sch-80Ø4"CuarMaqPisR</t>
  </si>
  <si>
    <t>SOPORTERIA EN ACERO INOXIDABLE TIPO MECANO-6"</t>
  </si>
  <si>
    <t>SOPORTERIA ACERO INOX TIPO MECANO-6"CM PisRecrea</t>
  </si>
  <si>
    <t>SOPORTERIA EN ACERO INOXIDABLE TIPO MECANO-6"PO</t>
  </si>
  <si>
    <t>Neopreno e=5.0cm(40x50cm)Dureza-60+Ref.1/4"</t>
  </si>
  <si>
    <t>SOPORTERIA EN ACERO INOXIDABLE TIPO MECANO-8"PO</t>
  </si>
  <si>
    <t>SOPORTERIA EN ACERO INOXIDABLE TIPO MECANO-4"PR</t>
  </si>
  <si>
    <t>SOPORTERIA EN ACERO INOXIDABLE TIPO MECANO-8"CM</t>
  </si>
  <si>
    <t>MOTOBOMBA 30 HP</t>
  </si>
  <si>
    <t>Tubo transparentex3mPVC-Presión RDE-21 Ø2"</t>
  </si>
  <si>
    <t>Codo 90° PVC-presión Ø21/2"</t>
  </si>
  <si>
    <t>Tee PVC-presión Ø21/2"</t>
  </si>
  <si>
    <t>Tubo PVC-Presión RDE-21 Ø21/2"</t>
  </si>
  <si>
    <t>Unionl PVC Presión- 21/2"</t>
  </si>
  <si>
    <t>SOPORTERIA EN ACERO INOXIDABLE TIPO MECANO 21/2"</t>
  </si>
  <si>
    <t>Brida PVC-presión Ø21/2"</t>
  </si>
  <si>
    <t>Buje PVC PresiónØ21/2" x 4"</t>
  </si>
  <si>
    <t>Valvula mariposa -Ø 21/2"</t>
  </si>
  <si>
    <t>SOPORTERIA EN ACERO INOXIDABLE TIPO MECANO 21/2"A</t>
  </si>
  <si>
    <t>BATERIA</t>
  </si>
  <si>
    <t>SOPORTERIA EN ACERO INOXIDABLE TIPO MECANO 3" A</t>
  </si>
  <si>
    <t>SUMINISTRO Y TENDIDO DE TUBERÍA Y CABLEADO SISTEMA</t>
  </si>
  <si>
    <t>UPS ONLINE DE 20 kVA TRIFASICA</t>
  </si>
  <si>
    <t>SOPORTERIA EN ACERO INOXIDABLE TIPO MECANO 3"</t>
  </si>
  <si>
    <t>Brida Pvc  Presión- 3"</t>
  </si>
  <si>
    <t>Copa Pvc  Presión- 3"x4"</t>
  </si>
  <si>
    <t>Valvula mariposa -Ø 3"</t>
  </si>
  <si>
    <t>SOPORTERIA EN ACERO INOXIDABLE TIPO MECANO 3" B</t>
  </si>
  <si>
    <t>Adaptador Hembra PVC Presión Ø3"</t>
  </si>
  <si>
    <t>SOPORTERIA EN ACERO INOXIDABLE TIPO MECANO 3" C</t>
  </si>
  <si>
    <t>TRAMPA ø 8"X ø 5"</t>
  </si>
  <si>
    <t>SOPORTERIA EN ACERO INOXIDABLE TIPO MECANO 3" D</t>
  </si>
  <si>
    <t>CABLE UTP CAT 6A</t>
  </si>
  <si>
    <t>FACEPLATE</t>
  </si>
  <si>
    <t>ARRANCADOR SUAVE SIEMENS 45A</t>
  </si>
  <si>
    <t>JACK RJ45</t>
  </si>
  <si>
    <t>PATCH CORD UTP CATEGORIA 6A 1m</t>
  </si>
  <si>
    <t>RACK PRINCIPAL DE DISTRIBUCIÓN + ORGANI VERTICALES</t>
  </si>
  <si>
    <t>PATCH PANEL 24 PUERTOS</t>
  </si>
  <si>
    <t>ENLACE FIBRA OPTICA MONOMODO OM4</t>
  </si>
  <si>
    <t>SWITCH ADMINISTRABLE DE 48 PUERTOS</t>
  </si>
  <si>
    <t>EQUIPO UV</t>
  </si>
  <si>
    <t>RACK DE DISTRIBUCION DE 90X60X70</t>
  </si>
  <si>
    <t>MOTOBOMBA 5 HP</t>
  </si>
  <si>
    <t>ARRANCADOR DIRECTO SIEMENS 22-32</t>
  </si>
  <si>
    <t>PASAMURO TIPO 3 de ø 6" acero inoxidable 304</t>
  </si>
  <si>
    <t>ROBOT ULTRAMAX-G (RobotCarroAspiradoraPiscinas50M</t>
  </si>
  <si>
    <t>Suministro carro aspirador metalico ø1,1/2" (IMPO)</t>
  </si>
  <si>
    <t>Buje Presión  Ø6"x8"</t>
  </si>
  <si>
    <t>Soldadura grandes diametros PVC-P-RDE-21Ø6"</t>
  </si>
  <si>
    <t>LimpiadorGrandesDiametrosPVC-P-RDE-21Ø6"CuartMaqPi</t>
  </si>
  <si>
    <t>LimpiadorGrandesDiametrosPVC-P-RDE-21Ø6"PerimPR</t>
  </si>
  <si>
    <t>Soldadura grandes diametrosPVC-P-RDE-21Ø6"Recreati</t>
  </si>
  <si>
    <t>Soldadura G-diametroPVC-P-RDE-21Ø6"Perim Pisc.Olim</t>
  </si>
  <si>
    <t>Slodadura grandes diametros</t>
  </si>
  <si>
    <t>LimpiadorGrandesDiametrosPVC-P-RDE-21Ø6"PerimPO</t>
  </si>
  <si>
    <t>LimpiadorGrandesDiametrosPVC-P-RDE-21Ø6"CuarMaqPO</t>
  </si>
  <si>
    <t>Soldadura G-diamet-PVC-P-RDE-21Ø6"CuarMaqPiscOlimp</t>
  </si>
  <si>
    <t>Soldadura G-diametPVC-P-RDE-21Ø8"Curt.Maq.PiscRecr</t>
  </si>
  <si>
    <t>LimpiadorGrandesDiametrosPVC-P-RDE-21Ø8"Curt.MaqPR</t>
  </si>
  <si>
    <t>LimpiadorGrandesDiametrosPVC-P-RDE-21Ø8"Curt.MaqPO</t>
  </si>
  <si>
    <t>Soldadura G-diametPVC-P-RDE-21Ø8"Curt.Maq.PiscOlim</t>
  </si>
  <si>
    <t>Soldadura G-diametPVC-P-RDE-21Ø10"CurtMaqPiscOlimp</t>
  </si>
  <si>
    <t>LimpiadorGrandeDiametrosPVC-P-RDE-21Ø10"Curt.MaqPO</t>
  </si>
  <si>
    <t>Adaptador  Hembra CPVC-SCH-80 Ø"21/2"</t>
  </si>
  <si>
    <t>Codo 90° CPVC SCH-80 21/2"</t>
  </si>
  <si>
    <t>LimpiadorGrandesDiametrosCPVC-P-Sch-80Ø6"PiscOlimp</t>
  </si>
  <si>
    <t>Soldadura G-diametrosCPVC-P-Sch-80Ø6"PiscOlimpica</t>
  </si>
  <si>
    <t>LimpiadorGrandesDiametrosCPVC-P-Sch-80Ø6"PerimPO</t>
  </si>
  <si>
    <t>Soldadura G-diametCPVC-P-Sch-80Ø6"Perim.PiscOlimpi</t>
  </si>
  <si>
    <t>LimpiadorGrandesDiametroCPVC-P-Sch-80Ø6"CuartMaqPO</t>
  </si>
  <si>
    <t>Soldadura G-diametCPVC-P-Sch-80Ø6"CuartMaq.PiscRec</t>
  </si>
  <si>
    <t>Soldadura G-diametCPVC-P-Sch-80Ø6"PerimPiscRecreat</t>
  </si>
  <si>
    <t>LimpiadorGrandesDiametrosCPVC-P-Sch-80Ø6"PerimPR</t>
  </si>
  <si>
    <t>Banca VATTEM tipo Curvo</t>
  </si>
  <si>
    <t>SOPORTERIA EN ACERO INOXIDABLE TIPO MECANO 6"</t>
  </si>
  <si>
    <t>LimpiadorGrandesDiametrosCPVC-P-Sch-80Ø8"PiscOlimp</t>
  </si>
  <si>
    <t>Soldadura G-diamerostCPVC-P-Sch-80Ø8"PiscOlimpica</t>
  </si>
  <si>
    <t>Buje Pvc  Presión- 6"x8"</t>
  </si>
  <si>
    <t>BANDEJA FIBRA OPTICA, CONECTORES 6 PUERTOS</t>
  </si>
  <si>
    <t>ESTANTERÍA SÓLIDA</t>
  </si>
  <si>
    <t>TARIMA PARA BULTOS</t>
  </si>
  <si>
    <t>CERTIFICACIONES RETIE Y RETILAP -FONTANAR</t>
  </si>
  <si>
    <t>REJILLAS Y BANDEJAS PARA CARCAMOS</t>
  </si>
  <si>
    <t>REFRIGERADOR VERTICAL, CAP. 50 PIES</t>
  </si>
  <si>
    <t>CONGELADOR VERTICAL DE 23 PIES</t>
  </si>
  <si>
    <t>LICUADORA INDUSTRIAL VOLCABLE</t>
  </si>
  <si>
    <t>MESA DE TRABAJO TIPO SOBRE PARED POCETA</t>
  </si>
  <si>
    <t>TERMINAL CONECTOR PVC- 3/4"</t>
  </si>
  <si>
    <t>TANQUE O POCETA PARA ZONAS PREPARACION</t>
  </si>
  <si>
    <t>PLACA PARA PICAR EN ULTRAPOL</t>
  </si>
  <si>
    <t>MAQUINA PELADORA DE TUBÉRCULOS</t>
  </si>
  <si>
    <t>LAVAMANOS QUIRÚRGICO A PARED</t>
  </si>
  <si>
    <t>CUELLO DE GANSO DE SOBRE MESA. ENCORE</t>
  </si>
  <si>
    <t>LINEA DE VIDA PARA CUBIERTAS CDRC</t>
  </si>
  <si>
    <t>EQUIPOS DE BOMBEO - VER ANEXO  CDRC</t>
  </si>
  <si>
    <t>EQUIPOS DE CALDERAS  CDRC</t>
  </si>
  <si>
    <t>VÁLVULA DE PEDAL PARA (2) AGUAS</t>
  </si>
  <si>
    <t>KIT DE MANGUERAS PARA (2) AGUAS</t>
  </si>
  <si>
    <t>PROCESADOR DE VEGETALES CL 50 ULTRA 1 SPEED</t>
  </si>
  <si>
    <t>KIT DE 8 DISCOS PARA PROCESADORES</t>
  </si>
  <si>
    <t>HORNO SELF COOKING CENTER</t>
  </si>
  <si>
    <t>KIT CONEXIÓN PARA HORNO RATIONAL</t>
  </si>
  <si>
    <t>PASTILLAS CARE CONTROL RATIONAL</t>
  </si>
  <si>
    <t>PASTILLAS DE DETERGENTE RATIONAL</t>
  </si>
  <si>
    <t>PARRILLA PARA ASADOS EN ACERO INOXIDABLE.</t>
  </si>
  <si>
    <t>PARRILLA COMBIGRILL 1/1</t>
  </si>
  <si>
    <t>COMBIFRY</t>
  </si>
  <si>
    <t>SUPERSPIKE PARA 8 POLLOS (2.9 LB).</t>
  </si>
  <si>
    <t>AZAFATES Ó FUENTES EN ACERO INOX</t>
  </si>
  <si>
    <t>AZAFATE PERFORADO GN2/3</t>
  </si>
  <si>
    <t>MUEBLE BASE PARA EQUIPOS</t>
  </si>
  <si>
    <t>MESA DE APOYO TIPO ESCABILADERO</t>
  </si>
  <si>
    <t>PLANCHA ASADORA A GAS</t>
  </si>
  <si>
    <t>ESTUFA A GAS 4 FOGONES</t>
  </si>
  <si>
    <t>ESTUFA A GAS TIPO ENANA</t>
  </si>
  <si>
    <t>SARTEN VOLCABLE A GAS</t>
  </si>
  <si>
    <t>CAMPANA EXTRACTORA TIPO PLAFÓN</t>
  </si>
  <si>
    <t>FILTRO PARA CAMPANAS DE EXTRACCIÓN</t>
  </si>
  <si>
    <t>LAMPARA TIPO MARINO INDUSTRIAL</t>
  </si>
  <si>
    <t>EXTRACTOR CENTRÍFUGO</t>
  </si>
  <si>
    <t>DUCTOS ESPECIALES PARA CONEXIÓN CAMPANA 20"</t>
  </si>
  <si>
    <t>SISTEMA DE ARRANQUE, PARADA Y CONTROL</t>
  </si>
  <si>
    <t>SECCIÓN BANDEJERO CUBIERTERO.</t>
  </si>
  <si>
    <t>MOSTRADOR DE AUTOSERVICIO</t>
  </si>
  <si>
    <t>SECCIÓN CALIENTE CON CALEFACCIÓN</t>
  </si>
  <si>
    <t>REPISA DE SOBRE MESA SENCILLO</t>
  </si>
  <si>
    <t>SECCIÓN REFRIGERADA.</t>
  </si>
  <si>
    <t>REPISA DE SOBRE MESA DOBLE</t>
  </si>
  <si>
    <t>DISPENSADOR DE BEBIDAS FRÍAS</t>
  </si>
  <si>
    <t>SECCIÓN CUBIERTERO DE SOBRE MESA.</t>
  </si>
  <si>
    <t>DESLIZADOR DE BANDEJAS</t>
  </si>
  <si>
    <t>TANQUE O POCETA PARA LAVADO</t>
  </si>
  <si>
    <t>REPISA DE SOBRE PARED</t>
  </si>
  <si>
    <t>SHUT EN NEOPRENO.</t>
  </si>
  <si>
    <t>TRAMPA PARA GRASAS</t>
  </si>
  <si>
    <t>LAVAVAJILLAS ELECTRICO LC900</t>
  </si>
  <si>
    <t>CAMPANA EXTRACTORA</t>
  </si>
  <si>
    <t>DUCTOS ESPECIALES PARA CONEXIÓN CAMPANA 15"</t>
  </si>
  <si>
    <t>ESTANTERIA VENTILADA EN ACERO</t>
  </si>
  <si>
    <t>VENTANA PLEGABLE</t>
  </si>
  <si>
    <t>CANECAS PLÁSTICAS CON TAPA DE SEGURIDAD.</t>
  </si>
  <si>
    <t>DUCHA DE MESA CON SOPORTE A PARED</t>
  </si>
  <si>
    <t>MEZCLADOR A MESA DE 8" Y CUELLO DE 10</t>
  </si>
  <si>
    <t>CANASTILLA DE PALANCA 4" TS.</t>
  </si>
  <si>
    <t>SIFON INDUSTRIAL EN ALUMINIO DE 1 ½'</t>
  </si>
  <si>
    <t>MANGUERA PARA GAS ACOPLES RÁPIDOS.</t>
  </si>
  <si>
    <t>JUEGO DE 4 RUEDAS DE 4". IMSA</t>
  </si>
  <si>
    <t>TRANSPORTE, IZAJE, INSTALACION</t>
  </si>
  <si>
    <t>BANDA DE TROTE (Treadmill T1x)</t>
  </si>
  <si>
    <t>ELIPTICO (Elliptical E1x-03)</t>
  </si>
  <si>
    <t>BICICLETA RECUMBENT (Recumbent Bike)</t>
  </si>
  <si>
    <t>BICICLETA VERTICAL (Upright Cycle U3x)</t>
  </si>
  <si>
    <t>BICICLETA ERGO BASIC</t>
  </si>
  <si>
    <t>FORMA FUNCIONAL CROSSFIT COMPACTA</t>
  </si>
  <si>
    <t>MULTIESTACIÓN DE 8 TORRES</t>
  </si>
  <si>
    <t>EXTENSION PIERNA (Leg Extension/ 230LBS</t>
  </si>
  <si>
    <t>FLEXION PIERNA SENTADO (Seated Leg</t>
  </si>
  <si>
    <t>FLEXION PIERNA ACOSTADO (Prone Leg</t>
  </si>
  <si>
    <t>CADERA (Glute/150 LBS)</t>
  </si>
  <si>
    <t>ADUCTOR Y ABDUCTOR (Hip Abductor)</t>
  </si>
  <si>
    <t>PRENSA HORIZONTAL (Leg Press/415 LBS)</t>
  </si>
  <si>
    <t>TOTAL CADERA (Rotary Hip W/295 LB)</t>
  </si>
  <si>
    <t>PECHO SENTADO ISOLATERAL</t>
  </si>
  <si>
    <t>CABINA INVERTIDA (Pectoral Fly/Rear)</t>
  </si>
  <si>
    <t>PRESION HOMBRO ISOLATERAL</t>
  </si>
  <si>
    <t>POLEA ALTA ISOLATERAL</t>
  </si>
  <si>
    <t>REMO CON APOYO ISOLATERAL ( Diverging</t>
  </si>
  <si>
    <t>BICEPS PREDICADOR (Biceps Curl/200 LBS)</t>
  </si>
  <si>
    <t>TRICEPS PARALELAS (Seated Triceps)</t>
  </si>
  <si>
    <t>ABDOMEN (Abdominal/230 LBS)</t>
  </si>
  <si>
    <t>LUMBARES (Back Extension 230LBS) CEFE TUNAL</t>
  </si>
  <si>
    <t>LUMBARES (Back Extension 230LBS)</t>
  </si>
  <si>
    <t>SMITH MACHINE (Smith Machine)</t>
  </si>
  <si>
    <t>PRENSA ATLETICA INCLINADA (45 Degree )</t>
  </si>
  <si>
    <t>PANTORRILLA SENTADO (Seated Calf)</t>
  </si>
  <si>
    <t>BANCA DE PECHO PLANO (Breaker Olympic)</t>
  </si>
  <si>
    <t>BANCA DE PECHO INCLINADO (Breaker)</t>
  </si>
  <si>
    <t>BANCA HIPEREXTENCION INCLINADA (Back)</t>
  </si>
  <si>
    <t>BANCA ABDOMEN INCLINADA (Adjustable)</t>
  </si>
  <si>
    <t>SOPORTE DOMINADAS Y FONDOS</t>
  </si>
  <si>
    <t>BANCA MULTIPOSICION (Multi Adjustable)</t>
  </si>
  <si>
    <t>BANCA PLANA LIBRE (Flat Bench)</t>
  </si>
  <si>
    <t>BANCA FIJA CON APOYO PARA PIES (Utility)</t>
  </si>
  <si>
    <t>BANCO SCOTT O PREDICADOR (Preacher)</t>
  </si>
  <si>
    <t>SET DE MANCUERNAS RECUBIERTAS</t>
  </si>
  <si>
    <t>BARRA OLIMPICA LARGA 20 KG</t>
  </si>
  <si>
    <t>BARRA OLIMPICA CORTA 10 KG</t>
  </si>
  <si>
    <t>BARRA OLIMPICA ZETA 10 KG</t>
  </si>
  <si>
    <t>SET DE MANCUERNAS RUSAS</t>
  </si>
  <si>
    <t>SET SACOS DE PESOS POWER BAG</t>
  </si>
  <si>
    <t>DISCO BUMPER PLATE 10 LB</t>
  </si>
  <si>
    <t>DISCO BUMPER PLATE 25 LB</t>
  </si>
  <si>
    <t>DISCO BUMPER PLATE 35 LB</t>
  </si>
  <si>
    <t>DISCO BUMPER PLATE 45 LB</t>
  </si>
  <si>
    <t>TULA BOXEO 1900 180 CM (CUERO)</t>
  </si>
  <si>
    <t>TRAMPOLIN 48"</t>
  </si>
  <si>
    <t>DISCO OLIMPICO RECUBIERTO 2.5 KG</t>
  </si>
  <si>
    <t>DISCO OLIMPICO RECUBIERTO 5 KG</t>
  </si>
  <si>
    <t>DISCO OLIMPICO RECUBIERTO 10 KG</t>
  </si>
  <si>
    <t>DISCO OLIMPICO RECUBIERTO 20 KG</t>
  </si>
  <si>
    <t>STEP DECK – BANCO</t>
  </si>
  <si>
    <t>COLCHONETA TRAFICO PESADO</t>
  </si>
  <si>
    <t>CUERDAS PARA ENTRENAMIENTO</t>
  </si>
  <si>
    <t>COJIN - SUPERFICIE INESTABLE</t>
  </si>
  <si>
    <t>BALON FLEXIBLE DE GIMNASIA 55 CM</t>
  </si>
  <si>
    <t>BALON FLEXIBLE DE GIMNASIA 65 CM</t>
  </si>
  <si>
    <t>FLETES GRAVADOS</t>
  </si>
  <si>
    <t>MESA IRREGULAR 1,50 x 0,80 altura 0.50</t>
  </si>
  <si>
    <t>SILLA TAFI INFANTIL</t>
  </si>
  <si>
    <t>ESTANTE ABIERTO. De 1,90 x 2,60 fondo 0,60</t>
  </si>
  <si>
    <t>ESTANTE DEPOSITO DE INSTRUMENTOS</t>
  </si>
  <si>
    <t>SILLA MUSICOS. BENET</t>
  </si>
  <si>
    <t>DEPOSITO DANZAS. Altura 3,20 fondo 0,60</t>
  </si>
  <si>
    <t>BANCA VESTIER MUJERES Y HOMBRES</t>
  </si>
  <si>
    <t>RECEPCION CONTROL. Diametro 5,20</t>
  </si>
  <si>
    <t>RECEPCION PORTERIA HALL CULTURAL.</t>
  </si>
  <si>
    <t>Banca individual redonda en concreto diametro 45"</t>
  </si>
  <si>
    <t>PUESTO CUARTO CONTROL. 2,30 x 0,60</t>
  </si>
  <si>
    <t>PUESTO OFICINA . 1,80 x 0,70</t>
  </si>
  <si>
    <t>PUESTOS ADMISTRACION . 1,80 x 0,70</t>
  </si>
  <si>
    <t>POLTRONA BRAVIA 2 PUESTOS CDRC</t>
  </si>
  <si>
    <t>MESA DE CENTRO 80 x 80</t>
  </si>
  <si>
    <t>MESA APILABLE 70 x 50</t>
  </si>
  <si>
    <t>MESA APILABLE 70 x 50 CDRC1 TUNAL</t>
  </si>
  <si>
    <t>MESA PROFESOR OVALADA DE 110 x 80</t>
  </si>
  <si>
    <t>SILLA ESTUDIANTES. SMART</t>
  </si>
  <si>
    <t>MESA 80 x 60</t>
  </si>
  <si>
    <t>SILLA BOLOGNA SB</t>
  </si>
  <si>
    <t>MESA K-2 FIJA 80 x 80</t>
  </si>
  <si>
    <t>SILLA KIRA V-2</t>
  </si>
  <si>
    <t>BARRA CONTINUA FIJA ALTURA 1,20</t>
  </si>
  <si>
    <t>SILLA BUTACO SHELL ALTO</t>
  </si>
  <si>
    <t>MESA K-1 FIJA 60 x 60</t>
  </si>
  <si>
    <t>SOFA CORRIDO BOOTH</t>
  </si>
  <si>
    <t>MESA PING PONG 25mm. CON MAYA Y SET</t>
  </si>
  <si>
    <t>MESA BILLAR LIBRES</t>
  </si>
  <si>
    <t>MESA BILLAR POOL</t>
  </si>
  <si>
    <t>MESA JUEGO DE FUTBOLÍN</t>
  </si>
  <si>
    <t>Puerta MaderaTipo U (1.0X2.50M)Entanb.EnchapRoble</t>
  </si>
  <si>
    <t>formaleta muro a la vista - alquiler m2/dia</t>
  </si>
  <si>
    <t>ANTENA PARA CONTROL DE PROCESAMIENTO</t>
  </si>
  <si>
    <t>CABLE 2X18AWG APANTALLADO MARCA LUTRON</t>
  </si>
  <si>
    <t>JuegoMuellePanelesLateralesAnimales2-8años P.N</t>
  </si>
  <si>
    <t>SENSOR DE OCUP. DE PARED CONTROL DE ILUMINACION</t>
  </si>
  <si>
    <t>POWER PACK CON RECEPCION DE CONTROL</t>
  </si>
  <si>
    <t>BOTONERA PARED INALÁM PARA CONTROL LOCAL</t>
  </si>
  <si>
    <t>SENSOR DE OCUPACIÓN DE TECHO INALÁM 360°</t>
  </si>
  <si>
    <t>ANTENA DE CONTROL PARA COMUNICACIÓN CON EQUIPOS</t>
  </si>
  <si>
    <t>TABLERO DE CONTROL DE 16 RELES MÍNIMO</t>
  </si>
  <si>
    <t>TABLERO DE CONTROL DE 24 RELES MÍNIMO</t>
  </si>
  <si>
    <t>Silla AuditorioTubular metalPoliuret.InyectNova35</t>
  </si>
  <si>
    <t>Mueble Almac.Aulas M03(3.13x2.72mEst.Tubular</t>
  </si>
  <si>
    <t>MuebleRecepcBibliotecM08(1.82x1.10)S/DescripTec</t>
  </si>
  <si>
    <t>Mueble Almac.Danza M07(7.25x2.40mPanel Aglomerad</t>
  </si>
  <si>
    <t>MuebleEstanteriaLavapincelesM09(5.95x2.30)S/Descr</t>
  </si>
  <si>
    <t>ModuloMaderaPiscinasM10(0.40x0.33)S/Descripc</t>
  </si>
  <si>
    <t>MuebleEscritorioGimnasio y Admin M11,M19 (H=0.75m)</t>
  </si>
  <si>
    <t>Panel Alarma Incendio Inteligente (UL FM)</t>
  </si>
  <si>
    <t>Módulo direccionable 2 lazos, UL V-SLC2-2</t>
  </si>
  <si>
    <t>MuebleAtenciónGimnasioM13 (3.33X1.10) S/DescripTec</t>
  </si>
  <si>
    <t>Tarjeta de red ethernet, UL SA-ETH</t>
  </si>
  <si>
    <t>Anunciador remoto LCD, UL, ULC RLCD-C-SP</t>
  </si>
  <si>
    <t>Detector Humo Fotoeléctrico analogo UL FM V-PS</t>
  </si>
  <si>
    <t>MuebleCocinetaM20 (1.25X0.95) S/DescripTec</t>
  </si>
  <si>
    <t>MuebleAlmacenam.EnfermM21(1.55X2.40) S/DescripTec</t>
  </si>
  <si>
    <t>Detector Humo Temperatura analogo UL FM V-PHS</t>
  </si>
  <si>
    <t>MuebleAlmacenam.LudotecaM26(5.95X2.40) S/DescripTe</t>
  </si>
  <si>
    <t>MuebleAlmacenam.SalónKarateM27(7.05X2.40)S/Descri</t>
  </si>
  <si>
    <t>MuebleAlmacenam.BibliotecaM28(10.30X2.40)S/Descri</t>
  </si>
  <si>
    <t>MuebleAlmacenam.SalónGimnasioM29(5.43X0.45)S/Desc9</t>
  </si>
  <si>
    <t>CieloFalsoStrech Metal Aluminio hd10 Hunter Dougla</t>
  </si>
  <si>
    <t>Base detector estandar 43SM5KB</t>
  </si>
  <si>
    <t>Modulo control de acceso GSA-CR</t>
  </si>
  <si>
    <t>CieloRasoFalsoPanelAbsorbenteTipoPerforado+FibraC2</t>
  </si>
  <si>
    <t>Modulo control audio evacuacion GSA-CR</t>
  </si>
  <si>
    <t>Fibtra de Vidrio Black Theater 2" B</t>
  </si>
  <si>
    <t>Estacion manual Accion doble UL FM GSA-M278</t>
  </si>
  <si>
    <t>Stopper protector activador manual (Sin sonido9</t>
  </si>
  <si>
    <t>Sirena roja pared luz LED UL FM GL1RF-HDVMC</t>
  </si>
  <si>
    <t>Sirena Techo luz led UL FM GCFR-VM</t>
  </si>
  <si>
    <t>Resistencias 47K Listadas UL EOL-47</t>
  </si>
  <si>
    <t>Bateria panel 12V 24A 12V24A</t>
  </si>
  <si>
    <t>JuegoMuellePaneleslateralesFormaanimal1-5años P.N</t>
  </si>
  <si>
    <t>Cable de incendio 2X16 Honeywell</t>
  </si>
  <si>
    <t>Controlador PVA-4CR12</t>
  </si>
  <si>
    <t>Enrutador PVA-4R24</t>
  </si>
  <si>
    <t>Amplificador PVA-2P500</t>
  </si>
  <si>
    <t>Estación de llamada  PVA-15CST</t>
  </si>
  <si>
    <t>Altavoz para montaje de techo  LBC 3087/41</t>
  </si>
  <si>
    <t>Burbuja ignífuga LBC3080/11</t>
  </si>
  <si>
    <t>Altavoz de caja, montaje en muro LBC3018/01</t>
  </si>
  <si>
    <t>Altavoz colgante LS1-UC20E-1-US</t>
  </si>
  <si>
    <t>Cargador de baterias PLN-24CH12</t>
  </si>
  <si>
    <t>Tarjeta supervisora de linea PVA-1WEOL</t>
  </si>
  <si>
    <t>Baterias 12 VDC 50Ah 12VDC50Ah</t>
  </si>
  <si>
    <t>Cable 2X18 polarizado retardante llama</t>
  </si>
  <si>
    <t>Domo Antivandálico IP IPC-HDBW2320RN-ZS</t>
  </si>
  <si>
    <t>Panorámica + PTZ  DH-PSD81602-A360</t>
  </si>
  <si>
    <t>Protector sobrevoltaje video datos camaras</t>
  </si>
  <si>
    <t>Controlador Biometrico + Lector HID</t>
  </si>
  <si>
    <t>Panel de intrusión HS2128PCBSPA</t>
  </si>
  <si>
    <t>NVR 16CH NVR4416-16P-4KS2</t>
  </si>
  <si>
    <t>Gabinete TBOMB-S a 440V sobre poner Interior IP 20</t>
  </si>
  <si>
    <t>DISCO DURO 6TB SATA 6 GB/S, 64MB</t>
  </si>
  <si>
    <t>Video portero IP DHI-VTK-VTO6210B-VTH1560B</t>
  </si>
  <si>
    <t>Monitor Industrial LED 43" 43SM5KB</t>
  </si>
  <si>
    <t>Controlador para domos PTZ HDCVI IP NKB1000</t>
  </si>
  <si>
    <t>Teclado LCD alfanumérico XPH-PoE-V2</t>
  </si>
  <si>
    <t>Expansor 8 zonas cableadas HSM2108</t>
  </si>
  <si>
    <t>Modulo de comunicaciones IP y 4G TL2803GE-LAT</t>
  </si>
  <si>
    <t>Infrarrojo de doble tecnologia, antimascotas BV-60</t>
  </si>
  <si>
    <t>Sirena de 30W SD-30W</t>
  </si>
  <si>
    <t>Transceptor Inalámbrico de 915 MHZ HSM2HOST9</t>
  </si>
  <si>
    <t>Repetidor inalámbrico de 915 MHz.</t>
  </si>
  <si>
    <t>Transformador 9VAC-40VA 120VAC</t>
  </si>
  <si>
    <t>Botón de pánico inalámbrico PG9938</t>
  </si>
  <si>
    <t>Sensor de puerta inalambrico PG9975</t>
  </si>
  <si>
    <t>Botón de pánico sencillo N.A SS075</t>
  </si>
  <si>
    <t>Magnético liviano SM-200W</t>
  </si>
  <si>
    <t>Caja metálica pequeña expansoras tamper</t>
  </si>
  <si>
    <t>Fuente auxiliar de poder 12V 1A</t>
  </si>
  <si>
    <t>PISO EN BALDOSA COLOR GRANO FIRENZE FONDO HABANA</t>
  </si>
  <si>
    <t>Controlador + Lector HID (Prox) 125kHz HID</t>
  </si>
  <si>
    <t>Lectora de proximidad MiniProx</t>
  </si>
  <si>
    <t>Botón de salida iluminado, anti vandálico</t>
  </si>
  <si>
    <t>Electroimán de 600 lb</t>
  </si>
  <si>
    <t>Fuente de 2,5A a 12VDC ST-2406-3AQ</t>
  </si>
  <si>
    <t>Fuente de 5A a 12VDC ST-2406-5A</t>
  </si>
  <si>
    <t>Tarjeta de proximidad 1326</t>
  </si>
  <si>
    <t>Gabinete transformador Bateria de 12V-7A KIT3A</t>
  </si>
  <si>
    <t>Gabinete transformador Bateria de 12V-7A KIT5A</t>
  </si>
  <si>
    <t>Torniquete bidireccional Twister Light</t>
  </si>
  <si>
    <t>licencia Standard Edition</t>
  </si>
  <si>
    <t>baldosa de grano firenze  habana brush 30 x 30</t>
  </si>
  <si>
    <t>SillaAuditorio ref.Nova35Sin Mesa Abatible-Inorca</t>
  </si>
  <si>
    <t>CieloFalsoPlafonMadera Aglomerada12mm+Estructura</t>
  </si>
  <si>
    <t>Remate Perimetralde PlafonesMaderaAglomerada0.12m</t>
  </si>
  <si>
    <t>Ventana Aluminio V-37(28.31x3.30m)+Vidrio-s/Desc</t>
  </si>
  <si>
    <t>PerfilEstructuralAcero31/2"x2"x2mm (6m)</t>
  </si>
  <si>
    <t>BLOQUE CONCRETO CONCREBLOCK 20x20x40 Obra</t>
  </si>
  <si>
    <t>Plnatas varias tipo 2</t>
  </si>
  <si>
    <t>SOPORTERIA EN ACERO INOXIDABLE TIPO MECANO-2"PO</t>
  </si>
  <si>
    <t>SOPORTERIA EN ACERO INOXIDABLE TIPO ,MECANO 4"</t>
  </si>
  <si>
    <t>BUJE PRESIÓN 4"X6"</t>
  </si>
  <si>
    <t>CODO SANITARIOCXC Ø6"</t>
  </si>
  <si>
    <t>CODO 90° CPVC Ø11/2"</t>
  </si>
  <si>
    <t>FORMALETA LOSA ALIGERADA VIGAS DESCOLGADAS M2</t>
  </si>
  <si>
    <t>Sika Unitherm W Sika o equivalente</t>
  </si>
  <si>
    <t>Plantas Techo Verde</t>
  </si>
  <si>
    <t>meson lavapinceles 0.50 cocas Ø0.30 + salpicadero</t>
  </si>
  <si>
    <t>Sum.+ Inst de la plantilla en plotter de corte y aplicación pintura color negro serie 36 SIKA muro</t>
  </si>
  <si>
    <t>Juego red carrusel 5 a 12 años Cap: 40 niños</t>
  </si>
  <si>
    <t>Juego Barco gran escala 3 a 12 años Cap: 150 niños</t>
  </si>
  <si>
    <t>Juego gran escala torre circuito 1a12 años Cap:80</t>
  </si>
  <si>
    <t>JuegoAnimal3D CauchoEPDM Reptil cap4  2-8 años P.N</t>
  </si>
  <si>
    <t>Juego gran escala incluyente funcionmultip 3-12PN</t>
  </si>
  <si>
    <t>Juego gran escala incluyente funcion multiple 3-5</t>
  </si>
  <si>
    <t>Juego trampolin circular 2 a 14 años Cap: 1 niño p</t>
  </si>
  <si>
    <t>Juego trampolin cuadrado 2 a 14 años Cap: 1 niño p</t>
  </si>
  <si>
    <t>Juego trampolin cuadrado 2 a 14 años Cap:  4 niños</t>
  </si>
  <si>
    <t>JUEGOROTACION4USUARIOSALTURA2.350ParqueNiños</t>
  </si>
  <si>
    <t>Juego Barco Cap: 30 niños 2 a 12 años BARCO ECOO</t>
  </si>
  <si>
    <t>ESTRUCTURA MICROFUTBOL MOVIL 3x2m</t>
  </si>
  <si>
    <t>JuegoMuellePaneleslateralesFormaAnimal2-10años P.N</t>
  </si>
  <si>
    <t>Puerta Tipo U(1.00x2.50)CRD-Font(S/Esp.Tecnic</t>
  </si>
  <si>
    <t>Silla Auditorio Tubula. Metal Poliuret-CDRC-Fontan</t>
  </si>
  <si>
    <t>MuebleAlmacenamientoAulas-M-03(3.13x2.72m)S/Espec</t>
  </si>
  <si>
    <t>MuebleAlmacenam/toDanza-M-07(7.25x2.40m)S/Esp(A)</t>
  </si>
  <si>
    <t>MuebleRecepciónBiblioteca-M-08(1.82x1.10m)S/Espec</t>
  </si>
  <si>
    <t>MuebleAlmacenam/toDanza-M-07(7.25x2.40m)S/Esp(B)</t>
  </si>
  <si>
    <t>MuebleEstanteriaLavaPinceles-M-09(5.95x2.30m)S/Esp</t>
  </si>
  <si>
    <t>MódulosMaderaPiscinas-M-10(0.40x0.33m)S/Esp</t>
  </si>
  <si>
    <t>MuebleEscritorioGimnasioyAdminM-11,M19H=0.75m</t>
  </si>
  <si>
    <t>MuebleAtenciónGimnasio-M-13(3.33x1.10m)S/Esp</t>
  </si>
  <si>
    <t>MuebleCocineta-M-20(1.25x0.95m)S/Especificación</t>
  </si>
  <si>
    <t>MuebleAlmacenamientoEnfermeria-M-21(1.55x2.40m)S/E</t>
  </si>
  <si>
    <t>MuebleAlmacenamientoLudoteca-M-26(5.95x2.40m)S/E</t>
  </si>
  <si>
    <t>MuebleAlmacenamientoSalónKarate-M-27(7.05x2.40m)S/</t>
  </si>
  <si>
    <t>CONEXIÓN FLEXIBLE</t>
  </si>
  <si>
    <t>EQUIPO DE VENTILACIÓN MEC 38..000 CFM @0.4 INWG</t>
  </si>
  <si>
    <t>MuebleAlmacenamientoBibilioteca-M-28(10.30x2.40m)S</t>
  </si>
  <si>
    <t>MuebleAlmacenamientoSalon Gimnasio-M-29(5.43x0.45)</t>
  </si>
  <si>
    <t>TUBERÍA CPVC 2 1/2"</t>
  </si>
  <si>
    <t>FORMALETA METALICA COLUMNA Ø 0.60x3.00</t>
  </si>
  <si>
    <t>TUBERÍA COBRE TIPO M 2 1/2"</t>
  </si>
  <si>
    <t>CODO 90° COBRE Ø 2 1/2"</t>
  </si>
  <si>
    <t>TEE COBRE 2 1/2"</t>
  </si>
  <si>
    <t>UNION CU 2 1/2"</t>
  </si>
  <si>
    <t>CAÑUELA POLIURETANO E=1" RECUB. PAPEL KRAFT 2 1/2"</t>
  </si>
  <si>
    <t>CODO 90 CXC PVC-S 10"</t>
  </si>
  <si>
    <t>TEE PVC-S 10"</t>
  </si>
  <si>
    <t>UNION PVC-S 10"</t>
  </si>
  <si>
    <t>VÁLVULA PASO DIRECTO 3/4"</t>
  </si>
  <si>
    <t>GEODRÉN PLANAR</t>
  </si>
  <si>
    <t>EQUIPO DE PRESIÓN COMPUESTO DOS BOMBAS 10 HP C</t>
  </si>
  <si>
    <t>BOMBAS EYECTORAS CON H = 6.26M Y Q=3.0 L/S</t>
  </si>
  <si>
    <t>EQUIPO DE CALDERAS</t>
  </si>
  <si>
    <t>TAPÓN SOLDAR CU 2"</t>
  </si>
  <si>
    <t>Codo G.Rad.PVC90°Tipo U.M.Ø2" (Sumini+Instalac)</t>
  </si>
  <si>
    <t>PRENSASTOPA</t>
  </si>
  <si>
    <t>TUBERIA TIPO PESADA CORRUGADA DE 4"</t>
  </si>
  <si>
    <t>Teja Dekoceiling pvc 7mmBlanco Arkos o equivalente</t>
  </si>
  <si>
    <t>Conector L:5.85-H Dekoceiling pvc de Arkos o equiv</t>
  </si>
  <si>
    <t>U de Remate L:5.85 Dekoceiling pvc Arkos  o Equiv</t>
  </si>
  <si>
    <t>Teja Ajota Policarbonato A-360 Ajover (3.60x0.83m</t>
  </si>
  <si>
    <t>JUEGO COLUMPIO MULTIPLE 9U 1+añosCap:9 niños P.N</t>
  </si>
  <si>
    <t>Juego Tobogan recto cap 4 niños de 2 + años</t>
  </si>
  <si>
    <t>UniónGibaul T DØ4"(Sumin+Ins)</t>
  </si>
  <si>
    <t>Juego Tobogan cap 3 niños de 2+ años P.N</t>
  </si>
  <si>
    <t>CÚPULA CONCÉNTRICA EN ALUMINIO 8 x 6"</t>
  </si>
  <si>
    <t>Juego de muelle nave paneles laterales espacialP.N</t>
  </si>
  <si>
    <t>borde metalico</t>
  </si>
  <si>
    <t>VALVULA EXPULSADORA DE AIRE 1"</t>
  </si>
  <si>
    <t>TUBERÍA A. INOX C/C SCH 40 T-304 1 1/2"</t>
  </si>
  <si>
    <t>CODO 90 A. INOX 150L 1 1/2" ROSCAR</t>
  </si>
  <si>
    <t>TEE A. INOX 150L 1 1/2" ROSCAR</t>
  </si>
  <si>
    <t>UNION A. INOX TIPO 304L 150 LB ROSCAR 1 1/2"</t>
  </si>
  <si>
    <t>TUBERÍA A. INOX C/C SCH 40 T-304 3"</t>
  </si>
  <si>
    <t>PERFIL ESTRUCTURAL 3 1/2"x2"x2mm - 6m</t>
  </si>
  <si>
    <t>CODO 90 A. INOX 150L 3" ROSCAR</t>
  </si>
  <si>
    <t>TEE A. INOX 150L 3" ROSCAR</t>
  </si>
  <si>
    <t>UNION A. INOX TIPO 304L 150 LB ROSCAR 3"</t>
  </si>
  <si>
    <t>EQUIPO DE PRESIÓN COMPUESTO POR DOS BOMBAS 10 HP C</t>
  </si>
  <si>
    <t>Juego de muelle nave espacial Cap1 de 2 + años N.P</t>
  </si>
  <si>
    <t>SUMINISTRO DE EQUIPO DE CALDERAS - INCLUYE BOMBAS,</t>
  </si>
  <si>
    <t>CAJILLA 2 MEDIDORES</t>
  </si>
  <si>
    <t>CAJILLA 4 MEDIDORES</t>
  </si>
  <si>
    <t>VÁLVULA TIPO BOLA GAS 1 1/4"</t>
  </si>
  <si>
    <t>Juego Tobogan Tubular 5 A 12 AÑOS Cap 7 niños</t>
  </si>
  <si>
    <t>CAJA DE VENTILACION EN LINEA CENTRIFUGO ALETAS INC</t>
  </si>
  <si>
    <t>VENTILADOR EN LINEA HELICOCENTRIFUGO VE-02A Y VE-0</t>
  </si>
  <si>
    <t>TORNILLOS PARA EQUIPO DE VENTILACIÓN</t>
  </si>
  <si>
    <t>TUERCAS PARA EQUIPO DE VENTILACIÓN</t>
  </si>
  <si>
    <t>GUASA ZINCADA 3/8"</t>
  </si>
  <si>
    <t>ARANDELAS PARA EQUIPO DE VENTILACIÓN</t>
  </si>
  <si>
    <t>CHAZO DE EXPANSION DE1/4" (NO USAR)</t>
  </si>
  <si>
    <t>VARILLA ROSCADA 1/4"</t>
  </si>
  <si>
    <t>CONEXIÓN FLEXIBLE TIPO LONA</t>
  </si>
  <si>
    <t>SUMINISTRO DE ROCIADOR  TIPO UPRIGHT K=11,2  - QR</t>
  </si>
  <si>
    <t>Cambiador de pañal en polipropileno</t>
  </si>
  <si>
    <t>BASES ANTIVIBRATORIAS EQ VENTILACIÓN</t>
  </si>
  <si>
    <t>LINEA DE VIDA HORIZONTAL (SUM+INST)</t>
  </si>
  <si>
    <t>SOPORTE ACERO INOXIDABLE LINEA DE VIDA</t>
  </si>
  <si>
    <t>CARRO DESPLAZAMIENTO LINEA DE VIDA</t>
  </si>
  <si>
    <t>NEOPRENO DE SOPORTE EQ. VENT.</t>
  </si>
  <si>
    <t>BASE EN PERFIL METÁLICO PARA EQ. VENT.</t>
  </si>
  <si>
    <t>VENTILADOR EN LINEA HELICOCENTRIFUGO VE-05A Y VE-0</t>
  </si>
  <si>
    <t>MOGOLLA EN NEOPRENO 4"X2"</t>
  </si>
  <si>
    <t>CHAZO DE EXPANSION DE 3/8"</t>
  </si>
  <si>
    <t>VENTILADOR EN LINEA HELICOCENTRIFUGO  VE-05C 296 C</t>
  </si>
  <si>
    <t>VENTILADOR EN LINEA HELICOCENTRIFUGO VE-07 405CFM</t>
  </si>
  <si>
    <t>CAJA VENTILADOR CENTRÍFUGO EN LINEA VE-09 1100 RPM</t>
  </si>
  <si>
    <t>CieloFalsoPanelAcusticoFibra de vidrio+Estructura</t>
  </si>
  <si>
    <t>H EN HIERRO PARA UNIDAD CONDEN</t>
  </si>
  <si>
    <t>VENTILADOR EN LINEA HELICOCENTRIFUGO  VE-10A Y VE-</t>
  </si>
  <si>
    <t>Celulosa ref.K13 en 11/2"</t>
  </si>
  <si>
    <t>VENTILADOR EN LINEA HELICOCENTRIFUGO INSTALACION E</t>
  </si>
  <si>
    <t>BASES ANTIVIBRATORIAS CON RESORTE Y NEOPRENO</t>
  </si>
  <si>
    <t>VENTILADOR DE EXTRACCIÓN TIPO HONGO DE DESCARGA VE</t>
  </si>
  <si>
    <t>CONDENSADORA UCON-01 SOLO FRIO CAPACIDAD 240.000 B</t>
  </si>
  <si>
    <t>BANDEJA DE CONDENSADOS AISLADA EN LÁM GALV</t>
  </si>
  <si>
    <t>BASE EN NEOPENO</t>
  </si>
  <si>
    <t>UNIDAD EVAPORADORA DE PARED REFRIGERANTE VARIABLE</t>
  </si>
  <si>
    <t>BOMBA DE CONDENSADO A 220/1/60</t>
  </si>
  <si>
    <t>Cubierta Teja SanducheAcero Galv.Cal.26+lana roca</t>
  </si>
  <si>
    <t>TejaGip Clase 7color T3 CristalPrismaxPanel a 42</t>
  </si>
  <si>
    <t>Cristal 5+6+prlícula Lucernarios ycubiertas(Sum+In</t>
  </si>
  <si>
    <t>VARIADOR DE FRECUENCIA PARA MOTOR DE 15 HP @ 220/3</t>
  </si>
  <si>
    <t>EstructuraCubiertaVidrio y lucernarioa(Sum+In</t>
  </si>
  <si>
    <t>CanalMetalic.Cal.20Des:1.50mInc.Pint+Anclajes</t>
  </si>
  <si>
    <t>VentanaV-001(7.25*4.43m)Perf.Aluminio-Fontnar</t>
  </si>
  <si>
    <t>VentanaV-002(2.73*3.20m)Perf.Aluminio-Fontnar</t>
  </si>
  <si>
    <t>VentanaV-003(2.77*3.20m)Perf.Aluminio-FontnarS/Es</t>
  </si>
  <si>
    <t>VentanaV-004(3.00*3.20m)Perf.Aluminio-FontnarS/Esp</t>
  </si>
  <si>
    <t>VentanaV-005(3.97*3.20m)Perf.Aluminio-FontnarS/Esp</t>
  </si>
  <si>
    <t>VentanaV-006(7.00*3.20m)Perf.Aluminio-FontnarS/Esp</t>
  </si>
  <si>
    <t>VentanaV-007(16.20*3.20m)Perf.Aluminio-FontnarS/Es</t>
  </si>
  <si>
    <t>VentanaV-008(15.55*3.20m)Perf.Aluminio-FontnarS/Es</t>
  </si>
  <si>
    <t>VentanaV-009(6.53*4.95m)Perf.Aluminio-FontnarS/Es</t>
  </si>
  <si>
    <t>Transformador trifasico tipo seco 20 KVA 440/208/1</t>
  </si>
  <si>
    <t>UPS de 12 kVA, trifásica</t>
  </si>
  <si>
    <t>VentanaV-010(3.87*4.95m)Perf.Aluminio-FontnarS/Es</t>
  </si>
  <si>
    <t>VentanaV-011(20.13*VARIABLE)Perf.Aluminio-FontnarS</t>
  </si>
  <si>
    <t>VentanaV-012(4.65*3.20)Perf.Aluminio-FontnarS</t>
  </si>
  <si>
    <t>Gabinete con barraje de 852A</t>
  </si>
  <si>
    <t>Interruptor tipo industrial de 3x(320-800)A</t>
  </si>
  <si>
    <t>EQUIPO MINISPLIT TIPO FAN COIL OCULTO INVERTER MS-</t>
  </si>
  <si>
    <t>TORNILLOS MANEJADORA</t>
  </si>
  <si>
    <t>VALLA NORMAS GRAL. 2 Caras (1.00x3.00m) - J. INFAN</t>
  </si>
  <si>
    <t>TORNILLOS CONDENSADORA</t>
  </si>
  <si>
    <t>MOGOLLA EN NEOPRENO 2"X1"</t>
  </si>
  <si>
    <t>BASE EN ÁNGULO PARA UNIDAD CONDENSADORA</t>
  </si>
  <si>
    <t>MINISPLIT INVENTER 24.000 BTU/HR</t>
  </si>
  <si>
    <t>BOMBA DE CONDENSADO A 220V</t>
  </si>
  <si>
    <t>BASE SOPORTE</t>
  </si>
  <si>
    <t>MANGUERA Y ACCESORIOS DE CONEXIÓN</t>
  </si>
  <si>
    <t>ACOPLES Y ACCESORIOS CONEXIÓN TUBERÍA</t>
  </si>
  <si>
    <t>CHASIS BANCO DE FILTROS</t>
  </si>
  <si>
    <t>PREFILTROS LAVABLES</t>
  </si>
  <si>
    <t>FILTROS 65%</t>
  </si>
  <si>
    <t>BASE SOPORTE BANCO FILTROS</t>
  </si>
  <si>
    <t>CONTROL CENTRALIZADO CON PANTALLA TACTIL</t>
  </si>
  <si>
    <t>SENSOR DE TEMPERATURA DE ZONA PARA EQUIPOS DE REFR</t>
  </si>
  <si>
    <t>TARJETA CONTROL REFRIGERANTE VAR PARA VENTILADOR</t>
  </si>
  <si>
    <t>CABLEADO TARJETA DE CONTROL</t>
  </si>
  <si>
    <t>VARIADOR FRECUENCIA PARA MOTOR DE 1 HP @ 220/3/60</t>
  </si>
  <si>
    <t>VARIADOR DE FRECUENCIA PARA MOTOR DE 1.5 HP @ 220/</t>
  </si>
  <si>
    <t>VARIADOR DE FRECUENCIA PARA MOTOR DE 5 HP @ 220/3/</t>
  </si>
  <si>
    <t>ANTENA DE CONTROL NLTAIR G2</t>
  </si>
  <si>
    <t>SWITCH DIFERENCIAL DE PRESIÓN DE AIRE</t>
  </si>
  <si>
    <t>ACCESORIOS SWITCH DIFERENCIAL</t>
  </si>
  <si>
    <t>TABLERO FUERZA Y CONTROL VENTILADORES P1  TEFC-01</t>
  </si>
  <si>
    <t>TABLERO FUERZA Y CONTROL VENTILADORES P2 TEFC -02</t>
  </si>
  <si>
    <t>TABLERO DE FUERZA Y CONTROL TEFC-AA-03</t>
  </si>
  <si>
    <t>FILTRO EN FIBRA DE VIDRIO ø60"X102"</t>
  </si>
  <si>
    <t>VentanaV-013(0.45*3.20)Perf.Aluminio-FontnarS/Espe</t>
  </si>
  <si>
    <t>VentanaV-014(12.60*3.20)Perf.Aluminio-FontnarS/Esp</t>
  </si>
  <si>
    <t>VentanaV-015(6.80*3.20)Perf.Aluminio-FontnarS/Esp</t>
  </si>
  <si>
    <t>VentanaV-016(7.46*3.20)Perf.Aluminio-FontnarS/Esp</t>
  </si>
  <si>
    <t>VentanaV-017(6.35*3.20)Perf.Aluminio-FontnarS/Esp</t>
  </si>
  <si>
    <t>VentanaV-018(5.50*3.20)Perf.Aluminio-FontnarS/Esp</t>
  </si>
  <si>
    <t>BALDOSA GRANO FIRENZA FONDO HABANA 30X30 Brush</t>
  </si>
  <si>
    <t>VentanaV-019(3.40*3.20)Perf.Aluminio-FontnarS/Esp</t>
  </si>
  <si>
    <t>VentanaV-020(8.48*3.20)Perf.Aluminio-FontnarS/Esp</t>
  </si>
  <si>
    <t>VentanaV-021(4.78*3.20)Perf.Aluminio-FontnarS/Esp</t>
  </si>
  <si>
    <t>VentanaV-022(1.64*3.20)Perf.Aluminio-FontnarS/Esp</t>
  </si>
  <si>
    <t>VentanaV-023(6.80*3.20)Perf.Aluminio-FontnarS/Esp</t>
  </si>
  <si>
    <t>VentanaV-024(19.56*3.20)Perf.Aluminio-FontnarS/Esp</t>
  </si>
  <si>
    <t>VentanaV-025(4.15*3.20)Perf.Aluminio-FontnarS/Esp</t>
  </si>
  <si>
    <t>VentanaV-026(9.68*3.20)Perf.Aluminio-FontnarS/Esp</t>
  </si>
  <si>
    <t>VentanaV-027(8.53*3.20)Perf.Aluminio-FontnarS/Esp</t>
  </si>
  <si>
    <t>VentanaV-028(7.47*4.43)Perf.Aluminio-FontnarS/Esp</t>
  </si>
  <si>
    <t>VentanaV-029(7.19*4.43)Perf.Aluminio-S/Especificac</t>
  </si>
  <si>
    <t>MESA DE TRABAJO TIPO SOBRE PARED</t>
  </si>
  <si>
    <t>MESA DE TRABAJO LAVADO TIPO SOBRE PARED</t>
  </si>
  <si>
    <t>VentanaV-030/072(2.00*1.20)AcusticaPerf.Alum-S/Esp</t>
  </si>
  <si>
    <t>VentanaV-031(4.01*4.95)Perf.Alum-S/Especificac</t>
  </si>
  <si>
    <t>VentanaV-033(4.72*5.55)Perf.Alum-S/Especificac</t>
  </si>
  <si>
    <t>VentanaV-032(8.11*4.95)Perf.Alum-S/Especificac</t>
  </si>
  <si>
    <t>VentanaV-034(6.02*5.55)Perf.Alum-S/Especificac</t>
  </si>
  <si>
    <t>VentanaV-035(5.25*5.55)Perf.Alum-S/Especificac</t>
  </si>
  <si>
    <t>VentanaV-036(4.29*5.55)Perf.Alum-S/Especificac</t>
  </si>
  <si>
    <t>VentanaV-037(1.77*3.20)Perf.Alum-S/Especificac</t>
  </si>
  <si>
    <t>VentanaV-039(1.75*3.20)Perf.Alum-S/Especificac</t>
  </si>
  <si>
    <t>VentanaV-043(60.45*2.57)Perf.Alum-S/Especificac</t>
  </si>
  <si>
    <t>VentanaV-070(38.90*VARIABLEPerf.Alum-S/Especificac</t>
  </si>
  <si>
    <t>VentanaV-071(0.52*3.20)Perf.Alum-S/Especificac</t>
  </si>
  <si>
    <t>PuertaVentanaPV-001(3.50*3.20)Perf.Alum-S/Especifi</t>
  </si>
  <si>
    <t>PuertaVentanaPV-002(1.40*2.40)Perf.Alum-S/Especifi</t>
  </si>
  <si>
    <t>PuertaVentanaPV-003(7.55*4.95)Perf.Alum-S/Especifi</t>
  </si>
  <si>
    <t>PuertaVentanaPV-004(1.40*2.40)Perf.Alum-S/Especifi</t>
  </si>
  <si>
    <t>PuertaVentanaPV-005(4.44*2.40)Perf.Alum-S/Especifi</t>
  </si>
  <si>
    <t>PuertaVentanaPV-006(1.68*3.20)Perf.Alum-S/Especifi</t>
  </si>
  <si>
    <t>PuertaVentanaPV-007(9.45*3.20)Perf.Alum-S/Especifi</t>
  </si>
  <si>
    <t>PuertaVentanaPV-008(6.31*4.95)Perf.Alum-S/Especifi</t>
  </si>
  <si>
    <t>PuertaVentanaPV-009(37.00*4.85)Perf.Alum-S/Especif</t>
  </si>
  <si>
    <t>PuertaVentanaPV-011(24.00*4.85)Perf.Alum-S/Especi</t>
  </si>
  <si>
    <t>PuertaVentanaPV-012(5.78*3.20)Perf.Alum-S/Especif</t>
  </si>
  <si>
    <t>tablilla de pino para cara de contacto - venta - 4</t>
  </si>
  <si>
    <t>Juego columpio Hexagonal 3-14 años Cap:6 niños</t>
  </si>
  <si>
    <t>VALLA NORMAS GRAL. (0.90x1.40m) - CANCHA FUT SINT</t>
  </si>
  <si>
    <t>Separador homologado para pilotes CDRC</t>
  </si>
  <si>
    <t>Excavacion pilotes Ø0.20m tornillo continuo CDRC</t>
  </si>
  <si>
    <t>Excavacion pilotes Ø0.40m tornillo cont+bento CDRC</t>
  </si>
  <si>
    <t>Excavacion pilotes Ø0.60m tornillo cont+bento CDRC</t>
  </si>
  <si>
    <t>Excavacion pilotes Ø0.70m tornillo cont+bento CDRC</t>
  </si>
  <si>
    <t>Excavacion barretes / pantallas Ø0.40m +bento CDRC</t>
  </si>
  <si>
    <t>PuertaTipoA(17.60x4.85)Riel+Alas(Sum+Ins)S/Descrip</t>
  </si>
  <si>
    <t>PuertaTipoB1.B2(0.9x3.3m)LamCal18+Alas(Sum)S/Descr</t>
  </si>
  <si>
    <t>TABLERO DE FUERZA Y CONTROL TEFC-AA-04</t>
  </si>
  <si>
    <t>SENSOR DE TEMPERATURA Y HUMEDAD NETA EXTERIOR</t>
  </si>
  <si>
    <t>PuertaTipoc1.C2(0.9x3.3m)LamCal18(Sum)S/Descripció</t>
  </si>
  <si>
    <t>SENSOR DE TEMPERATURA DE ZONA 0-12 Amp</t>
  </si>
  <si>
    <t>CAJA ACRILICA PARA SENSOR</t>
  </si>
  <si>
    <t>PuertaTipoD1.D2(0.9x3.3m)LamCal18(Sum)S/Descripció</t>
  </si>
  <si>
    <t>PuertaTipoE1.E2(0.9x3m)LamCal18(Sum)S/Descripción</t>
  </si>
  <si>
    <t>PuertaTipoF1.F2(0.9x3m)LamCal18(Sum)S/Descripció</t>
  </si>
  <si>
    <t>PuertaTipoG(0.9x3m)LamCal18(Sum)S/Descripción</t>
  </si>
  <si>
    <t>PuertaTipoH(1.10x3.3m)LamCal18(Sum)S/Descripción</t>
  </si>
  <si>
    <t>PuertaTipoI(1.10x3.0m)LamCal18(Sum)S/Descripción</t>
  </si>
  <si>
    <t>PuertaTipoJ1.J2(1.10x3.0m)LamCal18(Sum)S/Descripci</t>
  </si>
  <si>
    <t>TUBERÍA Cu RIGIDA TIPO L DE 1/4"</t>
  </si>
  <si>
    <t>PuertaTipoK1.K2(0.9x2.10m)LamCal18(Sum)S/Descripc</t>
  </si>
  <si>
    <t>CODO Cu DE 1/4"</t>
  </si>
  <si>
    <t>UNIÓN Cu DE 1/4"</t>
  </si>
  <si>
    <t>PuertaTipoL1.L2(0.9x2.10m)LamCal18(Sum)S/Descripc</t>
  </si>
  <si>
    <t>SOLDADURA DE PLATA</t>
  </si>
  <si>
    <t>FUNDENTE  B</t>
  </si>
  <si>
    <t>ONZ</t>
  </si>
  <si>
    <t>PuertaTipoM(0.9x2.14m)LamCal18(Sumin)S/Descripción</t>
  </si>
  <si>
    <t>RUBATEX DE 1/4"</t>
  </si>
  <si>
    <t>ADHESIVO ARMACELL (Botella)</t>
  </si>
  <si>
    <t>PuertaTipoN(2.08x3.15m)LamCal18(Sumin)S/Descripció</t>
  </si>
  <si>
    <t>PINTURA ARMAFISH (Botella)</t>
  </si>
  <si>
    <t>repisa metalica acero inoxidable</t>
  </si>
  <si>
    <t>PuertaTipoÑ(2.0x2.5m)LamCal18(Sumin)S/Descripción</t>
  </si>
  <si>
    <t>PuertaVentanaPV-010(37.00*4.85)Perf.Alum-S/Especif</t>
  </si>
  <si>
    <t>PuertaTipoO(1.2x2.5m)LamCal18(Sumin)S/Descripción</t>
  </si>
  <si>
    <t>PuertaTipoP(4.8x2.3m)AlasPivot(Sumin+Instal)S/Desc</t>
  </si>
  <si>
    <t>PuertaTipoQ(3.6x2.3m)AlasPivot(Sumin+Instal)S/Desc</t>
  </si>
  <si>
    <t>ABRAZADERA AJUSTABLE DE 1"</t>
  </si>
  <si>
    <t>Griferia lavamanos de mesa de push antivandalico</t>
  </si>
  <si>
    <t>PuertaTipoR(5.23x2.3m)AlasPivot(Sumin+Instal)S/Des</t>
  </si>
  <si>
    <t>PuertaTipoS(1.6x2.3m)AlasPivot(Sumin+Instal)S/Des</t>
  </si>
  <si>
    <t>PuertaTipoT(1x2.5m)LamAlaPrefa(Sumin+Instal)S/Desc</t>
  </si>
  <si>
    <t>PuertaTipoV(2x2.5m)LamAlaPrefa(Sumin+Instal)S/Desc</t>
  </si>
  <si>
    <t>VentanaV-040(8.9*3m)Perf.Metal(Sum+Inst)S/Especifi</t>
  </si>
  <si>
    <t>RUBATEX DE 3/8"</t>
  </si>
  <si>
    <t>piso bamboo supreme natural Hunter Douglas CDRC</t>
  </si>
  <si>
    <t>VentanaV-41(19.63*3m)Perf.Metal(Sum+Inst)S/Especif</t>
  </si>
  <si>
    <t>VentanaV-42(24.82*3m)Perf.Metal(Sum+Inst)S/Especif</t>
  </si>
  <si>
    <t>VentanaV-44(37*10.53m)MuroCortina(Sum+Inst)S/Espec</t>
  </si>
  <si>
    <t>VentanaV-45(37*7.93m)MuroCortina(Sum+Inst)S/Espec</t>
  </si>
  <si>
    <t>VentanaV-46(37*6.77m)MuroCortina(Sum+Inst)S/Espec</t>
  </si>
  <si>
    <t>VentanaV-47(3.5*11.04m)MuroCortina(Sum+Inst)S/Espe</t>
  </si>
  <si>
    <t>VentanaV-48(3.5*10.53m)MuroCortina(Sum+Inst)S/Espe</t>
  </si>
  <si>
    <t>VentanaV-49(3x1.6m)TubularAcero(Sum+Inst)S/Especi</t>
  </si>
  <si>
    <t>JUNTA FLEXIBLE CERTIFICADA UL/FM 2 1/2"</t>
  </si>
  <si>
    <t>VentanaV-50(6.0x1.0m)TubularAcero(Sum+Inst)S/Espe</t>
  </si>
  <si>
    <t>VentanaV-51(2.97x1.6m)TubularAcero(Sum+Inst)S/Espe</t>
  </si>
  <si>
    <t>TUBERÍA Cu RIGIDA TIPO L DE 3/8"</t>
  </si>
  <si>
    <t>CODO Cu DE 3/8"</t>
  </si>
  <si>
    <t>UNIÓN Cu DE 3/8"</t>
  </si>
  <si>
    <t>SEMICODO Cu DE 3/8"</t>
  </si>
  <si>
    <t>VentanaV-038(1.77*3.20)Perf.Alum-S/Especificac</t>
  </si>
  <si>
    <t>PuertaVentanaPV-013(1.40*3.20)Perf.Alum-S/Especif</t>
  </si>
  <si>
    <t>TUBERÍA Cu RIGIDA TIPO L DE 1/2"</t>
  </si>
  <si>
    <t>CODO Cu DE 1/2""</t>
  </si>
  <si>
    <t>UNIÓN Cu DE 1/2""</t>
  </si>
  <si>
    <t>SEMICODO Cu DE 1/2"</t>
  </si>
  <si>
    <t>RUBATEX DE 1/2"</t>
  </si>
  <si>
    <t>ABRAZADERA AJUSTABLE DE 1/2" ACABADO ZINCADO.</t>
  </si>
  <si>
    <t>TUBERÍA Cu RIGIDA TIPO K DE 5/8"</t>
  </si>
  <si>
    <t>CODO Cu DE 5/8"</t>
  </si>
  <si>
    <t>UNIÓN Cu DE 5/8"</t>
  </si>
  <si>
    <t>RUBATEX DE 5/8"</t>
  </si>
  <si>
    <t>SEMICODO Cu DE 5/8"</t>
  </si>
  <si>
    <t>TUBERÍA Cu RIGIDA TIPO L DE 7/8"</t>
  </si>
  <si>
    <t>CODO Cu DE 7/8"</t>
  </si>
  <si>
    <t>UNIÓN Cu DE 7/8"</t>
  </si>
  <si>
    <t>SEMICODO Cu DE 7/8"</t>
  </si>
  <si>
    <t>RUBATEX DE 7/8"</t>
  </si>
  <si>
    <t>ABRAZADERA AJUSTABLE DE 3/4"</t>
  </si>
  <si>
    <t>baldosa de grano verde eco kristal montaña 30 x 30</t>
  </si>
  <si>
    <t>TUBERÍA Cu RIGIDA TIPO K DE 1 1/8"</t>
  </si>
  <si>
    <t>CODO Cu DE 1 1/8"</t>
  </si>
  <si>
    <t>UNIÓN Cu DE 1 1/8"</t>
  </si>
  <si>
    <t>SEMICODO Cu DE 1 1/8"</t>
  </si>
  <si>
    <t>RUBATEX DE 1 1/8"</t>
  </si>
  <si>
    <t>VentanaV-52(2.51x2.26m)TubularAcero(Sum+Inst)S/Esp</t>
  </si>
  <si>
    <t>VentanaV-53(4.5x1.80m)TubularAcero(Sum+Inst)S/Espe</t>
  </si>
  <si>
    <t>VentanaV-54(4.0x2.10m)TubularAcero(Sum+Inst)S/Espe</t>
  </si>
  <si>
    <t>DERIVADOR DE REFRIGERANTE VARIABLE TIPO Y-JOINT CA</t>
  </si>
  <si>
    <t>CINTA RUBATEX</t>
  </si>
  <si>
    <t>PEGANTE ARMAFLEX 520-S</t>
  </si>
  <si>
    <t>VentanaV-55(6.5x2.25m)TubularAcero(Sum+Inst)S/Espe</t>
  </si>
  <si>
    <t>VentanaV-56(3.0x1.65m)TubularAcero(Sum+Inst)S/Espe</t>
  </si>
  <si>
    <t>VentanaV-57(8.0x2.25m)TubularAcero(Sum+Inst)S/Espe</t>
  </si>
  <si>
    <t>PINTURA ELASTOMERICA PARA RUBATEX</t>
  </si>
  <si>
    <t>LIMPIADOR PARA RUBATEX (POR BOTELLA)</t>
  </si>
  <si>
    <t>VentanaV-58(2.5x2.25m)TubularAcero(Sum+Inst)S/Espe</t>
  </si>
  <si>
    <t>VentanaV-59(4.34x1.8m)TubularAcero(Sum+Inst)S/Espe</t>
  </si>
  <si>
    <t>VentanaV-60(6.0x1.8m)TubularAcero(Sum+Inst)S/Espec</t>
  </si>
  <si>
    <t>LAMINA FIBRA DE VIDRIO AEROCOR 1"</t>
  </si>
  <si>
    <t>PINES ADHESIVOS PARA AEROCOR</t>
  </si>
  <si>
    <t>VentanaV-61(1.5x1.81m)TubularAcero(Sum+Inst)S/Espe</t>
  </si>
  <si>
    <t>PEGANTE PARA AEROCOR</t>
  </si>
  <si>
    <t>VentanaV-62(11x3.17m)TubularAcero(Sum+Inst)S/Espec</t>
  </si>
  <si>
    <t>VentanaV-63(8x2.74m)TubularAcero(Sum+Inst)S/Especi</t>
  </si>
  <si>
    <t>VentanaV-64(3.22x3.6m)TubularAcero(Sum+Inst)S/Espe</t>
  </si>
  <si>
    <t>VentanaV-65(37.09x2.7m)TubularAcero(Sum+Inst)S/Esp</t>
  </si>
  <si>
    <t>VentanaV-66(3.55x3.0m)MetalDoblePerf(Sum+Ins)S/Esp</t>
  </si>
  <si>
    <t>VentanaV-67(3.32x3.0m)MetalDoblePerf(Sum+Ins)S/Esp</t>
  </si>
  <si>
    <t>REJILLA DE RETORNO ALETA FIJA CON DAMPER 10"X6"</t>
  </si>
  <si>
    <t>TORNILLERÍA</t>
  </si>
  <si>
    <t>VentanaV-68(4.86x3.0m)MetalDoblePerf(Sum+Ins)S/Esp</t>
  </si>
  <si>
    <t>REJILLA DE RETORNO ALETA FIJA CON DAMPER 8"X8"</t>
  </si>
  <si>
    <t>VentanaV-69(14.11x1.55m)TubularAcero(Sum+Inst)S/Es</t>
  </si>
  <si>
    <t>REJILLA DE RETORNO ALETA FIJA CON DAMPER 8"X6"</t>
  </si>
  <si>
    <t>SuminBancaPrefabConcreEspaldL:1.8mA:0.5mH:0.87CDRC</t>
  </si>
  <si>
    <t>REJILLA DE RETORNO ALETA FIJA CON DAMPER 6"X6"</t>
  </si>
  <si>
    <t>REJILLA DE RETORNO ALETA FIJA CON DAMPER 8"X4"</t>
  </si>
  <si>
    <t>PuertaVentanaPV-15(36x6.75m)(Sum+Inst)S/Especifica</t>
  </si>
  <si>
    <t>PuertaVentanaPV-16(4.07x2.5m)(Sum+Inst)S/Especific</t>
  </si>
  <si>
    <t>PuertaVentanaPV-17(6.0x2.5m)(Sum+Inst)S/Especifica</t>
  </si>
  <si>
    <t>PuertaVentanaPV-18(4.0x2.5m)(Sum+Inst)S/Especifica</t>
  </si>
  <si>
    <t>PuertaVentanaPV-19(4.01x2.5m)(Sum+Inst)S/Especific</t>
  </si>
  <si>
    <t>PuertaVentanaPV-20(35.35x12.63m)(Sum+Inst)S/Especi</t>
  </si>
  <si>
    <t>PuertaVentanaPV-21(3.5x10.99m)(Sum+Inst)S/Especifi</t>
  </si>
  <si>
    <t>CanalLaminaCal.20 Des:1.50m</t>
  </si>
  <si>
    <t>REJILLA TIPO PERSIANA CON MALLA MOSQ PLAST 26"X12"</t>
  </si>
  <si>
    <t>REJILLA TIPO PERSIANA CON MALLA MOSQ PLAST 30"X24"</t>
  </si>
  <si>
    <t>DIFUSOR SUMINISTRO 4 VÍAS CON DAMPER DE 9"X9"</t>
  </si>
  <si>
    <t>DIFUSOR SUMINISTRO 4 VÍAS CON DAMPER DE 12"X9"</t>
  </si>
  <si>
    <t>DIFUSOR SUMINISTRO 4 VÍAS CON DAMPER DE 15"X12"</t>
  </si>
  <si>
    <t>Tableta tipo 24x6x3.5 Yomasa o equivalente</t>
  </si>
  <si>
    <t>PuertaVentanaPV-22(11.7x3.0m)(Sum+Inst)S/Especific</t>
  </si>
  <si>
    <t>PuertaVentanaPV-23(15.56x2.1m)(Sum+Inst)S/Especif</t>
  </si>
  <si>
    <t>REJILLA DE SUMINSTRO DOBLE ALETA CON DAMPER 16"X8"</t>
  </si>
  <si>
    <t>PuertaVentanaPV-24(17.41x3.0m)(Sum+Inst)S/Especif</t>
  </si>
  <si>
    <t>PuertaVentanaPV-25(1.5x3.0m)(Sum+Inst)S/Especifica</t>
  </si>
  <si>
    <t>PuertaVentanaPV-27(4.98x3.2m)(Sum+Inst)S/Especific</t>
  </si>
  <si>
    <t>REJILLA DE SUMINSTRO DOBLE ALETA CON DAMPER 10"X8"</t>
  </si>
  <si>
    <t>REJILLA DE SUMINSTRO DOBLE ALETA CON DAMPER 8"X8"</t>
  </si>
  <si>
    <t>REJILLA DE SUMINSTRO DOBLE ALETA CON DAMPER 8"X4"</t>
  </si>
  <si>
    <t>REJILLA LINEAL DE RETORNO 12"X60" CON PLENUM</t>
  </si>
  <si>
    <t>PLENUM</t>
  </si>
  <si>
    <t>GUAYA 1/8"</t>
  </si>
  <si>
    <t>REJILLA SUMINSTRO 1 ALETA MOVIL 835X325 MM + DAMPE</t>
  </si>
  <si>
    <t>REJILLA SUMINSTRO 1 ALETA MOVIL 835X225 MM + DAMPE</t>
  </si>
  <si>
    <t>REJILLA DE RETORNO TIPO CUBO 24"X24" CON DAMPER</t>
  </si>
  <si>
    <t>lechada y pegante para zocalo media caña CRDC</t>
  </si>
  <si>
    <t>Zocalo pref m-caña c- verde de Roca o Equiva CRDC</t>
  </si>
  <si>
    <t>DIFUSOR DE SUMINISTRO PARA GRANDES ALTURA DE 800 M</t>
  </si>
  <si>
    <t>Zocalo gres Sanit rs70 de alfa 24.5x0.09x0.09-CRDC</t>
  </si>
  <si>
    <t>Sumin+Siembra y MtoEspecMayores(Arboles-Palmas)</t>
  </si>
  <si>
    <t>Bloqueo,Traslado y Tala Arboles Existentes</t>
  </si>
  <si>
    <t>Suministro,Siembre y MtoEspecMenoresyTaludes Ext</t>
  </si>
  <si>
    <t>Suministro,Siembra yMtoEspecMenoresyCubiertaVerde</t>
  </si>
  <si>
    <t>Suminist,Siembra y Mto. Especies en Jardineras.</t>
  </si>
  <si>
    <t>Hempacore One 43600de Hempel o equivalente</t>
  </si>
  <si>
    <t>ascensor pasaje-675 k -2 paradas -9-PasajerosCRDC</t>
  </si>
  <si>
    <t>Anillas de 5000 lb con fijacion a concreto</t>
  </si>
  <si>
    <t>Escalera y sistema de deteccion vertical CRDC</t>
  </si>
  <si>
    <t>Equipos,Elementos y Accesorios para Piscinas CDRC</t>
  </si>
  <si>
    <t>TUBO CONDUIT Ø 2 1/2"</t>
  </si>
  <si>
    <t>Juego columpio tradicional mas de 3 años Cap:2 niñ</t>
  </si>
  <si>
    <t>SISTEMA CFP TIPO II 67602-00 DE LATCHWAYS</t>
  </si>
  <si>
    <t>SISTEMA CFP TIPO II 67602-00 DE CUB-PISCINAS</t>
  </si>
  <si>
    <t>FORMALETA METALICA COLUMNA Ø 0.90x3.00</t>
  </si>
  <si>
    <t>SEÑALETICA PARA CRDC</t>
  </si>
  <si>
    <t>Tablilla pino para cara de contacto - venta-4usos</t>
  </si>
  <si>
    <t>Estructura especial de encofrado para tablilla</t>
  </si>
  <si>
    <t>M2/DD</t>
  </si>
  <si>
    <t>COLUMNAS RECT+PANTALLAS Y MUROS OCRE VISTOS</t>
  </si>
  <si>
    <t>MAMPOSTERIA CDRC FONTANAR</t>
  </si>
  <si>
    <t>Banner Publicitario Módulos Camerinos y Cafe M-144</t>
  </si>
  <si>
    <t>ARBOL GARROCHO</t>
  </si>
  <si>
    <t>totem lámina HR de 9mm Dimensiones: 0,80 x 2,90m.</t>
  </si>
  <si>
    <t>Elemento marcación lámina galvani 2mm 0,42 x 0,1 m</t>
  </si>
  <si>
    <t>Elemento marcación lámina galv 2mm 0,40 x1.6 x0.15</t>
  </si>
  <si>
    <t>Letras en lámina HR de 6mm corte laser, Estructura</t>
  </si>
  <si>
    <t>Loseta concreto HPC, con grabado en bajo relieve d</t>
  </si>
  <si>
    <t>Transporte desde lugar de producción a lugar de in</t>
  </si>
  <si>
    <t>CAJA DE VENTILACION EN LINEA CENTRIFUGO ALETAS IN</t>
  </si>
  <si>
    <t>VENTILADOR EN LINEA HELICOCENTRIFUGO  VE-08  1019</t>
  </si>
  <si>
    <t>VENTILADOR EN LINEA HELICOCENTRIFUGO  VE-11 868 CF</t>
  </si>
  <si>
    <t>ANCLAJE INCLINADO (2)</t>
  </si>
  <si>
    <t>VENTILADOR EN LINEA HELICOCENTRIFUGO  VE-12 242 CF</t>
  </si>
  <si>
    <t>PASAMURO TIPO 4 DE ø 6"</t>
  </si>
  <si>
    <t>MOTOR 220v73PH/60HZ DE 5HP 1.300RPM</t>
  </si>
  <si>
    <t>TRANSMISIÓN (POLEAS CORREA) 10hp</t>
  </si>
  <si>
    <t>VENTILADOR EN LINEA HELICOCENTRIFUGO  VI-01 1025 R</t>
  </si>
  <si>
    <t>UNIDAD DE VENTILACION VI-02 2.340 CFM @ 1.63" C.A.</t>
  </si>
  <si>
    <t>TRANSMISIÓN (POLEA - CORREA) 3hp</t>
  </si>
  <si>
    <t>MOTOR 220V/3PH/60HZ 1.5HP; 1.300 RPM</t>
  </si>
  <si>
    <t>MOTOR 220V/3PH/60HZ 1HP; 1.300 RPM</t>
  </si>
  <si>
    <t>UNIDAD DE VENTILACION VI-03 1.564 CFM @ 1.78" C.A.</t>
  </si>
  <si>
    <t>UNIDAD DE VENTILACION VI-04 1.800 CFM @ 1.30" C.A.</t>
  </si>
  <si>
    <t>UNIDAD DE VENTILACION VI-PI-01 22.500 CFM @ 1.50"</t>
  </si>
  <si>
    <t>MOTOR 220V/3PH/60HZ 15HP</t>
  </si>
  <si>
    <t>TRANSMISIÓN (POLEAS - CORREA) 15hp</t>
  </si>
  <si>
    <t>MOTOR 220V/3PH/60HZ 10 HP</t>
  </si>
  <si>
    <t>VENTILADOR CENTRÍFUGO OIDO SENCILLO VE-PI-01 MODEL</t>
  </si>
  <si>
    <t>PasamanosRecto/InclinadoPlatinaTubularH=1mS/Especi</t>
  </si>
  <si>
    <t>PasamanosEscaleraPlatinasMetalicasH=1mS/Especifica</t>
  </si>
  <si>
    <t>Luminaria con difusor cilindricLEDNW2PCB-1Rx2200lm</t>
  </si>
  <si>
    <t>VENTILADOR CENTRÍFUGO OIDO SENCILLO VE-PI-02 Y VE-</t>
  </si>
  <si>
    <t>PasamanosAncladoPlatinasMetalH=1.10 - 0.90mS/Espec</t>
  </si>
  <si>
    <t>PasamanosVidrioTempladoRemateSupInoxH=0.90mS/Espec</t>
  </si>
  <si>
    <t>Luminaria para suspenderLED47,4W 4000K NW3PCB -1R</t>
  </si>
  <si>
    <t>PANEL DE ALARMA DE INCENDIOS,+TAB+ CONEX+FIJ+IMP</t>
  </si>
  <si>
    <t>PasamanosBancasPlatinasMetal2"x5/16"H=0.45mS/Espec</t>
  </si>
  <si>
    <t>NITROGENO</t>
  </si>
  <si>
    <t>REFRIGERANTE R-410A</t>
  </si>
  <si>
    <t>PasamanosDobleTubularInoxØ2"H=0.90 - 0.70m S/Espec</t>
  </si>
  <si>
    <t>LED3 LED 79W 4000K  NW 5PCB -1R x 2200lm- 2834mm</t>
  </si>
  <si>
    <t>CONDENSADORA UCON-02 BOMBA DE CALOR CAPACIDAD 48.0</t>
  </si>
  <si>
    <t>DETECTOR OPTICO TERMICO</t>
  </si>
  <si>
    <t>LED4 126.4W 4000K  NW 8PCB -1R x 2200lm Longitud</t>
  </si>
  <si>
    <t>BarandaPiscinaPerfilTubularCristalTempladoS/Especi</t>
  </si>
  <si>
    <t>LimpiadorGrandesDiametrosPVC-P-RDE-21Ø10"Perim.PO</t>
  </si>
  <si>
    <t>UNIDAD FANCOIL  MEDIA PRESION UMA-01 Y UMA-02 CAPA</t>
  </si>
  <si>
    <t>Soldadura  grandes diametros PVC-P-RDE-21Ø10"</t>
  </si>
  <si>
    <t>SOPORTERIA EN ACERO INOXIDABLE TIPO MECANO-10"PO</t>
  </si>
  <si>
    <t>Camion sencillo entre 6 y 7 metros largo-2.50 anch</t>
  </si>
  <si>
    <t>DETECTOR TERMICO</t>
  </si>
  <si>
    <t>UNIDAD FANCOIL  MEDIA PRESION UMA-04 CAPACIDAD 30.</t>
  </si>
  <si>
    <t>SENSOR RECEPTOR TRANSMISOR BEAM</t>
  </si>
  <si>
    <t>LED5 15.8W 4000k 1PCB-1R x 2200lm Longitud  595mm</t>
  </si>
  <si>
    <t>UNIDAD FANCOIL  MEDIA PRESION UMA-08 CAPACIDAD 54.</t>
  </si>
  <si>
    <t>LED6  31,6W 4000k 2PCB-1R x 2200lm Longitud  1161m</t>
  </si>
  <si>
    <t>UNIDAD FANCOIL  ALTA PRESION UMA-05 Y UMA-06 CAPAC</t>
  </si>
  <si>
    <t>LED7 47.4W - 4000k 3PCB-1R x 2200lm 1727mm</t>
  </si>
  <si>
    <t>ESTACION MANUAL DE ALARMA</t>
  </si>
  <si>
    <t>LED8 63.2W - 4000k 4PCB-1R x 2200lm-  2293mm</t>
  </si>
  <si>
    <t>PerfilEstructuralAcero4"x2"x2mm - 6m</t>
  </si>
  <si>
    <t>UNIDAD CONDENSADORA INVERTER 24.000 BTU/H"S-</t>
  </si>
  <si>
    <t>EQUIPO MINISPLIT INVERTER MS-01 CAPACIDAD 18.000 B</t>
  </si>
  <si>
    <t>FILTRO METALICO LAVABLE 24"X24"X2"</t>
  </si>
  <si>
    <t>bloque concreto tipo tolete 15 x 10 x 40 color are</t>
  </si>
  <si>
    <t>VARIADOR DE FRECUENCIA PARA MOTOR DE 10 HP @ 220/3</t>
  </si>
  <si>
    <t>LED9 79W - 4000k 5PCB-1R x 2200lm Longitud  2859mm</t>
  </si>
  <si>
    <t>TABLERO DE FUERZA Y CONTROL TEFC -AA-0, INCLUYE BA</t>
  </si>
  <si>
    <t>REFLECTOR LED PISCINA (30ft)</t>
  </si>
  <si>
    <t>Piedra Royal verde espesor: 8 cm</t>
  </si>
  <si>
    <t>bloque 15 x 20 x 40 12 mpa gris 15.0 kg ntc 4026</t>
  </si>
  <si>
    <t>LED10  DUNA LED 1x1.2 35W112lm/w3900lm 120-277V</t>
  </si>
  <si>
    <t>NICHO PARA REFLECTOR PISCINA CONCR PoloTierra CDRC</t>
  </si>
  <si>
    <t>LED11 Cinta LED LINEARlight Flex Shrort pitch 9.6W</t>
  </si>
  <si>
    <t>Vervena Morada /Stachytarpheta Cayenennsis</t>
  </si>
  <si>
    <t>Bloque concreto 12x20x40 enteroFab. **</t>
  </si>
  <si>
    <t>TR1 Perfil en aluminio 2,5cm x 2,5cm</t>
  </si>
  <si>
    <t>PROTECTOR DE ESTACION MANUAL DE ALARMA</t>
  </si>
  <si>
    <t>Vervena Bonariensis /Stachytarpheta Sp.</t>
  </si>
  <si>
    <t>LED12 158W 4000K  NW 10PCB -1R x 2200lm Longitud</t>
  </si>
  <si>
    <t>Helichrysum Helichrysu Petiolaire</t>
  </si>
  <si>
    <t>MallaMetalScreenHD40H.DouglasoEquivaleS/Especifica</t>
  </si>
  <si>
    <t>Iris Africano Dietes vegeta en Taludes Exteriores</t>
  </si>
  <si>
    <t>VerbenaMorada/Stachytarpheta cayennensis</t>
  </si>
  <si>
    <t>LED13NW 3PCB -1R x 2200lm  1.70m - 42,9W - 4000K</t>
  </si>
  <si>
    <t>Acanto Planta ornamental</t>
  </si>
  <si>
    <t>Limonium/Limonium Spectabile</t>
  </si>
  <si>
    <t>Bergenia/Bergenia Winterglut</t>
  </si>
  <si>
    <t>LED14 15.8W 4000K  NW 1PCB -1R x 2200lm -582mm</t>
  </si>
  <si>
    <t>Gabinete G-CH a 440V sobre poner exterior IP65</t>
  </si>
  <si>
    <t>LED15 142,2W 4000K  NW 9PCB -1R x 2200lm 5086mm</t>
  </si>
  <si>
    <t>Salvia Morada/Salvia leucantha</t>
  </si>
  <si>
    <t>Lavanda/Lavandula Dentata</t>
  </si>
  <si>
    <t>Romero Rosmarinus Officinalis</t>
  </si>
  <si>
    <t>Roble Australiano/Grevillea Robusta</t>
  </si>
  <si>
    <t>LLamas/Kniphofia Uvaria</t>
  </si>
  <si>
    <t>PerfilEstructuralAcero2"x2"x1mm-6mS/Especificación</t>
  </si>
  <si>
    <t>LED16 110,6W 4000K  NW 7PCB -1R x 2200lm-3960mm</t>
  </si>
  <si>
    <t>LED17  31,6W 4000K  NW 2PCB -1R x 2200lm- 1145mm</t>
  </si>
  <si>
    <t>Malamadre/Neomarica Gracilis</t>
  </si>
  <si>
    <t>Ligustro/Ligustrum lucidum</t>
  </si>
  <si>
    <t>Hinojo/Foeniculum Vulgare</t>
  </si>
  <si>
    <t>SEMICODO Cu DE 3/4"</t>
  </si>
  <si>
    <t>RUBATEX DE 3/4"</t>
  </si>
  <si>
    <t>EstanteriaGimnasioTubularMallaMetalicaM12S/Especif</t>
  </si>
  <si>
    <t>Equiseto/Equisetum Bogotense</t>
  </si>
  <si>
    <t>Lino Variedad(Lino Morado)/Phormium Crimson Devil</t>
  </si>
  <si>
    <t>Cissus/Cissus Rhombifolia</t>
  </si>
  <si>
    <t>Uvo Ruso/Cissus Rhombofolia Ellen Danica</t>
  </si>
  <si>
    <t>PerfilEstructuralAcero1 1/2"x 1 1/2"x1.5mm6mS/Espe</t>
  </si>
  <si>
    <t>Tuberia de cobre rigida tipo K de 1 3/8"</t>
  </si>
  <si>
    <t>Codo de cobre de 1 3/8"</t>
  </si>
  <si>
    <t>Union de cobre de 1 3/8"</t>
  </si>
  <si>
    <t>Semicodo de cobre de 1 3/8"</t>
  </si>
  <si>
    <t>Filtro Lamidren</t>
  </si>
  <si>
    <t>Rubatex de 1 3/8"</t>
  </si>
  <si>
    <t>Rubatex de 1 5/8"</t>
  </si>
  <si>
    <t>Tuberia de cobre rigida tipo K de 1 5/8"</t>
  </si>
  <si>
    <t>Codo de cobre de 1 5/8"</t>
  </si>
  <si>
    <t>Union de cobre de 1 5/8"</t>
  </si>
  <si>
    <t>Semicodo de cobre de 1 5/8"</t>
  </si>
  <si>
    <t>BOQUILLA DE INYECCION PARED</t>
  </si>
  <si>
    <t>INYECTOR PARA PISCINA</t>
  </si>
  <si>
    <t>Juego columpio tradicional combinado 3-14año</t>
  </si>
  <si>
    <t>Aroma/Pelagornium Sp Taludes Exteriores</t>
  </si>
  <si>
    <t>Sarro/Cyathea caracasana</t>
  </si>
  <si>
    <t>Acanto /Alcanthus mollis</t>
  </si>
  <si>
    <t>Pennisetum Morado/Setaceum Morado</t>
  </si>
  <si>
    <t>Pennisetum Verde/Setaceum Verde</t>
  </si>
  <si>
    <t>Palma Robelini/Phoenix Roebellini</t>
  </si>
  <si>
    <t>Sarro/ Palma Boba Cyathea Caracasana</t>
  </si>
  <si>
    <t>POSTENSADO PARA VIGAS DE FACHADA CDRC</t>
  </si>
  <si>
    <t>POSTENSADO PARA PUENTES DE CONEXION CDRC</t>
  </si>
  <si>
    <t>Uvo Ruso/Cissus Rhombofolia Ellen Danica-Jardinera</t>
  </si>
  <si>
    <t>LED18 63.2W 4000K  NW 4PCB -1R x 2200lm-2271mm</t>
  </si>
  <si>
    <t>Difusor4viasL-AVS con Damper de 9"x9"</t>
  </si>
  <si>
    <t>LED20NW 7PCB -1R x 2200lm Longitud 3.96m - 98.4W</t>
  </si>
  <si>
    <t>Difusor4viasL-AVS con Damper de 12"x12"</t>
  </si>
  <si>
    <t>DL2  Ø 19 cm x h 21 cm (Ref CALISTO 2B)</t>
  </si>
  <si>
    <t>Bombilla (LED A6725WW Duralamp) 22W 2800k</t>
  </si>
  <si>
    <t>Difusor4viasL-AVS con Damper de 15"x15"</t>
  </si>
  <si>
    <t>Difusor3viasL-AV3 con Damper de 15"x12"</t>
  </si>
  <si>
    <t>DL3-Luminaria tipo cilindroPCB FORTIMO 12W 4000K</t>
  </si>
  <si>
    <t>Accesorio tipo base para instalacion de luminarias</t>
  </si>
  <si>
    <t>Difusor2viasL-AV2 con Damper de 15"x12"</t>
  </si>
  <si>
    <t>CR1Accesorio Esquinero de 90grados + difusor</t>
  </si>
  <si>
    <t>DL1Luminaria tipo Downlight redondo LED 7.9W 721lm</t>
  </si>
  <si>
    <t>DERIVADOR DE REFRIGERANTE VARIABLE TIPO T-JOINT CA</t>
  </si>
  <si>
    <t>RejillasExtracTipoAletaFijaConDamper4"X4"S/Especif</t>
  </si>
  <si>
    <t>CR2Accesorio Esquinero de 90grados + difusor</t>
  </si>
  <si>
    <t>DRX150Driver de ULP150  para LED 150W de 6.3Amp</t>
  </si>
  <si>
    <t>RejillasExtracTipoAletaFijaConDamper6"X12"S/Especi</t>
  </si>
  <si>
    <t>REJILLA DE SUMINSTRO DOBLE ALETA CON DAMPER 12"X8"</t>
  </si>
  <si>
    <t>Rejilla Sum 1 Aleta Movil LHV 32"x14" con Damper</t>
  </si>
  <si>
    <t>DRX240 - Driver de ULP150  para LED 240W de 6.3</t>
  </si>
  <si>
    <t>RejillasExtracTipoAletaFijaConDamper6"X16"S/Especi</t>
  </si>
  <si>
    <t>Rejilla Sum 1 Aleta Movil LHV 32"x10" con Damper</t>
  </si>
  <si>
    <t>LAMINA FIBRA DE VIDRIO 1.5" DUCT WRAP</t>
  </si>
  <si>
    <t>Difusor4viascon Damper de 24"x24"</t>
  </si>
  <si>
    <t>PR1LEDOptica (5147)Extensiva310W-144LEDS-33.68lm</t>
  </si>
  <si>
    <t>PR2Luminaria LED Optica (5186) Asimetrica 547W</t>
  </si>
  <si>
    <t>TuberíaNovafort (200mm) S4-Dalian</t>
  </si>
  <si>
    <t>DAMPER MANUAL L-D-25 12"X6"</t>
  </si>
  <si>
    <t>Difusor Sum Grandes Altura VDR-H-E1-800 MM</t>
  </si>
  <si>
    <t>REJILLA DE RETORNO ALERTA FIJA CON DAMPER 10"X6"</t>
  </si>
  <si>
    <t>PR3Luminaria LED Optica (2259) Simetrica 322W-144</t>
  </si>
  <si>
    <t>EM2Luminaria 142 x 142 x 39 - Flujo 170lm 2 LEDx3W</t>
  </si>
  <si>
    <t>REJILLA DE RETORNO ALETA FIJA CON DAMPER 10"X4"</t>
  </si>
  <si>
    <t>EM1Luminaria de emergencia 142 x 142 x 39 - Flujo</t>
  </si>
  <si>
    <t>Manguera Flexible Diam 14</t>
  </si>
  <si>
    <t>DAMPER MANUAL L-D-25 8"X6"</t>
  </si>
  <si>
    <t>EM3 Luminaria de emergencia LED 3W</t>
  </si>
  <si>
    <t>DAMPER MANUAL L-D-25 6"X6"</t>
  </si>
  <si>
    <t>EM4Luminaria 328 x 125 x 57- Flujo Luminoso200lm.</t>
  </si>
  <si>
    <t>EM5Luminaria 370 x 243x191-Flujo Luminoso 2070lm</t>
  </si>
  <si>
    <t>EM6Luminaria 150lm Para alturas de 4m</t>
  </si>
  <si>
    <t>Rejilla Tip Persiana Malla Mosquitera Plast 20x26"</t>
  </si>
  <si>
    <t>Rejilla Tip Persiana Malla Mosquitera Plast 44x34"</t>
  </si>
  <si>
    <t>PU1Luminaria urbana Exterior LED54W-24 LEDS-5</t>
  </si>
  <si>
    <t>PT1Columna Cilindrica con brazo sencillo 50cm</t>
  </si>
  <si>
    <t>Concreto de 21 Mpa preparado en obra (3000PSI)</t>
  </si>
  <si>
    <t>Canastilla de 1/2</t>
  </si>
  <si>
    <t>Accesorios (Sctiker BAXXXXX y Sctiker Potencia)</t>
  </si>
  <si>
    <t>PERSIANA DE DESCARGA TIPO FACHADA MODELO L-RA-LP C</t>
  </si>
  <si>
    <t>REJILLA DE SUMINISTRO DOBLE HILERA MODELO L-VH CON</t>
  </si>
  <si>
    <t>REJILLA DE RETORNO TIPO CUBO MOD L-RA-AG 10"x10"</t>
  </si>
  <si>
    <t>REJILLA DE RETORNO TIPO CUBO MOD L-RA-AG 12"x10"</t>
  </si>
  <si>
    <t>REJILLA DE RETORNO TIPO CUBO MOD L-RA-AG 14"x14"</t>
  </si>
  <si>
    <t>REJILLA SUMINISTRO ALETA FIJA MODELO L-RA 24"X6"</t>
  </si>
  <si>
    <t>REJILLA EXTRACCION ALETA FIJA A 0° MOD L-BG 48X8</t>
  </si>
  <si>
    <t>REJILLA SUMINISTRO DOBLE HILERA MODELO L-VH12"X12"</t>
  </si>
  <si>
    <t>REJILLA SUMINISTRO DOBLE HILERA MODELO L-VH 8"X6"</t>
  </si>
  <si>
    <t>Enchape ceramica 25x25 ticino verde corona</t>
  </si>
  <si>
    <t>PU2Luminaria urbana ExteriorLED54W-24LEDS-5221lm</t>
  </si>
  <si>
    <t>PU3Luminaria urbana Exterior LED54W-24 LEDS-5453lm</t>
  </si>
  <si>
    <t>BL2 Luminaria Bolardo Exterior  cortoLED10.8W-1400</t>
  </si>
  <si>
    <t>LED21Luminaria  tipo lineal Wall washer15X56 - 24°</t>
  </si>
  <si>
    <t>family  brazos Orientables 90  L=30cm de aluminio</t>
  </si>
  <si>
    <t>LED22Cinta LED Linearlight Value Flex protect 1000</t>
  </si>
  <si>
    <t>TR2Perfil de Aluminio para cinta LED Linearlight</t>
  </si>
  <si>
    <t>LED23CintaLED Linearlight Flex protect Short pitch</t>
  </si>
  <si>
    <t>TR3Perfil de Aluminio+difusor opal para Cinta LED</t>
  </si>
  <si>
    <t>RCMS PDT 9 G2</t>
  </si>
  <si>
    <t>RCMS PDT 10 G2</t>
  </si>
  <si>
    <t>RPP20 DS 24V G2</t>
  </si>
  <si>
    <t>WSX PDT WH</t>
  </si>
  <si>
    <t>RPODB DX WH G2</t>
  </si>
  <si>
    <t>ECLYPSE-ANTENA PARA CONTROL 400PIES</t>
  </si>
  <si>
    <t>ARP ARP INTENC16 NLT 12SPR MVOLT SC SM</t>
  </si>
  <si>
    <t>SVEM - SOTFWARE</t>
  </si>
  <si>
    <t>SPACE UTILIZATION EDGE</t>
  </si>
  <si>
    <t>CABLE DE CONTROL DIM</t>
  </si>
  <si>
    <t>CABLE UTP CATEGORIA 5V- CABLE DE CONTROL TABLERO</t>
  </si>
  <si>
    <t>PANEL DE ALARMA DE INCENDIOS</t>
  </si>
  <si>
    <t>FACTORY COMMISSIONING</t>
  </si>
  <si>
    <t>SIRENA LUZ ESTROBOSCOPICA</t>
  </si>
  <si>
    <t>Parlante de sobreponer EVID S4.2T</t>
  </si>
  <si>
    <t>Amplificador Electrovoice PA2250-T</t>
  </si>
  <si>
    <t>Parlante de sobreponer EVID S8.2T</t>
  </si>
  <si>
    <t>Amplificador Electrovoice PA2400-T</t>
  </si>
  <si>
    <t>BOTON DE EMERGENCIA</t>
  </si>
  <si>
    <t>Pre Amp / Mixer M-900MK2</t>
  </si>
  <si>
    <t>RETENDOR MAGNETICO DE INCENDIO</t>
  </si>
  <si>
    <t>Altavoz Electrovoice EVC 1122 95</t>
  </si>
  <si>
    <t>MODULO MONITOR</t>
  </si>
  <si>
    <t>Altavoz Electrovoice EVC 1181S</t>
  </si>
  <si>
    <t>MODULO DE CONTROL</t>
  </si>
  <si>
    <t>Amplificador Electrovoice CPS 2.9</t>
  </si>
  <si>
    <t>Amplificador Electrovoice CPS 2.12</t>
  </si>
  <si>
    <t>EQUIPO DE COMPUTO</t>
  </si>
  <si>
    <t>Procesador Electrovoice DC ONE</t>
  </si>
  <si>
    <t>Mezclador Peavy PV6-BT</t>
  </si>
  <si>
    <t>UNIDAD CONTROLADORA</t>
  </si>
  <si>
    <t>Altavoz Electrovoice EVF - 1122D/66</t>
  </si>
  <si>
    <t>LECTORA DE TARJETA</t>
  </si>
  <si>
    <t>Consola Peavy FX-2 24</t>
  </si>
  <si>
    <t>DETECTOR DE APERTURA TIPO PESADO</t>
  </si>
  <si>
    <t>DETECTOR DE APERTURA</t>
  </si>
  <si>
    <t>Altavoz Electrovoice EVF - 1122D/99</t>
  </si>
  <si>
    <t>Altavoz Electrovoice EVF - 1181S</t>
  </si>
  <si>
    <t>BOTON DE PANICO</t>
  </si>
  <si>
    <t>DETECTOR DE MOVIMENTO DE TECHO</t>
  </si>
  <si>
    <t>Amplificador Electrovoice CPS 2.4</t>
  </si>
  <si>
    <t>Chaqueta bocelada en aluminio calibre 0,4 mm para</t>
  </si>
  <si>
    <t>Manguera flexible aislada diametro 12"</t>
  </si>
  <si>
    <t>Abrazadera tipo horquilla 6"</t>
  </si>
  <si>
    <t>Ducto de poliisocianurato de 1"</t>
  </si>
  <si>
    <t>Arandela galvanixada + tuerca 3/8"</t>
  </si>
  <si>
    <t>Riel chanel perforado 1-5/8’’ x 13/16’’ (3m)</t>
  </si>
  <si>
    <t>Cinta autoadhesiva 2,5" foil (54,8 ml)</t>
  </si>
  <si>
    <t>Difusor de suministro tipo 2 conos,de 24"x24" cuel</t>
  </si>
  <si>
    <t>Rejilla de retorno tipo aleta fija con damper, de</t>
  </si>
  <si>
    <t>Rejilla T.A.E.(Toma de Aire Exterior),tipo louver,</t>
  </si>
  <si>
    <t>Lámina de acero galvanizado para ovaloducto con re</t>
  </si>
  <si>
    <t>KIT de guaya de 4m, terminación Lazo + Gripple tip</t>
  </si>
  <si>
    <t>Rejilla de suministro tipo doble aleta con damper</t>
  </si>
  <si>
    <t>Rejilla de extracción tipo cubo de 16"x10" con dam</t>
  </si>
  <si>
    <t>Ventilador extractor centrifugo simple oido,de ale</t>
  </si>
  <si>
    <t>Variador de frecuencia 5 HP</t>
  </si>
  <si>
    <t>Cofre metálico para interperie 60x40x30 cm</t>
  </si>
  <si>
    <t>Programador y control horario digital</t>
  </si>
  <si>
    <t>Mano de obra inspector mecánico</t>
  </si>
  <si>
    <t>Variador de frecuencia 3 HP</t>
  </si>
  <si>
    <t>Variador de frecuencia 7,5 HP</t>
  </si>
  <si>
    <t>Ventilacion inyeccion,de aleta curva,caudal 2400 c</t>
  </si>
  <si>
    <t>Variador de frecuencia  2 HP</t>
  </si>
  <si>
    <t>Ventilador extractor tipo hongo 1300cfm</t>
  </si>
  <si>
    <t>Variador de frecuencia  1 HP</t>
  </si>
  <si>
    <t>Ventilador extractor tipo hongo,transmisión por po</t>
  </si>
  <si>
    <t>Extractor helicocentrífugo en línea de 350 cfm, pr</t>
  </si>
  <si>
    <t>Extractor axial de techo de capacidad 150 cfm</t>
  </si>
  <si>
    <t>Caldera para piscina con capacidad 2500 MBTU/h</t>
  </si>
  <si>
    <t>Ducto salida de gases 10"</t>
  </si>
  <si>
    <t>Accesorios de conexión de 2  1/2"</t>
  </si>
  <si>
    <t>Caldera condensado pisicna 500 MBTU/H</t>
  </si>
  <si>
    <t>Caldera agua caliente 750 MBTU/h</t>
  </si>
  <si>
    <t>Unidad control humedad de 12000 CFM, 50TR + Acceso</t>
  </si>
  <si>
    <t>MOLINETE SENCILLO ABATIBLE</t>
  </si>
  <si>
    <t>PUERTA BATIENTE PARA DISCAPACITADOS</t>
  </si>
  <si>
    <t>RETENEDOR DE PUERTA DE ACCESO</t>
  </si>
  <si>
    <t>SWITCH 24 PUERTOS PoE</t>
  </si>
  <si>
    <t>SWITCH 16 PUERTOS</t>
  </si>
  <si>
    <t>OUTLET DE DATOS CDRC</t>
  </si>
  <si>
    <t>CAMARA TIPO BULLET</t>
  </si>
  <si>
    <t>CAMARA EXTERIOR 270°</t>
  </si>
  <si>
    <t>CAMARA DOMO INTERIOR</t>
  </si>
  <si>
    <t>GABINETE DE PARED ABATIBLE</t>
  </si>
  <si>
    <t>GABINETE DE PISO</t>
  </si>
  <si>
    <t>MONITOR 42"</t>
  </si>
  <si>
    <t>CABLEADO GLOBAL</t>
  </si>
  <si>
    <t>Abrazadera tipo horquilla 4"</t>
  </si>
  <si>
    <t>Chazo expansivo 3/8" x 1-7/8" (10un)</t>
  </si>
  <si>
    <t>CAÑUELA POLIETILENO ( 3/4") E=2" FOIL</t>
  </si>
  <si>
    <t>MEDIDOR CORAZA FLEXIBLE TRIFASICO 20-100A</t>
  </si>
  <si>
    <t>CAJA INTERPERIE 2 MEDIDORES</t>
  </si>
  <si>
    <t>TABLERO BIFASICO 12 CIRCUITOS TBC-12MB</t>
  </si>
  <si>
    <t>CIRCUIT BREAKER TRIPOLAR IND 100A/25KA/240V</t>
  </si>
  <si>
    <t>CIRCUIT BREAKER TRI ENCH 3X15-50A/25KA/240V</t>
  </si>
  <si>
    <t>CIRCUIT BREAKER BI ENCH GFCI 15-30A/6MA/240V</t>
  </si>
  <si>
    <t>CIRCUIT BREAKER MONO ENCH GFCI 15-30A/6MA/240V</t>
  </si>
  <si>
    <t>CABLE ENCAUCHEADO 3X10</t>
  </si>
  <si>
    <t>Unidada extractora de deshumidificación 15900 cfm</t>
  </si>
  <si>
    <t>Vidrio Templado Incoloro 8 MM (Suministro)</t>
  </si>
  <si>
    <t>TANQUE COMBUSTIBLE ELECTROGENO</t>
  </si>
  <si>
    <t>TuboEstructural A.N. Ø3"  e=2.5mm</t>
  </si>
  <si>
    <t>REMONTA ESTABILIZADA</t>
  </si>
  <si>
    <t>PuertaEnrollableMicroperforada+Pintura Electrostat</t>
  </si>
  <si>
    <t>BARANDA PLASTICA CORAZA FLEXIBLE</t>
  </si>
  <si>
    <t>EscaleraSobreponerMarcaAstral3PeldañosInoxS/Especi</t>
  </si>
  <si>
    <t>BANDEJA PORTACABLE PERFORADA (600MMX150MM)</t>
  </si>
  <si>
    <t>Diamond brite, acabado de agregados de cuarzo expu</t>
  </si>
  <si>
    <t>ADAPTADOR TERMINAL PVC DB 6"</t>
  </si>
  <si>
    <t>FiltroArenaØ57"(1447mm)FlanchadoS/EspecificCDRC</t>
  </si>
  <si>
    <t>DERIVACION RED AEREA A SUBTERRANEA 11.4KV</t>
  </si>
  <si>
    <t>PocetaSencilla M-709(60x69x87cm)</t>
  </si>
  <si>
    <t>Mesa deTrabajoEsquinDobleSalpicad M-702(69x69x87cm</t>
  </si>
  <si>
    <t>INTERCAMBIADOR DE CALOR(Sumin)S/EspeciCDRC</t>
  </si>
  <si>
    <t>Piso Mikonos Ard 33,8 x 33,8 corona o similar</t>
  </si>
  <si>
    <t>Mesa deTrabajo M-701(100x69x87cm</t>
  </si>
  <si>
    <t>Mesa deTrabajo M-704(200x69x87cm)</t>
  </si>
  <si>
    <t>MOTOBOMBA4,5 HP3600RPM208-230/460VS/EspeciCDRC</t>
  </si>
  <si>
    <t>Repisa a Muro M-1850</t>
  </si>
  <si>
    <t>Estanteria Solida M-2000 (140x40x180cm)</t>
  </si>
  <si>
    <t>Refrigerador Traulsen UPT4812-LR48"</t>
  </si>
  <si>
    <t>AutoservicioCaliente a Gas M-758 (180x95x120cm)</t>
  </si>
  <si>
    <t>Freidora(2)Tanques(2)Canastasa GasM-24(46x23x108cm</t>
  </si>
  <si>
    <t>Azafate de 1/4" o Fuentes en acero</t>
  </si>
  <si>
    <t>rejilla fondo antiatrapamiento H/W ABS 7 3/4"X73/4</t>
  </si>
  <si>
    <t>Cocina Industrial de 16 Puestos M-5107</t>
  </si>
  <si>
    <t>SistemaCloraciónTipoWardenConAutomatizS/EspeciCDRC</t>
  </si>
  <si>
    <t>Plancha Asadora a Gas de piso 36" Ref:AVP-36</t>
  </si>
  <si>
    <t>Gratinador a Gas de 39" ref.GTF-39 Tornado</t>
  </si>
  <si>
    <t>Piso-vinilo liston diseño madera trafiComerRenova</t>
  </si>
  <si>
    <t>Wok de Sobremesa M-7865</t>
  </si>
  <si>
    <t>Damper manual de balanceo de 28" x 15"</t>
  </si>
  <si>
    <t>ValvulaCompuertaVastagoAscendenteØ8"S/EspecifiCDRC</t>
  </si>
  <si>
    <t>Piso-vinilo liston diseño madera trafiComerMalibu</t>
  </si>
  <si>
    <t>Alfombra alf.nal.inspiracion nube de Alfa en Nylon</t>
  </si>
  <si>
    <t>Listones de Madera Choiba de 8 x 4 cm *CDRC</t>
  </si>
  <si>
    <t>Damper manual de balanceo de 28" x 14"</t>
  </si>
  <si>
    <t>ADAPTADOR TERMINAL CAMPANA PVC DB 4"</t>
  </si>
  <si>
    <t>Baldosa micrograno perla (NL)-C trafico comercial</t>
  </si>
  <si>
    <t>Vidrio Laminado 5+5 PolivinilButiralColor Opaco</t>
  </si>
  <si>
    <t>Piso en vinilo rollo diseño geometrico trafico com</t>
  </si>
  <si>
    <t>ENVOLVENTES  CDRC</t>
  </si>
  <si>
    <t>ADAPTADOR TERMINAL CAMPANA PVC DB 3"</t>
  </si>
  <si>
    <t>ACCESORIOS - GL - CDRC</t>
  </si>
  <si>
    <t>Piso en vinilo rollo Renova ref. espiritGris-claro</t>
  </si>
  <si>
    <t>MUEBLES - GL - CDRC</t>
  </si>
  <si>
    <t>Cielo raso en listones de madera de pino 9 x 4 cm</t>
  </si>
  <si>
    <t>Mamposteria Bl. No. 4 incluye instal y Mortero</t>
  </si>
  <si>
    <t>Pintura Epóxica Sobre Pañete</t>
  </si>
  <si>
    <t>Bombas eyectoras san cristobal</t>
  </si>
  <si>
    <t>Valvula.Filtro.Motobomba.Intercambia22a26+28VerDes</t>
  </si>
  <si>
    <t>CABLE XLPE 4/0 AWG 35 kV IL 133%</t>
  </si>
  <si>
    <t>Pañete Liso 1:5 muros impermeabilizado e:1.5 cm</t>
  </si>
  <si>
    <t>CONECTOR TIPO COMPRESION 600A 4/0 AWG 15KV</t>
  </si>
  <si>
    <t>Pañetes Sobre Muros Insumo Global</t>
  </si>
  <si>
    <t>BASURERA RECTANGULAR CONCRETO L=55 cm a 40 H=94 cm</t>
  </si>
  <si>
    <t>ELEMENTOS EN MAMPOSTERIA Insumo Global CDRC</t>
  </si>
  <si>
    <t>Cable de Cobre HFFR LS 600 V 75 °C CT - 12 AWG</t>
  </si>
  <si>
    <t>Cono Camara I-1000 Concentrico</t>
  </si>
  <si>
    <t>SISTEMA DE DETECCIÓN DE INCENDIO</t>
  </si>
  <si>
    <t>KIT SILLA YEE 200 x 160 PVC</t>
  </si>
  <si>
    <t>INSTALACION DE GAS Insumo Global S. CRISTOBAL</t>
  </si>
  <si>
    <t>INTERRUPTOS SENCILLO CONMUTABLE (SIN LUZ PILOTO)</t>
  </si>
  <si>
    <t>Piso Mikonos Ard 33.8 x 33.8 Corona o Similar</t>
  </si>
  <si>
    <t>M.O. Especializada Fachada DANPAL (Herram+Andamio)</t>
  </si>
  <si>
    <t>Fachada NM Avanzada Danpal incly Panel 16mm gold</t>
  </si>
  <si>
    <t>Transporte Material a Obra para Fachadas DANPAL</t>
  </si>
  <si>
    <t>Ventana en Aluminio Modular  (S/Descripc.tecn</t>
  </si>
  <si>
    <t>Cub.Sand.333cAluzilis.poliur.30MMpint2Cara(Sum+Ins</t>
  </si>
  <si>
    <t>ValvulaCompuertaVastagoAscendenteØ10"S/EspecifiCDR</t>
  </si>
  <si>
    <t>FiltroArenaØ60"(1500mm)FlanchadoS/EspecificCDRC</t>
  </si>
  <si>
    <t>MOTOBOMBA15 HP3600RPM208-230/460VS/EspeciCDRC</t>
  </si>
  <si>
    <t>CAÑUELA POLIETILENO ( 1 1/2") E=2" FOIL</t>
  </si>
  <si>
    <t>CAÑUELA POLIETILENO ( 1 1/4") E=2" FOIL</t>
  </si>
  <si>
    <t>Equipo de presión preensamblado agua potable A</t>
  </si>
  <si>
    <t>SUMINISTRO Equipo de presión preensamblado agua de</t>
  </si>
  <si>
    <t>Desinfección según especificaciones</t>
  </si>
  <si>
    <t>Lavado según especificaciones.</t>
  </si>
  <si>
    <t>ROCIADOR ESFR K=14</t>
  </si>
  <si>
    <t>Registro Vastago ascendente 8"</t>
  </si>
  <si>
    <t>Registro Vastago ascendente 2"</t>
  </si>
  <si>
    <t>CHEQUE HIDROBRIDADO Ø8”-300PSI -ACERO</t>
  </si>
  <si>
    <t>Copa excentrica 8x6"</t>
  </si>
  <si>
    <t>JUNTA FLEXIBLE BORRACHA Ø8”</t>
  </si>
  <si>
    <t>PRUEBA GENERAL RED CONTRA INCENDIOS</t>
  </si>
  <si>
    <t>ELEVADOR RED MEDIA PRESION</t>
  </si>
  <si>
    <t>Lavamanos Ganamax Blanco Corona</t>
  </si>
  <si>
    <t>Barra de Seguridad Horizontal en L</t>
  </si>
  <si>
    <t>Granito Pulido Silver Gray</t>
  </si>
  <si>
    <t>Estación Cambia Pañal AC-BCSBY Acuaval</t>
  </si>
  <si>
    <t>SENSOR PIR PARA EXTERIORES</t>
  </si>
  <si>
    <t>NVR</t>
  </si>
  <si>
    <t>CELDA EN AIRE ENTRADA Y SALIDA</t>
  </si>
  <si>
    <t>STRAP 2 x 1"</t>
  </si>
  <si>
    <t>STRAP 1 1/2 x 1"</t>
  </si>
  <si>
    <t>Antivibratorio de neopreno diametro 2" x 2 (AA)</t>
  </si>
  <si>
    <t>UNIDAD AA PISOTECHOCap13000-36500-btu/hNominal3TR</t>
  </si>
  <si>
    <t>Damper manual de balanceo de 28"x13"</t>
  </si>
  <si>
    <t>Arandela Galv + Tuerca 3/8"</t>
  </si>
  <si>
    <t>Damper manual de balanceo de 23" x 12"</t>
  </si>
  <si>
    <t>Damper manual de balanceo de 18" x 10"</t>
  </si>
  <si>
    <t>Damper manual de balanceo de 16" x 9"</t>
  </si>
  <si>
    <t>Damper manual de balanceo de 16" x 10"</t>
  </si>
  <si>
    <t>Damper manual de balanceo de 15" x 10"</t>
  </si>
  <si>
    <t>Damper manual de balanceo de 15" x 12"</t>
  </si>
  <si>
    <t>Damper manual de balanceo de 14" x 12"</t>
  </si>
  <si>
    <t>Damper manual de balanceo de 14" x 9"</t>
  </si>
  <si>
    <t>Tablero eléct control sistemas de extracción BCDRC</t>
  </si>
  <si>
    <t>Ventana Modular Fija Piso techo (S/Descripc tec)</t>
  </si>
  <si>
    <t>ventana Modular FijaPiso techo(S/Descripctec)</t>
  </si>
  <si>
    <t>ventana Modular FijaFalsoFlotado(S/Descripctec)</t>
  </si>
  <si>
    <t>SistemaCubreLosas+Perfil a la VistaAluminio(S/Desc</t>
  </si>
  <si>
    <t>Caldera future 500 incl material acces conex CDRC</t>
  </si>
  <si>
    <t>PuertaVitrinaPerf.Aluminio(S/Descripcion Tec)</t>
  </si>
  <si>
    <t>Enchape en Listones de Madera Choiba *CDRC</t>
  </si>
  <si>
    <t>SistemaFachadaPisotechoNS25-8+PerfilAlumAnoniz(S/D</t>
  </si>
  <si>
    <t>Excavacion pilotes Ø0.30m tornillo continuo CDRC</t>
  </si>
  <si>
    <t>SistemaFachadaPisotechoNS25-8+PerfilAlumVid4+4(S/D</t>
  </si>
  <si>
    <t>Tren de gas natural    CDRC</t>
  </si>
  <si>
    <t>Damper manual de balanceo de 14" x 8"</t>
  </si>
  <si>
    <t>Tablero eléctrico control sistemas de extracción c</t>
  </si>
  <si>
    <t>Damper manual de balanceo de 12" x 9"</t>
  </si>
  <si>
    <t>TuboRectangular20*40mm Cold Rolled1.51mm</t>
  </si>
  <si>
    <t>Arrancador suave para 7,5 HP</t>
  </si>
  <si>
    <t>Caldera future 2500 incl material acces conex CDRC</t>
  </si>
  <si>
    <t>Arrancador suave para 2 HP</t>
  </si>
  <si>
    <t>Arrancador suave para 1 HP</t>
  </si>
  <si>
    <t>Tablero eléct control sistema extracción BB CDRC</t>
  </si>
  <si>
    <t>TERMOMETRO 3/4"  CDRC</t>
  </si>
  <si>
    <t>Ductoglass metal 117*48-1"</t>
  </si>
  <si>
    <t>Damper manual de balanceo de 12" x 8"</t>
  </si>
  <si>
    <t>Damper manual de balanceo de 12" x 6"</t>
  </si>
  <si>
    <t>Damper manual de balanceo de 12" x 5"</t>
  </si>
  <si>
    <t>Tubo redondo en lámina Cold Rolled Cal. 18</t>
  </si>
  <si>
    <t>Damper manual de balanceo de 11" x 8"</t>
  </si>
  <si>
    <t>Tubo redondo en Acero Inoxidable</t>
  </si>
  <si>
    <t>Ducto lámina fibra fono absorbente espesor 1 1/2"</t>
  </si>
  <si>
    <t>Difusor flujo laminar L-FL de 24"x24", cuello 16"</t>
  </si>
  <si>
    <t>Damper manual de balanceo de 11" x 4"</t>
  </si>
  <si>
    <t>Damper motorizado con actuador on-off 26"X12"</t>
  </si>
  <si>
    <t>Termostato digital con caja guarda termostato</t>
  </si>
  <si>
    <t>EscaleraGato Retractil+Jaula protector+Escot (S+In</t>
  </si>
  <si>
    <t>Rejilla de descarga T. Louver sin damper 12"x8" gr</t>
  </si>
  <si>
    <t>Rejilla de extracción tipo cubo de 10"x6" con dam</t>
  </si>
  <si>
    <t>Rejilla de extracción tipo cubo de 12"x10" con dam</t>
  </si>
  <si>
    <t>Rejilla de extracción tipo cubo de 10"x8" con dam</t>
  </si>
  <si>
    <t>Rejilla de extracción tipo cubo de 6"x6" con dam</t>
  </si>
  <si>
    <t>Difusor de suministro 3 vias 15"x15" con Dam Blanc</t>
  </si>
  <si>
    <t>Arbol Yarumo/Cecropia Telenitida(H=1.0-1.5m)</t>
  </si>
  <si>
    <t>Ducto Lamina galv Cal 18 Flanchado para campana</t>
  </si>
  <si>
    <t>Lamina galv Cal 22</t>
  </si>
  <si>
    <t>Ducto Lamina galv Cal 24</t>
  </si>
  <si>
    <t>Campana Tipo Isla acero inox 1x4x0.8m SAE AISi 304</t>
  </si>
  <si>
    <t>PERFIL PERLIN NEGRO EN C 150x50 PHR CAL.14</t>
  </si>
  <si>
    <t>Piso-viniloRolloDiseñoGeomCipresMarbellaGris</t>
  </si>
  <si>
    <t>Material antivibratorio neolite macizo de 5mm CDRC</t>
  </si>
  <si>
    <t>Lamina galv Cal 24</t>
  </si>
  <si>
    <t>Tablero eléctrico control sistemas de extracción P</t>
  </si>
  <si>
    <t>Difusor tipo inyector aire mod L-SPP2, 8"</t>
  </si>
  <si>
    <t>Rejilla de retorno aleta fija con damper de 46x60"</t>
  </si>
  <si>
    <t>Chapeta cuadrada sencilla fija acero inoxida CDRC</t>
  </si>
  <si>
    <t>Caja ventilación extracción aleta curva 600cfm***</t>
  </si>
  <si>
    <t>Chapeta cuadrada sencilla 90° acero inoxida CDRC</t>
  </si>
  <si>
    <t>Chapeta cuadrada bisagra 90° acero inoxida CDRC</t>
  </si>
  <si>
    <t>Ventilador centrífugo 10400 cfm</t>
  </si>
  <si>
    <t>SumBancaindivBConcretoConEspaldarEstruAceroPintCDR</t>
  </si>
  <si>
    <t>Variador de velocidad para 10 HP</t>
  </si>
  <si>
    <t>UNIDAD AA PISOTECHOCap21600-56600-btu/h 4.5.T.R</t>
  </si>
  <si>
    <t>UNIDAD AA PISOTECHOCap12000btu/Q4000cfm</t>
  </si>
  <si>
    <t>UNIDAD AA CASETTE Cap13000-36500-btu/hNominal3TR</t>
  </si>
  <si>
    <t>SIFON POLIPROPILENO 4"</t>
  </si>
  <si>
    <t>INTERRUPTOS DOBLE CONMUTABLE (SIN LUZ PILOTO)</t>
  </si>
  <si>
    <t>INTERRUPTOS TRIPLE CONMUTABLE (SIN LUZ PILOTO)</t>
  </si>
  <si>
    <t>Equipo de presión preensamblado agua potable  B</t>
  </si>
  <si>
    <t>Equipo presión preensamblado agua Reutilización</t>
  </si>
  <si>
    <t>TABLERO TRIFASICO TDG 24 CIRC 2500A 40KA</t>
  </si>
  <si>
    <t>CONEXIÓN DOMICILIARIA ALL</t>
  </si>
  <si>
    <t>CAJAS WIREMOLD LEGRAND</t>
  </si>
  <si>
    <t>CONEXIÓN DOMICILIARIA AR</t>
  </si>
  <si>
    <t>TABLERO TRIFASICO T1 12 CIRC 500A 25KA</t>
  </si>
  <si>
    <t>ALVEODREN</t>
  </si>
  <si>
    <t>TABLERO TRIFASICO T6 08 CIRC 250A 25KA</t>
  </si>
  <si>
    <t>DERECHOS DE CONEXIÓN EAAB</t>
  </si>
  <si>
    <t>TOMA DOBLE CON POLO A TIERRA (2P+T)  PROTEC FALLA</t>
  </si>
  <si>
    <t>TABLERO TRIFASICO Tsis6-7-8 06 CIRC 250A 10KA</t>
  </si>
  <si>
    <t>VÁLVULA DE DRENAJE Y PRUEBA 1 1/2"-A</t>
  </si>
  <si>
    <t>TOMA REGULADA + TIERRA AISLADA 15A</t>
  </si>
  <si>
    <t>TAPA UN HUECO CON TORNILLOS EXTERIORES MARCADA IG</t>
  </si>
  <si>
    <t>LUMINARIA SYLVANIA PANEL LED RD 24 W</t>
  </si>
  <si>
    <t>TRES TERMINALES EXTERIOR 15KV No. 4/0</t>
  </si>
  <si>
    <t>SUCCION ANTIVORTICE 8"</t>
  </si>
  <si>
    <t>LUMINARIA SYLVANIA PANEL LED SQ 40 W</t>
  </si>
  <si>
    <t>Tres terminales preform interior 15KV</t>
  </si>
  <si>
    <t>LUMINARIA SYLVANIA PANEL LED LINEAL ECO 32 W</t>
  </si>
  <si>
    <t>Jgo tres descargadore sobretens oxidometal12kV10KA</t>
  </si>
  <si>
    <t>CENTRAL CONVENCIONAL 4 ZONAS 2 SALIDAS 1 ALARMA</t>
  </si>
  <si>
    <t>TORNIQUETE PANEL ACCESO INBIOS LECTORES HUELLA</t>
  </si>
  <si>
    <t>SENSOR DE HUMO DETECTOR TERMICO ANALOGICO</t>
  </si>
  <si>
    <t>LUMINARIA SYLVANIA SYLVANIA LED EMERG R3 2X1 W</t>
  </si>
  <si>
    <t>SIRENA DIGITAL MICROPROCESADA Y DIRECCIONABLE</t>
  </si>
  <si>
    <t>Transfor tiposecoClase H,GrConexDyn5 de 630 KVA,</t>
  </si>
  <si>
    <t>PULSADOR MANUAL DE ALARMA REARMABLE</t>
  </si>
  <si>
    <t>LUMINARIA SYLVANIA LED REFL SYLVEO 300 W</t>
  </si>
  <si>
    <t>Derechos de conexión GAS NATURAL</t>
  </si>
  <si>
    <t>luminaria SYLVANIA LED HIGH BAY 200 W DL GC 410</t>
  </si>
  <si>
    <t>Celda de protección para transformador tipo seco</t>
  </si>
  <si>
    <t>GABINETE RACK 35U MULTITOMA 8 4 BANDEJAS</t>
  </si>
  <si>
    <t>luminaria SYLVANIA LED HIGH BAY 400 W DL GC 410</t>
  </si>
  <si>
    <t>luminaria SYLVANIA LED BLOCO LED</t>
  </si>
  <si>
    <t>CALDERA FUTURE 750</t>
  </si>
  <si>
    <t>TABLERO TRIFASICO Tsis14 06 CIRC 250A 10KA</t>
  </si>
  <si>
    <t>Unión novafort (200mm) S4</t>
  </si>
  <si>
    <t>Celda de ent y/o salid seccionad de operacion</t>
  </si>
  <si>
    <t>CABLE ANTIFLAMA DE ALARMA DE INCENDIO 2 x 18 ROJO</t>
  </si>
  <si>
    <t>TABLERO TRIFASICO TEP 06 CIRC 250A 10KA</t>
  </si>
  <si>
    <t>PATCH PAN 48 PUERT CAT 6A INC BAND PORT EQU RACK</t>
  </si>
  <si>
    <t>NSYS3X4320 Tablero INOX S3X 304L 400 x 300 x 200</t>
  </si>
  <si>
    <t>Tren de gas natural</t>
  </si>
  <si>
    <t>TABLERO TRIFASICO T3BOMBAS 06 CIRC 250A 10KA</t>
  </si>
  <si>
    <t>Amarres pasticos 20 cm x 1</t>
  </si>
  <si>
    <t>CAJA RAWELT OCTOGONAL</t>
  </si>
  <si>
    <t>Rollo Cinta SCOTH 3M Super 33</t>
  </si>
  <si>
    <t>Celda de medida en SM6-GBC B, incl dos medidores</t>
  </si>
  <si>
    <t>TABLERO TRIFASICO TC 12 CIRC 500A 25KA</t>
  </si>
  <si>
    <t>Barraje rectangular en cobre con termoencogible</t>
  </si>
  <si>
    <t>TAPA DE SEGURIDAD OCT RAWELT</t>
  </si>
  <si>
    <t>Caja Trifasica 12 circuitos espacio para Tot + Pue</t>
  </si>
  <si>
    <t>Telerruptor bipolar 40 A, 250 V AC</t>
  </si>
  <si>
    <t>TANQUE DE ALMACENAMIENTO AC</t>
  </si>
  <si>
    <t>Celda protecc con seccionador operación b/car SF6</t>
  </si>
  <si>
    <t>Pulsador luminoso LED</t>
  </si>
  <si>
    <t>TERMINAL DE CONTROL DE TIEMPO 1500 HUELLAS</t>
  </si>
  <si>
    <t>Interruptor tripolar enchufable I Nominal 40 A</t>
  </si>
  <si>
    <t>Grupo Electrógeno C18 de 800 KVA/60Hz/1800rpm/220V</t>
  </si>
  <si>
    <t>Diferencial tipo AC 4 polos In: 40 A</t>
  </si>
  <si>
    <t>Circuit Breaker Tripolar Tipo Industrial fijo 3x50</t>
  </si>
  <si>
    <t>INGENIERO ESPECIALISTA</t>
  </si>
  <si>
    <t>CONSOLA DE CONTROL DE ILUMINACIÓN TEATRO</t>
  </si>
  <si>
    <t>Circuit Breaker Monopolar Enchufable 15-50A/10KA</t>
  </si>
  <si>
    <t>Transferencia automática (315 Amperios, 120 KVA, 9</t>
  </si>
  <si>
    <t>Poste en Acero inoxidable 6m</t>
  </si>
  <si>
    <t>luminaria de tecnología LED Modullom Maxi 2 modulo</t>
  </si>
  <si>
    <t>Kit de montaje luminaria Modullom</t>
  </si>
  <si>
    <t>Transferencia automática (2000 Amp, 762 KVA,609KW</t>
  </si>
  <si>
    <t>interruptor sencillo antiexplosivo</t>
  </si>
  <si>
    <t>Caja Trifasica 18 circuitos espacio para Tot + Pue</t>
  </si>
  <si>
    <t>ROCIADOR ESFR K=22.5</t>
  </si>
  <si>
    <t>CAMARA TPO BALA 20 MTS 2,8 mm IP66 1080P 2MP</t>
  </si>
  <si>
    <t>LUMINARÍA LED SPOT TRACK, 25W, 100-277V</t>
  </si>
  <si>
    <t>FUENTE DE PODER DE 1 AMP</t>
  </si>
  <si>
    <t>VIDEO BALUM PASIVO PARA HD</t>
  </si>
  <si>
    <t>Circuit Breaker Bipolar Enchufable 15-50A/10KA</t>
  </si>
  <si>
    <t>Cable de Cobre HFFR LS 600 V 75 °C CT – 8 AWG</t>
  </si>
  <si>
    <t>Luminaria LED para piscinas IntelliBrite 5G, 55W</t>
  </si>
  <si>
    <t>Transformador aislado 60W, 120/12V</t>
  </si>
  <si>
    <t>Control iluminacion piscina</t>
  </si>
  <si>
    <t>TERMINAL BARRERA ABATIBLE</t>
  </si>
  <si>
    <t>Luminaria Antiexplosiva  de 40 W grupoas A,B,C  y</t>
  </si>
  <si>
    <t>CAMARA TPO BALA 40 MTS 2,8 mm IP66 1080P 2MP</t>
  </si>
  <si>
    <t>SWITCH DE NIVEL 3 ADMINISTRABLE 24 PUERTOS</t>
  </si>
  <si>
    <t>Caja Trifasica 30 circuitos espacio para Tot + Pue</t>
  </si>
  <si>
    <t>Sujetador Alambron</t>
  </si>
  <si>
    <t>Dervivación en cruz uniones alambron</t>
  </si>
  <si>
    <t>Luminaria empotrada compass adjustable</t>
  </si>
  <si>
    <t>base para punta captadora</t>
  </si>
  <si>
    <t>CAMARA TPO BALA 80 MTS  3,6 mm IP66 1080P 2MP</t>
  </si>
  <si>
    <t>CAMARA TPO BALA 40 MTS 3,6 mm IP66 1080P 2MP</t>
  </si>
  <si>
    <t>PC ALL IN ONE- 520-22IKU - INTEL Core i3</t>
  </si>
  <si>
    <t>Conductor XLPE 4/0 AWG 35 kV IL 133%</t>
  </si>
  <si>
    <t>Aviso simbolo de riesgo electrico</t>
  </si>
  <si>
    <t>Circuit Breaker Tripolar Enchufable 3x15-50A/10KA</t>
  </si>
  <si>
    <t>Conector tipo Compresion 600A 4/0 AWG 15KV</t>
  </si>
  <si>
    <t>CAMARA TIPO DOMO 20 MTS 2,8 mmIP66 1080P 2MP</t>
  </si>
  <si>
    <t>ACCES POINT  UAP-AC-PRO-E  5GHz y 2.4 GHzUN1</t>
  </si>
  <si>
    <t>CAMARA TIPO DOMO 40 MTS 2,8 mm IP66 1080P 2MP</t>
  </si>
  <si>
    <t>Cable de Cobre THHN-THWN 600 V 90 °C – 400 AWG</t>
  </si>
  <si>
    <t>Cable de Cobre HFFR LS 600 V 75 °C CT - 4/0 AWG</t>
  </si>
  <si>
    <t>CAMARA TIPO DOMO 40 MTS VARIFOCAL 1P66 1080P 2MP</t>
  </si>
  <si>
    <t>Borna 400</t>
  </si>
  <si>
    <t>Borna 4/0</t>
  </si>
  <si>
    <t>cinta aislante super 33 MT</t>
  </si>
  <si>
    <t>DVR  CAMARAS 2 MP  32 CANALES  1080P 2MP</t>
  </si>
  <si>
    <t>TuboExtremoLisoRDE-21 Ø11/4" (U.M.)</t>
  </si>
  <si>
    <t>HARD DISK  4TB</t>
  </si>
  <si>
    <t>Cable de Cobre HFFR LS 600 V 75 °C CT – 350 AWG</t>
  </si>
  <si>
    <t>Banda Plastica CORAZA FLEXIBLE</t>
  </si>
  <si>
    <t>SumBancaIndivConcretotRedondaØ=0.45mH=0.43mCDRC</t>
  </si>
  <si>
    <t>Tablero 600 X 400 X 300 mm-LCR-16-16-int</t>
  </si>
  <si>
    <t>Cable de Cobre HFFR LS 600 V 75 °C CT - 2/0 AWG</t>
  </si>
  <si>
    <t>FUENTE DE PODER SALIDA MULTICANAL DC: 18 CANALES A</t>
  </si>
  <si>
    <t>Adaptador terminal campana</t>
  </si>
  <si>
    <t>Borna 2/0</t>
  </si>
  <si>
    <t>TV 43" 108 cm  43LK5700 FHD Internet  Puerto HDMI</t>
  </si>
  <si>
    <t>BancaPrefabrConcrSin Espald(L=1.80;A=0.40;H=0.43m)</t>
  </si>
  <si>
    <t>BASE FIJA LED 40"- 55" ST-WTV-22F METALICO</t>
  </si>
  <si>
    <t>BYPASS 50A/10KA 5 HILOS</t>
  </si>
  <si>
    <t>SUMI E INST DE PLANTA IP P/VOZ  500 USU 50 CU</t>
  </si>
  <si>
    <t>Cable de Cobre HFFR LS 600 V 75 °C CT - 1/0 AWG</t>
  </si>
  <si>
    <t>Cable de Cobre HFFR LS 600 V 75 °C CT – 2 AWG</t>
  </si>
  <si>
    <t>TABLERO TRIFASICO TBCI 12 CIRC 600A 25KA</t>
  </si>
  <si>
    <t>Borna 1/0</t>
  </si>
  <si>
    <t>BANDEJA PORTA EQUIPO RACK</t>
  </si>
  <si>
    <t>Borna 2</t>
  </si>
  <si>
    <t>Borna 6</t>
  </si>
  <si>
    <t>Cable de Cobre HFFR LS 600 V 75 °C CT – 6 AWG</t>
  </si>
  <si>
    <t>PLANTA IP PARA VOZ 500 US 50 CUENT TR  SIP 30 LLA</t>
  </si>
  <si>
    <t>Cable de Cobre HFFR LS 600 V 75 °C CT – 4 AWG</t>
  </si>
  <si>
    <t xml:space="preserve">Borna 4 </t>
  </si>
  <si>
    <t>Borna 8</t>
  </si>
  <si>
    <t>VALVULA EXPULSADORA DE AIRE 1 1/2"</t>
  </si>
  <si>
    <t>VALVULA EXPULSADORA DE AIRE 1 "</t>
  </si>
  <si>
    <t>VALVULA DE BOLA 1 1/2"</t>
  </si>
  <si>
    <t>VALVULA DE BOLA 1 "</t>
  </si>
  <si>
    <t>Proyector PowerLite Pro G7100 c/ Lente estándar</t>
  </si>
  <si>
    <t>LENTE FIJA PROYECTORA 5 MTS</t>
  </si>
  <si>
    <t>Cerradura Steelcraft   Ref Serie SZ</t>
  </si>
  <si>
    <t>Cerradura schlage ref C100 ultra sobreponer CDRC</t>
  </si>
  <si>
    <t>Cerradura Schlage ref Latitude A80pdCromadoMate</t>
  </si>
  <si>
    <t>Cerradura Schlage Ref. Latitude a40s T.Boton CDRC</t>
  </si>
  <si>
    <t>Cerradura Schlage Ref. LA62 T. Cerrojo Segur. CDRC</t>
  </si>
  <si>
    <t>Cerradura Schlage Ref. Latitude A50pd T.Botón CDRC</t>
  </si>
  <si>
    <t>Barra Antipanico Schlage Ref Von Durpin 98/99 CDRC</t>
  </si>
  <si>
    <t>Cierra Puertas Hidrául LCN Ref Ser 40 40 xp Cromad</t>
  </si>
  <si>
    <t>TABLERO DIGITAL CON CONTROL C18</t>
  </si>
  <si>
    <t>Filtro biologico (acondicionador magnetico)</t>
  </si>
  <si>
    <t>tuberia en acero sch 40 1"</t>
  </si>
  <si>
    <t>Manguera flexible para conexión de tanque de nivel</t>
  </si>
  <si>
    <t>Electroválvulas 1" 120 V  incluyendo By-Pass</t>
  </si>
  <si>
    <t>Sensores para nivel tipo flotador</t>
  </si>
  <si>
    <t>Tuberia IMC de 3/4" y 1" incluye cableado, cajas d</t>
  </si>
  <si>
    <t>Filtro para combustible separador de agua tipo turbina (Racor o similar) - NO USAR.</t>
  </si>
  <si>
    <t>SIKAFELT FPP 30 (Refuerzo Impermeabilización acrí)</t>
  </si>
  <si>
    <t>SIKALASTIC 1K Mortero acrílico imper. tanque pisci</t>
  </si>
  <si>
    <t>HidranteExtremoBridaDØ4"TipoPoste</t>
  </si>
  <si>
    <t>UniónPVCTipoU.M.NormaNTC382Ø4"</t>
  </si>
  <si>
    <t>LAMINA ALFAJOR</t>
  </si>
  <si>
    <t>TUBERIA PVC-P SCH80 ** 2"</t>
  </si>
  <si>
    <t>TUBERIA PVC-P SCH80 3"</t>
  </si>
  <si>
    <t>ARBOL CUCHARO</t>
  </si>
  <si>
    <t>TUBERIA PVC-P SCH-80 4"</t>
  </si>
  <si>
    <t>TUBERIA PVC-P SCH-80 6"</t>
  </si>
  <si>
    <t>ACOPLE FLEXIBLE METALICO (LAV) Sum + Inst</t>
  </si>
  <si>
    <t>ARBOL GARBANCILLO</t>
  </si>
  <si>
    <t>CAJA RAWELT 4 SALIDAS 3/4"-2.400 (4X4)</t>
  </si>
  <si>
    <t>ARBOL DURAZNILLO</t>
  </si>
  <si>
    <t>ARBOL GAQUE</t>
  </si>
  <si>
    <t>TUBO IMC Ø 6" RIGID (L=3m)</t>
  </si>
  <si>
    <t>ARBOL RAQUE</t>
  </si>
  <si>
    <t>ARBOL MANZANO COLORADO</t>
  </si>
  <si>
    <t>TotemSeñalTipo B Estruc Perfil metal+lam</t>
  </si>
  <si>
    <t>ARBOL UVA CAMARONA</t>
  </si>
  <si>
    <t>TotemSeñalTipo A Estruc Perfil metal+lam</t>
  </si>
  <si>
    <t>MedidorTrifasicoEstaticoA1100-5-100 AMPERIOS</t>
  </si>
  <si>
    <t>Cable Cobre desnudo N°6</t>
  </si>
  <si>
    <t>Medidor trifasicoEstaticoA1100 5-100Amp - LCD</t>
  </si>
  <si>
    <t>Cono concentrico pozo 1.2*0.6 h=0.75 prefab</t>
  </si>
  <si>
    <t>Unión Z -RDE17 -Ø4"(250Psi)</t>
  </si>
  <si>
    <t>Buje Presión Roscado PVC - 2"x1/2"</t>
  </si>
  <si>
    <t>Buje Presión Soldado PVC - 2"x1/2"</t>
  </si>
  <si>
    <t>Yee Sanitaria PVC Reducida 10x4"</t>
  </si>
  <si>
    <t>LOCKERS PARA PISCINA 100% PLASTICO</t>
  </si>
  <si>
    <t>CAJA AE-308 - CODENSA--MEDIDOR</t>
  </si>
  <si>
    <t>ARBOL CARISECO</t>
  </si>
  <si>
    <t>ARBOL GUAYAVILLO</t>
  </si>
  <si>
    <t>ARBOL AMARRABOLLOS</t>
  </si>
  <si>
    <t>BancaSinEspaldar 240X60X43 tapa en madera Abarco</t>
  </si>
  <si>
    <t>Juego columpio doble tipo arnes  4-12 años Cap:2ni</t>
  </si>
  <si>
    <t>BancaConEspaldar 240X60X77 tapa en madera Abarco</t>
  </si>
  <si>
    <t>SUM PEGANTE POLIURETANO</t>
  </si>
  <si>
    <t>Juego columpio tradicional combinado 3-14año Cap4</t>
  </si>
  <si>
    <t>Juego columpio multiple 1-12 Años Cap: 4 niños</t>
  </si>
  <si>
    <t>Juego columpio pentagono Mas de 3 años Cap: 5 niño</t>
  </si>
  <si>
    <t>Juego columpio multiple 1-12 años Cap: 11 niños</t>
  </si>
  <si>
    <t>Juego de traslación Doble Cap 2 niños de +6año P.N</t>
  </si>
  <si>
    <t>Juego de rotación Carrusel Cap 6 niños 3+ años P.N</t>
  </si>
  <si>
    <t>Juego Metropolis Cap 25 niños de 2+ años P.N</t>
  </si>
  <si>
    <t>Juego manipulacion elemento natural arena 2-12 P.N</t>
  </si>
  <si>
    <t>Juego Excavadora arena 2+años Cap1 niño P.N</t>
  </si>
  <si>
    <t>Juego Casita muro escalada +2 años Cap14 niños P.N</t>
  </si>
  <si>
    <t>Juego Arenero multifuncion 2+años Cap28  niños P.N</t>
  </si>
  <si>
    <t>Juego Animal 3D EPDM Octopus cap11 de2-8 años P.N</t>
  </si>
  <si>
    <t>Juego Animal3D EPDM Bee cap 3 de 2-8 años P.N</t>
  </si>
  <si>
    <t>Juego columpio Hexagonal 3-14 años Cap:6 niños P.N</t>
  </si>
  <si>
    <t>CODO G.RAD. PVC U.M. NORMA NTC 382 90° D=4" RDE 21</t>
  </si>
  <si>
    <t>JuegoMuellePaneleslateralesFormaAnimal2+añosP.N</t>
  </si>
  <si>
    <t>Juego Tobogan Curvo cap 3 niños de 2+ años</t>
  </si>
  <si>
    <t>JuegoMuellePaneleslateralesAnimal2+añosCap4 P.N</t>
  </si>
  <si>
    <t>Cámara Segurid AHD 1080P antiv varifocal</t>
  </si>
  <si>
    <t>Barra de Seguridad plegable para baños</t>
  </si>
  <si>
    <t>Juego circuito obstáculos 5-12 años Cap: 36 niños</t>
  </si>
  <si>
    <t>JuegoDiseñoPersonalizadoEstructura (sum+ins)P.N</t>
  </si>
  <si>
    <t>JuegoparqueTrampolineDiseñoEspecial (sum+ins) P.N</t>
  </si>
  <si>
    <t>JuegoEstructuraCuerdaDAventura (Diseño+sum+in)P.N</t>
  </si>
  <si>
    <t>Juego parque trampolines NacionalZonaABC(Dis+su PN</t>
  </si>
  <si>
    <t>Juego columpio 3-14 años Cap:4 niños P.N</t>
  </si>
  <si>
    <t>Luminaria RALED III,48Led, 700 Ma 104 W.Sendero</t>
  </si>
  <si>
    <t>JuegoAnimal3D EPDM crab cap 6 de 2-8 años P.N</t>
  </si>
  <si>
    <t>Juego villa de niños  2-5 añosCap:32 niños P.N</t>
  </si>
  <si>
    <t>VALLA NORMAS GRAL. (.90x1.40m) -  CANCHAS LIBRE=1M</t>
  </si>
  <si>
    <t>VALLA NORMAS GRAL. (.80x1.20m) -  VESTIER LIBRE=1M</t>
  </si>
  <si>
    <t>VALLA NORMAS GRAL (.9x1.4m) - CANCHAMUL LIBRE=1M</t>
  </si>
  <si>
    <t>VALLA TOTEM (1x3m) 2CARAS- J.INFANT METROPOL 0.6LI</t>
  </si>
  <si>
    <t>PALUSTRE MANGO MADERA 8"</t>
  </si>
  <si>
    <t>SERRUCHO 20" MANGO MADERA</t>
  </si>
  <si>
    <t>FLEXOMETRO 8M REF. 30626</t>
  </si>
  <si>
    <t>CARRETILLA METALICA LLANTA ANTIPINCHAZO</t>
  </si>
  <si>
    <t>ESCALERA TIPO TIJERA INDUSTRIAL 4 PASOS</t>
  </si>
  <si>
    <t>Paral Rodado y Grafilado Base 9 Cal.24 (2.44m)</t>
  </si>
  <si>
    <t>Luminaria SLCS 5 V25 NW 24LED 32 W 150 mA 4392 lm</t>
  </si>
  <si>
    <t>Luminaria SLCS 5 V25 NW 24LED 52 W 150 mA 6947 lm</t>
  </si>
  <si>
    <t>Luminaria SLCS 5 V25 NW 24LED 66 W 150 mA 8688 lm</t>
  </si>
  <si>
    <t>Luminaria H-Bay Stil Led 200W-240W Chip SAMSUNG</t>
  </si>
  <si>
    <t>Modulo Mueble Camerino de 2 puestos de 1,40 x 0,65 x 2,05 H</t>
  </si>
  <si>
    <t xml:space="preserve">NO USAR - CERTIFICACION RETIE Y RETILAP – SISTEMA ILUMINACIÓN ESTADIO EL CAMPIN. </t>
  </si>
  <si>
    <t>BASE METALICA PARA LA CONDENSADORA 1,20X0,50M</t>
  </si>
  <si>
    <t>CANALETA EN PVC DE 10X20CM Y ACCESORIOS</t>
  </si>
  <si>
    <t>ARBOL Metrosidero ROJO (1-1,5M)</t>
  </si>
  <si>
    <t>kit baterías de emergencia CDRC Cometas</t>
  </si>
  <si>
    <t>Tablero de planta electrica TPLANTA 208/120 V CDRC Cometas</t>
  </si>
  <si>
    <t>Cable de cobre HFFRLS AWG # 300 Kcmil CDRC Cometas</t>
  </si>
  <si>
    <t>Caja de inspección de alumbrado público AP280 CDRC Cometas</t>
  </si>
  <si>
    <t>002390_1</t>
  </si>
  <si>
    <t>CINTURON DE SEGURIDAD FAJA ANGOSTA</t>
  </si>
  <si>
    <t>0101596-1</t>
  </si>
  <si>
    <t>Totalizador industrial 3x20/30/40A CDRC Cometas</t>
  </si>
  <si>
    <t>0103535-1</t>
  </si>
  <si>
    <t>BREAKER INDUSTRIAL 100/125/150 A  CDRC Cometas</t>
  </si>
  <si>
    <t>01264-1</t>
  </si>
  <si>
    <t>Damper motorizado con actuador on-off (6"x6") Cefe Cometas-Suministro e instalación</t>
  </si>
  <si>
    <t>102231_1</t>
  </si>
  <si>
    <t>EQUIPO REACTOR XP2 GRACO (POLIURETANO)</t>
  </si>
  <si>
    <t>1307a</t>
  </si>
  <si>
    <t xml:space="preserve">LISTADO DE INSUMOS
INSTITUTO DISTRITAL DE RECREACIÓN Y DEPORTE </t>
  </si>
  <si>
    <t>Precio</t>
  </si>
  <si>
    <t>Nombre</t>
  </si>
  <si>
    <t>UM</t>
  </si>
  <si>
    <t xml:space="preserve">Fecha de Actualización </t>
  </si>
  <si>
    <t>CONCRETO GRAVA COMÚN 2000 PSI 14 MPa (140 Kg/m2)</t>
  </si>
  <si>
    <t>Actualización 2025-I Fase I</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</si>
  <si>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</si>
  <si>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</si>
  <si>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</si>
  <si>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</si>
  <si>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</si>
  <si>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</si>
  <si>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</si>
  <si>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</si>
  <si>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GRAMA</t>
  </si>
  <si>
    <t>Actualización 2025-I Fase II + M.O. Ley 2101 de 2021</t>
  </si>
  <si>
    <t>FORMALETA METÁLICA SARDINEL</t>
  </si>
  <si>
    <t>ML/DI</t>
  </si>
  <si>
    <t>ALAMBRE RECOCIDO No.18</t>
  </si>
  <si>
    <t>LADRILLO TOLETE RECOCIDO 24x12x6</t>
  </si>
  <si>
    <t>ARENA DE PEÑA</t>
  </si>
  <si>
    <t>ARENA DE RIO</t>
  </si>
  <si>
    <t>MARCO Y TAPA PARA CAJA DE INSPECCIÓN 0.5x0.5m</t>
  </si>
  <si>
    <t>LADRILLO TOLETE COMUN</t>
  </si>
  <si>
    <t>RECEBO COMUN</t>
  </si>
  <si>
    <t>FORMALETA MADERA (CAMILLA  0.73x1.4m, CRUCETA, CERCHA, PARAL CORTO)</t>
  </si>
  <si>
    <t>FORMALETA MADERA PARA TAPAS-CAJAS Y CAMARAS</t>
  </si>
  <si>
    <t>DUCTO TELEFONICO LIVIANO PVC TIPO EB D=3"</t>
  </si>
  <si>
    <t>DUCTO TELEFONICO LIVIANO PVC TIPO EB D=4"</t>
  </si>
  <si>
    <t>DUCTO PVC TIPO TDP D=3"</t>
  </si>
  <si>
    <t>DUCTO PVC TIPO TDP D=4"</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</si>
  <si>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</si>
  <si>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</si>
  <si>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</si>
  <si>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</si>
  <si>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</si>
  <si>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</si>
  <si>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</si>
  <si>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</si>
  <si>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</si>
  <si>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</si>
  <si>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</si>
  <si>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</si>
  <si>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</si>
  <si>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</si>
  <si>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</si>
  <si>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</si>
  <si>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</si>
  <si>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</si>
  <si>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</si>
  <si>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</si>
  <si>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</si>
  <si>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</si>
  <si>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</si>
  <si>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</si>
  <si>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</si>
  <si>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</si>
  <si>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</si>
  <si>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</si>
  <si>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</si>
  <si>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TARIFA JORNAL - PERSONAL DE OBRA - AYUDANTE (INCLUYE FACTOR DE PRESTACIONES)</t>
  </si>
  <si>
    <t>JR</t>
  </si>
  <si>
    <t>Actualización 2025-I Fase II + M.O. 2026</t>
  </si>
  <si>
    <t>TARIFA JORNAL - PERSONAL DE OBRA - OFICIAL (INCLUYE FACTOR DE PRESTACIONES)</t>
  </si>
  <si>
    <t>HERRAMIENTA MENOR</t>
  </si>
  <si>
    <t>GLB</t>
  </si>
  <si>
    <t>No aplica actualización</t>
  </si>
  <si>
    <t>AGUA</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</si>
  <si>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</si>
  <si>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</si>
  <si>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</si>
  <si>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</si>
  <si>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</si>
  <si>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</si>
  <si>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</si>
  <si>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</si>
  <si>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</si>
  <si>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</si>
  <si>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</si>
  <si>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</si>
  <si>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</si>
  <si>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</si>
  <si>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</si>
  <si>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COMPRESOR REMOLCABLE PARA MARTILLOS NEUMATICOS - CAUDAL DE AIRE DE 185 CFM - INCLUYE COMBUSTIBLE</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</si>
  <si>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</si>
  <si>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</si>
  <si>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</si>
  <si>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</si>
  <si>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</si>
  <si>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</si>
  <si>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</si>
  <si>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</si>
  <si>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</si>
  <si>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</si>
  <si>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</si>
  <si>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</si>
  <si>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</si>
  <si>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</si>
  <si>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</si>
  <si>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</si>
  <si>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</si>
  <si>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</si>
  <si>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</si>
  <si>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</si>
  <si>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</si>
  <si>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</si>
  <si>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</si>
  <si>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</si>
  <si>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</si>
  <si>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</si>
  <si>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</si>
  <si>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</si>
  <si>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</si>
  <si>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</si>
  <si>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</si>
  <si>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</si>
  <si>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</si>
  <si>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</si>
  <si>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</si>
  <si>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</si>
  <si>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</si>
  <si>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</si>
  <si>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</si>
  <si>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</si>
  <si>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</si>
  <si>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</si>
  <si>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</si>
  <si>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</si>
  <si>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</si>
  <si>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</si>
  <si>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</si>
  <si>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</si>
  <si>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</si>
  <si>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</si>
  <si>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</si>
  <si>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</si>
  <si>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</si>
  <si>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</si>
  <si>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</si>
  <si>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</si>
  <si>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</si>
  <si>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</si>
  <si>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</si>
  <si>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</si>
  <si>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</si>
  <si>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</si>
  <si>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</si>
  <si>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</si>
  <si>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</si>
  <si>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</si>
  <si>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</si>
  <si>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</si>
  <si>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</si>
  <si>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</si>
  <si>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</si>
  <si>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</si>
  <si>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</si>
  <si>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</si>
  <si>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</si>
  <si>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</si>
  <si>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</si>
  <si>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</si>
  <si>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</si>
  <si>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</si>
  <si>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</si>
  <si>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</si>
  <si>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</si>
  <si>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</si>
  <si>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</si>
  <si>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</si>
  <si>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</si>
  <si>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</si>
  <si>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</si>
  <si>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</si>
  <si>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</si>
  <si>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</si>
  <si>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</si>
  <si>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</si>
  <si>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</si>
  <si>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</si>
  <si>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</si>
  <si>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</si>
  <si>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</si>
  <si>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</si>
  <si>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</si>
  <si>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</si>
  <si>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</si>
  <si>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</si>
  <si>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</si>
  <si>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</si>
  <si>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</si>
  <si>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</si>
  <si>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</si>
  <si>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</si>
  <si>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</si>
  <si>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</si>
  <si>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</si>
  <si>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</si>
  <si>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</si>
  <si>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</si>
  <si>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</si>
  <si>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</si>
  <si>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</si>
  <si>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</si>
  <si>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</si>
  <si>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</si>
  <si>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</si>
  <si>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</si>
  <si>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</si>
  <si>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</si>
  <si>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</si>
  <si>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</si>
  <si>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</si>
  <si>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</si>
  <si>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</si>
  <si>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</si>
  <si>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</si>
  <si>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</si>
  <si>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</si>
  <si>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</si>
  <si>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</si>
  <si>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</si>
  <si>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</si>
  <si>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</si>
  <si>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</si>
  <si>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</si>
  <si>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METALICO GALVANIZADO PEATONAL M130 H=6m BRAZO SENCILLO</t>
  </si>
  <si>
    <t>POSTE METALICO GALVANIZADO PEATONAL M130 H=6m BRAZO DOBLE</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</si>
  <si>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</si>
  <si>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</si>
  <si>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</si>
  <si>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</si>
  <si>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</si>
  <si>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</si>
  <si>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</si>
  <si>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</si>
  <si>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</si>
  <si>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</si>
  <si>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</si>
  <si>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</si>
  <si>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</si>
  <si>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</si>
  <si>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</si>
  <si>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</si>
  <si>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</si>
  <si>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</si>
  <si>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</si>
  <si>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</si>
  <si>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</si>
  <si>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</si>
  <si>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</si>
  <si>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</si>
  <si>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</si>
  <si>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</si>
  <si>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</si>
  <si>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</si>
  <si>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</si>
  <si>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</si>
  <si>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</si>
  <si>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</si>
  <si>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</si>
  <si>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</si>
  <si>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</si>
  <si>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</si>
  <si>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</si>
  <si>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</si>
  <si>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</si>
  <si>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</si>
  <si>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</si>
  <si>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</si>
  <si>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</si>
  <si>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</si>
  <si>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</si>
  <si>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</si>
  <si>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</si>
  <si>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</si>
  <si>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</si>
  <si>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</si>
  <si>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</si>
  <si>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</si>
  <si>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</si>
  <si>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</si>
  <si>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</si>
  <si>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</si>
  <si>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</si>
  <si>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</si>
  <si>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</si>
  <si>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</si>
  <si>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</si>
  <si>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</si>
  <si>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</si>
  <si>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</si>
  <si>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</si>
  <si>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</si>
  <si>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</si>
  <si>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</si>
  <si>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</si>
  <si>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</si>
  <si>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</si>
  <si>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</si>
  <si>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</si>
  <si>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</si>
  <si>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</si>
  <si>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</si>
  <si>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</si>
  <si>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TUBERIA CONDUIT PVC D=1"</t>
  </si>
  <si>
    <t>TUBERIA CONDUIT PVC D=1 1/4"</t>
  </si>
  <si>
    <t>TUBERIA CONDUIT PVC D=1 1/2"</t>
  </si>
  <si>
    <t>TUBERIA CONDUIT PVC D=2"</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</si>
  <si>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</si>
  <si>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</si>
  <si>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</si>
  <si>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</si>
  <si>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</si>
  <si>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</si>
  <si>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</si>
  <si>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</si>
  <si>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</si>
  <si>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TERMINADORA DE ASFALTO - ANCHO DE PAVIMENTACIÓN ESTÁNDAR DE 2 A 6m - VOLUMEN DE LA TOLVA DE 5 A 8 M3 - INCLUYE OPERARIO Y COMBUSTIBLE</t>
  </si>
  <si>
    <t>UNION REPARACION PVC U.M. D=6". NORMA NTC 382</t>
  </si>
  <si>
    <t>UNION REPARACION PVC U.M. D=8". NORMA NTC 382</t>
  </si>
  <si>
    <t>UNION REPARACION PVC U.M. D=12". NORMA NTC 382</t>
  </si>
  <si>
    <t>BANCA EN CONCRETO SIN ESPALDAR M31</t>
  </si>
  <si>
    <t>BANCA MODULAR EN CONCRETO M40</t>
  </si>
  <si>
    <t>ADAPTADOR TERMINAL CAMPANA PVC D=3"</t>
  </si>
  <si>
    <t>ADAPTADOR TERMINAL CAMPANA PVC D=4"</t>
  </si>
  <si>
    <t>MARCO Y TAPA CAJA PASO SENCILLA ANDEN ETB</t>
  </si>
  <si>
    <t>MARCO Y TAPAS CAJA PASO DOBLE ANDEN ETB</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</si>
  <si>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</si>
  <si>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</si>
  <si>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</si>
  <si>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</si>
  <si>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</si>
  <si>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</si>
  <si>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E.L. D=2"</t>
  </si>
  <si>
    <t>ADAPTADOR MACHO PVC E.L. D=3"</t>
  </si>
  <si>
    <t>ADAPTADOR MACHO PVC E.L  D=4"</t>
  </si>
  <si>
    <t>CARROTANQUE IRRIGADOR DE AGUA - HORA</t>
  </si>
  <si>
    <t>TRITURADO 3/4"</t>
  </si>
  <si>
    <t>RAJÓN SUELTO &gt; = 12" (30 - 50 cm)</t>
  </si>
  <si>
    <t>MEZCLADORA DE CONCRETO (1,5 BULTOS) - INCLUYE COMBUSTIBLE</t>
  </si>
  <si>
    <t>FOTOCELDA CON BASE</t>
  </si>
  <si>
    <t>POSTE METALICO H=10m BRAZO SENCILLO (PINTADO)</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</si>
  <si>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</si>
  <si>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</si>
  <si>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</si>
  <si>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</si>
  <si>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</si>
  <si>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</si>
  <si>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</si>
  <si>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</si>
  <si>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</si>
  <si>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</si>
  <si>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</si>
  <si>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</si>
  <si>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</si>
  <si>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</si>
  <si>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</si>
  <si>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</si>
  <si>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</si>
  <si>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</si>
  <si>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</si>
  <si>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</si>
  <si>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</si>
  <si>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</si>
  <si>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</si>
  <si>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</si>
  <si>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</si>
  <si>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</si>
  <si>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</si>
  <si>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</si>
  <si>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</si>
  <si>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</si>
  <si>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</si>
  <si>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</si>
  <si>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</si>
  <si>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</si>
  <si>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</si>
  <si>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</si>
  <si>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</si>
  <si>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</si>
  <si>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</si>
  <si>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</si>
  <si>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</si>
  <si>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</si>
  <si>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</si>
  <si>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</si>
  <si>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</si>
  <si>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UNION PVC E.L. D=2 1/2". NORMA NTC 382</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</si>
  <si>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</si>
  <si>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</si>
  <si>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</si>
  <si>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</si>
  <si>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</si>
  <si>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</si>
  <si>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</si>
  <si>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</si>
  <si>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</si>
  <si>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</si>
  <si>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</si>
  <si>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</si>
  <si>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</si>
  <si>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</si>
  <si>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</si>
  <si>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E.L. D=1/2". NORMA NTC 382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</si>
  <si>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</si>
  <si>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</si>
  <si>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</si>
  <si>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</si>
  <si>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</si>
  <si>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</si>
  <si>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</si>
  <si>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</si>
  <si>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PESO 60.000 KG, DIÁMETRO MAXIMO 1,20 M, PROFUNDIDAD 48 M. - INCLUYE OPERARIO Y COMBUSTIBLE</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</si>
  <si>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</si>
  <si>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</si>
  <si>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</si>
  <si>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</si>
  <si>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</si>
  <si>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</si>
  <si>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</si>
  <si>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</si>
  <si>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</si>
  <si>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</si>
  <si>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</si>
  <si>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</si>
  <si>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</si>
  <si>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</si>
  <si>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</si>
  <si>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</si>
  <si>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</si>
  <si>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</si>
  <si>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E.L.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</si>
  <si>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</si>
  <si>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</si>
  <si>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</si>
  <si>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</si>
  <si>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</si>
  <si>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</si>
  <si>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</si>
  <si>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</si>
  <si>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TARIFA HORA - PERSONAL DE OBRA - AYUDANTE (INCLUYE FACTOR DE PRESTACIONES)</t>
  </si>
  <si>
    <t>EMULSION ASFALTICA CRL-0</t>
  </si>
  <si>
    <t>TUBERIA PVC SANITARIA D=4"</t>
  </si>
  <si>
    <t>TUBERIA PVC SANITARIA D=6"</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</si>
  <si>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</si>
  <si>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</si>
  <si>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</si>
  <si>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</si>
  <si>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</si>
  <si>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</si>
  <si>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</si>
  <si>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</si>
  <si>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</si>
  <si>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</si>
  <si>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</si>
  <si>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</si>
  <si>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</si>
  <si>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</si>
  <si>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</si>
  <si>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</si>
  <si>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</si>
  <si>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</si>
  <si>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</si>
  <si>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</si>
  <si>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</si>
  <si>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D=100MM (EN ROLLO CON FILTRO)</t>
  </si>
  <si>
    <t>TUBERIA PVC DRENAJE D=160MM (EN ROLLO CON FILTRO)</t>
  </si>
  <si>
    <t>CONCRETO DE BAJA PERMEABILIDAD 4000 PSI 28 MPa (280 Kg/cm2)</t>
  </si>
  <si>
    <t>ADITIVO IMPERMEABILIZANTE PARA CONCRETOS Y MORTEROS</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</si>
  <si>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</si>
  <si>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</si>
  <si>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</si>
  <si>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</si>
  <si>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</si>
  <si>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</si>
  <si>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</si>
  <si>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</si>
  <si>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</si>
  <si>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</si>
  <si>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</si>
  <si>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</si>
  <si>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</si>
  <si>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</si>
  <si>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</si>
  <si>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</si>
  <si>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</si>
  <si>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</si>
  <si>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</si>
  <si>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</si>
  <si>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</si>
  <si>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</si>
  <si>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</si>
  <si>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</si>
  <si>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</si>
  <si>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</si>
  <si>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</si>
  <si>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</si>
  <si>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</si>
  <si>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</si>
  <si>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</si>
  <si>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</si>
  <si>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</si>
  <si>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</si>
  <si>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</si>
  <si>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</si>
  <si>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</si>
  <si>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</si>
  <si>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</si>
  <si>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</si>
  <si>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</si>
  <si>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UNION PVC U.M. EXT CORRUGADO/INT LISO D=4" (110MM). NORMA NTC 3722-3</t>
  </si>
  <si>
    <t>UNION PVC U.M. EXT CORRUGADO/INT LISO D=6" (160MM). NORMA NTC 3722-3</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</si>
  <si>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</si>
  <si>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</si>
  <si>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</si>
  <si>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</si>
  <si>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</si>
  <si>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</si>
  <si>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</si>
  <si>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</si>
  <si>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</si>
  <si>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</si>
  <si>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</si>
  <si>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</si>
  <si>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</si>
  <si>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</si>
  <si>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</si>
  <si>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</si>
  <si>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</si>
  <si>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</si>
  <si>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</si>
  <si>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</si>
  <si>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</si>
  <si>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</si>
  <si>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</si>
  <si>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</si>
  <si>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</si>
  <si>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</si>
  <si>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0.08 X 0.02</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</si>
  <si>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</si>
  <si>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</si>
  <si>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</si>
  <si>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</si>
  <si>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</si>
  <si>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</si>
  <si>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</si>
  <si>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</si>
  <si>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</si>
  <si>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</si>
  <si>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</si>
  <si>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</si>
  <si>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</si>
  <si>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</si>
  <si>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</si>
  <si>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</si>
  <si>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</si>
  <si>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</si>
  <si>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</si>
  <si>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</si>
  <si>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</si>
  <si>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</si>
  <si>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</si>
  <si>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</si>
  <si>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</si>
  <si>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</si>
  <si>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</si>
  <si>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</si>
  <si>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</si>
  <si>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</si>
  <si>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</si>
  <si>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</si>
  <si>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</si>
  <si>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</si>
  <si>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</si>
  <si>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</si>
  <si>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</si>
  <si>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</si>
  <si>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</si>
  <si>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</si>
  <si>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</si>
  <si>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</si>
  <si>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</si>
  <si>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</si>
  <si>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</si>
  <si>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</si>
  <si>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</si>
  <si>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</si>
  <si>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</si>
  <si>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</si>
  <si>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</si>
  <si>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</si>
  <si>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</si>
  <si>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</si>
  <si>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</si>
  <si>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</si>
  <si>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</si>
  <si>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</si>
  <si>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</si>
  <si>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</si>
  <si>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</si>
  <si>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</si>
  <si>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</si>
  <si>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PVC U.M. D= 4" x 2". NORMA NTC 382</t>
  </si>
  <si>
    <t>REDUCCION PVC U.M. D= 4" x 3". NORMA NTC 382</t>
  </si>
  <si>
    <t>TAPON PVC U.M. D=3". NORMA NTC 382</t>
  </si>
  <si>
    <t>TAPON PVC U.M. D=4". NORMA NTC 382</t>
  </si>
  <si>
    <t>TAPON PVC U.M. D=6". NORMA NTC 382</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</si>
  <si>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</si>
  <si>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</si>
  <si>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</si>
  <si>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</si>
  <si>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</si>
  <si>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</si>
  <si>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</si>
  <si>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</si>
  <si>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</si>
  <si>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</si>
  <si>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</si>
  <si>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</si>
  <si>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</si>
  <si>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REPARACION PVC U.M. D=2". NORMA NTC 382</t>
  </si>
  <si>
    <t>UNION REPARACION PVC U.M. D=3". NORMA NTC 382</t>
  </si>
  <si>
    <t>UNION REPARACION PVC U.M. D=4". NORMA NTC 382</t>
  </si>
  <si>
    <t>UNION REPARACION PVC U.M. D=10". NORMA NTC 382</t>
  </si>
  <si>
    <t>UNION UNIVERSAL HD D=3" (85 a 103mm)</t>
  </si>
  <si>
    <t>UNION UNIVERSAL HD D=4" (110 a 128mm)</t>
  </si>
  <si>
    <t>UNION UNIVERSAL HD D=6" (167 a 189mm) R1-R2</t>
  </si>
  <si>
    <t>UNION UNIVERSAL HD D=10" (292 a 310mm) R1-R2</t>
  </si>
  <si>
    <t>UNION UNIVERSAL HD D=12" (350 a 368mm) R1-R3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</si>
  <si>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</si>
  <si>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</si>
  <si>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</si>
  <si>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</si>
  <si>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</si>
  <si>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</si>
  <si>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</si>
  <si>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</si>
  <si>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</si>
  <si>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</si>
  <si>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</si>
  <si>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DISCO DIAMANTADO ASFALTO-CONCRETO 14"/350mm, cortes aprox. 1.600 a 1.800 mts. de profundidad máxima hasta 100mm.</t>
  </si>
  <si>
    <t>MOTOBOMBA SUMERGIBLE Ø 2" O 3" - INCLUYE COMBUSTIBLE</t>
  </si>
  <si>
    <t>CORTADORA DE LADRILLO (SIN DISCO) - PROFUNDIDAD DE CORTE DE 10 A 17cm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</si>
  <si>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</si>
  <si>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</si>
  <si>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</si>
  <si>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</si>
  <si>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D=1 1/2"</t>
  </si>
  <si>
    <t>UNION UNIVERSAL HD D=6" (159 a 181mm) R1</t>
  </si>
  <si>
    <t>UNION UNIVERSAL HD D=8" (218 a 235mm) R1</t>
  </si>
  <si>
    <t>UNION UNIVERSAL HD D=12" (315 a 333mm) R1</t>
  </si>
  <si>
    <t>ACERO FIGURADO No. 8 (Ø 1") F'y=60000 PSI</t>
  </si>
  <si>
    <t>ACERO FIGURADO No. 10 (Ø 1 1/4") F'y=60000 PSI</t>
  </si>
  <si>
    <t>UNION REPARACION HD E.L. D=4"</t>
  </si>
  <si>
    <t>CODO HD E.L. 22.5° D=8"</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</si>
  <si>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</si>
  <si>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</si>
  <si>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</si>
  <si>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</si>
  <si>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</si>
  <si>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</si>
  <si>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</si>
  <si>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</si>
  <si>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</si>
  <si>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LA DENSIDAD DEL CEMENTO HIDRAULICO. Norma técnica: NTC-221-19 ASTM C188-17 (23)</t>
  </si>
  <si>
    <t>METODO DE ENSAYO PARA DETERMINAR EL TIEMPO DE FRAGUADO DEL CEMENTO HIDRAULICO MEDIANTE EL APARATO DE VICAT. Norma técnica: NTC-118-20 ASTM C119-21.</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</si>
  <si>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</si>
  <si>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</si>
  <si>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</si>
  <si>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</si>
  <si>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</si>
  <si>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</si>
  <si>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</si>
  <si>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</si>
  <si>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</si>
  <si>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</si>
  <si>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</si>
  <si>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</si>
  <si>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</si>
  <si>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</si>
  <si>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</si>
  <si>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</si>
  <si>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</si>
  <si>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</si>
  <si>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RESISTENCIA A LA COMPRESION DE CILINDROS DE CONCRETO (MOLDEADOS O NUCLEOS). Norma técnica: INVE-410-13 NTC-673-21 ASTM C39-24</t>
  </si>
  <si>
    <t>TRACCION INDIRECTA DE CILINDROS DE CONCRETO. Norma técnica: INVE-411-13 NTC-722-21 ASTM C496/C496M-17</t>
  </si>
  <si>
    <t>ENSAYO DE ADHERENCIA EN BANDEJA. Norma técnica: INVE-740-13.</t>
  </si>
  <si>
    <t>ESTABILIDAD Y FLUJO DE MEZCLAS ASFALTICAS EN CALIENTE EMPLEANDO EL EQUIPO MARSHALL (UNA PROBETA). Norma técnica: INVE-748-13 ASTM D6926-20 ASTM D6927-22</t>
  </si>
  <si>
    <t>CINTA DE SEÑALIZACION CAL 4 (ROLLO 500mx0.10m)</t>
  </si>
  <si>
    <t>PLASTICO NEGRO CALIBRE 6</t>
  </si>
  <si>
    <t>BOLSA DE LONA</t>
  </si>
  <si>
    <t>BAÑO TIPO FLUSHING - ALQUILER MANTENIMIENTO Y ASEO DE BAÑOS PORTÁTILES VIP MENSUAL</t>
  </si>
  <si>
    <t>UN/MES</t>
  </si>
  <si>
    <t>TELA VERDE DE CERRAMIENTO (2.10mx250)</t>
  </si>
  <si>
    <t>POLISOMBRA 65% (1x7m) R-800 NEGRA</t>
  </si>
  <si>
    <t>POSTE ROLLIZO D= 12cm a 15cm</t>
  </si>
  <si>
    <t>SEÑAL EN POLIETILENO ALVEOLAR PARE-SIGA 45cms. DECORADA CON REFLECTIVO, GRADO ALTA INTENSIDAD</t>
  </si>
  <si>
    <t>EXTINTOR x 5LB</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</si>
  <si>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</si>
  <si>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</si>
  <si>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</si>
  <si>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</si>
  <si>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</si>
  <si>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</si>
  <si>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</si>
  <si>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</si>
  <si>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</si>
  <si>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</si>
  <si>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</si>
  <si>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</si>
  <si>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 - INCLUYE COMBUSTIBLE</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</si>
  <si>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</si>
  <si>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</si>
  <si>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</si>
  <si>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</si>
  <si>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</si>
  <si>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</si>
  <si>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</si>
  <si>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</si>
  <si>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</si>
  <si>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</si>
  <si>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</si>
  <si>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</si>
  <si>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</si>
  <si>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</si>
  <si>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</si>
  <si>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</si>
  <si>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</si>
  <si>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</si>
  <si>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</si>
  <si>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</si>
  <si>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</si>
  <si>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</si>
  <si>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</si>
  <si>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</si>
  <si>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</si>
  <si>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</si>
  <si>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</si>
  <si>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</si>
  <si>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</si>
  <si>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</si>
  <si>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</si>
  <si>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</si>
  <si>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</si>
  <si>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</si>
  <si>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</si>
  <si>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</si>
  <si>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</si>
  <si>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</si>
  <si>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</si>
  <si>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</si>
  <si>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</si>
  <si>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</si>
  <si>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</si>
  <si>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</si>
  <si>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</si>
  <si>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</si>
  <si>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</si>
  <si>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</si>
  <si>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</si>
  <si>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</si>
  <si>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</si>
  <si>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</si>
  <si>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</si>
  <si>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</si>
  <si>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</si>
  <si>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</si>
  <si>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</si>
  <si>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</si>
  <si>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</si>
  <si>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</si>
  <si>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</si>
  <si>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</si>
  <si>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</si>
  <si>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</si>
  <si>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</si>
  <si>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CODO 45° PVC E.L. D=1 1/2"</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</si>
  <si>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</si>
  <si>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</si>
  <si>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</si>
  <si>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</si>
  <si>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</si>
  <si>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TUBERIA PVC E.L. D=1 1/2" RDE 21</t>
  </si>
  <si>
    <t>BLOQUEO Y TRANSPLANTE DE ARBOLES DE 1-5mt (Incluye transporte, recolección)</t>
  </si>
  <si>
    <t>BLOQUEO Y TRANSPLANTE DE ARBOLES DE 5 - 10mt (Incluye transporte, recolección)</t>
  </si>
  <si>
    <t>BLOQUEO Y TRANSPLANTE DE ARBOLES DE 10 - 15mt (Incluye transporte, recolección)</t>
  </si>
  <si>
    <t>TUBERIAS ACERO CARBÓN A106 SCH-40 SIN COSTURA D=3"</t>
  </si>
  <si>
    <t>TUBERIAS ACERO CARBÓN A106 SCH-40 SIN COSTURA D=6"</t>
  </si>
  <si>
    <t>TUBERIAS ACERO CARBÓN A106 SCH-40 SIN COSTURA D=8"</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</si>
  <si>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</si>
  <si>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</si>
  <si>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PORCENTAJE DE PARTICULAS FRACTURADAS EN UN AGREGADO GRUESO. Norma técnica: INVE-227-13 NTC-5987-22</t>
  </si>
  <si>
    <t>INDICES DE APLANAMIENTO Y ALARGAMIENTO DE LOS AGREGADOS PARA CARRETERAS. Norma técnica: INVE-230-13.</t>
  </si>
  <si>
    <t>DENSIDAD, DENSIDAD RELATIVA (GRAVEDAD ESPECIFICA) Y ABSORCION DEL AGREGADO FINO. Norma técnica: INVE-222-13 NTC-237-20 ASTM C128-22</t>
  </si>
  <si>
    <t>PENETRACION DE LOS MATERIALES BITUMINOSOS. Norma técnica: INVE-706-13 NTC-5028-16 ASTM D5/D5M-20</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</si>
  <si>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</si>
  <si>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</si>
  <si>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</si>
  <si>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</si>
  <si>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</si>
  <si>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</si>
  <si>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PLATAFORMA METALICA PARA ANDAMIO</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</si>
  <si>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</si>
  <si>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</si>
  <si>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</si>
  <si>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</si>
  <si>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</si>
  <si>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</si>
  <si>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</si>
  <si>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COLIFORMES FECALES FERMENTACION TUBOS MULTIPLES. Norma técnica: SM-9221-E-17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</si>
  <si>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</si>
  <si>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</si>
  <si>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</si>
  <si>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</si>
  <si>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</si>
  <si>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</si>
  <si>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</si>
  <si>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SOLIDOS TOTALES, SECADO A 103°C - 105°C. Norma técnica: SM-2540-D-17 ASTM C 1603 2010</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</si>
  <si>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</si>
  <si>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</si>
  <si>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</si>
  <si>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</si>
  <si>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</si>
  <si>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EXTINTOR POLVO QUIMICO SECO DE 20LB TIPO ABC METALICO CON GANCHO Y AVISO</t>
  </si>
  <si>
    <t>BOTA LISA DIELECTRICA CON PUNTERA EN ACERO DE CAUCHO, CINTA AMARILLA, PUNTERA Y PLANTILLA EN ACERO</t>
  </si>
  <si>
    <t>BOTA DE CAUCHO CON PUNTERA Y ENTRESUELA EN ACERO,  CINTA AMARILLA</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</si>
  <si>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</si>
  <si>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</si>
  <si>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</si>
  <si>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</si>
  <si>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</si>
  <si>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</si>
  <si>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</si>
  <si>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</si>
  <si>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</si>
  <si>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</si>
  <si>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 xml:space="preserve">GUANTE DE CARNAZA LARGO REFORZADO </t>
  </si>
  <si>
    <t>CINTA PARA SEÑALIZACION DE 500MT X 4" PELIGRO CALIBRE 3.5</t>
  </si>
  <si>
    <t>ROLLO</t>
  </si>
  <si>
    <t>TELA VERDE PARA CERRAMIENTO 2.10 METRO DE ANCHO DE 60GR</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</si>
  <si>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</si>
  <si>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</si>
  <si>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</si>
  <si>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</si>
  <si>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</si>
  <si>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</si>
  <si>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EQUIPO DE PRESION - SUCCION - SONDEO - LIMPIEZA - RECOLECCIÓN DE LODOS NO PELIGROSOS (No incluye agua).</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</si>
  <si>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</si>
  <si>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</si>
  <si>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</si>
  <si>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</si>
  <si>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EXAMEN DE AUDIOMETRÍA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</si>
  <si>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</si>
  <si>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</si>
  <si>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</si>
  <si>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</si>
  <si>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DETERGENTE/DESENGRASANTE INDUSTRIAL</t>
  </si>
  <si>
    <t>TACHÓN PLÁSTICO  REFLECTIVO ALTA RESISTENCIA DE L:40cm x Ancho:15cm x Alto:8cm INCLUYE TORNILLOS DE ANCLAJE</t>
  </si>
  <si>
    <t>TUBERIA PVC E.L. D=1/2" RDE 9</t>
  </si>
  <si>
    <t>KIT DE NIVELACION PARA HIDRANTE TIPO TRAFICO D=6" LONGITUD 400mm</t>
  </si>
  <si>
    <t>REDUCCION HD E.L. D=4" x 3"</t>
  </si>
  <si>
    <t>REDUCCION HD J.H. D=6" x 4"</t>
  </si>
  <si>
    <t>REDUCCION HD J.H. D=4" x 2"</t>
  </si>
  <si>
    <t>CINTA TEFLON - CINTA SELLANTE 1/2" x 0.20 DENSIDAD</t>
  </si>
  <si>
    <t>SOLDADURA DE ESTAÑO 4060 x LB y 1/16" DE DIÁMETRO</t>
  </si>
  <si>
    <t>CAJILLA PLASTICA Y TAPA EN POLIPROPILENO PARA MEDIDOR.</t>
  </si>
  <si>
    <t>TUBERIA ACERO GALVANIZADO D=1" CALIBRE 16 (E=1.5MM)</t>
  </si>
  <si>
    <t>KIT SILLA YEE PVC D=8" x 6" (200MM x 160MM)</t>
  </si>
  <si>
    <t>KIT SILLA YEE PVC D=12" x 6" (315MM x 160MM)</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</si>
  <si>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</si>
  <si>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</si>
  <si>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</si>
  <si>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</si>
  <si>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</si>
  <si>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</si>
  <si>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</si>
  <si>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</si>
  <si>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</si>
  <si>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REDUCCION HD J.H. D=4" x 3"</t>
  </si>
  <si>
    <t>REDUCCION HD J.H. D=8" x 6"</t>
  </si>
  <si>
    <t>KIT DE NIVELACION PARA HIDRANTE TIPO TRAFICO D=4" LONGITUD 400mm</t>
  </si>
  <si>
    <t>MOLDE PARA ESTAMPADO DE CONCRETO</t>
  </si>
  <si>
    <t>COLOR ENDURECEDOR DE CUARZO (4 Kg/m2)</t>
  </si>
  <si>
    <t>DESMOLDANTE EN POLVO COLOR (0.2 Kg/m2)</t>
  </si>
  <si>
    <t>SELLADOR ACRÍLICO TRANSPARENTE SEMILUSTRE (0.25 L/m2)</t>
  </si>
  <si>
    <t>ADHESIVO TIPO LATEX PARA MORTERO</t>
  </si>
  <si>
    <t>SUBBASE GRANULAR PEA (SBG_PEA)</t>
  </si>
  <si>
    <t>MATERIAL SELECCIONADO</t>
  </si>
  <si>
    <t>CINTA MÉTRICA DE 30 MT</t>
  </si>
  <si>
    <t>TARIFA DIA - ALQUILER DE VEHICULO: CAMPERO, PICK-UP, CAMIONETA, CAMION O SIMILAR DE 1300cc A 2000cc DE CILINDRADA, MODELO 2018 A 2015.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</si>
  <si>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</si>
  <si>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2018 A 2015. 75% DE LA TARIFA ESTABLECIDA. INCLUYE TODOS LOS COSTOS DE OPERACIÓN Y MANTENIMIENTO EXCEPTO EL SALARIO DEL CONDUCTOR.</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</si>
  <si>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</si>
  <si>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</si>
  <si>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</si>
  <si>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</si>
  <si>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</si>
  <si>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</si>
  <si>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</si>
  <si>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ENSAYO DE COMPRESION TRIAXIAL SOBRE SUELOS COHESIVOS (EN CONDICION CONSOLIDADA, DRENADA CD 3 PUNTOS). Norma técnica: INVE-153-13 UNE-EN-ISO-17892-9-19 Numerales 6.4 y 6.7.3 ASTM D7181-20</t>
  </si>
  <si>
    <t>CBR SOBRE MUESTRA INALTERADA (METODO II). Norma técnica: INVE-148-13 NTC-2122-13 ASTM D1883-21.</t>
  </si>
  <si>
    <t>COMPRESION INCONFINADA EN MUESTRAS DE SUELOS. Norma técnica: INVE-152-13 NTC-1527-00 ASTM D2166/D2166M-16.</t>
  </si>
  <si>
    <t>RELACIONES HUMEDAD - PESO UNITARIO SECO EN LOS SUELOS (ENSAYO MODIFICADO DE COMPACTACION). Norma técnica: INVE-142-13 ASTM D1557-12 (21) AASHTO T-180-22</t>
  </si>
  <si>
    <t>DETECCIÓN DEL REFUERZO UTILIZANDO FERROSCAN (POR DÍA)</t>
  </si>
  <si>
    <t>DETERMINACION DE LA PROFUNDIDAD DE CARBONATACION EN CONCRETO ENDURECIDO Y PUESTO EN SERVICIO. Norma técnica: UNE-112011-11 CPC-18-88</t>
  </si>
  <si>
    <t>METODO PARA DETERMINAR EL NUMERO DE REBOTE (INDICE ESCLEROMETRICO) EN EL CONCRETO ENDURECIDO, ZONA POR ELEMENTO. Norma técnica: INVE-413-13 NTC-3692-18 ASTM C805/C805M-18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</si>
  <si>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</si>
  <si>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</si>
  <si>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</si>
  <si>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</si>
  <si>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</si>
  <si>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</si>
  <si>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 ELÉCTRICO 2x8 AWG PARA ACOMETIDA TIPO ST CU 600V 75°C</t>
  </si>
  <si>
    <t>ACERO LISO  D= 1 1/4"</t>
  </si>
  <si>
    <t>ANDAMIO TUBULAR DE 1.50m (6 SECCIONES)</t>
  </si>
  <si>
    <t>UNION BRIDA X UNIVERSAL HD D=12" (334 a 352mm) R1-R2</t>
  </si>
  <si>
    <t>UNION UNIVERSAL HD D=8" (234 a 252mm) R1-R2</t>
  </si>
  <si>
    <t>UNION UNIVERSAL HD D=12" (334 a 352mm) R1-R2</t>
  </si>
  <si>
    <t>PARAL METÁLICO LARGO - LONGITUD DE 2.00 A 3.50 M</t>
  </si>
  <si>
    <t>TUBERÍA ESTRUCTURAL METÁLICO CUADRADO DE 6mt (50mm x 50mm) ESPESOR 2mm</t>
  </si>
  <si>
    <t>REGISTRO DE INCORPORACIÓN HG 1/2" CON ACOPLE</t>
  </si>
  <si>
    <t>REGISTRO DE BOLA TIPO PESADO 1/2"</t>
  </si>
  <si>
    <t>ADAPTADOR MACHO PVC E.L. D=1/2"</t>
  </si>
  <si>
    <t>COLLAR DE DERIVACIÓN HD D=3" x 1/2"</t>
  </si>
  <si>
    <t>TUBERIA ACERO GALVANIZADO D=1/2" CALIBRE 16 (E=1.5MM)</t>
  </si>
  <si>
    <t>TRANSPORTE DE MAQUINARIA DE 6 A 9 TONELADAS. INCLUYE ESCOLTA. VIAJE IDA Y VUELTA</t>
  </si>
  <si>
    <t>VIAJE</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</si>
  <si>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</si>
  <si>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</si>
  <si>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SISTEMA DE ANCLAJE PARA POSTES METÁLICOS 3/4" x 1500 (4 PERNOS)</t>
  </si>
  <si>
    <t>EQUIPO DE OXICORTE - PRESIÓN DE OXÍGENO 125 PSI - PRESIÓN GAS COMBUSTIBLE 15 PSI</t>
  </si>
  <si>
    <t>YEE PVC SANITARIA D= 4"</t>
  </si>
  <si>
    <t>TEE HD E.L. D=4" x 2"</t>
  </si>
  <si>
    <t>TUBERIA ACERO CARBON ASTM A=53  12"</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</si>
  <si>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</si>
  <si>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</si>
  <si>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</si>
  <si>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</si>
  <si>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</si>
  <si>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</si>
  <si>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</si>
  <si>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</si>
  <si>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</si>
  <si>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</si>
  <si>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MES OPERADOR EQUIPO (INCLUYE FACTOR DE PRESTACIONES)</t>
  </si>
  <si>
    <t>GRÚA TELESCÓPICA  MOVIL - CARGA MÁXIMA DE 35 A 39 TONELADAS - INCLUYE TRANSPORTE DE IDA Y VUELTA, COMBUSTIBLE Y OPERARIO</t>
  </si>
  <si>
    <t>RESISTENCIA A LA COMPRESION UNIAXIAL DE MUESTRAS DE ROCAS INTACTAS. Norma técnica: ASTM D7012-23 (Método C)</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</si>
  <si>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</si>
  <si>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</si>
  <si>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</si>
  <si>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</si>
  <si>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</si>
  <si>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</si>
  <si>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</si>
  <si>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</si>
  <si>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</si>
  <si>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</si>
  <si>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</si>
  <si>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</si>
  <si>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</si>
  <si>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</si>
  <si>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</si>
  <si>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</si>
  <si>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CxE PVC SANITARIA D=4"</t>
  </si>
  <si>
    <t>CODO 45° CxE PVC SANITARIA D=2"</t>
  </si>
  <si>
    <t>CODO 90° CxE PVC SANITARIA D=4"</t>
  </si>
  <si>
    <t>YEE PVC SANITARIA D= 2"</t>
  </si>
  <si>
    <t>YEE DOBLE PVC SANITARIA D= 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</si>
  <si>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</si>
  <si>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</si>
  <si>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</si>
  <si>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</si>
  <si>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</si>
  <si>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</si>
  <si>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</si>
  <si>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</si>
  <si>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</si>
  <si>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</si>
  <si>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</si>
  <si>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</si>
  <si>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</si>
  <si>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</si>
  <si>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</si>
  <si>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</si>
  <si>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</si>
  <si>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</si>
  <si>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</si>
  <si>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CODO 45° PVC E.L. D=1"</t>
  </si>
  <si>
    <t>TEE PVC E.L. D=1"</t>
  </si>
  <si>
    <t>TAPON PVC SOLDADO D=1"</t>
  </si>
  <si>
    <t>CODO 45° PVC E.L. D=1/2"</t>
  </si>
  <si>
    <t>TUBERIA PVC E.L. D=1/2" RDE 13.5</t>
  </si>
  <si>
    <t>TEE PVC E.L. D=1/2"</t>
  </si>
  <si>
    <t>TAPON PVC SOLDADO D=1/2"</t>
  </si>
  <si>
    <t>CABLE No.2 AWG 600V 90°</t>
  </si>
  <si>
    <t>CABLE 4 AWG 600V 90° C THHN/THWN</t>
  </si>
  <si>
    <t>VARILLA COPPERWELD DE 5/8" (2.4 MT)</t>
  </si>
  <si>
    <t>INTERRUPTOR MONOFASICO 40A</t>
  </si>
  <si>
    <t>INTERRUPTOR TRIFILAR 50A</t>
  </si>
  <si>
    <t>SOLDADURA EXOTERMICA</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</si>
  <si>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</si>
  <si>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</si>
  <si>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</si>
  <si>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</si>
  <si>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</si>
  <si>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</si>
  <si>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</si>
  <si>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</si>
  <si>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</si>
  <si>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</si>
  <si>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</si>
  <si>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</si>
  <si>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</si>
  <si>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</si>
  <si>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</si>
  <si>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</si>
  <si>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CAJA DE INTERRUPTOR 2 x 4</t>
  </si>
  <si>
    <t>TUBERIA ACERO GALVANIZADO D=2" CALIBRE 16 (E=1.5MM)</t>
  </si>
  <si>
    <t>GRAPA PARA TUBERIA EMT D=3/4"</t>
  </si>
  <si>
    <t>TUBERIA ACERO GALVANIZADO D=3/4" CALIBRE 16 (E=1.5MM)</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</si>
  <si>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</si>
  <si>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</si>
  <si>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</si>
  <si>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</si>
  <si>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</si>
  <si>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</si>
  <si>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</si>
  <si>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</si>
  <si>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</si>
  <si>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</si>
  <si>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</si>
  <si>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</si>
  <si>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</si>
  <si>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</si>
  <si>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</si>
  <si>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</si>
  <si>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</si>
  <si>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</si>
  <si>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</si>
  <si>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</si>
  <si>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</si>
  <si>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</si>
  <si>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FRANJA EN VINILO CON ADHESIVO EN VINILO ALTO 3cm L=8m,  (SUMINISTRO E INSTALACIÓN) GARANTIA DE 5 AÑOS AL EXTERIOR SEGUN COLOR. SEGUN MANUAL DE IMAGEN DE TRANSMILENIO S.A.</t>
  </si>
  <si>
    <t>COLLAR DERIVACION 4" x 1/2"</t>
  </si>
  <si>
    <t>COLLAR DERIVACION 6" x 1/2"</t>
  </si>
  <si>
    <t>TARIFA DIA - ALQUILER DE VEHICULO: CAMPERO, PICK-UP, CAMIONETA, CAMION O SIMILAR DE 1300cc A 2000cc DE CILINDRADA, MODELO 2026 A 2023.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</si>
  <si>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</si>
  <si>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</si>
  <si>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</si>
  <si>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</si>
  <si>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</si>
  <si>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</si>
  <si>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</si>
  <si>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</si>
  <si>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</si>
  <si>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</si>
  <si>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</si>
  <si>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</si>
  <si>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</si>
  <si>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2018 A 2015.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</si>
  <si>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</si>
  <si>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</si>
  <si>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</si>
  <si>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</si>
  <si>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</si>
  <si>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</si>
  <si>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</si>
  <si>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</si>
  <si>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</si>
  <si>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</si>
  <si>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</si>
  <si>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</si>
  <si>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</si>
  <si>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</si>
  <si>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</si>
  <si>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</si>
  <si>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</si>
  <si>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</si>
  <si>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</si>
  <si>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</si>
  <si>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</si>
  <si>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</si>
  <si>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</si>
  <si>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</si>
  <si>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</si>
  <si>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</si>
  <si>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</si>
  <si>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</si>
  <si>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</si>
  <si>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</si>
  <si>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</si>
  <si>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</si>
  <si>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</si>
  <si>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</si>
  <si>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</si>
  <si>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</si>
  <si>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</si>
  <si>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</si>
  <si>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</si>
  <si>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</si>
  <si>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</si>
  <si>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</si>
  <si>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</si>
  <si>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</si>
  <si>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</si>
  <si>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</si>
  <si>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</si>
  <si>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</si>
  <si>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</si>
  <si>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</si>
  <si>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</si>
  <si>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</si>
  <si>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</si>
  <si>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</si>
  <si>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</si>
  <si>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</si>
  <si>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</si>
  <si>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</si>
  <si>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ENSAYO DE COMPRESION TRIAXIAL SOBRE SUELOS COHESIVOS (EN CONDICION CONSOLIDADA, NO DRENADA CU 3 PUNTOS). Norma técnica: INVE-153-13 UNE-EN-ISO-17892-9-19 Numerales 6.4 y 6.7.2* (Norma de referencia) ASTM D4767-11 (20)</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</si>
  <si>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</si>
  <si>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</si>
  <si>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</si>
  <si>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</si>
  <si>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</si>
  <si>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</si>
  <si>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</si>
  <si>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</si>
  <si>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</si>
  <si>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</si>
  <si>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SELLADOR DE JUNTAS (300 CC). Masilla elástica sellante de un componente, con base en poliuretano, con proceso de curado en presencia de humedad del ambiente. Norma ASTM C-920.</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</si>
  <si>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</si>
  <si>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</si>
  <si>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</si>
  <si>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</si>
  <si>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</si>
  <si>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</si>
  <si>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</si>
  <si>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</si>
  <si>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</si>
  <si>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</si>
  <si>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GRANITO (MEZCLA)</t>
  </si>
  <si>
    <t>BULTO</t>
  </si>
  <si>
    <t>PEGANTE PARA PISOS DE CAUCHO SINTÉTICO</t>
  </si>
  <si>
    <t>TUBERIA PVC SANITARIA D=3"</t>
  </si>
  <si>
    <t>CODO 90° CxC PVC SANITARIA D=2"</t>
  </si>
  <si>
    <t>CODO 90° CxC PVC SANITARIA D=4"</t>
  </si>
  <si>
    <t>TUBERIA PVC SANITARIA D=8"</t>
  </si>
  <si>
    <t>TUBERIA PVC VENTILACION D=3"</t>
  </si>
  <si>
    <t>TUBERIA PVC E.L. D=1" RDE 21</t>
  </si>
  <si>
    <t>LAVAMANOS INSTITUCIONAL</t>
  </si>
  <si>
    <t>ACOPLE PARA LAVAMANOS / LAVAPLATOS SIN VALVULA D=1/2" L=40CM</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</si>
  <si>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</si>
  <si>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</si>
  <si>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</si>
  <si>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</si>
  <si>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</si>
  <si>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</si>
  <si>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</si>
  <si>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</si>
  <si>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</si>
  <si>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</si>
  <si>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</si>
  <si>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</si>
  <si>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</si>
  <si>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</si>
  <si>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</si>
  <si>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</si>
  <si>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</si>
  <si>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</si>
  <si>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</si>
  <si>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</si>
  <si>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</si>
  <si>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</si>
  <si>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</si>
  <si>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</si>
  <si>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</si>
  <si>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</si>
  <si>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</si>
  <si>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</si>
  <si>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</si>
  <si>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</si>
  <si>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</si>
  <si>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</si>
  <si>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</si>
  <si>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</si>
  <si>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</si>
  <si>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</si>
  <si>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</si>
  <si>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</si>
  <si>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</si>
  <si>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</si>
  <si>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</si>
  <si>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</si>
  <si>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</si>
  <si>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</si>
  <si>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</si>
  <si>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</si>
  <si>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</si>
  <si>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</si>
  <si>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</si>
  <si>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</si>
  <si>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</si>
  <si>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</si>
  <si>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</si>
  <si>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</si>
  <si>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</si>
  <si>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</si>
  <si>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</si>
  <si>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</si>
  <si>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</si>
  <si>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</si>
  <si>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</si>
  <si>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</si>
  <si>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</si>
  <si>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</si>
  <si>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</si>
  <si>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</si>
  <si>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</si>
  <si>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</si>
  <si>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</si>
  <si>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SOLDADURA EXOTÉRMICA 90gr</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</si>
  <si>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</si>
  <si>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</si>
  <si>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</si>
  <si>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</si>
  <si>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TUBERIA PVC U.M. D=14" RDE 21. NORMA NTC 382</t>
  </si>
  <si>
    <t>UNION GIBAULT HD PARA AC CL.25  D= 14" (350mm)</t>
  </si>
  <si>
    <t>UNION DE CONSTRUCCION Y REPARACION PARA PVC  D= 14"</t>
  </si>
  <si>
    <t>UNION DE TRANSICION PVC-AC  CL.25  D= 14"</t>
  </si>
  <si>
    <t>REDUCCION HD E.L. D=4" x 2"</t>
  </si>
  <si>
    <t>REDUCCION HD E.L. D=14" x 12"</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</si>
  <si>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</si>
  <si>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</si>
  <si>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</si>
  <si>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</si>
  <si>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</si>
  <si>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</si>
  <si>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</si>
  <si>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</si>
  <si>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</si>
  <si>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</si>
  <si>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</si>
  <si>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</si>
  <si>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</si>
  <si>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</si>
  <si>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</si>
  <si>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</si>
  <si>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</si>
  <si>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</si>
  <si>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</si>
  <si>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</si>
  <si>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</si>
  <si>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</si>
  <si>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</si>
  <si>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</si>
  <si>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</si>
  <si>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</si>
  <si>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</si>
  <si>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</si>
  <si>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</si>
  <si>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</si>
  <si>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</si>
  <si>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</si>
  <si>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</si>
  <si>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</si>
  <si>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</si>
  <si>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</si>
  <si>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</si>
  <si>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</si>
  <si>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</si>
  <si>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</si>
  <si>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</si>
  <si>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</si>
  <si>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</si>
  <si>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</si>
  <si>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</si>
  <si>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</si>
  <si>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</si>
  <si>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</si>
  <si>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</si>
  <si>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</si>
  <si>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</si>
  <si>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</si>
  <si>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</si>
  <si>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</si>
  <si>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</si>
  <si>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</si>
  <si>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</si>
  <si>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</si>
  <si>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</si>
  <si>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</si>
  <si>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</si>
  <si>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</si>
  <si>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</si>
  <si>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</si>
  <si>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</si>
  <si>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</si>
  <si>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</si>
  <si>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</si>
  <si>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</si>
  <si>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</si>
  <si>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</si>
  <si>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</si>
  <si>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</si>
  <si>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</si>
  <si>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</si>
  <si>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</si>
  <si>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</si>
  <si>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</si>
  <si>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</si>
  <si>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</si>
  <si>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</si>
  <si>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TAPON HD E.L. D=3"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</si>
  <si>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</si>
  <si>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</si>
  <si>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</si>
  <si>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</si>
  <si>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</si>
  <si>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</si>
  <si>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TARIFA DIA - ALQUILER DE VEHICULO: CAMPERO, PICK-UP, CAMIONETA, CAMION O SIMILAR MAYOR A 2000cc DE CILINDRADA, MODELO 2026 A 2023. 100% DE LA TARIFA ESTABLECIDA. INCLUYE TODOS LOS COSTOS DE OPERACIÓN Y MANTENIMIENTO EXCEPTO EL SALARIO DEL CONDUCTOR.</t>
  </si>
  <si>
    <t>TARIFA MES - ALQUILER DE VEHICULO: CAMPERO, PICK-UP, CAMIONETA, CAMION O SIMILAR DE 1300cc A 2000cc DE CILINDRADA, MODELO 2026 A 2023. 100% DE LA TARIFA ESTABLECIDA. INCLUYE TODOS LOS COSTOS DE OPERACIÓN Y MANTENIMIENTO EXCEPTO EL SALARIO DEL CONDUCTOR</t>
  </si>
  <si>
    <t>TARIFA MES - ALQUILER DE VEHICULO: CAMPERO, PICK-UP, CAMIONETA, CAMION O SIMILAR MAYOR A 2000cc DE CILINDRADA, MODELO 2026 A 2023. 100% DE LA TARIFA ESTABLECIDA. INCLUYE TODOS LOS COSTOS DE OPERACIÓN Y MANTENIMIENTO EXCEPTO EL SALARIO DEL CONDUCTOR</t>
  </si>
  <si>
    <t>TARIFA DIA - ALQUILER DE VEHICULO: CAMPERO, PICK-UP, CAMIONETA, CAMION O SIMILAR CON CAPACIDAD DE CARGA DE 3 TON O MAS, MODELO 2026 A 2023. 100% DE LA TARIFA ESTABLECIDA. INCLUYE TODOS LOS COSTOS DE OPERACIÓN Y MANTENIMIENTO EXCEPTO EL SALARIO DEL CONDUCTOR.</t>
  </si>
  <si>
    <t>TARIFA MES - ALQUILER DE VEHICULO: CAMPERO, PICK-UP, CAMIONETA, CAMION O SIMILAR CON CAPACIDAD DE CARGA DE 3 TON O MAS, MODELO 2026 A 2023. 100% DE LA TARIFA ESTABLECIDA. INCLUYE TODOS LOS COSTOS DE OPERACIÓN Y MANTENIMIENTO EXCEPTO EL SALARIO DEL CONDUCTOR</t>
  </si>
  <si>
    <t>ARANDELA (Kg)</t>
  </si>
  <si>
    <t>TORNILLO (Kg)</t>
  </si>
  <si>
    <t>TRANSPORTE DE EQUIPO DE HASTA 1 TONELADA POR VIAJE DIURNO (UN TRAYECTO) -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</si>
  <si>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</si>
  <si>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</si>
  <si>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</si>
  <si>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</si>
  <si>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</si>
  <si>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</si>
  <si>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</si>
  <si>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</si>
  <si>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</si>
  <si>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</si>
  <si>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</si>
  <si>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</si>
  <si>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</si>
  <si>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</si>
  <si>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</si>
  <si>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</si>
  <si>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</si>
  <si>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</si>
  <si>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</si>
  <si>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</si>
  <si>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</si>
  <si>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DE PRUEBA ESTANDAR PARA LA DETERMINACION DEL INDICE DE RESISTENCIA DE CARGA PUNTUAL EN ROCA. Norma técnica: ASTM D5731-16 Método ISRM-07 Cap 8</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</si>
  <si>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</si>
  <si>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</si>
  <si>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</si>
  <si>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</si>
  <si>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</si>
  <si>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</si>
  <si>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</si>
  <si>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</si>
  <si>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</si>
  <si>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</si>
  <si>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J.H D=12" x 6"</t>
  </si>
  <si>
    <t>ENSAYO DE CORTE DIRECTO EN CONDICION NO CONSOLIDADA, NO DRENADA (UU 3 PUNTOS). Norma técnica: INVE-154-13* (Norma de referencia) UNE-EN-ISO-17892-10 (19)* (Norma de referencia).</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</si>
  <si>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</si>
  <si>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</si>
  <si>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ENSAYO DE COMPRESION TRIAXIAL SOBRE SUELOS COHESIVOS (EN CONDICION NO CONSOLIDADA, NO DRENADA UU 3 PUNTOS). Norma técnica: INVE-153-13 UNE-EN-ISO-17892-8-19 ASTM D2850-23.</t>
  </si>
  <si>
    <t>DENSIDAD Y PESO UNITARIO DEL SUELO EN EL TERRENO POR EL METODO DEL CONO Y ARENA. Norma técnica: INVE-161-13 NTC-1667-02 ASTM D1556/D1556M-15e1</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</si>
  <si>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</si>
  <si>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</si>
  <si>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</si>
  <si>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</si>
  <si>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</si>
  <si>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PARTICULAS PARA RESPIRADOR</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</si>
  <si>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</si>
  <si>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</si>
  <si>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</si>
  <si>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</si>
  <si>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</si>
  <si>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</si>
  <si>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</si>
  <si>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</si>
  <si>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</si>
  <si>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</si>
  <si>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</si>
  <si>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</si>
  <si>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</si>
  <si>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</si>
  <si>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</si>
  <si>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</si>
  <si>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MEDIDA DEL POTENCIAL DE COLAPSO DE UN SUELO PARCIALMENTE SATURADO. Norma técnica: INVE-157-13 ASTM D5333-03 (retirado en 2012)</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</si>
  <si>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</si>
  <si>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</si>
  <si>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</si>
  <si>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</si>
  <si>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DENSIDAD BULK (PESO UNITARIO) Y PORCENTAJE DE VACIOS DE LOS AGREGADOS EN ESTADO SUELTO Y COMPACTO. Norma técnica: INVE-217-13 NTC-92-19</t>
  </si>
  <si>
    <t>SOLIDEZ DE LOS AGREGADOS FRENTE A LA ACCION DE SOLUCIONES DE SULFATO DE SODIO O DE MAGNESIO. Norma técnica: INVE-220-13 NTC-126-22 ASTM C88/C88M-24</t>
  </si>
  <si>
    <t>CANTIDAD DE PARTICULAS LIVIANAS EN UN AGREGADO PETREO. Norma técnica: INVE-221-13 NTC-130-94 ASTM C123/C123M-23</t>
  </si>
  <si>
    <t>DENSIDAD, DENSIDAD RELATIVA (GRAVEDAD ESPECIFICA) Y ABSORCION DEL AGREGADO GRUESO. Norma técnica: INVE-223-13 NTC-176-19 ASTM C127-15</t>
  </si>
  <si>
    <t>DETERMINACION DEL VALOR DEL 10% DE FINOS. Norma técnica: INVE-224-13 BS 812-111-90</t>
  </si>
  <si>
    <t>DETERMINACION DEL CONTENIDO DE AZUFRE EN LOS AGREGADOS PETREOS. Norma técnica: INVE-233-13.</t>
  </si>
  <si>
    <t>DETERMINACION DE LA REACTIVIDAD POTENCIAL ACALI-SILICE DE AGREGADOS (METODO QUIMICO). Norma técnica: INVE-234-13 AASHTO T-364-22</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</si>
  <si>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</si>
  <si>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</si>
  <si>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</si>
  <si>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PROPORCION DE PARTICULAS PLANAS, ALARGADAS O PLANAS Y ALARGADAS EN AGREGADOS GRUESOS. Norma técnica: INVE-240-13 ASTM D4791-19 (23)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</si>
  <si>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</si>
  <si>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</si>
  <si>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</si>
  <si>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DETERMINACION DEL CONTENIDO DE AGUA EN LOS MATERIALES BITUMINOSOS POR DESTILACION. Norma técnica: INVE-704-13 ASTM D95-23</t>
  </si>
  <si>
    <t>PUNTOS DE INFLAMACION Y DE COMBUSTION MEDIANTE LA COPA ABIERTA CLEVELAND. Norma técnica: INVE-709-13 ASTM D92-18.</t>
  </si>
  <si>
    <t>SOLUBILIDAD DE MATERIALES ASFALTICOS EN TRICLOROETILENO. Norma técnica: INVE-713-13</t>
  </si>
  <si>
    <t>DETERMINACION DE LA VISCOSIDAD DEL ASFALTO EMPLEANDO UN VISCOSIMETRO ROTACIONAL (TRES TEMPERATURAS). Norma técnica: INVE-717-13 ASTM D4402/D4402M-23 AASHTO T-316-22</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</si>
  <si>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</si>
  <si>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</si>
  <si>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</si>
  <si>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</si>
  <si>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</si>
  <si>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</si>
  <si>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</si>
  <si>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</si>
  <si>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</si>
  <si>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</si>
  <si>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VISCOSIDAD SAYBOLT DE ASFALTOS. Norma técnica: INVE-714-13 ASTM D88/D88M-07 (24)</t>
  </si>
  <si>
    <t>RECUPERACION ELASTICA POR TORSION DE ASFALTOS MODIFICADOS. Norma técnica: INVE-727-13 NLT-329-91.</t>
  </si>
  <si>
    <t>DESTILACION DE EMULSIONES ASFALTICAS. Norma técnica: INVE-762-13 ASTM D6997-12 (20).</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</si>
  <si>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</si>
  <si>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</si>
  <si>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</si>
  <si>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DISEÑO DE MEZCLAS DE CONCRETO CON DOS AGREGADOS PARA UNA RESISTENCIA DADA (Incluye caracterización)</t>
  </si>
  <si>
    <t>MEDIDA DE LA MACROTEXTURA SUPERFICIAL DE UN PAVIMENTO EMPLEANDO LA TECNICA VOLUMETRICA. Norma técnica: INVE-791-13 ASTM E965-15 (24) NLT-335-00</t>
  </si>
  <si>
    <t>METODO DE PRUEBA ESTANDAR PARA DETERMINAR LA CARGA DE ROTURA Y ELONGACION DE GEOTEXTILES (METODO GRAB). Norma técnica: ASTM D4632/D4632M-15a (23)</t>
  </si>
  <si>
    <t>METODOS PARA MUESTREO Y ENSAYOS DE UNIDADES DE MAMPOSTERIA Y OTROS PRODUCTOS DE ARCILLA (MODULO DE ROTURA - ENSAYO DE FLEXION). Norma técnica: NTC-4017-18 Numeral 6</t>
  </si>
  <si>
    <t>ADOQUINES DE CONCRETO PARA PAVIMENTOS (RESISTENCIA A LA FLEXOTRACCION - MODULO DE ROTURA). Norma técnica: NTC-2017-18 Numeral 6.4.</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</si>
  <si>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</si>
  <si>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</si>
  <si>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</si>
  <si>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</si>
  <si>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</si>
  <si>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</si>
  <si>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PUESTO DE TRABAJO - ESCRITORIO 75x120x50</t>
  </si>
  <si>
    <t>SILLA ESCRITORIO GIRATORIA CON BRAZOS</t>
  </si>
  <si>
    <t>SILLA PLÁSTICA SIN BRAZOS</t>
  </si>
  <si>
    <t>TARIFA MES - PERSONAL DE OBRA - TÉCNICO (PLOMERO_ELECTRICISTA) (INCLUYE FACTOR DE PRESTACIONES)</t>
  </si>
  <si>
    <t>TARIFA MES - PERSONAL DE OBRA - AYUDANTE (INCLUYE FACTOR DE PRESTACIONES)</t>
  </si>
  <si>
    <t>COSTO DE LA REPRODUCCIÓN DE PLANOS TAMAÑO PLIEGO</t>
  </si>
  <si>
    <t>COSTO DE CERTIFICADO DE TRADICIÓN Y LIBERTAD DE INMUEBLES</t>
  </si>
  <si>
    <t>EXPANSION LIBRE EN CONSOLIDOMETRO. Norma técnica: ASTM D4546-21</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</si>
  <si>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</si>
  <si>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</si>
  <si>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</si>
  <si>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</si>
  <si>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</si>
  <si>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</si>
  <si>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</si>
  <si>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METODO DE PRUEBA ESTANDAR PARA EL MODULO DINAMICO DE MEZCLAS ASFALTICAS. Norma técnica:  AASHTO T-342-22  AASHTO R-62-13 (21) ASTM D3497-79 (03) (Retirada en 2009)</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</si>
  <si>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</si>
  <si>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</si>
  <si>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</si>
  <si>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</si>
  <si>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</si>
  <si>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</si>
  <si>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</si>
  <si>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</si>
  <si>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2018 A 2015.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</si>
  <si>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</si>
  <si>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</si>
  <si>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</si>
  <si>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</si>
  <si>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</si>
  <si>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</si>
  <si>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</si>
  <si>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</si>
  <si>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</si>
  <si>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</si>
  <si>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</si>
  <si>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</si>
  <si>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</si>
  <si>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</si>
  <si>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</si>
  <si>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</si>
  <si>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</si>
  <si>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</si>
  <si>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</si>
  <si>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</si>
  <si>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</si>
  <si>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</si>
  <si>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</si>
  <si>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</si>
  <si>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</si>
  <si>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</si>
  <si>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</si>
  <si>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</si>
  <si>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</si>
  <si>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</si>
  <si>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</si>
  <si>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</si>
  <si>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</si>
  <si>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</si>
  <si>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</si>
  <si>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</si>
  <si>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</si>
  <si>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</si>
  <si>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HORA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</si>
  <si>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</si>
  <si>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</si>
  <si>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</si>
  <si>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</si>
  <si>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</si>
  <si>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</si>
  <si>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</si>
  <si>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</si>
  <si>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</si>
  <si>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</si>
  <si>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</si>
  <si>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</si>
  <si>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</si>
  <si>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</si>
  <si>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</si>
  <si>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</si>
  <si>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</si>
  <si>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</si>
  <si>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</si>
  <si>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</si>
  <si>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</si>
  <si>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</si>
  <si>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</si>
  <si>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</si>
  <si>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</si>
  <si>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</si>
  <si>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</si>
  <si>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</si>
  <si>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</si>
  <si>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</si>
  <si>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</si>
  <si>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</si>
  <si>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</si>
  <si>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</si>
  <si>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</si>
  <si>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</si>
  <si>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</si>
  <si>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</si>
  <si>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</si>
  <si>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</si>
  <si>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</si>
  <si>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</si>
  <si>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</si>
  <si>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</si>
  <si>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</si>
  <si>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</si>
  <si>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</si>
  <si>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</si>
  <si>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</si>
  <si>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</si>
  <si>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</si>
  <si>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</si>
  <si>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</si>
  <si>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</si>
  <si>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</si>
  <si>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</si>
  <si>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</si>
  <si>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</si>
  <si>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</si>
  <si>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</si>
  <si>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</si>
  <si>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</si>
  <si>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</si>
  <si>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</si>
  <si>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</si>
  <si>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</si>
  <si>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</si>
  <si>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</si>
  <si>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ADHESIVO ESTRUCTURAL PARA ANCLAJE DE BARRAS AL CONCRETO. USO EN CONCRETO FISURADO Y NO FISURADO POR 600 ml</t>
  </si>
  <si>
    <t>ADHESIVO EPÓXICO DE DOS COMPONENTES DE CONSISTENCIA PASTOSA</t>
  </si>
  <si>
    <t>MORTERO DE REPARACIÓN  ESTRUCTURAL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</si>
  <si>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</si>
  <si>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</si>
  <si>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</si>
  <si>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</si>
  <si>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</si>
  <si>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</si>
  <si>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</si>
  <si>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</si>
  <si>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</si>
  <si>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</si>
  <si>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</si>
  <si>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</si>
  <si>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</si>
  <si>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</si>
  <si>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</si>
  <si>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</si>
  <si>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</si>
  <si>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</si>
  <si>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</si>
  <si>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</si>
  <si>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</si>
  <si>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</si>
  <si>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</si>
  <si>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UNIÓN IMC D= 2"</t>
  </si>
  <si>
    <t>TUBERIA CONDUIT METALICA GALVANIZADA IMC D= 3/4"</t>
  </si>
  <si>
    <t>UNIÓN IMC D= 3/4"</t>
  </si>
  <si>
    <t>TUBERIA CONDUIT METALICA EMT D= 1 1/4"</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</si>
  <si>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</si>
  <si>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</si>
  <si>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</si>
  <si>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</si>
  <si>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</si>
  <si>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</si>
  <si>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</si>
  <si>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</si>
  <si>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</si>
  <si>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</si>
  <si>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</si>
  <si>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</si>
  <si>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</si>
  <si>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</si>
  <si>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</si>
  <si>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</si>
  <si>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</si>
  <si>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</si>
  <si>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</si>
  <si>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DETERMINACION DE LA RESISTENCIA DE MORTEROS DE CEMENTO HIDRAULICO A LA COMPRESION, USANDO CUBOS DE 50MM O 2 PULGADAS DE LADO. Norma técnica: NTC-220-22 ASTM C109/C109M-23</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</si>
  <si>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</si>
  <si>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</si>
  <si>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</si>
  <si>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</si>
  <si>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</si>
  <si>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</si>
  <si>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</si>
  <si>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</si>
  <si>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</si>
  <si>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</si>
  <si>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</si>
  <si>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</si>
  <si>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</si>
  <si>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</si>
  <si>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</si>
  <si>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</si>
  <si>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</si>
  <si>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</si>
  <si>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</si>
  <si>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</si>
  <si>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</si>
  <si>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</si>
  <si>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</si>
  <si>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</si>
  <si>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</si>
  <si>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</si>
  <si>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</si>
  <si>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</si>
  <si>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</si>
  <si>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</si>
  <si>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</si>
  <si>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</si>
  <si>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</si>
  <si>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</si>
  <si>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</si>
  <si>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</si>
  <si>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</si>
  <si>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</si>
  <si>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</si>
  <si>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</si>
  <si>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</si>
  <si>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</si>
  <si>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</si>
  <si>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</si>
  <si>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</si>
  <si>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</si>
  <si>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</si>
  <si>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</si>
  <si>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</si>
  <si>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</si>
  <si>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</si>
  <si>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</si>
  <si>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</si>
  <si>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</si>
  <si>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</si>
  <si>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</si>
  <si>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</si>
  <si>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</si>
  <si>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</si>
  <si>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</si>
  <si>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</si>
  <si>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</si>
  <si>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</si>
  <si>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</si>
  <si>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</si>
  <si>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</si>
  <si>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</si>
  <si>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</si>
  <si>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</si>
  <si>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</si>
  <si>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</si>
  <si>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</si>
  <si>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</si>
  <si>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</si>
  <si>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</si>
  <si>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</si>
  <si>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</si>
  <si>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</si>
  <si>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</si>
  <si>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</si>
  <si>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</si>
  <si>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</si>
  <si>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</si>
  <si>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</si>
  <si>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</si>
  <si>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</si>
  <si>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</si>
  <si>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</si>
  <si>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</si>
  <si>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</si>
  <si>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</si>
  <si>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</si>
  <si>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CODO 90° CxE PVC SANITARIA D=6"</t>
  </si>
  <si>
    <t>TUBERIA PVC U.M. EXT CORRUGADO/INT LISO D=14". NORMA NTC 3722-3</t>
  </si>
  <si>
    <t>TRAGANTE CÚPULA 5" x 4" PLÁSTICAS</t>
  </si>
  <si>
    <t>TRAGANTE CÚPULA 6" x 4" EN ALUMINIO</t>
  </si>
  <si>
    <t>TEE REDUCIDA PVC E.L. D= 1" x 1/2"</t>
  </si>
  <si>
    <t>UNION UNIVERSAL PVC D=1"</t>
  </si>
  <si>
    <t>VALVULA CHEQUE DE 1"</t>
  </si>
  <si>
    <t>VALVULA FLOTADORA ROSCADA EN BRONCE D=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</si>
  <si>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</si>
  <si>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</si>
  <si>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</si>
  <si>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</si>
  <si>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</si>
  <si>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</si>
  <si>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</si>
  <si>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</si>
  <si>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</si>
  <si>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</si>
  <si>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</si>
  <si>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CxE PVC SANITARIA D=6"</t>
  </si>
  <si>
    <t>CODO 90° PVC E.L. D=1/2"</t>
  </si>
  <si>
    <t>BORNA TERMINAL DE ALUMINIO 1 HUECO BARRIL LARGO, 500 KCMIL</t>
  </si>
  <si>
    <t>SEÑALES INFORMATIVAS REGLAMENTARIAS - Letreros Señalética en Trovicel.</t>
  </si>
  <si>
    <t>CABLE FPLP ENCAUCHETADO 2X18 AWG</t>
  </si>
  <si>
    <t>TAPON DE PRUEBA PVC SANITARIA D=6"</t>
  </si>
  <si>
    <t>BUJE SOLDADO PRESION PVC D= 1" x 1/2"</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</si>
  <si>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</si>
  <si>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</si>
  <si>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</si>
  <si>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</si>
  <si>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</si>
  <si>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</si>
  <si>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</si>
  <si>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</si>
  <si>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</si>
  <si>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</si>
  <si>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</si>
  <si>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</si>
  <si>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</si>
  <si>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TUBERIA ACERO GALVANIZADO D=3" CALIBRE 14 (E=1.9MM)</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</si>
  <si>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</si>
  <si>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</si>
  <si>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</si>
  <si>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</si>
  <si>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</si>
  <si>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</si>
  <si>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</si>
  <si>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</si>
  <si>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</si>
  <si>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</si>
  <si>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USO DEL PENETROMETRO DINAMICO DE CONO EN APLICACIONES DE PAVIMENTOS A POCA PROFUNDIDAD. Norma técnica: INVE-172-13 ASTM D6951/D6951M-18 (23)</t>
  </si>
  <si>
    <t>DETERMINACION DE SUELOS EXPANSIVOS (PROBETA). Norma técnica: INVE-132-13.</t>
  </si>
  <si>
    <t>DETECCIÓN DEL REFUERZO UTILIZANDO FERROSCAN (POR ELEMENTO)</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</si>
  <si>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</si>
  <si>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</si>
  <si>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</si>
  <si>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</si>
  <si>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</si>
  <si>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HUMEDECIMIENTO Y SECADO DE MEZCLAS COMPACTADAS DE SUELO-CEMENTO. Norma técnica: INVE-612-13 ASTM D559-15 (23)</t>
  </si>
  <si>
    <t>RESISTENCIA A LA COMPRESION DE LOS CILINDROS MOLDEADOS DE SUELO-CEMENTO. Norma técnica: INVE-614-13 ASTM D1633-17</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</si>
  <si>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</si>
  <si>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</si>
  <si>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</si>
  <si>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</si>
  <si>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</si>
  <si>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</si>
  <si>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BUJE SOLDADO PRESION PVC D= 1 1/2" x 1/2"</t>
  </si>
  <si>
    <t>DETERMINACION DEL CONTENIDO DE MATERIA ORGANICA DE UN SUELO POR EL METODO DEL PERMANGANATO POTASICO. Norma técnica: UNE-103204-19 NLT-118-98</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</si>
  <si>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</si>
  <si>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</si>
  <si>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</si>
  <si>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</si>
  <si>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</si>
  <si>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</si>
  <si>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</si>
  <si>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</si>
  <si>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</si>
  <si>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J.H. D=4" x 4</t>
  </si>
  <si>
    <t>ADAPTADOR MACHO ROSCADO PVC D=1"</t>
  </si>
  <si>
    <t>UNION DRESSER HD D=16"</t>
  </si>
  <si>
    <t>VALVULA HD COMPUERTA ELASTICA VA E.B. D=2" (150 PSI)</t>
  </si>
  <si>
    <t>SEÑAL VERTICAL GRUPO DE PREVENTIVAS SR-38 Y SR-39 TIPO RECTÁNGULO (75cm x 25cm)</t>
  </si>
  <si>
    <t>LLAVE MANGUERA 1/2"</t>
  </si>
  <si>
    <t>UNION PVC E.L. D=1". NORMA NTC 382</t>
  </si>
  <si>
    <t>PLANTACIÓN DE LIQUIDAMBAR H=1.5 m. (Incluye suministro al sitio de obra, plantacion, caja, tierra, abono y tutor)</t>
  </si>
  <si>
    <t>PLANTACIÓN DE CEDRO H=1.5 m. (Incluye suministro al sitio de obra, plantacion, caja, tierra, abono y tutor)</t>
  </si>
  <si>
    <t>TEE PVC E.L. D=3/4"</t>
  </si>
  <si>
    <t>CODO HD J.H. PARA PVC 22.5° D=4"</t>
  </si>
  <si>
    <t>MASILLA PARA LÁMINAS DE YESO Y CARTÓN, PARA DRY WALL</t>
  </si>
  <si>
    <t>CINTA FIBRA DE VIDRIO PARA DRY WALL 5cm DE ANCHO</t>
  </si>
  <si>
    <t>BARRAJE PREFORMADO BT DE 6 SALIDAS, AP 280 CON FUSIBLE DE 175 AMP</t>
  </si>
  <si>
    <t>TUBERIA PVC E.L. D=3/4" RDE 21</t>
  </si>
  <si>
    <t>MEDIDOR DE AGUA TIPO VOLUMÉTRICO D= 1/2" R200</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</si>
  <si>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</si>
  <si>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</si>
  <si>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</si>
  <si>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</si>
  <si>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</si>
  <si>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</si>
  <si>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</si>
  <si>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</si>
  <si>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</si>
  <si>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</si>
  <si>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</si>
  <si>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</si>
  <si>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</si>
  <si>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</si>
  <si>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</si>
  <si>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</si>
  <si>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BRIDA CIEGA EN ACERO D=24". FABRICADO DE CONFORMIDAD CON LA NORMA AWWA C 207 CLASE D. PRESION DE TRABAJO = 150 PSI. NO INCLUYE (ESPARRAGOS, TUERCA NI EMPAQUES). SUMINISTRO Y TRANSPORTE</t>
  </si>
  <si>
    <t>TUBERIAS ACERO CARBÓN A106 STD 16" 150 PSI</t>
  </si>
  <si>
    <t>CODO 90° PVC ALCANTARILLADO D=10". NORMA NTC 3722-3</t>
  </si>
  <si>
    <t>CODO 90° PVC ALCANTARILLADO D=12". NORMA NTC 3722-3</t>
  </si>
  <si>
    <t>CODO 90° PVC ALCANTARILLADO D=16". NORMA NTC 3722-3</t>
  </si>
  <si>
    <t>BRIDA FLANGLES SLIP-ON ACERO AL CARBON D= 16" CLASE 150 LB. ANSI B16.5</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</si>
  <si>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</si>
  <si>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</si>
  <si>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FLECHA LUMINOSA INTERMITENTE DE 1.10 MTS DE LONGITUD Y 40 CMS DE ANCHO CON ESTRUCTURA EN TUBO CUADRADO DE 1" DE 1.60CMS DE ALTO (ALTURA TOTAL 2 MTS) EN CALIBRE 20. ESTRUCTURA EN ANGULO DE 1 1/2 X 1/8</t>
  </si>
  <si>
    <t>TUBERIAS ACERO CARBÓN A106 STD 24" 150 PSI</t>
  </si>
  <si>
    <t>BRIDA FLANGLES SLIP-ON ACERO AL CARBON D= 12" CLASE 150 LB. ANSI B16.5</t>
  </si>
  <si>
    <t xml:space="preserve">BRIDA FLANGLES SLIP-ON ACERO AL CARBON D= 4" CLASE 150 LB. ANSI B16.5 </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</si>
  <si>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</si>
  <si>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</si>
  <si>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</si>
  <si>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</si>
  <si>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</si>
  <si>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HD E.B. D=12" x 6"</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</si>
  <si>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</si>
  <si>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</si>
  <si>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</si>
  <si>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</si>
  <si>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</si>
  <si>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</si>
  <si>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</si>
  <si>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</si>
  <si>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</si>
  <si>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</si>
  <si>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</si>
  <si>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</si>
  <si>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</si>
  <si>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</si>
  <si>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</si>
  <si>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</si>
  <si>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</si>
  <si>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</si>
  <si>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</si>
  <si>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</si>
  <si>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</si>
  <si>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VALVULA VENTOSA HD DOBLE ACCION E.R. D=1 1/2" (150 PSI)</t>
  </si>
  <si>
    <t>KIT DE PUESTA A TIERRA CAPACITIVO VERTICAL DE 90 KG DE HIDROSOLTA</t>
  </si>
  <si>
    <t>TUBERIAS ACERO CARBÓN A106 SCH-40  S/C 2"</t>
  </si>
  <si>
    <t>VALVULA HD COMPUERTA ELASTICA VNA E.B. D=4" (150 PSI)</t>
  </si>
  <si>
    <t>VÁLVULA TIPO GLOBO DN =4 BR CL 125</t>
  </si>
  <si>
    <t>HIDROSOLTA (15 KILOGRAMOS)</t>
  </si>
  <si>
    <t>VALVULA MARIPOSA HD VA E.B. D=12"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</si>
  <si>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</si>
  <si>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</si>
  <si>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</si>
  <si>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TUBERIA PVC U.M. EXT CORRUGADO/INT LISO D=33". NORMA NTC 3722-3</t>
  </si>
  <si>
    <t>TUBERIA PVC U.M. EXT CORRUGADO/INT LISO D=42". NORMA NTC 3722-3</t>
  </si>
  <si>
    <t>TUBERIAS ACERO CARBÓN A106 SCH-40  S/C 1"</t>
  </si>
  <si>
    <t>TUBERIAS ACERO CARBÓN A106 SCH-40  S/C 1 1/2"</t>
  </si>
  <si>
    <t>UNION DE DESMONTAJE AUTOPORTANTE HD D=16"</t>
  </si>
  <si>
    <t>UNION DE DESMONTAJE AUTOPORTANTE HD D=12"</t>
  </si>
  <si>
    <t>UNION DE DESMONTAJE AUTOPORTANTE HD D=24"</t>
  </si>
  <si>
    <t>VALVULA DE COMPUERTA Ø 4" (E.L) CON SELLO EN BRONCE</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</si>
  <si>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</si>
  <si>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</si>
  <si>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SEÑAL METÁLICA DEFINITIVA DOBLE DE 0.75x0.75m REFLECTIVO GRADO INGENIERÍA ÁNGULOS DE 2x1/4", LÁMINA CLA. 16 PINTADA UNA CARA PINTURA ELECTROSTÁTICA. INCL. POSTE</t>
  </si>
  <si>
    <t>CODO EN ACERO D=16" ENTRE 45° Y 67.5° CON EXTREMOS DE JUNTA ESPIGO / CAMPANA CON EMPAQUE DE CAUCHO, CON REVESTIMIENTO INTERIOR Y RECUBRIMIENTO EXTERIOR EN MORTERO DE CEMENTO. L=0.85X0.85M. PRESION DE TRABAJO = 150 PSI. SUMINISTRO Y TRANSPORTE</t>
  </si>
  <si>
    <t>SEÑAL DOBLE DE 60 CM, REFLECTIVO ALTA DENSIDAD TIPO IV EN LAMINA GALVANIZADA, PEDESTAL EN ANGULO SP/SR/SI. (SUMINISTRO E INSTALACION)</t>
  </si>
  <si>
    <t>SEÑAL VERTICAL REGLAMENTARIA CICLORRUTA (D= 45cm) CON PLAQUETA. INCLUYE POSTE.</t>
  </si>
  <si>
    <t>TUBO EN ACERO D=1" SCH-40</t>
  </si>
  <si>
    <t>TUBO EN ACERO D=1 1/2" SCH-40</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</si>
  <si>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</si>
  <si>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</si>
  <si>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</si>
  <si>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 NORMA NTC 3722-3</t>
  </si>
  <si>
    <t>POSTE TIPO MÁSTIL T1 (3.80m) EN TUBO SCH 40 GALVANIZADO Y PINTADO</t>
  </si>
  <si>
    <t>TAPA VALVULA TIPO CHOROTE TRAFICO PESADO HD</t>
  </si>
  <si>
    <t>AGUA - E. COLI</t>
  </si>
  <si>
    <t>MUESTRA</t>
  </si>
  <si>
    <t>DETERMINACION DEL COLOR DEL AGUA (METODO DE COMPARACION VISUAL - COLOR APARENTE). Norma técnica: SM-2120-B-17</t>
  </si>
  <si>
    <t>REDUCCIÓN EXCÉNTRICA HD 27" x 24". Br PN10 x Br CL 125</t>
  </si>
  <si>
    <t>VALVULA CHEQUE ANTIRETORNO TIPO SWING HD E.B. D=4" (150 PSI)</t>
  </si>
  <si>
    <t>VALVULA VENTOSA HD TRIPLE ACCION E.B. D=3" (150 PSI)</t>
  </si>
  <si>
    <t>VALVULA HD COMPUERTA ELASTICA VA E.B. D=3"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</si>
  <si>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</si>
  <si>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</si>
  <si>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</si>
  <si>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</si>
  <si>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</si>
  <si>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YEE REDUCIDA PVC SANITARIA D=4" x 3"</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</si>
  <si>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</si>
  <si>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</si>
  <si>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</si>
  <si>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</si>
  <si>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</si>
  <si>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CODO 90° PVC E.L. D= 2"</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</si>
  <si>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</si>
  <si>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</si>
  <si>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</si>
  <si>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</si>
  <si>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</si>
  <si>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</si>
  <si>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</si>
  <si>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</si>
  <si>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</si>
  <si>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</si>
  <si>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</si>
  <si>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</si>
  <si>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</si>
  <si>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TEE HD E.B. D=6" x 6"</t>
  </si>
  <si>
    <t>BRIDA FLANGLES SLIP-ON ACERO AL CARBON D= 3" CLASE 150 LB. ANSI B16.5</t>
  </si>
  <si>
    <t>BRIDA FLANGLES SLIP-ON ACERO AL CARBON D= 6" CLASE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</si>
  <si>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</si>
  <si>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</si>
  <si>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</si>
  <si>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</si>
  <si>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</si>
  <si>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</si>
  <si>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</si>
  <si>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</si>
  <si>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</si>
  <si>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</si>
  <si>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</si>
  <si>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</si>
  <si>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</si>
  <si>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</si>
  <si>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</si>
  <si>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METODO DE ENSAYO PARA DETERMINAR EL POTENCIAL DE REACTIVIDAD DE LOS AGREGADOS AL ALCALI (METODO DE BARRAS DE MORTERO). Norma técnica: NTC-6222-17 ASTM C1260-23 ASTM C1567-23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</si>
  <si>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</si>
  <si>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</si>
  <si>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</si>
  <si>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</si>
  <si>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</si>
  <si>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</si>
  <si>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TEE REDUCIDA PVC U.M. D= 8" x 4"</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</si>
  <si>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</si>
  <si>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</si>
  <si>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</si>
  <si>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</si>
  <si>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APIQUE MANUAL HASTA 2 M DE 1.5 M X 1.5 M - RELLENO Y ADECUACIÓN DEL SITIO - INCLUYE TRANSPORTE</t>
  </si>
  <si>
    <t>TUBERIA CERRAMIENTO ACERO GALVANIZADO D=3" CALIBRE 13 (E=2.3MM)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</si>
  <si>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</si>
  <si>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</si>
  <si>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</si>
  <si>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</si>
  <si>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</si>
  <si>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</si>
  <si>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</si>
  <si>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</si>
  <si>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</si>
  <si>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</si>
  <si>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</si>
  <si>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</si>
  <si>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</si>
  <si>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</si>
  <si>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</si>
  <si>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</si>
  <si>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</si>
  <si>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</si>
  <si>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</si>
  <si>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</si>
  <si>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FÉRULA ESPINAL LARGA - FEL PARA ADULTO (POLIETILENO). INCLUYE ARNES TIPO ARAÑA CON SECCIONES REFLECTIVAS</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</si>
  <si>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</si>
  <si>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</si>
  <si>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</si>
  <si>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</si>
  <si>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</si>
  <si>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</si>
  <si>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</si>
  <si>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</si>
  <si>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</si>
  <si>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</si>
  <si>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</si>
  <si>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</si>
  <si>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</si>
  <si>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</si>
  <si>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</si>
  <si>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</si>
  <si>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</si>
  <si>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</si>
  <si>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</si>
  <si>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</si>
  <si>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</si>
  <si>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</si>
  <si>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</si>
  <si>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</si>
  <si>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</si>
  <si>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</si>
  <si>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</si>
  <si>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</si>
  <si>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</si>
  <si>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</si>
  <si>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</si>
  <si>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</si>
  <si>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</si>
  <si>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</si>
  <si>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</si>
  <si>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</si>
  <si>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</si>
  <si>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</si>
  <si>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</si>
  <si>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</si>
  <si>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</si>
  <si>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</si>
  <si>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</si>
  <si>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</si>
  <si>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</si>
  <si>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</si>
  <si>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</si>
  <si>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</si>
  <si>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</si>
  <si>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</si>
  <si>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</si>
  <si>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</si>
  <si>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</si>
  <si>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</si>
  <si>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</si>
  <si>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</si>
  <si>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</si>
  <si>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</si>
  <si>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</si>
  <si>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</si>
  <si>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</si>
  <si>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</si>
  <si>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</si>
  <si>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</si>
  <si>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</si>
  <si>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</si>
  <si>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</si>
  <si>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</si>
  <si>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BUJE SOLDADO PRESION PVC D= 1 1/2" x 1"</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</si>
  <si>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</si>
  <si>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</si>
  <si>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</si>
  <si>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</si>
  <si>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</si>
  <si>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</si>
  <si>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</si>
  <si>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</si>
  <si>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</si>
  <si>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TUBERIA HG Ø1 1/2"</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</si>
  <si>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</si>
  <si>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</si>
  <si>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</si>
  <si>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</si>
  <si>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</si>
  <si>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</si>
  <si>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</si>
  <si>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</si>
  <si>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</si>
  <si>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</si>
  <si>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</si>
  <si>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</si>
  <si>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</si>
  <si>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</si>
  <si>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</si>
  <si>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</si>
  <si>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</si>
  <si>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</si>
  <si>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</si>
  <si>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</si>
  <si>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</si>
  <si>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</si>
  <si>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</si>
  <si>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</si>
  <si>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</si>
  <si>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</si>
  <si>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</si>
  <si>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Pto.3R</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</si>
  <si>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</si>
  <si>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</si>
  <si>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</si>
  <si>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</si>
  <si>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</si>
  <si>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</si>
  <si>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</si>
  <si>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</si>
  <si>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</si>
  <si>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</si>
  <si>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</si>
  <si>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</si>
  <si>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</si>
  <si>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</si>
  <si>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</si>
  <si>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</si>
  <si>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</si>
  <si>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</si>
  <si>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</si>
  <si>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</si>
  <si>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</si>
  <si>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</si>
  <si>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</si>
  <si>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MEDIR LA EXPANSION DEL CEMENTO HIDRAULICO EN BARRAS DE MORTERO SUMERGIDAS EN AGUA. Norma técnica: NTC-4927-20.</t>
  </si>
  <si>
    <t>ENSAYO PARA DETERMINAR LA ACTIVIDAD PUZOLANICA EN CEMENTOS CON PUZOLANA. Norma técnica: NTC-1512-18.</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</si>
  <si>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</si>
  <si>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</si>
  <si>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</si>
  <si>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</si>
  <si>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</si>
  <si>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METODOS DE ENSAYO PARA MEDIR EL FLUJO LIBRE, FLUJO RESTRINGIDO Y SEGREGACION EN CONCRETOS AUTOCOMPACTANTES. Norma técnica: NTC-5222-23</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</si>
  <si>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</si>
  <si>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</si>
  <si>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</si>
  <si>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</si>
  <si>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</si>
  <si>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EL DETERIORO DE GEOTEXTILES POR EXPOSICION A LA LUZ, A LA HUMEDAD Y AL CALOR EN UN APARATO DE TIPO ARCO DE XENON. Norma técnica: ASTM D4355/D4355M-21</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</si>
  <si>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</si>
  <si>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</si>
  <si>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</si>
  <si>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</si>
  <si>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</si>
  <si>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</si>
  <si>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</si>
  <si>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</si>
  <si>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</si>
  <si>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</si>
  <si>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</si>
  <si>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</si>
  <si>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</si>
  <si>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ESTABILIDAD DE LAS EMULSIONES ASFALTICAS DURANTE EL ALMACENAMIENTO. Norma técnica: INVE-764-13 ASTM D6930-19.</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</si>
  <si>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</si>
  <si>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</si>
  <si>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</si>
  <si>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DETERIORO DEL CAUCHO. AGRIETAMIENTO EN UN AMBIENTE CON OZONO CONTROLADO. Norma técnica: NTC-6292-18 ASTM D1149-18</t>
  </si>
  <si>
    <t>METODO DE PRUEBA ESTANDAR PARA LAS PROPIEDADES DEL CAUCHO (ADHERENCIA CAUCHO - ACERO). Norma técnica: ASTM D429-14 (23) INVE-ART-642-22</t>
  </si>
  <si>
    <t>DETERMINACION DE LA RESISTENCIA AL DESGARRE DEL CAUCHO VULCANIZADO CONVENCIONAL DE ELASTOMEROS TERMOPLASTICOS. Norma técnica: NTC-445-06 ASTM D624-00 (20)</t>
  </si>
  <si>
    <t>METODO DE PRUEBA ESTANDAR  PARA LAS PROPIEDADES DEL CAUCHO (DUREZA -SHORE A). Norma técnica: ASTM D2240-15 (21) ISO 48-2-18 NTC-467-06</t>
  </si>
  <si>
    <t>METODO ESTANDAR PARA DETERMINAR EL DETERIORO DEL CAUCHO VULCANIZADO EN UNA CAMARA DE AIRE (AIR OVEN). 70 HORAS. Norma técnica: NTC-447-05 ASTM D573-04 (19) ISO-188-23</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</si>
  <si>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</si>
  <si>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</si>
  <si>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</si>
  <si>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</si>
  <si>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METODO DE PRUEBA ESTANDAR PARA PROPIEDADES DE COMPRESION DE PLASTICOS RIGIDOS. Norma técnica: ASTM D695-23.</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</si>
  <si>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</si>
  <si>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</si>
  <si>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PERFILES C GR 50/GR 36 GALVANIZADO</t>
  </si>
  <si>
    <t>CODO 45° PVC ALCANTARILLADO D=8". NORMA NTC 3722-3</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</si>
  <si>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</si>
  <si>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</si>
  <si>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</si>
  <si>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</si>
  <si>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</si>
  <si>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</si>
  <si>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LIMPIADOR BASE ÁCIDO ESPECIAL PARA LIMPIAR Y DESMANCHAR LADRILLO-CONCRETO</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</si>
  <si>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</si>
  <si>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</si>
  <si>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</si>
  <si>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</si>
  <si>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</si>
  <si>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</si>
  <si>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</si>
  <si>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</si>
  <si>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</si>
  <si>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</si>
  <si>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</si>
  <si>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</si>
  <si>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</si>
  <si>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</si>
  <si>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</si>
  <si>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</si>
  <si>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</si>
  <si>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</si>
  <si>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</si>
  <si>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</si>
  <si>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</si>
  <si>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</si>
  <si>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</si>
  <si>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</si>
  <si>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</si>
  <si>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</si>
  <si>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</si>
  <si>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</si>
  <si>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</si>
  <si>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</si>
  <si>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</si>
  <si>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</si>
  <si>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</si>
  <si>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</si>
  <si>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</si>
  <si>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</si>
  <si>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</si>
  <si>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SALIDA NORMAL EN ACERO F 12" CON EXTREMO BRIDADO. REVESTIMIENTOS INTERIOR Y EXTERIOR EN PINTURA EPÓXICA. L=0.15M. INSTALADA EN FÁBRICA SOBRE TUBO O ACCESORIO HASTA F 30"..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</si>
  <si>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</si>
  <si>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</si>
  <si>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</si>
  <si>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</si>
  <si>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</si>
  <si>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TEE EN ACERO Ø 20" x 20" CON EXTREMOS ESPIGO/CAMPANA Y BRIDA EN LA DERIVACIÓN (ACERO). SUMINISTRO Y TRANSPORTE</t>
  </si>
  <si>
    <t>UNION DRESSER HD D=20"</t>
  </si>
  <si>
    <t>VALVULA MARIPOSA HD VA E.B. D=20" (150 PSI)</t>
  </si>
  <si>
    <t>NIPLE ACERO D=3" L=300MM EXTREMOS BRIDA/LISO, CON REVESTIMIENTO INTERIOR Y RECUBRIMIENTO EXTERIOR EN PINTURA EXPOXICA. SUMINISTRO Y TRANSPORTE</t>
  </si>
  <si>
    <t>VÁLVULA DE COMPUERTA DE Ø 3" BRONCE T/P RED WHITE. SUMINISTRO Y TRANSPORTE</t>
  </si>
  <si>
    <t>CODO EN ACERO D=20" ENTRE 45° Y 67.5° CON EXTREMOS DE JUNTA ESPIGO / CAMPANA CON EMPAQUE DE CAUCHO, CON REVESTIMIENTO INTERIOR Y RECUBRIMIENTO EXTERIOR EN MORTERO DE CEMENTO. L=1.00X1.00M. PRESION DE TRABAJO = 150 PSI.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</si>
  <si>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</si>
  <si>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</si>
  <si>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</si>
  <si>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</si>
  <si>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</si>
  <si>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</si>
  <si>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</si>
  <si>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</si>
  <si>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</si>
  <si>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</si>
  <si>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</si>
  <si>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</si>
  <si>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</si>
  <si>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</si>
  <si>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</si>
  <si>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</si>
  <si>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</si>
  <si>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</si>
  <si>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</si>
  <si>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</si>
  <si>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</si>
  <si>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</si>
  <si>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NIPLE ACERO D=36" L=2500MM EXTREMOS BRIDA/CAMPANA, CON REVESTIMIENTO INTERIOR Y RECUBRIMIENTO EXTERIOR EN MORTERO CEMENTO, CON SALIDA TANGENCIAL PARA PURGA D=4". SUMINISTRO Y TRANSPORTE</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</si>
  <si>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</si>
  <si>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</si>
  <si>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</si>
  <si>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</si>
  <si>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</si>
  <si>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</si>
  <si>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UNION REPARACION PVC DESLIZANTE D=1"</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</si>
  <si>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</si>
  <si>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</si>
  <si>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</si>
  <si>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</si>
  <si>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</si>
  <si>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</si>
  <si>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TEE HD J.H. D=12" x 12"</t>
  </si>
  <si>
    <t>TAPON HD E.L. D=2"</t>
  </si>
  <si>
    <t>CAPACETE METALICO GALVANIZADO IMC DE 6"</t>
  </si>
  <si>
    <t>CODO 45° CxE PVC SANITARIA D=3"</t>
  </si>
  <si>
    <t>SOPORTE PARA TUBERÍA DIÁMETRO 3" TIPO "OMEGA"</t>
  </si>
  <si>
    <t>NIPLE ACERO D=12" L=2500MM EXTREMOS BRIDA/BRIDA, CON REVESTIMIENTO INTERIOR EN MORTERO DE CEMENTO Y RECUBRIMIENTO EXTERIOR EN PINTURA EPOXICA, CON SALIDA TANGENCIAL PARA PURGA D=2". SUMINISTRO Y TRANSPORTE</t>
  </si>
  <si>
    <t>TRANSFORMADOR TIPO PEDESTAL PARA AP DE 75 KVA 11.4/0.380-0.220KV EN ACEITE VEGETAL.</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</si>
  <si>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</si>
  <si>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</si>
  <si>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</si>
  <si>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</si>
  <si>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</si>
  <si>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</si>
  <si>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</si>
  <si>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</si>
  <si>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</si>
  <si>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BREAKER INDUSTRIAL GRADUABLE DE 40A HASTA 100A</t>
  </si>
  <si>
    <t>BLOQUE DE CEMENTO MACIZO 6X20X20 COLOR ARENA, CHOCOLATE O SIMILAR</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</si>
  <si>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</si>
  <si>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</si>
  <si>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</si>
  <si>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</si>
  <si>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</si>
  <si>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</si>
  <si>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</si>
  <si>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</si>
  <si>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</si>
  <si>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</si>
  <si>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</si>
  <si>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</si>
  <si>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</si>
  <si>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</si>
  <si>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</si>
  <si>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</si>
  <si>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</si>
  <si>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</si>
  <si>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</si>
  <si>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</si>
  <si>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</si>
  <si>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</si>
  <si>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</si>
  <si>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</si>
  <si>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</si>
  <si>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</si>
  <si>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</si>
  <si>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</si>
  <si>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</si>
  <si>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</si>
  <si>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</si>
  <si>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</si>
  <si>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</si>
  <si>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</si>
  <si>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METODOS DE PRUEBA ESTANDAR PARA ENSAYO DE FLEXION DE MATERIALES PARA DETERMINAR LA DUCTILIDAD. (FLEXION DE ACERO ESTRUCTURAL). Norma técnica: ASTM E290-22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</si>
  <si>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</si>
  <si>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</si>
  <si>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</si>
  <si>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</si>
  <si>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</si>
  <si>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ENSAYO DE PUNZONAMIENTO SIMPLE PARA PISOS EN PLASTICO RIGIDO DE PUENTES PEATONALES PROTOTIPO PARA BOGOTA. Norma técnica: Protocolo CTO IDU-791-17</t>
  </si>
  <si>
    <t>METODOS PARA MUESTREO Y ENSAYOS DE UNIDADES DE MAMPOSTERIA Y OTROS PRODUCTOS DE ARCILLA (COEFICIENTE DE SATURACION). Norma Técnica: NTC-4017-18 numeral 10.4.4</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</si>
  <si>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</si>
  <si>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</si>
  <si>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</si>
  <si>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</si>
  <si>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TEE HD E.L. D=3" x 3"</t>
  </si>
  <si>
    <t>KIT DE NIVELACION PARA HIDRANTE TIPO TRAFICO D=3"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</si>
  <si>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</si>
  <si>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</si>
  <si>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</si>
  <si>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</si>
  <si>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</si>
  <si>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</si>
  <si>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</si>
  <si>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</si>
  <si>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TUBERIA CPVC D=3/4"</t>
  </si>
  <si>
    <t>TUBERIA CPVC D=1/2"</t>
  </si>
  <si>
    <t>CODO 90° CPVC E.L. D=3/4"</t>
  </si>
  <si>
    <t>UNION CPVC D=1/2"</t>
  </si>
  <si>
    <t>UNION CPVC D=3/4"</t>
  </si>
  <si>
    <t>CODO 90° CPVC E.L. D=1/2"</t>
  </si>
  <si>
    <t>TEE CPVC D=1/2"</t>
  </si>
  <si>
    <t>TEE CPVC D=3/4"</t>
  </si>
  <si>
    <t>ADAPTADOR HEMBRA CPVC D=3/4"</t>
  </si>
  <si>
    <t>ADAPTADOR MACHO CPVC D=3/4"</t>
  </si>
  <si>
    <t>CODO ACERO GALVANIZADO 90° D=1/2"</t>
  </si>
  <si>
    <t>ADAPTADOR HEMBRA CPVC D=1/2"</t>
  </si>
  <si>
    <t>NIPLE ACERO GALVANIZADO D=1/2" L=80MM</t>
  </si>
  <si>
    <t>TAPON ACERO GALVANIZADO D=1/2"</t>
  </si>
  <si>
    <t>BUJE SOLDADO SANITARIA PVC D=4" x 2"</t>
  </si>
  <si>
    <t>BUJE SOLDADO SANITARIA PVC D=6" x 4"</t>
  </si>
  <si>
    <t>YEE REDUCIDA PVC SANITARIA D=6" x 4"</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</si>
  <si>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</si>
  <si>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</si>
  <si>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</si>
  <si>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</si>
  <si>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</si>
  <si>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</si>
  <si>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</si>
  <si>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</si>
  <si>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</si>
  <si>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</si>
  <si>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</si>
  <si>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</si>
  <si>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</si>
  <si>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</si>
  <si>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BUJE SOLDADO PRESION PVC D= 2" x 3/4"</t>
  </si>
  <si>
    <t>REGISTRO BOLA PVC 3" TIPO PESADO</t>
  </si>
  <si>
    <t>BUJE SOLDADO PRESION CPVC D=3/4" x 1/2"</t>
  </si>
  <si>
    <t>TEE HD E.L. D=2" x 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</si>
  <si>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</si>
  <si>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</si>
  <si>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</si>
  <si>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</si>
  <si>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</si>
  <si>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</si>
  <si>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</si>
  <si>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</si>
  <si>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</si>
  <si>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</si>
  <si>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</si>
  <si>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</si>
  <si>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</si>
  <si>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</si>
  <si>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</si>
  <si>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ADAPTADOR MACHO CPVC D=1/2"</t>
  </si>
  <si>
    <t>BLOQUE No. 3</t>
  </si>
  <si>
    <t>TRANSFORMADOR SEMISUMERGIBLE 300 KVA 11,4K/208-120V</t>
  </si>
  <si>
    <t>BASE GRANULAR CLASE A (BGA_BG38)</t>
  </si>
  <si>
    <t>AGREGADOS RECICLADOS PARA SUBBASE GRANULAR (AR_SBG50)</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</si>
  <si>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</si>
  <si>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</si>
  <si>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</si>
  <si>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TAPON HD J.H. D=3"</t>
  </si>
  <si>
    <t>TEE HD J.H. D=10" x 6"</t>
  </si>
  <si>
    <t>CODO HD J.H. PARA PVC 22.5° D=2"</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</si>
  <si>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</si>
  <si>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</si>
  <si>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</si>
  <si>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</si>
  <si>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</si>
  <si>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</si>
  <si>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</si>
  <si>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</si>
  <si>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</si>
  <si>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</si>
  <si>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</si>
  <si>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</si>
  <si>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</si>
  <si>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TAPON HD J.H. D=12"</t>
  </si>
  <si>
    <t>BASE GRANULAR CLASE B (BGB_BG38)</t>
  </si>
  <si>
    <t>BARRERA DE SEGURIDAD - SEPARADOR CICLORUTA TIPO A-165 SIN ANCLAJE (0.53m x 0.60m x 1.50m) COLOR GRIS RESISTENCIA CONCRETO 28 Mpa</t>
  </si>
  <si>
    <t>ALCOHOL ANTISÉPTICO (ALCOHOL AL 70%). (Según Apéndice Bioseguridad Covid 19)</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</si>
  <si>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</si>
  <si>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</si>
  <si>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</si>
  <si>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t>
  </si>
  <si>
    <t>JABÓN LIQUIDO PARA MANOS._(Según Apéndice Bioseguridad Covid 19)</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</si>
  <si>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</si>
  <si>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</si>
  <si>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</si>
  <si>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</si>
  <si>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</si>
  <si>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</si>
  <si>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</si>
  <si>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</si>
  <si>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</si>
  <si>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</si>
  <si>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</si>
  <si>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</si>
  <si>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 (MATERIALES CON CARACTERÍSTICAS DE PELIGROSIDAD TÓXICA, CORROSIVO, INFLAMABLES, EXPLOSIVOS Y/O ESPECIALES (RESIDUOS APROVECHABLES MEZCLADOS, COLCHONES, SOFÁS, FIBRAS DE VIDRIO Y BOLSAS DE CEMENTOS)</t>
  </si>
  <si>
    <t>PETO PVC</t>
  </si>
  <si>
    <t>CANECA PLÁSTICA CON TAPA 60 LTS</t>
  </si>
  <si>
    <t>TAPABOCAS N95 SIN FILTRO. (Según Apéndice Bioseguridad Covid 19)</t>
  </si>
  <si>
    <t>TAPABOCAS DESECHABLE. _(Según Apéndice Bioseguridad Covid 19)</t>
  </si>
  <si>
    <t>HIPOCLORITO AL 5%._ (Según Apéndice Bioseguridad Covid 19)</t>
  </si>
  <si>
    <t>TEE PE 12"X6" PE100, PN16 - RDE 11</t>
  </si>
  <si>
    <t>ANGEO PLÁSTICO</t>
  </si>
  <si>
    <t>TRAGANTE CÚPULA CONCÉNTRICA DE 8"x 6" EN ALUMINIO</t>
  </si>
  <si>
    <t>ABONO ORGÁNICO COMPOST (No incluye transporte)</t>
  </si>
  <si>
    <t>REJA TIPO PASARELA FUNDICIÓN CLASE DE CARGA C250, Long=500 mm, H=22 mm, Ancho=323 mm</t>
  </si>
  <si>
    <t>TUBERIA PVC SANITARIA D=10"</t>
  </si>
  <si>
    <t>TEE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</si>
  <si>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</si>
  <si>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</si>
  <si>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</si>
  <si>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</si>
  <si>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</si>
  <si>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</si>
  <si>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</si>
  <si>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</si>
  <si>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</si>
  <si>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</si>
  <si>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</si>
  <si>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TAPA INICIO / FINAL PARA SARDINEL DE DRENAJE RD 200 H:33 CM</t>
  </si>
  <si>
    <t>BLOQUE DE CEMENTO MACIZO 4.2MPA VERDE DE 6X10X20 cm.</t>
  </si>
  <si>
    <t>MICROFIBRA SINTÉTICA MULTIFILAMENTO  DE POLIPROPILENO</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</si>
  <si>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</si>
  <si>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</si>
  <si>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</si>
  <si>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</si>
  <si>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</si>
  <si>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</si>
  <si>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</si>
  <si>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</si>
  <si>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</si>
  <si>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</si>
  <si>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</si>
  <si>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</si>
  <si>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</si>
  <si>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</si>
  <si>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</si>
  <si>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(448 Kg/cm2)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</si>
  <si>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</si>
  <si>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</si>
  <si>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</si>
  <si>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</si>
  <si>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</si>
  <si>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EVALUACION DEL ESPESOR DE PELICULA DE ZINC. CALIBRACION DE ESPESORES DE PELICULA SECA. Norma Técnica: ASTM A123/A123M-24 ASTM A153/A153M-23 ASTM D7091-22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</si>
  <si>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</si>
  <si>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</si>
  <si>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TUBERIA HIERRO GALVANIZADO D=4" CALIBRE 16 (E=1.5MM)</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</si>
  <si>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</si>
  <si>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</si>
  <si>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</si>
  <si>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</si>
  <si>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</si>
  <si>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</si>
  <si>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BOTIQUIN TIPO B DOTADO PORTÁTIL</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</si>
  <si>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</si>
  <si>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</si>
  <si>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</si>
  <si>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</si>
  <si>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</si>
  <si>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</si>
  <si>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</si>
  <si>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</si>
  <si>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</si>
  <si>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</si>
  <si>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</si>
  <si>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</si>
  <si>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</si>
  <si>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</si>
  <si>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</si>
  <si>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</si>
  <si>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</si>
  <si>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</si>
  <si>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</si>
  <si>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</si>
  <si>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</si>
  <si>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</si>
  <si>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</si>
  <si>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</si>
  <si>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BOTIQUIN TIPO A DOTADO PORTÁTIL</t>
  </si>
  <si>
    <t xml:space="preserve">APOYOS DE NEOPRENO DE 500mm x 400mm x 50mm Dureza 60. Con refuerzo de 2 láminas de 1/4" </t>
  </si>
  <si>
    <t>CONCRETO MR45 (350 Kg/cm2) ACELERADO 7 DÍAS</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</si>
  <si>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</si>
  <si>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</si>
  <si>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</si>
  <si>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JUNTA DE DILATACIÓN ELASTOMERICA MOVIMIENTO 160 mm  (+/- 80 mm)</t>
  </si>
  <si>
    <t>JUNTA DE DILATACIÓN ELASTOMERICA MOVIMIENTO 230 mm  (+/- 115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</si>
  <si>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</si>
  <si>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</si>
  <si>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</si>
  <si>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</si>
  <si>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PRUEBA ESTANDAR PARA ELEMENTOS DE CIMENTACION PROFUNDA BAJO CARGA DE COMPRESION AXIAL ESTATICA. (PILOTE HASTA 100 TON - INCLUYE TRANSPORTE DE EQUIPOS). Norma Técnica: ASTM D1143/D1143M-20e1</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</si>
  <si>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</si>
  <si>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</si>
  <si>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</si>
  <si>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</si>
  <si>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</si>
  <si>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</si>
  <si>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</si>
  <si>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</si>
  <si>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</si>
  <si>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</si>
  <si>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</si>
  <si>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LAVAMANOS PORTÁTIL EN ACERO INOXIDABLE CON DOS TANQUES PARA AGUA LIMPIA Y RESIDUAL DE 20 LT C/U_(Según Apéndice Bioseguridad Covid 19_V1)</t>
  </si>
  <si>
    <t>CALIBRACION TERMOMETRO DIGITAL_(Según Apéndice Bioseguridad Covid 19_V2)</t>
  </si>
  <si>
    <t>CAMILLA FÉRULA ESPINAL LARGA - FEL PARA ADULTO (POLIETILENO). INCLUYE ARNES TIPO ARAÑA CON SECCIONES REFLECTIVAS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</si>
  <si>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</si>
  <si>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</si>
  <si>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</si>
  <si>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</si>
  <si>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</si>
  <si>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</si>
  <si>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</si>
  <si>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</si>
  <si>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</si>
  <si>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</si>
  <si>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</si>
  <si>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</si>
  <si>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</si>
  <si>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</si>
  <si>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</si>
  <si>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</si>
  <si>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</si>
  <si>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</si>
  <si>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</si>
  <si>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</si>
  <si>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</si>
  <si>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</si>
  <si>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RESISTENCIA DE LA UNION DE LAS GEOCELDAS RELACIONADAS CON GEOMEMBRANA Y SU EFICIENCIA CON RESPECTO A LA RESISTENCIA DE LA LAMINA PERFORADA (EFICIENCIA EN LA SOLDADURA). Norma Técnica: GRI-GS-13</t>
  </si>
  <si>
    <t>METODO DE PRUEBA ESTANDAR PARA LA RESISTENCIA DE LA UNION DE GEOMALLAS INDIVIDUALES. Norma Técnica: ASTM D7737/D7737M-15 (23)</t>
  </si>
  <si>
    <t>PRUEBA DE SANIDAD DE SOLDADURA REALIZADA EN LABORATORIO (INCLUYE PROBETAS). Norma Técnica: AWS D1.1/D1.1M-20</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</si>
  <si>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</si>
  <si>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</si>
  <si>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EFECTOS DEL CALOR Y DEL AIRE SOBRE EL ASFALTO EN LAMINA DELGADA. Norma técnica: INVE-721-13.</t>
  </si>
  <si>
    <t>ANALISIS VOLUMETRICO DE MEZCLAS ASFALTICAS COMPACTADAS EN CALIENTE. Norma técnica: INVE-799-13.</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</si>
  <si>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</si>
  <si>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</si>
  <si>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</si>
  <si>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</si>
  <si>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</si>
  <si>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</si>
  <si>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</si>
  <si>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</si>
  <si>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</si>
  <si>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</si>
  <si>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</si>
  <si>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</si>
  <si>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</si>
  <si>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</si>
  <si>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</si>
  <si>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</si>
  <si>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</si>
  <si>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</si>
  <si>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</si>
  <si>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</si>
  <si>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</si>
  <si>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</si>
  <si>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</si>
  <si>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</si>
  <si>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</si>
  <si>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</si>
  <si>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</si>
  <si>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</si>
  <si>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</si>
  <si>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</si>
  <si>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</si>
  <si>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</si>
  <si>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</si>
  <si>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</si>
  <si>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</si>
  <si>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</si>
  <si>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TOALLAS DE PAPEL PARA MANOS. TIPO Z.  DOBLE HOJA. (PAQUETE 150 HOJAS)_(Según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</si>
  <si>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</si>
  <si>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</si>
  <si>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</si>
  <si>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</si>
  <si>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</si>
  <si>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</si>
  <si>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</si>
  <si>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</si>
  <si>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</si>
  <si>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</si>
  <si>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</si>
  <si>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</si>
  <si>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</si>
  <si>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</si>
  <si>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</si>
  <si>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</si>
  <si>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</si>
  <si>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TARIFA DIA - ALQUILER DE VEHICULO: CAMPERO, PICK-UP, CAMIONETA, CAMION O SIMILAR DE 1300cc A 2000cc DE CILINDRADA, MODELO 2022 A 2019. 80% DE LA TARIFA ESTABLECIDA. INCLUYE TODOS LOS COSTOS DE OPERACIÓN Y MANTENIMIENTO EXCEPTO EL SALARIO DEL CONDUCTOR.</t>
  </si>
  <si>
    <t>TARIFA MES - ALQUILER DE VEHICULO MES: CAMPERO, PICK-UP, CAMIONETA, CAMION O SIMILAR DE 1300cc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</si>
  <si>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2022 A 2019. 80% DE LA TARIFA ESTABLECIDA. INCLUYE TODOS LOS COSTOS DE OPERACIÓN Y MANTENIMIENTO EXCEPTO EL SALARIO DEL CONDUCTOR.</t>
  </si>
  <si>
    <t>TARIFA MES - ALQUILER DE VEHICULO MES: CAMPERO, PICK-UP, CAMIONETA, CAMION O SIMILAR MAYOR A 2000cc DE CILINDRADA, MODELO 2022 A 2019. 80% DE LA TARIFA ESTABLECIDA. INCLUYE TODOS LOS COSTOS DE OPERACIÓN Y MANTENIMIENTO EXCEPTO EL SALARIO DEL CONDUCTOR.</t>
  </si>
  <si>
    <t>TARIFA DIA - ALQUILER DE VEHICULO: CAMPERO, PICK-UP, CAMIONETA, CAMION O SIMILAR MAYOR A 2000cc DE CILINDRADA, MODELO 2018 A 2015. 75% DE LA TARIFA ESTABLECIDA. INCLUYE TODOS LOS COSTOS DE OPERACIÓN Y MANTENIMIENTO EXCEPTO EL SALARIO DEL CONDUCTOR.</t>
  </si>
  <si>
    <t>TARIFA MES - ALQUILER DE VEHICULO MES: CAMPERO, PICK-UP, CAMIONETA, CAMION O SIMILAR MAYOR A 2000cc DE CILINDRADA, MODELO 2018 A 2015. 75% DE LA TARIFA ESTABLECIDA. INCLUYE TODOS LOS COSTOS DE OPERACIÓN Y MANTENIMIENTO EXCEPTO EL SALARIO DEL CONDUCTOR.</t>
  </si>
  <si>
    <t>TARIFA DIA - ALQUILER DE VEHICULO: CAMPERO, PICK-UP, CAMIONETA, CAMION O SIMILAR CON CAPACIDAD DE CARGA DE 3 TON O MAS, MODELO 2022 A 2019. 80% DE LA TARIFA ESTABLECIDA. INCLUYE TODOS LOS COSTOS DE OPERACIÓN Y MANTENIMIENTO EXCEPTO EL SALARIO DEL CONDUCTOR.</t>
  </si>
  <si>
    <t>TARIFA MES - ALQUILER DE VEHICULO MES: CAMPERO, PICK-UP, CAMIONETA, CAMION O SIMILAR CON CAPACIDAD DE CARGA DE 3 TON O MAS, MODELO 2022 A 2019.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</si>
  <si>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</si>
  <si>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</si>
  <si>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</si>
  <si>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</si>
  <si>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</si>
  <si>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</si>
  <si>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</si>
  <si>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</si>
  <si>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</si>
  <si>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</si>
  <si>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</si>
  <si>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PLANTA ELÉCTRICA - POTENCIA ELÉCTRICA GENERADA 11-13 kW - INCLUYE COMBUSTIBLE</t>
  </si>
  <si>
    <t>PARAL METÁLICO CORTO DE 1.50 m A 2.7 m</t>
  </si>
  <si>
    <t>ANDAMIO MULTIDIRECCIONAL - ALTURA 9 m - ÁREA 4 m2</t>
  </si>
  <si>
    <t>MEDIDA DE LA IRREGULARIDAD SUPERFICIAL DE UN PAVIMENTO (PLANICIDAD) MEDIANTE LA REGLA DE TRES METROS, ESTATICA O RODANTE (POR UNIDAD). Norma Técnica: INVE-793-13 ASTM E1703/E1703M-10 (23)</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</si>
  <si>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</si>
  <si>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</si>
  <si>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</si>
  <si>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</si>
  <si>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</si>
  <si>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</si>
  <si>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</si>
  <si>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</si>
  <si>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</si>
  <si>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</si>
  <si>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</si>
  <si>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</si>
  <si>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</si>
  <si>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</si>
  <si>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</si>
  <si>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</si>
  <si>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MICROPÍLOTEADORA PESO 9.200 KG, DIÁMETRO MAXIMO DE ABRAZADERAS 26 CM, FUERZA DE EXTRACCIÓN 6 TONELADAS - INCLUYE OPERARIO Y COMBUSTIBLE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</si>
  <si>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</si>
  <si>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</si>
  <si>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</si>
  <si>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</si>
  <si>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</si>
  <si>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</si>
  <si>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</si>
  <si>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</si>
  <si>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</si>
  <si>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</si>
  <si>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</si>
  <si>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</si>
  <si>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</si>
  <si>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</si>
  <si>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</si>
  <si>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</si>
  <si>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</si>
  <si>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</si>
  <si>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</si>
  <si>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</si>
  <si>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</si>
  <si>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</si>
  <si>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</si>
  <si>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</si>
  <si>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</si>
  <si>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</si>
  <si>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</si>
  <si>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</si>
  <si>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</si>
  <si>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</si>
  <si>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</si>
  <si>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</si>
  <si>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</si>
  <si>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</si>
  <si>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</si>
  <si>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</si>
  <si>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</si>
  <si>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</si>
  <si>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</si>
  <si>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</si>
  <si>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</si>
  <si>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MARTILLO HIDRAULICO PARA EXCAVADORA</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</si>
  <si>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</si>
  <si>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</si>
  <si>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</si>
  <si>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</si>
  <si>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</si>
  <si>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</si>
  <si>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</si>
  <si>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</si>
  <si>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</si>
  <si>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</si>
  <si>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</si>
  <si>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</si>
  <si>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</si>
  <si>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</si>
  <si>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</si>
  <si>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</si>
  <si>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</si>
  <si>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</si>
  <si>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</si>
  <si>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</si>
  <si>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</si>
  <si>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</si>
  <si>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</si>
  <si>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</si>
  <si>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</si>
  <si>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</si>
  <si>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</si>
  <si>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</si>
  <si>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</si>
  <si>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</si>
  <si>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</si>
  <si>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</si>
  <si>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</si>
  <si>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</si>
  <si>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</si>
  <si>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</si>
  <si>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</si>
  <si>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TEE REDUCIDA PVC U.M. D= 4" x 3"</t>
  </si>
  <si>
    <t>UNION UNIVERSAL PVC D=2"</t>
  </si>
  <si>
    <t>BUJE SOLDADO PRESION PVC D= 3" x 1 1/2"</t>
  </si>
  <si>
    <t>LOSETA PODOTACTIL EN POLIURETANO.  40 x 40 x 0.08 cm</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</si>
  <si>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</si>
  <si>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</si>
  <si>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</si>
  <si>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</si>
  <si>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</si>
  <si>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</si>
  <si>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</si>
  <si>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</si>
  <si>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</si>
  <si>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</si>
  <si>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</si>
  <si>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</si>
  <si>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</si>
  <si>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</si>
  <si>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</si>
  <si>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</si>
  <si>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</si>
  <si>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</si>
  <si>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</si>
  <si>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</si>
  <si>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</si>
  <si>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</si>
  <si>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</si>
  <si>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</si>
  <si>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</si>
  <si>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</si>
  <si>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</si>
  <si>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Actualización 2024-I Fase I</t>
  </si>
  <si>
    <t>ALQUILER DE MARTILLO HIDRAULICO PARA EXCAVADORA</t>
  </si>
  <si>
    <t>Actualización 2024-I Fase II</t>
  </si>
  <si>
    <t>TRANSPORTE DE EQUIPO DE 15.1 a 25 TONELADAS POR VIAJE DIURNO SIN ESCOLTA</t>
  </si>
  <si>
    <t>TRANSPORTE DE EQUIPO DE 25.1 a 35 TONELADAS POR VIAJE DIURNO SIN ESCOLTA</t>
  </si>
  <si>
    <t>TRANSPORTE DE EQUIPO DE 35.1 a 40 TONELADAS POR VIAJE DIURNO SIN ESCOLTA</t>
  </si>
  <si>
    <t>TRANSPORTE DE EQUIPO DE 40.1 a 45 TONELADAS POR VIAJE DIURNO SIN ESCOLTA</t>
  </si>
  <si>
    <t>TRANSPORTE DE EQUIPO DE 45.1 a 60 TONELADAS POR VIAJE DIURNO SIN ESCOLTA</t>
  </si>
  <si>
    <t>TRANSPORTE DE EQUIPO DE 60.1 a 70 TONELADAS POR VIAJE DIURNO SIN ESCOLTA</t>
  </si>
  <si>
    <t>PROYECTO DE INSERCIÓN URBANA DEL REGIOTRAM DE OCCIDENTE - CÁMARA PREFABRICADA DIÁMETRO 1,7M CON CHIMENEA A POZO D1,20M SIN DEFLEXIÓN</t>
  </si>
  <si>
    <t>Actualización 2024-I Fase II + MO 2025</t>
  </si>
  <si>
    <t>Código CIO</t>
  </si>
  <si>
    <t>ITEMS DE CONSTRUCCIÓN</t>
  </si>
  <si>
    <t>UNIDAD DE MEDIDA</t>
  </si>
  <si>
    <t>VALOR UNITARIO ACTUALIZADO</t>
  </si>
  <si>
    <t>CANTIDAD</t>
  </si>
  <si>
    <t xml:space="preserve">SUBTOTALES </t>
  </si>
  <si>
    <t xml:space="preserve">               </t>
  </si>
  <si>
    <t xml:space="preserve">PRELIMINARES                                                                                                       </t>
  </si>
  <si>
    <t xml:space="preserve">     </t>
  </si>
  <si>
    <t xml:space="preserve">PRELIMINARES                                                                                                  </t>
  </si>
  <si>
    <t xml:space="preserve">LOCALIZACION Y REPLANTEO  CON EQUIPO                   </t>
  </si>
  <si>
    <t xml:space="preserve">Descapote mecanico y retiro,Incl. MdeO.e=0.20m       </t>
  </si>
  <si>
    <t xml:space="preserve">Cerramiento lona h=1.00 mt(Exc) ** </t>
  </si>
  <si>
    <t xml:space="preserve">              </t>
  </si>
  <si>
    <t xml:space="preserve">DESMONTES Y RETIROS                                                                                           </t>
  </si>
  <si>
    <t xml:space="preserve">Desmonte y retiro juegos infantiles(Máx.10eventos)     </t>
  </si>
  <si>
    <t xml:space="preserve">Desmonte Banca Exist.(demol. de bases y retiro)     </t>
  </si>
  <si>
    <t>Desmonte baranda M-80 sin viga con retiro.</t>
  </si>
  <si>
    <t xml:space="preserve">EXCAVACIONES Y RELLENOS                                                                                            </t>
  </si>
  <si>
    <t xml:space="preserve">EXCAVACIONES CON RETIRO                                                                                       </t>
  </si>
  <si>
    <t xml:space="preserve">Excavación mecanic+retiro(250m3/dia)V-6m3-S.Blando     </t>
  </si>
  <si>
    <t xml:space="preserve">Vale  Excavación RCD- Tierra (Vj:15m3)                 </t>
  </si>
  <si>
    <t xml:space="preserve">NIVELACIÓN Y CONFORMACIÓN DEL TERRENO                                                                         </t>
  </si>
  <si>
    <t xml:space="preserve">Compactación fondo de excavación con equipos livianos     </t>
  </si>
  <si>
    <t xml:space="preserve">RELLENOS                                                                                                      </t>
  </si>
  <si>
    <t xml:space="preserve">Relleno compactado  Base granular tipo IDRD      </t>
  </si>
  <si>
    <t xml:space="preserve">Relleno compactado Subbase granular tipo IDRD          </t>
  </si>
  <si>
    <t xml:space="preserve">ESTRUCTURA                                                                                                         </t>
  </si>
  <si>
    <t xml:space="preserve">COLUMNAS, VIGAS, PLACAS Y SUPER-ESTRUCTURA                                                                    </t>
  </si>
  <si>
    <t xml:space="preserve">Placa contrapiso 0.10 m 2500 psi reforzado       </t>
  </si>
  <si>
    <t xml:space="preserve">REDES HIDRÁULICAS                                                                                                  </t>
  </si>
  <si>
    <t xml:space="preserve">REDES Y CONDUCCIÓN                                                                                            </t>
  </si>
  <si>
    <t xml:space="preserve">Tuberia Novafort d=160mm Exca y relleno recebo       </t>
  </si>
  <si>
    <t xml:space="preserve">Tuberia Novafort d=315mm Exca y relleno recebo      </t>
  </si>
  <si>
    <t>Filtro frances40*40 Excav+geoNT-1600+tubo 100mm **</t>
  </si>
  <si>
    <t xml:space="preserve"> ML </t>
  </si>
  <si>
    <t>Tuberia PVC.S d=4" Excav y relleno recebo **</t>
  </si>
  <si>
    <t>Tuberia PVC.S d=6"+Accesorios  **</t>
  </si>
  <si>
    <t xml:space="preserve">Pozo en mamposteria h=2.20 m sin excavación             </t>
  </si>
  <si>
    <t>UND</t>
  </si>
  <si>
    <t>CAJA INSPECCION(.60x.60x.60) ESPEC-IDRD</t>
  </si>
  <si>
    <t xml:space="preserve">Tub-Nova d=250mm Exca y relle.zona verde   </t>
  </si>
  <si>
    <t xml:space="preserve">Caja de Inspección 120x120x120+Exca(ESPECIFIC-IDRD     </t>
  </si>
  <si>
    <t xml:space="preserve">CAÑUELAS Y CANALES                                                                                            </t>
  </si>
  <si>
    <t xml:space="preserve">Cañuela T-C prefabricada (A-120) (canal)          </t>
  </si>
  <si>
    <t xml:space="preserve">REDES ELÉCTRICAS                                                                                                   </t>
  </si>
  <si>
    <t xml:space="preserve">REDES DE MEDIA Y BAJA TENSIÓN                                                                                 </t>
  </si>
  <si>
    <t xml:space="preserve">Canaliz ducto electric PVC- D2X3" Zona Verde           </t>
  </si>
  <si>
    <t xml:space="preserve">Caja electrica de inspección  AP  274 Codensa **       </t>
  </si>
  <si>
    <t xml:space="preserve">Caja electrica Muro Doble CS275 Codensa    </t>
  </si>
  <si>
    <t xml:space="preserve">Cable 3Nº4 AWG (Sum+Instal) Aluminio                   </t>
  </si>
  <si>
    <t>Acometida BT en Aluminio 3#4 +1#4</t>
  </si>
  <si>
    <t>Sum + Inst de tubería galvanizada CONDUIT 2¨</t>
  </si>
  <si>
    <t>Barraje BT preformado 500 A 6x1/2 para caja CS</t>
  </si>
  <si>
    <t>Acometida 2#12 + 1#12T</t>
  </si>
  <si>
    <t xml:space="preserve">ILUMINACIÓN                                                                                                   </t>
  </si>
  <si>
    <t xml:space="preserve">Poste concretoAP10 m510 Kg+Base Conc (Sum+Instal)      </t>
  </si>
  <si>
    <t xml:space="preserve">Empalme en Derivación (91B1) Juego x 2 unidades        </t>
  </si>
  <si>
    <t>SUM.MONT E INST. BRAZO LUMINARIA</t>
  </si>
  <si>
    <t xml:space="preserve">SISTEMAS DE PUESTA A TIERRA                                                                                   </t>
  </si>
  <si>
    <t xml:space="preserve">SISTEMA DE PUESTA A TIERRA VARILLA 5/8" X 2,4 m        </t>
  </si>
  <si>
    <t xml:space="preserve">PISOS, ENCHAPES  Y CARPINTERIA METALICA                                                                            </t>
  </si>
  <si>
    <t xml:space="preserve">PISOS                                                                                                         </t>
  </si>
  <si>
    <t xml:space="preserve">Piso Caucho recicl 8cm (EPDM 1cm+SBR 7cm sum+inst)     </t>
  </si>
  <si>
    <t>Piso Caucho recicl 4cm (EPDM 1cm+SBR 3cm sum+inst</t>
  </si>
  <si>
    <t>PISO-CONCRETO F'C 21 MPA E: 0.05 M. PIGMENT-OCRE</t>
  </si>
  <si>
    <t>Placa contrapiso 0.07m 2500 psi Premez sin refuerz</t>
  </si>
  <si>
    <t xml:space="preserve">IMPERMEABILIZACIONES Y AISLAMIENTOS                                                                                </t>
  </si>
  <si>
    <t xml:space="preserve">AISLAMIENTOS                                                                                                  </t>
  </si>
  <si>
    <t xml:space="preserve">Imprimacion asfaltica con emulsion CRL-1            </t>
  </si>
  <si>
    <t>Geotextil geoST300 y/o T2100 (Sum+Inst)**</t>
  </si>
  <si>
    <t xml:space="preserve">PINTURA                                                                                                            </t>
  </si>
  <si>
    <t xml:space="preserve">PINTURA EXTERIORES                                                                                            </t>
  </si>
  <si>
    <t xml:space="preserve">Recubrimiento sintetico Acrilico campos deportivos     </t>
  </si>
  <si>
    <t xml:space="preserve">EXTERIORES                                                                                                         </t>
  </si>
  <si>
    <t xml:space="preserve">EMPRADIZACIÓN Y ARBORIZACIÓN                                                                                  </t>
  </si>
  <si>
    <t xml:space="preserve">Contened.Raices arboles (1.30x1.50 int) h=1.57m     </t>
  </si>
  <si>
    <t xml:space="preserve">Empradizacion zonas verdes a recuperar taludes      </t>
  </si>
  <si>
    <t xml:space="preserve">Trasplante y bloqueo de arboles de 3 m a 5 m       </t>
  </si>
  <si>
    <t xml:space="preserve">Contened.Raices arboles (1.30x1.30 int) h=1.57m   </t>
  </si>
  <si>
    <t>Arbol Ligustro/Ligustrum Lucidum</t>
  </si>
  <si>
    <t>Arbol Falso Pimiento (Siemb+Caja+Tier. Ab+Tutor)</t>
  </si>
  <si>
    <t xml:space="preserve">SENDEROS Y ANDENES  EN CONCRETO                                                                               </t>
  </si>
  <si>
    <t xml:space="preserve">AdoquínConcret e=0.08 p&gt;10%4.2-2 medio geot.T-1700     </t>
  </si>
  <si>
    <t xml:space="preserve">Andenconcreto e=0.07 4.2-2medio+ geotext peatonal      </t>
  </si>
  <si>
    <t xml:space="preserve">Andenconcret e=0.07 5.3-2 medio+geotextil peatonal     </t>
  </si>
  <si>
    <t xml:space="preserve">Loseta 40x40IDU sobre are  Suministro e instalación     </t>
  </si>
  <si>
    <t xml:space="preserve">SENDEROS Y ANDENES  EN ADOQUÍN                                                                                </t>
  </si>
  <si>
    <t xml:space="preserve">AdoquinColores e=0.06 p&lt;5% 4.2-1blando+geot.T-2100     </t>
  </si>
  <si>
    <t xml:space="preserve">AdoquinArcill e=0.06 p&lt;5% 4.2-2 medio geot.T-1700      </t>
  </si>
  <si>
    <t xml:space="preserve">ESCALERAS Y RAMPAS                                                                                            </t>
  </si>
  <si>
    <t xml:space="preserve">Rampa  en concreto e=0.07  4.2-1blando+geotextil       </t>
  </si>
  <si>
    <t xml:space="preserve">CONFINAMIENTOS                                                                                                </t>
  </si>
  <si>
    <t xml:space="preserve">Bordillo en sitio 0.10*0.30 m 2500PSI Subbase  IDRD      </t>
  </si>
  <si>
    <t xml:space="preserve">Bordillo prefabricadoA-80(0.35x0.2x0.80m)ZV-conAtraque     </t>
  </si>
  <si>
    <t xml:space="preserve">Sardinel prefab.A-10 a=0.20 h=0.50L=0.8 Sin atraque     </t>
  </si>
  <si>
    <t>Geotextil Tejido T-1700** Sum + inst</t>
  </si>
  <si>
    <t xml:space="preserve">MOBILIARIO                                                                                                         </t>
  </si>
  <si>
    <t xml:space="preserve">MOBILIARIO URBANO                                                                                             </t>
  </si>
  <si>
    <t xml:space="preserve">BARANDA CERRAMIENTOS M-83  (SUM + INST)                </t>
  </si>
  <si>
    <t>BARANDA PASAMANOS M-80 CON PLATINA Y CHAZO (Sum + Inst)</t>
  </si>
  <si>
    <t xml:space="preserve">CANECAS ACERO INOXIDABLE (SUM + INST)                  </t>
  </si>
  <si>
    <t xml:space="preserve">EST. BALONCESTO ANTIBANDALICO (SUM + INST)             </t>
  </si>
  <si>
    <t xml:space="preserve">BOLARDO ALTO EN HIERRO M-63 (SUM + INST)               </t>
  </si>
  <si>
    <t xml:space="preserve">MODULO BALANCÍN CINTURA (PENDULO) SUM+INST             </t>
  </si>
  <si>
    <t xml:space="preserve">Modulo BancaAbd.CronchGimn.aire libre(Sumi+Instal)     </t>
  </si>
  <si>
    <t xml:space="preserve">Modulo Bicicleta Recumbent-Carga Disposit. Moviles     </t>
  </si>
  <si>
    <t xml:space="preserve">MULTIFUNCIONAL(F-7)DosTorres(4 Usuarios)Sum+Instalación       </t>
  </si>
  <si>
    <t xml:space="preserve">Modulo Multifuncional A-4 Gim aire libre(Sum+Inst)     </t>
  </si>
  <si>
    <t xml:space="preserve">Modulo Bicicleta Estática-Carga Disposit. Moviles      </t>
  </si>
  <si>
    <t>Estacion de ajedrez urbano</t>
  </si>
  <si>
    <t>MESA PLASTICA DEMARCADA TENIS DE MESA PING PONG</t>
  </si>
  <si>
    <t>BANCA M-40 (DESM+SUM+INST)</t>
  </si>
  <si>
    <t>Banca prefab M-31 sinEspald sumin+instala Z.dura**</t>
  </si>
  <si>
    <t xml:space="preserve"> Juego Casa rodadero red manipular 2-6añosCap:11niñ</t>
  </si>
  <si>
    <t>JuegoMuroIncluyenteManipularAtravesar1-4añosCap:6n-4añ</t>
  </si>
  <si>
    <t>Modulo Masajeador de Espalda</t>
  </si>
  <si>
    <t>MODULO PIERNA PRENSA HORIZONTAL (SUM + INST) Guiro</t>
  </si>
  <si>
    <t>ModuloAbdomAéreo yParalel-GimAire(Incluido en F-7)</t>
  </si>
  <si>
    <t xml:space="preserve">SEÑALIZACIÓN                                                                                                  </t>
  </si>
  <si>
    <t xml:space="preserve">SEÑAL IDG-S 2 CARAS (SUM + INST)                       </t>
  </si>
  <si>
    <t xml:space="preserve">Señal Informativa 1 Cara    (SUM + INST)               </t>
  </si>
  <si>
    <t xml:space="preserve">Señal IDE-46 Dos caras (sumin+instal) **               </t>
  </si>
  <si>
    <t>COSTO DIRECTO</t>
  </si>
  <si>
    <t>AIU</t>
  </si>
  <si>
    <t>COSTO TOTAL CON AIU</t>
  </si>
  <si>
    <t>Costos Gestión Ambiental</t>
  </si>
  <si>
    <t>Costos Gestión Social</t>
  </si>
  <si>
    <t>Costos Plan de Manejo de Tráfico</t>
  </si>
  <si>
    <t>PRESUPUESTO OFICIAL ESTIMADO TOTAL</t>
  </si>
  <si>
    <t>PORCENTAJE</t>
  </si>
  <si>
    <t>A</t>
  </si>
  <si>
    <t>I</t>
  </si>
  <si>
    <t>U</t>
  </si>
  <si>
    <t>CTd</t>
  </si>
  <si>
    <t>A.I.U.</t>
  </si>
  <si>
    <t>NOTA 1:</t>
  </si>
  <si>
    <t>El porcentaje del A.I.U. de los valores unitarios Obras Civiles y los ítems a pagar por valores unitarios SON OFERTABLES.</t>
  </si>
  <si>
    <t>NOTA 2:</t>
  </si>
  <si>
    <t xml:space="preserve">Cuando la fracción decimal del peso sea  igual o superior a 5 se aproximara por exceso al número entero siguiente del peso y cuando la fracción decimal del peso sea inferior a 5 se aproximará por defecto al número entero del peso. </t>
  </si>
  <si>
    <t>NOTA 3:</t>
  </si>
  <si>
    <t xml:space="preserve">El A.I.U y su discriminación deben estar en porcentaje (%). </t>
  </si>
  <si>
    <t>NOTA 4:</t>
  </si>
  <si>
    <t>El reconocimiento económico de los requerimientos  ambientales exigidos  por las autoridades ambientales, y/o sociales que son de obligatorio cumplimiento, serán reconocidos a cargo de reembolso de gastos (afectados por un % de administracion). Los costos de administración están incluidos en los gastos administrativos del contrato.</t>
  </si>
  <si>
    <t>NOTA 5:</t>
  </si>
  <si>
    <t xml:space="preserve">El porcentaje de A.I.U. para  los valores de insumos y actividades para el Manejo Ambiental-SST-Gestión Social y Manejo de Tráfico es FIJO, NO OFERTABLE. 
Los valores de ensayos de laboratorio, para el fondo especial para pago de evaluación, seguimiento y compensaciones a la autoridad ambiental (incluye IVA) y elementos de bioseguridad (incluyendo su administración) NO SON OFERTABLE. 
El valor estimado de AJUSTES para obras, Manejo Ambiental-SST-Gestión Social, Manejo de Tráfico y para Estudios y Diseños, NO SON OFERTABLES.                                     </t>
  </si>
  <si>
    <t>NOTA 6:</t>
  </si>
  <si>
    <t>Se deberá tener en cuenta que no se podrá superar el valor unitario de ninguno de los ítems del Presupuesto Oficial Estimado (POE).</t>
  </si>
  <si>
    <t>NOTA 7:</t>
  </si>
  <si>
    <t>Las Actividades de Obras civiles  se afectan por el AIU de los valores unitarios obras civiles.
Los insumos y actividades para Manejo Ambiental-SST-Gestión Social y Manejo de Tráfico se afectan por el AIU de los valores de insumos y actividades para Manejo Ambiental-SST-Gestión Social y Manejo de Trafico. 
Los insumos y actividades de Bioseguridad se afecta por la administración que se presenta para dichos elementos en el POE.</t>
  </si>
  <si>
    <t>NOTA 8:</t>
  </si>
  <si>
    <t>El contrato se adjudicará y se suscribirá por el valor del Presupuesto Oficial. La diferencia entre el Presupuesto Oficial Estimado (POE) y el Presupuesto Ofertado, se deberá destinar para ejecutar las actividades previstas en el proyecto, lo cual se deberá tenerse en cuenta en la estimación de la oferta económica.</t>
  </si>
  <si>
    <t>NOTA 9:</t>
  </si>
  <si>
    <t xml:space="preserve">Los montos señalados en el presente Formulario 1, tanto los catalogados como “VALOR FIJO” como los que son OFERTABLES, son valores aproximados que permiten estimar el presupuesto oficial  y el alcance de las obras objeto del contrato de conservación, sin que esto signifique compromiso alguno del FDLBOSA para garantizar la ejecución de dichos ítems y los respectivos precios unitarios; por lo tanto, atendiendo la naturaleza de los contratos de conservación, cuyos recursos se invierten a monto agotable, los valores que hacen parte del POE corresponden a montos indicativos, cuyo valor final será producto de los resultados  de la verificación de los diagnósticos  previos a la ejecución de las obras, de los ensayos de laboratorio efectivamente realizados y elementos de Bioseguridad efectivamente implementados, de las obras adelantadas (incluidos los componentes Ambiental-SST, Social, Tráfico) y de los ajustes realmente causados. Con la presentación de la oferta económica se entienden aceptados los términos anteriores.
Para el cálculo del presupuesto oficial, se formularon cantidades para cada uno de los ítems que conforman el mismo, aclarando que estas podrán aumentar, disminuir o suprimirse durante la ejecución del contrato, y esto no será objeto de futuras reclamaciones. </t>
  </si>
  <si>
    <t>NOTA 10:</t>
  </si>
  <si>
    <t xml:space="preserve">Las cantidades incluidas en el Presupuesto Oficial Estimado (POE) por tipo de intervención, son cantidades estimadas, producto de un análisis previo por parte de la entidad, no obstante la ejecución final de las mismas dependerá por completo de los la verificación de DIAGNÓSTICOS entregados, DISEÑOS Y OBRAS DE CONSERVACIÓN. </t>
  </si>
  <si>
    <t>ALCALDÍA MAYOR DE BOGOTÁ D.C.</t>
  </si>
  <si>
    <t>OFICINA DE INFRAESTRUCTURA DEL FDLB</t>
  </si>
  <si>
    <t>COSTO DIRECTO ESTIMADO DE OBRA (CD)</t>
  </si>
  <si>
    <t>TERMINO ESTIMADO DE EJECUCIÓN DE OBRAS</t>
  </si>
  <si>
    <t>A. ADMINISTRACIÓN</t>
  </si>
  <si>
    <t>1. COSTOS MENSUALES DE PERSONAL</t>
  </si>
  <si>
    <t>COD IDU</t>
  </si>
  <si>
    <t>ÍTEM</t>
  </si>
  <si>
    <t>CARGO</t>
  </si>
  <si>
    <t>CANTIDAD
A</t>
  </si>
  <si>
    <t>CATEGORÍA</t>
  </si>
  <si>
    <t>TOPE SALARIO (MES)
B</t>
  </si>
  <si>
    <t>DEDICACIÓN ESTUDIOS Y DISEÑOS</t>
  </si>
  <si>
    <t>DEDICACIÓN TOTAL
C</t>
  </si>
  <si>
    <t>FACTOR PRESTACIONAL
D</t>
  </si>
  <si>
    <t>SALARIO + PRESTACIONES
F=A*B*C*D</t>
  </si>
  <si>
    <t>MES 1</t>
  </si>
  <si>
    <t>MES 2</t>
  </si>
  <si>
    <t>MES 3</t>
  </si>
  <si>
    <t>MES 7</t>
  </si>
  <si>
    <t>MES 8</t>
  </si>
  <si>
    <t>PERSONAL PROFESIONAL (Ingenieros y Otros)</t>
  </si>
  <si>
    <t>DIRECTOR DE PROYECTO</t>
  </si>
  <si>
    <t xml:space="preserve">ESPECIALISTA URBANISTA </t>
  </si>
  <si>
    <t>ESPECIALISTA HIDRAULICO</t>
  </si>
  <si>
    <t xml:space="preserve">ESPECIALISTA EN REDES SECAS </t>
  </si>
  <si>
    <t>ESPECIALISTA EN PRESUPUESTO Y PROGRAMACION</t>
  </si>
  <si>
    <t>PERSONAL TÉCNICO Y PERSONAL AUXILIAR</t>
  </si>
  <si>
    <t>N/A</t>
  </si>
  <si>
    <t>PERSONAL ADMINISTRATIVO</t>
  </si>
  <si>
    <t>SUBTOTAL COSTOS MENSUALES DE PERSONAL</t>
  </si>
  <si>
    <t>GASTOS OPERACIONALES MENSUALES</t>
  </si>
  <si>
    <t>CANT.</t>
  </si>
  <si>
    <t>AREA (M2)</t>
  </si>
  <si>
    <t>DEDICACIÓN</t>
  </si>
  <si>
    <t>MES 4</t>
  </si>
  <si>
    <t>MES 5</t>
  </si>
  <si>
    <t>NUMERO DE MESES</t>
  </si>
  <si>
    <t>COSTO ($/M2.MES)</t>
  </si>
  <si>
    <t>VALOR ($)</t>
  </si>
  <si>
    <t>SUBTOTAL GASTOS OPERACIONALES MENSUALES</t>
  </si>
  <si>
    <t>TOTAL COSTOS PERSONAL + GASTOS OPERACIONALES POR EL TÉRMINO DE EJECUCIÓN</t>
  </si>
  <si>
    <t>IVA SOBRE LOS COSTOS DIRECTOS</t>
  </si>
  <si>
    <t>TOTAL COSTOS ESTUDIOS Y DISEÑOS</t>
  </si>
  <si>
    <t>COSTO ESTIMADO PROYECTO</t>
  </si>
  <si>
    <t>DEDICACIÓN ETAPA EJECUCIÓN OBRA</t>
  </si>
  <si>
    <t>MES 6</t>
  </si>
  <si>
    <t>RESIDENTE DE OBRA</t>
  </si>
  <si>
    <t>ESPECIALISTA REDES SECAS</t>
  </si>
  <si>
    <t>DEDICACIÓN X ÁREA (M2)</t>
  </si>
  <si>
    <t>TOTAL COSTOS PERSONAL + GASTOS OPERACIONALES POR EL TÉRMINO DE EJECUCIÓN EN PORCENTAJE DEL COSTO DIRECTO</t>
  </si>
  <si>
    <t>3. IMPUESTOS Y GARANTÍAS</t>
  </si>
  <si>
    <t>IMPUESTOS</t>
  </si>
  <si>
    <t>DESCRIPCIÓN</t>
  </si>
  <si>
    <t>IMPUESTO</t>
  </si>
  <si>
    <t>Contribución Especial (Impuesto de Guerra Ley 1738 Dic 18-2014 Prórroga 4 años)</t>
  </si>
  <si>
    <t>ICA (Ley 14 6 Jul 1983, Res 219 25 Feb 2004)</t>
  </si>
  <si>
    <t>GMF (Ley 1739 23 Dic 2014 modifica el Estatuto Tributario)</t>
  </si>
  <si>
    <t xml:space="preserve">Retefuente </t>
  </si>
  <si>
    <t>Estampilla Unipedagógica (Dec 584 de 19 Dic 2014)</t>
  </si>
  <si>
    <t>Impuesto Timbre (Decreto 175 de 2025)</t>
  </si>
  <si>
    <t>SUBTOTAL IMPUESTOS</t>
  </si>
  <si>
    <t>GARANTIAS</t>
  </si>
  <si>
    <t>VR. BASE</t>
  </si>
  <si>
    <t>% ASEGURADO</t>
  </si>
  <si>
    <t>TASA ASEGURADORA</t>
  </si>
  <si>
    <t>GARANTÍA ÚNICA</t>
  </si>
  <si>
    <t>Cumplimiento</t>
  </si>
  <si>
    <t>Salarios y Prestaciones Sociales</t>
  </si>
  <si>
    <t>Estabilidad de la Obra</t>
  </si>
  <si>
    <t>RESPONSABILIDAD CIVIL EXTRACONTRACTUAL</t>
  </si>
  <si>
    <t>Predios, labores y Operaciones- Vigencia (Decreto 1082 de 2015 Sección III)</t>
  </si>
  <si>
    <t>SUBTOTAL GARANTÍAS</t>
  </si>
  <si>
    <t>TOTAL IMPUESTOS Y GARANTÍAS</t>
  </si>
  <si>
    <t>TOTAL IMPUESTOS Y GARANTÍAS EN PORCENTAJE DEL COSTO DIRECTO</t>
  </si>
  <si>
    <t>A. ADMINISTRACIÓN (1 + 2 + 3)</t>
  </si>
  <si>
    <t xml:space="preserve">I. IMPREVISTOS </t>
  </si>
  <si>
    <t>U. UTILIDAD</t>
  </si>
  <si>
    <t>A.I.U. (ADMINISTRACIÓN, IMPREVISTOS Y UTILIDAD)</t>
  </si>
  <si>
    <t>PLAN DE GESTIÓN AMBIENTAL, SEGURIDAD Y SALUD EN EL TRABAJO</t>
  </si>
  <si>
    <t>COMPONENTE A - PERSONAL</t>
  </si>
  <si>
    <t>EJECUCIÓN DE OBRA</t>
  </si>
  <si>
    <t>EJECUCIÓN DE OBRAS</t>
  </si>
  <si>
    <t>ÍTEMS</t>
  </si>
  <si>
    <t>UN.</t>
  </si>
  <si>
    <t>CANT</t>
  </si>
  <si>
    <t>CATEG</t>
  </si>
  <si>
    <t>DEDIC 
H/MES</t>
  </si>
  <si>
    <t>TOTAL DEDIC H/PROY</t>
  </si>
  <si>
    <t>TARIFA</t>
  </si>
  <si>
    <t>F.P</t>
  </si>
  <si>
    <t>TOTAL ACTIVIDAD</t>
  </si>
  <si>
    <t xml:space="preserve">PROFESIONAL AMBIENTAL Y SST </t>
  </si>
  <si>
    <t>INGENIERO FORESTAL</t>
  </si>
  <si>
    <t>SUBTOTAL COMPONENTE A</t>
  </si>
  <si>
    <t xml:space="preserve">COMPONTE B. EJECUCIÓN DE ACTIVIDADES CONSTRUCTIVAS </t>
  </si>
  <si>
    <t>ESPECIFICACIÓN</t>
  </si>
  <si>
    <t>VALOR UNITARIO</t>
  </si>
  <si>
    <t>VALOR TOTAL</t>
  </si>
  <si>
    <t>B 1</t>
  </si>
  <si>
    <t xml:space="preserve"> MANEJO DE CAMPAMENTOS Y CENTROS DE ACOPIO</t>
  </si>
  <si>
    <t>CANECAS PARA CAMPAMENTOS Y FRENTES DE OBRA</t>
  </si>
  <si>
    <t>SUBTOTAL DEL PROGRAMA B 1</t>
  </si>
  <si>
    <t>B 2</t>
  </si>
  <si>
    <t>MANEJO DE MATERIALES DE CONSTRUCCIÓN</t>
  </si>
  <si>
    <t>PUNTO DE ACOPIO DE MATERIALES</t>
  </si>
  <si>
    <t>SUBTOTAL DEL PROGRAMA B 2</t>
  </si>
  <si>
    <t>B 3</t>
  </si>
  <si>
    <t>MANEJO INTEGRAL DE RESIDUOS SÓLIDOS</t>
  </si>
  <si>
    <t>ACOPIO TEMPORAL DE RCD EN FRENTES DE OBRA</t>
  </si>
  <si>
    <t>KIT BRIGADA DE ASEO Y LIMPIEZA</t>
  </si>
  <si>
    <t>BARRA DE 18LB CON PUNTA Y PALA 150CM X 10CM</t>
  </si>
  <si>
    <t>SUBTOTAL DEL PROGRAMA B 3</t>
  </si>
  <si>
    <t>B 4</t>
  </si>
  <si>
    <t>CONTROL DE EMISIONES ATMOSFERICAS</t>
  </si>
  <si>
    <t>DEMARCACIÓN DEL ÁREA DE TRABAJO</t>
  </si>
  <si>
    <t>SUBTOTAL DEL PROGRAMA B 4</t>
  </si>
  <si>
    <t>SUBTOTAL COMPONENTE B</t>
  </si>
  <si>
    <t>COMPONTE C. MANEJO DE LA VEGETACION Y PAISAJISMO</t>
  </si>
  <si>
    <t>C1</t>
  </si>
  <si>
    <t xml:space="preserve">MANEJO DE LA VEGETACION EXISTENTE </t>
  </si>
  <si>
    <t>PROTECCION DE ARBOLES</t>
  </si>
  <si>
    <t>SOPORTE MALLA</t>
  </si>
  <si>
    <t>COMPONENTE D. GESTIÓN EN SEGURIDAD Y SALUD EN EL TRABAJO</t>
  </si>
  <si>
    <t>D 1</t>
  </si>
  <si>
    <t>SEGURIDAD Y SALUD EN EL TRABAJO</t>
  </si>
  <si>
    <t>EXÁMENES OCUPACIONALES</t>
  </si>
  <si>
    <t>SUBTOTAL COMPONENTE D</t>
  </si>
  <si>
    <t xml:space="preserve">Nota: Los costos de elementos de protección y de exámenes médicos ocupacionales para los cargos relacionados con las actividades de estructuras metálicas (Montadores, Soldadores y Pintores) están incluidos en el costo de kilogramo de acero de estructura, </t>
  </si>
  <si>
    <t>COMPONENTE E. PROGRAMA DE SEÑALIZACIÓN DE SEGURIDAD</t>
  </si>
  <si>
    <t>E 1</t>
  </si>
  <si>
    <t>MANEJO SEÑALIZACIÓN FRENTE DE OBRA</t>
  </si>
  <si>
    <t>SEÑALIZACIÓN INTERNA DE EXCAVACIONES, POZOS, VACÍOS</t>
  </si>
  <si>
    <t>SEÑALES DE CAMPAMENTO Y FRENTES DE OBRA</t>
  </si>
  <si>
    <t>SUBTOTAL COMPONENTE E</t>
  </si>
  <si>
    <t>SUBTOTAL COMPONENTES A+B+C+D+E</t>
  </si>
  <si>
    <t>VALOR GLOBAL AMBIENTAL CON AIU : TOTAL COMPONENTES A+B+C+D+E</t>
  </si>
  <si>
    <t>NOTA: EN LOS ITEMS MARCADOS  CON ** EL VALOR TOTAL SE OBTIENE DE MULTIPLICAR LA CANTIDAD POR EL NUMERO DE MESES DE EJECUCION DE OBRA Y POR EL VALOR UNITARIO.</t>
  </si>
  <si>
    <t>ALCALDÍA MAYOR DE BOGOTÁ</t>
  </si>
  <si>
    <t>AREA DE GESTIÓN DE DESARROLLO LOCAL DE BOSA</t>
  </si>
  <si>
    <t>INFRAESTRUCTURA - FDLBOSA</t>
  </si>
  <si>
    <t>OBJETO DE LA LICITACIÓN</t>
  </si>
  <si>
    <t>MATRIZ PARA EL CALCULO DE AIU PLAN DE GESTIÓN AMBIENTAL, SEGURIDAD Y SALUD EN EL TRABAJO</t>
  </si>
  <si>
    <t>FECHA</t>
  </si>
  <si>
    <t>TERMINO ESTIMADO PARA EJECUCIÓN DE CONTRATO</t>
  </si>
  <si>
    <t>3.  IMPUESTOS Y GARANTÍAS</t>
  </si>
  <si>
    <t>GARANTÍAS</t>
  </si>
  <si>
    <t>VIGENCIA AMPARO
(MESES)</t>
  </si>
  <si>
    <t>TASA ASEGURADA</t>
  </si>
  <si>
    <t>Estabilidad de Obra</t>
  </si>
  <si>
    <t>Predios, labores y Operaciones - Vigencia (Decreto 1082 de 2015 Sección III)</t>
  </si>
  <si>
    <t>400 SMMLV</t>
  </si>
  <si>
    <t>A. ADMINISTRACIÓN (1+2+3)</t>
  </si>
  <si>
    <t>I. IMPREVISTOS</t>
  </si>
  <si>
    <t>CONTROL DE INVERSIÓN GESTIÓN SOCIAL PARA OBRAS</t>
  </si>
  <si>
    <t>COMPONENTE</t>
  </si>
  <si>
    <t>CATEGORIA</t>
  </si>
  <si>
    <t>FP</t>
  </si>
  <si>
    <t>Cantidad</t>
  </si>
  <si>
    <t>Dedicación H/Mes</t>
  </si>
  <si>
    <t>Plazo (Meses)</t>
  </si>
  <si>
    <t>Dedicación Total (Meses)</t>
  </si>
  <si>
    <t>Subtotal</t>
  </si>
  <si>
    <t>Componente A. Personal Profesional de Gestión Social</t>
  </si>
  <si>
    <t>A.1</t>
  </si>
  <si>
    <t>Residente Social</t>
  </si>
  <si>
    <t>Subtotal Componente Personal Profesional</t>
  </si>
  <si>
    <t>Componente B.  Plan de Gestión Social</t>
  </si>
  <si>
    <t>Cantidad Obra</t>
  </si>
  <si>
    <t>B.2</t>
  </si>
  <si>
    <t>Programa de Divulgación al Ciudadano</t>
  </si>
  <si>
    <t>B.2.1</t>
  </si>
  <si>
    <t>B.2.2</t>
  </si>
  <si>
    <t>B.2.3</t>
  </si>
  <si>
    <t>Subtotal Programa de Divulgación al Ciudadano</t>
  </si>
  <si>
    <t>B.3</t>
  </si>
  <si>
    <t>Programa de Atención al Ciudadano</t>
  </si>
  <si>
    <t>Dedicación Mes</t>
  </si>
  <si>
    <t>B.3.1</t>
  </si>
  <si>
    <t>Adecuación del Punto CREA - Atención al Ciudadano</t>
  </si>
  <si>
    <t>B.3.1.2</t>
  </si>
  <si>
    <t>B.3.1.3</t>
  </si>
  <si>
    <t>B.3.1.4</t>
  </si>
  <si>
    <t>B.3.1.5</t>
  </si>
  <si>
    <t>B.3.1.9</t>
  </si>
  <si>
    <t>Subtotal Programa de Atención al Ciudadano</t>
  </si>
  <si>
    <t>SUBTOTAL COSTO DE PERSONAL PARA EL PLAN DE GESTIÓN SOCIAL</t>
  </si>
  <si>
    <t>SUBTOTAL COSTOS DE SUBPROGRAMAS DE PLAN DE GESTIÓN SOCIAL</t>
  </si>
  <si>
    <t>SUBTOTAL COSTO DEL PLAN DE GESTIÓN SOCIAL</t>
  </si>
  <si>
    <t>TOTAL COSTO DEL PLAN DE GESTIÓN SOCIAL</t>
  </si>
  <si>
    <t>ÁREA DE GESTIÓN DE DESARROLLO LOCAL BOSA</t>
  </si>
  <si>
    <t xml:space="preserve"> INFRAESTRUCTURA FDLBOSA</t>
  </si>
  <si>
    <t>ALCALDÍA LOCAL DE CIUDAD BOLÍVAR</t>
  </si>
  <si>
    <t xml:space="preserve">MATRIZ PARA CÁLCULO DE AIU PLAN DE GESTIÓN SOCIAL </t>
  </si>
  <si>
    <t>TERMINO ESTIMADO DE EJECUCIÓN DE OBRA</t>
  </si>
  <si>
    <t>VIGENCIA AMPARO (MESES)</t>
  </si>
  <si>
    <t>NOTA:</t>
  </si>
  <si>
    <t>LA EDICIÓN DE LAS FÓRMULAS COMPROMETE LA RESPONSABILIDAD DEL USUARIO DE LA MATRIZ.</t>
  </si>
  <si>
    <t>OFICINA DE INFRAESTRUCTURA</t>
  </si>
  <si>
    <t>CONTROL DE INVERSIÓN PLAN DE MANEJO DE TRÁNSITO</t>
  </si>
  <si>
    <t xml:space="preserve">PLAZO: </t>
  </si>
  <si>
    <t>No.</t>
  </si>
  <si>
    <t>TIEMPO</t>
  </si>
  <si>
    <t>CAT</t>
  </si>
  <si>
    <t xml:space="preserve">VALOR UNITARIO (MENSUAL) </t>
  </si>
  <si>
    <t>F.P.</t>
  </si>
  <si>
    <t>VR TOTAL</t>
  </si>
  <si>
    <t>Und</t>
  </si>
  <si>
    <t>Cant</t>
  </si>
  <si>
    <t xml:space="preserve">PERSONAL </t>
  </si>
  <si>
    <t>PERSONAL PROFESIONAL</t>
  </si>
  <si>
    <t>PALETERO</t>
  </si>
  <si>
    <t>SUBTOTAL COSTOS PERSONAL</t>
  </si>
  <si>
    <t>OTROS</t>
  </si>
  <si>
    <t>SEÑALIZACION TEMPORAL</t>
  </si>
  <si>
    <t>SUBTOTAL OTROS COSTOS DIRECTOS</t>
  </si>
  <si>
    <t>SUB TOTAL</t>
  </si>
  <si>
    <t>A.I.U</t>
  </si>
  <si>
    <t>INFRAESTRUCTURA FDLBOSA</t>
  </si>
  <si>
    <t>MATRIZ PARA CÁLCULO DE AIU PLAN DE MANEJO DE TRÁNSITO</t>
  </si>
  <si>
    <t>$ 907.854.814</t>
  </si>
  <si>
    <t>ARQUITECTO URBANISTA</t>
  </si>
  <si>
    <t>ESPECIALISTA GEOTECNISTA</t>
  </si>
  <si>
    <t xml:space="preserve"> 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</si>
</sst>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quot;$&quot;#,##0.00;[Red]\-&quot;$&quot;#,##0.00"/>
    <numFmt numFmtId="166" formatCode="_-&quot;$&quot;* #,##0_-;\-&quot;$&quot;* #,##0_-;_-&quot;$&quot;* &quot;-&quot;_-;_-@_-"/>
    <numFmt numFmtId="167" formatCode="_-&quot;$&quot;* #,##0.00_-;\-&quot;$&quot;* #,##0.00_-;_-&quot;$&quot;* &quot;-&quot;??_-;_-@_-"/>
    <numFmt numFmtId="168" formatCode="_-[$$-240A]\ * #,##0.00_-;\-[$$-240A]\ * #,##0.00_-;_-[$$-240A]\ * &quot;-&quot;??_-;_-@_-"/>
    <numFmt numFmtId="169" formatCode="_(&quot;$&quot;\ * #,##0.00_);_(&quot;$&quot;\ * \(#,##0.00\);_(&quot;$&quot;\ * &quot;-&quot;??_);_(@_)"/>
    <numFmt numFmtId="170" formatCode="_(&quot;$&quot;\ * #,##0_);_(&quot;$&quot;\ * \(#,##0\);_(&quot;$&quot;\ * &quot;-&quot;??_);_(@_)"/>
    <numFmt numFmtId="171" formatCode="_-&quot;$&quot;* #,##0_-;\-&quot;$&quot;* #,##0_-;_-&quot;$&quot;* &quot;-&quot;??_-;_-@_-"/>
    <numFmt numFmtId="172" formatCode="0.0"/>
    <numFmt numFmtId="173" formatCode="&quot;$&quot;\ #,##0"/>
    <numFmt numFmtId="174" formatCode="_-[$$-240A]\ * #,##0_-;\-[$$-240A]\ * #,##0_-;_-[$$-240A]\ * &quot;-&quot;??_-;_-@_-"/>
    <numFmt numFmtId="175" formatCode="0.000"/>
    <numFmt numFmtId="176" formatCode="&quot;$&quot;\ #,##0.00"/>
    <numFmt numFmtId="177" formatCode="[$$-240A]#,##0.00;[Red]\([$$-240A]#,##0.00\)"/>
    <numFmt numFmtId="178" formatCode="#,##0.0000"/>
    <numFmt numFmtId="179" formatCode="#,##0.0"/>
    <numFmt numFmtId="180" formatCode="#,##0.00;[Red]#,##0.00"/>
    <numFmt numFmtId="181" formatCode="0.0000%"/>
    <numFmt numFmtId="182" formatCode="[$$-240A]\ #,##0.00"/>
    <numFmt numFmtId="183" formatCode="_ &quot;$&quot;\ * #,##0.00_ ;_ &quot;$&quot;\ * \-#,##0.00_ ;_ &quot;$&quot;\ * &quot;-&quot;??_ ;_ @_ "/>
    <numFmt numFmtId="184" formatCode="[$$-240A]\ #,##0"/>
    <numFmt numFmtId="185" formatCode="&quot;$&quot;\ #,##0.0"/>
    <numFmt numFmtId="186" formatCode="_ * #,##0.00_ ;_ * \-#,##0.00_ ;_ * &quot;-&quot;??_ ;_ @_ "/>
    <numFmt numFmtId="187" formatCode="_(* #,##0.00_);_(* \(#,##0.00\);_(* &quot;-&quot;??_);_(@_)"/>
    <numFmt numFmtId="188" formatCode="[$$-240A]\ #,##0.00;[Red][$$-240A]\ #,##0.00"/>
    <numFmt numFmtId="189" formatCode="_ [$€]\ * #,##0.00_ ;_ [$€]\ * \-#,##0.00_ ;_ [$€]\ * &quot;-&quot;??_ ;_ @_ "/>
    <numFmt numFmtId="190" formatCode="0.000%"/>
    <numFmt numFmtId="191" formatCode="[$$-240A]\ #,##0.0"/>
    <numFmt numFmtId="192" formatCode="0.0000"/>
    <numFmt numFmtId="193" formatCode="_ * #,##0.0_ ;_ * \-#,##0.0_ ;_ * &quot;-&quot;??_ ;_ @_ "/>
    <numFmt numFmtId="194" formatCode="_-* #,##0_-;\-* #,##0_-;_-* &quot;-&quot;??_-;_-@_-"/>
    <numFmt numFmtId="195" formatCode="_-* #,##0.00\ _€_-;\-* #,##0.00\ _€_-;_-* &quot;-&quot;??\ _€_-;_-@_-"/>
    <numFmt numFmtId="196" formatCode="&quot;$&quot;#.00"/>
    <numFmt numFmtId="197" formatCode="\$#,##0\ ;\(\$#,##0\)"/>
    <numFmt numFmtId="198" formatCode="#."/>
    <numFmt numFmtId="199" formatCode="_ * #,##0.00_ ;_ * \-#,##0.00_ ;_ * \-??_ ;_ @_ "/>
    <numFmt numFmtId="200" formatCode="_-* #,##0.00\ &quot;Pta&quot;_-;\-* #,##0.00\ &quot;Pta&quot;_-;_-* &quot;-&quot;??\ &quot;Pta&quot;_-;_-@_-"/>
    <numFmt numFmtId="201" formatCode="\$#,##0.00\ ;\(\$#,##0.00\)"/>
    <numFmt numFmtId="202" formatCode="%#.00"/>
    <numFmt numFmtId="203" formatCode="_-* #,##0.00\ _P_t_a_-;\-* #,##0.00\ _P_t_a_-;_-* &quot;-&quot;??\ _P_t_a_-;_-@_-"/>
    <numFmt numFmtId="204" formatCode="_ &quot;$&quot;\ * #,##0_ ;_ &quot;$&quot;\ * \-#,##0_ ;_ &quot;$&quot;\ * &quot;-&quot;_ ;_ @_ "/>
    <numFmt numFmtId="205" formatCode="0.00000%"/>
    <numFmt numFmtId="206" formatCode="&quot;$&quot;\ #,##0;[Red]&quot;$&quot;\ \-#,##0"/>
    <numFmt numFmtId="207" formatCode="&quot;$&quot;\ #,##0.00;[Red]&quot;$&quot;\ \-#,##0.00"/>
    <numFmt numFmtId="208" formatCode="&quot;$&quot;\ #,##0.0;[Red]&quot;$&quot;\ \-#,##0.0"/>
    <numFmt numFmtId="209" formatCode="[$$-240A]\ #,##0.00_);[Red]\([$$-240A]\ #,##0.00\)"/>
    <numFmt numFmtId="210" formatCode="_-&quot;$&quot;* #,##0_-;\-&quot;$&quot;* #,##0_-;_-&quot;$&quot;* &quot;-&quot;??_-;_-@"/>
    <numFmt numFmtId="211" formatCode="[$$-240A]\ #,##0.000;[Red][$$-240A]\ #,##0.000"/>
    <numFmt numFmtId="212" formatCode="_-[$$-240A]\ * #,##0.000_-;\-[$$-240A]\ * #,##0.000_-;_-[$$-240A]\ * &quot;-&quot;??_-;_-@_-"/>
  </numFmts>
  <fonts count="10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b/>
      <sz val="11"/>
      <color rgb="FF000000"/>
      <name val="Calibri"/>
      <family val="2"/>
      <scheme val="minor"/>
    </font>
    <font>
      <sz val="10"/>
      <color indexed="64"/>
      <name val="Arial"/>
      <family val="2"/>
    </font>
    <font>
      <sz val="10"/>
      <name val="Arial"/>
      <family val="2"/>
    </font>
    <font>
      <b/>
      <sz val="12"/>
      <name val="Arial"/>
      <family val="2"/>
    </font>
    <font>
      <sz val="11"/>
      <color theme="1"/>
      <name val="Arial"/>
      <family val="2"/>
    </font>
    <font>
      <b/>
      <sz val="11"/>
      <color theme="1"/>
      <name val="Arial"/>
      <family val="2"/>
    </font>
    <font>
      <b/>
      <sz val="11"/>
      <name val="Arial"/>
      <family val="2"/>
    </font>
    <font>
      <sz val="11"/>
      <name val="Arial"/>
      <family val="2"/>
    </font>
    <font>
      <sz val="11"/>
      <name val="Calibri"/>
      <family val="2"/>
      <scheme val="minor"/>
    </font>
    <font>
      <b/>
      <sz val="10"/>
      <name val="Arial"/>
      <family val="2"/>
    </font>
    <font>
      <b/>
      <sz val="8"/>
      <name val="Arial"/>
      <family val="2"/>
    </font>
    <font>
      <b/>
      <sz val="9"/>
      <name val="Arial Narrow"/>
      <family val="2"/>
    </font>
    <font>
      <sz val="9"/>
      <name val="Arial Narrow"/>
      <family val="2"/>
    </font>
    <font>
      <sz val="9"/>
      <color theme="1"/>
      <name val="Arial Narrow"/>
      <family val="2"/>
    </font>
    <font>
      <sz val="10"/>
      <color theme="1"/>
      <name val="Arial"/>
      <family val="2"/>
    </font>
    <font>
      <b/>
      <sz val="10"/>
      <color theme="1"/>
      <name val="Arial"/>
      <family val="2"/>
    </font>
    <font>
      <b/>
      <sz val="8"/>
      <color theme="1"/>
      <name val="Arial"/>
      <family val="2"/>
    </font>
    <font>
      <sz val="9"/>
      <color theme="1"/>
      <name val="Arial"/>
      <family val="2"/>
    </font>
    <font>
      <sz val="9"/>
      <name val="Arial"/>
      <family val="2"/>
    </font>
    <font>
      <b/>
      <sz val="9"/>
      <color theme="1"/>
      <name val="Arial"/>
      <family val="2"/>
    </font>
    <font>
      <sz val="8"/>
      <name val="Arial"/>
      <family val="2"/>
    </font>
    <font>
      <b/>
      <sz val="8"/>
      <color indexed="8"/>
      <name val="Arial"/>
      <family val="2"/>
    </font>
    <font>
      <sz val="12"/>
      <name val="Arial"/>
      <family val="2"/>
    </font>
    <font>
      <b/>
      <sz val="7"/>
      <name val="Arial"/>
      <family val="2"/>
    </font>
    <font>
      <sz val="11"/>
      <color theme="0" tint="-0.34998626667073579"/>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
      <color indexed="8"/>
      <name val="Courier"/>
      <family val="3"/>
    </font>
    <font>
      <sz val="12"/>
      <color indexed="24"/>
      <name val="Arial"/>
      <family val="2"/>
    </font>
    <font>
      <b/>
      <sz val="18"/>
      <color indexed="24"/>
      <name val="Arial"/>
      <family val="2"/>
    </font>
    <font>
      <b/>
      <sz val="12"/>
      <color indexed="24"/>
      <name val="Arial"/>
      <family val="2"/>
    </font>
    <font>
      <b/>
      <sz val="11"/>
      <color indexed="8"/>
      <name val="Calibri"/>
      <family val="2"/>
    </font>
    <font>
      <sz val="10"/>
      <name val="Helv"/>
      <charset val="204"/>
    </font>
    <font>
      <i/>
      <sz val="11"/>
      <color indexed="23"/>
      <name val="Calibri"/>
      <family val="2"/>
    </font>
    <font>
      <sz val="11"/>
      <color indexed="17"/>
      <name val="Calibri"/>
      <family val="2"/>
    </font>
    <font>
      <b/>
      <sz val="18"/>
      <name val="Arial"/>
      <family val="2"/>
    </font>
    <font>
      <b/>
      <sz val="11"/>
      <color indexed="56"/>
      <name val="Calibri"/>
      <family val="2"/>
    </font>
    <font>
      <b/>
      <sz val="1"/>
      <color indexed="8"/>
      <name val="Courier"/>
      <family val="3"/>
    </font>
    <font>
      <u/>
      <sz val="10"/>
      <color indexed="12"/>
      <name val="Arial"/>
      <family val="2"/>
    </font>
    <font>
      <sz val="11"/>
      <color indexed="62"/>
      <name val="Calibri"/>
      <family val="2"/>
    </font>
    <font>
      <sz val="11"/>
      <color indexed="52"/>
      <name val="Calibri"/>
      <family val="2"/>
    </font>
    <font>
      <b/>
      <sz val="9"/>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sz val="11"/>
      <color rgb="FF000000"/>
      <name val="Calibri"/>
      <family val="2"/>
    </font>
    <font>
      <sz val="10"/>
      <name val="Times New Roman"/>
      <family val="1"/>
      <charset val="204"/>
    </font>
    <font>
      <sz val="10"/>
      <color indexed="8"/>
      <name val="Helvetica Neue"/>
      <family val="2"/>
    </font>
    <font>
      <sz val="10"/>
      <color indexed="8"/>
      <name val="MS Sans Serif"/>
      <family val="2"/>
    </font>
    <font>
      <b/>
      <sz val="7.5"/>
      <name val="Arial"/>
      <family val="2"/>
    </font>
    <font>
      <sz val="9"/>
      <color indexed="8"/>
      <name val="Arial"/>
      <family val="2"/>
    </font>
    <font>
      <b/>
      <sz val="9"/>
      <name val="Arial"/>
      <family val="2"/>
    </font>
    <font>
      <sz val="8"/>
      <name val="Arial"/>
      <family val="2"/>
      <charset val="1"/>
    </font>
    <font>
      <b/>
      <sz val="8"/>
      <name val="Arial"/>
      <family val="2"/>
      <charset val="1"/>
    </font>
    <font>
      <sz val="5"/>
      <name val="Arial"/>
      <family val="2"/>
    </font>
    <font>
      <b/>
      <sz val="10"/>
      <name val="Arial"/>
      <family val="2"/>
      <charset val="1"/>
    </font>
    <font>
      <sz val="11"/>
      <color rgb="FF000000"/>
      <name val="Arial"/>
      <family val="2"/>
    </font>
    <font>
      <sz val="11"/>
      <color theme="0" tint="-0.14999847407452621"/>
      <name val="Calibri"/>
      <family val="2"/>
      <scheme val="minor"/>
    </font>
    <font>
      <sz val="11"/>
      <color theme="1" tint="0.14999847407452621"/>
      <name val="Calibri"/>
      <family val="2"/>
      <scheme val="minor"/>
    </font>
    <font>
      <sz val="11"/>
      <color theme="1" tint="0.499984740745262"/>
      <name val="Calibri"/>
      <family val="2"/>
      <scheme val="minor"/>
    </font>
    <font>
      <sz val="8"/>
      <name val="Calibri"/>
      <family val="2"/>
      <scheme val="minor"/>
    </font>
    <font>
      <sz val="8"/>
      <color theme="0" tint="-0.34998626667073579"/>
      <name val="Calibri"/>
      <family val="2"/>
      <scheme val="minor"/>
    </font>
    <font>
      <b/>
      <sz val="8"/>
      <name val="Calibri"/>
      <family val="2"/>
      <scheme val="minor"/>
    </font>
    <font>
      <b/>
      <sz val="8"/>
      <color theme="0" tint="-0.34998626667073579"/>
      <name val="Calibri"/>
      <family val="2"/>
      <scheme val="minor"/>
    </font>
    <font>
      <sz val="10"/>
      <name val="Calibri"/>
      <family val="2"/>
      <scheme val="minor"/>
    </font>
    <font>
      <sz val="10"/>
      <color theme="0" tint="-0.34998626667073579"/>
      <name val="Calibri"/>
      <family val="2"/>
      <scheme val="minor"/>
    </font>
    <font>
      <sz val="9"/>
      <name val="Calibri"/>
      <family val="2"/>
      <scheme val="minor"/>
    </font>
    <font>
      <sz val="10"/>
      <color theme="1" tint="0.499984740745262"/>
      <name val="Arial"/>
      <family val="2"/>
    </font>
    <font>
      <sz val="8"/>
      <color theme="1" tint="0.499984740745262"/>
      <name val="Arial"/>
      <family val="2"/>
      <charset val="1"/>
    </font>
    <font>
      <b/>
      <sz val="8"/>
      <color theme="1" tint="0.499984740745262"/>
      <name val="Arial"/>
      <family val="2"/>
      <charset val="1"/>
    </font>
    <font>
      <sz val="8"/>
      <color theme="1" tint="0.499984740745262"/>
      <name val="Calibri"/>
      <family val="2"/>
      <scheme val="minor"/>
    </font>
    <font>
      <sz val="10"/>
      <color theme="1" tint="0.499984740745262"/>
      <name val="Calibri"/>
      <family val="2"/>
      <scheme val="minor"/>
    </font>
    <font>
      <sz val="8"/>
      <color theme="1" tint="0.499984740745262"/>
      <name val="Arial"/>
      <family val="2"/>
    </font>
    <font>
      <sz val="9"/>
      <color theme="1" tint="0.499984740745262"/>
      <name val="Calibri"/>
      <family val="2"/>
      <scheme val="minor"/>
    </font>
    <font>
      <b/>
      <sz val="8"/>
      <color theme="1" tint="0.499984740745262"/>
      <name val="Calibri"/>
      <family val="2"/>
      <scheme val="minor"/>
    </font>
    <font>
      <b/>
      <sz val="8"/>
      <color theme="1" tint="0.499984740745262"/>
      <name val="Arial"/>
      <family val="2"/>
    </font>
    <font>
      <sz val="9"/>
      <color theme="1" tint="0.499984740745262"/>
      <name val="Arial"/>
      <family val="2"/>
      <charset val="1"/>
    </font>
    <font>
      <sz val="8"/>
      <color theme="0" tint="-0.499984740745262"/>
      <name val="Calibri"/>
      <family val="2"/>
      <scheme val="minor"/>
    </font>
    <font>
      <b/>
      <sz val="11"/>
      <name val="Segoe UI"/>
      <family val="2"/>
    </font>
    <font>
      <sz val="10"/>
      <color rgb="FF000000"/>
      <name val="Segoe UI"/>
      <family val="2"/>
    </font>
    <font>
      <sz val="11"/>
      <color theme="0" tint="-4.9989318521683403E-2"/>
      <name val="Calibri"/>
      <family val="2"/>
      <scheme val="minor"/>
    </font>
    <font>
      <sz val="12"/>
      <color indexed="64"/>
      <name val="Garamond"/>
      <family val="1"/>
    </font>
    <font>
      <sz val="12"/>
      <name val="Garamond"/>
      <family val="1"/>
    </font>
    <font>
      <b/>
      <sz val="12"/>
      <name val="Garamond"/>
      <family val="1"/>
    </font>
    <font>
      <b/>
      <sz val="12"/>
      <color indexed="64"/>
      <name val="Garamond"/>
      <family val="1"/>
    </font>
    <font>
      <sz val="12"/>
      <color rgb="FF000000"/>
      <name val="Garamond"/>
      <family val="1"/>
    </font>
    <font>
      <b/>
      <sz val="12"/>
      <color theme="1"/>
      <name val="Garamond"/>
      <family val="1"/>
    </font>
    <font>
      <b/>
      <sz val="12"/>
      <color rgb="FF000000"/>
      <name val="Garamond"/>
      <family val="1"/>
    </font>
    <font>
      <sz val="12"/>
      <color theme="1"/>
      <name val="Garamond"/>
      <family val="1"/>
    </font>
    <font>
      <sz val="12"/>
      <color theme="1" tint="0.34998626667073579"/>
      <name val="Garamond"/>
      <family val="1"/>
    </font>
    <font>
      <b/>
      <sz val="12"/>
      <color theme="0" tint="-4.9989318521683403E-2"/>
      <name val="Garamond"/>
      <family val="1"/>
    </font>
    <font>
      <sz val="11"/>
      <color rgb="FFFF0000"/>
      <name val="Calibri"/>
      <family val="2"/>
      <scheme val="minor"/>
    </font>
    <font>
      <sz val="10"/>
      <color rgb="FF000000"/>
      <name val="Arial"/>
      <family val="2"/>
    </font>
  </fonts>
  <fills count="52">
    <fill>
      <patternFill patternType="none"/>
    </fill>
    <fill>
      <patternFill patternType="gray125"/>
    </fill>
    <fill>
      <patternFill patternType="solid">
        <fgColor rgb="FFBFBFBF"/>
        <bgColor indexed="64"/>
      </patternFill>
    </fill>
    <fill>
      <patternFill patternType="solid">
        <fgColor theme="0" tint="-0.14999847407452621"/>
        <bgColor indexed="64"/>
      </patternFill>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
      <patternFill patternType="solid">
        <fgColor rgb="FFDCE6F1"/>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rgb="FF0070C0"/>
        <bgColor indexed="64"/>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0000"/>
        <bgColor indexed="64"/>
      </patternFill>
    </fill>
    <fill>
      <patternFill patternType="solid">
        <fgColor rgb="FFDBE5F1"/>
        <bgColor rgb="FFDBE5F1"/>
      </patternFill>
    </fill>
    <fill>
      <patternFill patternType="solid">
        <fgColor indexed="22"/>
        <bgColor indexed="64"/>
      </patternFill>
    </fill>
    <fill>
      <patternFill patternType="solid">
        <fgColor theme="0"/>
        <bgColor rgb="FFDBE5F1"/>
      </patternFill>
    </fill>
    <fill>
      <patternFill patternType="solid">
        <fgColor rgb="FF00B0F0"/>
        <bgColor indexed="64"/>
      </patternFill>
    </fill>
    <fill>
      <patternFill patternType="solid">
        <fgColor rgb="FFD9D9D9"/>
        <bgColor rgb="FF000000"/>
      </patternFill>
    </fill>
    <fill>
      <patternFill patternType="solid">
        <fgColor theme="5" tint="0.59999389629810485"/>
        <bgColor indexed="64"/>
      </patternFill>
    </fill>
    <fill>
      <patternFill patternType="solid">
        <fgColor theme="4" tint="0.59999389629810485"/>
        <bgColor indexed="64"/>
      </patternFill>
    </fill>
  </fills>
  <borders count="7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theme="0" tint="-0.24994659260841701"/>
      </left>
      <right style="thin">
        <color theme="0" tint="-0.24994659260841701"/>
      </right>
      <top style="thin">
        <color theme="0" tint="-0.2499465926084170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theme="0" tint="-0.24994659260841701"/>
      </left>
      <right/>
      <top style="thin">
        <color theme="0" tint="-0.2499465926084170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medium">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rgb="FF000000"/>
      </right>
      <top style="thin">
        <color indexed="64"/>
      </top>
      <bottom style="thin">
        <color indexed="64"/>
      </bottom>
      <diagonal/>
    </border>
    <border>
      <left/>
      <right style="medium">
        <color indexed="64"/>
      </right>
      <top style="thin">
        <color indexed="64"/>
      </top>
      <bottom style="thin">
        <color indexed="64"/>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indexed="64"/>
      </right>
      <top style="medium">
        <color indexed="64"/>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12">
    <xf numFmtId="0" fontId="0" fillId="0" borderId="0"/>
    <xf numFmtId="166" fontId="1" fillId="0" borderId="0" applyFont="0" applyFill="0" applyBorder="0" applyAlignment="0" applyProtection="0"/>
    <xf numFmtId="44" fontId="1" fillId="0" borderId="0" applyFont="0" applyFill="0" applyBorder="0" applyAlignment="0" applyProtection="0"/>
    <xf numFmtId="0" fontId="5" fillId="0" borderId="0"/>
    <xf numFmtId="169" fontId="1"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43" fontId="6" fillId="0" borderId="0" applyFont="0" applyFill="0" applyBorder="0" applyAlignment="0" applyProtection="0"/>
    <xf numFmtId="0" fontId="6" fillId="0" borderId="0"/>
    <xf numFmtId="9" fontId="6" fillId="0" borderId="0" applyFill="0" applyBorder="0" applyAlignment="0" applyProtection="0"/>
    <xf numFmtId="0" fontId="6" fillId="0" borderId="0" applyBorder="0"/>
    <xf numFmtId="0" fontId="6" fillId="0" borderId="0"/>
    <xf numFmtId="167" fontId="6" fillId="0" borderId="0" applyFont="0" applyFill="0" applyBorder="0" applyAlignment="0" applyProtection="0"/>
    <xf numFmtId="167" fontId="6" fillId="0" borderId="0" applyFont="0" applyFill="0" applyBorder="0" applyAlignment="0" applyProtection="0"/>
    <xf numFmtId="0" fontId="6" fillId="0" borderId="0"/>
    <xf numFmtId="43" fontId="6" fillId="0" borderId="0" applyFont="0" applyFill="0" applyBorder="0" applyAlignment="0" applyProtection="0"/>
    <xf numFmtId="183" fontId="6" fillId="0" borderId="0" applyFont="0" applyFill="0" applyBorder="0" applyAlignment="0" applyProtection="0"/>
    <xf numFmtId="9" fontId="6" fillId="0" borderId="0" applyFont="0" applyFill="0" applyBorder="0" applyAlignment="0" applyProtection="0"/>
    <xf numFmtId="0" fontId="1" fillId="0" borderId="0"/>
    <xf numFmtId="169" fontId="6" fillId="0" borderId="0" applyFont="0" applyFill="0" applyBorder="0" applyAlignment="0" applyProtection="0"/>
    <xf numFmtId="0" fontId="6" fillId="0" borderId="0"/>
    <xf numFmtId="9" fontId="6" fillId="0" borderId="0" applyFont="0" applyFill="0" applyBorder="0" applyAlignment="0" applyProtection="0"/>
    <xf numFmtId="0" fontId="6" fillId="0" borderId="0"/>
    <xf numFmtId="187" fontId="1" fillId="0" borderId="0" applyFont="0" applyFill="0" applyBorder="0" applyAlignment="0" applyProtection="0"/>
    <xf numFmtId="169" fontId="1" fillId="0" borderId="0" applyFont="0" applyFill="0" applyBorder="0" applyAlignment="0" applyProtection="0"/>
    <xf numFmtId="9" fontId="1" fillId="0" borderId="0" applyFont="0" applyFill="0" applyBorder="0" applyAlignment="0" applyProtection="0"/>
    <xf numFmtId="186" fontId="6" fillId="0" borderId="0" applyFont="0" applyFill="0" applyBorder="0" applyAlignment="0" applyProtection="0"/>
    <xf numFmtId="189" fontId="6" fillId="0" borderId="0"/>
    <xf numFmtId="9" fontId="6" fillId="0" borderId="0" applyFont="0" applyFill="0" applyBorder="0" applyAlignment="0" applyProtection="0"/>
    <xf numFmtId="0" fontId="6" fillId="0" borderId="0" applyBorder="0"/>
    <xf numFmtId="0" fontId="6" fillId="0" borderId="0"/>
    <xf numFmtId="187" fontId="6" fillId="0" borderId="0" applyFont="0" applyFill="0" applyBorder="0" applyAlignment="0" applyProtection="0"/>
    <xf numFmtId="187" fontId="1" fillId="0" borderId="0" applyFont="0" applyFill="0" applyBorder="0" applyAlignment="0" applyProtection="0"/>
    <xf numFmtId="187" fontId="6" fillId="0" borderId="0" applyFont="0" applyFill="0" applyBorder="0" applyAlignment="0" applyProtection="0"/>
    <xf numFmtId="9" fontId="1" fillId="0" borderId="0" applyFont="0" applyFill="0" applyBorder="0" applyAlignment="0" applyProtection="0"/>
    <xf numFmtId="189" fontId="29" fillId="12" borderId="0" applyNumberFormat="0" applyBorder="0" applyAlignment="0" applyProtection="0"/>
    <xf numFmtId="189" fontId="29" fillId="13" borderId="0" applyNumberFormat="0" applyBorder="0" applyAlignment="0" applyProtection="0"/>
    <xf numFmtId="189" fontId="29" fillId="14" borderId="0" applyNumberFormat="0" applyBorder="0" applyAlignment="0" applyProtection="0"/>
    <xf numFmtId="189" fontId="29" fillId="15" borderId="0" applyNumberFormat="0" applyBorder="0" applyAlignment="0" applyProtection="0"/>
    <xf numFmtId="189" fontId="29" fillId="16" borderId="0" applyNumberFormat="0" applyBorder="0" applyAlignment="0" applyProtection="0"/>
    <xf numFmtId="189" fontId="29" fillId="17" borderId="0" applyNumberFormat="0" applyBorder="0" applyAlignment="0" applyProtection="0"/>
    <xf numFmtId="189" fontId="29" fillId="18" borderId="0" applyNumberFormat="0" applyBorder="0" applyAlignment="0" applyProtection="0"/>
    <xf numFmtId="189" fontId="29" fillId="19" borderId="0" applyNumberFormat="0" applyBorder="0" applyAlignment="0" applyProtection="0"/>
    <xf numFmtId="189" fontId="29" fillId="20" borderId="0" applyNumberFormat="0" applyBorder="0" applyAlignment="0" applyProtection="0"/>
    <xf numFmtId="189" fontId="29" fillId="15" borderId="0" applyNumberFormat="0" applyBorder="0" applyAlignment="0" applyProtection="0"/>
    <xf numFmtId="189" fontId="29" fillId="18" borderId="0" applyNumberFormat="0" applyBorder="0" applyAlignment="0" applyProtection="0"/>
    <xf numFmtId="189" fontId="29" fillId="21" borderId="0" applyNumberFormat="0" applyBorder="0" applyAlignment="0" applyProtection="0"/>
    <xf numFmtId="189" fontId="30" fillId="22" borderId="0" applyNumberFormat="0" applyBorder="0" applyAlignment="0" applyProtection="0"/>
    <xf numFmtId="189" fontId="30" fillId="19" borderId="0" applyNumberFormat="0" applyBorder="0" applyAlignment="0" applyProtection="0"/>
    <xf numFmtId="189" fontId="30" fillId="20" borderId="0" applyNumberFormat="0" applyBorder="0" applyAlignment="0" applyProtection="0"/>
    <xf numFmtId="189" fontId="30" fillId="23" borderId="0" applyNumberFormat="0" applyBorder="0" applyAlignment="0" applyProtection="0"/>
    <xf numFmtId="189" fontId="30" fillId="24" borderId="0" applyNumberFormat="0" applyBorder="0" applyAlignment="0" applyProtection="0"/>
    <xf numFmtId="189" fontId="30" fillId="25" borderId="0" applyNumberFormat="0" applyBorder="0" applyAlignment="0" applyProtection="0"/>
    <xf numFmtId="189" fontId="30" fillId="26" borderId="0" applyNumberFormat="0" applyBorder="0" applyAlignment="0" applyProtection="0"/>
    <xf numFmtId="189" fontId="30" fillId="27" borderId="0" applyNumberFormat="0" applyBorder="0" applyAlignment="0" applyProtection="0"/>
    <xf numFmtId="189" fontId="30" fillId="28" borderId="0" applyNumberFormat="0" applyBorder="0" applyAlignment="0" applyProtection="0"/>
    <xf numFmtId="189" fontId="30" fillId="23" borderId="0" applyNumberFormat="0" applyBorder="0" applyAlignment="0" applyProtection="0"/>
    <xf numFmtId="189" fontId="30" fillId="24" borderId="0" applyNumberFormat="0" applyBorder="0" applyAlignment="0" applyProtection="0"/>
    <xf numFmtId="189" fontId="30" fillId="29" borderId="0" applyNumberFormat="0" applyBorder="0" applyAlignment="0" applyProtection="0"/>
    <xf numFmtId="189" fontId="31" fillId="13" borderId="0" applyNumberFormat="0" applyBorder="0" applyAlignment="0" applyProtection="0"/>
    <xf numFmtId="189" fontId="32" fillId="30" borderId="44" applyNumberFormat="0" applyAlignment="0" applyProtection="0"/>
    <xf numFmtId="189" fontId="33" fillId="31" borderId="45" applyNumberFormat="0" applyAlignment="0" applyProtection="0"/>
    <xf numFmtId="4" fontId="34" fillId="0" borderId="0">
      <protection locked="0"/>
    </xf>
    <xf numFmtId="41" fontId="6" fillId="0" borderId="0" applyFont="0" applyFill="0" applyBorder="0" applyAlignment="0" applyProtection="0"/>
    <xf numFmtId="4" fontId="34" fillId="0" borderId="0">
      <protection locked="0"/>
    </xf>
    <xf numFmtId="3" fontId="6" fillId="0" borderId="0" applyFont="0" applyFill="0" applyBorder="0" applyAlignment="0" applyProtection="0"/>
    <xf numFmtId="196" fontId="34" fillId="0" borderId="0">
      <protection locked="0"/>
    </xf>
    <xf numFmtId="166" fontId="6" fillId="0" borderId="0" applyFont="0" applyFill="0" applyBorder="0" applyAlignment="0" applyProtection="0"/>
    <xf numFmtId="196" fontId="34" fillId="0" borderId="0">
      <protection locked="0"/>
    </xf>
    <xf numFmtId="197" fontId="6" fillId="0" borderId="0" applyFont="0" applyFill="0" applyBorder="0" applyAlignment="0" applyProtection="0"/>
    <xf numFmtId="189" fontId="6" fillId="0" borderId="0" applyFont="0" applyFill="0" applyBorder="0" applyAlignment="0" applyProtection="0"/>
    <xf numFmtId="189" fontId="35" fillId="0" borderId="0" applyProtection="0"/>
    <xf numFmtId="189" fontId="36" fillId="0" borderId="0" applyProtection="0"/>
    <xf numFmtId="189" fontId="37" fillId="0" borderId="0" applyProtection="0"/>
    <xf numFmtId="189" fontId="38" fillId="32" borderId="0" applyNumberFormat="0" applyBorder="0" applyAlignment="0" applyProtection="0"/>
    <xf numFmtId="189" fontId="38" fillId="33" borderId="0" applyNumberFormat="0" applyBorder="0" applyAlignment="0" applyProtection="0"/>
    <xf numFmtId="189" fontId="38" fillId="34" borderId="0" applyNumberFormat="0" applyBorder="0" applyAlignment="0" applyProtection="0"/>
    <xf numFmtId="189" fontId="29" fillId="35" borderId="0" applyNumberFormat="0" applyBorder="0" applyAlignment="0" applyProtection="0"/>
    <xf numFmtId="189" fontId="29" fillId="35" borderId="0" applyNumberFormat="0" applyBorder="0" applyAlignment="0" applyProtection="0"/>
    <xf numFmtId="189" fontId="30" fillId="36" borderId="0" applyNumberFormat="0" applyBorder="0" applyAlignment="0" applyProtection="0"/>
    <xf numFmtId="189" fontId="29" fillId="37" borderId="0" applyNumberFormat="0" applyBorder="0" applyAlignment="0" applyProtection="0"/>
    <xf numFmtId="189" fontId="29" fillId="38" borderId="0" applyNumberFormat="0" applyBorder="0" applyAlignment="0" applyProtection="0"/>
    <xf numFmtId="189" fontId="30" fillId="39" borderId="0" applyNumberFormat="0" applyBorder="0" applyAlignment="0" applyProtection="0"/>
    <xf numFmtId="189" fontId="29" fillId="37" borderId="0" applyNumberFormat="0" applyBorder="0" applyAlignment="0" applyProtection="0"/>
    <xf numFmtId="189" fontId="29" fillId="40" borderId="0" applyNumberFormat="0" applyBorder="0" applyAlignment="0" applyProtection="0"/>
    <xf numFmtId="189" fontId="30" fillId="38" borderId="0" applyNumberFormat="0" applyBorder="0" applyAlignment="0" applyProtection="0"/>
    <xf numFmtId="189" fontId="29" fillId="35" borderId="0" applyNumberFormat="0" applyBorder="0" applyAlignment="0" applyProtection="0"/>
    <xf numFmtId="189" fontId="29" fillId="38" borderId="0" applyNumberFormat="0" applyBorder="0" applyAlignment="0" applyProtection="0"/>
    <xf numFmtId="189" fontId="30" fillId="38" borderId="0" applyNumberFormat="0" applyBorder="0" applyAlignment="0" applyProtection="0"/>
    <xf numFmtId="189" fontId="29" fillId="41" borderId="0" applyNumberFormat="0" applyBorder="0" applyAlignment="0" applyProtection="0"/>
    <xf numFmtId="189" fontId="29" fillId="35" borderId="0" applyNumberFormat="0" applyBorder="0" applyAlignment="0" applyProtection="0"/>
    <xf numFmtId="189" fontId="30" fillId="36" borderId="0" applyNumberFormat="0" applyBorder="0" applyAlignment="0" applyProtection="0"/>
    <xf numFmtId="189" fontId="29" fillId="37" borderId="0" applyNumberFormat="0" applyBorder="0" applyAlignment="0" applyProtection="0"/>
    <xf numFmtId="189" fontId="29" fillId="42" borderId="0" applyNumberFormat="0" applyBorder="0" applyAlignment="0" applyProtection="0"/>
    <xf numFmtId="189" fontId="30" fillId="42" borderId="0" applyNumberFormat="0" applyBorder="0" applyAlignment="0" applyProtection="0"/>
    <xf numFmtId="189" fontId="39" fillId="0" borderId="0"/>
    <xf numFmtId="189" fontId="6" fillId="0" borderId="0" applyFont="0" applyFill="0" applyBorder="0" applyAlignment="0" applyProtection="0"/>
    <xf numFmtId="189" fontId="40" fillId="0" borderId="0" applyNumberFormat="0" applyFill="0" applyBorder="0" applyAlignment="0" applyProtection="0"/>
    <xf numFmtId="2" fontId="35" fillId="0" borderId="0" applyProtection="0"/>
    <xf numFmtId="4" fontId="35" fillId="0" borderId="0" applyProtection="0"/>
    <xf numFmtId="2" fontId="6" fillId="0" borderId="0" applyFont="0" applyFill="0" applyBorder="0" applyAlignment="0" applyProtection="0"/>
    <xf numFmtId="189" fontId="41" fillId="14" borderId="0" applyNumberFormat="0" applyBorder="0" applyAlignment="0" applyProtection="0"/>
    <xf numFmtId="189" fontId="42" fillId="0" borderId="0" applyNumberFormat="0" applyFill="0" applyBorder="0" applyAlignment="0" applyProtection="0"/>
    <xf numFmtId="189" fontId="7" fillId="0" borderId="0" applyNumberFormat="0" applyFill="0" applyBorder="0" applyAlignment="0" applyProtection="0"/>
    <xf numFmtId="189" fontId="43" fillId="0" borderId="46" applyNumberFormat="0" applyFill="0" applyAlignment="0" applyProtection="0"/>
    <xf numFmtId="189" fontId="43" fillId="0" borderId="0" applyNumberFormat="0" applyFill="0" applyBorder="0" applyAlignment="0" applyProtection="0"/>
    <xf numFmtId="198" fontId="44" fillId="0" borderId="0">
      <protection locked="0"/>
    </xf>
    <xf numFmtId="198" fontId="44" fillId="0" borderId="0">
      <protection locked="0"/>
    </xf>
    <xf numFmtId="189" fontId="45" fillId="0" borderId="0" applyNumberFormat="0" applyFill="0" applyBorder="0" applyAlignment="0" applyProtection="0">
      <alignment vertical="top"/>
      <protection locked="0"/>
    </xf>
    <xf numFmtId="189" fontId="46" fillId="17" borderId="44" applyNumberFormat="0" applyAlignment="0" applyProtection="0"/>
    <xf numFmtId="189" fontId="47" fillId="0" borderId="47" applyNumberFormat="0" applyFill="0" applyAlignment="0" applyProtection="0"/>
    <xf numFmtId="173" fontId="6" fillId="0" borderId="0" applyFont="0" applyFill="0" applyBorder="0" applyAlignment="0" applyProtection="0"/>
    <xf numFmtId="43" fontId="6" fillId="0" borderId="0" applyFont="0" applyFill="0" applyBorder="0" applyAlignment="0" applyProtection="0"/>
    <xf numFmtId="43" fontId="29" fillId="0" borderId="0" applyFont="0" applyFill="0" applyBorder="0" applyAlignment="0" applyProtection="0"/>
    <xf numFmtId="199" fontId="6" fillId="0" borderId="0" applyFill="0" applyBorder="0" applyAlignment="0" applyProtection="0"/>
    <xf numFmtId="186" fontId="48"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200" fontId="6" fillId="0" borderId="0" applyFont="0" applyFill="0" applyBorder="0" applyAlignment="0" applyProtection="0"/>
    <xf numFmtId="200" fontId="6" fillId="0" borderId="0" applyFont="0" applyFill="0" applyBorder="0" applyAlignment="0" applyProtection="0"/>
    <xf numFmtId="201" fontId="35" fillId="0" borderId="0" applyProtection="0"/>
    <xf numFmtId="189" fontId="6" fillId="0" borderId="0"/>
    <xf numFmtId="189" fontId="6" fillId="0" borderId="0"/>
    <xf numFmtId="189" fontId="1" fillId="0" borderId="0"/>
    <xf numFmtId="189" fontId="6" fillId="0" borderId="0"/>
    <xf numFmtId="189" fontId="26" fillId="0" borderId="0"/>
    <xf numFmtId="0" fontId="6" fillId="0" borderId="0"/>
    <xf numFmtId="189" fontId="6" fillId="43" borderId="48" applyNumberFormat="0" applyFont="0" applyAlignment="0" applyProtection="0"/>
    <xf numFmtId="189" fontId="49" fillId="30" borderId="49" applyNumberFormat="0" applyAlignment="0" applyProtection="0"/>
    <xf numFmtId="202" fontId="34" fillId="0" borderId="0">
      <protection locked="0"/>
    </xf>
    <xf numFmtId="9" fontId="29" fillId="0" borderId="0" applyFont="0" applyFill="0" applyBorder="0" applyAlignment="0" applyProtection="0"/>
    <xf numFmtId="9" fontId="6" fillId="0" borderId="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89" fontId="50" fillId="0" borderId="0" applyNumberFormat="0" applyFill="0" applyBorder="0" applyAlignment="0" applyProtection="0"/>
    <xf numFmtId="189" fontId="51" fillId="0" borderId="0" applyNumberFormat="0" applyFill="0" applyBorder="0" applyAlignment="0" applyProtection="0"/>
    <xf numFmtId="189" fontId="52" fillId="0" borderId="0" applyNumberFormat="0" applyFill="0" applyBorder="0" applyAlignment="0" applyProtection="0"/>
    <xf numFmtId="0" fontId="6" fillId="0" borderId="0"/>
    <xf numFmtId="0" fontId="6" fillId="0" borderId="0"/>
    <xf numFmtId="189" fontId="6" fillId="0" borderId="0"/>
    <xf numFmtId="0" fontId="1" fillId="0" borderId="0"/>
    <xf numFmtId="43" fontId="1" fillId="0" borderId="0" applyFont="0" applyFill="0" applyBorder="0" applyAlignment="0" applyProtection="0"/>
    <xf numFmtId="0" fontId="6" fillId="0" borderId="0"/>
    <xf numFmtId="195" fontId="6" fillId="0" borderId="0" applyFont="0" applyFill="0" applyBorder="0" applyAlignment="0" applyProtection="0"/>
    <xf numFmtId="0" fontId="53" fillId="0" borderId="0"/>
    <xf numFmtId="0" fontId="54" fillId="0" borderId="0" applyNumberFormat="0" applyFill="0" applyBorder="0" applyProtection="0">
      <alignment vertical="top" wrapText="1"/>
    </xf>
    <xf numFmtId="41"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xf numFmtId="186" fontId="6" fillId="0" borderId="0" applyFont="0" applyFill="0" applyBorder="0" applyAlignment="0" applyProtection="0"/>
    <xf numFmtId="9" fontId="29" fillId="0" borderId="0" applyBorder="0" applyProtection="0"/>
    <xf numFmtId="42" fontId="6" fillId="0" borderId="0" applyFont="0" applyFill="0" applyBorder="0" applyAlignment="0" applyProtection="0"/>
    <xf numFmtId="167" fontId="6"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1" fillId="0" borderId="0"/>
    <xf numFmtId="203" fontId="6" fillId="0" borderId="0" applyFont="0" applyFill="0" applyBorder="0" applyAlignment="0" applyProtection="0"/>
    <xf numFmtId="169"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167" fontId="6" fillId="0" borderId="0" applyFont="0" applyFill="0" applyBorder="0" applyAlignment="0" applyProtection="0"/>
    <xf numFmtId="0" fontId="6" fillId="0" borderId="0"/>
    <xf numFmtId="43" fontId="1" fillId="0" borderId="0" applyFont="0" applyFill="0" applyBorder="0" applyAlignment="0" applyProtection="0"/>
    <xf numFmtId="0" fontId="6" fillId="0" borderId="0"/>
    <xf numFmtId="43" fontId="6" fillId="0" borderId="0" applyFont="0" applyFill="0" applyBorder="0" applyAlignment="0" applyProtection="0"/>
    <xf numFmtId="167" fontId="6" fillId="0" borderId="0" applyFont="0" applyFill="0" applyBorder="0" applyAlignment="0" applyProtection="0"/>
    <xf numFmtId="9" fontId="6" fillId="0" borderId="0" applyFont="0" applyFill="0" applyBorder="0" applyAlignment="0" applyProtection="0"/>
    <xf numFmtId="166" fontId="6"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169" fontId="6" fillId="0" borderId="0" applyFont="0" applyFill="0" applyBorder="0" applyAlignment="0" applyProtection="0"/>
    <xf numFmtId="0" fontId="1" fillId="0" borderId="0"/>
    <xf numFmtId="166" fontId="1" fillId="0" borderId="0" applyFont="0" applyFill="0" applyBorder="0" applyAlignment="0" applyProtection="0"/>
    <xf numFmtId="9" fontId="1" fillId="0" borderId="0" applyFont="0" applyFill="0" applyBorder="0" applyAlignment="0" applyProtection="0"/>
    <xf numFmtId="0" fontId="6" fillId="0" borderId="0"/>
    <xf numFmtId="43" fontId="29" fillId="0" borderId="0" applyFont="0" applyFill="0" applyBorder="0" applyAlignment="0" applyProtection="0"/>
    <xf numFmtId="9" fontId="1" fillId="0" borderId="0" applyFont="0" applyFill="0" applyBorder="0" applyAlignment="0" applyProtection="0"/>
    <xf numFmtId="0" fontId="1" fillId="0" borderId="0"/>
    <xf numFmtId="0" fontId="6" fillId="0" borderId="0"/>
    <xf numFmtId="0" fontId="1" fillId="0" borderId="0"/>
    <xf numFmtId="0" fontId="1" fillId="0" borderId="0"/>
    <xf numFmtId="204" fontId="6" fillId="0" borderId="0" applyFont="0" applyFill="0" applyBorder="0" applyAlignment="0" applyProtection="0"/>
    <xf numFmtId="43" fontId="56" fillId="0" borderId="0" applyFont="0" applyFill="0" applyBorder="0" applyAlignment="0" applyProtection="0"/>
    <xf numFmtId="43" fontId="48" fillId="0" borderId="0" applyFont="0" applyFill="0" applyBorder="0" applyAlignment="0" applyProtection="0"/>
    <xf numFmtId="0" fontId="56" fillId="0" borderId="0"/>
    <xf numFmtId="0" fontId="56" fillId="0" borderId="0"/>
    <xf numFmtId="41" fontId="6" fillId="0" borderId="0" applyFont="0" applyFill="0" applyBorder="0" applyAlignment="0" applyProtection="0"/>
    <xf numFmtId="0" fontId="56" fillId="0" borderId="0"/>
    <xf numFmtId="0" fontId="53" fillId="0" borderId="0"/>
    <xf numFmtId="169" fontId="1" fillId="0" borderId="0" applyFont="0" applyFill="0" applyBorder="0" applyAlignment="0" applyProtection="0"/>
    <xf numFmtId="0" fontId="53" fillId="0" borderId="0"/>
    <xf numFmtId="0" fontId="53" fillId="0" borderId="0"/>
    <xf numFmtId="0" fontId="55" fillId="0" borderId="0" applyNumberFormat="0" applyFill="0" applyBorder="0" applyProtection="0">
      <alignment vertical="top" wrapText="1"/>
    </xf>
    <xf numFmtId="0" fontId="53" fillId="0" borderId="0"/>
    <xf numFmtId="0" fontId="53" fillId="0" borderId="0"/>
    <xf numFmtId="0" fontId="6" fillId="0" borderId="0"/>
    <xf numFmtId="0" fontId="6" fillId="0" borderId="0" applyBorder="0"/>
    <xf numFmtId="183" fontId="6" fillId="0" borderId="0" applyFont="0" applyFill="0" applyBorder="0" applyAlignment="0" applyProtection="0"/>
    <xf numFmtId="44" fontId="1" fillId="0" borderId="0" applyFont="0" applyFill="0" applyBorder="0" applyAlignment="0" applyProtection="0"/>
    <xf numFmtId="44" fontId="53" fillId="0" borderId="0" applyFont="0" applyFill="0" applyBorder="0" applyAlignment="0" applyProtection="0"/>
  </cellStyleXfs>
  <cellXfs count="963">
    <xf numFmtId="0" fontId="0" fillId="0" borderId="0" xfId="0"/>
    <xf numFmtId="2" fontId="4" fillId="2" borderId="0" xfId="0" applyNumberFormat="1" applyFont="1" applyFill="1" applyAlignment="1">
      <alignment horizontal="center" vertical="center"/>
    </xf>
    <xf numFmtId="0" fontId="4" fillId="2" borderId="0" xfId="0" applyFont="1" applyFill="1" applyAlignment="1">
      <alignment horizontal="center" vertical="center"/>
    </xf>
    <xf numFmtId="168" fontId="4" fillId="2" borderId="0" xfId="2" applyNumberFormat="1" applyFont="1" applyFill="1" applyAlignment="1">
      <alignment horizontal="center" vertical="center"/>
    </xf>
    <xf numFmtId="168" fontId="0" fillId="0" borderId="0" xfId="2" applyNumberFormat="1" applyFont="1"/>
    <xf numFmtId="2" fontId="0" fillId="0" borderId="0" xfId="0" applyNumberFormat="1"/>
    <xf numFmtId="0" fontId="1" fillId="0" borderId="0" xfId="0" applyFont="1"/>
    <xf numFmtId="0" fontId="16" fillId="0" borderId="0" xfId="6" applyFont="1" applyAlignment="1">
      <alignment vertical="center"/>
    </xf>
    <xf numFmtId="0" fontId="16" fillId="0" borderId="0" xfId="6" applyFont="1" applyAlignment="1">
      <alignment vertical="top" wrapText="1"/>
    </xf>
    <xf numFmtId="0" fontId="16" fillId="0" borderId="11" xfId="6" applyFont="1" applyBorder="1" applyAlignment="1">
      <alignment vertical="top" wrapText="1"/>
    </xf>
    <xf numFmtId="0" fontId="16" fillId="0" borderId="0" xfId="6" applyFont="1" applyAlignment="1">
      <alignment horizontal="center" vertical="center"/>
    </xf>
    <xf numFmtId="0" fontId="15" fillId="3" borderId="10" xfId="7" applyFont="1" applyFill="1" applyBorder="1" applyAlignment="1">
      <alignment vertical="center"/>
    </xf>
    <xf numFmtId="0" fontId="16" fillId="0" borderId="32" xfId="6" applyFont="1" applyBorder="1" applyAlignment="1">
      <alignment horizontal="center" vertical="center"/>
    </xf>
    <xf numFmtId="0" fontId="16" fillId="0" borderId="33" xfId="6" applyFont="1" applyBorder="1" applyAlignment="1">
      <alignment horizontal="center" vertical="center"/>
    </xf>
    <xf numFmtId="0" fontId="15" fillId="3" borderId="35" xfId="7" applyFont="1" applyFill="1" applyBorder="1" applyAlignment="1">
      <alignment horizontal="center" vertical="center" wrapText="1"/>
    </xf>
    <xf numFmtId="0" fontId="15" fillId="3" borderId="0" xfId="7" applyFont="1" applyFill="1" applyAlignment="1">
      <alignment horizontal="center" vertical="center" wrapText="1"/>
    </xf>
    <xf numFmtId="0" fontId="16" fillId="3" borderId="0" xfId="7" applyFont="1" applyFill="1" applyAlignment="1">
      <alignment horizontal="center" vertical="center"/>
    </xf>
    <xf numFmtId="9" fontId="15" fillId="3" borderId="0" xfId="10" applyFont="1" applyFill="1" applyBorder="1" applyAlignment="1" applyProtection="1">
      <alignment horizontal="center" vertical="center"/>
    </xf>
    <xf numFmtId="178" fontId="16" fillId="3" borderId="0" xfId="7" applyNumberFormat="1" applyFont="1" applyFill="1" applyAlignment="1">
      <alignment horizontal="center" vertical="center"/>
    </xf>
    <xf numFmtId="177" fontId="16" fillId="3" borderId="0" xfId="7" applyNumberFormat="1" applyFont="1" applyFill="1" applyAlignment="1">
      <alignment vertical="center"/>
    </xf>
    <xf numFmtId="0" fontId="16" fillId="0" borderId="12" xfId="7" applyFont="1" applyBorder="1" applyAlignment="1">
      <alignment horizontal="center" vertical="center"/>
    </xf>
    <xf numFmtId="175" fontId="16" fillId="0" borderId="12" xfId="7" applyNumberFormat="1" applyFont="1" applyBorder="1" applyAlignment="1">
      <alignment horizontal="center" vertical="center"/>
    </xf>
    <xf numFmtId="0" fontId="16" fillId="0" borderId="0" xfId="7" applyFont="1" applyAlignment="1">
      <alignment horizontal="center" vertical="center"/>
    </xf>
    <xf numFmtId="0" fontId="16" fillId="0" borderId="0" xfId="7" applyFont="1" applyAlignment="1">
      <alignment vertical="center"/>
    </xf>
    <xf numFmtId="10" fontId="15" fillId="6" borderId="13" xfId="10" applyNumberFormat="1" applyFont="1" applyFill="1" applyBorder="1" applyAlignment="1" applyProtection="1">
      <alignment horizontal="center" vertical="center"/>
    </xf>
    <xf numFmtId="0" fontId="16" fillId="0" borderId="0" xfId="7" applyFont="1" applyAlignment="1">
      <alignment horizontal="left" vertical="center"/>
    </xf>
    <xf numFmtId="37" fontId="16" fillId="0" borderId="0" xfId="7" applyNumberFormat="1" applyFont="1" applyAlignment="1">
      <alignment vertical="center"/>
    </xf>
    <xf numFmtId="175" fontId="16" fillId="0" borderId="14" xfId="7" applyNumberFormat="1" applyFont="1" applyBorder="1" applyAlignment="1">
      <alignment horizontal="center" vertical="center"/>
    </xf>
    <xf numFmtId="177" fontId="16" fillId="0" borderId="14" xfId="7" applyNumberFormat="1" applyFont="1" applyBorder="1" applyAlignment="1">
      <alignment horizontal="right" vertical="center" wrapText="1"/>
    </xf>
    <xf numFmtId="37" fontId="15" fillId="0" borderId="0" xfId="7" applyNumberFormat="1" applyFont="1" applyAlignment="1">
      <alignment vertical="center"/>
    </xf>
    <xf numFmtId="10" fontId="15" fillId="6" borderId="13" xfId="13" applyNumberFormat="1" applyFont="1" applyFill="1" applyBorder="1" applyAlignment="1" applyProtection="1">
      <alignment horizontal="center" vertical="center"/>
    </xf>
    <xf numFmtId="0" fontId="15" fillId="0" borderId="0" xfId="7" applyFont="1" applyAlignment="1">
      <alignment horizontal="left" vertical="center"/>
    </xf>
    <xf numFmtId="0" fontId="15" fillId="0" borderId="0" xfId="7" applyFont="1" applyAlignment="1">
      <alignment vertical="center"/>
    </xf>
    <xf numFmtId="181" fontId="15" fillId="0" borderId="0" xfId="7" applyNumberFormat="1" applyFont="1" applyAlignment="1">
      <alignment vertical="center"/>
    </xf>
    <xf numFmtId="0" fontId="16" fillId="0" borderId="4" xfId="7" applyFont="1" applyBorder="1" applyAlignment="1">
      <alignment horizontal="center" vertical="center"/>
    </xf>
    <xf numFmtId="0" fontId="16" fillId="0" borderId="5" xfId="7" applyFont="1" applyBorder="1" applyAlignment="1">
      <alignment horizontal="center" vertical="center"/>
    </xf>
    <xf numFmtId="0" fontId="16" fillId="0" borderId="6" xfId="7" applyFont="1" applyBorder="1" applyAlignment="1">
      <alignment vertical="center"/>
    </xf>
    <xf numFmtId="0" fontId="17" fillId="0" borderId="0" xfId="0" applyFont="1"/>
    <xf numFmtId="0" fontId="18" fillId="0" borderId="0" xfId="6" applyFont="1" applyAlignment="1">
      <alignment vertical="center"/>
    </xf>
    <xf numFmtId="0" fontId="18" fillId="0" borderId="0" xfId="6" applyFont="1" applyAlignment="1">
      <alignment horizontal="center" vertical="center"/>
    </xf>
    <xf numFmtId="0" fontId="6" fillId="0" borderId="0" xfId="6" applyAlignment="1">
      <alignment vertical="center" wrapText="1"/>
    </xf>
    <xf numFmtId="0" fontId="13" fillId="0" borderId="0" xfId="6" applyFont="1" applyAlignment="1">
      <alignment horizontal="center" vertical="center" wrapText="1"/>
    </xf>
    <xf numFmtId="179" fontId="6" fillId="0" borderId="0" xfId="6" applyNumberFormat="1" applyAlignment="1">
      <alignment vertical="center" wrapText="1"/>
    </xf>
    <xf numFmtId="0" fontId="6" fillId="0" borderId="0" xfId="15"/>
    <xf numFmtId="10" fontId="16" fillId="0" borderId="7" xfId="7" applyNumberFormat="1" applyFont="1" applyBorder="1" applyAlignment="1">
      <alignment horizontal="center" vertical="center" wrapText="1"/>
    </xf>
    <xf numFmtId="0" fontId="6" fillId="0" borderId="0" xfId="24"/>
    <xf numFmtId="188" fontId="6" fillId="0" borderId="0" xfId="24" applyNumberFormat="1"/>
    <xf numFmtId="0" fontId="0" fillId="0" borderId="0" xfId="24" applyFont="1"/>
    <xf numFmtId="0" fontId="16" fillId="0" borderId="34" xfId="6" applyFont="1" applyBorder="1" applyAlignment="1">
      <alignment horizontal="center" vertical="center"/>
    </xf>
    <xf numFmtId="2" fontId="16" fillId="0" borderId="6" xfId="6" applyNumberFormat="1" applyFont="1" applyBorder="1" applyAlignment="1">
      <alignment horizontal="center" vertical="center"/>
    </xf>
    <xf numFmtId="168" fontId="0" fillId="0" borderId="0" xfId="0" applyNumberFormat="1"/>
    <xf numFmtId="0" fontId="11" fillId="0" borderId="0" xfId="15" applyFont="1" applyAlignment="1">
      <alignment vertical="center"/>
    </xf>
    <xf numFmtId="0" fontId="6" fillId="0" borderId="0" xfId="15" applyAlignment="1">
      <alignment horizontal="center" vertical="center"/>
    </xf>
    <xf numFmtId="0" fontId="6" fillId="0" borderId="0" xfId="15" applyAlignment="1">
      <alignment vertical="center"/>
    </xf>
    <xf numFmtId="0" fontId="6" fillId="0" borderId="20" xfId="15" applyBorder="1" applyAlignment="1">
      <alignment vertical="top" wrapText="1"/>
    </xf>
    <xf numFmtId="0" fontId="6" fillId="0" borderId="21" xfId="15" applyBorder="1" applyAlignment="1">
      <alignment vertical="top" wrapText="1"/>
    </xf>
    <xf numFmtId="0" fontId="13" fillId="0" borderId="31" xfId="33" applyFont="1" applyBorder="1" applyAlignment="1">
      <alignment vertical="center"/>
    </xf>
    <xf numFmtId="0" fontId="13" fillId="0" borderId="31" xfId="33" applyFont="1" applyBorder="1" applyAlignment="1">
      <alignment horizontal="center" vertical="center"/>
    </xf>
    <xf numFmtId="191" fontId="13" fillId="0" borderId="13" xfId="33" applyNumberFormat="1" applyFont="1" applyBorder="1" applyAlignment="1">
      <alignment vertical="center"/>
    </xf>
    <xf numFmtId="0" fontId="13" fillId="0" borderId="0" xfId="34" applyFont="1" applyAlignment="1">
      <alignment horizontal="center" vertical="center" wrapText="1"/>
    </xf>
    <xf numFmtId="0" fontId="13" fillId="0" borderId="0" xfId="34" applyFont="1" applyAlignment="1">
      <alignment vertical="center"/>
    </xf>
    <xf numFmtId="0" fontId="13" fillId="0" borderId="0" xfId="34" applyFont="1" applyAlignment="1">
      <alignment horizontal="center" vertical="center"/>
    </xf>
    <xf numFmtId="191" fontId="13" fillId="0" borderId="0" xfId="35" applyNumberFormat="1" applyFont="1" applyFill="1" applyBorder="1" applyAlignment="1">
      <alignment horizontal="right" vertical="center"/>
    </xf>
    <xf numFmtId="43" fontId="11" fillId="0" borderId="0" xfId="19" applyFont="1" applyFill="1" applyBorder="1" applyAlignment="1">
      <alignment vertical="center"/>
    </xf>
    <xf numFmtId="0" fontId="13" fillId="11" borderId="14" xfId="15" applyFont="1" applyFill="1" applyBorder="1" applyAlignment="1">
      <alignment horizontal="center" vertical="center"/>
    </xf>
    <xf numFmtId="2" fontId="11" fillId="0" borderId="0" xfId="15" applyNumberFormat="1" applyFont="1" applyAlignment="1">
      <alignment vertical="center"/>
    </xf>
    <xf numFmtId="0" fontId="13" fillId="0" borderId="0" xfId="34" applyFont="1" applyAlignment="1">
      <alignment vertical="center" wrapText="1"/>
    </xf>
    <xf numFmtId="0" fontId="11" fillId="0" borderId="0" xfId="15" applyFont="1" applyAlignment="1">
      <alignment horizontal="center" vertical="center"/>
    </xf>
    <xf numFmtId="0" fontId="13" fillId="3" borderId="31" xfId="34" applyFont="1" applyFill="1" applyBorder="1" applyAlignment="1">
      <alignment vertical="center"/>
    </xf>
    <xf numFmtId="0" fontId="6" fillId="3" borderId="31" xfId="34" applyFill="1" applyBorder="1" applyAlignment="1">
      <alignment vertical="center"/>
    </xf>
    <xf numFmtId="0" fontId="6" fillId="3" borderId="13" xfId="34" applyFill="1" applyBorder="1" applyAlignment="1">
      <alignment vertical="center"/>
    </xf>
    <xf numFmtId="191" fontId="11" fillId="0" borderId="0" xfId="15" applyNumberFormat="1" applyFont="1" applyAlignment="1">
      <alignment vertical="center"/>
    </xf>
    <xf numFmtId="2" fontId="28" fillId="0" borderId="0" xfId="15" applyNumberFormat="1" applyFont="1" applyAlignment="1">
      <alignment vertical="center"/>
    </xf>
    <xf numFmtId="10" fontId="11" fillId="0" borderId="0" xfId="29" applyNumberFormat="1" applyFont="1" applyAlignment="1">
      <alignment vertical="center"/>
    </xf>
    <xf numFmtId="185" fontId="13" fillId="0" borderId="0" xfId="35" applyNumberFormat="1" applyFont="1" applyFill="1" applyBorder="1" applyAlignment="1">
      <alignment horizontal="right" vertical="center"/>
    </xf>
    <xf numFmtId="174" fontId="11" fillId="0" borderId="0" xfId="15" applyNumberFormat="1" applyFont="1" applyAlignment="1">
      <alignment vertical="center"/>
    </xf>
    <xf numFmtId="0" fontId="21" fillId="0" borderId="0" xfId="175" applyFont="1" applyAlignment="1">
      <alignment vertical="center"/>
    </xf>
    <xf numFmtId="0" fontId="6" fillId="0" borderId="0" xfId="175" applyAlignment="1">
      <alignment horizontal="center" vertical="center"/>
    </xf>
    <xf numFmtId="0" fontId="6" fillId="0" borderId="0" xfId="175" applyAlignment="1">
      <alignment vertical="center"/>
    </xf>
    <xf numFmtId="0" fontId="6" fillId="0" borderId="0" xfId="175"/>
    <xf numFmtId="0" fontId="8" fillId="0" borderId="0" xfId="175" applyFont="1"/>
    <xf numFmtId="0" fontId="13" fillId="0" borderId="17" xfId="175" applyFont="1" applyBorder="1" applyAlignment="1">
      <alignment horizontal="center" vertical="center"/>
    </xf>
    <xf numFmtId="0" fontId="13" fillId="0" borderId="0" xfId="175" applyFont="1" applyAlignment="1">
      <alignment vertical="center"/>
    </xf>
    <xf numFmtId="0" fontId="13" fillId="0" borderId="0" xfId="175" applyFont="1" applyAlignment="1">
      <alignment vertical="top"/>
    </xf>
    <xf numFmtId="0" fontId="6" fillId="0" borderId="8" xfId="175" applyBorder="1" applyAlignment="1">
      <alignment vertical="top" wrapText="1"/>
    </xf>
    <xf numFmtId="0" fontId="6" fillId="0" borderId="14" xfId="175" applyBorder="1" applyAlignment="1">
      <alignment horizontal="center" vertical="center" wrapText="1"/>
    </xf>
    <xf numFmtId="0" fontId="0" fillId="0" borderId="8" xfId="175" applyFont="1" applyBorder="1" applyAlignment="1">
      <alignment vertical="center" wrapText="1"/>
    </xf>
    <xf numFmtId="0" fontId="6" fillId="0" borderId="0" xfId="175" applyAlignment="1">
      <alignment vertical="top" wrapText="1"/>
    </xf>
    <xf numFmtId="0" fontId="48" fillId="0" borderId="12" xfId="175" applyFont="1" applyBorder="1" applyAlignment="1">
      <alignment horizontal="center" vertical="center" wrapText="1"/>
    </xf>
    <xf numFmtId="0" fontId="48" fillId="3" borderId="12" xfId="175" applyFont="1" applyFill="1" applyBorder="1" applyAlignment="1">
      <alignment horizontal="center" vertical="center" wrapText="1"/>
    </xf>
    <xf numFmtId="0" fontId="25" fillId="3" borderId="12" xfId="175" applyFont="1" applyFill="1" applyBorder="1" applyAlignment="1">
      <alignment horizontal="center" vertical="center" wrapText="1"/>
    </xf>
    <xf numFmtId="0" fontId="6" fillId="0" borderId="31" xfId="175" applyBorder="1" applyAlignment="1">
      <alignment horizontal="center" vertical="center" wrapText="1"/>
    </xf>
    <xf numFmtId="0" fontId="6" fillId="0" borderId="31" xfId="175" applyBorder="1" applyAlignment="1">
      <alignment horizontal="right" vertical="center" wrapText="1"/>
    </xf>
    <xf numFmtId="206" fontId="6" fillId="0" borderId="13" xfId="175" applyNumberFormat="1" applyBorder="1" applyAlignment="1">
      <alignment horizontal="right" vertical="center" wrapText="1"/>
    </xf>
    <xf numFmtId="0" fontId="8" fillId="0" borderId="31" xfId="175" applyFont="1" applyBorder="1"/>
    <xf numFmtId="0" fontId="6" fillId="0" borderId="31" xfId="175" applyBorder="1" applyAlignment="1">
      <alignment vertical="center" wrapText="1"/>
    </xf>
    <xf numFmtId="0" fontId="22" fillId="0" borderId="31" xfId="207" applyFont="1" applyBorder="1" applyAlignment="1">
      <alignment horizontal="center" vertical="center" wrapText="1"/>
    </xf>
    <xf numFmtId="0" fontId="48" fillId="0" borderId="13" xfId="175" applyFont="1" applyBorder="1" applyAlignment="1">
      <alignment horizontal="right" vertical="center"/>
    </xf>
    <xf numFmtId="207" fontId="48" fillId="0" borderId="13" xfId="175" applyNumberFormat="1" applyFont="1" applyBorder="1" applyAlignment="1">
      <alignment horizontal="right" vertical="center" wrapText="1"/>
    </xf>
    <xf numFmtId="0" fontId="8" fillId="0" borderId="5" xfId="175" applyFont="1" applyBorder="1"/>
    <xf numFmtId="0" fontId="6" fillId="0" borderId="5" xfId="175" applyBorder="1" applyAlignment="1">
      <alignment horizontal="center" vertical="center" wrapText="1"/>
    </xf>
    <xf numFmtId="0" fontId="6" fillId="0" borderId="5" xfId="175" applyBorder="1" applyAlignment="1">
      <alignment vertical="center" wrapText="1"/>
    </xf>
    <xf numFmtId="0" fontId="22" fillId="0" borderId="5" xfId="207" applyFont="1" applyBorder="1" applyAlignment="1">
      <alignment horizontal="center" vertical="center" wrapText="1"/>
    </xf>
    <xf numFmtId="0" fontId="48" fillId="0" borderId="5" xfId="175" applyFont="1" applyBorder="1" applyAlignment="1">
      <alignment horizontal="right" vertical="center"/>
    </xf>
    <xf numFmtId="206" fontId="48" fillId="0" borderId="6" xfId="175" applyNumberFormat="1" applyFont="1" applyBorder="1" applyAlignment="1">
      <alignment horizontal="right" vertical="center" wrapText="1"/>
    </xf>
    <xf numFmtId="0" fontId="11" fillId="0" borderId="0" xfId="175" applyFont="1" applyAlignment="1">
      <alignment horizontal="center" vertical="center"/>
    </xf>
    <xf numFmtId="0" fontId="8" fillId="0" borderId="0" xfId="175" applyFont="1" applyAlignment="1">
      <alignment horizontal="center"/>
    </xf>
    <xf numFmtId="0" fontId="48" fillId="0" borderId="31" xfId="175" applyFont="1" applyBorder="1" applyAlignment="1">
      <alignment horizontal="center" vertical="center" wrapText="1"/>
    </xf>
    <xf numFmtId="0" fontId="8" fillId="0" borderId="31" xfId="175" applyFont="1" applyBorder="1" applyAlignment="1">
      <alignment horizontal="center"/>
    </xf>
    <xf numFmtId="0" fontId="23" fillId="0" borderId="0" xfId="175" applyFont="1" applyAlignment="1">
      <alignment vertical="center"/>
    </xf>
    <xf numFmtId="0" fontId="48" fillId="0" borderId="13" xfId="175" applyFont="1" applyBorder="1" applyAlignment="1">
      <alignment horizontal="center" vertical="center" wrapText="1"/>
    </xf>
    <xf numFmtId="0" fontId="9" fillId="0" borderId="0" xfId="175" applyFont="1"/>
    <xf numFmtId="0" fontId="6" fillId="0" borderId="0" xfId="175" applyAlignment="1">
      <alignment horizontal="center" vertical="center" wrapText="1"/>
    </xf>
    <xf numFmtId="0" fontId="58" fillId="0" borderId="0" xfId="175" applyFont="1" applyAlignment="1">
      <alignment vertical="center" wrapText="1"/>
    </xf>
    <xf numFmtId="0" fontId="58" fillId="0" borderId="0" xfId="175" applyFont="1" applyAlignment="1">
      <alignment horizontal="center" vertical="center" wrapText="1"/>
    </xf>
    <xf numFmtId="0" fontId="6" fillId="0" borderId="0" xfId="175" applyAlignment="1">
      <alignment horizontal="right" vertical="center" wrapText="1"/>
    </xf>
    <xf numFmtId="208" fontId="48" fillId="0" borderId="0" xfId="175" applyNumberFormat="1" applyFont="1" applyAlignment="1">
      <alignment horizontal="right" vertical="center" wrapText="1"/>
    </xf>
    <xf numFmtId="0" fontId="8" fillId="0" borderId="0" xfId="175" applyFont="1" applyAlignment="1">
      <alignment vertical="center" wrapText="1"/>
    </xf>
    <xf numFmtId="0" fontId="48" fillId="0" borderId="31" xfId="175" applyFont="1" applyBorder="1" applyAlignment="1">
      <alignment vertical="center" wrapText="1"/>
    </xf>
    <xf numFmtId="0" fontId="8" fillId="0" borderId="0" xfId="175" applyFont="1" applyAlignment="1">
      <alignment horizontal="left" vertical="center" wrapText="1"/>
    </xf>
    <xf numFmtId="0" fontId="48" fillId="0" borderId="0" xfId="175" applyFont="1" applyAlignment="1">
      <alignment vertical="center" wrapText="1"/>
    </xf>
    <xf numFmtId="208" fontId="8" fillId="0" borderId="0" xfId="175" applyNumberFormat="1" applyFont="1" applyAlignment="1">
      <alignment vertical="center" wrapText="1"/>
    </xf>
    <xf numFmtId="10" fontId="48" fillId="0" borderId="31" xfId="178" applyNumberFormat="1" applyFont="1" applyBorder="1" applyAlignment="1">
      <alignment vertical="center" wrapText="1"/>
    </xf>
    <xf numFmtId="0" fontId="6" fillId="0" borderId="0" xfId="175" applyAlignment="1">
      <alignment horizontal="left" vertical="center" wrapText="1"/>
    </xf>
    <xf numFmtId="10" fontId="6" fillId="0" borderId="0" xfId="175" applyNumberFormat="1" applyAlignment="1">
      <alignment horizontal="center" vertical="center" wrapText="1"/>
    </xf>
    <xf numFmtId="184" fontId="6" fillId="0" borderId="0" xfId="175" applyNumberFormat="1" applyAlignment="1">
      <alignment horizontal="center" vertical="center" wrapText="1"/>
    </xf>
    <xf numFmtId="2" fontId="28" fillId="0" borderId="0" xfId="175" applyNumberFormat="1" applyFont="1"/>
    <xf numFmtId="0" fontId="8" fillId="0" borderId="0" xfId="178" applyNumberFormat="1" applyFont="1"/>
    <xf numFmtId="0" fontId="8" fillId="0" borderId="0" xfId="179" applyNumberFormat="1" applyFont="1"/>
    <xf numFmtId="165" fontId="8" fillId="0" borderId="0" xfId="175" applyNumberFormat="1" applyFont="1"/>
    <xf numFmtId="0" fontId="6" fillId="4" borderId="20" xfId="175" applyFill="1" applyBorder="1" applyAlignment="1">
      <alignment vertical="center"/>
    </xf>
    <xf numFmtId="0" fontId="6" fillId="4" borderId="21" xfId="175" applyFill="1" applyBorder="1" applyAlignment="1">
      <alignment vertical="center"/>
    </xf>
    <xf numFmtId="0" fontId="6" fillId="4" borderId="0" xfId="175" applyFill="1" applyAlignment="1">
      <alignment vertical="center"/>
    </xf>
    <xf numFmtId="0" fontId="6" fillId="4" borderId="23" xfId="175" applyFill="1" applyBorder="1" applyAlignment="1">
      <alignment vertical="center"/>
    </xf>
    <xf numFmtId="0" fontId="6" fillId="0" borderId="11" xfId="175" applyBorder="1" applyAlignment="1">
      <alignment vertical="top" wrapText="1"/>
    </xf>
    <xf numFmtId="0" fontId="6" fillId="0" borderId="8" xfId="175" applyBorder="1" applyAlignment="1">
      <alignment vertical="center"/>
    </xf>
    <xf numFmtId="0" fontId="13" fillId="0" borderId="16" xfId="175" applyFont="1" applyBorder="1" applyAlignment="1">
      <alignment vertical="center"/>
    </xf>
    <xf numFmtId="0" fontId="14" fillId="0" borderId="0" xfId="7" applyFont="1" applyAlignment="1">
      <alignment horizontal="center" vertical="center" wrapText="1"/>
    </xf>
    <xf numFmtId="0" fontId="60" fillId="0" borderId="0" xfId="7" applyFont="1" applyAlignment="1">
      <alignment vertical="center"/>
    </xf>
    <xf numFmtId="0" fontId="60" fillId="0" borderId="0" xfId="7" applyFont="1" applyAlignment="1">
      <alignment horizontal="center" vertical="center"/>
    </xf>
    <xf numFmtId="0" fontId="61" fillId="0" borderId="0" xfId="7" applyFont="1" applyAlignment="1">
      <alignment horizontal="center" vertical="center"/>
    </xf>
    <xf numFmtId="0" fontId="14" fillId="3" borderId="31" xfId="7" applyFont="1" applyFill="1" applyBorder="1" applyAlignment="1">
      <alignment horizontal="left" vertical="center" wrapText="1"/>
    </xf>
    <xf numFmtId="0" fontId="24" fillId="3" borderId="31" xfId="7" applyFont="1" applyFill="1" applyBorder="1" applyAlignment="1">
      <alignment vertical="center" wrapText="1"/>
    </xf>
    <xf numFmtId="0" fontId="24" fillId="3" borderId="13" xfId="7" applyFont="1" applyFill="1" applyBorder="1" applyAlignment="1">
      <alignment vertical="center" wrapText="1"/>
    </xf>
    <xf numFmtId="0" fontId="24" fillId="4" borderId="31" xfId="7" applyFont="1" applyFill="1" applyBorder="1" applyAlignment="1">
      <alignment horizontal="left" vertical="center"/>
    </xf>
    <xf numFmtId="0" fontId="24" fillId="4" borderId="13" xfId="7" applyFont="1" applyFill="1" applyBorder="1" applyAlignment="1">
      <alignment horizontal="left" vertical="center"/>
    </xf>
    <xf numFmtId="37" fontId="14" fillId="0" borderId="0" xfId="7" applyNumberFormat="1" applyFont="1" applyAlignment="1">
      <alignment vertical="center"/>
    </xf>
    <xf numFmtId="0" fontId="61" fillId="0" borderId="0" xfId="7" applyFont="1" applyAlignment="1">
      <alignment vertical="center"/>
    </xf>
    <xf numFmtId="188" fontId="60" fillId="0" borderId="0" xfId="7" applyNumberFormat="1" applyFont="1" applyAlignment="1">
      <alignment vertical="center"/>
    </xf>
    <xf numFmtId="0" fontId="14" fillId="0" borderId="31" xfId="7" applyFont="1" applyBorder="1" applyAlignment="1">
      <alignment vertical="center"/>
    </xf>
    <xf numFmtId="0" fontId="14" fillId="0" borderId="13" xfId="7" applyFont="1" applyBorder="1" applyAlignment="1">
      <alignment horizontal="left" vertical="center"/>
    </xf>
    <xf numFmtId="0" fontId="61" fillId="0" borderId="13" xfId="7" applyFont="1" applyBorder="1" applyAlignment="1">
      <alignment horizontal="left" vertical="center"/>
    </xf>
    <xf numFmtId="0" fontId="63" fillId="0" borderId="0" xfId="7" applyFont="1" applyAlignment="1">
      <alignment horizontal="left" vertical="center"/>
    </xf>
    <xf numFmtId="0" fontId="63" fillId="0" borderId="0" xfId="7" applyFont="1" applyAlignment="1">
      <alignment vertical="center"/>
    </xf>
    <xf numFmtId="181" fontId="63" fillId="0" borderId="0" xfId="7" applyNumberFormat="1" applyFont="1" applyAlignment="1">
      <alignment vertical="center"/>
    </xf>
    <xf numFmtId="0" fontId="60" fillId="0" borderId="4" xfId="7" applyFont="1" applyBorder="1" applyAlignment="1">
      <alignment vertical="center"/>
    </xf>
    <xf numFmtId="0" fontId="60" fillId="0" borderId="10" xfId="7" applyFont="1" applyBorder="1" applyAlignment="1">
      <alignment vertical="center"/>
    </xf>
    <xf numFmtId="0" fontId="60" fillId="0" borderId="7" xfId="7" applyFont="1" applyBorder="1" applyAlignment="1">
      <alignment vertical="center"/>
    </xf>
    <xf numFmtId="10" fontId="11" fillId="0" borderId="0" xfId="29" applyNumberFormat="1" applyFont="1"/>
    <xf numFmtId="0" fontId="15" fillId="3" borderId="0" xfId="7" applyFont="1" applyFill="1" applyAlignment="1">
      <alignment vertical="center"/>
    </xf>
    <xf numFmtId="2" fontId="16" fillId="0" borderId="0" xfId="6" applyNumberFormat="1" applyFont="1" applyAlignment="1">
      <alignment horizontal="center" vertical="center"/>
    </xf>
    <xf numFmtId="0" fontId="8" fillId="0" borderId="0" xfId="175" applyFont="1" applyAlignment="1">
      <alignment horizontal="center" vertical="center"/>
    </xf>
    <xf numFmtId="0" fontId="6" fillId="0" borderId="8" xfId="208" applyBorder="1" applyAlignment="1">
      <alignment vertical="center"/>
    </xf>
    <xf numFmtId="0" fontId="6" fillId="0" borderId="9" xfId="208" applyBorder="1" applyAlignment="1">
      <alignment vertical="center"/>
    </xf>
    <xf numFmtId="0" fontId="6" fillId="0" borderId="0" xfId="208" applyAlignment="1">
      <alignment horizontal="center" vertical="center"/>
    </xf>
    <xf numFmtId="0" fontId="6" fillId="0" borderId="0" xfId="208" applyAlignment="1">
      <alignment vertical="center"/>
    </xf>
    <xf numFmtId="0" fontId="13" fillId="0" borderId="0" xfId="208" applyFont="1" applyAlignment="1">
      <alignment vertical="center"/>
    </xf>
    <xf numFmtId="0" fontId="19" fillId="0" borderId="0" xfId="175" applyFont="1" applyAlignment="1">
      <alignment horizontal="center" vertical="center"/>
    </xf>
    <xf numFmtId="0" fontId="13" fillId="0" borderId="42" xfId="208" applyFont="1" applyBorder="1" applyAlignment="1">
      <alignment horizontal="center" vertical="center"/>
    </xf>
    <xf numFmtId="0" fontId="13" fillId="4" borderId="7" xfId="208" applyFont="1" applyFill="1" applyBorder="1" applyAlignment="1">
      <alignment horizontal="left" vertical="center"/>
    </xf>
    <xf numFmtId="0" fontId="6" fillId="4" borderId="8" xfId="208" applyFill="1" applyBorder="1" applyAlignment="1">
      <alignment horizontal="left" vertical="center"/>
    </xf>
    <xf numFmtId="0" fontId="6" fillId="4" borderId="8" xfId="208" applyFill="1" applyBorder="1" applyAlignment="1">
      <alignment horizontal="center" vertical="center"/>
    </xf>
    <xf numFmtId="4" fontId="6" fillId="4" borderId="8" xfId="208" applyNumberFormat="1" applyFill="1" applyBorder="1" applyAlignment="1">
      <alignment horizontal="right" vertical="center"/>
    </xf>
    <xf numFmtId="4" fontId="6" fillId="4" borderId="43" xfId="208" applyNumberFormat="1" applyFill="1" applyBorder="1" applyAlignment="1">
      <alignment horizontal="right" vertical="center"/>
    </xf>
    <xf numFmtId="0" fontId="6" fillId="4" borderId="31" xfId="208" applyFill="1" applyBorder="1" applyAlignment="1">
      <alignment horizontal="left" vertical="center"/>
    </xf>
    <xf numFmtId="0" fontId="6" fillId="4" borderId="31" xfId="208" applyFill="1" applyBorder="1" applyAlignment="1">
      <alignment horizontal="center" vertical="center"/>
    </xf>
    <xf numFmtId="4" fontId="6" fillId="4" borderId="31" xfId="208" applyNumberFormat="1" applyFill="1" applyBorder="1" applyAlignment="1">
      <alignment horizontal="right" vertical="center"/>
    </xf>
    <xf numFmtId="0" fontId="0" fillId="0" borderId="32" xfId="175" applyFont="1" applyBorder="1" applyAlignment="1">
      <alignment horizontal="center" vertical="center"/>
    </xf>
    <xf numFmtId="4" fontId="6" fillId="0" borderId="32" xfId="175" applyNumberFormat="1" applyBorder="1" applyAlignment="1">
      <alignment horizontal="center" vertical="center"/>
    </xf>
    <xf numFmtId="176" fontId="6" fillId="0" borderId="54" xfId="175" applyNumberFormat="1" applyBorder="1" applyAlignment="1">
      <alignment horizontal="right" vertical="center"/>
    </xf>
    <xf numFmtId="0" fontId="64" fillId="0" borderId="0" xfId="175" applyFont="1" applyAlignment="1">
      <alignment horizontal="center" vertical="center"/>
    </xf>
    <xf numFmtId="0" fontId="13" fillId="0" borderId="55" xfId="175" applyFont="1" applyBorder="1" applyAlignment="1">
      <alignment horizontal="center" vertical="center"/>
    </xf>
    <xf numFmtId="0" fontId="13" fillId="4" borderId="1" xfId="175" applyFont="1" applyFill="1" applyBorder="1" applyAlignment="1">
      <alignment horizontal="left" vertical="center"/>
    </xf>
    <xf numFmtId="0" fontId="6" fillId="4" borderId="2" xfId="175" applyFill="1" applyBorder="1" applyAlignment="1">
      <alignment horizontal="left" vertical="center"/>
    </xf>
    <xf numFmtId="179" fontId="6" fillId="4" borderId="2" xfId="175" applyNumberFormat="1" applyFill="1" applyBorder="1" applyAlignment="1">
      <alignment horizontal="right" vertical="center"/>
    </xf>
    <xf numFmtId="185" fontId="6" fillId="4" borderId="56" xfId="175" applyNumberFormat="1" applyFill="1" applyBorder="1" applyAlignment="1">
      <alignment horizontal="right" vertical="center"/>
    </xf>
    <xf numFmtId="172" fontId="6" fillId="0" borderId="57" xfId="175" applyNumberFormat="1" applyBorder="1" applyAlignment="1">
      <alignment horizontal="center" vertical="center"/>
    </xf>
    <xf numFmtId="0" fontId="13" fillId="0" borderId="1" xfId="175" applyFont="1" applyBorder="1" applyAlignment="1">
      <alignment horizontal="left" vertical="center"/>
    </xf>
    <xf numFmtId="0" fontId="6" fillId="0" borderId="32" xfId="175" applyBorder="1" applyAlignment="1">
      <alignment horizontal="center" vertical="center"/>
    </xf>
    <xf numFmtId="179" fontId="6" fillId="0" borderId="32" xfId="175" applyNumberFormat="1" applyBorder="1" applyAlignment="1">
      <alignment horizontal="center" vertical="center"/>
    </xf>
    <xf numFmtId="185" fontId="6" fillId="0" borderId="54" xfId="175" applyNumberFormat="1" applyBorder="1" applyAlignment="1">
      <alignment horizontal="right" vertical="center"/>
    </xf>
    <xf numFmtId="172" fontId="6" fillId="46" borderId="31" xfId="208" applyNumberFormat="1" applyFill="1" applyBorder="1" applyAlignment="1">
      <alignment horizontal="left" vertical="center"/>
    </xf>
    <xf numFmtId="0" fontId="6" fillId="46" borderId="31" xfId="208" applyFill="1" applyBorder="1" applyAlignment="1">
      <alignment horizontal="left" vertical="center"/>
    </xf>
    <xf numFmtId="172" fontId="6" fillId="46" borderId="31" xfId="208" applyNumberFormat="1" applyFill="1" applyBorder="1" applyAlignment="1">
      <alignment vertical="center"/>
    </xf>
    <xf numFmtId="4" fontId="6" fillId="46" borderId="31" xfId="208" applyNumberFormat="1" applyFill="1" applyBorder="1" applyAlignment="1">
      <alignment horizontal="right" vertical="center"/>
    </xf>
    <xf numFmtId="179" fontId="13" fillId="46" borderId="13" xfId="208" applyNumberFormat="1" applyFont="1" applyFill="1" applyBorder="1" applyAlignment="1">
      <alignment horizontal="right" vertical="center"/>
    </xf>
    <xf numFmtId="0" fontId="6" fillId="0" borderId="31" xfId="208" applyBorder="1" applyAlignment="1">
      <alignment horizontal="left" vertical="center"/>
    </xf>
    <xf numFmtId="0" fontId="6" fillId="0" borderId="31" xfId="208" applyBorder="1" applyAlignment="1">
      <alignment horizontal="center" vertical="center"/>
    </xf>
    <xf numFmtId="4" fontId="6" fillId="0" borderId="31" xfId="208" applyNumberFormat="1" applyBorder="1" applyAlignment="1">
      <alignment horizontal="right" vertical="center"/>
    </xf>
    <xf numFmtId="179" fontId="6" fillId="0" borderId="31" xfId="208" applyNumberFormat="1" applyBorder="1" applyAlignment="1">
      <alignment horizontal="right" vertical="center"/>
    </xf>
    <xf numFmtId="0" fontId="6" fillId="45" borderId="0" xfId="175" applyFill="1" applyAlignment="1">
      <alignment horizontal="center" vertical="center" wrapText="1"/>
    </xf>
    <xf numFmtId="172" fontId="6" fillId="0" borderId="0" xfId="208" applyNumberFormat="1" applyBorder="1" applyAlignment="1">
      <alignment horizontal="center" vertical="center"/>
    </xf>
    <xf numFmtId="0" fontId="13" fillId="0" borderId="0" xfId="208" applyFont="1" applyBorder="1" applyAlignment="1">
      <alignment horizontal="right" vertical="center"/>
    </xf>
    <xf numFmtId="172" fontId="13" fillId="0" borderId="0" xfId="208" applyNumberFormat="1" applyFont="1" applyBorder="1" applyAlignment="1">
      <alignment horizontal="center" vertical="center"/>
    </xf>
    <xf numFmtId="172" fontId="6" fillId="0" borderId="0" xfId="208" applyNumberFormat="1" applyBorder="1" applyAlignment="1">
      <alignment vertical="center"/>
    </xf>
    <xf numFmtId="4" fontId="6" fillId="0" borderId="0" xfId="208" applyNumberFormat="1" applyBorder="1" applyAlignment="1">
      <alignment vertical="center"/>
    </xf>
    <xf numFmtId="185" fontId="6" fillId="0" borderId="0" xfId="208" applyNumberFormat="1" applyBorder="1" applyAlignment="1">
      <alignment vertical="center"/>
    </xf>
    <xf numFmtId="0" fontId="13" fillId="0" borderId="31" xfId="208" applyFont="1" applyBorder="1" applyAlignment="1">
      <alignment horizontal="center" vertical="center"/>
    </xf>
    <xf numFmtId="0" fontId="13" fillId="0" borderId="13" xfId="208" applyFont="1" applyBorder="1" applyAlignment="1">
      <alignment horizontal="center" vertical="center"/>
    </xf>
    <xf numFmtId="4" fontId="13" fillId="0" borderId="31" xfId="208" applyNumberFormat="1" applyFont="1" applyBorder="1" applyAlignment="1">
      <alignment horizontal="center" vertical="center"/>
    </xf>
    <xf numFmtId="0" fontId="6" fillId="0" borderId="0" xfId="208" applyBorder="1" applyAlignment="1">
      <alignment vertical="center"/>
    </xf>
    <xf numFmtId="0" fontId="6" fillId="47" borderId="32" xfId="175" applyFill="1" applyBorder="1" applyAlignment="1">
      <alignment horizontal="left" vertical="center" wrapText="1"/>
    </xf>
    <xf numFmtId="10" fontId="13" fillId="0" borderId="13" xfId="13" applyNumberFormat="1" applyFont="1" applyFill="1" applyBorder="1" applyAlignment="1" applyProtection="1">
      <alignment horizontal="center" vertical="center"/>
    </xf>
    <xf numFmtId="0" fontId="65" fillId="0" borderId="0" xfId="0" applyFont="1"/>
    <xf numFmtId="168" fontId="66" fillId="0" borderId="0" xfId="0" applyNumberFormat="1" applyFont="1"/>
    <xf numFmtId="0" fontId="66" fillId="0" borderId="0" xfId="0" applyFont="1"/>
    <xf numFmtId="168" fontId="66" fillId="0" borderId="0" xfId="1" applyNumberFormat="1" applyFont="1"/>
    <xf numFmtId="10" fontId="66" fillId="0" borderId="0" xfId="29" applyNumberFormat="1" applyFont="1" applyAlignment="1">
      <alignment horizontal="center"/>
    </xf>
    <xf numFmtId="0" fontId="67" fillId="0" borderId="0" xfId="0" applyFont="1"/>
    <xf numFmtId="166" fontId="67" fillId="0" borderId="0" xfId="1" applyFont="1"/>
    <xf numFmtId="177" fontId="67" fillId="0" borderId="0" xfId="0" applyNumberFormat="1" applyFont="1"/>
    <xf numFmtId="190" fontId="67" fillId="0" borderId="0" xfId="29" applyNumberFormat="1" applyFont="1"/>
    <xf numFmtId="168" fontId="67" fillId="0" borderId="0" xfId="0" applyNumberFormat="1" applyFont="1"/>
    <xf numFmtId="188" fontId="67" fillId="0" borderId="0" xfId="0" applyNumberFormat="1" applyFont="1"/>
    <xf numFmtId="211" fontId="67" fillId="0" borderId="0" xfId="0" applyNumberFormat="1" applyFont="1"/>
    <xf numFmtId="10" fontId="67" fillId="0" borderId="0" xfId="29" applyNumberFormat="1" applyFont="1"/>
    <xf numFmtId="168" fontId="65" fillId="0" borderId="0" xfId="0" applyNumberFormat="1" applyFont="1"/>
    <xf numFmtId="205" fontId="67" fillId="0" borderId="0" xfId="29" applyNumberFormat="1" applyFont="1"/>
    <xf numFmtId="10" fontId="67" fillId="0" borderId="0" xfId="0" applyNumberFormat="1" applyFont="1"/>
    <xf numFmtId="0" fontId="68" fillId="0" borderId="0" xfId="7" applyFont="1" applyAlignment="1">
      <alignment vertical="center"/>
    </xf>
    <xf numFmtId="0" fontId="69" fillId="0" borderId="0" xfId="7" applyFont="1" applyAlignment="1">
      <alignment vertical="center"/>
    </xf>
    <xf numFmtId="0" fontId="70" fillId="0" borderId="0" xfId="7" applyFont="1" applyAlignment="1">
      <alignment vertical="center"/>
    </xf>
    <xf numFmtId="0" fontId="71" fillId="0" borderId="0" xfId="7" applyFont="1" applyAlignment="1">
      <alignment vertical="center"/>
    </xf>
    <xf numFmtId="168" fontId="69" fillId="0" borderId="0" xfId="7" applyNumberFormat="1" applyFont="1" applyAlignment="1">
      <alignment vertical="center"/>
    </xf>
    <xf numFmtId="209" fontId="69" fillId="0" borderId="0" xfId="7" applyNumberFormat="1" applyFont="1" applyAlignment="1">
      <alignment vertical="center"/>
    </xf>
    <xf numFmtId="0" fontId="72" fillId="0" borderId="0" xfId="175" applyFont="1" applyAlignment="1">
      <alignment vertical="center"/>
    </xf>
    <xf numFmtId="10" fontId="73" fillId="0" borderId="0" xfId="21" applyNumberFormat="1" applyFont="1" applyAlignment="1">
      <alignment vertical="center"/>
    </xf>
    <xf numFmtId="188" fontId="69" fillId="0" borderId="0" xfId="7" applyNumberFormat="1" applyFont="1" applyAlignment="1">
      <alignment vertical="center"/>
    </xf>
    <xf numFmtId="168" fontId="1" fillId="0" borderId="0" xfId="0" applyNumberFormat="1" applyFont="1"/>
    <xf numFmtId="43" fontId="69" fillId="0" borderId="0" xfId="176" applyFont="1" applyFill="1" applyAlignment="1">
      <alignment vertical="center"/>
    </xf>
    <xf numFmtId="10" fontId="68" fillId="0" borderId="0" xfId="7" applyNumberFormat="1" applyFont="1" applyAlignment="1">
      <alignment vertical="center"/>
    </xf>
    <xf numFmtId="10" fontId="74" fillId="44" borderId="0" xfId="18" applyNumberFormat="1" applyFont="1" applyFill="1" applyAlignment="1">
      <alignment horizontal="center" vertical="center"/>
    </xf>
    <xf numFmtId="0" fontId="75" fillId="0" borderId="0" xfId="175" applyFont="1" applyAlignment="1">
      <alignment vertical="center"/>
    </xf>
    <xf numFmtId="0" fontId="76" fillId="0" borderId="0" xfId="7" applyFont="1" applyAlignment="1">
      <alignment vertical="center"/>
    </xf>
    <xf numFmtId="0" fontId="77" fillId="0" borderId="0" xfId="7" applyFont="1" applyAlignment="1">
      <alignment horizontal="center" vertical="center"/>
    </xf>
    <xf numFmtId="177" fontId="76" fillId="0" borderId="0" xfId="7" applyNumberFormat="1" applyFont="1" applyAlignment="1">
      <alignment vertical="center"/>
    </xf>
    <xf numFmtId="0" fontId="78" fillId="0" borderId="0" xfId="7" applyFont="1" applyAlignment="1">
      <alignment vertical="center"/>
    </xf>
    <xf numFmtId="0" fontId="79" fillId="0" borderId="0" xfId="175" applyFont="1" applyAlignment="1">
      <alignment vertical="center"/>
    </xf>
    <xf numFmtId="0" fontId="77" fillId="0" borderId="0" xfId="7" applyFont="1" applyAlignment="1">
      <alignment vertical="center"/>
    </xf>
    <xf numFmtId="0" fontId="77" fillId="9" borderId="0" xfId="7" applyFont="1" applyFill="1" applyAlignment="1">
      <alignment vertical="center"/>
    </xf>
    <xf numFmtId="0" fontId="80" fillId="9" borderId="0" xfId="7" applyFont="1" applyFill="1" applyAlignment="1">
      <alignment vertical="center"/>
    </xf>
    <xf numFmtId="0" fontId="81" fillId="0" borderId="0" xfId="175" applyFont="1"/>
    <xf numFmtId="209" fontId="80" fillId="9" borderId="0" xfId="7" applyNumberFormat="1" applyFont="1" applyFill="1" applyAlignment="1">
      <alignment vertical="center"/>
    </xf>
    <xf numFmtId="10" fontId="81" fillId="0" borderId="0" xfId="175" applyNumberFormat="1" applyFont="1"/>
    <xf numFmtId="10" fontId="80" fillId="9" borderId="0" xfId="21" applyNumberFormat="1" applyFont="1" applyFill="1" applyAlignment="1">
      <alignment vertical="center"/>
    </xf>
    <xf numFmtId="209" fontId="76" fillId="0" borderId="0" xfId="7" applyNumberFormat="1" applyFont="1" applyAlignment="1">
      <alignment vertical="center"/>
    </xf>
    <xf numFmtId="44" fontId="75" fillId="9" borderId="0" xfId="175" applyNumberFormat="1" applyFont="1" applyFill="1" applyAlignment="1">
      <alignment vertical="center"/>
    </xf>
    <xf numFmtId="44" fontId="80" fillId="9" borderId="0" xfId="7" applyNumberFormat="1" applyFont="1" applyFill="1" applyAlignment="1">
      <alignment vertical="center"/>
    </xf>
    <xf numFmtId="0" fontId="82" fillId="0" borderId="0" xfId="7" applyFont="1" applyAlignment="1">
      <alignment vertical="center"/>
    </xf>
    <xf numFmtId="43" fontId="80" fillId="9" borderId="0" xfId="176" applyFont="1" applyFill="1" applyAlignment="1">
      <alignment vertical="center"/>
    </xf>
    <xf numFmtId="0" fontId="83" fillId="9" borderId="0" xfId="7" applyFont="1" applyFill="1" applyAlignment="1">
      <alignment vertical="center"/>
    </xf>
    <xf numFmtId="167" fontId="77" fillId="0" borderId="0" xfId="177" applyFont="1" applyFill="1" applyAlignment="1">
      <alignment vertical="center"/>
    </xf>
    <xf numFmtId="169" fontId="77" fillId="0" borderId="0" xfId="7" applyNumberFormat="1" applyFont="1" applyAlignment="1">
      <alignment vertical="center"/>
    </xf>
    <xf numFmtId="10" fontId="76" fillId="0" borderId="0" xfId="7" applyNumberFormat="1" applyFont="1" applyAlignment="1">
      <alignment vertical="center"/>
    </xf>
    <xf numFmtId="10" fontId="84" fillId="44" borderId="0" xfId="18" applyNumberFormat="1" applyFont="1" applyFill="1" applyAlignment="1">
      <alignment horizontal="center" vertical="center"/>
    </xf>
    <xf numFmtId="10" fontId="80" fillId="9" borderId="0" xfId="29" applyNumberFormat="1" applyFont="1" applyFill="1" applyAlignment="1">
      <alignment vertical="center"/>
    </xf>
    <xf numFmtId="44" fontId="76" fillId="0" borderId="0" xfId="21" applyNumberFormat="1" applyFont="1" applyFill="1" applyAlignment="1">
      <alignment vertical="center"/>
    </xf>
    <xf numFmtId="44" fontId="67" fillId="0" borderId="0" xfId="210" applyFont="1"/>
    <xf numFmtId="212" fontId="65" fillId="0" borderId="0" xfId="0" applyNumberFormat="1" applyFont="1"/>
    <xf numFmtId="181" fontId="67" fillId="0" borderId="0" xfId="29" applyNumberFormat="1" applyFont="1"/>
    <xf numFmtId="168" fontId="1" fillId="0" borderId="0" xfId="210" applyNumberFormat="1" applyFont="1"/>
    <xf numFmtId="10" fontId="85" fillId="0" borderId="0" xfId="21" applyNumberFormat="1" applyFont="1" applyFill="1" applyAlignment="1">
      <alignment horizontal="center" vertical="center"/>
    </xf>
    <xf numFmtId="9" fontId="16" fillId="0" borderId="13" xfId="7" applyNumberFormat="1" applyFont="1" applyBorder="1" applyAlignment="1">
      <alignment horizontal="center" vertical="center" wrapText="1"/>
    </xf>
    <xf numFmtId="0" fontId="15" fillId="3" borderId="13" xfId="7" applyFont="1" applyFill="1" applyBorder="1" applyAlignment="1">
      <alignment horizontal="center" vertical="center" wrapText="1"/>
    </xf>
    <xf numFmtId="0" fontId="3" fillId="0" borderId="0" xfId="0" applyFont="1" applyAlignment="1">
      <alignment horizontal="right" vertical="center"/>
    </xf>
    <xf numFmtId="0" fontId="12" fillId="0" borderId="32" xfId="0" applyFont="1" applyBorder="1" applyAlignment="1">
      <alignment horizontal="right" vertical="center"/>
    </xf>
    <xf numFmtId="0" fontId="12" fillId="0" borderId="32" xfId="0" applyFont="1" applyBorder="1" applyAlignment="1">
      <alignment horizontal="left" vertical="center"/>
    </xf>
    <xf numFmtId="0" fontId="3" fillId="48" borderId="32" xfId="0" applyFont="1" applyFill="1" applyBorder="1" applyAlignment="1">
      <alignment horizontal="center" vertical="center"/>
    </xf>
    <xf numFmtId="0" fontId="6" fillId="0" borderId="60" xfId="15" applyBorder="1" applyAlignment="1">
      <alignment horizontal="center" vertical="center" wrapText="1"/>
    </xf>
    <xf numFmtId="176" fontId="0" fillId="0" borderId="0" xfId="0" applyNumberFormat="1"/>
    <xf numFmtId="0" fontId="19" fillId="0" borderId="60" xfId="6" applyFont="1" applyBorder="1" applyAlignment="1">
      <alignment horizontal="center" vertical="center"/>
    </xf>
    <xf numFmtId="0" fontId="19" fillId="0" borderId="61" xfId="6" applyFont="1" applyBorder="1" applyAlignment="1">
      <alignment horizontal="center" vertical="center"/>
    </xf>
    <xf numFmtId="0" fontId="19" fillId="9" borderId="60" xfId="6" applyFont="1" applyFill="1" applyBorder="1" applyAlignment="1">
      <alignment horizontal="center" vertical="center"/>
    </xf>
    <xf numFmtId="0" fontId="19" fillId="9" borderId="61" xfId="6" applyFont="1" applyFill="1" applyBorder="1" applyAlignment="1">
      <alignment horizontal="center" vertical="center"/>
    </xf>
    <xf numFmtId="0" fontId="16" fillId="0" borderId="60" xfId="6" applyFont="1" applyBorder="1" applyAlignment="1">
      <alignment horizontal="center" vertical="center"/>
    </xf>
    <xf numFmtId="0" fontId="15" fillId="3" borderId="60" xfId="7" applyFont="1" applyFill="1" applyBorder="1" applyAlignment="1">
      <alignment horizontal="center" vertical="center" wrapText="1"/>
    </xf>
    <xf numFmtId="0" fontId="16" fillId="0" borderId="60" xfId="7" applyFont="1" applyBorder="1" applyAlignment="1">
      <alignment horizontal="center" vertical="center"/>
    </xf>
    <xf numFmtId="175" fontId="16" fillId="0" borderId="60" xfId="7" applyNumberFormat="1" applyFont="1" applyBorder="1" applyAlignment="1">
      <alignment horizontal="center" vertical="center"/>
    </xf>
    <xf numFmtId="177" fontId="16" fillId="0" borderId="60" xfId="7" applyNumberFormat="1" applyFont="1" applyBorder="1" applyAlignment="1">
      <alignment horizontal="right" vertical="center"/>
    </xf>
    <xf numFmtId="2" fontId="16" fillId="0" borderId="60" xfId="6" applyNumberFormat="1" applyFont="1" applyBorder="1" applyAlignment="1">
      <alignment horizontal="center" vertical="center"/>
    </xf>
    <xf numFmtId="178" fontId="16" fillId="0" borderId="60" xfId="7" applyNumberFormat="1" applyFont="1" applyBorder="1" applyAlignment="1">
      <alignment horizontal="center" vertical="center"/>
    </xf>
    <xf numFmtId="177" fontId="16" fillId="0" borderId="60" xfId="7" applyNumberFormat="1" applyFont="1" applyBorder="1" applyAlignment="1">
      <alignment vertical="center"/>
    </xf>
    <xf numFmtId="0" fontId="16" fillId="0" borderId="60" xfId="7" applyFont="1" applyBorder="1" applyAlignment="1">
      <alignment horizontal="center" vertical="center" wrapText="1"/>
    </xf>
    <xf numFmtId="0" fontId="16" fillId="5" borderId="60" xfId="7" applyFont="1" applyFill="1" applyBorder="1" applyAlignment="1">
      <alignment horizontal="center" vertical="center" wrapText="1"/>
    </xf>
    <xf numFmtId="177" fontId="15" fillId="0" borderId="60" xfId="7" applyNumberFormat="1" applyFont="1" applyBorder="1" applyAlignment="1">
      <alignment vertical="center"/>
    </xf>
    <xf numFmtId="0" fontId="15" fillId="3" borderId="60" xfId="7" applyFont="1" applyFill="1" applyBorder="1" applyAlignment="1">
      <alignment horizontal="center" vertical="center"/>
    </xf>
    <xf numFmtId="4" fontId="16" fillId="0" borderId="60" xfId="7" applyNumberFormat="1" applyFont="1" applyBorder="1" applyAlignment="1">
      <alignment horizontal="center" vertical="center" wrapText="1"/>
    </xf>
    <xf numFmtId="4" fontId="16" fillId="0" borderId="60" xfId="11" applyNumberFormat="1" applyFont="1" applyFill="1" applyBorder="1" applyAlignment="1" applyProtection="1">
      <alignment horizontal="center" vertical="center"/>
    </xf>
    <xf numFmtId="4" fontId="16" fillId="0" borderId="60" xfId="7" applyNumberFormat="1" applyFont="1" applyBorder="1" applyAlignment="1">
      <alignment horizontal="center" vertical="center"/>
    </xf>
    <xf numFmtId="168" fontId="16" fillId="0" borderId="60" xfId="7" applyNumberFormat="1" applyFont="1" applyBorder="1" applyAlignment="1">
      <alignment horizontal="center" vertical="center" wrapText="1"/>
    </xf>
    <xf numFmtId="10" fontId="16" fillId="0" borderId="61" xfId="7" applyNumberFormat="1" applyFont="1" applyBorder="1" applyAlignment="1">
      <alignment horizontal="center" vertical="center" wrapText="1"/>
    </xf>
    <xf numFmtId="177" fontId="16" fillId="0" borderId="60" xfId="7" applyNumberFormat="1" applyFont="1" applyBorder="1" applyAlignment="1">
      <alignment horizontal="right" vertical="center" wrapText="1"/>
    </xf>
    <xf numFmtId="10" fontId="15" fillId="0" borderId="60" xfId="7" applyNumberFormat="1" applyFont="1" applyBorder="1" applyAlignment="1">
      <alignment horizontal="center" vertical="center"/>
    </xf>
    <xf numFmtId="10" fontId="15" fillId="6" borderId="60" xfId="7" applyNumberFormat="1" applyFont="1" applyFill="1" applyBorder="1" applyAlignment="1">
      <alignment horizontal="center" vertical="center"/>
    </xf>
    <xf numFmtId="0" fontId="13" fillId="0" borderId="61" xfId="33" applyFont="1" applyBorder="1" applyAlignment="1">
      <alignment vertical="center"/>
    </xf>
    <xf numFmtId="0" fontId="13" fillId="11" borderId="60" xfId="34" applyFont="1" applyFill="1" applyBorder="1" applyAlignment="1">
      <alignment horizontal="center" vertical="center"/>
    </xf>
    <xf numFmtId="0" fontId="14" fillId="11" borderId="60" xfId="34" applyFont="1" applyFill="1" applyBorder="1" applyAlignment="1">
      <alignment horizontal="center" vertical="center" wrapText="1"/>
    </xf>
    <xf numFmtId="0" fontId="27" fillId="11" borderId="60" xfId="34" applyFont="1" applyFill="1" applyBorder="1" applyAlignment="1">
      <alignment horizontal="center" vertical="center" wrapText="1"/>
    </xf>
    <xf numFmtId="191" fontId="13" fillId="11" borderId="60" xfId="34" applyNumberFormat="1" applyFont="1" applyFill="1" applyBorder="1" applyAlignment="1">
      <alignment horizontal="center" vertical="center" wrapText="1"/>
    </xf>
    <xf numFmtId="184" fontId="13" fillId="11" borderId="60" xfId="34" applyNumberFormat="1" applyFont="1" applyFill="1" applyBorder="1" applyAlignment="1">
      <alignment horizontal="center" vertical="center" wrapText="1"/>
    </xf>
    <xf numFmtId="0" fontId="13" fillId="0" borderId="60" xfId="34" applyFont="1" applyBorder="1" applyAlignment="1">
      <alignment horizontal="center" vertical="center" wrapText="1"/>
    </xf>
    <xf numFmtId="0" fontId="0" fillId="0" borderId="60" xfId="34" applyFont="1" applyBorder="1" applyAlignment="1">
      <alignment horizontal="center" vertical="center"/>
    </xf>
    <xf numFmtId="2" fontId="6" fillId="0" borderId="60" xfId="21" applyNumberFormat="1" applyFont="1" applyFill="1" applyBorder="1" applyAlignment="1">
      <alignment horizontal="center" vertical="center"/>
    </xf>
    <xf numFmtId="2" fontId="6" fillId="0" borderId="60" xfId="34" applyNumberFormat="1" applyBorder="1" applyAlignment="1">
      <alignment horizontal="center" vertical="center"/>
    </xf>
    <xf numFmtId="184" fontId="6" fillId="4" borderId="60" xfId="34" applyNumberFormat="1" applyFill="1" applyBorder="1" applyAlignment="1">
      <alignment horizontal="right" vertical="center"/>
    </xf>
    <xf numFmtId="192" fontId="6" fillId="0" borderId="60" xfId="34" applyNumberFormat="1" applyBorder="1" applyAlignment="1">
      <alignment horizontal="center" vertical="center"/>
    </xf>
    <xf numFmtId="182" fontId="6" fillId="0" borderId="60" xfId="35" applyNumberFormat="1" applyFont="1" applyFill="1" applyBorder="1" applyAlignment="1">
      <alignment horizontal="right" vertical="center"/>
    </xf>
    <xf numFmtId="182" fontId="13" fillId="0" borderId="60" xfId="35" applyNumberFormat="1" applyFont="1" applyFill="1" applyBorder="1" applyAlignment="1">
      <alignment horizontal="right" vertical="center"/>
    </xf>
    <xf numFmtId="0" fontId="13" fillId="0" borderId="60" xfId="15" applyFont="1" applyBorder="1" applyAlignment="1">
      <alignment horizontal="center" vertical="center" wrapText="1"/>
    </xf>
    <xf numFmtId="0" fontId="6" fillId="0" borderId="60" xfId="15" applyBorder="1" applyAlignment="1">
      <alignment horizontal="justify" vertical="center" wrapText="1"/>
    </xf>
    <xf numFmtId="2" fontId="13" fillId="0" borderId="60" xfId="34" applyNumberFormat="1" applyFont="1" applyBorder="1" applyAlignment="1">
      <alignment horizontal="center" vertical="center"/>
    </xf>
    <xf numFmtId="0" fontId="13" fillId="3" borderId="60" xfId="34" applyFont="1" applyFill="1" applyBorder="1" applyAlignment="1">
      <alignment horizontal="center" vertical="center"/>
    </xf>
    <xf numFmtId="0" fontId="13" fillId="3" borderId="61" xfId="34" applyFont="1" applyFill="1" applyBorder="1" applyAlignment="1">
      <alignment vertical="center"/>
    </xf>
    <xf numFmtId="194" fontId="6" fillId="3" borderId="60" xfId="37" applyNumberFormat="1" applyFont="1" applyFill="1" applyBorder="1" applyAlignment="1">
      <alignment horizontal="center" vertical="center" wrapText="1"/>
    </xf>
    <xf numFmtId="10" fontId="10" fillId="0" borderId="60" xfId="38" applyNumberFormat="1" applyFont="1" applyFill="1" applyBorder="1" applyAlignment="1">
      <alignment horizontal="right" vertical="center"/>
    </xf>
    <xf numFmtId="0" fontId="0" fillId="0" borderId="60" xfId="0" applyBorder="1" applyAlignment="1">
      <alignment horizontal="center" vertical="center"/>
    </xf>
    <xf numFmtId="0" fontId="0" fillId="0" borderId="60" xfId="0" applyBorder="1" applyAlignment="1">
      <alignment horizontal="center" vertical="center" wrapText="1"/>
    </xf>
    <xf numFmtId="0" fontId="0" fillId="0" borderId="60" xfId="0" applyBorder="1"/>
    <xf numFmtId="0" fontId="0" fillId="0" borderId="60" xfId="0" applyBorder="1" applyAlignment="1">
      <alignment horizontal="left"/>
    </xf>
    <xf numFmtId="10" fontId="0" fillId="0" borderId="60" xfId="0" applyNumberFormat="1" applyBorder="1"/>
    <xf numFmtId="10" fontId="0" fillId="0" borderId="60" xfId="29" applyNumberFormat="1" applyFont="1" applyBorder="1"/>
    <xf numFmtId="168" fontId="0" fillId="0" borderId="60" xfId="0" applyNumberFormat="1" applyBorder="1"/>
    <xf numFmtId="9" fontId="0" fillId="0" borderId="60" xfId="29" applyFont="1" applyBorder="1" applyAlignment="1">
      <alignment horizontal="center" vertical="center"/>
    </xf>
    <xf numFmtId="2" fontId="0" fillId="0" borderId="60" xfId="0" applyNumberFormat="1" applyBorder="1" applyAlignment="1">
      <alignment horizontal="center" vertical="center"/>
    </xf>
    <xf numFmtId="168" fontId="0" fillId="0" borderId="60" xfId="1" applyNumberFormat="1" applyFont="1" applyBorder="1"/>
    <xf numFmtId="0" fontId="6" fillId="0" borderId="60" xfId="175" applyBorder="1" applyAlignment="1">
      <alignment horizontal="center" vertical="center"/>
    </xf>
    <xf numFmtId="0" fontId="48" fillId="0" borderId="61" xfId="175" applyFont="1" applyBorder="1" applyAlignment="1">
      <alignment vertical="center" wrapText="1"/>
    </xf>
    <xf numFmtId="0" fontId="58" fillId="0" borderId="60" xfId="175" applyFont="1" applyBorder="1" applyAlignment="1">
      <alignment horizontal="center" vertical="center" wrapText="1"/>
    </xf>
    <xf numFmtId="0" fontId="58" fillId="0" borderId="60" xfId="175" applyFont="1" applyBorder="1" applyAlignment="1">
      <alignment vertical="center" wrapText="1"/>
    </xf>
    <xf numFmtId="192" fontId="58" fillId="0" borderId="60" xfId="175" applyNumberFormat="1" applyFont="1" applyBorder="1" applyAlignment="1">
      <alignment horizontal="center" vertical="center" wrapText="1"/>
    </xf>
    <xf numFmtId="2" fontId="58" fillId="0" borderId="60" xfId="175" applyNumberFormat="1" applyFont="1" applyBorder="1" applyAlignment="1">
      <alignment horizontal="center" vertical="center" wrapText="1"/>
    </xf>
    <xf numFmtId="207" fontId="58" fillId="0" borderId="60" xfId="175" applyNumberFormat="1" applyFont="1" applyBorder="1" applyAlignment="1">
      <alignment horizontal="right" vertical="center" wrapText="1"/>
    </xf>
    <xf numFmtId="0" fontId="6" fillId="0" borderId="61" xfId="175" applyBorder="1" applyAlignment="1">
      <alignment vertical="center" wrapText="1"/>
    </xf>
    <xf numFmtId="0" fontId="48" fillId="3" borderId="60" xfId="175" applyFont="1" applyFill="1" applyBorder="1" applyAlignment="1">
      <alignment horizontal="center" vertical="center" wrapText="1"/>
    </xf>
    <xf numFmtId="0" fontId="48" fillId="0" borderId="60" xfId="175" applyFont="1" applyBorder="1" applyAlignment="1">
      <alignment horizontal="center" vertical="center" wrapText="1"/>
    </xf>
    <xf numFmtId="0" fontId="21" fillId="4" borderId="60" xfId="175" applyFont="1" applyFill="1" applyBorder="1" applyAlignment="1">
      <alignment horizontal="center" vertical="center" wrapText="1"/>
    </xf>
    <xf numFmtId="0" fontId="21" fillId="0" borderId="60" xfId="175" applyFont="1" applyBorder="1" applyAlignment="1">
      <alignment horizontal="justify" vertical="center" wrapText="1"/>
    </xf>
    <xf numFmtId="0" fontId="21" fillId="0" borderId="60" xfId="175" applyFont="1" applyBorder="1" applyAlignment="1">
      <alignment horizontal="center" vertical="center" wrapText="1"/>
    </xf>
    <xf numFmtId="168" fontId="21" fillId="0" borderId="60" xfId="175" applyNumberFormat="1" applyFont="1" applyBorder="1" applyAlignment="1">
      <alignment horizontal="center" vertical="center" wrapText="1"/>
    </xf>
    <xf numFmtId="207" fontId="22" fillId="0" borderId="60" xfId="175" applyNumberFormat="1" applyFont="1" applyBorder="1" applyAlignment="1">
      <alignment horizontal="right" vertical="center" wrapText="1"/>
    </xf>
    <xf numFmtId="2" fontId="22" fillId="0" borderId="60" xfId="175" applyNumberFormat="1" applyFont="1" applyBorder="1" applyAlignment="1">
      <alignment horizontal="center" vertical="center" wrapText="1"/>
    </xf>
    <xf numFmtId="0" fontId="14" fillId="3" borderId="60" xfId="7" applyFont="1" applyFill="1" applyBorder="1" applyAlignment="1">
      <alignment horizontal="center" vertical="center"/>
    </xf>
    <xf numFmtId="0" fontId="14" fillId="3" borderId="60" xfId="7" applyFont="1" applyFill="1" applyBorder="1" applyAlignment="1">
      <alignment horizontal="center" vertical="center" wrapText="1"/>
    </xf>
    <xf numFmtId="175" fontId="60" fillId="0" borderId="60" xfId="7" applyNumberFormat="1" applyFont="1" applyBorder="1" applyAlignment="1">
      <alignment horizontal="center" vertical="center"/>
    </xf>
    <xf numFmtId="0" fontId="24" fillId="4" borderId="61" xfId="7" applyFont="1" applyFill="1" applyBorder="1" applyAlignment="1">
      <alignment horizontal="left" vertical="center"/>
    </xf>
    <xf numFmtId="177" fontId="24" fillId="0" borderId="60" xfId="7" applyNumberFormat="1" applyFont="1" applyBorder="1" applyAlignment="1">
      <alignment horizontal="right" vertical="center" wrapText="1"/>
    </xf>
    <xf numFmtId="177" fontId="14" fillId="0" borderId="60" xfId="7" applyNumberFormat="1" applyFont="1" applyBorder="1" applyAlignment="1">
      <alignment vertical="center"/>
    </xf>
    <xf numFmtId="0" fontId="24" fillId="0" borderId="60" xfId="7" applyFont="1" applyBorder="1" applyAlignment="1">
      <alignment vertical="center" wrapText="1"/>
    </xf>
    <xf numFmtId="180" fontId="24" fillId="0" borderId="60" xfId="7" applyNumberFormat="1" applyFont="1" applyBorder="1" applyAlignment="1">
      <alignment horizontal="center" vertical="center" wrapText="1"/>
    </xf>
    <xf numFmtId="0" fontId="24" fillId="0" borderId="60" xfId="7" applyFont="1" applyBorder="1" applyAlignment="1">
      <alignment horizontal="justify" vertical="center" wrapText="1"/>
    </xf>
    <xf numFmtId="0" fontId="62" fillId="0" borderId="60" xfId="7" applyFont="1" applyBorder="1" applyAlignment="1">
      <alignment horizontal="center" vertical="center" wrapText="1"/>
    </xf>
    <xf numFmtId="0" fontId="14" fillId="0" borderId="61" xfId="7" applyFont="1" applyBorder="1" applyAlignment="1">
      <alignment vertical="center"/>
    </xf>
    <xf numFmtId="10" fontId="14" fillId="0" borderId="60" xfId="7" applyNumberFormat="1" applyFont="1" applyBorder="1" applyAlignment="1">
      <alignment horizontal="center" vertical="center"/>
    </xf>
    <xf numFmtId="0" fontId="9" fillId="0" borderId="60" xfId="175" applyFont="1" applyBorder="1" applyAlignment="1">
      <alignment horizontal="center" vertical="center"/>
    </xf>
    <xf numFmtId="0" fontId="13" fillId="4" borderId="61" xfId="208" applyFont="1" applyFill="1" applyBorder="1" applyAlignment="1">
      <alignment horizontal="left" vertical="center"/>
    </xf>
    <xf numFmtId="0" fontId="13" fillId="46" borderId="61" xfId="208" applyFont="1" applyFill="1" applyBorder="1" applyAlignment="1">
      <alignment horizontal="right" vertical="center"/>
    </xf>
    <xf numFmtId="0" fontId="13" fillId="0" borderId="61" xfId="208" applyFont="1" applyBorder="1" applyAlignment="1">
      <alignment horizontal="left" vertical="center"/>
    </xf>
    <xf numFmtId="171" fontId="6" fillId="0" borderId="60" xfId="209" applyNumberFormat="1" applyFont="1" applyFill="1" applyBorder="1" applyAlignment="1">
      <alignment horizontal="center" vertical="center"/>
    </xf>
    <xf numFmtId="176" fontId="13" fillId="0" borderId="60" xfId="209" applyNumberFormat="1" applyFont="1" applyFill="1" applyBorder="1" applyAlignment="1">
      <alignment vertical="center"/>
    </xf>
    <xf numFmtId="10" fontId="13" fillId="0" borderId="60" xfId="180" applyNumberFormat="1" applyFont="1" applyFill="1" applyBorder="1" applyAlignment="1">
      <alignment vertical="center"/>
    </xf>
    <xf numFmtId="176" fontId="7" fillId="46" borderId="60" xfId="208" applyNumberFormat="1" applyFont="1" applyFill="1" applyBorder="1" applyAlignment="1">
      <alignment vertical="center"/>
    </xf>
    <xf numFmtId="10" fontId="63" fillId="0" borderId="60" xfId="7" applyNumberFormat="1" applyFont="1" applyBorder="1" applyAlignment="1">
      <alignment horizontal="center" vertical="center"/>
    </xf>
    <xf numFmtId="4" fontId="6" fillId="4" borderId="63" xfId="208" applyNumberFormat="1" applyFill="1" applyBorder="1" applyAlignment="1">
      <alignment horizontal="right" vertical="center"/>
    </xf>
    <xf numFmtId="4" fontId="6" fillId="0" borderId="63" xfId="208" applyNumberFormat="1" applyBorder="1" applyAlignment="1">
      <alignment horizontal="right" vertical="center"/>
    </xf>
    <xf numFmtId="185" fontId="6" fillId="0" borderId="63" xfId="208" applyNumberFormat="1" applyBorder="1" applyAlignment="1">
      <alignment horizontal="right" vertical="center"/>
    </xf>
    <xf numFmtId="9" fontId="0" fillId="0" borderId="0" xfId="0" applyNumberFormat="1"/>
    <xf numFmtId="1" fontId="86" fillId="3" borderId="15" xfId="0" applyNumberFormat="1" applyFont="1" applyFill="1" applyBorder="1" applyAlignment="1">
      <alignment horizontal="center" vertical="center"/>
    </xf>
    <xf numFmtId="0" fontId="86" fillId="3" borderId="15" xfId="0" applyFont="1" applyFill="1" applyBorder="1" applyAlignment="1">
      <alignment horizontal="center" vertical="center" wrapText="1"/>
    </xf>
    <xf numFmtId="0" fontId="86" fillId="3" borderId="15" xfId="0" applyFont="1" applyFill="1" applyBorder="1" applyAlignment="1">
      <alignment horizontal="center" vertical="center"/>
    </xf>
    <xf numFmtId="173" fontId="86" fillId="3" borderId="15" xfId="0" applyNumberFormat="1" applyFont="1" applyFill="1" applyBorder="1" applyAlignment="1">
      <alignment horizontal="center" vertical="center"/>
    </xf>
    <xf numFmtId="176" fontId="86" fillId="3" borderId="50" xfId="0" applyNumberFormat="1" applyFont="1" applyFill="1" applyBorder="1" applyAlignment="1">
      <alignment horizontal="center" vertical="center" wrapText="1"/>
    </xf>
    <xf numFmtId="0" fontId="87" fillId="0" borderId="64" xfId="0" applyFont="1" applyBorder="1" applyAlignment="1">
      <alignment horizontal="center" vertical="center"/>
    </xf>
    <xf numFmtId="0" fontId="87" fillId="0" borderId="64" xfId="0" applyFont="1" applyBorder="1" applyAlignment="1">
      <alignment horizontal="left" vertical="center"/>
    </xf>
    <xf numFmtId="170" fontId="87" fillId="0" borderId="64" xfId="210" applyNumberFormat="1" applyFont="1" applyFill="1" applyBorder="1" applyAlignment="1">
      <alignment horizontal="right" vertical="center"/>
    </xf>
    <xf numFmtId="176" fontId="18" fillId="0" borderId="0" xfId="6" applyNumberFormat="1" applyFont="1" applyAlignment="1">
      <alignment vertical="center"/>
    </xf>
    <xf numFmtId="0" fontId="87" fillId="4" borderId="64" xfId="0" applyFont="1" applyFill="1" applyBorder="1" applyAlignment="1">
      <alignment horizontal="center" vertical="center"/>
    </xf>
    <xf numFmtId="0" fontId="87" fillId="4" borderId="64" xfId="0" applyFont="1" applyFill="1" applyBorder="1" applyAlignment="1">
      <alignment horizontal="left" vertical="center"/>
    </xf>
    <xf numFmtId="170" fontId="87" fillId="4" borderId="64" xfId="210" applyNumberFormat="1" applyFont="1" applyFill="1" applyBorder="1" applyAlignment="1">
      <alignment horizontal="right" vertical="center"/>
    </xf>
    <xf numFmtId="0" fontId="16" fillId="0" borderId="61" xfId="7" applyFont="1" applyBorder="1" applyAlignment="1">
      <alignment vertical="center"/>
    </xf>
    <xf numFmtId="0" fontId="16" fillId="0" borderId="13" xfId="7" applyFont="1" applyBorder="1" applyAlignment="1">
      <alignment vertical="center"/>
    </xf>
    <xf numFmtId="177" fontId="15" fillId="50" borderId="60" xfId="7" applyNumberFormat="1" applyFont="1" applyFill="1" applyBorder="1" applyAlignment="1">
      <alignment vertical="center"/>
    </xf>
    <xf numFmtId="0" fontId="15" fillId="9" borderId="60" xfId="7" applyFont="1" applyFill="1" applyBorder="1" applyAlignment="1">
      <alignment horizontal="center" vertical="center"/>
    </xf>
    <xf numFmtId="0" fontId="15" fillId="9" borderId="60" xfId="7" applyFont="1" applyFill="1" applyBorder="1" applyAlignment="1">
      <alignment horizontal="center" vertical="center" wrapText="1"/>
    </xf>
    <xf numFmtId="0" fontId="15" fillId="9" borderId="61" xfId="7" applyFont="1" applyFill="1" applyBorder="1" applyAlignment="1">
      <alignment vertical="center"/>
    </xf>
    <xf numFmtId="0" fontId="15" fillId="9" borderId="31" xfId="7" applyFont="1" applyFill="1" applyBorder="1" applyAlignment="1">
      <alignment vertical="center" wrapText="1"/>
    </xf>
    <xf numFmtId="0" fontId="15" fillId="9" borderId="31" xfId="7" applyFont="1" applyFill="1" applyBorder="1" applyAlignment="1">
      <alignment vertical="center"/>
    </xf>
    <xf numFmtId="178" fontId="15" fillId="9" borderId="31" xfId="7" applyNumberFormat="1" applyFont="1" applyFill="1" applyBorder="1" applyAlignment="1">
      <alignment vertical="center"/>
    </xf>
    <xf numFmtId="0" fontId="15" fillId="9" borderId="13" xfId="7" applyFont="1" applyFill="1" applyBorder="1" applyAlignment="1">
      <alignment vertical="center"/>
    </xf>
    <xf numFmtId="0" fontId="15" fillId="9" borderId="10" xfId="7" applyFont="1" applyFill="1" applyBorder="1" applyAlignment="1">
      <alignment vertical="center"/>
    </xf>
    <xf numFmtId="0" fontId="15" fillId="9" borderId="0" xfId="7" applyFont="1" applyFill="1" applyAlignment="1">
      <alignment vertical="center" wrapText="1"/>
    </xf>
    <xf numFmtId="2" fontId="16" fillId="0" borderId="13" xfId="7" applyNumberFormat="1" applyFont="1" applyBorder="1" applyAlignment="1">
      <alignment horizontal="center" vertical="center" wrapText="1"/>
    </xf>
    <xf numFmtId="0" fontId="88" fillId="0" borderId="0" xfId="0" applyFont="1"/>
    <xf numFmtId="177" fontId="15" fillId="51" borderId="60" xfId="7" applyNumberFormat="1" applyFont="1" applyFill="1" applyBorder="1" applyAlignment="1">
      <alignment vertical="center"/>
    </xf>
    <xf numFmtId="176" fontId="88" fillId="0" borderId="0" xfId="0" applyNumberFormat="1" applyFont="1"/>
    <xf numFmtId="0" fontId="14" fillId="11" borderId="61" xfId="34" applyFont="1" applyFill="1" applyBorder="1" applyAlignment="1">
      <alignment vertical="center" wrapText="1"/>
    </xf>
    <xf numFmtId="0" fontId="14" fillId="11" borderId="13" xfId="34" applyFont="1" applyFill="1" applyBorder="1" applyAlignment="1">
      <alignment vertical="center" wrapText="1"/>
    </xf>
    <xf numFmtId="0" fontId="6" fillId="0" borderId="60" xfId="34" applyBorder="1" applyAlignment="1">
      <alignment vertical="center"/>
    </xf>
    <xf numFmtId="4" fontId="58" fillId="0" borderId="13" xfId="176" applyNumberFormat="1" applyFont="1" applyFill="1" applyBorder="1" applyAlignment="1">
      <alignment horizontal="center" vertical="center" wrapText="1"/>
    </xf>
    <xf numFmtId="4" fontId="48" fillId="0" borderId="13" xfId="176" applyNumberFormat="1" applyFont="1" applyFill="1" applyBorder="1" applyAlignment="1">
      <alignment horizontal="center" vertical="center" wrapText="1"/>
    </xf>
    <xf numFmtId="4" fontId="58" fillId="0" borderId="60" xfId="176" applyNumberFormat="1" applyFont="1" applyFill="1" applyBorder="1" applyAlignment="1">
      <alignment horizontal="center" vertical="center" wrapText="1"/>
    </xf>
    <xf numFmtId="0" fontId="6" fillId="0" borderId="1" xfId="175" applyBorder="1" applyAlignment="1">
      <alignment horizontal="center" vertical="center"/>
    </xf>
    <xf numFmtId="1" fontId="6" fillId="0" borderId="32" xfId="175" applyNumberFormat="1" applyBorder="1" applyAlignment="1">
      <alignment horizontal="center" vertical="center"/>
    </xf>
    <xf numFmtId="210" fontId="6" fillId="0" borderId="32" xfId="175" applyNumberFormat="1" applyBorder="1" applyAlignment="1">
      <alignment horizontal="center" vertical="center"/>
    </xf>
    <xf numFmtId="178" fontId="6" fillId="0" borderId="1" xfId="175" applyNumberFormat="1" applyBorder="1" applyAlignment="1">
      <alignment horizontal="center" vertical="center"/>
    </xf>
    <xf numFmtId="4" fontId="6" fillId="0" borderId="1" xfId="175" applyNumberFormat="1" applyBorder="1" applyAlignment="1">
      <alignment horizontal="center" vertical="center"/>
    </xf>
    <xf numFmtId="0" fontId="6" fillId="0" borderId="2" xfId="175" applyBorder="1" applyAlignment="1">
      <alignment horizontal="center" vertical="center"/>
    </xf>
    <xf numFmtId="4" fontId="6" fillId="0" borderId="2" xfId="175" applyNumberFormat="1" applyBorder="1" applyAlignment="1">
      <alignment horizontal="right" vertical="center"/>
    </xf>
    <xf numFmtId="0" fontId="6" fillId="0" borderId="34" xfId="175" applyBorder="1" applyAlignment="1">
      <alignment horizontal="center" vertical="center"/>
    </xf>
    <xf numFmtId="2" fontId="6" fillId="0" borderId="33" xfId="175" applyNumberFormat="1" applyBorder="1" applyAlignment="1">
      <alignment horizontal="center" vertical="center"/>
    </xf>
    <xf numFmtId="0" fontId="6" fillId="0" borderId="60" xfId="208" applyBorder="1" applyAlignment="1">
      <alignment horizontal="center" vertical="center" wrapText="1"/>
    </xf>
    <xf numFmtId="0" fontId="6" fillId="0" borderId="60" xfId="208" applyBorder="1" applyAlignment="1">
      <alignment horizontal="center" vertical="center"/>
    </xf>
    <xf numFmtId="4" fontId="6" fillId="0" borderId="61" xfId="209" applyNumberFormat="1" applyFont="1" applyFill="1" applyBorder="1" applyAlignment="1">
      <alignment horizontal="center" vertical="center"/>
    </xf>
    <xf numFmtId="0" fontId="89" fillId="0" borderId="0" xfId="3" applyFont="1" applyAlignment="1">
      <alignment horizontal="center"/>
    </xf>
    <xf numFmtId="2" fontId="89" fillId="0" borderId="0" xfId="3" applyNumberFormat="1" applyFont="1" applyAlignment="1">
      <alignment horizontal="center"/>
    </xf>
    <xf numFmtId="0" fontId="89" fillId="0" borderId="60" xfId="3" applyFont="1" applyBorder="1" applyAlignment="1">
      <alignment horizontal="center"/>
    </xf>
    <xf numFmtId="172" fontId="89" fillId="0" borderId="60" xfId="3" applyNumberFormat="1" applyFont="1" applyBorder="1" applyAlignment="1">
      <alignment horizontal="center"/>
    </xf>
    <xf numFmtId="172" fontId="96" fillId="0" borderId="60" xfId="4" applyNumberFormat="1" applyFont="1" applyBorder="1" applyAlignment="1">
      <alignment horizontal="center"/>
    </xf>
    <xf numFmtId="0" fontId="89" fillId="0" borderId="60" xfId="3" applyFont="1" applyBorder="1" applyAlignment="1">
      <alignment horizontal="center" vertical="center"/>
    </xf>
    <xf numFmtId="2" fontId="15" fillId="0" borderId="69" xfId="7" applyNumberFormat="1" applyFont="1" applyBorder="1" applyAlignment="1">
      <alignment horizontal="center" vertical="center"/>
    </xf>
    <xf numFmtId="0" fontId="14" fillId="0" borderId="69" xfId="7" applyFont="1" applyBorder="1" applyAlignment="1">
      <alignment horizontal="center" vertical="center"/>
    </xf>
    <xf numFmtId="0" fontId="6" fillId="0" borderId="75" xfId="175" applyBorder="1" applyAlignment="1">
      <alignment vertical="center"/>
    </xf>
    <xf numFmtId="0" fontId="13" fillId="0" borderId="68" xfId="175" applyFont="1" applyBorder="1" applyAlignment="1">
      <alignment vertical="center"/>
    </xf>
    <xf numFmtId="172" fontId="13" fillId="3" borderId="69" xfId="208" applyNumberFormat="1" applyFont="1" applyFill="1" applyBorder="1" applyAlignment="1">
      <alignment horizontal="center" vertical="center"/>
    </xf>
    <xf numFmtId="0" fontId="13" fillId="3" borderId="69" xfId="208" applyFont="1" applyFill="1" applyBorder="1" applyAlignment="1">
      <alignment horizontal="center" vertical="center"/>
    </xf>
    <xf numFmtId="0" fontId="13" fillId="0" borderId="66" xfId="208" applyFont="1" applyBorder="1" applyAlignment="1">
      <alignment horizontal="center" vertical="center"/>
    </xf>
    <xf numFmtId="0" fontId="6" fillId="0" borderId="66" xfId="208" applyBorder="1" applyAlignment="1">
      <alignment horizontal="center" vertical="center"/>
    </xf>
    <xf numFmtId="172" fontId="6" fillId="46" borderId="72" xfId="208" applyNumberFormat="1" applyFill="1" applyBorder="1" applyAlignment="1">
      <alignment horizontal="center" vertical="center"/>
    </xf>
    <xf numFmtId="176" fontId="13" fillId="46" borderId="67" xfId="208" applyNumberFormat="1" applyFont="1" applyFill="1" applyBorder="1" applyAlignment="1">
      <alignment horizontal="right" vertical="center"/>
    </xf>
    <xf numFmtId="172" fontId="6" fillId="0" borderId="66" xfId="208" applyNumberFormat="1" applyBorder="1" applyAlignment="1">
      <alignment horizontal="center" vertical="center"/>
    </xf>
    <xf numFmtId="176" fontId="6" fillId="0" borderId="67" xfId="208" applyNumberFormat="1" applyBorder="1" applyAlignment="1">
      <alignment horizontal="right" vertical="center"/>
    </xf>
    <xf numFmtId="172" fontId="6" fillId="46" borderId="74" xfId="208" applyNumberFormat="1" applyFill="1" applyBorder="1" applyAlignment="1">
      <alignment horizontal="center" vertical="center"/>
    </xf>
    <xf numFmtId="0" fontId="13" fillId="46" borderId="73" xfId="208" applyFont="1" applyFill="1" applyBorder="1" applyAlignment="1">
      <alignment horizontal="right" vertical="center"/>
    </xf>
    <xf numFmtId="172" fontId="6" fillId="46" borderId="75" xfId="208" applyNumberFormat="1" applyFill="1" applyBorder="1" applyAlignment="1">
      <alignment horizontal="left" vertical="center"/>
    </xf>
    <xf numFmtId="0" fontId="6" fillId="46" borderId="75" xfId="208" applyFill="1" applyBorder="1" applyAlignment="1">
      <alignment horizontal="left" vertical="center"/>
    </xf>
    <xf numFmtId="172" fontId="6" fillId="46" borderId="75" xfId="208" applyNumberFormat="1" applyFill="1" applyBorder="1" applyAlignment="1">
      <alignment vertical="center"/>
    </xf>
    <xf numFmtId="4" fontId="6" fillId="46" borderId="75" xfId="208" applyNumberFormat="1" applyFill="1" applyBorder="1" applyAlignment="1">
      <alignment horizontal="right" vertical="center"/>
    </xf>
    <xf numFmtId="176" fontId="13" fillId="46" borderId="70" xfId="208" applyNumberFormat="1" applyFont="1" applyFill="1" applyBorder="1" applyAlignment="1">
      <alignment horizontal="right" vertical="center"/>
    </xf>
    <xf numFmtId="0" fontId="89" fillId="0" borderId="0" xfId="3" applyFont="1" applyAlignment="1">
      <alignment horizontal="center" vertical="center"/>
    </xf>
    <xf numFmtId="0" fontId="89" fillId="3" borderId="60" xfId="3" applyFont="1" applyFill="1" applyBorder="1" applyAlignment="1">
      <alignment horizontal="center"/>
    </xf>
    <xf numFmtId="0" fontId="89" fillId="3" borderId="60" xfId="3" applyFont="1" applyFill="1" applyBorder="1" applyAlignment="1">
      <alignment horizontal="center" vertical="center"/>
    </xf>
    <xf numFmtId="0" fontId="98" fillId="0" borderId="17" xfId="5" applyFont="1" applyBorder="1" applyAlignment="1">
      <alignment horizontal="center" vertical="center"/>
    </xf>
    <xf numFmtId="0" fontId="98" fillId="0" borderId="30" xfId="5" applyFont="1" applyBorder="1" applyAlignment="1">
      <alignment horizontal="center" vertical="center"/>
    </xf>
    <xf numFmtId="189" fontId="90" fillId="0" borderId="66" xfId="31" applyFont="1" applyBorder="1" applyAlignment="1">
      <alignment horizontal="center" vertical="center"/>
    </xf>
    <xf numFmtId="189" fontId="90" fillId="0" borderId="60" xfId="31" applyFont="1" applyBorder="1" applyAlignment="1">
      <alignment horizontal="center" vertical="center"/>
    </xf>
    <xf numFmtId="0" fontId="91" fillId="0" borderId="60" xfId="5" applyFont="1" applyBorder="1" applyAlignment="1">
      <alignment horizontal="center" vertical="center"/>
    </xf>
    <xf numFmtId="0" fontId="91" fillId="0" borderId="66" xfId="5" applyFont="1" applyBorder="1" applyAlignment="1">
      <alignment horizontal="center" vertical="center"/>
    </xf>
    <xf numFmtId="0" fontId="90" fillId="0" borderId="60" xfId="5" applyFont="1" applyBorder="1" applyAlignment="1">
      <alignment horizontal="center" vertical="center"/>
    </xf>
    <xf numFmtId="0" fontId="90" fillId="0" borderId="66" xfId="5" applyFont="1" applyBorder="1" applyAlignment="1">
      <alignment horizontal="center" vertical="center"/>
    </xf>
    <xf numFmtId="10" fontId="90" fillId="4" borderId="67" xfId="32" applyNumberFormat="1" applyFont="1" applyFill="1" applyBorder="1" applyAlignment="1">
      <alignment horizontal="center" vertical="center" wrapText="1"/>
    </xf>
    <xf numFmtId="0" fontId="90" fillId="0" borderId="0" xfId="0" applyFont="1" applyAlignment="1">
      <alignment horizontal="center" vertical="center" wrapText="1"/>
    </xf>
    <xf numFmtId="0" fontId="91" fillId="0" borderId="0" xfId="0" applyFont="1" applyAlignment="1">
      <alignment horizontal="center" vertical="center" wrapText="1"/>
    </xf>
    <xf numFmtId="0" fontId="99" fillId="0" borderId="0" xfId="0" applyFont="1"/>
    <xf numFmtId="0" fontId="12" fillId="0" borderId="32" xfId="0" applyFont="1" applyBorder="1" applyAlignment="1">
      <alignment horizontal="center" vertical="center"/>
    </xf>
    <xf numFmtId="44" fontId="12" fillId="0" borderId="32" xfId="210" applyFont="1" applyBorder="1" applyAlignment="1">
      <alignment horizontal="center" vertical="center"/>
    </xf>
    <xf numFmtId="2" fontId="100" fillId="0" borderId="7" xfId="6" applyNumberFormat="1" applyFont="1" applyBorder="1" applyAlignment="1">
      <alignment horizontal="center" vertical="center"/>
    </xf>
    <xf numFmtId="0" fontId="89" fillId="0" borderId="0" xfId="3" applyFont="1" applyAlignment="1" applyProtection="1">
      <alignment wrapText="1"/>
      <protection locked="0"/>
    </xf>
    <xf numFmtId="0" fontId="93" fillId="0" borderId="0" xfId="0" applyFont="1" applyAlignment="1">
      <alignment wrapText="1"/>
    </xf>
    <xf numFmtId="0" fontId="95" fillId="0" borderId="0" xfId="0" applyFont="1" applyAlignment="1">
      <alignment wrapText="1"/>
    </xf>
    <xf numFmtId="0" fontId="89" fillId="3" borderId="60" xfId="3" applyFont="1" applyFill="1" applyBorder="1" applyAlignment="1">
      <alignment wrapText="1"/>
    </xf>
    <xf numFmtId="0" fontId="89" fillId="0" borderId="60" xfId="3" applyFont="1" applyBorder="1" applyAlignment="1">
      <alignment wrapText="1"/>
    </xf>
    <xf numFmtId="0" fontId="89" fillId="0" borderId="0" xfId="3" applyFont="1" applyAlignment="1">
      <alignment wrapText="1"/>
    </xf>
    <xf numFmtId="189" fontId="90" fillId="0" borderId="60" xfId="31" applyFont="1" applyBorder="1" applyAlignment="1">
      <alignment vertical="center" wrapText="1"/>
    </xf>
    <xf numFmtId="0" fontId="91" fillId="0" borderId="60" xfId="5" applyFont="1" applyBorder="1" applyAlignment="1">
      <alignment vertical="center" wrapText="1"/>
    </xf>
    <xf numFmtId="0" fontId="90" fillId="0" borderId="60" xfId="5" applyFont="1" applyBorder="1" applyAlignment="1">
      <alignment vertical="center" wrapText="1"/>
    </xf>
    <xf numFmtId="186" fontId="91" fillId="0" borderId="29" xfId="30" applyFont="1" applyFill="1" applyBorder="1" applyAlignment="1">
      <alignment vertical="center" wrapText="1"/>
    </xf>
    <xf numFmtId="0" fontId="90" fillId="0" borderId="0" xfId="0" applyFont="1" applyAlignment="1">
      <alignment vertical="center" wrapText="1"/>
    </xf>
    <xf numFmtId="186" fontId="90" fillId="0" borderId="0" xfId="30" applyFont="1" applyFill="1" applyAlignment="1">
      <alignment vertical="center" wrapText="1"/>
    </xf>
    <xf numFmtId="0" fontId="89" fillId="3" borderId="60" xfId="3" applyFont="1" applyFill="1" applyBorder="1" applyAlignment="1">
      <alignment horizontal="center" wrapText="1"/>
    </xf>
    <xf numFmtId="0" fontId="89" fillId="0" borderId="0" xfId="3" applyFont="1"/>
    <xf numFmtId="0" fontId="94" fillId="3" borderId="0" xfId="3" applyFont="1" applyFill="1"/>
    <xf numFmtId="44" fontId="92" fillId="0" borderId="60" xfId="210" applyFont="1" applyBorder="1"/>
    <xf numFmtId="0" fontId="92" fillId="0" borderId="13" xfId="3" applyFont="1" applyBorder="1"/>
    <xf numFmtId="0" fontId="92" fillId="0" borderId="31" xfId="3" applyFont="1" applyBorder="1"/>
    <xf numFmtId="0" fontId="92" fillId="0" borderId="61" xfId="3" applyFont="1" applyBorder="1"/>
    <xf numFmtId="10" fontId="89" fillId="0" borderId="31" xfId="29" applyNumberFormat="1" applyFont="1" applyBorder="1"/>
    <xf numFmtId="10" fontId="89" fillId="0" borderId="60" xfId="29" applyNumberFormat="1" applyFont="1" applyBorder="1"/>
    <xf numFmtId="168" fontId="89" fillId="0" borderId="60" xfId="3" applyNumberFormat="1" applyFont="1" applyBorder="1"/>
    <xf numFmtId="0" fontId="89" fillId="0" borderId="13" xfId="3" applyFont="1" applyBorder="1"/>
    <xf numFmtId="0" fontId="89" fillId="0" borderId="31" xfId="3" applyFont="1" applyBorder="1"/>
    <xf numFmtId="0" fontId="89" fillId="0" borderId="61" xfId="3" applyFont="1" applyBorder="1"/>
    <xf numFmtId="0" fontId="97" fillId="0" borderId="0" xfId="3" applyFont="1"/>
    <xf numFmtId="43" fontId="97" fillId="0" borderId="0" xfId="3" applyNumberFormat="1" applyFont="1"/>
    <xf numFmtId="186" fontId="90" fillId="0" borderId="0" xfId="30" applyFont="1" applyAlignment="1">
      <alignment vertical="center" wrapText="1"/>
    </xf>
    <xf numFmtId="10" fontId="89" fillId="0" borderId="0" xfId="29" applyNumberFormat="1" applyFont="1"/>
    <xf numFmtId="168" fontId="89" fillId="0" borderId="0" xfId="210" applyNumberFormat="1" applyFont="1"/>
    <xf numFmtId="168" fontId="89" fillId="0" borderId="0" xfId="3" applyNumberFormat="1" applyFont="1"/>
    <xf numFmtId="167" fontId="89" fillId="0" borderId="0" xfId="3" applyNumberFormat="1" applyFont="1"/>
    <xf numFmtId="0" fontId="96" fillId="0" borderId="0" xfId="0" applyFont="1"/>
    <xf numFmtId="44" fontId="89" fillId="0" borderId="0" xfId="210" applyFont="1"/>
    <xf numFmtId="0" fontId="95" fillId="0" borderId="0" xfId="0" applyFont="1"/>
    <xf numFmtId="0" fontId="95" fillId="49" borderId="0" xfId="0" applyFont="1" applyFill="1"/>
    <xf numFmtId="0" fontId="94" fillId="0" borderId="0" xfId="3" applyFont="1"/>
    <xf numFmtId="0" fontId="89" fillId="3" borderId="60" xfId="3" applyFont="1" applyFill="1" applyBorder="1"/>
    <xf numFmtId="0" fontId="93" fillId="0" borderId="0" xfId="0" applyFont="1"/>
    <xf numFmtId="172" fontId="90" fillId="0" borderId="60" xfId="4" applyNumberFormat="1" applyFont="1" applyBorder="1" applyAlignment="1">
      <alignment horizontal="center"/>
    </xf>
    <xf numFmtId="10" fontId="91" fillId="0" borderId="67" xfId="32" applyNumberFormat="1" applyFont="1" applyBorder="1" applyAlignment="1">
      <alignment horizontal="center" vertical="center"/>
    </xf>
    <xf numFmtId="10" fontId="91" fillId="0" borderId="67" xfId="21" applyNumberFormat="1" applyFont="1" applyBorder="1" applyAlignment="1">
      <alignment horizontal="center" vertical="center"/>
    </xf>
    <xf numFmtId="186" fontId="90" fillId="0" borderId="0" xfId="30" applyFont="1" applyAlignment="1">
      <alignment horizontal="center" vertical="center" wrapText="1"/>
    </xf>
    <xf numFmtId="0" fontId="92" fillId="0" borderId="0" xfId="3" applyFont="1" applyAlignment="1">
      <alignment vertical="center"/>
    </xf>
    <xf numFmtId="168" fontId="94" fillId="0" borderId="0" xfId="3" applyNumberFormat="1" applyFont="1"/>
    <xf numFmtId="168" fontId="92" fillId="0" borderId="0" xfId="3" applyNumberFormat="1" applyFont="1"/>
    <xf numFmtId="43" fontId="89" fillId="0" borderId="0" xfId="3" applyNumberFormat="1" applyFont="1"/>
    <xf numFmtId="168" fontId="94" fillId="3" borderId="60" xfId="3" applyNumberFormat="1" applyFont="1" applyFill="1" applyBorder="1"/>
    <xf numFmtId="0" fontId="89" fillId="9" borderId="60" xfId="3" applyFont="1" applyFill="1" applyBorder="1" applyAlignment="1">
      <alignment horizontal="center"/>
    </xf>
    <xf numFmtId="0" fontId="89" fillId="9" borderId="60" xfId="3" applyFont="1" applyFill="1" applyBorder="1" applyAlignment="1">
      <alignment horizontal="center" vertical="center"/>
    </xf>
    <xf numFmtId="0" fontId="89" fillId="9" borderId="60" xfId="3" applyFont="1" applyFill="1" applyBorder="1"/>
    <xf numFmtId="172" fontId="89" fillId="3" borderId="60" xfId="3" applyNumberFormat="1" applyFont="1" applyFill="1" applyBorder="1" applyAlignment="1">
      <alignment horizontal="center"/>
    </xf>
    <xf numFmtId="170" fontId="89" fillId="9" borderId="60" xfId="3" applyNumberFormat="1" applyFont="1" applyFill="1" applyBorder="1"/>
    <xf numFmtId="170" fontId="89" fillId="9" borderId="60" xfId="3" applyNumberFormat="1" applyFont="1" applyFill="1" applyBorder="1" applyAlignment="1">
      <alignment horizontal="center"/>
    </xf>
    <xf numFmtId="0" fontId="90" fillId="0" borderId="0" xfId="3" applyFont="1"/>
    <xf numFmtId="169" fontId="96" fillId="0" borderId="60" xfId="4" applyFont="1" applyFill="1" applyBorder="1"/>
    <xf numFmtId="170" fontId="96" fillId="0" borderId="60" xfId="4" applyNumberFormat="1" applyFont="1" applyFill="1" applyBorder="1"/>
    <xf numFmtId="0" fontId="98" fillId="0" borderId="17" xfId="5" applyFont="1" applyBorder="1" applyAlignment="1">
      <alignment vertical="center"/>
    </xf>
    <xf numFmtId="189" fontId="90" fillId="0" borderId="60" xfId="31" applyFont="1" applyBorder="1" applyAlignment="1">
      <alignment vertical="center"/>
    </xf>
    <xf numFmtId="0" fontId="91" fillId="0" borderId="60" xfId="5" applyFont="1" applyBorder="1" applyAlignment="1">
      <alignment vertical="center"/>
    </xf>
    <xf numFmtId="0" fontId="90" fillId="0" borderId="60" xfId="5" applyFont="1" applyBorder="1" applyAlignment="1">
      <alignment vertical="center"/>
    </xf>
    <xf numFmtId="2" fontId="89" fillId="0" borderId="0" xfId="3" applyNumberFormat="1" applyFont="1"/>
    <xf numFmtId="168" fontId="92" fillId="0" borderId="60" xfId="3" applyNumberFormat="1" applyFont="1" applyBorder="1"/>
    <xf numFmtId="182" fontId="98" fillId="0" borderId="29" xfId="30" applyNumberFormat="1" applyFont="1" applyFill="1" applyBorder="1" applyAlignment="1">
      <alignment vertical="center" wrapText="1"/>
    </xf>
    <xf numFmtId="182" fontId="90" fillId="0" borderId="11" xfId="30" applyNumberFormat="1" applyFont="1" applyFill="1" applyBorder="1" applyAlignment="1">
      <alignment vertical="center" wrapText="1"/>
    </xf>
    <xf numFmtId="182" fontId="91" fillId="0" borderId="29" xfId="30" applyNumberFormat="1" applyFont="1" applyFill="1" applyBorder="1" applyAlignment="1">
      <alignment vertical="center" wrapText="1"/>
    </xf>
    <xf numFmtId="182" fontId="91" fillId="0" borderId="11" xfId="30" applyNumberFormat="1" applyFont="1" applyFill="1" applyBorder="1" applyAlignment="1">
      <alignment vertical="center" wrapText="1"/>
    </xf>
    <xf numFmtId="168" fontId="91" fillId="0" borderId="41" xfId="30" applyNumberFormat="1" applyFont="1" applyFill="1" applyBorder="1" applyAlignment="1">
      <alignment vertical="center" wrapText="1"/>
    </xf>
    <xf numFmtId="168" fontId="89" fillId="3" borderId="60" xfId="3" applyNumberFormat="1" applyFont="1" applyFill="1" applyBorder="1"/>
    <xf numFmtId="168" fontId="92" fillId="3" borderId="60" xfId="3" applyNumberFormat="1" applyFont="1" applyFill="1" applyBorder="1"/>
    <xf numFmtId="170" fontId="89" fillId="3" borderId="60" xfId="3" applyNumberFormat="1" applyFont="1" applyFill="1" applyBorder="1"/>
    <xf numFmtId="170" fontId="89" fillId="3" borderId="60" xfId="3" applyNumberFormat="1" applyFont="1" applyFill="1" applyBorder="1" applyAlignment="1">
      <alignment horizontal="center"/>
    </xf>
    <xf numFmtId="172" fontId="89" fillId="9" borderId="60" xfId="3" applyNumberFormat="1" applyFont="1" applyFill="1" applyBorder="1" applyAlignment="1">
      <alignment horizontal="center"/>
    </xf>
    <xf numFmtId="172" fontId="89" fillId="9" borderId="60" xfId="3" applyNumberFormat="1" applyFont="1" applyFill="1" applyBorder="1"/>
    <xf numFmtId="0" fontId="92" fillId="9" borderId="60" xfId="3" applyFont="1" applyFill="1" applyBorder="1" applyAlignment="1">
      <alignment wrapText="1"/>
    </xf>
    <xf numFmtId="169" fontId="96" fillId="0" borderId="60" xfId="4" applyFont="1" applyBorder="1"/>
    <xf numFmtId="0" fontId="92" fillId="9" borderId="60" xfId="3" applyFont="1" applyFill="1" applyBorder="1" applyAlignment="1">
      <alignment horizontal="center"/>
    </xf>
    <xf numFmtId="0" fontId="92" fillId="9" borderId="60" xfId="3" applyFont="1" applyFill="1" applyBorder="1" applyAlignment="1">
      <alignment horizontal="center" vertical="center"/>
    </xf>
    <xf numFmtId="170" fontId="92" fillId="9" borderId="60" xfId="3" applyNumberFormat="1" applyFont="1" applyFill="1" applyBorder="1"/>
    <xf numFmtId="172" fontId="92" fillId="9" borderId="60" xfId="3" applyNumberFormat="1" applyFont="1" applyFill="1" applyBorder="1" applyAlignment="1">
      <alignment horizontal="center"/>
    </xf>
    <xf numFmtId="172" fontId="92" fillId="9" borderId="60" xfId="3" applyNumberFormat="1" applyFont="1" applyFill="1" applyBorder="1"/>
    <xf numFmtId="186" fontId="91" fillId="9" borderId="30" xfId="30" applyFont="1" applyFill="1" applyBorder="1" applyAlignment="1">
      <alignment horizontal="center" vertical="center" wrapText="1"/>
    </xf>
    <xf numFmtId="10" fontId="90" fillId="0" borderId="70" xfId="21" applyNumberFormat="1" applyFont="1" applyBorder="1" applyAlignment="1">
      <alignment horizontal="center" vertical="center" wrapText="1"/>
    </xf>
    <xf numFmtId="10" fontId="90" fillId="0" borderId="67" xfId="21" applyNumberFormat="1" applyFont="1" applyBorder="1" applyAlignment="1">
      <alignment horizontal="center" vertical="center" wrapText="1"/>
    </xf>
    <xf numFmtId="0" fontId="91" fillId="9" borderId="16" xfId="0" applyFont="1" applyFill="1" applyBorder="1" applyAlignment="1">
      <alignment horizontal="center" vertical="center" wrapText="1"/>
    </xf>
    <xf numFmtId="0" fontId="91" fillId="3" borderId="66" xfId="0" applyFont="1" applyFill="1" applyBorder="1" applyAlignment="1">
      <alignment horizontal="center" vertical="center" wrapText="1"/>
    </xf>
    <xf numFmtId="186" fontId="91" fillId="3" borderId="66" xfId="30" applyFont="1" applyFill="1" applyBorder="1" applyAlignment="1">
      <alignment horizontal="center" vertical="center" wrapText="1"/>
    </xf>
    <xf numFmtId="186" fontId="91" fillId="3" borderId="68" xfId="30" applyFont="1" applyFill="1" applyBorder="1" applyAlignment="1">
      <alignment horizontal="center" vertical="center" wrapText="1"/>
    </xf>
    <xf numFmtId="0" fontId="21" fillId="0" borderId="60" xfId="6" applyFont="1" applyBorder="1" applyAlignment="1">
      <alignment horizontal="justify" vertical="center" wrapText="1"/>
    </xf>
    <xf numFmtId="2" fontId="6" fillId="0" borderId="1" xfId="6" applyNumberFormat="1" applyBorder="1" applyAlignment="1">
      <alignment horizontal="center" vertical="center"/>
    </xf>
    <xf numFmtId="173" fontId="22" fillId="0" borderId="60" xfId="11" applyNumberFormat="1" applyFont="1" applyBorder="1" applyAlignment="1">
      <alignment horizontal="right" vertical="center" wrapText="1"/>
    </xf>
    <xf numFmtId="0" fontId="23" fillId="0" borderId="60" xfId="6" applyFont="1" applyBorder="1" applyAlignment="1">
      <alignment horizontal="justify" vertical="center" wrapText="1"/>
    </xf>
    <xf numFmtId="2" fontId="19" fillId="8" borderId="61" xfId="6" applyNumberFormat="1" applyFont="1" applyFill="1" applyBorder="1" applyAlignment="1">
      <alignment horizontal="center" vertical="center"/>
    </xf>
    <xf numFmtId="173" fontId="10" fillId="0" borderId="60" xfId="11" applyNumberFormat="1" applyFont="1" applyBorder="1" applyAlignment="1">
      <alignment horizontal="right" vertical="center" wrapText="1"/>
    </xf>
    <xf numFmtId="0" fontId="19" fillId="0" borderId="0" xfId="6" applyFont="1" applyAlignment="1">
      <alignment horizontal="justify" vertical="center" wrapText="1"/>
    </xf>
    <xf numFmtId="0" fontId="19" fillId="0" borderId="0" xfId="6" applyFont="1" applyAlignment="1">
      <alignment horizontal="center" vertical="center"/>
    </xf>
    <xf numFmtId="173" fontId="22" fillId="0" borderId="0" xfId="11" applyNumberFormat="1" applyFont="1" applyAlignment="1">
      <alignment horizontal="right" vertical="center" wrapText="1"/>
    </xf>
    <xf numFmtId="10" fontId="19" fillId="10" borderId="61" xfId="6" applyNumberFormat="1" applyFont="1" applyFill="1" applyBorder="1" applyAlignment="1">
      <alignment horizontal="center" vertical="center"/>
    </xf>
    <xf numFmtId="10" fontId="19" fillId="10" borderId="61" xfId="10" applyNumberFormat="1" applyFont="1" applyFill="1" applyBorder="1" applyAlignment="1">
      <alignment horizontal="center" vertical="center"/>
    </xf>
    <xf numFmtId="0" fontId="0" fillId="0" borderId="0" xfId="0" applyAlignment="1">
      <alignment wrapText="1"/>
    </xf>
    <xf numFmtId="0" fontId="99" fillId="0" borderId="0" xfId="0" applyFont="1" applyAlignment="1">
      <alignment wrapText="1"/>
    </xf>
    <xf numFmtId="0" fontId="23" fillId="0" borderId="61" xfId="6" applyFont="1" applyBorder="1" applyAlignment="1">
      <alignment horizontal="center" vertical="center" wrapText="1"/>
    </xf>
    <xf numFmtId="0" fontId="23" fillId="0" borderId="31" xfId="6" applyFont="1" applyBorder="1" applyAlignment="1">
      <alignment horizontal="center" vertical="center" wrapText="1"/>
    </xf>
    <xf numFmtId="0" fontId="23" fillId="0" borderId="13" xfId="6" applyFont="1" applyBorder="1" applyAlignment="1">
      <alignment horizontal="center" vertical="center" wrapText="1"/>
    </xf>
    <xf numFmtId="0" fontId="23" fillId="0" borderId="61" xfId="6" applyFont="1" applyBorder="1" applyAlignment="1">
      <alignment horizontal="left" vertical="center" wrapText="1"/>
    </xf>
    <xf numFmtId="0" fontId="23" fillId="0" borderId="31" xfId="6" applyFont="1" applyBorder="1" applyAlignment="1">
      <alignment horizontal="left" vertical="center" wrapText="1"/>
    </xf>
    <xf numFmtId="0" fontId="14" fillId="4" borderId="60" xfId="6" applyFont="1" applyFill="1" applyBorder="1" applyAlignment="1">
      <alignment horizontal="center" wrapText="1"/>
    </xf>
    <xf numFmtId="0" fontId="19" fillId="8" borderId="61" xfId="6" applyFont="1" applyFill="1" applyBorder="1" applyAlignment="1">
      <alignment horizontal="center" vertical="center" wrapText="1"/>
    </xf>
    <xf numFmtId="0" fontId="19" fillId="8" borderId="13" xfId="6" applyFont="1" applyFill="1" applyBorder="1" applyAlignment="1">
      <alignment horizontal="center" vertical="center" wrapText="1"/>
    </xf>
    <xf numFmtId="15" fontId="10" fillId="7" borderId="60" xfId="14" applyNumberFormat="1" applyFont="1" applyFill="1" applyBorder="1" applyAlignment="1">
      <alignment horizontal="center" vertical="center" wrapText="1"/>
    </xf>
    <xf numFmtId="0" fontId="13" fillId="0" borderId="60" xfId="6" applyFont="1" applyBorder="1" applyAlignment="1">
      <alignment horizontal="center" vertical="center" wrapText="1"/>
    </xf>
    <xf numFmtId="0" fontId="13" fillId="0" borderId="61" xfId="6" applyFont="1" applyBorder="1" applyAlignment="1">
      <alignment horizontal="center" vertical="center" wrapText="1"/>
    </xf>
    <xf numFmtId="0" fontId="13" fillId="0" borderId="13" xfId="6" applyFont="1" applyBorder="1" applyAlignment="1">
      <alignment horizontal="center" vertical="center" wrapText="1"/>
    </xf>
    <xf numFmtId="0" fontId="20" fillId="7" borderId="61" xfId="6" applyFont="1" applyFill="1" applyBorder="1" applyAlignment="1">
      <alignment horizontal="center" vertical="center" wrapText="1"/>
    </xf>
    <xf numFmtId="0" fontId="20" fillId="7" borderId="13" xfId="6" applyFont="1" applyFill="1" applyBorder="1" applyAlignment="1">
      <alignment horizontal="center" vertical="center" wrapText="1"/>
    </xf>
    <xf numFmtId="0" fontId="19" fillId="8" borderId="60" xfId="6" applyFont="1" applyFill="1" applyBorder="1" applyAlignment="1">
      <alignment horizontal="center" vertical="center"/>
    </xf>
    <xf numFmtId="0" fontId="3" fillId="0" borderId="1" xfId="0" applyFont="1" applyBorder="1" applyAlignment="1">
      <alignment horizontal="right" vertical="center" wrapText="1"/>
    </xf>
    <xf numFmtId="0" fontId="3" fillId="0" borderId="2" xfId="0" applyFont="1" applyBorder="1" applyAlignment="1">
      <alignment horizontal="right" vertical="center" wrapText="1"/>
    </xf>
    <xf numFmtId="0" fontId="3" fillId="0" borderId="3" xfId="0" applyFont="1" applyBorder="1" applyAlignment="1">
      <alignment horizontal="right" vertical="center" wrapText="1"/>
    </xf>
    <xf numFmtId="0" fontId="3" fillId="0" borderId="1" xfId="0" applyFont="1" applyBorder="1" applyAlignment="1">
      <alignment horizontal="center" vertical="center" wrapTex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91" fillId="0" borderId="68" xfId="0" applyFont="1" applyBorder="1" applyAlignment="1">
      <alignment vertical="center" wrapText="1"/>
    </xf>
    <xf numFmtId="0" fontId="91" fillId="0" borderId="69" xfId="0" applyFont="1" applyBorder="1" applyAlignment="1">
      <alignment vertical="center" wrapText="1"/>
    </xf>
    <xf numFmtId="0" fontId="91" fillId="0" borderId="70" xfId="0" applyFont="1" applyBorder="1" applyAlignment="1">
      <alignment vertical="center" wrapText="1"/>
    </xf>
    <xf numFmtId="0" fontId="91" fillId="9" borderId="12" xfId="3" applyFont="1" applyFill="1" applyBorder="1" applyAlignment="1">
      <alignment horizontal="center" vertical="center" wrapText="1"/>
    </xf>
    <xf numFmtId="0" fontId="91" fillId="9" borderId="14" xfId="3" applyFont="1" applyFill="1" applyBorder="1" applyAlignment="1">
      <alignment horizontal="center" vertical="center" wrapText="1"/>
    </xf>
    <xf numFmtId="0" fontId="98" fillId="0" borderId="39" xfId="5" applyFont="1" applyBorder="1" applyAlignment="1">
      <alignment vertical="center"/>
    </xf>
    <xf numFmtId="0" fontId="98" fillId="0" borderId="71" xfId="5" applyFont="1" applyBorder="1" applyAlignment="1">
      <alignment vertical="center"/>
    </xf>
    <xf numFmtId="0" fontId="91" fillId="0" borderId="72" xfId="5" applyFont="1" applyBorder="1" applyAlignment="1">
      <alignment vertical="center"/>
    </xf>
    <xf numFmtId="0" fontId="91" fillId="0" borderId="13" xfId="5" applyFont="1" applyBorder="1" applyAlignment="1">
      <alignment vertical="center"/>
    </xf>
    <xf numFmtId="0" fontId="90" fillId="0" borderId="72" xfId="5" applyFont="1" applyBorder="1" applyAlignment="1">
      <alignment vertical="center"/>
    </xf>
    <xf numFmtId="0" fontId="90" fillId="0" borderId="13" xfId="5" applyFont="1" applyBorder="1" applyAlignment="1">
      <alignment vertical="center"/>
    </xf>
    <xf numFmtId="0" fontId="16" fillId="0" borderId="22" xfId="6" applyFont="1" applyBorder="1" applyAlignment="1">
      <alignment horizontal="center" vertical="center"/>
    </xf>
    <xf numFmtId="0" fontId="16" fillId="0" borderId="23" xfId="6" applyFont="1" applyBorder="1" applyAlignment="1">
      <alignment horizontal="center" vertical="center"/>
    </xf>
    <xf numFmtId="0" fontId="15" fillId="0" borderId="66" xfId="6" applyFont="1" applyBorder="1" applyAlignment="1">
      <alignment horizontal="center" vertical="center"/>
    </xf>
    <xf numFmtId="0" fontId="15" fillId="0" borderId="60" xfId="6" applyFont="1" applyBorder="1" applyAlignment="1">
      <alignment horizontal="center" vertical="center"/>
    </xf>
    <xf numFmtId="0" fontId="15" fillId="0" borderId="61" xfId="6" applyFont="1" applyBorder="1" applyAlignment="1">
      <alignment horizontal="center" vertical="center"/>
    </xf>
    <xf numFmtId="0" fontId="15" fillId="9" borderId="31" xfId="7" applyFont="1" applyFill="1" applyBorder="1" applyAlignment="1">
      <alignment horizontal="center" vertical="center"/>
    </xf>
    <xf numFmtId="0" fontId="15" fillId="9" borderId="13" xfId="7" applyFont="1" applyFill="1" applyBorder="1" applyAlignment="1">
      <alignment horizontal="center" vertical="center"/>
    </xf>
    <xf numFmtId="0" fontId="15" fillId="0" borderId="24" xfId="6" applyFont="1" applyBorder="1" applyAlignment="1">
      <alignment horizontal="center" vertical="center"/>
    </xf>
    <xf numFmtId="0" fontId="15" fillId="0" borderId="26" xfId="6" applyFont="1" applyBorder="1" applyAlignment="1">
      <alignment horizontal="center" vertical="center"/>
    </xf>
    <xf numFmtId="0" fontId="15" fillId="0" borderId="68" xfId="6" applyFont="1" applyBorder="1" applyAlignment="1">
      <alignment horizontal="center" vertical="center"/>
    </xf>
    <xf numFmtId="0" fontId="15" fillId="0" borderId="69" xfId="6" applyFont="1" applyBorder="1" applyAlignment="1">
      <alignment horizontal="center" vertical="center"/>
    </xf>
    <xf numFmtId="0" fontId="16" fillId="0" borderId="27" xfId="6" applyFont="1" applyBorder="1" applyAlignment="1">
      <alignment horizontal="center" vertical="center" wrapText="1"/>
    </xf>
    <xf numFmtId="0" fontId="16" fillId="0" borderId="25" xfId="6" applyFont="1" applyBorder="1" applyAlignment="1">
      <alignment horizontal="center" vertical="center" wrapText="1"/>
    </xf>
    <xf numFmtId="0" fontId="16" fillId="0" borderId="28" xfId="6" applyFont="1" applyBorder="1" applyAlignment="1">
      <alignment horizontal="center" vertical="center" wrapText="1"/>
    </xf>
    <xf numFmtId="0" fontId="16" fillId="0" borderId="29" xfId="6" applyFont="1" applyBorder="1" applyAlignment="1">
      <alignment horizontal="center" vertical="center" wrapText="1"/>
    </xf>
    <xf numFmtId="0" fontId="15" fillId="0" borderId="16" xfId="7" applyFont="1" applyBorder="1" applyAlignment="1">
      <alignment horizontal="center" vertical="center"/>
    </xf>
    <xf numFmtId="0" fontId="15" fillId="0" borderId="17" xfId="7" applyFont="1" applyBorder="1" applyAlignment="1">
      <alignment horizontal="center" vertical="center"/>
    </xf>
    <xf numFmtId="177" fontId="15" fillId="0" borderId="17" xfId="8" applyNumberFormat="1" applyFont="1" applyBorder="1" applyAlignment="1">
      <alignment horizontal="center" vertical="center"/>
    </xf>
    <xf numFmtId="177" fontId="15" fillId="0" borderId="18" xfId="8" applyNumberFormat="1" applyFont="1" applyBorder="1" applyAlignment="1">
      <alignment horizontal="center" vertical="center"/>
    </xf>
    <xf numFmtId="177" fontId="15" fillId="0" borderId="30" xfId="8" applyNumberFormat="1" applyFont="1" applyBorder="1" applyAlignment="1">
      <alignment horizontal="center" vertical="center"/>
    </xf>
    <xf numFmtId="0" fontId="15" fillId="0" borderId="20" xfId="6" applyFont="1" applyBorder="1" applyAlignment="1">
      <alignment horizontal="center" vertical="center"/>
    </xf>
    <xf numFmtId="15" fontId="16" fillId="0" borderId="17" xfId="6" applyNumberFormat="1" applyFont="1" applyBorder="1" applyAlignment="1">
      <alignment horizontal="center" vertical="center"/>
    </xf>
    <xf numFmtId="15" fontId="16" fillId="0" borderId="30" xfId="6" applyNumberFormat="1" applyFont="1" applyBorder="1" applyAlignment="1">
      <alignment horizontal="center" vertical="center"/>
    </xf>
    <xf numFmtId="0" fontId="15" fillId="0" borderId="68" xfId="7" applyFont="1" applyBorder="1" applyAlignment="1">
      <alignment horizontal="center" vertical="center"/>
    </xf>
    <xf numFmtId="0" fontId="15" fillId="0" borderId="69" xfId="7" applyFont="1" applyBorder="1" applyAlignment="1">
      <alignment horizontal="center" vertical="center"/>
    </xf>
    <xf numFmtId="0" fontId="15" fillId="0" borderId="73" xfId="7" applyFont="1" applyBorder="1" applyAlignment="1">
      <alignment horizontal="center" vertical="center"/>
    </xf>
    <xf numFmtId="0" fontId="15" fillId="0" borderId="70" xfId="7" applyFont="1" applyBorder="1" applyAlignment="1">
      <alignment horizontal="center" vertical="center"/>
    </xf>
    <xf numFmtId="0" fontId="15" fillId="0" borderId="25" xfId="6" applyFont="1" applyBorder="1" applyAlignment="1">
      <alignment horizontal="center" vertical="center"/>
    </xf>
    <xf numFmtId="0" fontId="16" fillId="0" borderId="69" xfId="6" applyFont="1" applyBorder="1" applyAlignment="1">
      <alignment horizontal="center" vertical="center"/>
    </xf>
    <xf numFmtId="0" fontId="16" fillId="0" borderId="70" xfId="6" applyFont="1" applyBorder="1" applyAlignment="1">
      <alignment horizontal="center" vertical="center"/>
    </xf>
    <xf numFmtId="0" fontId="15" fillId="3" borderId="8" xfId="7" applyFont="1" applyFill="1" applyBorder="1" applyAlignment="1">
      <alignment horizontal="left" vertical="center"/>
    </xf>
    <xf numFmtId="0" fontId="15" fillId="3" borderId="9" xfId="7" applyFont="1" applyFill="1" applyBorder="1" applyAlignment="1">
      <alignment horizontal="left" vertical="center"/>
    </xf>
    <xf numFmtId="0" fontId="16" fillId="0" borderId="61" xfId="9" applyFont="1" applyBorder="1" applyAlignment="1">
      <alignment horizontal="left" vertical="center" wrapText="1"/>
    </xf>
    <xf numFmtId="0" fontId="16" fillId="0" borderId="62" xfId="9" applyFont="1" applyBorder="1" applyAlignment="1">
      <alignment horizontal="left" vertical="center" wrapText="1"/>
    </xf>
    <xf numFmtId="0" fontId="15" fillId="9" borderId="12" xfId="7" applyFont="1" applyFill="1" applyBorder="1" applyAlignment="1">
      <alignment horizontal="center" vertical="center" wrapText="1"/>
    </xf>
    <xf numFmtId="0" fontId="15" fillId="9" borderId="14" xfId="7" applyFont="1" applyFill="1" applyBorder="1" applyAlignment="1">
      <alignment horizontal="center" vertical="center" wrapText="1"/>
    </xf>
    <xf numFmtId="0" fontId="15" fillId="9" borderId="60" xfId="7" applyFont="1" applyFill="1" applyBorder="1" applyAlignment="1">
      <alignment horizontal="center" vertical="center" wrapText="1"/>
    </xf>
    <xf numFmtId="0" fontId="15" fillId="9" borderId="61" xfId="7" applyFont="1" applyFill="1" applyBorder="1" applyAlignment="1">
      <alignment horizontal="center" vertical="center" wrapText="1"/>
    </xf>
    <xf numFmtId="0" fontId="15" fillId="9" borderId="31" xfId="7" applyFont="1" applyFill="1" applyBorder="1" applyAlignment="1">
      <alignment horizontal="center" vertical="center" wrapText="1"/>
    </xf>
    <xf numFmtId="0" fontId="15" fillId="51" borderId="60" xfId="7" applyFont="1" applyFill="1" applyBorder="1" applyAlignment="1">
      <alignment horizontal="left" vertical="center"/>
    </xf>
    <xf numFmtId="37" fontId="15" fillId="50" borderId="60" xfId="7" applyNumberFormat="1" applyFont="1" applyFill="1" applyBorder="1" applyAlignment="1">
      <alignment horizontal="left" vertical="center"/>
    </xf>
    <xf numFmtId="0" fontId="15" fillId="0" borderId="8" xfId="7" applyFont="1" applyBorder="1" applyAlignment="1">
      <alignment horizontal="left" vertical="center"/>
    </xf>
    <xf numFmtId="0" fontId="15" fillId="0" borderId="31" xfId="7" applyFont="1" applyBorder="1" applyAlignment="1">
      <alignment horizontal="left" vertical="center"/>
    </xf>
    <xf numFmtId="0" fontId="15" fillId="3" borderId="60" xfId="7" applyFont="1" applyFill="1" applyBorder="1" applyAlignment="1">
      <alignment horizontal="left" vertical="center"/>
    </xf>
    <xf numFmtId="0" fontId="16" fillId="0" borderId="60" xfId="7" applyFont="1" applyBorder="1" applyAlignment="1">
      <alignment horizontal="justify" vertical="center"/>
    </xf>
    <xf numFmtId="0" fontId="16" fillId="0" borderId="31" xfId="9" applyFont="1" applyBorder="1" applyAlignment="1">
      <alignment horizontal="left" vertical="center" wrapText="1"/>
    </xf>
    <xf numFmtId="0" fontId="15" fillId="50" borderId="60" xfId="7" applyFont="1" applyFill="1" applyBorder="1" applyAlignment="1">
      <alignment horizontal="left" vertical="center"/>
    </xf>
    <xf numFmtId="0" fontId="15" fillId="3" borderId="61" xfId="7" applyFont="1" applyFill="1" applyBorder="1" applyAlignment="1">
      <alignment horizontal="center" vertical="center"/>
    </xf>
    <xf numFmtId="0" fontId="15" fillId="3" borderId="31" xfId="7" applyFont="1" applyFill="1" applyBorder="1" applyAlignment="1">
      <alignment horizontal="center" vertical="center"/>
    </xf>
    <xf numFmtId="0" fontId="15" fillId="3" borderId="4" xfId="7" applyFont="1" applyFill="1" applyBorder="1" applyAlignment="1">
      <alignment horizontal="center" vertical="center"/>
    </xf>
    <xf numFmtId="0" fontId="15" fillId="3" borderId="5" xfId="7" applyFont="1" applyFill="1" applyBorder="1" applyAlignment="1">
      <alignment horizontal="center" vertical="center"/>
    </xf>
    <xf numFmtId="0" fontId="15" fillId="3" borderId="6" xfId="7" applyFont="1" applyFill="1" applyBorder="1" applyAlignment="1">
      <alignment horizontal="center" vertical="center"/>
    </xf>
    <xf numFmtId="0" fontId="15" fillId="0" borderId="60" xfId="7" applyFont="1" applyBorder="1" applyAlignment="1">
      <alignment horizontal="left" vertical="center"/>
    </xf>
    <xf numFmtId="172" fontId="15" fillId="3" borderId="60" xfId="7" applyNumberFormat="1" applyFont="1" applyFill="1" applyBorder="1" applyAlignment="1">
      <alignment horizontal="center" vertical="center"/>
    </xf>
    <xf numFmtId="0" fontId="16" fillId="0" borderId="60" xfId="7" applyFont="1" applyBorder="1" applyAlignment="1">
      <alignment horizontal="left" vertical="center"/>
    </xf>
    <xf numFmtId="0" fontId="15" fillId="3" borderId="60" xfId="7" applyFont="1" applyFill="1" applyBorder="1" applyAlignment="1">
      <alignment horizontal="center" vertical="center"/>
    </xf>
    <xf numFmtId="37" fontId="15" fillId="0" borderId="60" xfId="7" applyNumberFormat="1" applyFont="1" applyBorder="1" applyAlignment="1">
      <alignment horizontal="left" vertical="center"/>
    </xf>
    <xf numFmtId="0" fontId="15" fillId="3" borderId="60" xfId="7" applyFont="1" applyFill="1" applyBorder="1" applyAlignment="1">
      <alignment horizontal="center" vertical="center" wrapText="1"/>
    </xf>
    <xf numFmtId="0" fontId="15" fillId="0" borderId="0" xfId="7" applyFont="1" applyAlignment="1">
      <alignment horizontal="left" vertical="center"/>
    </xf>
    <xf numFmtId="0" fontId="15" fillId="0" borderId="19" xfId="6" applyFont="1" applyBorder="1" applyAlignment="1">
      <alignment horizontal="center" vertical="center"/>
    </xf>
    <xf numFmtId="0" fontId="15" fillId="0" borderId="65" xfId="6" applyFont="1" applyBorder="1" applyAlignment="1">
      <alignment horizontal="center" vertical="center"/>
    </xf>
    <xf numFmtId="0" fontId="15" fillId="0" borderId="53" xfId="6" applyFont="1" applyBorder="1" applyAlignment="1">
      <alignment horizontal="center" vertical="center"/>
    </xf>
    <xf numFmtId="0" fontId="15" fillId="0" borderId="60" xfId="7" applyFont="1" applyBorder="1" applyAlignment="1">
      <alignment horizontal="right" vertical="center"/>
    </xf>
    <xf numFmtId="0" fontId="15" fillId="6" borderId="61" xfId="7" applyFont="1" applyFill="1" applyBorder="1" applyAlignment="1">
      <alignment horizontal="center" vertical="center"/>
    </xf>
    <xf numFmtId="0" fontId="15" fillId="6" borderId="31" xfId="7" applyFont="1" applyFill="1" applyBorder="1" applyAlignment="1">
      <alignment horizontal="center" vertical="center"/>
    </xf>
    <xf numFmtId="0" fontId="16" fillId="0" borderId="5" xfId="7" applyFont="1" applyBorder="1" applyAlignment="1">
      <alignment horizontal="justify" vertical="center" wrapText="1"/>
    </xf>
    <xf numFmtId="0" fontId="16" fillId="0" borderId="6" xfId="7" applyFont="1" applyBorder="1" applyAlignment="1">
      <alignment horizontal="justify" vertical="center" wrapText="1"/>
    </xf>
    <xf numFmtId="0" fontId="16" fillId="0" borderId="60" xfId="7" applyFont="1" applyBorder="1" applyAlignment="1">
      <alignment horizontal="center" vertical="center" wrapText="1"/>
    </xf>
    <xf numFmtId="0" fontId="16" fillId="0" borderId="60" xfId="7" applyFont="1" applyBorder="1" applyAlignment="1">
      <alignment vertical="center" wrapText="1"/>
    </xf>
    <xf numFmtId="0" fontId="16" fillId="0" borderId="60" xfId="7" applyFont="1" applyBorder="1" applyAlignment="1">
      <alignment horizontal="justify" vertical="center" wrapText="1"/>
    </xf>
    <xf numFmtId="177" fontId="16" fillId="0" borderId="61" xfId="7" applyNumberFormat="1" applyFont="1" applyBorder="1" applyAlignment="1">
      <alignment horizontal="center" vertical="center" wrapText="1"/>
    </xf>
    <xf numFmtId="177" fontId="16" fillId="0" borderId="31" xfId="7" applyNumberFormat="1" applyFont="1" applyBorder="1" applyAlignment="1">
      <alignment horizontal="center" vertical="center" wrapText="1"/>
    </xf>
    <xf numFmtId="0" fontId="15" fillId="0" borderId="60" xfId="7" applyFont="1" applyBorder="1" applyAlignment="1">
      <alignment vertical="center"/>
    </xf>
    <xf numFmtId="0" fontId="13" fillId="0" borderId="60" xfId="34" applyFont="1" applyBorder="1" applyAlignment="1">
      <alignment horizontal="center" vertical="center"/>
    </xf>
    <xf numFmtId="0" fontId="13" fillId="0" borderId="36" xfId="15" applyFont="1" applyBorder="1" applyAlignment="1">
      <alignment horizontal="center" vertical="center" wrapText="1"/>
    </xf>
    <xf numFmtId="0" fontId="13" fillId="0" borderId="28" xfId="15" applyFont="1" applyBorder="1" applyAlignment="1">
      <alignment horizontal="center" vertical="center" wrapText="1"/>
    </xf>
    <xf numFmtId="0" fontId="13" fillId="0" borderId="29" xfId="15" applyFont="1" applyBorder="1" applyAlignment="1">
      <alignment horizontal="center" vertical="center" wrapText="1"/>
    </xf>
    <xf numFmtId="0" fontId="6" fillId="0" borderId="36" xfId="15" applyBorder="1" applyAlignment="1">
      <alignment horizontal="center" vertical="center" wrapText="1"/>
    </xf>
    <xf numFmtId="0" fontId="6" fillId="0" borderId="28" xfId="15" applyBorder="1" applyAlignment="1">
      <alignment horizontal="center" vertical="center" wrapText="1"/>
    </xf>
    <xf numFmtId="0" fontId="6" fillId="0" borderId="37" xfId="15" applyBorder="1" applyAlignment="1">
      <alignment horizontal="center" vertical="center" wrapText="1"/>
    </xf>
    <xf numFmtId="0" fontId="13" fillId="0" borderId="60" xfId="33" applyFont="1" applyBorder="1" applyAlignment="1">
      <alignment horizontal="center" vertical="center"/>
    </xf>
    <xf numFmtId="0" fontId="13" fillId="0" borderId="61" xfId="15" applyFont="1" applyBorder="1" applyAlignment="1">
      <alignment vertical="center"/>
    </xf>
    <xf numFmtId="0" fontId="13" fillId="0" borderId="31" xfId="15" applyFont="1" applyBorder="1" applyAlignment="1">
      <alignment vertical="center"/>
    </xf>
    <xf numFmtId="0" fontId="13" fillId="0" borderId="13" xfId="15" applyFont="1" applyBorder="1" applyAlignment="1">
      <alignment vertical="center"/>
    </xf>
    <xf numFmtId="0" fontId="13" fillId="0" borderId="31" xfId="33" applyFont="1" applyBorder="1" applyAlignment="1">
      <alignment horizontal="center" vertical="center"/>
    </xf>
    <xf numFmtId="0" fontId="13" fillId="11" borderId="61" xfId="33" applyFont="1" applyFill="1" applyBorder="1" applyAlignment="1">
      <alignment horizontal="center" vertical="center"/>
    </xf>
    <xf numFmtId="0" fontId="13" fillId="11" borderId="31" xfId="33" applyFont="1" applyFill="1" applyBorder="1" applyAlignment="1">
      <alignment horizontal="center" vertical="center"/>
    </xf>
    <xf numFmtId="0" fontId="13" fillId="11" borderId="13" xfId="33" applyFont="1" applyFill="1" applyBorder="1" applyAlignment="1">
      <alignment horizontal="center" vertical="center"/>
    </xf>
    <xf numFmtId="0" fontId="13" fillId="0" borderId="39" xfId="6" applyFont="1" applyBorder="1" applyAlignment="1">
      <alignment horizontal="center" vertical="center"/>
    </xf>
    <xf numFmtId="0" fontId="13" fillId="0" borderId="40" xfId="6" applyFont="1" applyBorder="1" applyAlignment="1">
      <alignment horizontal="center" vertical="center"/>
    </xf>
    <xf numFmtId="0" fontId="13" fillId="0" borderId="41" xfId="6" applyFont="1" applyBorder="1" applyAlignment="1">
      <alignment horizontal="center" vertical="center"/>
    </xf>
    <xf numFmtId="0" fontId="6" fillId="0" borderId="19" xfId="15" applyBorder="1" applyAlignment="1">
      <alignment horizontal="center" vertical="center"/>
    </xf>
    <xf numFmtId="0" fontId="6" fillId="0" borderId="20" xfId="15" applyBorder="1" applyAlignment="1">
      <alignment horizontal="center" vertical="center"/>
    </xf>
    <xf numFmtId="0" fontId="6" fillId="0" borderId="21" xfId="15" applyBorder="1" applyAlignment="1">
      <alignment horizontal="center" vertical="center"/>
    </xf>
    <xf numFmtId="0" fontId="6" fillId="0" borderId="22" xfId="15" applyBorder="1" applyAlignment="1">
      <alignment horizontal="center" vertical="center"/>
    </xf>
    <xf numFmtId="0" fontId="6" fillId="0" borderId="0" xfId="15" applyAlignment="1">
      <alignment horizontal="center" vertical="center"/>
    </xf>
    <xf numFmtId="0" fontId="6" fillId="0" borderId="23" xfId="15" applyBorder="1" applyAlignment="1">
      <alignment horizontal="center" vertical="center"/>
    </xf>
    <xf numFmtId="0" fontId="6" fillId="0" borderId="42" xfId="15" applyBorder="1" applyAlignment="1">
      <alignment horizontal="center" vertical="center"/>
    </xf>
    <xf numFmtId="0" fontId="6" fillId="0" borderId="8" xfId="15" applyBorder="1" applyAlignment="1">
      <alignment horizontal="center" vertical="center"/>
    </xf>
    <xf numFmtId="0" fontId="6" fillId="0" borderId="43" xfId="15" applyBorder="1" applyAlignment="1">
      <alignment horizontal="center" vertical="center"/>
    </xf>
    <xf numFmtId="0" fontId="13" fillId="0" borderId="66" xfId="15" applyFont="1" applyBorder="1" applyAlignment="1">
      <alignment horizontal="center" vertical="center"/>
    </xf>
    <xf numFmtId="0" fontId="13" fillId="0" borderId="60" xfId="15" applyFont="1" applyBorder="1" applyAlignment="1">
      <alignment horizontal="center" vertical="center"/>
    </xf>
    <xf numFmtId="0" fontId="13" fillId="0" borderId="67" xfId="15" applyFont="1" applyBorder="1" applyAlignment="1">
      <alignment horizontal="center" vertical="center"/>
    </xf>
    <xf numFmtId="0" fontId="13" fillId="0" borderId="68" xfId="15" applyFont="1" applyBorder="1" applyAlignment="1">
      <alignment horizontal="center" vertical="center"/>
    </xf>
    <xf numFmtId="0" fontId="13" fillId="0" borderId="69" xfId="15" applyFont="1" applyBorder="1" applyAlignment="1">
      <alignment horizontal="center" vertical="center"/>
    </xf>
    <xf numFmtId="0" fontId="13" fillId="0" borderId="70" xfId="15" applyFont="1" applyBorder="1" applyAlignment="1">
      <alignment horizontal="center" vertical="center"/>
    </xf>
    <xf numFmtId="0" fontId="14" fillId="0" borderId="74" xfId="15" applyFont="1" applyBorder="1" applyAlignment="1">
      <alignment horizontal="center" vertical="center"/>
    </xf>
    <xf numFmtId="0" fontId="14" fillId="0" borderId="75" xfId="15" applyFont="1" applyBorder="1" applyAlignment="1">
      <alignment horizontal="center" vertical="center"/>
    </xf>
    <xf numFmtId="0" fontId="14" fillId="0" borderId="76" xfId="15" applyFont="1" applyBorder="1" applyAlignment="1">
      <alignment horizontal="center" vertical="center"/>
    </xf>
    <xf numFmtId="0" fontId="13" fillId="11" borderId="61" xfId="34" applyFont="1" applyFill="1" applyBorder="1" applyAlignment="1">
      <alignment horizontal="center" vertical="center"/>
    </xf>
    <xf numFmtId="0" fontId="13" fillId="11" borderId="31" xfId="34" applyFont="1" applyFill="1" applyBorder="1" applyAlignment="1">
      <alignment horizontal="center" vertical="center"/>
    </xf>
    <xf numFmtId="0" fontId="13" fillId="11" borderId="13" xfId="34" applyFont="1" applyFill="1" applyBorder="1" applyAlignment="1">
      <alignment horizontal="center" vertical="center"/>
    </xf>
    <xf numFmtId="0" fontId="0" fillId="0" borderId="61" xfId="34" applyFont="1" applyBorder="1" applyAlignment="1">
      <alignment horizontal="left" vertical="center"/>
    </xf>
    <xf numFmtId="0" fontId="6" fillId="0" borderId="31" xfId="34" applyBorder="1" applyAlignment="1">
      <alignment horizontal="left" vertical="center"/>
    </xf>
    <xf numFmtId="0" fontId="6" fillId="0" borderId="13" xfId="34" applyBorder="1" applyAlignment="1">
      <alignment horizontal="left" vertical="center"/>
    </xf>
    <xf numFmtId="0" fontId="6" fillId="0" borderId="60" xfId="34" applyBorder="1" applyAlignment="1">
      <alignment vertical="center" wrapText="1"/>
    </xf>
    <xf numFmtId="2" fontId="6" fillId="10" borderId="61" xfId="33" applyNumberFormat="1" applyFill="1" applyBorder="1" applyAlignment="1">
      <alignment horizontal="center" vertical="center" wrapText="1"/>
    </xf>
    <xf numFmtId="2" fontId="6" fillId="10" borderId="13" xfId="33" applyNumberFormat="1" applyFill="1" applyBorder="1" applyAlignment="1">
      <alignment horizontal="center" vertical="center" wrapText="1"/>
    </xf>
    <xf numFmtId="182" fontId="6" fillId="0" borderId="61" xfId="34" applyNumberFormat="1" applyBorder="1" applyAlignment="1">
      <alignment horizontal="right" vertical="center" wrapText="1"/>
    </xf>
    <xf numFmtId="182" fontId="6" fillId="0" borderId="31" xfId="34" applyNumberFormat="1" applyBorder="1" applyAlignment="1">
      <alignment horizontal="right" vertical="center" wrapText="1"/>
    </xf>
    <xf numFmtId="182" fontId="6" fillId="0" borderId="13" xfId="34" applyNumberFormat="1" applyBorder="1" applyAlignment="1">
      <alignment horizontal="right" vertical="center" wrapText="1"/>
    </xf>
    <xf numFmtId="176" fontId="6" fillId="0" borderId="60" xfId="36" applyNumberFormat="1" applyFont="1" applyFill="1" applyBorder="1" applyAlignment="1">
      <alignment horizontal="right" vertical="center" wrapText="1"/>
    </xf>
    <xf numFmtId="0" fontId="11" fillId="0" borderId="5" xfId="15" applyFont="1" applyBorder="1" applyAlignment="1">
      <alignment horizontal="center" vertical="center"/>
    </xf>
    <xf numFmtId="0" fontId="11" fillId="0" borderId="6" xfId="15" applyFont="1" applyBorder="1" applyAlignment="1">
      <alignment horizontal="center" vertical="center"/>
    </xf>
    <xf numFmtId="0" fontId="13" fillId="0" borderId="60" xfId="34" applyFont="1" applyBorder="1" applyAlignment="1">
      <alignment horizontal="center" vertical="center" wrapText="1"/>
    </xf>
    <xf numFmtId="185" fontId="13" fillId="0" borderId="60" xfId="35" applyNumberFormat="1" applyFont="1" applyFill="1" applyBorder="1" applyAlignment="1">
      <alignment horizontal="right" vertical="center"/>
    </xf>
    <xf numFmtId="0" fontId="13" fillId="0" borderId="61" xfId="34" applyFont="1" applyBorder="1" applyAlignment="1">
      <alignment horizontal="justify" vertical="center"/>
    </xf>
    <xf numFmtId="0" fontId="13" fillId="0" borderId="31" xfId="34" applyFont="1" applyBorder="1" applyAlignment="1">
      <alignment horizontal="justify" vertical="center"/>
    </xf>
    <xf numFmtId="0" fontId="13" fillId="0" borderId="13" xfId="34" applyFont="1" applyBorder="1" applyAlignment="1">
      <alignment horizontal="justify" vertical="center"/>
    </xf>
    <xf numFmtId="0" fontId="13" fillId="11" borderId="14" xfId="15" applyFont="1" applyFill="1" applyBorder="1" applyAlignment="1">
      <alignment horizontal="center" vertical="center"/>
    </xf>
    <xf numFmtId="0" fontId="13" fillId="11" borderId="14" xfId="15" applyFont="1" applyFill="1" applyBorder="1" applyAlignment="1">
      <alignment horizontal="center" vertical="center" wrapText="1"/>
    </xf>
    <xf numFmtId="193" fontId="13" fillId="11" borderId="14" xfId="36" applyNumberFormat="1" applyFont="1" applyFill="1" applyBorder="1" applyAlignment="1">
      <alignment horizontal="center" vertical="center" wrapText="1"/>
    </xf>
    <xf numFmtId="0" fontId="13" fillId="11" borderId="14" xfId="34" applyFont="1" applyFill="1" applyBorder="1" applyAlignment="1">
      <alignment horizontal="center" vertical="center"/>
    </xf>
    <xf numFmtId="0" fontId="13" fillId="0" borderId="60" xfId="15" applyFont="1" applyBorder="1" applyAlignment="1">
      <alignment horizontal="left" vertical="center" wrapText="1"/>
    </xf>
    <xf numFmtId="2" fontId="6" fillId="10" borderId="60" xfId="33" applyNumberFormat="1" applyFill="1" applyBorder="1" applyAlignment="1">
      <alignment horizontal="center" vertical="center" wrapText="1"/>
    </xf>
    <xf numFmtId="0" fontId="13" fillId="0" borderId="60" xfId="34" applyFont="1" applyBorder="1" applyAlignment="1">
      <alignment horizontal="justify" vertical="center" wrapText="1"/>
    </xf>
    <xf numFmtId="0" fontId="11" fillId="0" borderId="8" xfId="15" applyFont="1" applyBorder="1" applyAlignment="1">
      <alignment horizontal="center" vertical="center"/>
    </xf>
    <xf numFmtId="0" fontId="13" fillId="0" borderId="12" xfId="34" applyFont="1" applyBorder="1" applyAlignment="1">
      <alignment horizontal="center" vertical="center" wrapText="1"/>
    </xf>
    <xf numFmtId="0" fontId="13" fillId="0" borderId="35" xfId="34" applyFont="1" applyBorder="1" applyAlignment="1">
      <alignment horizontal="center" vertical="center" wrapText="1"/>
    </xf>
    <xf numFmtId="0" fontId="13" fillId="0" borderId="14" xfId="34" applyFont="1" applyBorder="1" applyAlignment="1">
      <alignment horizontal="center" vertical="center" wrapText="1"/>
    </xf>
    <xf numFmtId="0" fontId="6" fillId="0" borderId="4" xfId="34" applyBorder="1" applyAlignment="1">
      <alignment horizontal="left" vertical="center" wrapText="1"/>
    </xf>
    <xf numFmtId="0" fontId="6" fillId="0" borderId="5" xfId="34" applyBorder="1" applyAlignment="1">
      <alignment horizontal="left" vertical="center" wrapText="1"/>
    </xf>
    <xf numFmtId="0" fontId="6" fillId="0" borderId="6" xfId="34" applyBorder="1" applyAlignment="1">
      <alignment horizontal="left" vertical="center" wrapText="1"/>
    </xf>
    <xf numFmtId="0" fontId="6" fillId="0" borderId="10" xfId="34" applyBorder="1" applyAlignment="1">
      <alignment horizontal="left" vertical="center" wrapText="1"/>
    </xf>
    <xf numFmtId="0" fontId="6" fillId="0" borderId="0" xfId="34" applyAlignment="1">
      <alignment horizontal="left" vertical="center" wrapText="1"/>
    </xf>
    <xf numFmtId="0" fontId="6" fillId="0" borderId="11" xfId="34" applyBorder="1" applyAlignment="1">
      <alignment horizontal="left" vertical="center" wrapText="1"/>
    </xf>
    <xf numFmtId="0" fontId="6" fillId="0" borderId="7" xfId="34" applyBorder="1" applyAlignment="1">
      <alignment horizontal="left" vertical="center" wrapText="1"/>
    </xf>
    <xf numFmtId="0" fontId="6" fillId="0" borderId="8" xfId="34" applyBorder="1" applyAlignment="1">
      <alignment horizontal="left" vertical="center" wrapText="1"/>
    </xf>
    <xf numFmtId="0" fontId="6" fillId="0" borderId="9" xfId="34" applyBorder="1" applyAlignment="1">
      <alignment horizontal="left" vertical="center" wrapText="1"/>
    </xf>
    <xf numFmtId="0" fontId="0" fillId="0" borderId="60" xfId="34" applyFont="1" applyBorder="1" applyAlignment="1">
      <alignment horizontal="left" vertical="center" wrapText="1"/>
    </xf>
    <xf numFmtId="0" fontId="6" fillId="0" borderId="60" xfId="34" applyBorder="1" applyAlignment="1">
      <alignment horizontal="left" vertical="center" wrapText="1"/>
    </xf>
    <xf numFmtId="0" fontId="11" fillId="0" borderId="0" xfId="15" applyFont="1" applyAlignment="1">
      <alignment horizontal="center" vertical="center"/>
    </xf>
    <xf numFmtId="0" fontId="11" fillId="0" borderId="11" xfId="15" applyFont="1" applyBorder="1" applyAlignment="1">
      <alignment horizontal="center" vertical="center"/>
    </xf>
    <xf numFmtId="185" fontId="13" fillId="0" borderId="14" xfId="35" applyNumberFormat="1" applyFont="1" applyFill="1" applyBorder="1" applyAlignment="1">
      <alignment horizontal="right" vertical="center"/>
    </xf>
    <xf numFmtId="191" fontId="13" fillId="0" borderId="60" xfId="35" applyNumberFormat="1" applyFont="1" applyFill="1" applyBorder="1" applyAlignment="1">
      <alignment horizontal="right" vertical="center"/>
    </xf>
    <xf numFmtId="176" fontId="13" fillId="0" borderId="60" xfId="35" applyNumberFormat="1" applyFont="1" applyFill="1" applyBorder="1" applyAlignment="1">
      <alignment horizontal="right" vertical="center"/>
    </xf>
    <xf numFmtId="191" fontId="13" fillId="11" borderId="61" xfId="34" applyNumberFormat="1" applyFont="1" applyFill="1" applyBorder="1" applyAlignment="1">
      <alignment horizontal="center" vertical="center" wrapText="1"/>
    </xf>
    <xf numFmtId="191" fontId="13" fillId="11" borderId="31" xfId="34" applyNumberFormat="1" applyFont="1" applyFill="1" applyBorder="1" applyAlignment="1">
      <alignment horizontal="center" vertical="center" wrapText="1"/>
    </xf>
    <xf numFmtId="191" fontId="13" fillId="11" borderId="13" xfId="34" applyNumberFormat="1" applyFont="1" applyFill="1" applyBorder="1" applyAlignment="1">
      <alignment horizontal="center" vertical="center" wrapText="1"/>
    </xf>
    <xf numFmtId="184" fontId="13" fillId="11" borderId="61" xfId="34" applyNumberFormat="1" applyFont="1" applyFill="1" applyBorder="1" applyAlignment="1">
      <alignment horizontal="center" vertical="center" wrapText="1"/>
    </xf>
    <xf numFmtId="184" fontId="13" fillId="11" borderId="13" xfId="34" applyNumberFormat="1" applyFont="1" applyFill="1" applyBorder="1" applyAlignment="1">
      <alignment horizontal="center" vertical="center" wrapText="1"/>
    </xf>
    <xf numFmtId="0" fontId="13" fillId="0" borderId="61" xfId="34" applyFont="1" applyBorder="1" applyAlignment="1">
      <alignment horizontal="justify" vertical="center" wrapText="1"/>
    </xf>
    <xf numFmtId="0" fontId="13" fillId="0" borderId="31" xfId="34" applyFont="1" applyBorder="1" applyAlignment="1">
      <alignment horizontal="justify" vertical="center" wrapText="1"/>
    </xf>
    <xf numFmtId="0" fontId="13" fillId="0" borderId="13" xfId="34" applyFont="1" applyBorder="1" applyAlignment="1">
      <alignment horizontal="justify" vertical="center" wrapText="1"/>
    </xf>
    <xf numFmtId="0" fontId="6" fillId="0" borderId="61" xfId="34" applyBorder="1" applyAlignment="1">
      <alignment vertical="center" wrapText="1"/>
    </xf>
    <xf numFmtId="0" fontId="6" fillId="0" borderId="31" xfId="34" applyBorder="1" applyAlignment="1">
      <alignment vertical="center" wrapText="1"/>
    </xf>
    <xf numFmtId="0" fontId="6" fillId="0" borderId="13" xfId="34" applyBorder="1" applyAlignment="1">
      <alignment vertical="center" wrapText="1"/>
    </xf>
    <xf numFmtId="176" fontId="6" fillId="0" borderId="61" xfId="36" applyNumberFormat="1" applyFont="1" applyFill="1" applyBorder="1" applyAlignment="1">
      <alignment horizontal="right" vertical="center" wrapText="1"/>
    </xf>
    <xf numFmtId="176" fontId="6" fillId="0" borderId="13" xfId="36" applyNumberFormat="1" applyFont="1" applyFill="1" applyBorder="1" applyAlignment="1">
      <alignment horizontal="right" vertical="center" wrapText="1"/>
    </xf>
    <xf numFmtId="191" fontId="6" fillId="3" borderId="61" xfId="34" applyNumberFormat="1" applyFill="1" applyBorder="1" applyAlignment="1">
      <alignment horizontal="right" vertical="center" wrapText="1"/>
    </xf>
    <xf numFmtId="191" fontId="6" fillId="3" borderId="31" xfId="34" applyNumberFormat="1" applyFill="1" applyBorder="1" applyAlignment="1">
      <alignment horizontal="right" vertical="center" wrapText="1"/>
    </xf>
    <xf numFmtId="191" fontId="6" fillId="3" borderId="13" xfId="34" applyNumberFormat="1" applyFill="1" applyBorder="1" applyAlignment="1">
      <alignment horizontal="right" vertical="center" wrapText="1"/>
    </xf>
    <xf numFmtId="185" fontId="6" fillId="3" borderId="61" xfId="36" applyNumberFormat="1" applyFont="1" applyFill="1" applyBorder="1" applyAlignment="1">
      <alignment horizontal="right" vertical="center" wrapText="1"/>
    </xf>
    <xf numFmtId="185" fontId="6" fillId="3" borderId="13" xfId="36" applyNumberFormat="1" applyFont="1" applyFill="1" applyBorder="1" applyAlignment="1">
      <alignment horizontal="right" vertical="center" wrapText="1"/>
    </xf>
    <xf numFmtId="0" fontId="13" fillId="0" borderId="61" xfId="34" applyFont="1" applyBorder="1" applyAlignment="1">
      <alignment horizontal="center" vertical="center" wrapText="1"/>
    </xf>
    <xf numFmtId="0" fontId="13" fillId="0" borderId="31" xfId="34" applyFont="1" applyBorder="1" applyAlignment="1">
      <alignment horizontal="center" vertical="center" wrapText="1"/>
    </xf>
    <xf numFmtId="0" fontId="13" fillId="0" borderId="13" xfId="34" applyFont="1" applyBorder="1" applyAlignment="1">
      <alignment horizontal="center" vertical="center" wrapText="1"/>
    </xf>
    <xf numFmtId="185" fontId="13" fillId="0" borderId="61" xfId="35" applyNumberFormat="1" applyFont="1" applyFill="1" applyBorder="1" applyAlignment="1">
      <alignment horizontal="right" vertical="center"/>
    </xf>
    <xf numFmtId="185" fontId="13" fillId="0" borderId="13" xfId="35" applyNumberFormat="1" applyFont="1" applyFill="1" applyBorder="1" applyAlignment="1">
      <alignment horizontal="right" vertical="center"/>
    </xf>
    <xf numFmtId="0" fontId="6" fillId="0" borderId="4" xfId="34" applyBorder="1" applyAlignment="1">
      <alignment vertical="center" wrapText="1"/>
    </xf>
    <xf numFmtId="0" fontId="6" fillId="0" borderId="5" xfId="34" applyBorder="1" applyAlignment="1">
      <alignment vertical="center" wrapText="1"/>
    </xf>
    <xf numFmtId="0" fontId="6" fillId="0" borderId="6" xfId="34" applyBorder="1" applyAlignment="1">
      <alignment vertical="center" wrapText="1"/>
    </xf>
    <xf numFmtId="0" fontId="6" fillId="0" borderId="7" xfId="34" applyBorder="1" applyAlignment="1">
      <alignment vertical="center" wrapText="1"/>
    </xf>
    <xf numFmtId="0" fontId="6" fillId="0" borderId="8" xfId="34" applyBorder="1" applyAlignment="1">
      <alignment vertical="center" wrapText="1"/>
    </xf>
    <xf numFmtId="0" fontId="6" fillId="0" borderId="9" xfId="34" applyBorder="1" applyAlignment="1">
      <alignment vertical="center" wrapText="1"/>
    </xf>
    <xf numFmtId="0" fontId="13" fillId="0" borderId="0" xfId="34" applyFont="1" applyAlignment="1">
      <alignment horizontal="center" vertical="center" wrapText="1"/>
    </xf>
    <xf numFmtId="191" fontId="13" fillId="0" borderId="0" xfId="35" applyNumberFormat="1" applyFont="1" applyFill="1" applyBorder="1" applyAlignment="1">
      <alignment horizontal="right" vertical="center"/>
    </xf>
    <xf numFmtId="0" fontId="6" fillId="0" borderId="60" xfId="34" applyBorder="1" applyAlignment="1">
      <alignment horizontal="justify" vertical="center" wrapText="1"/>
    </xf>
    <xf numFmtId="0" fontId="13" fillId="11" borderId="60" xfId="34" applyFont="1" applyFill="1" applyBorder="1" applyAlignment="1">
      <alignment horizontal="center" vertical="center"/>
    </xf>
    <xf numFmtId="191" fontId="13" fillId="11" borderId="60" xfId="34" applyNumberFormat="1" applyFont="1" applyFill="1" applyBorder="1" applyAlignment="1">
      <alignment horizontal="center" vertical="center" wrapText="1"/>
    </xf>
    <xf numFmtId="184" fontId="13" fillId="11" borderId="60" xfId="34" applyNumberFormat="1" applyFont="1" applyFill="1" applyBorder="1" applyAlignment="1">
      <alignment horizontal="center" vertical="center" wrapText="1"/>
    </xf>
    <xf numFmtId="0" fontId="15" fillId="3" borderId="0" xfId="7" applyFont="1" applyFill="1" applyAlignment="1">
      <alignment horizontal="center" vertical="center" wrapText="1"/>
    </xf>
    <xf numFmtId="176" fontId="13" fillId="0" borderId="60" xfId="36" applyNumberFormat="1" applyFont="1" applyFill="1" applyBorder="1" applyAlignment="1">
      <alignment horizontal="right" vertical="center" wrapText="1"/>
    </xf>
    <xf numFmtId="0" fontId="10" fillId="0" borderId="0" xfId="15" applyFont="1" applyAlignment="1">
      <alignment vertical="center" wrapText="1"/>
    </xf>
    <xf numFmtId="0" fontId="0" fillId="0" borderId="60" xfId="34" applyFont="1" applyBorder="1" applyAlignment="1">
      <alignment horizontal="left" vertical="center"/>
    </xf>
    <xf numFmtId="0" fontId="6" fillId="0" borderId="60" xfId="34" applyBorder="1" applyAlignment="1">
      <alignment horizontal="left" vertical="center"/>
    </xf>
    <xf numFmtId="0" fontId="6" fillId="0" borderId="4" xfId="34" applyBorder="1" applyAlignment="1">
      <alignment horizontal="justify" vertical="center" wrapText="1"/>
    </xf>
    <xf numFmtId="0" fontId="6" fillId="0" borderId="5" xfId="34" applyBorder="1" applyAlignment="1">
      <alignment horizontal="justify" vertical="center" wrapText="1"/>
    </xf>
    <xf numFmtId="0" fontId="6" fillId="0" borderId="6" xfId="34" applyBorder="1" applyAlignment="1">
      <alignment horizontal="justify" vertical="center" wrapText="1"/>
    </xf>
    <xf numFmtId="0" fontId="6" fillId="0" borderId="7" xfId="34" applyBorder="1" applyAlignment="1">
      <alignment horizontal="justify" vertical="center" wrapText="1"/>
    </xf>
    <xf numFmtId="0" fontId="6" fillId="0" borderId="8" xfId="34" applyBorder="1" applyAlignment="1">
      <alignment horizontal="justify" vertical="center" wrapText="1"/>
    </xf>
    <xf numFmtId="0" fontId="6" fillId="0" borderId="9" xfId="34" applyBorder="1" applyAlignment="1">
      <alignment horizontal="justify" vertical="center" wrapText="1"/>
    </xf>
    <xf numFmtId="0" fontId="0" fillId="0" borderId="60" xfId="0" applyBorder="1"/>
    <xf numFmtId="0" fontId="0" fillId="0" borderId="60" xfId="0" applyBorder="1" applyAlignment="1">
      <alignment wrapText="1"/>
    </xf>
    <xf numFmtId="0" fontId="0" fillId="0" borderId="60" xfId="0" applyBorder="1" applyAlignment="1">
      <alignment horizontal="left"/>
    </xf>
    <xf numFmtId="0" fontId="0" fillId="0" borderId="60" xfId="0" applyBorder="1" applyAlignment="1">
      <alignment horizontal="center"/>
    </xf>
    <xf numFmtId="0" fontId="2" fillId="0" borderId="60" xfId="0" applyFont="1" applyBorder="1" applyAlignment="1">
      <alignment horizontal="center" vertical="center"/>
    </xf>
    <xf numFmtId="0" fontId="0" fillId="0" borderId="61" xfId="0" applyBorder="1" applyAlignment="1">
      <alignment horizontal="right"/>
    </xf>
    <xf numFmtId="0" fontId="0" fillId="0" borderId="31" xfId="0" applyBorder="1" applyAlignment="1">
      <alignment horizontal="right"/>
    </xf>
    <xf numFmtId="0" fontId="0" fillId="0" borderId="13" xfId="0" applyBorder="1" applyAlignment="1">
      <alignment horizontal="right"/>
    </xf>
    <xf numFmtId="0" fontId="2" fillId="0" borderId="60" xfId="0" applyFont="1" applyBorder="1" applyAlignment="1">
      <alignment horizontal="center"/>
    </xf>
    <xf numFmtId="0" fontId="2" fillId="0" borderId="60" xfId="0" applyFont="1" applyBorder="1"/>
    <xf numFmtId="174" fontId="0" fillId="0" borderId="60" xfId="1" applyNumberFormat="1" applyFont="1" applyBorder="1" applyAlignment="1">
      <alignment horizontal="center"/>
    </xf>
    <xf numFmtId="0" fontId="0" fillId="0" borderId="61" xfId="0" applyBorder="1"/>
    <xf numFmtId="0" fontId="0" fillId="0" borderId="31" xfId="0" applyBorder="1"/>
    <xf numFmtId="0" fontId="0" fillId="0" borderId="13" xfId="0" applyBorder="1"/>
    <xf numFmtId="0" fontId="0" fillId="0" borderId="60" xfId="0" applyBorder="1" applyAlignment="1">
      <alignment horizontal="center" vertical="center"/>
    </xf>
    <xf numFmtId="0" fontId="0" fillId="0" borderId="60" xfId="0" applyBorder="1" applyAlignment="1">
      <alignment horizontal="center" vertical="center" wrapText="1"/>
    </xf>
    <xf numFmtId="0" fontId="0" fillId="0" borderId="61" xfId="0" applyBorder="1" applyAlignment="1">
      <alignment horizontal="left"/>
    </xf>
    <xf numFmtId="0" fontId="0" fillId="0" borderId="31" xfId="0" applyBorder="1" applyAlignment="1">
      <alignment horizontal="left"/>
    </xf>
    <xf numFmtId="0" fontId="0" fillId="0" borderId="13" xfId="0" applyBorder="1" applyAlignment="1">
      <alignment horizontal="left"/>
    </xf>
    <xf numFmtId="0" fontId="0" fillId="0" borderId="61" xfId="0" applyBorder="1" applyAlignment="1">
      <alignment horizontal="center"/>
    </xf>
    <xf numFmtId="0" fontId="0" fillId="0" borderId="31" xfId="0" applyBorder="1" applyAlignment="1">
      <alignment horizontal="center"/>
    </xf>
    <xf numFmtId="0" fontId="0" fillId="0" borderId="13" xfId="0" applyBorder="1" applyAlignment="1">
      <alignment horizontal="center"/>
    </xf>
    <xf numFmtId="14" fontId="0" fillId="0" borderId="60" xfId="0" applyNumberFormat="1" applyBorder="1" applyAlignment="1">
      <alignment horizontal="center" vertical="center"/>
    </xf>
    <xf numFmtId="4" fontId="58" fillId="0" borderId="61" xfId="175" applyNumberFormat="1" applyFont="1" applyBorder="1" applyAlignment="1">
      <alignment horizontal="center" vertical="center" wrapText="1"/>
    </xf>
    <xf numFmtId="4" fontId="58" fillId="0" borderId="13" xfId="175" applyNumberFormat="1" applyFont="1" applyBorder="1" applyAlignment="1">
      <alignment horizontal="center" vertical="center" wrapText="1"/>
    </xf>
    <xf numFmtId="0" fontId="48" fillId="0" borderId="61" xfId="175" applyFont="1" applyBorder="1" applyAlignment="1">
      <alignment horizontal="left" vertical="center" wrapText="1"/>
    </xf>
    <xf numFmtId="0" fontId="48" fillId="0" borderId="31" xfId="175" applyFont="1" applyBorder="1" applyAlignment="1">
      <alignment horizontal="left" vertical="center" wrapText="1"/>
    </xf>
    <xf numFmtId="0" fontId="48" fillId="0" borderId="13" xfId="175" applyFont="1" applyBorder="1" applyAlignment="1">
      <alignment horizontal="left" vertical="center" wrapText="1"/>
    </xf>
    <xf numFmtId="0" fontId="48" fillId="3" borderId="61" xfId="175" applyFont="1" applyFill="1" applyBorder="1" applyAlignment="1">
      <alignment horizontal="center" vertical="center" wrapText="1"/>
    </xf>
    <xf numFmtId="0" fontId="48" fillId="3" borderId="13" xfId="175" applyFont="1" applyFill="1" applyBorder="1" applyAlignment="1">
      <alignment horizontal="center" vertical="center" wrapText="1"/>
    </xf>
    <xf numFmtId="0" fontId="48" fillId="0" borderId="31" xfId="175" applyFont="1" applyBorder="1" applyAlignment="1">
      <alignment horizontal="center" vertical="center" wrapText="1"/>
    </xf>
    <xf numFmtId="206" fontId="58" fillId="0" borderId="60" xfId="175" applyNumberFormat="1" applyFont="1" applyBorder="1" applyAlignment="1">
      <alignment horizontal="center" vertical="center" wrapText="1"/>
    </xf>
    <xf numFmtId="0" fontId="48" fillId="3" borderId="60" xfId="175" applyFont="1" applyFill="1" applyBorder="1" applyAlignment="1">
      <alignment horizontal="center" vertical="center" wrapText="1"/>
    </xf>
    <xf numFmtId="0" fontId="48" fillId="0" borderId="60" xfId="175" applyFont="1" applyBorder="1" applyAlignment="1">
      <alignment horizontal="left" vertical="center" wrapText="1"/>
    </xf>
    <xf numFmtId="0" fontId="21" fillId="0" borderId="60" xfId="175" applyFont="1" applyBorder="1" applyAlignment="1">
      <alignment horizontal="left" vertical="center" wrapText="1"/>
    </xf>
    <xf numFmtId="0" fontId="25" fillId="3" borderId="60" xfId="175" applyFont="1" applyFill="1" applyBorder="1" applyAlignment="1">
      <alignment horizontal="center" vertical="center" wrapText="1"/>
    </xf>
    <xf numFmtId="2" fontId="58" fillId="0" borderId="60" xfId="175" applyNumberFormat="1" applyFont="1" applyBorder="1" applyAlignment="1">
      <alignment horizontal="center" vertical="center" wrapText="1"/>
    </xf>
    <xf numFmtId="0" fontId="48" fillId="0" borderId="0" xfId="175" applyFont="1" applyAlignment="1">
      <alignment horizontal="left" vertical="center" wrapText="1"/>
    </xf>
    <xf numFmtId="0" fontId="8" fillId="0" borderId="0" xfId="175" applyFont="1" applyAlignment="1">
      <alignment horizontal="left" vertical="center" wrapText="1"/>
    </xf>
    <xf numFmtId="0" fontId="48" fillId="0" borderId="61" xfId="175" applyFont="1" applyBorder="1" applyAlignment="1">
      <alignment horizontal="center" vertical="center" wrapText="1"/>
    </xf>
    <xf numFmtId="0" fontId="48" fillId="3" borderId="12" xfId="175" applyFont="1" applyFill="1" applyBorder="1" applyAlignment="1">
      <alignment horizontal="center" vertical="center" wrapText="1"/>
    </xf>
    <xf numFmtId="0" fontId="48" fillId="0" borderId="61" xfId="175" applyFont="1" applyBorder="1" applyAlignment="1">
      <alignment vertical="center" wrapText="1"/>
    </xf>
    <xf numFmtId="0" fontId="48" fillId="0" borderId="31" xfId="175" applyFont="1" applyBorder="1" applyAlignment="1">
      <alignment vertical="center" wrapText="1"/>
    </xf>
    <xf numFmtId="0" fontId="13" fillId="0" borderId="66" xfId="175" applyFont="1" applyBorder="1" applyAlignment="1">
      <alignment horizontal="center" vertical="center"/>
    </xf>
    <xf numFmtId="0" fontId="13" fillId="0" borderId="60" xfId="175" applyFont="1" applyBorder="1" applyAlignment="1">
      <alignment horizontal="center" vertical="center"/>
    </xf>
    <xf numFmtId="0" fontId="13" fillId="0" borderId="61" xfId="175" applyFont="1" applyBorder="1" applyAlignment="1">
      <alignment horizontal="center" vertical="center"/>
    </xf>
    <xf numFmtId="0" fontId="13" fillId="0" borderId="74" xfId="175" applyFont="1" applyBorder="1" applyAlignment="1">
      <alignment horizontal="center" vertical="center"/>
    </xf>
    <xf numFmtId="0" fontId="13" fillId="0" borderId="75" xfId="175" applyFont="1" applyBorder="1" applyAlignment="1">
      <alignment horizontal="center" vertical="center"/>
    </xf>
    <xf numFmtId="0" fontId="57" fillId="0" borderId="74" xfId="175" applyFont="1" applyBorder="1" applyAlignment="1">
      <alignment horizontal="center" vertical="center"/>
    </xf>
    <xf numFmtId="0" fontId="57" fillId="0" borderId="76" xfId="175" applyFont="1" applyBorder="1" applyAlignment="1">
      <alignment horizontal="center" vertical="center"/>
    </xf>
    <xf numFmtId="0" fontId="13" fillId="0" borderId="36" xfId="175" applyFont="1" applyBorder="1" applyAlignment="1">
      <alignment horizontal="center" vertical="center"/>
    </xf>
    <xf numFmtId="0" fontId="13" fillId="0" borderId="29" xfId="175" applyFont="1" applyBorder="1" applyAlignment="1">
      <alignment horizontal="center" vertical="center"/>
    </xf>
    <xf numFmtId="0" fontId="6" fillId="0" borderId="36" xfId="175" applyBorder="1" applyAlignment="1">
      <alignment horizontal="center" vertical="center" wrapText="1"/>
    </xf>
    <xf numFmtId="0" fontId="6" fillId="0" borderId="28" xfId="175" applyBorder="1" applyAlignment="1">
      <alignment horizontal="center" vertical="center" wrapText="1"/>
    </xf>
    <xf numFmtId="0" fontId="6" fillId="0" borderId="29" xfId="175" applyBorder="1" applyAlignment="1">
      <alignment horizontal="center" vertical="center" wrapText="1"/>
    </xf>
    <xf numFmtId="0" fontId="13" fillId="0" borderId="14" xfId="175" applyFont="1" applyBorder="1" applyAlignment="1">
      <alignment horizontal="center" vertical="center" wrapText="1"/>
    </xf>
    <xf numFmtId="0" fontId="13" fillId="0" borderId="16" xfId="175" applyFont="1" applyBorder="1" applyAlignment="1">
      <alignment horizontal="center" vertical="center"/>
    </xf>
    <xf numFmtId="0" fontId="13" fillId="0" borderId="17" xfId="175" applyFont="1" applyBorder="1" applyAlignment="1">
      <alignment horizontal="center" vertical="center"/>
    </xf>
    <xf numFmtId="0" fontId="13" fillId="0" borderId="18" xfId="175" applyFont="1" applyBorder="1" applyAlignment="1">
      <alignment horizontal="center" vertical="center"/>
    </xf>
    <xf numFmtId="0" fontId="13" fillId="0" borderId="19" xfId="175" applyFont="1" applyBorder="1" applyAlignment="1">
      <alignment horizontal="center" vertical="center"/>
    </xf>
    <xf numFmtId="0" fontId="13" fillId="0" borderId="21" xfId="175" applyFont="1" applyBorder="1" applyAlignment="1">
      <alignment horizontal="center" vertical="center"/>
    </xf>
    <xf numFmtId="0" fontId="13" fillId="0" borderId="22" xfId="175" applyFont="1" applyBorder="1" applyAlignment="1">
      <alignment horizontal="center" vertical="center"/>
    </xf>
    <xf numFmtId="0" fontId="13" fillId="0" borderId="23" xfId="175" applyFont="1" applyBorder="1" applyAlignment="1">
      <alignment horizontal="center" vertical="center"/>
    </xf>
    <xf numFmtId="0" fontId="13" fillId="0" borderId="42" xfId="175" applyFont="1" applyBorder="1" applyAlignment="1">
      <alignment horizontal="center" vertical="center"/>
    </xf>
    <xf numFmtId="0" fontId="13" fillId="0" borderId="43" xfId="175" applyFont="1" applyBorder="1" applyAlignment="1">
      <alignment horizontal="center" vertical="center"/>
    </xf>
    <xf numFmtId="0" fontId="6" fillId="0" borderId="0" xfId="175" applyAlignment="1">
      <alignment horizontal="center" vertical="center"/>
    </xf>
    <xf numFmtId="0" fontId="6" fillId="0" borderId="66" xfId="175" applyBorder="1" applyAlignment="1">
      <alignment horizontal="center" vertical="center"/>
    </xf>
    <xf numFmtId="0" fontId="6" fillId="0" borderId="60" xfId="175" applyBorder="1" applyAlignment="1">
      <alignment horizontal="center" vertical="center"/>
    </xf>
    <xf numFmtId="0" fontId="6" fillId="0" borderId="61" xfId="175" applyBorder="1" applyAlignment="1">
      <alignment horizontal="center" vertical="center"/>
    </xf>
    <xf numFmtId="177" fontId="24" fillId="6" borderId="61" xfId="7" applyNumberFormat="1" applyFont="1" applyFill="1" applyBorder="1" applyAlignment="1">
      <alignment horizontal="center" vertical="center" wrapText="1"/>
    </xf>
    <xf numFmtId="177" fontId="24" fillId="6" borderId="13" xfId="7" applyNumberFormat="1" applyFont="1" applyFill="1" applyBorder="1" applyAlignment="1">
      <alignment horizontal="center" vertical="center" wrapText="1"/>
    </xf>
    <xf numFmtId="9" fontId="24" fillId="0" borderId="61" xfId="7" applyNumberFormat="1" applyFont="1" applyBorder="1" applyAlignment="1">
      <alignment horizontal="center" vertical="center" wrapText="1"/>
    </xf>
    <xf numFmtId="9" fontId="24" fillId="0" borderId="13" xfId="7" applyNumberFormat="1" applyFont="1" applyBorder="1" applyAlignment="1">
      <alignment horizontal="center" vertical="center" wrapText="1"/>
    </xf>
    <xf numFmtId="10" fontId="24" fillId="0" borderId="61" xfId="7" applyNumberFormat="1" applyFont="1" applyBorder="1" applyAlignment="1">
      <alignment horizontal="center" vertical="center" wrapText="1"/>
    </xf>
    <xf numFmtId="10" fontId="24" fillId="0" borderId="13" xfId="7" applyNumberFormat="1" applyFont="1" applyBorder="1" applyAlignment="1">
      <alignment horizontal="center" vertical="center" wrapText="1"/>
    </xf>
    <xf numFmtId="0" fontId="60" fillId="0" borderId="8" xfId="7" applyFont="1" applyBorder="1" applyAlignment="1">
      <alignment horizontal="justify" vertical="center" wrapText="1"/>
    </xf>
    <xf numFmtId="0" fontId="60" fillId="0" borderId="9" xfId="7" applyFont="1" applyBorder="1" applyAlignment="1">
      <alignment horizontal="justify" vertical="center" wrapText="1"/>
    </xf>
    <xf numFmtId="37" fontId="14" fillId="0" borderId="61" xfId="7" applyNumberFormat="1" applyFont="1" applyBorder="1" applyAlignment="1">
      <alignment horizontal="right" vertical="center"/>
    </xf>
    <xf numFmtId="37" fontId="14" fillId="0" borderId="31" xfId="7" applyNumberFormat="1" applyFont="1" applyBorder="1" applyAlignment="1">
      <alignment horizontal="right" vertical="center"/>
    </xf>
    <xf numFmtId="37" fontId="14" fillId="0" borderId="13" xfId="7" applyNumberFormat="1" applyFont="1" applyBorder="1" applyAlignment="1">
      <alignment horizontal="right" vertical="center"/>
    </xf>
    <xf numFmtId="0" fontId="14" fillId="0" borderId="0" xfId="7" applyFont="1" applyAlignment="1">
      <alignment horizontal="left" vertical="center"/>
    </xf>
    <xf numFmtId="0" fontId="60" fillId="0" borderId="5" xfId="7" applyFont="1" applyBorder="1" applyAlignment="1">
      <alignment horizontal="justify" vertical="center" wrapText="1"/>
    </xf>
    <xf numFmtId="0" fontId="60" fillId="0" borderId="6" xfId="7" applyFont="1" applyBorder="1" applyAlignment="1">
      <alignment horizontal="justify" vertical="center" wrapText="1"/>
    </xf>
    <xf numFmtId="0" fontId="60" fillId="0" borderId="0" xfId="7" applyFont="1" applyAlignment="1">
      <alignment horizontal="justify" vertical="center" wrapText="1"/>
    </xf>
    <xf numFmtId="0" fontId="60" fillId="0" borderId="11" xfId="7" applyFont="1" applyBorder="1" applyAlignment="1">
      <alignment horizontal="justify" vertical="center" wrapText="1"/>
    </xf>
    <xf numFmtId="0" fontId="14" fillId="3" borderId="60" xfId="7" applyFont="1" applyFill="1" applyBorder="1" applyAlignment="1">
      <alignment horizontal="center" vertical="center"/>
    </xf>
    <xf numFmtId="0" fontId="14" fillId="3" borderId="61" xfId="7" applyFont="1" applyFill="1" applyBorder="1" applyAlignment="1">
      <alignment horizontal="center" vertical="center"/>
    </xf>
    <xf numFmtId="0" fontId="14" fillId="3" borderId="13" xfId="7" applyFont="1" applyFill="1" applyBorder="1" applyAlignment="1">
      <alignment horizontal="center" vertical="center"/>
    </xf>
    <xf numFmtId="0" fontId="14" fillId="3" borderId="61" xfId="7" applyFont="1" applyFill="1" applyBorder="1" applyAlignment="1">
      <alignment horizontal="center" vertical="center" wrapText="1"/>
    </xf>
    <xf numFmtId="0" fontId="14" fillId="3" borderId="13" xfId="7" applyFont="1" applyFill="1" applyBorder="1" applyAlignment="1">
      <alignment horizontal="center" vertical="center" wrapText="1"/>
    </xf>
    <xf numFmtId="0" fontId="62" fillId="0" borderId="12" xfId="7" applyFont="1" applyBorder="1" applyAlignment="1">
      <alignment horizontal="center" vertical="center" wrapText="1"/>
    </xf>
    <xf numFmtId="0" fontId="62" fillId="0" borderId="35" xfId="7" applyFont="1" applyBorder="1" applyAlignment="1">
      <alignment horizontal="center" vertical="center" wrapText="1"/>
    </xf>
    <xf numFmtId="0" fontId="14" fillId="3" borderId="60" xfId="7" applyFont="1" applyFill="1" applyBorder="1" applyAlignment="1">
      <alignment vertical="center"/>
    </xf>
    <xf numFmtId="0" fontId="14" fillId="3" borderId="60" xfId="7" applyFont="1" applyFill="1" applyBorder="1" applyAlignment="1">
      <alignment horizontal="left" vertical="center"/>
    </xf>
    <xf numFmtId="172" fontId="14" fillId="3" borderId="60" xfId="7" applyNumberFormat="1" applyFont="1" applyFill="1" applyBorder="1" applyAlignment="1">
      <alignment vertical="center"/>
    </xf>
    <xf numFmtId="0" fontId="14" fillId="3" borderId="31" xfId="7" applyFont="1" applyFill="1" applyBorder="1" applyAlignment="1">
      <alignment horizontal="center" vertical="center" wrapText="1"/>
    </xf>
    <xf numFmtId="0" fontId="24" fillId="3" borderId="31" xfId="7" applyFont="1" applyFill="1" applyBorder="1" applyAlignment="1">
      <alignment horizontal="center" vertical="center" wrapText="1"/>
    </xf>
    <xf numFmtId="0" fontId="13" fillId="0" borderId="51" xfId="175" applyFont="1" applyBorder="1" applyAlignment="1">
      <alignment horizontal="center" vertical="top" wrapText="1"/>
    </xf>
    <xf numFmtId="0" fontId="13" fillId="0" borderId="52" xfId="175" applyFont="1" applyBorder="1" applyAlignment="1">
      <alignment horizontal="center" vertical="top" wrapText="1"/>
    </xf>
    <xf numFmtId="0" fontId="13" fillId="0" borderId="38" xfId="175" applyFont="1" applyBorder="1" applyAlignment="1">
      <alignment horizontal="center" vertical="top" wrapText="1"/>
    </xf>
    <xf numFmtId="0" fontId="14" fillId="0" borderId="16" xfId="7" applyFont="1" applyBorder="1" applyAlignment="1">
      <alignment horizontal="center" vertical="center"/>
    </xf>
    <xf numFmtId="0" fontId="14" fillId="0" borderId="17" xfId="7" applyFont="1" applyBorder="1" applyAlignment="1">
      <alignment horizontal="center" vertical="center"/>
    </xf>
    <xf numFmtId="177" fontId="59" fillId="0" borderId="18" xfId="8" applyNumberFormat="1" applyFont="1" applyBorder="1" applyAlignment="1">
      <alignment horizontal="center" vertical="center"/>
    </xf>
    <xf numFmtId="177" fontId="59" fillId="0" borderId="40" xfId="8" applyNumberFormat="1" applyFont="1" applyBorder="1" applyAlignment="1">
      <alignment horizontal="center" vertical="center"/>
    </xf>
    <xf numFmtId="177" fontId="59" fillId="0" borderId="41" xfId="8" applyNumberFormat="1" applyFont="1" applyBorder="1" applyAlignment="1">
      <alignment horizontal="center" vertical="center"/>
    </xf>
    <xf numFmtId="15" fontId="6" fillId="0" borderId="17" xfId="175" applyNumberFormat="1" applyBorder="1" applyAlignment="1">
      <alignment horizontal="center" vertical="center"/>
    </xf>
    <xf numFmtId="15" fontId="6" fillId="0" borderId="30" xfId="175" applyNumberFormat="1" applyBorder="1" applyAlignment="1">
      <alignment horizontal="center" vertical="center"/>
    </xf>
    <xf numFmtId="0" fontId="14" fillId="0" borderId="68" xfId="7" applyFont="1" applyBorder="1" applyAlignment="1">
      <alignment horizontal="center" vertical="center"/>
    </xf>
    <xf numFmtId="0" fontId="14" fillId="0" borderId="69" xfId="7" applyFont="1" applyBorder="1" applyAlignment="1">
      <alignment horizontal="center" vertical="center"/>
    </xf>
    <xf numFmtId="0" fontId="14" fillId="0" borderId="70" xfId="7" applyFont="1" applyBorder="1" applyAlignment="1">
      <alignment horizontal="center" vertical="center"/>
    </xf>
    <xf numFmtId="0" fontId="6" fillId="0" borderId="69" xfId="175" applyBorder="1" applyAlignment="1">
      <alignment horizontal="center" vertical="center"/>
    </xf>
    <xf numFmtId="0" fontId="6" fillId="0" borderId="70" xfId="175" applyBorder="1" applyAlignment="1">
      <alignment horizontal="center" vertical="center"/>
    </xf>
    <xf numFmtId="0" fontId="13" fillId="0" borderId="37" xfId="175" applyFont="1" applyBorder="1" applyAlignment="1">
      <alignment horizontal="center" vertical="center"/>
    </xf>
    <xf numFmtId="0" fontId="24" fillId="0" borderId="27" xfId="175" applyFont="1" applyBorder="1" applyAlignment="1">
      <alignment horizontal="center" vertical="center" wrapText="1"/>
    </xf>
    <xf numFmtId="0" fontId="24" fillId="0" borderId="25" xfId="175" applyFont="1" applyBorder="1" applyAlignment="1">
      <alignment horizontal="center" vertical="center" wrapText="1"/>
    </xf>
    <xf numFmtId="0" fontId="24" fillId="0" borderId="28" xfId="175" applyFont="1" applyBorder="1" applyAlignment="1">
      <alignment horizontal="center" vertical="center" wrapText="1"/>
    </xf>
    <xf numFmtId="0" fontId="24" fillId="0" borderId="29" xfId="175" applyFont="1" applyBorder="1" applyAlignment="1">
      <alignment horizontal="center" vertical="center" wrapText="1"/>
    </xf>
    <xf numFmtId="0" fontId="13" fillId="0" borderId="30" xfId="175" applyFont="1" applyBorder="1" applyAlignment="1">
      <alignment horizontal="center" vertical="center"/>
    </xf>
    <xf numFmtId="0" fontId="13" fillId="0" borderId="67" xfId="175" applyFont="1" applyBorder="1" applyAlignment="1">
      <alignment horizontal="center" vertical="center"/>
    </xf>
    <xf numFmtId="0" fontId="13" fillId="0" borderId="68" xfId="175" applyFont="1" applyBorder="1" applyAlignment="1">
      <alignment horizontal="center" vertical="center"/>
    </xf>
    <xf numFmtId="0" fontId="13" fillId="0" borderId="69" xfId="175" applyFont="1" applyBorder="1" applyAlignment="1">
      <alignment horizontal="center" vertical="center"/>
    </xf>
    <xf numFmtId="0" fontId="13" fillId="0" borderId="70" xfId="175" applyFont="1" applyBorder="1" applyAlignment="1">
      <alignment horizontal="center" vertical="center"/>
    </xf>
    <xf numFmtId="0" fontId="14" fillId="0" borderId="24" xfId="175" applyFont="1" applyBorder="1" applyAlignment="1">
      <alignment horizontal="center" vertical="center"/>
    </xf>
    <xf numFmtId="0" fontId="14" fillId="0" borderId="25" xfId="175" applyFont="1" applyBorder="1" applyAlignment="1">
      <alignment horizontal="center" vertical="center"/>
    </xf>
    <xf numFmtId="0" fontId="14" fillId="0" borderId="26" xfId="175" applyFont="1" applyBorder="1" applyAlignment="1">
      <alignment horizontal="center" vertical="center"/>
    </xf>
    <xf numFmtId="0" fontId="25" fillId="3" borderId="58" xfId="175" applyFont="1" applyFill="1" applyBorder="1" applyAlignment="1">
      <alignment horizontal="center" vertical="center" wrapText="1"/>
    </xf>
    <xf numFmtId="0" fontId="25" fillId="3" borderId="59" xfId="175" applyFont="1" applyFill="1" applyBorder="1" applyAlignment="1">
      <alignment horizontal="center" vertical="center" wrapText="1"/>
    </xf>
    <xf numFmtId="0" fontId="13" fillId="3" borderId="30" xfId="208" applyFont="1" applyFill="1" applyBorder="1" applyAlignment="1">
      <alignment horizontal="center" vertical="center"/>
    </xf>
    <xf numFmtId="0" fontId="13" fillId="3" borderId="70" xfId="208" applyFont="1" applyFill="1" applyBorder="1" applyAlignment="1">
      <alignment horizontal="center" vertical="center"/>
    </xf>
    <xf numFmtId="0" fontId="13" fillId="0" borderId="61" xfId="208" applyFont="1" applyBorder="1" applyAlignment="1">
      <alignment horizontal="center" vertical="center"/>
    </xf>
    <xf numFmtId="0" fontId="13" fillId="0" borderId="31" xfId="208" applyFont="1" applyBorder="1" applyAlignment="1">
      <alignment horizontal="center" vertical="center"/>
    </xf>
    <xf numFmtId="4" fontId="13" fillId="0" borderId="61" xfId="208" applyNumberFormat="1" applyFont="1" applyBorder="1" applyAlignment="1">
      <alignment horizontal="center" vertical="center"/>
    </xf>
    <xf numFmtId="4" fontId="13" fillId="0" borderId="31" xfId="208" applyNumberFormat="1" applyFont="1" applyBorder="1" applyAlignment="1">
      <alignment horizontal="center" vertical="center"/>
    </xf>
    <xf numFmtId="0" fontId="13" fillId="3" borderId="17" xfId="208" applyFont="1" applyFill="1" applyBorder="1" applyAlignment="1">
      <alignment horizontal="center" vertical="center" wrapText="1"/>
    </xf>
    <xf numFmtId="0" fontId="13" fillId="3" borderId="69" xfId="208" applyFont="1" applyFill="1" applyBorder="1" applyAlignment="1">
      <alignment horizontal="center" vertical="center" wrapText="1"/>
    </xf>
    <xf numFmtId="0" fontId="13" fillId="3" borderId="39" xfId="208" applyFont="1" applyFill="1" applyBorder="1" applyAlignment="1">
      <alignment horizontal="center" vertical="center"/>
    </xf>
    <xf numFmtId="0" fontId="13" fillId="3" borderId="74" xfId="208" applyFont="1" applyFill="1" applyBorder="1" applyAlignment="1">
      <alignment horizontal="center" vertical="center"/>
    </xf>
    <xf numFmtId="0" fontId="13" fillId="3" borderId="16" xfId="208" applyFont="1" applyFill="1" applyBorder="1" applyAlignment="1">
      <alignment horizontal="center" vertical="center"/>
    </xf>
    <xf numFmtId="0" fontId="13" fillId="3" borderId="68" xfId="208" applyFont="1" applyFill="1" applyBorder="1" applyAlignment="1">
      <alignment horizontal="center" vertical="center"/>
    </xf>
    <xf numFmtId="0" fontId="13" fillId="3" borderId="17" xfId="208" applyFont="1" applyFill="1" applyBorder="1" applyAlignment="1">
      <alignment horizontal="center" vertical="center"/>
    </xf>
    <xf numFmtId="0" fontId="13" fillId="3" borderId="69" xfId="208" applyFont="1" applyFill="1" applyBorder="1" applyAlignment="1">
      <alignment horizontal="center" vertical="center"/>
    </xf>
    <xf numFmtId="0" fontId="9" fillId="0" borderId="24" xfId="175" applyFont="1" applyBorder="1" applyAlignment="1">
      <alignment horizontal="center" vertical="center"/>
    </xf>
    <xf numFmtId="0" fontId="9" fillId="0" borderId="53" xfId="175" applyFont="1" applyBorder="1" applyAlignment="1">
      <alignment horizontal="center" vertical="center"/>
    </xf>
    <xf numFmtId="0" fontId="6" fillId="0" borderId="27" xfId="208" applyBorder="1" applyAlignment="1">
      <alignment horizontal="center" vertical="center" wrapText="1"/>
    </xf>
    <xf numFmtId="0" fontId="6" fillId="0" borderId="25" xfId="208" applyBorder="1" applyAlignment="1">
      <alignment horizontal="center" vertical="center" wrapText="1"/>
    </xf>
    <xf numFmtId="0" fontId="6" fillId="0" borderId="26" xfId="208" applyBorder="1" applyAlignment="1">
      <alignment horizontal="center" vertical="center" wrapText="1"/>
    </xf>
    <xf numFmtId="0" fontId="48" fillId="0" borderId="13" xfId="175" applyFont="1" applyBorder="1" applyAlignment="1">
      <alignment horizontal="center" vertical="center" wrapText="1"/>
    </xf>
    <xf numFmtId="0" fontId="13" fillId="0" borderId="60" xfId="208" applyFont="1" applyBorder="1" applyAlignment="1">
      <alignment horizontal="center" vertical="center"/>
    </xf>
    <xf numFmtId="0" fontId="19" fillId="0" borderId="60" xfId="175" applyFont="1" applyBorder="1" applyAlignment="1">
      <alignment horizontal="center" vertical="center"/>
    </xf>
    <xf numFmtId="0" fontId="13" fillId="0" borderId="0" xfId="208" applyFont="1" applyBorder="1" applyAlignment="1">
      <alignment horizontal="center" vertical="center"/>
    </xf>
    <xf numFmtId="0" fontId="19" fillId="0" borderId="16" xfId="175" applyFont="1" applyBorder="1" applyAlignment="1">
      <alignment horizontal="center"/>
    </xf>
    <xf numFmtId="0" fontId="19" fillId="0" borderId="17" xfId="175" applyFont="1" applyBorder="1" applyAlignment="1">
      <alignment horizontal="center"/>
    </xf>
    <xf numFmtId="0" fontId="8" fillId="0" borderId="19" xfId="175" applyFont="1" applyBorder="1" applyAlignment="1">
      <alignment horizontal="center"/>
    </xf>
    <xf numFmtId="0" fontId="8" fillId="0" borderId="21" xfId="175" applyFont="1" applyBorder="1" applyAlignment="1">
      <alignment horizontal="center"/>
    </xf>
    <xf numFmtId="0" fontId="8" fillId="0" borderId="22" xfId="175" applyFont="1" applyBorder="1" applyAlignment="1">
      <alignment horizontal="center"/>
    </xf>
    <xf numFmtId="0" fontId="8" fillId="0" borderId="23" xfId="175" applyFont="1" applyBorder="1" applyAlignment="1">
      <alignment horizontal="center"/>
    </xf>
    <xf numFmtId="0" fontId="19" fillId="0" borderId="66" xfId="175" applyFont="1" applyBorder="1" applyAlignment="1">
      <alignment horizontal="center"/>
    </xf>
    <xf numFmtId="0" fontId="19" fillId="0" borderId="60" xfId="175" applyFont="1" applyBorder="1" applyAlignment="1">
      <alignment horizontal="center"/>
    </xf>
    <xf numFmtId="0" fontId="20" fillId="0" borderId="24" xfId="175" applyFont="1" applyBorder="1" applyAlignment="1">
      <alignment horizontal="center" vertical="center"/>
    </xf>
    <xf numFmtId="0" fontId="20" fillId="0" borderId="26" xfId="175" applyFont="1" applyBorder="1" applyAlignment="1">
      <alignment horizontal="center" vertical="center"/>
    </xf>
    <xf numFmtId="9" fontId="24" fillId="0" borderId="60" xfId="7" applyNumberFormat="1" applyFont="1" applyBorder="1" applyAlignment="1">
      <alignment horizontal="center" vertical="center" wrapText="1"/>
    </xf>
    <xf numFmtId="177" fontId="24" fillId="0" borderId="61" xfId="7" applyNumberFormat="1" applyFont="1" applyBorder="1" applyAlignment="1">
      <alignment horizontal="center" vertical="center" wrapText="1"/>
    </xf>
    <xf numFmtId="177" fontId="24" fillId="0" borderId="13" xfId="7" applyNumberFormat="1" applyFont="1" applyBorder="1" applyAlignment="1">
      <alignment horizontal="center" vertical="center" wrapText="1"/>
    </xf>
  </cellXfs>
  <cellStyles count="212">
    <cellStyle name="20% - Accent1" xfId="39" xr:uid="{00000000-0005-0000-0000-000000000000}"/>
    <cellStyle name="20% - Accent2" xfId="40" xr:uid="{00000000-0005-0000-0000-000001000000}"/>
    <cellStyle name="20% - Accent3" xfId="41" xr:uid="{00000000-0005-0000-0000-000002000000}"/>
    <cellStyle name="20% - Accent4" xfId="42" xr:uid="{00000000-0005-0000-0000-000003000000}"/>
    <cellStyle name="20% - Accent5" xfId="43" xr:uid="{00000000-0005-0000-0000-000004000000}"/>
    <cellStyle name="20% - Accent6" xfId="44" xr:uid="{00000000-0005-0000-0000-000005000000}"/>
    <cellStyle name="40% - Accent1" xfId="45" xr:uid="{00000000-0005-0000-0000-000006000000}"/>
    <cellStyle name="40% - Accent2" xfId="46" xr:uid="{00000000-0005-0000-0000-000007000000}"/>
    <cellStyle name="40% - Accent3" xfId="47" xr:uid="{00000000-0005-0000-0000-000008000000}"/>
    <cellStyle name="40% - Accent4" xfId="48" xr:uid="{00000000-0005-0000-0000-000009000000}"/>
    <cellStyle name="40% - Accent5" xfId="49" xr:uid="{00000000-0005-0000-0000-00000A000000}"/>
    <cellStyle name="40% - Accent6" xfId="50" xr:uid="{00000000-0005-0000-0000-00000B000000}"/>
    <cellStyle name="60% - Accent1" xfId="51" xr:uid="{00000000-0005-0000-0000-00000C000000}"/>
    <cellStyle name="60% - Accent2" xfId="52" xr:uid="{00000000-0005-0000-0000-00000D000000}"/>
    <cellStyle name="60% - Accent3" xfId="53" xr:uid="{00000000-0005-0000-0000-00000E000000}"/>
    <cellStyle name="60% - Accent4" xfId="54" xr:uid="{00000000-0005-0000-0000-00000F000000}"/>
    <cellStyle name="60% - Accent5" xfId="55" xr:uid="{00000000-0005-0000-0000-000010000000}"/>
    <cellStyle name="60% - Accent6" xfId="56" xr:uid="{00000000-0005-0000-0000-000011000000}"/>
    <cellStyle name="Accent1" xfId="57" xr:uid="{00000000-0005-0000-0000-000012000000}"/>
    <cellStyle name="Accent2" xfId="58" xr:uid="{00000000-0005-0000-0000-000013000000}"/>
    <cellStyle name="Accent3" xfId="59" xr:uid="{00000000-0005-0000-0000-000014000000}"/>
    <cellStyle name="Accent4" xfId="60" xr:uid="{00000000-0005-0000-0000-000015000000}"/>
    <cellStyle name="Accent5" xfId="61" xr:uid="{00000000-0005-0000-0000-000016000000}"/>
    <cellStyle name="Accent6" xfId="62" xr:uid="{00000000-0005-0000-0000-000017000000}"/>
    <cellStyle name="Bad" xfId="63" xr:uid="{00000000-0005-0000-0000-000018000000}"/>
    <cellStyle name="Calculation" xfId="64" xr:uid="{00000000-0005-0000-0000-000019000000}"/>
    <cellStyle name="Check Cell" xfId="65" xr:uid="{00000000-0005-0000-0000-00001A000000}"/>
    <cellStyle name="Comma" xfId="66" xr:uid="{00000000-0005-0000-0000-00001B000000}"/>
    <cellStyle name="Comma [0]_PRESUPUESTO LICITACION" xfId="67" xr:uid="{00000000-0005-0000-0000-00001C000000}"/>
    <cellStyle name="Comma_C- 017 VIVIENDAS DESMOVILIZADOS" xfId="68" xr:uid="{00000000-0005-0000-0000-00001D000000}"/>
    <cellStyle name="Comma0" xfId="69" xr:uid="{00000000-0005-0000-0000-00001E000000}"/>
    <cellStyle name="Currency" xfId="70" xr:uid="{00000000-0005-0000-0000-00001F000000}"/>
    <cellStyle name="Currency [0]_PRESUPUESTO LICITACION" xfId="71" xr:uid="{00000000-0005-0000-0000-000020000000}"/>
    <cellStyle name="Currency_C- 017 VIVIENDAS DESMOVILIZADOS" xfId="72" xr:uid="{00000000-0005-0000-0000-000021000000}"/>
    <cellStyle name="Currency0" xfId="73" xr:uid="{00000000-0005-0000-0000-000022000000}"/>
    <cellStyle name="Date" xfId="74" xr:uid="{00000000-0005-0000-0000-000023000000}"/>
    <cellStyle name="DIA" xfId="75" xr:uid="{00000000-0005-0000-0000-000024000000}"/>
    <cellStyle name="ENCABEZ1" xfId="76" xr:uid="{00000000-0005-0000-0000-000025000000}"/>
    <cellStyle name="ENCABEZ2" xfId="77" xr:uid="{00000000-0005-0000-0000-000026000000}"/>
    <cellStyle name="Énfasis 1" xfId="78" xr:uid="{00000000-0005-0000-0000-000027000000}"/>
    <cellStyle name="Énfasis 2" xfId="79" xr:uid="{00000000-0005-0000-0000-000028000000}"/>
    <cellStyle name="Énfasis 3" xfId="80" xr:uid="{00000000-0005-0000-0000-000029000000}"/>
    <cellStyle name="Énfasis1 - 20%" xfId="81" xr:uid="{00000000-0005-0000-0000-00002A000000}"/>
    <cellStyle name="Énfasis1 - 40%" xfId="82" xr:uid="{00000000-0005-0000-0000-00002B000000}"/>
    <cellStyle name="Énfasis1 - 60%" xfId="83" xr:uid="{00000000-0005-0000-0000-00002C000000}"/>
    <cellStyle name="Énfasis2 - 20%" xfId="84" xr:uid="{00000000-0005-0000-0000-00002D000000}"/>
    <cellStyle name="Énfasis2 - 40%" xfId="85" xr:uid="{00000000-0005-0000-0000-00002E000000}"/>
    <cellStyle name="Énfasis2 - 60%" xfId="86" xr:uid="{00000000-0005-0000-0000-00002F000000}"/>
    <cellStyle name="Énfasis3 - 20%" xfId="87" xr:uid="{00000000-0005-0000-0000-000030000000}"/>
    <cellStyle name="Énfasis3 - 40%" xfId="88" xr:uid="{00000000-0005-0000-0000-000031000000}"/>
    <cellStyle name="Énfasis3 - 60%" xfId="89" xr:uid="{00000000-0005-0000-0000-000032000000}"/>
    <cellStyle name="Énfasis4 - 20%" xfId="90" xr:uid="{00000000-0005-0000-0000-000033000000}"/>
    <cellStyle name="Énfasis4 - 40%" xfId="91" xr:uid="{00000000-0005-0000-0000-000034000000}"/>
    <cellStyle name="Énfasis4 - 60%" xfId="92" xr:uid="{00000000-0005-0000-0000-000035000000}"/>
    <cellStyle name="Énfasis5 - 20%" xfId="93" xr:uid="{00000000-0005-0000-0000-000036000000}"/>
    <cellStyle name="Énfasis5 - 40%" xfId="94" xr:uid="{00000000-0005-0000-0000-000037000000}"/>
    <cellStyle name="Énfasis5 - 60%" xfId="95" xr:uid="{00000000-0005-0000-0000-000038000000}"/>
    <cellStyle name="Énfasis6 - 20%" xfId="96" xr:uid="{00000000-0005-0000-0000-000039000000}"/>
    <cellStyle name="Énfasis6 - 40%" xfId="97" xr:uid="{00000000-0005-0000-0000-00003A000000}"/>
    <cellStyle name="Énfasis6 - 60%" xfId="98" xr:uid="{00000000-0005-0000-0000-00003B000000}"/>
    <cellStyle name="Estilo 1" xfId="99" xr:uid="{00000000-0005-0000-0000-00003C000000}"/>
    <cellStyle name="Euro" xfId="100" xr:uid="{00000000-0005-0000-0000-00003D000000}"/>
    <cellStyle name="Explanatory Text" xfId="101" xr:uid="{00000000-0005-0000-0000-00003E000000}"/>
    <cellStyle name="FIJO" xfId="102" xr:uid="{00000000-0005-0000-0000-00003F000000}"/>
    <cellStyle name="FINANCIERO" xfId="103" xr:uid="{00000000-0005-0000-0000-000040000000}"/>
    <cellStyle name="Fixed" xfId="104" xr:uid="{00000000-0005-0000-0000-000041000000}"/>
    <cellStyle name="Good" xfId="105" xr:uid="{00000000-0005-0000-0000-000042000000}"/>
    <cellStyle name="Heading 1" xfId="106" xr:uid="{00000000-0005-0000-0000-000043000000}"/>
    <cellStyle name="Heading 2" xfId="107" xr:uid="{00000000-0005-0000-0000-000044000000}"/>
    <cellStyle name="Heading 3" xfId="108" xr:uid="{00000000-0005-0000-0000-000045000000}"/>
    <cellStyle name="Heading 4" xfId="109" xr:uid="{00000000-0005-0000-0000-000046000000}"/>
    <cellStyle name="Heading1" xfId="110" xr:uid="{00000000-0005-0000-0000-000047000000}"/>
    <cellStyle name="Heading2" xfId="111" xr:uid="{00000000-0005-0000-0000-000048000000}"/>
    <cellStyle name="Hipervínculo 2" xfId="112" xr:uid="{00000000-0005-0000-0000-00004A000000}"/>
    <cellStyle name="Input" xfId="113" xr:uid="{00000000-0005-0000-0000-00004B000000}"/>
    <cellStyle name="Linked Cell" xfId="114" xr:uid="{00000000-0005-0000-0000-00004C000000}"/>
    <cellStyle name="Millares [0] 2" xfId="152" xr:uid="{00000000-0005-0000-0000-00004D000000}"/>
    <cellStyle name="Millares [0] 2 2" xfId="198" xr:uid="{00000000-0005-0000-0000-00004E000000}"/>
    <cellStyle name="Millares [0] 3" xfId="153" xr:uid="{00000000-0005-0000-0000-00004F000000}"/>
    <cellStyle name="Millares 10" xfId="154" xr:uid="{00000000-0005-0000-0000-000050000000}"/>
    <cellStyle name="Millares 10 2" xfId="167" xr:uid="{00000000-0005-0000-0000-000051000000}"/>
    <cellStyle name="Millares 10 3" xfId="169" xr:uid="{00000000-0005-0000-0000-000052000000}"/>
    <cellStyle name="Millares 13" xfId="160" xr:uid="{00000000-0005-0000-0000-000053000000}"/>
    <cellStyle name="Millares 13 2" xfId="27" xr:uid="{00000000-0005-0000-0000-000054000000}"/>
    <cellStyle name="Millares 13 2 2" xfId="170" xr:uid="{00000000-0005-0000-0000-000055000000}"/>
    <cellStyle name="Millares 13 2 5" xfId="166" xr:uid="{00000000-0005-0000-0000-000056000000}"/>
    <cellStyle name="Millares 13 2 5 2" xfId="36" xr:uid="{00000000-0005-0000-0000-000057000000}"/>
    <cellStyle name="Millares 13 2 5 2 2" xfId="174" xr:uid="{00000000-0005-0000-0000-000058000000}"/>
    <cellStyle name="Millares 13 2 5 5" xfId="187" xr:uid="{00000000-0005-0000-0000-000059000000}"/>
    <cellStyle name="Millares 16" xfId="164" xr:uid="{00000000-0005-0000-0000-00005A000000}"/>
    <cellStyle name="Millares 2" xfId="115" xr:uid="{00000000-0005-0000-0000-00005B000000}"/>
    <cellStyle name="Millares 2 2" xfId="30" xr:uid="{00000000-0005-0000-0000-00005C000000}"/>
    <cellStyle name="Millares 2 2 2" xfId="155" xr:uid="{00000000-0005-0000-0000-00005D000000}"/>
    <cellStyle name="Millares 2 3" xfId="149" xr:uid="{00000000-0005-0000-0000-00005E000000}"/>
    <cellStyle name="Millares 2 3 2" xfId="193" xr:uid="{00000000-0005-0000-0000-00005F000000}"/>
    <cellStyle name="Millares 28" xfId="176" xr:uid="{00000000-0005-0000-0000-000060000000}"/>
    <cellStyle name="Millares 3" xfId="116" xr:uid="{00000000-0005-0000-0000-000061000000}"/>
    <cellStyle name="Millares 3 2" xfId="194" xr:uid="{00000000-0005-0000-0000-000062000000}"/>
    <cellStyle name="Millares 4" xfId="117" xr:uid="{00000000-0005-0000-0000-000063000000}"/>
    <cellStyle name="Millares 5" xfId="118" xr:uid="{00000000-0005-0000-0000-000064000000}"/>
    <cellStyle name="Millares 5 3" xfId="19" xr:uid="{00000000-0005-0000-0000-000065000000}"/>
    <cellStyle name="Millares 5 3 2" xfId="162" xr:uid="{00000000-0005-0000-0000-000066000000}"/>
    <cellStyle name="Millares 6" xfId="119" xr:uid="{00000000-0005-0000-0000-000067000000}"/>
    <cellStyle name="Millares 7" xfId="147" xr:uid="{00000000-0005-0000-0000-000068000000}"/>
    <cellStyle name="Millares 8" xfId="11" xr:uid="{00000000-0005-0000-0000-000069000000}"/>
    <cellStyle name="Millares 8 2" xfId="171" xr:uid="{00000000-0005-0000-0000-00006A000000}"/>
    <cellStyle name="Millares 8 3" xfId="195" xr:uid="{00000000-0005-0000-0000-00006B000000}"/>
    <cellStyle name="Millares_PRESUPUESTO  AMBIENTAL Y SOCIAL anexo 8A 2" xfId="37" xr:uid="{00000000-0005-0000-0000-00006C000000}"/>
    <cellStyle name="Millares_PRESUPUESTOS Preliminares 2" xfId="35" xr:uid="{00000000-0005-0000-0000-00006D000000}"/>
    <cellStyle name="Moneda" xfId="210" builtinId="4"/>
    <cellStyle name="Moneda [0]" xfId="1" builtinId="7"/>
    <cellStyle name="Moneda [0] 2" xfId="181" xr:uid="{00000000-0005-0000-0000-000071000000}"/>
    <cellStyle name="Moneda [0] 3" xfId="179" xr:uid="{00000000-0005-0000-0000-000072000000}"/>
    <cellStyle name="Moneda [0] 4" xfId="184" xr:uid="{00000000-0005-0000-0000-000073000000}"/>
    <cellStyle name="Moneda [0] 5" xfId="157" xr:uid="{00000000-0005-0000-0000-000074000000}"/>
    <cellStyle name="Moneda 14" xfId="16" xr:uid="{00000000-0005-0000-0000-000075000000}"/>
    <cellStyle name="Moneda 14 2" xfId="158" xr:uid="{00000000-0005-0000-0000-000076000000}"/>
    <cellStyle name="Moneda 14 2 2" xfId="159" xr:uid="{00000000-0005-0000-0000-000077000000}"/>
    <cellStyle name="Moneda 15" xfId="177" xr:uid="{00000000-0005-0000-0000-000078000000}"/>
    <cellStyle name="Moneda 17" xfId="165" xr:uid="{00000000-0005-0000-0000-000079000000}"/>
    <cellStyle name="Moneda 2" xfId="2" xr:uid="{00000000-0005-0000-0000-00007A000000}"/>
    <cellStyle name="Moneda 2 2" xfId="4" xr:uid="{00000000-0005-0000-0000-00007B000000}"/>
    <cellStyle name="Moneda 2 2 2" xfId="20" xr:uid="{00000000-0005-0000-0000-00007C000000}"/>
    <cellStyle name="Moneda 2 2 2 2" xfId="28" xr:uid="{00000000-0005-0000-0000-00007D000000}"/>
    <cellStyle name="Moneda 2 3" xfId="120" xr:uid="{00000000-0005-0000-0000-00007E000000}"/>
    <cellStyle name="Moneda 2_AIU-unificado" xfId="121" xr:uid="{00000000-0005-0000-0000-00007F000000}"/>
    <cellStyle name="Moneda 24" xfId="182" xr:uid="{00000000-0005-0000-0000-000080000000}"/>
    <cellStyle name="Moneda 3" xfId="122" xr:uid="{00000000-0005-0000-0000-000081000000}"/>
    <cellStyle name="Moneda 3 2" xfId="17" xr:uid="{00000000-0005-0000-0000-000082000000}"/>
    <cellStyle name="Moneda 3 2 2" xfId="161" xr:uid="{00000000-0005-0000-0000-000083000000}"/>
    <cellStyle name="Moneda 3 7" xfId="23" xr:uid="{00000000-0005-0000-0000-000084000000}"/>
    <cellStyle name="Moneda 4" xfId="123" xr:uid="{00000000-0005-0000-0000-000085000000}"/>
    <cellStyle name="Moneda 4 2" xfId="211" xr:uid="{E7DEDF74-B3E3-4F14-872B-D6863F474414}"/>
    <cellStyle name="Moneda 5" xfId="172" xr:uid="{00000000-0005-0000-0000-000086000000}"/>
    <cellStyle name="Moneda 6" xfId="168" xr:uid="{00000000-0005-0000-0000-000087000000}"/>
    <cellStyle name="Moneda 7" xfId="201" xr:uid="{00000000-0005-0000-0000-000088000000}"/>
    <cellStyle name="Moneda_PPTO TOTAL-VERSION-15-OCT-2009" xfId="209" xr:uid="{00000000-0005-0000-0000-000089000000}"/>
    <cellStyle name="MONETARIO" xfId="124" xr:uid="{00000000-0005-0000-0000-00008A000000}"/>
    <cellStyle name="Normal" xfId="0" builtinId="0"/>
    <cellStyle name="Normal 10" xfId="150" xr:uid="{00000000-0005-0000-0000-00008C000000}"/>
    <cellStyle name="Normal 10 2" xfId="151" xr:uid="{00000000-0005-0000-0000-00008D000000}"/>
    <cellStyle name="Normal 10 2 2" xfId="175" xr:uid="{00000000-0005-0000-0000-00008E000000}"/>
    <cellStyle name="Normal 11" xfId="6" xr:uid="{00000000-0005-0000-0000-00008F000000}"/>
    <cellStyle name="Normal 12" xfId="173" xr:uid="{00000000-0005-0000-0000-000090000000}"/>
    <cellStyle name="Normal 12 2" xfId="15" xr:uid="{00000000-0005-0000-0000-000091000000}"/>
    <cellStyle name="Normal 13" xfId="183" xr:uid="{00000000-0005-0000-0000-000092000000}"/>
    <cellStyle name="Normal 17" xfId="200" xr:uid="{00000000-0005-0000-0000-000093000000}"/>
    <cellStyle name="Normal 2" xfId="3" xr:uid="{00000000-0005-0000-0000-000094000000}"/>
    <cellStyle name="Normal 2 2" xfId="5" xr:uid="{00000000-0005-0000-0000-000095000000}"/>
    <cellStyle name="Normal 2 2 2" xfId="145" xr:uid="{00000000-0005-0000-0000-000096000000}"/>
    <cellStyle name="Normal 2 2 3" xfId="205" xr:uid="{00000000-0005-0000-0000-000097000000}"/>
    <cellStyle name="Normal 2 3" xfId="148" xr:uid="{00000000-0005-0000-0000-000098000000}"/>
    <cellStyle name="Normal 2 4" xfId="26" xr:uid="{00000000-0005-0000-0000-000099000000}"/>
    <cellStyle name="Normal 2 5" xfId="125" xr:uid="{00000000-0005-0000-0000-00009A000000}"/>
    <cellStyle name="Normal 2 6" xfId="196" xr:uid="{00000000-0005-0000-0000-00009B000000}"/>
    <cellStyle name="Normal 20 2 2" xfId="186" xr:uid="{00000000-0005-0000-0000-00009C000000}"/>
    <cellStyle name="Normal 20 3" xfId="190" xr:uid="{00000000-0005-0000-0000-00009D000000}"/>
    <cellStyle name="Normal 21" xfId="189" xr:uid="{00000000-0005-0000-0000-00009E000000}"/>
    <cellStyle name="Normal 3" xfId="126" xr:uid="{00000000-0005-0000-0000-00009F000000}"/>
    <cellStyle name="Normal 3 11" xfId="192" xr:uid="{00000000-0005-0000-0000-0000A0000000}"/>
    <cellStyle name="Normal 3 2" xfId="12" xr:uid="{00000000-0005-0000-0000-0000A1000000}"/>
    <cellStyle name="Normal 3 2 4" xfId="191" xr:uid="{00000000-0005-0000-0000-0000A2000000}"/>
    <cellStyle name="Normal 3 3" xfId="146" xr:uid="{00000000-0005-0000-0000-0000A3000000}"/>
    <cellStyle name="Normal 3 6" xfId="163" xr:uid="{00000000-0005-0000-0000-0000A4000000}"/>
    <cellStyle name="Normal 3 6 2" xfId="22" xr:uid="{00000000-0005-0000-0000-0000A5000000}"/>
    <cellStyle name="Normal 4" xfId="127" xr:uid="{00000000-0005-0000-0000-0000A6000000}"/>
    <cellStyle name="Normal 4 2" xfId="144" xr:uid="{00000000-0005-0000-0000-0000A7000000}"/>
    <cellStyle name="Normal 4 3" xfId="199" xr:uid="{00000000-0005-0000-0000-0000A8000000}"/>
    <cellStyle name="Normal 5" xfId="128" xr:uid="{00000000-0005-0000-0000-0000A9000000}"/>
    <cellStyle name="Normal 5 2" xfId="202" xr:uid="{00000000-0005-0000-0000-0000AA000000}"/>
    <cellStyle name="Normal 6" xfId="31" xr:uid="{00000000-0005-0000-0000-0000AB000000}"/>
    <cellStyle name="Normal 6 2" xfId="197" xr:uid="{00000000-0005-0000-0000-0000AC000000}"/>
    <cellStyle name="Normal 7" xfId="129" xr:uid="{00000000-0005-0000-0000-0000AD000000}"/>
    <cellStyle name="Normal 7 2" xfId="203" xr:uid="{00000000-0005-0000-0000-0000AE000000}"/>
    <cellStyle name="Normal 8" xfId="130" xr:uid="{00000000-0005-0000-0000-0000AF000000}"/>
    <cellStyle name="Normal 8 2" xfId="204" xr:uid="{00000000-0005-0000-0000-0000B0000000}"/>
    <cellStyle name="Normal 9" xfId="143" xr:uid="{00000000-0005-0000-0000-0000B1000000}"/>
    <cellStyle name="Normal 9 2" xfId="206" xr:uid="{00000000-0005-0000-0000-0000B2000000}"/>
    <cellStyle name="Normal_AIU AMBIENTAL Y SISO AV 19 NUEVO v01" xfId="18" xr:uid="{00000000-0005-0000-0000-0000B3000000}"/>
    <cellStyle name="Normal_BASE DE DATOS PRESUPUESTOS REV.3 DICIEMBRE 2006 2" xfId="14" xr:uid="{00000000-0005-0000-0000-0000B4000000}"/>
    <cellStyle name="Normal_CALCULO DEL AIU 2011" xfId="9" xr:uid="{00000000-0005-0000-0000-0000B5000000}"/>
    <cellStyle name="Normal_CALCULO DEL AIU 2011_revisar" xfId="8" xr:uid="{00000000-0005-0000-0000-0000B6000000}"/>
    <cellStyle name="Normal_PPTO-ETAPA- I-07-SEPTIEMBRE-12" xfId="7" xr:uid="{00000000-0005-0000-0000-0000B7000000}"/>
    <cellStyle name="Normal_Presup AIU FdC PMT Amb Obra Redes" xfId="208" xr:uid="{00000000-0005-0000-0000-0000B8000000}"/>
    <cellStyle name="Normal_PRESUPUESTO Ambiental_PPTO-CANTON NORTE KR 11 100-106 + ALAMEDA-16-OCTUBRE-2012" xfId="33" xr:uid="{00000000-0005-0000-0000-0000B9000000}"/>
    <cellStyle name="Normal_Presupuesto STED3" xfId="207" xr:uid="{00000000-0005-0000-0000-0000BA000000}"/>
    <cellStyle name="Normal_PRESUPUESTOS Preliminares_PPTO-ETAPA- I-16-MAYO-12-PREPLIEGO" xfId="34" xr:uid="{00000000-0005-0000-0000-0000BB000000}"/>
    <cellStyle name="Normal_Tarifas Consultoria Res.747-98 Mintransporte (historico)_ 2011" xfId="24" xr:uid="{00000000-0005-0000-0000-0000BC000000}"/>
    <cellStyle name="Note" xfId="131" xr:uid="{00000000-0005-0000-0000-0000BD000000}"/>
    <cellStyle name="Output" xfId="132" xr:uid="{00000000-0005-0000-0000-0000BE000000}"/>
    <cellStyle name="Percent" xfId="133" xr:uid="{00000000-0005-0000-0000-0000BF000000}"/>
    <cellStyle name="Porcentaje" xfId="29" builtinId="5"/>
    <cellStyle name="Porcentaje 2" xfId="134" xr:uid="{00000000-0005-0000-0000-0000C1000000}"/>
    <cellStyle name="Porcentaje 2 2" xfId="21" xr:uid="{00000000-0005-0000-0000-0000C2000000}"/>
    <cellStyle name="Porcentaje 2 4 2" xfId="38" xr:uid="{00000000-0005-0000-0000-0000C3000000}"/>
    <cellStyle name="Porcentaje 2 4 2 2" xfId="180" xr:uid="{00000000-0005-0000-0000-0000C4000000}"/>
    <cellStyle name="Porcentaje 3" xfId="135" xr:uid="{00000000-0005-0000-0000-0000C5000000}"/>
    <cellStyle name="Porcentaje 4" xfId="32" xr:uid="{00000000-0005-0000-0000-0000C6000000}"/>
    <cellStyle name="Porcentaje 4 2" xfId="156" xr:uid="{00000000-0005-0000-0000-0000C7000000}"/>
    <cellStyle name="Porcentaje 5" xfId="10" xr:uid="{00000000-0005-0000-0000-0000C8000000}"/>
    <cellStyle name="Porcentaje 6" xfId="185" xr:uid="{00000000-0005-0000-0000-0000C9000000}"/>
    <cellStyle name="Porcentaje 7" xfId="178" xr:uid="{00000000-0005-0000-0000-0000CA000000}"/>
    <cellStyle name="Porcentaje 9" xfId="188" xr:uid="{00000000-0005-0000-0000-0000CB000000}"/>
    <cellStyle name="Porcentual 2" xfId="136" xr:uid="{00000000-0005-0000-0000-0000CC000000}"/>
    <cellStyle name="Porcentual 2 2" xfId="137" xr:uid="{00000000-0005-0000-0000-0000CD000000}"/>
    <cellStyle name="Porcentual 2 3" xfId="138" xr:uid="{00000000-0005-0000-0000-0000CE000000}"/>
    <cellStyle name="Porcentual 3" xfId="139" xr:uid="{00000000-0005-0000-0000-0000CF000000}"/>
    <cellStyle name="Porcentual 3 2 2" xfId="25" xr:uid="{00000000-0005-0000-0000-0000D0000000}"/>
    <cellStyle name="Porcentual_CALCULO DEL AIU-2012" xfId="13" xr:uid="{00000000-0005-0000-0000-0000D1000000}"/>
    <cellStyle name="Title" xfId="140" xr:uid="{00000000-0005-0000-0000-0000D2000000}"/>
    <cellStyle name="Título de hoja" xfId="141" xr:uid="{00000000-0005-0000-0000-0000D3000000}"/>
    <cellStyle name="Warning Text" xfId="142" xr:uid="{00000000-0005-0000-0000-0000D4000000}"/>
  </cellStyles>
  <dxfs count="3">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FF9900"/>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9" Type="http://schemas.openxmlformats.org/officeDocument/2006/relationships/externalLink" Target="externalLinks/externalLink25.xml"/><Relationship Id="rId21" Type="http://schemas.openxmlformats.org/officeDocument/2006/relationships/externalLink" Target="externalLinks/externalLink7.xml"/><Relationship Id="rId34" Type="http://schemas.openxmlformats.org/officeDocument/2006/relationships/externalLink" Target="externalLinks/externalLink20.xml"/><Relationship Id="rId42" Type="http://schemas.openxmlformats.org/officeDocument/2006/relationships/externalLink" Target="externalLinks/externalLink28.xml"/><Relationship Id="rId47" Type="http://schemas.openxmlformats.org/officeDocument/2006/relationships/calcChain" Target="calcChain.xml"/><Relationship Id="rId50"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2.xml"/><Relationship Id="rId29" Type="http://schemas.openxmlformats.org/officeDocument/2006/relationships/externalLink" Target="externalLinks/externalLink15.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40" Type="http://schemas.openxmlformats.org/officeDocument/2006/relationships/externalLink" Target="externalLinks/externalLink26.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openxmlformats.org/officeDocument/2006/relationships/externalLink" Target="externalLinks/externalLink22.xml"/><Relationship Id="rId49"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43" Type="http://schemas.openxmlformats.org/officeDocument/2006/relationships/externalLink" Target="externalLinks/externalLink29.xml"/><Relationship Id="rId48"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46" Type="http://schemas.openxmlformats.org/officeDocument/2006/relationships/sharedStrings" Target="sharedStrings.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1422689</xdr:colOff>
      <xdr:row>1</xdr:row>
      <xdr:rowOff>145581</xdr:rowOff>
    </xdr:from>
    <xdr:to>
      <xdr:col>0</xdr:col>
      <xdr:colOff>2459181</xdr:colOff>
      <xdr:row>3</xdr:row>
      <xdr:rowOff>287482</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422689" y="396695"/>
          <a:ext cx="1036492" cy="99915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1</xdr:col>
      <xdr:colOff>228601</xdr:colOff>
      <xdr:row>0</xdr:row>
      <xdr:rowOff>893417</xdr:rowOff>
    </xdr:to>
    <xdr:pic>
      <xdr:nvPicPr>
        <xdr:cNvPr id="5" name="Imagen 4">
          <a:extLst>
            <a:ext uri="{FF2B5EF4-FFF2-40B4-BE49-F238E27FC236}">
              <a16:creationId xmlns:a16="http://schemas.microsoft.com/office/drawing/2014/main" id="{8738B15F-8EC8-4E49-B2A6-B40A3D657D08}"/>
            </a:ext>
          </a:extLst>
        </xdr:cNvPr>
        <xdr:cNvPicPr>
          <a:picLocks noChangeAspect="1"/>
        </xdr:cNvPicPr>
      </xdr:nvPicPr>
      <xdr:blipFill>
        <a:blip xmlns:r="http://schemas.openxmlformats.org/officeDocument/2006/relationships" r:embed="rId1"/>
        <a:stretch>
          <a:fillRect/>
        </a:stretch>
      </xdr:blipFill>
      <xdr:spPr>
        <a:xfrm>
          <a:off x="1" y="1"/>
          <a:ext cx="815340" cy="8934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1</xdr:col>
      <xdr:colOff>409575</xdr:colOff>
      <xdr:row>0</xdr:row>
      <xdr:rowOff>915393</xdr:rowOff>
    </xdr:to>
    <xdr:pic>
      <xdr:nvPicPr>
        <xdr:cNvPr id="2" name="Imagen 1">
          <a:extLst>
            <a:ext uri="{FF2B5EF4-FFF2-40B4-BE49-F238E27FC236}">
              <a16:creationId xmlns:a16="http://schemas.microsoft.com/office/drawing/2014/main" id="{BED8B534-7784-4C71-BDCF-E8BBFD0631EA}"/>
            </a:ext>
          </a:extLst>
        </xdr:cNvPr>
        <xdr:cNvPicPr>
          <a:picLocks noChangeAspect="1"/>
        </xdr:cNvPicPr>
      </xdr:nvPicPr>
      <xdr:blipFill>
        <a:blip xmlns:r="http://schemas.openxmlformats.org/officeDocument/2006/relationships" r:embed="rId1"/>
        <a:stretch>
          <a:fillRect/>
        </a:stretch>
      </xdr:blipFill>
      <xdr:spPr>
        <a:xfrm>
          <a:off x="161925" y="0"/>
          <a:ext cx="1009650" cy="9153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340477</xdr:colOff>
      <xdr:row>1</xdr:row>
      <xdr:rowOff>152494</xdr:rowOff>
    </xdr:from>
    <xdr:to>
      <xdr:col>11</xdr:col>
      <xdr:colOff>437459</xdr:colOff>
      <xdr:row>47</xdr:row>
      <xdr:rowOff>59679</xdr:rowOff>
    </xdr:to>
    <xdr:pic>
      <xdr:nvPicPr>
        <xdr:cNvPr id="2" name="Imagen 1">
          <a:extLst>
            <a:ext uri="{FF2B5EF4-FFF2-40B4-BE49-F238E27FC236}">
              <a16:creationId xmlns:a16="http://schemas.microsoft.com/office/drawing/2014/main" id="{67160799-0CB5-4E8C-9727-EA7EF48B7C5E}"/>
            </a:ext>
          </a:extLst>
        </xdr:cNvPr>
        <xdr:cNvPicPr>
          <a:picLocks noChangeAspect="1"/>
        </xdr:cNvPicPr>
      </xdr:nvPicPr>
      <xdr:blipFill>
        <a:blip xmlns:r="http://schemas.openxmlformats.org/officeDocument/2006/relationships" r:embed="rId1"/>
        <a:stretch>
          <a:fillRect/>
        </a:stretch>
      </xdr:blipFill>
      <xdr:spPr>
        <a:xfrm>
          <a:off x="340477" y="316718"/>
          <a:ext cx="8497047" cy="772425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14</xdr:col>
      <xdr:colOff>990601</xdr:colOff>
      <xdr:row>0</xdr:row>
      <xdr:rowOff>83318</xdr:rowOff>
    </xdr:from>
    <xdr:to>
      <xdr:col>15</xdr:col>
      <xdr:colOff>533400</xdr:colOff>
      <xdr:row>2</xdr:row>
      <xdr:rowOff>152191</xdr:rowOff>
    </xdr:to>
    <xdr:pic>
      <xdr:nvPicPr>
        <xdr:cNvPr id="2" name="Imagen 1">
          <a:extLst>
            <a:ext uri="{FF2B5EF4-FFF2-40B4-BE49-F238E27FC236}">
              <a16:creationId xmlns:a16="http://schemas.microsoft.com/office/drawing/2014/main" id="{58323025-C73F-48D2-88CE-2119381372D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b="14017"/>
        <a:stretch/>
      </xdr:blipFill>
      <xdr:spPr bwMode="auto">
        <a:xfrm>
          <a:off x="10934701" y="83318"/>
          <a:ext cx="600074" cy="449873"/>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15</xdr:col>
      <xdr:colOff>38099</xdr:colOff>
      <xdr:row>0</xdr:row>
      <xdr:rowOff>47625</xdr:rowOff>
    </xdr:from>
    <xdr:to>
      <xdr:col>15</xdr:col>
      <xdr:colOff>608563</xdr:colOff>
      <xdr:row>2</xdr:row>
      <xdr:rowOff>133141</xdr:rowOff>
    </xdr:to>
    <xdr:pic>
      <xdr:nvPicPr>
        <xdr:cNvPr id="2" name="Imagen 1">
          <a:extLst>
            <a:ext uri="{FF2B5EF4-FFF2-40B4-BE49-F238E27FC236}">
              <a16:creationId xmlns:a16="http://schemas.microsoft.com/office/drawing/2014/main" id="{00000000-0008-0000-0800-000002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1039474" y="47625"/>
          <a:ext cx="570464" cy="466516"/>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13</xdr:col>
      <xdr:colOff>219075</xdr:colOff>
      <xdr:row>1</xdr:row>
      <xdr:rowOff>47626</xdr:rowOff>
    </xdr:from>
    <xdr:to>
      <xdr:col>14</xdr:col>
      <xdr:colOff>190500</xdr:colOff>
      <xdr:row>3</xdr:row>
      <xdr:rowOff>138858</xdr:rowOff>
    </xdr:to>
    <xdr:pic>
      <xdr:nvPicPr>
        <xdr:cNvPr id="2" name="Imagen 1">
          <a:extLst>
            <a:ext uri="{FF2B5EF4-FFF2-40B4-BE49-F238E27FC236}">
              <a16:creationId xmlns:a16="http://schemas.microsoft.com/office/drawing/2014/main" id="{4BA78656-5C35-4A78-9F6B-EBA520EB21D5}"/>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0972800" y="238126"/>
          <a:ext cx="561975" cy="453182"/>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8</xdr:col>
      <xdr:colOff>1400734</xdr:colOff>
      <xdr:row>0</xdr:row>
      <xdr:rowOff>111393</xdr:rowOff>
    </xdr:from>
    <xdr:to>
      <xdr:col>9</xdr:col>
      <xdr:colOff>929629</xdr:colOff>
      <xdr:row>3</xdr:row>
      <xdr:rowOff>91631</xdr:rowOff>
    </xdr:to>
    <xdr:pic>
      <xdr:nvPicPr>
        <xdr:cNvPr id="4" name="Imagen 3">
          <a:extLst>
            <a:ext uri="{FF2B5EF4-FFF2-40B4-BE49-F238E27FC236}">
              <a16:creationId xmlns:a16="http://schemas.microsoft.com/office/drawing/2014/main" id="{A24C331E-E342-471E-8F8A-28AAA9F7E278}"/>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0858499" y="111393"/>
          <a:ext cx="1008071" cy="854297"/>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11</xdr:col>
      <xdr:colOff>30221</xdr:colOff>
      <xdr:row>2</xdr:row>
      <xdr:rowOff>57700</xdr:rowOff>
    </xdr:from>
    <xdr:to>
      <xdr:col>11</xdr:col>
      <xdr:colOff>1008259</xdr:colOff>
      <xdr:row>6</xdr:row>
      <xdr:rowOff>131885</xdr:rowOff>
    </xdr:to>
    <xdr:pic>
      <xdr:nvPicPr>
        <xdr:cNvPr id="2" name="Imagen 1">
          <a:extLst>
            <a:ext uri="{FF2B5EF4-FFF2-40B4-BE49-F238E27FC236}">
              <a16:creationId xmlns:a16="http://schemas.microsoft.com/office/drawing/2014/main" id="{F790125F-26F2-4C18-AF0F-CCBDD5229AD1}"/>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9840971" y="429175"/>
          <a:ext cx="978038" cy="79808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F2EEDA07-1775-49E5-A902-32D9B1590B1E}"/>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715376" y="133350"/>
          <a:ext cx="533400" cy="43013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12</xdr:col>
      <xdr:colOff>228599</xdr:colOff>
      <xdr:row>1</xdr:row>
      <xdr:rowOff>47625</xdr:rowOff>
    </xdr:from>
    <xdr:to>
      <xdr:col>12</xdr:col>
      <xdr:colOff>854614</xdr:colOff>
      <xdr:row>4</xdr:row>
      <xdr:rowOff>9525</xdr:rowOff>
    </xdr:to>
    <xdr:pic>
      <xdr:nvPicPr>
        <xdr:cNvPr id="2" name="Imagen 1">
          <a:extLst>
            <a:ext uri="{FF2B5EF4-FFF2-40B4-BE49-F238E27FC236}">
              <a16:creationId xmlns:a16="http://schemas.microsoft.com/office/drawing/2014/main" id="{A63AA419-CAC7-4C52-80E9-EC4788DF823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11630024" y="142875"/>
          <a:ext cx="626015" cy="50482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152401</xdr:colOff>
      <xdr:row>1</xdr:row>
      <xdr:rowOff>38100</xdr:rowOff>
    </xdr:from>
    <xdr:to>
      <xdr:col>11</xdr:col>
      <xdr:colOff>171451</xdr:colOff>
      <xdr:row>3</xdr:row>
      <xdr:rowOff>144389</xdr:rowOff>
    </xdr:to>
    <xdr:pic>
      <xdr:nvPicPr>
        <xdr:cNvPr id="2" name="Imagen 1">
          <a:extLst>
            <a:ext uri="{FF2B5EF4-FFF2-40B4-BE49-F238E27FC236}">
              <a16:creationId xmlns:a16="http://schemas.microsoft.com/office/drawing/2014/main" id="{D94CCB5F-6EA0-4797-B15E-60404EB21ACA}"/>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b="14017"/>
        <a:stretch/>
      </xdr:blipFill>
      <xdr:spPr bwMode="auto">
        <a:xfrm>
          <a:off x="8715376" y="133350"/>
          <a:ext cx="533400" cy="430139"/>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ack%20up-diego%20m\PRESUPUESTOS%20STED\Puente%20Manitas\VERSION%20FINAL\Presupuesto%20Construcci&#243;n%20Puente%20Peatonal%20Manita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i1510/BASES%20PRESUPUESTO/back%20up-diego%20m/PRESUPUESTOS%20STED/Puente%20Manitas/VERSION%20FINAL/Presupuesto%20Construcci&#243;n%20Puente%20Peatonal%20Manitas.xls" TargetMode="External"/><Relationship Id="rId1" Type="http://schemas.openxmlformats.org/officeDocument/2006/relationships/externalLinkPath" Target="/i1510/BASES%20PRESUPUESTO/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i1510/BASES%20PRESUPUESTO/Users/MaCaroCar/Documents/PERSONAL%20MACAROCAR/PPTO%20PRELIMINAR%20PPL/APU%20VOL%201.xls" TargetMode="External"/><Relationship Id="rId1" Type="http://schemas.openxmlformats.org/officeDocument/2006/relationships/externalLinkPath" Target="/i1510/BASES%20PRESUPUESTO/Users/MaCaroCar/Documents/PERSONAL%20MACAROCAR/PPTO%20PRELIMINAR%20PPL/APU%20VOL%201.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Stf006/QA/OFERTAS/7422/DPTO/CIVIL/7422CWXL" TargetMode="External"/><Relationship Id="rId1" Type="http://schemas.openxmlformats.org/officeDocument/2006/relationships/externalLinkPath" Target="/Stf006/QA/OFERTAS/7422/DPTO/CIVIL/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Angel%202006\PROCESOS_LIC_PAV_LOC\LICITACION_PPL_4_GRUPOS\PRESUPUESTOS_26_06_06\PRESUP_DEFINITIVOS_4G\PRESUP_PRECIOS_UNIFICADOS_OK\PRESUPUESTO%205-7.xls" TargetMode="External"/></Relationships>
</file>

<file path=xl/externalLinks/_rels/externalLink6.xml.rels><?xml version="1.0" encoding="UTF-8" standalone="yes"?>
<Relationships xmlns="http://schemas.openxmlformats.org/package/2006/relationships"><Relationship Id="rId3" Type="http://schemas.openxmlformats.org/officeDocument/2006/relationships/externalLinkPath" Target="../../../../../../../../i1510/BASES%20PRESUPUESTO/Documents%20and%20Settings/cmcarden1/Configuraci&#243;n%20local/Archivos%20temporales%20de%20Internet/OLK27/DOCUME~1/CWRANG~1/CONFIG~1/Temp/Presupuesto%20proceso%20de%20atenci&#243;n%20de%20emergencia%20Limas%20Definit.xls" TargetMode="External"/><Relationship Id="rId2" Type="http://schemas.microsoft.com/office/2019/04/relationships/externalLinkLongPath" Target="/i1510/BASES%20PRESUPUESTO/Documents%20and%20Settings/cmcarden1/Configuraci&#243;n%20local/Archivos%20temporales%20de%20Internet/OLK27/DOCUME~1/CWRANG~1/CONFIG~1/Temp/Presupuesto%20proceso%20de%20atenci&#243;n%20de%20emergencia%20Limas%20Definit.xls?CC5B52E0" TargetMode="External"/><Relationship Id="rId1" Type="http://schemas.openxmlformats.org/officeDocument/2006/relationships/externalLinkPath" Target="file:///\\CC5B52E0\Presupuesto%20proceso%20de%20atenci&#243;n%20de%20emergencia%20Limas%20Definit.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i1510/BASES%20PRESUPUESTO/presupuesto%20idu/CANTIDADES%20OBRA/comunicaciones/PTTO%20COMUNICACIONES%2014-ABR-09.xls" TargetMode="External"/><Relationship Id="rId1" Type="http://schemas.openxmlformats.org/officeDocument/2006/relationships/externalLinkPath" Target="/i1510/BASES%20PRESUPUESTO/presupuesto%20idu/CANTIDADES%20OBRA/comunicaciones/PTTO%20COMUNICACIONES%2014-ABR-09.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i1510/BASES%20PRESUPUESTO/Familia%20Monsalvo%20D&#237;az/Equipo%20Anterior/Rossana/CONSULTORIA/2009/Insumos%202009.xls" TargetMode="External"/><Relationship Id="rId1" Type="http://schemas.openxmlformats.org/officeDocument/2006/relationships/externalLinkPath" Target="/i1510/BASES%20PRESUPUESTO/Familia%20Monsalvo%20D&#237;az/Equipo%20Anterior/Rossana/CONSULTORIA/2009/Insumos%202009.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cfrodrig4\Downloads\untitled.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Naos/ingenieria%20idrd$/3%20-Proceso%20de%20contratracion/2019/Miguel/PARQUE%20TIMIZA/Calculo%20Interno/Timiza%2010.000%20ajustada/_P%20Matriz%20Timiza%2010%20000.xls" TargetMode="External"/><Relationship Id="rId1" Type="http://schemas.openxmlformats.org/officeDocument/2006/relationships/externalLinkPath" Target="/Naos/ingenieria%20idrd$/3%20-Proceso%20de%20contratracion/2019/Miguel/PARQUE%20TIMIZA/Calculo%20Interno/Timiza%2010.000%20ajustada/_P%20Matriz%20Timiza%2010%20000.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Hp-alexander/Documentos/winnt/perfiles/Co80097831/Mis%20documentos/Formatos/Presupuesto%20Da&#241;os%20Interinstitucionales1.xls" TargetMode="External"/><Relationship Id="rId1" Type="http://schemas.openxmlformats.org/officeDocument/2006/relationships/externalLinkPath" Target="/Hp-alexander/Documentos/winnt/perfiles/Co80097831/Mis%20documentos/Formatos/Presupuesto%20Da&#241;os%20Interinstitucionales1.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i1510/BASES%20PRESUPUESTO/TRONCAL%2010/PRESUPUESTO/RECIBIDA/PRESUPUESTO/An&#225;lisis%20de%20precios%20unitarios/Datos%20b&#225;sicos.xls" TargetMode="External"/><Relationship Id="rId1" Type="http://schemas.openxmlformats.org/officeDocument/2006/relationships/externalLinkPath" Target="/i1510/BASES%20PRESUPUESTO/TRONCAL%2010/PRESUPUESTO/RECIBIDA/PRESUPUESTO/An&#225;lisis%20de%20precios%20unitarios/Datos%20b&#225;sicos.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A0838/nuevos%20tdr/01_TRABAJO/IDU_202/PRESUPUESTOS/ABRIL_18/Ppto%20de%20Obra%20INARE-IDU-202-05%20-%20Tramo%20Cra-15-19%20-Separador-%20v.16-04-07.xls" TargetMode="External"/><Relationship Id="rId1" Type="http://schemas.openxmlformats.org/officeDocument/2006/relationships/externalLinkPath" Target="/A0838/nuevos%20tdr/01_TRABAJO/IDU_202/PRESUPUESTOS/ABRIL_18/Ppto%20de%20Obra%20INARE-IDU-202-05%20-%20Tramo%20Cra-15-19%20-Separador-%20v.16-04-07.xls" TargetMode="External"/></Relationships>
</file>

<file path=xl/externalLinks/_rels/externalLink15.xml.rels><?xml version="1.0" encoding="UTF-8" standalone="yes"?>
<Relationships xmlns="http://schemas.openxmlformats.org/package/2006/relationships"><Relationship Id="rId3" Type="http://schemas.openxmlformats.org/officeDocument/2006/relationships/externalLinkPath" Target="../../../../../../../../i1510/BASES%20PRESUPUESTO/Documents%20and%20Settings/MANUEL%20RICARDO%20GOMEZ/I.D.U/KM%205%20V&#237;a%20la%20Calera/PROCESO%20PRECONTRACUTUAL/presupuestos/Construcci&#243;n/EJEMPLOS/Copia%20de%20PRESUPUESTO%20PUENTE%20TRANSVERSAL%2045%20-%20V.1.xls" TargetMode="External"/><Relationship Id="rId2" Type="http://schemas.microsoft.com/office/2019/04/relationships/externalLinkLongPath" Target="/i1510/BASES%20PRESUPUESTO/Documents%20and%20Settings/MANUEL%20RICARDO%20GOMEZ/I.D.U/KM%205%20V&#237;a%20la%20Calera/PROCESO%20PRECONTRACUTUAL/presupuestos/Construcci&#243;n/EJEMPLOS/Copia%20de%20PRESUPUESTO%20PUENTE%20TRANSVERSAL%2045%20-%20V.1.xls?8A5C634D" TargetMode="External"/><Relationship Id="rId1" Type="http://schemas.openxmlformats.org/officeDocument/2006/relationships/externalLinkPath" Target="file:///\\8A5C634D\Copia%20de%20PRESUPUESTO%20PUENTE%20TRANSVERSAL%2045%20-%20V.1.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Servidor/f/C.701%20DISE&#209;OS%20IDU%20GRUPO%20G/09%20Productos%20de%20la%20Consultor&#237;a/701_SIN_ANALISIS_PRECIOS_UNITARIOS%20en%20proceso/APU_GRUPO_G-Base.xls" TargetMode="External"/><Relationship Id="rId1" Type="http://schemas.openxmlformats.org/officeDocument/2006/relationships/externalLinkPath" Target="/Servidor/f/C.701%20DISE&#209;OS%20IDU%20GRUPO%20G/09%20Productos%20de%20la%20Consultor&#237;a/701_SIN_ANALISIS_PRECIOS_UNITARIOS%20en%20proceso/APU_GRUPO_G-Base.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Servidor/DATOS%20(F)/Documents%20and%20Settings/Administrador/Mis%20documentos/Mis%20archivos%20recibidos/APUS%20JUNIO%2015-04.xls" TargetMode="External"/><Relationship Id="rId1" Type="http://schemas.openxmlformats.org/officeDocument/2006/relationships/externalLinkPath" Target="/Servidor/DATOS%20(F)/Documents%20and%20Settings/Administrador/Mis%20documentos/Mis%20archivos%20recibidos/APUS%20JUNIO%2015-04.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i1510/BASES%20PRESUPUESTO/Documents%20and%20Settings/cmcarden1/Mis%20documentos/MARIA%20CAROLINA/PRESUPUESTO/CONSTRUCCI&#211;N/CALI%20TUNA%20BAJA/1.%20PRESUPUESTO%20CALI%20TUNA%20BAJA%20FINAL.xls" TargetMode="External"/><Relationship Id="rId1" Type="http://schemas.openxmlformats.org/officeDocument/2006/relationships/externalLinkPath" Target="/i1510/BASES%20PRESUPUESTO/Documents%20and%20Settings/cmcarden1/Mis%20documentos/MARIA%20CAROLINA/PRESUPUESTO/CONSTRUCCI&#211;N/CALI%20TUNA%20BAJA/1.%20PRESUPUESTO%20CALI%20TUNA%20BAJA%20FINAL.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Ambiental/trabajo%20red/Documents%20and%20Settings/Luis%20Alberto/Configuraci&#243;n%20local/Archivos%20temporales%20de%20Internet/Content.IE5/ROSF17GT/TEMP/PRECIOS%20UNITARIOS%20SANVICTORINO.xls" TargetMode="External"/><Relationship Id="rId1" Type="http://schemas.openxmlformats.org/officeDocument/2006/relationships/externalLinkPath" Target="/Ambiental/trabajo%20red/Documents%20and%20Settings/Luis%20Alberto/Configuraci&#243;n%20local/Archivos%20temporales%20de%20Internet/Content.IE5/ROSF17GT/TEMP/PRECIOS%20UNITARIOS%20SANVICTORIN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Users\monica.chipatecua\Downloads\FOIC02_REPORTE_V_2.xlsx"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i1510/BASES%20PRESUPUESTO/Escritorio/PP/PP%20no%20usados/1&#186;%20de%20Mayo%20con%2049C.xls" TargetMode="External"/><Relationship Id="rId1" Type="http://schemas.openxmlformats.org/officeDocument/2006/relationships/externalLinkPath" Target="/i1510/BASES%20PRESUPUESTO/Escritorio/PP/PP%20no%20usados/1&#186;%20de%20Mayo%20con%2049C.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i1510/BASES%20PRESUPUESTO/Users/los%20renos/AppData/Local/Temp/Temp1_TK7%20Presupuesto%20redes%20secas.zip/TK7%20Presupuesto%20redes%20secas/Secci&#243;n%207%20Tel&#233;fonos.xls" TargetMode="External"/><Relationship Id="rId1" Type="http://schemas.openxmlformats.org/officeDocument/2006/relationships/externalLinkPath" Target="/i1510/BASES%20PRESUPUESTO/Users/los%20renos/AppData/Local/Temp/Temp1_TK7%20Presupuesto%20redes%20secas.zip/TK7%20Presupuesto%20redes%20secas/Secci&#243;n%207%20Tel&#233;fon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Users\cmgonzal3\Documents\MFGA\BASES%20PLANTILLAS%20PARA%20ESTIMACION\Plantilla%20Dise&#241;o%20e%20Interv.xls"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ers/usuario/Documents/PUENTES%20IDU%20IDU%202020/PUENTE%20ARANDA/PRESUPUESTO%20PUENTES%20Oct%2017.xls" TargetMode="External"/><Relationship Id="rId1" Type="http://schemas.openxmlformats.org/officeDocument/2006/relationships/externalLinkPath" Target="/Users/usuario/Documents/PUENTES%20IDU%20IDU%202020/PUENTE%20ARANDA/PRESUPUESTO%20PUENTES%20Oct%2017.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Users/laurac.munoz/OneDrive%20-%20Secretaria%20Distrital%20de%20Gobierno/Escritorio/PRESUPUESTO%20INTERVENTORIA%20CONSTRUCCION%20DE%20PARQUES.xlsx" TargetMode="External"/><Relationship Id="rId1" Type="http://schemas.openxmlformats.org/officeDocument/2006/relationships/externalLinkPath" Target="/Users/laurac.munoz/OneDrive%20-%20Secretaria%20Distrital%20de%20Gobierno/Escritorio/PRESUPUESTO%20INTERVENTORIA%20CONSTRUCCION%20DE%20PARQUES.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iernobogota-my.sharepoint.com/personal/laura_carranza_gobiernobogota_gov_co/Documents/INSUMOS%20IDU.xlsx"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Users/yerik/Desktop/FORMULACION%20PARQUES%202024%20CONSTRUCCION/2022/PRESUPUESTO%20OFICIAL%20ESTIMADO_ADENDA%201.xlsx" TargetMode="External"/><Relationship Id="rId1" Type="http://schemas.openxmlformats.org/officeDocument/2006/relationships/externalLinkPath" Target="/Users/yerik/Desktop/FORMULACION%20PARQUES%202024%20CONSTRUCCION/2022/PRESUPUESTO%20OFICIAL%20ESTIMADO_ADENDA%201.xlsx"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gobiernobogota-my.sharepoint.com/CPS%20ALCALDIA%20LOCAL%20DE%20BOSA/EJECUCI&#211;N%20CPS%20022%202021%20FDLBOSA/FORMULACI&#211;N%20PUENTES%20PEATONALES/DOCUMENTOS%20FORMULACION%20PROCESO/LIC_PUENTES%20SCA_V01_COMITE12821/PRESUSPUESTO%20OBRA%20CONSERVACION%20PSCA%20BOSA%202021_V4.xlsx?675A5B8B" TargetMode="External"/><Relationship Id="rId1" Type="http://schemas.openxmlformats.org/officeDocument/2006/relationships/externalLinkPath" Target="file:///\\675A5B8B\PRESUSPUESTO%20OBRA%20CONSERVACION%20PSCA%20BOSA%202021_V4.xlsx"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Users/usuario/Documents/PUENTES%20IDU%20IDU%202020/FICHAS%20CONSERVACION%20G1%20INDICES%20DISE&#209;O.xlsx" TargetMode="External"/><Relationship Id="rId1" Type="http://schemas.openxmlformats.org/officeDocument/2006/relationships/externalLinkPath" Target="/Users/usuario/Documents/PUENTES%20IDU%20IDU%202020/FICHAS%20CONSERVACION%20G1%20INDICES%20DISE&#209;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Datos básico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_básicos"/>
      <sheetName val="Constantes Generales"/>
      <sheetName val="Prestaciones So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costos oficina"/>
      <sheetName val="costos campamento"/>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costos_oficina"/>
      <sheetName val="costos_campamento"/>
      <sheetName val="INV"/>
      <sheetName val="AASH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 val="ESTADO RED"/>
      <sheetName val="CIRCUITOS CODENSA"/>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Puente 12 m"/>
      <sheetName val="Puente 9 m"/>
      <sheetName val="Puente 6 m"/>
      <sheetName val="RESUMEN"/>
      <sheetName val="EST Y DIS"/>
      <sheetName val="INTERVENTORIA TOTAL"/>
      <sheetName val="AIU"/>
      <sheetName val="COSTOS DIRECTOS OBRA"/>
      <sheetName val="46w9"/>
      <sheetName val="presentacion"/>
      <sheetName val="crite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AIU"/>
      <sheetName val="memorias"/>
      <sheetName val="7422cw00"/>
      <sheetName val="1_0"/>
      <sheetName val="2_0"/>
      <sheetName val="3_0"/>
      <sheetName val="4_0"/>
      <sheetName val="5_0"/>
      <sheetName val="6_0"/>
      <sheetName val="7_0"/>
      <sheetName val="8_0"/>
      <sheetName val="9_0"/>
      <sheetName val="10_0"/>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 val="Item"/>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 val="PREC-BASE"/>
      <sheetName val="INSUMOS"/>
      <sheetName val="ACTA PARCIAL No 01"/>
      <sheetName val="FORMATO-FORMATO E PARA EFECTO K"/>
      <sheetName val="FORMATO-FACTOR CT PARA EFECTO K"/>
      <sheetName val="FORMATO - SCE PARA EFECTO DEL K"/>
      <sheetName val="TEXT-ACTA PARCIAL No1"/>
      <sheetName val="Hoja3"/>
      <sheetName val="ANEXO 7"/>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Personal"/>
      <sheetName val="CostProyect"/>
      <sheetName val="Polizas"/>
      <sheetName val="EnsayosLab y Campamento"/>
      <sheetName val="Impuestos"/>
      <sheetName val="listadoProyectos"/>
      <sheetName val="Cronogram"/>
      <sheetName val="Utilidad"/>
      <sheetName val="Imprevisto"/>
      <sheetName val="Cio"/>
      <sheetName val="PtoOficial"/>
      <sheetName val="Presp por capitulos"/>
      <sheetName val="AIU"/>
      <sheetName val="HistoricoAIU-Interv"/>
      <sheetName val="xxyyzz"/>
      <sheetName val="CronogramDiseños"/>
      <sheetName val="Diseños-1"/>
      <sheetName val="Diseños-2"/>
      <sheetName val="Diseños-3"/>
      <sheetName val="IntervenDiseños"/>
      <sheetName val="seguro ipc-iccp"/>
      <sheetName val="IPC_ICCP"/>
      <sheetName val="Gauss"/>
      <sheetName val="Equipos"/>
      <sheetName val="GaussDiseños"/>
      <sheetName val="Matriz"/>
      <sheetName val="P.A.C."/>
      <sheetName val="baseGeneralCio"/>
      <sheetName val="_P Matriz Timiza 10 000"/>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sheetData sheetId="22"/>
      <sheetData sheetId="23"/>
      <sheetData sheetId="24" refreshError="1"/>
      <sheetData sheetId="25"/>
      <sheetData sheetId="26" refreshError="1"/>
      <sheetData sheetId="27" refreshError="1"/>
      <sheetData sheetId="2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g.g"/>
      <sheetName val="EVA"/>
      <sheetName val="Program"/>
      <sheetName val="A. P. U."/>
      <sheetName val="RESPONSABLES"/>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BASES"/>
      <sheetName val="9_42"/>
      <sheetName val="g_g"/>
      <sheetName val="A__P__U_"/>
      <sheetName val="CDItem"/>
      <sheetName val="Hoja1"/>
      <sheetName val="APUS-CD"/>
      <sheetName val="Datos"/>
      <sheetName val="LISTA"/>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cciones"/>
      <sheetName val="Datos básicos"/>
      <sheetName val="Banderas"/>
      <sheetName val="valor m2"/>
      <sheetName val="Norte"/>
      <sheetName val="Banderas (2)"/>
      <sheetName val="Banderas (3)"/>
      <sheetName val="codigos"/>
      <sheetName val="FIRMAS y DATOS"/>
      <sheetName val="AIU"/>
      <sheetName val="Datos_básicos"/>
      <sheetName val="valor_m2"/>
      <sheetName val="Banderas_(2)"/>
      <sheetName val="Banderas_(3)"/>
      <sheetName val="FIRMAS_y_DATOS"/>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46w9"/>
      <sheetName val="presentacion"/>
      <sheetName val="memorias"/>
      <sheetName val="Item"/>
      <sheetName val="DUB-823"/>
      <sheetName val="GPI 526"/>
      <sheetName val="SKJ452"/>
      <sheetName val="ITA878"/>
      <sheetName val="AEA-944"/>
      <sheetName val="XXJ617"/>
      <sheetName val="SNG_855"/>
      <sheetName val="VEA 374"/>
      <sheetName val="HFB024"/>
      <sheetName val="PAJ825"/>
      <sheetName val="RESUMEN CIERRE "/>
      <sheetName val="DATOS BASICOS"/>
      <sheetName val="Banderas"/>
      <sheetName val="RESUMEN_PRESUPUESTO1"/>
      <sheetName val="Consolidado_T21"/>
      <sheetName val="Mz_Av_15-Tv_18_-_CN1"/>
      <sheetName val="Mz_Tv_18-Tv_19_-_CN1"/>
      <sheetName val="Mz_Tv_19-Tv_19A_-_CN1"/>
      <sheetName val="Mz_Tv_19A-Tv_20_-_CN1"/>
      <sheetName val="Mz_Tv_20-Tv_21_-_CN1"/>
      <sheetName val="Mz_Tv_21-Av_19_-_CN1"/>
      <sheetName val="Mz_Av_15-Tv_17_-_CS1"/>
      <sheetName val="Mz_Tv_17-Tv_19_-_CS1"/>
      <sheetName val="Mz_Tv_19-Tv_19A_-_CS1"/>
      <sheetName val="Mz_Tv_19A-Tv_20_-_CS1"/>
      <sheetName val="Mz_Tv_20-Tv_23_-_CS1"/>
      <sheetName val="Mz_Tv_23-Av_19_-_CS1"/>
      <sheetName val="Separador_T21"/>
      <sheetName val="TARIFAS_MINTRANSPORTE1"/>
      <sheetName val="TARIFAS_DIARIO_OF_20071"/>
      <sheetName val="COSTOS_OFICINA1"/>
      <sheetName val="COSTOS_CAMPAMENTO1"/>
      <sheetName val="A. P. U."/>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RESUMEN"/>
      <sheetName val="ITEMS"/>
      <sheetName val="APU"/>
      <sheetName val="MATERIALES"/>
      <sheetName val="AIU"/>
      <sheetName val="EQUIPOS"/>
      <sheetName val="TRANSPORTES"/>
      <sheetName val="personal"/>
      <sheetName val="SALARIOS"/>
      <sheetName val="DOTACIONES"/>
      <sheetName val="Tabla_Descuentos"/>
      <sheetName val="Tramo 1"/>
      <sheetName val="7422cw00"/>
      <sheetName val="MAN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tramo 1"/>
      <sheetName val="resum96"/>
      <sheetName val="Informacion"/>
      <sheetName val="Cuadrillas"/>
      <sheetName val="Jornal"/>
      <sheetName val="tramo_1"/>
      <sheetName val="REF - Listas"/>
      <sheetName val="2008 Capital Budget"/>
      <sheetName val="EQUIPO"/>
      <sheetName val="MAN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criterio"/>
      <sheetName val="Gráfico1"/>
      <sheetName val="Uso de la asignación"/>
      <sheetName val="INSUMOS"/>
      <sheetName val="Insum"/>
      <sheetName val="resum96"/>
      <sheetName val="Design (3)"/>
      <sheetName val="Design"/>
      <sheetName val="Hoja3"/>
      <sheetName val="Presup Av 1o de mayo con 73a "/>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PRECIOS"/>
      <sheetName val="UNITARIOS"/>
      <sheetName val="Av. Cali K4+880 - K4+970"/>
      <sheetName val="AIU"/>
      <sheetName val="SOCIAL"/>
      <sheetName val="AJUSTE"/>
      <sheetName val="PMT"/>
      <sheetName val="AIU PMT"/>
      <sheetName val="F. UNICO 2005"/>
      <sheetName val="DATOS"/>
      <sheetName val="RESUMEN_PRECIOS"/>
      <sheetName val="Av__Cali_K4+880_-_K4+970"/>
      <sheetName val="AIU_PMT"/>
      <sheetName val="F__UNICO_2005"/>
    </sheetNames>
    <sheetDataSet>
      <sheetData sheetId="0"/>
      <sheetData sheetId="1"/>
      <sheetData sheetId="2"/>
      <sheetData sheetId="3" refreshError="1"/>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 val="AIU"/>
      <sheetName val="circuitos_codensa"/>
      <sheetName val="Formato_Presupuesto_Consulto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Control"/>
      <sheetName val="Reporte Actualización firmas"/>
    </sheetNames>
    <sheetDataSet>
      <sheetData sheetId="0"/>
      <sheetData sheetId="1"/>
      <sheetData sheetId="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 Av 68 con 64"/>
      <sheetName val="Presup Av 1o de mayo con 73a "/>
      <sheetName val="Presup Av 68 con 10"/>
      <sheetName val="Presup Clle 63 con 50"/>
      <sheetName val="Hoja2"/>
      <sheetName val="Datos"/>
      <sheetName val="Cuadrillas"/>
      <sheetName val="Jornal"/>
      <sheetName val="Presup_Av_68_con_64"/>
      <sheetName val="Presup_Av_1o_de_mayo_con_73a_"/>
      <sheetName val="Presup_Av_68_con_10"/>
      <sheetName val="Presup_Clle_63_con_50"/>
      <sheetName val="MEMORIAS"/>
      <sheetName val="EQUIPOS"/>
      <sheetName val="EQUIPO"/>
      <sheetName val="MATERIALES"/>
      <sheetName val="MANO DE OBRA"/>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 val="memorias"/>
      <sheetName val="AIU"/>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 val="PR_1"/>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efreshError="1"/>
      <sheetData sheetId="7"/>
      <sheetData sheetId="8"/>
      <sheetData sheetId="9"/>
      <sheetData sheetId="1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ENTRADA"/>
      <sheetName val="CONSULTORIA"/>
      <sheetName val="EPP CONSULTORIA"/>
      <sheetName val="ANEXO-SUM-ENSAYOS-CONSULT"/>
      <sheetName val="PPTO"/>
      <sheetName val="ANEXO-SUM-ENSAYOS-OBRA"/>
      <sheetName val="PAGO PROD- IMP-FACT-TOTAL"/>
      <sheetName val="PAGO PROD- IMP-EYD-TOTAL"/>
      <sheetName val="AIU"/>
      <sheetName val="AMB Y SST"/>
      <sheetName val="AIU AMB-S"/>
      <sheetName val="COMPENSAC-EVALUAC-SEG-SDA"/>
      <sheetName val="PGS"/>
      <sheetName val="AIU PGS"/>
      <sheetName val="PMT"/>
      <sheetName val="AIU PMT"/>
      <sheetName val="AJUSTES"/>
      <sheetName val="DIAGNOSTICOS"/>
      <sheetName val="TABLAS"/>
      <sheetName val="F.P"/>
      <sheetName val="INSUMOS"/>
      <sheetName val="ITEMS"/>
    </sheetNames>
    <sheetDataSet>
      <sheetData sheetId="0" refreshError="1">
        <row r="7">
          <cell r="B7" t="str">
            <v>OBJETO DE LA LICITACIÓN: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PRESUPUESTO"/>
      <sheetName val="TABLAS (2)"/>
      <sheetName val="INSUMOS IDU"/>
      <sheetName val="TABLAS"/>
    </sheetNames>
    <sheetDataSet>
      <sheetData sheetId="0"/>
      <sheetData sheetId="1">
        <row r="54">
          <cell r="O54">
            <v>612278852</v>
          </cell>
        </row>
      </sheetData>
      <sheetData sheetId="2"/>
      <sheetData sheetId="3">
        <row r="12">
          <cell r="D12">
            <v>322</v>
          </cell>
          <cell r="E12" t="str">
            <v>CONCRETO GRAVA COMÚN 2000 PSI 14 MPa (140 Kg/m2)</v>
          </cell>
          <cell r="F12" t="str">
            <v>M3</v>
          </cell>
          <cell r="G12">
            <v>529550</v>
          </cell>
        </row>
        <row r="13">
          <cell r="D13">
            <v>323</v>
          </cell>
          <cell r="E13" t="str">
            <v>CONCRETO GRAVA COMÚN 2500 PSI 17 MPa (175 Kg/cm2)</v>
          </cell>
          <cell r="F13" t="str">
            <v>M3</v>
          </cell>
          <cell r="G13">
            <v>545437</v>
          </cell>
        </row>
        <row r="14">
          <cell r="D14">
            <v>324</v>
          </cell>
          <cell r="E14" t="str">
            <v>CONCRETO GRAVA COMÚN 3000 PSI  21 MPa (210 Kg/cm2)</v>
          </cell>
          <cell r="F14" t="str">
            <v>M3</v>
          </cell>
          <cell r="G14">
            <v>559205</v>
          </cell>
        </row>
        <row r="15">
          <cell r="D15">
            <v>325</v>
          </cell>
          <cell r="E15" t="str">
            <v>CONCRETO GRAVA COMÚN 3500 PSI 24 MPa (245 Kg/cm2)</v>
          </cell>
          <cell r="F15" t="str">
            <v>M3</v>
          </cell>
          <cell r="G15">
            <v>576150</v>
          </cell>
        </row>
        <row r="16">
          <cell r="D16">
            <v>326</v>
          </cell>
          <cell r="E16" t="str">
            <v>CONCRETO GRAVA COMÚN 4000 PSI 27 MPa (280 Kg/cm2)</v>
          </cell>
          <cell r="F16" t="str">
            <v>M3</v>
          </cell>
          <cell r="G16">
            <v>593096</v>
          </cell>
        </row>
        <row r="17">
          <cell r="D17">
            <v>328</v>
          </cell>
          <cell r="E17" t="str">
            <v>CONCRETO GRAVA COMÚN 5000 PSI 34 MPa (350 Kg/cm2)</v>
          </cell>
          <cell r="F17" t="str">
            <v>M3</v>
          </cell>
          <cell r="G17">
            <v>637049</v>
          </cell>
        </row>
        <row r="18">
          <cell r="D18">
            <v>333</v>
          </cell>
          <cell r="E18" t="str">
            <v>CONCRETO GRAVA FINA 3000 PSI 21 MPa (210 Kg/cm2)</v>
          </cell>
          <cell r="F18" t="str">
            <v>M3</v>
          </cell>
          <cell r="G18">
            <v>572973</v>
          </cell>
        </row>
        <row r="19">
          <cell r="D19">
            <v>366</v>
          </cell>
          <cell r="E19" t="str">
            <v>MORTERO 2000 PSI 14 MPa (140 Kg/cm2)</v>
          </cell>
          <cell r="F19" t="str">
            <v>M3</v>
          </cell>
          <cell r="G19">
            <v>555767</v>
          </cell>
        </row>
        <row r="20">
          <cell r="D20">
            <v>1505</v>
          </cell>
          <cell r="E20" t="str">
            <v>COMPACTADOR DE LLANTAS - MASA SIN LASTRES DE 9 A 11 TONELADAS - INCLUYE OPERARIO Y COMBUSTIBLE</v>
          </cell>
          <cell r="F20" t="str">
            <v>HR</v>
          </cell>
          <cell r="G20">
            <v>182521</v>
          </cell>
        </row>
        <row r="21">
          <cell r="D21">
            <v>1512</v>
          </cell>
          <cell r="E21" t="str">
            <v>GRAMA</v>
          </cell>
          <cell r="F21" t="str">
            <v>M2</v>
          </cell>
          <cell r="G21">
            <v>8500</v>
          </cell>
        </row>
        <row r="22">
          <cell r="D22">
            <v>1515</v>
          </cell>
          <cell r="E22" t="str">
            <v>FORMALETA METÁLICA SARDINEL</v>
          </cell>
          <cell r="F22" t="str">
            <v>ML/DI</v>
          </cell>
          <cell r="G22">
            <v>1071</v>
          </cell>
        </row>
        <row r="23">
          <cell r="D23">
            <v>1794</v>
          </cell>
          <cell r="E23" t="str">
            <v>ALAMBRE RECOCIDO No.18</v>
          </cell>
          <cell r="F23" t="str">
            <v>KG</v>
          </cell>
          <cell r="G23">
            <v>5501</v>
          </cell>
        </row>
        <row r="24">
          <cell r="D24">
            <v>2273</v>
          </cell>
          <cell r="E24" t="str">
            <v>LADRILLO TOLETE RECOCIDO 24x12x6</v>
          </cell>
          <cell r="F24" t="str">
            <v>UN</v>
          </cell>
          <cell r="G24">
            <v>967</v>
          </cell>
        </row>
        <row r="25">
          <cell r="D25">
            <v>2307</v>
          </cell>
          <cell r="E25" t="str">
            <v>ARENA DE PEÑA</v>
          </cell>
          <cell r="F25" t="str">
            <v>M3</v>
          </cell>
          <cell r="G25">
            <v>65450</v>
          </cell>
        </row>
        <row r="26">
          <cell r="D26">
            <v>2308</v>
          </cell>
          <cell r="E26" t="str">
            <v>ARENA DE RIO</v>
          </cell>
          <cell r="F26" t="str">
            <v>M3</v>
          </cell>
          <cell r="G26">
            <v>130900</v>
          </cell>
        </row>
        <row r="27">
          <cell r="D27">
            <v>2551</v>
          </cell>
          <cell r="E27" t="str">
            <v>MARCO Y TAPA PARA CAJA DE INSPECCIÓN 0.5x0.5m</v>
          </cell>
          <cell r="F27" t="str">
            <v>UN</v>
          </cell>
          <cell r="G27">
            <v>168199</v>
          </cell>
        </row>
        <row r="28">
          <cell r="D28">
            <v>2798</v>
          </cell>
          <cell r="E28" t="str">
            <v>LADRILLO TOLETE COMUN</v>
          </cell>
          <cell r="F28" t="str">
            <v>UN</v>
          </cell>
          <cell r="G28">
            <v>700</v>
          </cell>
        </row>
        <row r="29">
          <cell r="D29">
            <v>2910</v>
          </cell>
          <cell r="E29" t="str">
            <v>RECEBO COMUN</v>
          </cell>
          <cell r="F29" t="str">
            <v>M3</v>
          </cell>
          <cell r="G29">
            <v>6569</v>
          </cell>
        </row>
        <row r="30">
          <cell r="D30">
            <v>3386</v>
          </cell>
          <cell r="E30" t="str">
            <v>FORMALETA PARAL CORTO-CAMILLA  0.73x1.4m (M2)</v>
          </cell>
          <cell r="F30" t="str">
            <v>M2/MES</v>
          </cell>
          <cell r="G30">
            <v>11495</v>
          </cell>
        </row>
        <row r="31">
          <cell r="D31">
            <v>3995</v>
          </cell>
          <cell r="E31" t="str">
            <v>FORMALETA MADERA PARA TAPAS-CAJAS Y CAMARAS</v>
          </cell>
          <cell r="F31" t="str">
            <v>M2</v>
          </cell>
          <cell r="G31">
            <v>29002</v>
          </cell>
        </row>
        <row r="32">
          <cell r="D32">
            <v>4513</v>
          </cell>
          <cell r="E32" t="str">
            <v>DUCTO TELEFONICO LIVIANO PVC TIPO EB D=3"</v>
          </cell>
          <cell r="F32" t="str">
            <v>ML</v>
          </cell>
          <cell r="G32">
            <v>13987</v>
          </cell>
        </row>
        <row r="33">
          <cell r="D33">
            <v>4514</v>
          </cell>
          <cell r="E33" t="str">
            <v>DUCTO TELEFONICO LIVIANO PVC TIPO EB D=4"</v>
          </cell>
          <cell r="F33" t="str">
            <v>ML</v>
          </cell>
          <cell r="G33">
            <v>24081</v>
          </cell>
        </row>
        <row r="34">
          <cell r="D34">
            <v>4520</v>
          </cell>
          <cell r="E34" t="str">
            <v>DUCTO PVC TIPO TDP D=3"</v>
          </cell>
          <cell r="F34" t="str">
            <v>ML</v>
          </cell>
          <cell r="G34">
            <v>18689</v>
          </cell>
        </row>
        <row r="35">
          <cell r="D35">
            <v>4521</v>
          </cell>
          <cell r="E35" t="str">
            <v>DUCTO PVC TIPO TDP D=4"</v>
          </cell>
          <cell r="F35" t="str">
            <v>ML</v>
          </cell>
          <cell r="G35">
            <v>23150</v>
          </cell>
        </row>
        <row r="36">
          <cell r="D36">
            <v>4594</v>
          </cell>
          <cell r="E36" t="str">
            <v>CODO G.RAD. PVC U.M. NORMA NTC 382 90° D=2" RDE 21</v>
          </cell>
          <cell r="F36" t="str">
            <v>UN</v>
          </cell>
          <cell r="G36">
            <v>73221</v>
          </cell>
        </row>
        <row r="37">
          <cell r="D37">
            <v>4596</v>
          </cell>
          <cell r="E37" t="str">
            <v>CODO G.RAD. PVC U.M. NORMA NTC 382 90° D=4" RDE 21</v>
          </cell>
          <cell r="F37" t="str">
            <v>UN</v>
          </cell>
          <cell r="G37">
            <v>146062</v>
          </cell>
        </row>
        <row r="38">
          <cell r="D38">
            <v>4598</v>
          </cell>
          <cell r="E38" t="str">
            <v>CODO G.RAD. PVC U.M. NORMA NTC 382 90° D=8" RDE 21</v>
          </cell>
          <cell r="F38" t="str">
            <v>UN</v>
          </cell>
          <cell r="G38">
            <v>1272799</v>
          </cell>
        </row>
        <row r="39">
          <cell r="D39">
            <v>4600</v>
          </cell>
          <cell r="E39" t="str">
            <v>CODO G.RAD. PVC U.M. NORMA NTC 382 90° D=12" RDE 21</v>
          </cell>
          <cell r="F39" t="str">
            <v>UN</v>
          </cell>
          <cell r="G39">
            <v>3229502</v>
          </cell>
        </row>
        <row r="40">
          <cell r="D40">
            <v>4608</v>
          </cell>
          <cell r="E40" t="str">
            <v>UNION PVC U.M. NORMA NTC 382 D=2"</v>
          </cell>
          <cell r="F40" t="str">
            <v>UN</v>
          </cell>
          <cell r="G40">
            <v>35366</v>
          </cell>
        </row>
        <row r="41">
          <cell r="D41">
            <v>4609</v>
          </cell>
          <cell r="E41" t="str">
            <v>UNION PVC U.M. NORMA NTC 382 D=3"</v>
          </cell>
          <cell r="F41" t="str">
            <v>UN</v>
          </cell>
          <cell r="G41">
            <v>58252</v>
          </cell>
        </row>
        <row r="42">
          <cell r="D42">
            <v>4610</v>
          </cell>
          <cell r="E42" t="str">
            <v>UNION PVC U.M. NORMA NTC 382 D=4"</v>
          </cell>
          <cell r="F42" t="str">
            <v>UN</v>
          </cell>
          <cell r="G42">
            <v>84840</v>
          </cell>
        </row>
        <row r="43">
          <cell r="D43">
            <v>4611</v>
          </cell>
          <cell r="E43" t="str">
            <v>UNION PVC U.M. NORMA NTC 382 D=6"</v>
          </cell>
          <cell r="F43" t="str">
            <v>UN</v>
          </cell>
          <cell r="G43">
            <v>198097</v>
          </cell>
        </row>
        <row r="44">
          <cell r="D44">
            <v>4612</v>
          </cell>
          <cell r="E44" t="str">
            <v>UNION PVC U.M. NORMA NTC 382 D=8"</v>
          </cell>
          <cell r="F44" t="str">
            <v>UN</v>
          </cell>
          <cell r="G44">
            <v>363957</v>
          </cell>
        </row>
        <row r="45">
          <cell r="D45">
            <v>4613</v>
          </cell>
          <cell r="E45" t="str">
            <v>UNION PVC U.M. NORMA NTC 382 D=10"</v>
          </cell>
          <cell r="F45" t="str">
            <v>UN</v>
          </cell>
          <cell r="G45">
            <v>650279</v>
          </cell>
        </row>
        <row r="46">
          <cell r="D46">
            <v>4614</v>
          </cell>
          <cell r="E46" t="str">
            <v>UNION PVC U.M. NORMA NTC 382 D=12"</v>
          </cell>
          <cell r="F46" t="str">
            <v>UN</v>
          </cell>
          <cell r="G46">
            <v>1007787</v>
          </cell>
        </row>
        <row r="47">
          <cell r="D47">
            <v>4675</v>
          </cell>
          <cell r="E47" t="str">
            <v>CEMENTO GRIS TIPO III (Bulto x 50 Kg)</v>
          </cell>
          <cell r="F47" t="str">
            <v>UN</v>
          </cell>
          <cell r="G47">
            <v>30990</v>
          </cell>
        </row>
        <row r="48">
          <cell r="D48">
            <v>4694</v>
          </cell>
          <cell r="E48" t="str">
            <v>TUBERIA CONDUIT METALICA RMC D= 1"</v>
          </cell>
          <cell r="F48" t="str">
            <v>ML</v>
          </cell>
          <cell r="G48">
            <v>36720</v>
          </cell>
        </row>
        <row r="49">
          <cell r="D49">
            <v>4697</v>
          </cell>
          <cell r="E49" t="str">
            <v>TUBERIA CONDUIT METALICA RMC D= 1 1/2"</v>
          </cell>
          <cell r="F49" t="str">
            <v>ML</v>
          </cell>
          <cell r="G49">
            <v>43372</v>
          </cell>
        </row>
        <row r="50">
          <cell r="D50">
            <v>5038</v>
          </cell>
          <cell r="E50" t="str">
            <v>ACERO FIGURADO No. 3 (Ø 3/8") F'y=60000 PSI</v>
          </cell>
          <cell r="F50" t="str">
            <v>KG</v>
          </cell>
          <cell r="G50">
            <v>4657</v>
          </cell>
        </row>
        <row r="51">
          <cell r="D51">
            <v>5041</v>
          </cell>
          <cell r="E51" t="str">
            <v>ACERO FIGURADO No. 5 (Ø 5/8") F'y=60000 PSI</v>
          </cell>
          <cell r="F51" t="str">
            <v>KG</v>
          </cell>
          <cell r="G51">
            <v>4665</v>
          </cell>
        </row>
        <row r="52">
          <cell r="D52">
            <v>5042</v>
          </cell>
          <cell r="E52" t="str">
            <v>ACERO FIGURADO No. 6 (Ø 3/4") F'y=60000 PSI</v>
          </cell>
          <cell r="F52" t="str">
            <v>KG</v>
          </cell>
          <cell r="G52">
            <v>4665</v>
          </cell>
        </row>
        <row r="53">
          <cell r="D53">
            <v>5056</v>
          </cell>
          <cell r="E53" t="str">
            <v>MORTERO 1500 PSI 10,5 MPa (105 Kg/cm2)</v>
          </cell>
          <cell r="F53" t="str">
            <v>M3</v>
          </cell>
          <cell r="G53">
            <v>531787</v>
          </cell>
        </row>
        <row r="54">
          <cell r="D54">
            <v>5115</v>
          </cell>
          <cell r="E54" t="str">
            <v>A.C.P.M.</v>
          </cell>
          <cell r="F54" t="str">
            <v>GLN</v>
          </cell>
          <cell r="G54">
            <v>9614</v>
          </cell>
        </row>
        <row r="55">
          <cell r="D55">
            <v>5481</v>
          </cell>
          <cell r="E55" t="str">
            <v>BLOQUE PARA CAMARA TELEFONICA ETB</v>
          </cell>
          <cell r="F55" t="str">
            <v>UN</v>
          </cell>
          <cell r="G55">
            <v>9500</v>
          </cell>
        </row>
        <row r="56">
          <cell r="D56">
            <v>5661</v>
          </cell>
          <cell r="E56" t="str">
            <v>VIBROCOMPACTADORA TIPO RANA - VIBRACIONES POR MINUTO DE 5320 A 5880 - INCLUYE COMBUSTIBLE</v>
          </cell>
          <cell r="F56" t="str">
            <v>DIA</v>
          </cell>
          <cell r="G56">
            <v>57341</v>
          </cell>
        </row>
        <row r="57">
          <cell r="D57">
            <v>5890</v>
          </cell>
          <cell r="E57" t="str">
            <v>GRUA EXTENSION PARA POSTES DE BRAZO ARTICULADO. INCLUYE OPERARIO Y COMBUSTIBLE</v>
          </cell>
          <cell r="F57" t="str">
            <v>HR</v>
          </cell>
          <cell r="G57">
            <v>88387</v>
          </cell>
        </row>
        <row r="58">
          <cell r="D58">
            <v>5915</v>
          </cell>
          <cell r="E58" t="str">
            <v>GRAVILLA 1/2"</v>
          </cell>
          <cell r="F58" t="str">
            <v>M3</v>
          </cell>
          <cell r="G58">
            <v>91800</v>
          </cell>
        </row>
        <row r="59">
          <cell r="D59">
            <v>6013</v>
          </cell>
          <cell r="E59" t="str">
            <v>MOTONIVELADORA - MASA DE 16 A 18 TONELADAS - POTENCIA DE 93 A 122 KW - INCLUYE OPERARIO Y COMBUSTIBLE</v>
          </cell>
          <cell r="F59" t="str">
            <v>HR</v>
          </cell>
          <cell r="G59">
            <v>297048</v>
          </cell>
        </row>
        <row r="60">
          <cell r="D60">
            <v>6026</v>
          </cell>
          <cell r="E60" t="str">
            <v>RETROEXCAVADORA - MASA DE 7 A 9 TONELADAS - POTENCIA DE 74 A 99 HP - INCLUYE OPERARIO Y COMBUSTIBLE.</v>
          </cell>
          <cell r="F60" t="str">
            <v>HR</v>
          </cell>
          <cell r="G60">
            <v>157602</v>
          </cell>
        </row>
        <row r="61">
          <cell r="D61">
            <v>6062</v>
          </cell>
          <cell r="E61" t="str">
            <v>VIBROCOMPACTADOR DE CILINDRO LISO - MASA DE 10 A 13 TONELADAS - AMPLITUD DE COMPACTACIÓN  MÁXIMA 2mm - INCLUYE OPERARIO Y COMBUSTIBLE</v>
          </cell>
          <cell r="F61" t="str">
            <v>HR</v>
          </cell>
          <cell r="G61">
            <v>184305</v>
          </cell>
        </row>
        <row r="62">
          <cell r="D62">
            <v>6072</v>
          </cell>
          <cell r="E62" t="str">
            <v>CONCRETO MR41</v>
          </cell>
          <cell r="F62" t="str">
            <v>M3</v>
          </cell>
          <cell r="G62">
            <v>632284</v>
          </cell>
        </row>
        <row r="63">
          <cell r="D63">
            <v>6073</v>
          </cell>
          <cell r="E63" t="str">
            <v>CONCRETO MR43</v>
          </cell>
          <cell r="F63" t="str">
            <v>M3</v>
          </cell>
          <cell r="G63">
            <v>644370</v>
          </cell>
        </row>
        <row r="64">
          <cell r="D64">
            <v>6087</v>
          </cell>
          <cell r="E64" t="str">
            <v>TARIFA JORNAL - PERSONAL DE OBRA - AYUDANTE (INCLUYE FACTOR DE PRESTACIONES)</v>
          </cell>
          <cell r="F64" t="str">
            <v>JR</v>
          </cell>
          <cell r="G64">
            <v>71580</v>
          </cell>
        </row>
        <row r="65">
          <cell r="D65">
            <v>6088</v>
          </cell>
          <cell r="E65" t="str">
            <v>TARIFA JORNAL - PERSONAL DE OBRA - OFICIAL (INCLUYE FACTOR DE PRESTACIONES)</v>
          </cell>
          <cell r="F65" t="str">
            <v>JR</v>
          </cell>
          <cell r="G65">
            <v>102952</v>
          </cell>
        </row>
        <row r="66">
          <cell r="D66">
            <v>6092</v>
          </cell>
          <cell r="E66" t="str">
            <v>HERRAMIENTA MENOR</v>
          </cell>
          <cell r="F66" t="str">
            <v>GLB</v>
          </cell>
          <cell r="G66">
            <v>2000</v>
          </cell>
        </row>
        <row r="67">
          <cell r="D67">
            <v>6098</v>
          </cell>
          <cell r="E67" t="str">
            <v>AGUA</v>
          </cell>
          <cell r="F67" t="str">
            <v>LT</v>
          </cell>
          <cell r="G67">
            <v>30</v>
          </cell>
        </row>
        <row r="68">
          <cell r="D68">
            <v>6107</v>
          </cell>
          <cell r="E68" t="str">
            <v>MORTERO 4000 PSI 28 MPa (280 Kg/cm2)</v>
          </cell>
          <cell r="F68" t="str">
            <v>M3</v>
          </cell>
          <cell r="G68">
            <v>619829</v>
          </cell>
        </row>
        <row r="69">
          <cell r="D69">
            <v>6109</v>
          </cell>
          <cell r="E69" t="str">
            <v>SARDINEL PREFABRICADO A10 (800x200x500mm)</v>
          </cell>
          <cell r="F69" t="str">
            <v>UN</v>
          </cell>
          <cell r="G69">
            <v>48991</v>
          </cell>
        </row>
        <row r="70">
          <cell r="D70">
            <v>6115</v>
          </cell>
          <cell r="E70" t="str">
            <v>LOSETA PREFABRICADA A60 (400x200x60mm)</v>
          </cell>
          <cell r="F70" t="str">
            <v>M2</v>
          </cell>
          <cell r="G70">
            <v>95223</v>
          </cell>
        </row>
        <row r="71">
          <cell r="D71">
            <v>6116</v>
          </cell>
          <cell r="E71" t="str">
            <v>BORDILLO PREFABRICADO A80 (800x200x350mm)</v>
          </cell>
          <cell r="F71" t="str">
            <v>UN</v>
          </cell>
          <cell r="G71">
            <v>40004</v>
          </cell>
        </row>
        <row r="72">
          <cell r="D72">
            <v>6117</v>
          </cell>
          <cell r="E72" t="str">
            <v>PIEZA REMATE A105 - RAMPA A (800x400x275mm)</v>
          </cell>
          <cell r="F72" t="str">
            <v>UN</v>
          </cell>
          <cell r="G72">
            <v>81601</v>
          </cell>
        </row>
        <row r="73">
          <cell r="D73">
            <v>6118</v>
          </cell>
          <cell r="E73" t="str">
            <v>SARDINEL ESPECIAL A100 - RAMPA A (600x200x500mm)</v>
          </cell>
          <cell r="F73" t="str">
            <v>UN</v>
          </cell>
          <cell r="G73">
            <v>42280</v>
          </cell>
        </row>
        <row r="74">
          <cell r="D74">
            <v>6122</v>
          </cell>
          <cell r="E74" t="str">
            <v>BORDE SEPARADOR VERDE A170 (800x300x820mm)</v>
          </cell>
          <cell r="F74" t="str">
            <v>UN</v>
          </cell>
          <cell r="G74">
            <v>380800</v>
          </cell>
        </row>
        <row r="75">
          <cell r="D75">
            <v>6126</v>
          </cell>
          <cell r="E75" t="str">
            <v>TUBERIA PVC U.M.  EXT CORRUGADO/INT LISO U.M. NORMA NTC 3722-1 D=110MM (4")</v>
          </cell>
          <cell r="F75" t="str">
            <v>ML</v>
          </cell>
          <cell r="G75">
            <v>22050</v>
          </cell>
        </row>
        <row r="76">
          <cell r="D76">
            <v>6127</v>
          </cell>
          <cell r="E76" t="str">
            <v>TUBERIA PVC U.M.  EXT CORRUGADO/INT LISO U.M. NORMA NTC 3722-1 D=160MM (6")</v>
          </cell>
          <cell r="F76" t="str">
            <v>ML</v>
          </cell>
          <cell r="G76">
            <v>42662</v>
          </cell>
        </row>
        <row r="77">
          <cell r="D77">
            <v>6128</v>
          </cell>
          <cell r="E77" t="str">
            <v>TUBERIA PVC U.M.  EXT CORRUGADO/INT LISO U.M. NORMA NTC 3722-1 D=200MM (8")</v>
          </cell>
          <cell r="F77" t="str">
            <v>ML</v>
          </cell>
          <cell r="G77">
            <v>60993</v>
          </cell>
        </row>
        <row r="78">
          <cell r="D78">
            <v>6129</v>
          </cell>
          <cell r="E78" t="str">
            <v>TUBERIA PVC U.M.  EXT CORRUGADO/INT LISO U.M. NORMA NTC 3722-1 D=250MM (10")</v>
          </cell>
          <cell r="F78" t="str">
            <v>ML</v>
          </cell>
          <cell r="G78">
            <v>89083</v>
          </cell>
        </row>
        <row r="79">
          <cell r="D79">
            <v>6130</v>
          </cell>
          <cell r="E79" t="str">
            <v>TUBERIA PVC U.M.  EXT CORRUGADO/INT LISO U.M. NORMA NTC 3722-1 D=315MM (12")</v>
          </cell>
          <cell r="F79" t="str">
            <v>ML</v>
          </cell>
          <cell r="G79">
            <v>128187</v>
          </cell>
        </row>
        <row r="80">
          <cell r="D80">
            <v>6131</v>
          </cell>
          <cell r="E80" t="str">
            <v>TUBERIA PVC U.M.  EXT CORRUGADO/INT LISO U.M. NORMA NTC 3722-1 D=400MM (16")</v>
          </cell>
          <cell r="F80" t="str">
            <v>ML</v>
          </cell>
          <cell r="G80">
            <v>234966</v>
          </cell>
        </row>
        <row r="81">
          <cell r="D81">
            <v>6132</v>
          </cell>
          <cell r="E81" t="str">
            <v>TUBERIA PVC U.M.  EXT CORRUGADO/INT LISO U.M. NORMA NTC 3722-1 D=450MM (18")</v>
          </cell>
          <cell r="F81" t="str">
            <v>ML</v>
          </cell>
          <cell r="G81">
            <v>303458</v>
          </cell>
        </row>
        <row r="82">
          <cell r="D82">
            <v>6133</v>
          </cell>
          <cell r="E82" t="str">
            <v>TUBERIA PVC U.M.  EXT CORRUGADO/INT LISO U.M. NORMA NTC 3722-1 D=500MM (20")</v>
          </cell>
          <cell r="F82" t="str">
            <v>ML</v>
          </cell>
          <cell r="G82">
            <v>395620</v>
          </cell>
        </row>
        <row r="83">
          <cell r="D83">
            <v>6140</v>
          </cell>
          <cell r="E83" t="str">
            <v>COMPRESOR REMOLCABLE PARA MARTILLOS NEUMATICOS - CAUDAL DE AIRE DE 185 CFM - INCLUYE COMBUSTIBLE</v>
          </cell>
          <cell r="F83" t="str">
            <v>HR</v>
          </cell>
          <cell r="G83">
            <v>61977</v>
          </cell>
        </row>
        <row r="84">
          <cell r="D84">
            <v>6143</v>
          </cell>
          <cell r="E84" t="str">
            <v>MICROESFERAS REFLECTIVAS</v>
          </cell>
          <cell r="F84" t="str">
            <v>KG</v>
          </cell>
          <cell r="G84">
            <v>7449</v>
          </cell>
        </row>
        <row r="85">
          <cell r="D85">
            <v>6147</v>
          </cell>
          <cell r="E85" t="str">
            <v>TUBERIA CONCRETO CL.1 D=6" (15cm)</v>
          </cell>
          <cell r="F85" t="str">
            <v>ML</v>
          </cell>
          <cell r="G85">
            <v>44130</v>
          </cell>
        </row>
        <row r="86">
          <cell r="D86">
            <v>6148</v>
          </cell>
          <cell r="E86" t="str">
            <v>TUBERIA CONCRETO CL.1 D=8" (20cm)</v>
          </cell>
          <cell r="F86" t="str">
            <v>ML</v>
          </cell>
          <cell r="G86">
            <v>73898</v>
          </cell>
        </row>
        <row r="87">
          <cell r="D87">
            <v>6149</v>
          </cell>
          <cell r="E87" t="str">
            <v>TUBERIA CONCRETO CL.1 D=10" (25cm)</v>
          </cell>
          <cell r="F87" t="str">
            <v>ML</v>
          </cell>
          <cell r="G87">
            <v>90681</v>
          </cell>
        </row>
        <row r="88">
          <cell r="D88">
            <v>6150</v>
          </cell>
          <cell r="E88" t="str">
            <v>TUBERIA CONCRETO CL.1 D=12" (30cm)</v>
          </cell>
          <cell r="F88" t="str">
            <v>ML</v>
          </cell>
          <cell r="G88">
            <v>107685</v>
          </cell>
        </row>
        <row r="89">
          <cell r="D89">
            <v>6151</v>
          </cell>
          <cell r="E89" t="str">
            <v>TUBERIA CONCRETO CL.1 D=14" (35cm)</v>
          </cell>
          <cell r="F89" t="str">
            <v>ML</v>
          </cell>
          <cell r="G89">
            <v>135508</v>
          </cell>
        </row>
        <row r="90">
          <cell r="D90">
            <v>6152</v>
          </cell>
          <cell r="E90" t="str">
            <v>TUBERIA CONCRETO CL.1 D=16" (40cm)</v>
          </cell>
          <cell r="F90" t="str">
            <v>ML</v>
          </cell>
          <cell r="G90">
            <v>178543</v>
          </cell>
        </row>
        <row r="91">
          <cell r="D91">
            <v>6153</v>
          </cell>
          <cell r="E91" t="str">
            <v>TUBERIA CONCRETO CL.1 D=18" (45cm)</v>
          </cell>
          <cell r="F91" t="str">
            <v>ML</v>
          </cell>
          <cell r="G91">
            <v>231779</v>
          </cell>
        </row>
        <row r="92">
          <cell r="D92">
            <v>6154</v>
          </cell>
          <cell r="E92" t="str">
            <v>TUBERIA CONCRETO CL.1 D=20" (50cm)</v>
          </cell>
          <cell r="F92" t="str">
            <v>ML</v>
          </cell>
          <cell r="G92">
            <v>300017</v>
          </cell>
        </row>
        <row r="93">
          <cell r="D93">
            <v>6155</v>
          </cell>
          <cell r="E93" t="str">
            <v>TUBERIA CONCRETO CL.1 D=24" (60cm)</v>
          </cell>
          <cell r="F93" t="str">
            <v>ML</v>
          </cell>
          <cell r="G93">
            <v>442101</v>
          </cell>
        </row>
        <row r="94">
          <cell r="D94">
            <v>6156</v>
          </cell>
          <cell r="E94" t="str">
            <v>TUBERIA CONCRETO CL.2 D=6" (15cm)</v>
          </cell>
          <cell r="F94" t="str">
            <v>ML</v>
          </cell>
          <cell r="G94">
            <v>53620</v>
          </cell>
        </row>
        <row r="95">
          <cell r="D95">
            <v>6157</v>
          </cell>
          <cell r="E95" t="str">
            <v>TUBERIA CONCRETO CL.2 D=8" (20cm)</v>
          </cell>
          <cell r="F95" t="str">
            <v>ML</v>
          </cell>
          <cell r="G95">
            <v>90851</v>
          </cell>
        </row>
        <row r="96">
          <cell r="D96">
            <v>6158</v>
          </cell>
          <cell r="E96" t="str">
            <v>TUBERIA CONCRETO CL.2 D=10" (25cm)</v>
          </cell>
          <cell r="F96" t="str">
            <v>ML</v>
          </cell>
          <cell r="G96">
            <v>116377</v>
          </cell>
        </row>
        <row r="97">
          <cell r="D97">
            <v>6159</v>
          </cell>
          <cell r="E97" t="str">
            <v>TUBERIA CONCRETO CL.2 D=12" (30cm)</v>
          </cell>
          <cell r="F97" t="str">
            <v>ML</v>
          </cell>
          <cell r="G97">
            <v>148487</v>
          </cell>
        </row>
        <row r="98">
          <cell r="D98">
            <v>6160</v>
          </cell>
          <cell r="E98" t="str">
            <v>TUBERIA CONCRETO CL.2 D=14" (35cm)</v>
          </cell>
          <cell r="F98" t="str">
            <v>ML</v>
          </cell>
          <cell r="G98">
            <v>197102</v>
          </cell>
        </row>
        <row r="99">
          <cell r="D99">
            <v>6161</v>
          </cell>
          <cell r="E99" t="str">
            <v>TUBERIA CONCRETO CL.2 D=16" (40cm)</v>
          </cell>
          <cell r="F99" t="str">
            <v>ML</v>
          </cell>
          <cell r="G99">
            <v>256418</v>
          </cell>
        </row>
        <row r="100">
          <cell r="D100">
            <v>6162</v>
          </cell>
          <cell r="E100" t="str">
            <v>TUBERIA CONCRETO CL.2 D=18" (45cm)</v>
          </cell>
          <cell r="F100" t="str">
            <v>ML</v>
          </cell>
          <cell r="G100">
            <v>345370</v>
          </cell>
        </row>
        <row r="101">
          <cell r="D101">
            <v>6163</v>
          </cell>
          <cell r="E101" t="str">
            <v>TUBERIA CONCRETO CL.2 D=20" (50cm)</v>
          </cell>
          <cell r="F101" t="str">
            <v>ML</v>
          </cell>
          <cell r="G101">
            <v>413684</v>
          </cell>
        </row>
        <row r="102">
          <cell r="D102">
            <v>6164</v>
          </cell>
          <cell r="E102" t="str">
            <v>TUBERIA CONCRETO CL.2 D=24"(60cm)</v>
          </cell>
          <cell r="F102" t="str">
            <v>ML</v>
          </cell>
          <cell r="G102">
            <v>594829</v>
          </cell>
        </row>
        <row r="103">
          <cell r="D103">
            <v>6165</v>
          </cell>
          <cell r="E103" t="str">
            <v>TUBERIA CONCRETO REF. CL.I D=24" (60cm)</v>
          </cell>
          <cell r="F103" t="str">
            <v>ML</v>
          </cell>
          <cell r="G103">
            <v>648845</v>
          </cell>
        </row>
        <row r="104">
          <cell r="D104">
            <v>6166</v>
          </cell>
          <cell r="E104" t="str">
            <v>TUBERIA CONCRETO REF. CL.I D=27" (70cm)</v>
          </cell>
          <cell r="F104" t="str">
            <v>ML</v>
          </cell>
          <cell r="G104">
            <v>792005</v>
          </cell>
        </row>
        <row r="105">
          <cell r="D105">
            <v>6167</v>
          </cell>
          <cell r="E105" t="str">
            <v>TUBERIA CONCRETO REF. CL.I D=32" (80cm)</v>
          </cell>
          <cell r="F105" t="str">
            <v>ML</v>
          </cell>
          <cell r="G105">
            <v>989123</v>
          </cell>
        </row>
        <row r="106">
          <cell r="D106">
            <v>6168</v>
          </cell>
          <cell r="E106" t="str">
            <v>TUBERIA CONCRETO REF. CL.I D=36" (90cm)</v>
          </cell>
          <cell r="F106" t="str">
            <v>ML</v>
          </cell>
          <cell r="G106">
            <v>1244345</v>
          </cell>
        </row>
        <row r="107">
          <cell r="D107">
            <v>6169</v>
          </cell>
          <cell r="E107" t="str">
            <v>TUBERIA CONCRETO REF. CL.I D=40" (100cm)</v>
          </cell>
          <cell r="F107" t="str">
            <v>ML</v>
          </cell>
          <cell r="G107">
            <v>1556421</v>
          </cell>
        </row>
        <row r="108">
          <cell r="D108">
            <v>6170</v>
          </cell>
          <cell r="E108" t="str">
            <v>TUBERIA CONCRETO REF. CL.I D=44" (110cm)</v>
          </cell>
          <cell r="F108" t="str">
            <v>ML</v>
          </cell>
          <cell r="G108">
            <v>1751438</v>
          </cell>
        </row>
        <row r="109">
          <cell r="D109">
            <v>6171</v>
          </cell>
          <cell r="E109" t="str">
            <v>TUBERIA CONCRETO REF. CL.I D=48" (120cm)</v>
          </cell>
          <cell r="F109" t="str">
            <v>ML</v>
          </cell>
          <cell r="G109">
            <v>2043447</v>
          </cell>
        </row>
        <row r="110">
          <cell r="D110">
            <v>6172</v>
          </cell>
          <cell r="E110" t="str">
            <v>TUBERIA CONCRETO REF. CL.I D=52" (130cm)</v>
          </cell>
          <cell r="F110" t="str">
            <v>ML</v>
          </cell>
          <cell r="G110">
            <v>2262678</v>
          </cell>
        </row>
        <row r="111">
          <cell r="D111">
            <v>6173</v>
          </cell>
          <cell r="E111" t="str">
            <v>TUBERIA CONCRETO REF. CL.I D=56" (140cm)</v>
          </cell>
          <cell r="F111" t="str">
            <v>ML</v>
          </cell>
          <cell r="G111">
            <v>2540568</v>
          </cell>
        </row>
        <row r="112">
          <cell r="D112">
            <v>6174</v>
          </cell>
          <cell r="E112" t="str">
            <v>TUBERIA CONCRETO REF. CL.I D=60" (150cm)</v>
          </cell>
          <cell r="F112" t="str">
            <v>ML</v>
          </cell>
          <cell r="G112">
            <v>2821574</v>
          </cell>
        </row>
        <row r="113">
          <cell r="D113">
            <v>6175</v>
          </cell>
          <cell r="E113" t="str">
            <v>TUBERIA CONCRETO REF. CL.I D=64" (160cm)</v>
          </cell>
          <cell r="F113" t="str">
            <v>ML</v>
          </cell>
          <cell r="G113">
            <v>3192330</v>
          </cell>
        </row>
        <row r="114">
          <cell r="D114">
            <v>6176</v>
          </cell>
          <cell r="E114" t="str">
            <v>TUBERIA CONCRETO REF. CL.I D=68" (170cm)</v>
          </cell>
          <cell r="F114" t="str">
            <v>ML</v>
          </cell>
          <cell r="G114">
            <v>3608323</v>
          </cell>
        </row>
        <row r="115">
          <cell r="D115">
            <v>6177</v>
          </cell>
          <cell r="E115" t="str">
            <v>TUBERIA CONCRETO REF. CL.I D=72" (180cm)</v>
          </cell>
          <cell r="F115" t="str">
            <v>ML</v>
          </cell>
          <cell r="G115">
            <v>4070931</v>
          </cell>
        </row>
        <row r="116">
          <cell r="D116">
            <v>6178</v>
          </cell>
          <cell r="E116" t="str">
            <v>TUBERIA CONCRETO REF. CL.I D=80" (200cm)</v>
          </cell>
          <cell r="F116" t="str">
            <v>ML</v>
          </cell>
          <cell r="G116">
            <v>5117635</v>
          </cell>
        </row>
        <row r="117">
          <cell r="D117">
            <v>6179</v>
          </cell>
          <cell r="E117" t="str">
            <v>TUBERIA CONCRETO REF. CL.I D=86" (215cm)</v>
          </cell>
          <cell r="F117" t="str">
            <v>ML</v>
          </cell>
          <cell r="G117">
            <v>5775207</v>
          </cell>
        </row>
        <row r="118">
          <cell r="D118">
            <v>6180</v>
          </cell>
          <cell r="E118" t="str">
            <v>TUBERIA CONCRETO REF. CL.I D=92" (230cm)</v>
          </cell>
          <cell r="F118" t="str">
            <v>ML</v>
          </cell>
          <cell r="G118">
            <v>6499643</v>
          </cell>
        </row>
        <row r="119">
          <cell r="D119">
            <v>6181</v>
          </cell>
          <cell r="E119" t="str">
            <v>TUBERIA CONCRETO REF. CL.II D=24" (60cm)</v>
          </cell>
          <cell r="F119" t="str">
            <v>ML</v>
          </cell>
          <cell r="G119">
            <v>648845</v>
          </cell>
        </row>
        <row r="120">
          <cell r="D120">
            <v>6182</v>
          </cell>
          <cell r="E120" t="str">
            <v>TUBERIA CONCRETO REF. CL.II D=27" (70cm)</v>
          </cell>
          <cell r="F120" t="str">
            <v>ML</v>
          </cell>
          <cell r="G120">
            <v>815089</v>
          </cell>
        </row>
        <row r="121">
          <cell r="D121">
            <v>6183</v>
          </cell>
          <cell r="E121" t="str">
            <v>TUBERIA CONCRETO REF. CL.II D=32" (80cm)</v>
          </cell>
          <cell r="F121" t="str">
            <v>ML</v>
          </cell>
          <cell r="G121">
            <v>1017698</v>
          </cell>
        </row>
        <row r="122">
          <cell r="D122">
            <v>6184</v>
          </cell>
          <cell r="E122" t="str">
            <v>TUBERIA CONCRETO REF. CL.II D=36" (90cm)</v>
          </cell>
          <cell r="F122" t="str">
            <v>ML</v>
          </cell>
          <cell r="G122">
            <v>1276439</v>
          </cell>
        </row>
        <row r="123">
          <cell r="D123">
            <v>6185</v>
          </cell>
          <cell r="E123" t="str">
            <v>TUBERIA CONCRETO REF. CL.II D=40" (100cm)</v>
          </cell>
          <cell r="F123" t="str">
            <v>ML</v>
          </cell>
          <cell r="G123">
            <v>1597364</v>
          </cell>
        </row>
        <row r="124">
          <cell r="D124">
            <v>6188</v>
          </cell>
          <cell r="E124" t="str">
            <v>TUBERIA CONCRETO REF. CL.II D=44" (110cm)</v>
          </cell>
          <cell r="F124" t="str">
            <v>ML</v>
          </cell>
          <cell r="G124">
            <v>1788916</v>
          </cell>
        </row>
        <row r="125">
          <cell r="D125">
            <v>6189</v>
          </cell>
          <cell r="E125" t="str">
            <v>TUBERIA CONCRETO REF. CL.II D=48" (120cm)</v>
          </cell>
          <cell r="F125" t="str">
            <v>ML</v>
          </cell>
          <cell r="G125">
            <v>2096918</v>
          </cell>
        </row>
        <row r="126">
          <cell r="D126">
            <v>6190</v>
          </cell>
          <cell r="E126" t="str">
            <v>TUBERIA CONCRETO REF. CL.II D=52" (130cm)</v>
          </cell>
          <cell r="F126" t="str">
            <v>ML</v>
          </cell>
          <cell r="G126">
            <v>2326813</v>
          </cell>
        </row>
        <row r="127">
          <cell r="D127">
            <v>6191</v>
          </cell>
          <cell r="E127" t="str">
            <v>TUBERIA CONCRETO REF. CL.II D=56" (140cm)</v>
          </cell>
          <cell r="F127" t="str">
            <v>ML</v>
          </cell>
          <cell r="G127">
            <v>2578153</v>
          </cell>
        </row>
        <row r="128">
          <cell r="D128">
            <v>6192</v>
          </cell>
          <cell r="E128" t="str">
            <v>TUBERIA CONCRETO REF. CL.II D=60" (150cm)</v>
          </cell>
          <cell r="F128" t="str">
            <v>ML</v>
          </cell>
          <cell r="G128">
            <v>2880430</v>
          </cell>
        </row>
        <row r="129">
          <cell r="D129">
            <v>6193</v>
          </cell>
          <cell r="E129" t="str">
            <v>TUBERIA CONCRETO REF. CL.II D=64" (160cm)</v>
          </cell>
          <cell r="F129" t="str">
            <v>ML</v>
          </cell>
          <cell r="G129">
            <v>3274218</v>
          </cell>
        </row>
        <row r="130">
          <cell r="D130">
            <v>6194</v>
          </cell>
          <cell r="E130" t="str">
            <v>TUBERIA CONCRETO REF. CL.II D=68" (170cm)</v>
          </cell>
          <cell r="F130" t="str">
            <v>ML</v>
          </cell>
          <cell r="G130">
            <v>3700926</v>
          </cell>
        </row>
        <row r="131">
          <cell r="D131">
            <v>6195</v>
          </cell>
          <cell r="E131" t="str">
            <v>TUBERIA CONCRETO REF. CL.II D=72" (180cm)</v>
          </cell>
          <cell r="F131" t="str">
            <v>ML</v>
          </cell>
          <cell r="G131">
            <v>4090443</v>
          </cell>
        </row>
        <row r="132">
          <cell r="D132">
            <v>6196</v>
          </cell>
          <cell r="E132" t="str">
            <v>TUBERIA CONCRETO REF. CL.II D=80" (200cm)</v>
          </cell>
          <cell r="F132" t="str">
            <v>ML</v>
          </cell>
          <cell r="G132">
            <v>5142532</v>
          </cell>
        </row>
        <row r="133">
          <cell r="D133">
            <v>6197</v>
          </cell>
          <cell r="E133" t="str">
            <v>TUBERIA CONCRETO REF. CL.II D=86" (215cm)</v>
          </cell>
          <cell r="F133" t="str">
            <v>ML</v>
          </cell>
          <cell r="G133">
            <v>5871435</v>
          </cell>
        </row>
        <row r="134">
          <cell r="D134">
            <v>6198</v>
          </cell>
          <cell r="E134" t="str">
            <v>TUBERIA CONCRETO REF. CL.II D=92" (230cm)</v>
          </cell>
          <cell r="F134" t="str">
            <v>ML</v>
          </cell>
          <cell r="G134">
            <v>6606641</v>
          </cell>
        </row>
        <row r="135">
          <cell r="D135">
            <v>6199</v>
          </cell>
          <cell r="E135" t="str">
            <v>TUBERIA CONCRETO REF. CL.III D=24" (60cm)</v>
          </cell>
          <cell r="F135" t="str">
            <v>ML</v>
          </cell>
          <cell r="G135">
            <v>648845</v>
          </cell>
        </row>
        <row r="136">
          <cell r="D136">
            <v>6200</v>
          </cell>
          <cell r="E136" t="str">
            <v>TUBERIA CONCRETO REF. CL.III D=27" (70cm)</v>
          </cell>
          <cell r="F136" t="str">
            <v>ML</v>
          </cell>
          <cell r="G136">
            <v>863443</v>
          </cell>
        </row>
        <row r="137">
          <cell r="D137">
            <v>6201</v>
          </cell>
          <cell r="E137" t="str">
            <v>TUBERIA CONCRETO REF. CL.III D=32" (80cm)</v>
          </cell>
          <cell r="F137" t="str">
            <v>ML</v>
          </cell>
          <cell r="G137">
            <v>1076501</v>
          </cell>
        </row>
        <row r="138">
          <cell r="D138">
            <v>6202</v>
          </cell>
          <cell r="E138" t="str">
            <v>TUBERIA CONCRETO REF. CL.III D=36" (90cm)</v>
          </cell>
          <cell r="F138" t="str">
            <v>ML</v>
          </cell>
          <cell r="G138">
            <v>1349583</v>
          </cell>
        </row>
        <row r="139">
          <cell r="D139">
            <v>6203</v>
          </cell>
          <cell r="E139" t="str">
            <v>TUBERIA CONCRETO REF. CL.III D=40" (100cm)</v>
          </cell>
          <cell r="F139" t="str">
            <v>ML</v>
          </cell>
          <cell r="G139">
            <v>1691727</v>
          </cell>
        </row>
        <row r="140">
          <cell r="D140">
            <v>6204</v>
          </cell>
          <cell r="E140" t="str">
            <v>TUBERIA CONCRETO REF. CL.III D=44" (110cm)</v>
          </cell>
          <cell r="F140" t="str">
            <v>ML</v>
          </cell>
          <cell r="G140">
            <v>1892075</v>
          </cell>
        </row>
        <row r="141">
          <cell r="D141">
            <v>6205</v>
          </cell>
          <cell r="E141" t="str">
            <v>TUBERIA CONCRETO REF. CL.III D=48" (120cm)</v>
          </cell>
          <cell r="F141" t="str">
            <v>ML</v>
          </cell>
          <cell r="G141">
            <v>2219963</v>
          </cell>
        </row>
        <row r="142">
          <cell r="D142">
            <v>6206</v>
          </cell>
          <cell r="E142" t="str">
            <v>TUBERIA CONCRETO REF. CL.III D=52" (130cm)</v>
          </cell>
          <cell r="F142" t="str">
            <v>ML</v>
          </cell>
          <cell r="G142">
            <v>2462332</v>
          </cell>
        </row>
        <row r="143">
          <cell r="D143">
            <v>6207</v>
          </cell>
          <cell r="E143" t="str">
            <v>TUBERIA CONCRETO REF. CL.III D=56" (140cm)</v>
          </cell>
          <cell r="F143" t="str">
            <v>ML</v>
          </cell>
          <cell r="G143">
            <v>2724282</v>
          </cell>
        </row>
        <row r="144">
          <cell r="D144">
            <v>6208</v>
          </cell>
          <cell r="E144" t="str">
            <v>TUBERIA CONCRETO REF. CL.III D=60" (150cm)</v>
          </cell>
          <cell r="F144" t="str">
            <v>ML</v>
          </cell>
          <cell r="G144">
            <v>3249349</v>
          </cell>
        </row>
        <row r="145">
          <cell r="D145">
            <v>6209</v>
          </cell>
          <cell r="E145" t="str">
            <v>TUBERIA CONCRETO REF. CL.III D=64" (160cm)</v>
          </cell>
          <cell r="F145" t="str">
            <v>ML</v>
          </cell>
          <cell r="G145">
            <v>3422159</v>
          </cell>
        </row>
        <row r="146">
          <cell r="D146">
            <v>6210</v>
          </cell>
          <cell r="E146" t="str">
            <v>TUBERIA CONCRETO REF. CL.III D=68" (170cm)</v>
          </cell>
          <cell r="F146" t="str">
            <v>ML</v>
          </cell>
          <cell r="G146">
            <v>3870244</v>
          </cell>
        </row>
        <row r="147">
          <cell r="D147">
            <v>6211</v>
          </cell>
          <cell r="E147" t="str">
            <v>TUBERIA CONCRETO REF. CL.III D=72" (180cm)</v>
          </cell>
          <cell r="F147" t="str">
            <v>ML</v>
          </cell>
          <cell r="G147">
            <v>4519978</v>
          </cell>
        </row>
        <row r="148">
          <cell r="D148">
            <v>6212</v>
          </cell>
          <cell r="E148" t="str">
            <v>TUBERIA CONCRETO REF. CL.III D=80" (200cm)</v>
          </cell>
          <cell r="F148" t="str">
            <v>ML</v>
          </cell>
          <cell r="G148">
            <v>5368895</v>
          </cell>
        </row>
        <row r="149">
          <cell r="D149">
            <v>6213</v>
          </cell>
          <cell r="E149" t="str">
            <v>TUBERIA CONCRETO REF. CL.III D=86" (215cm)</v>
          </cell>
          <cell r="F149" t="str">
            <v>ML</v>
          </cell>
          <cell r="G149">
            <v>6026467</v>
          </cell>
        </row>
        <row r="150">
          <cell r="D150">
            <v>6214</v>
          </cell>
          <cell r="E150" t="str">
            <v>TUBERIA CONCRETO REF. CL.III D=92" (230cm)</v>
          </cell>
          <cell r="F150" t="str">
            <v>ML</v>
          </cell>
          <cell r="G150">
            <v>6722434</v>
          </cell>
        </row>
        <row r="151">
          <cell r="D151">
            <v>6215</v>
          </cell>
          <cell r="E151" t="str">
            <v>TUBERIA CONCRETO REF. CL.IV D=24" (60cm)</v>
          </cell>
          <cell r="F151" t="str">
            <v>ML</v>
          </cell>
          <cell r="G151">
            <v>736170</v>
          </cell>
        </row>
        <row r="152">
          <cell r="D152">
            <v>6216</v>
          </cell>
          <cell r="E152" t="str">
            <v>TUBERIA CONCRETO REF. CL.IV D=27" (70cm)</v>
          </cell>
          <cell r="F152" t="str">
            <v>ML</v>
          </cell>
          <cell r="G152">
            <v>982649</v>
          </cell>
        </row>
        <row r="153">
          <cell r="D153">
            <v>6217</v>
          </cell>
          <cell r="E153" t="str">
            <v>TUBERIA CONCRETO REF. CL.IV D=32" (80cm)</v>
          </cell>
          <cell r="F153" t="str">
            <v>ML</v>
          </cell>
          <cell r="G153">
            <v>1231426</v>
          </cell>
        </row>
        <row r="154">
          <cell r="D154">
            <v>6218</v>
          </cell>
          <cell r="E154" t="str">
            <v>TUBERIA CONCRETO REF. CL.IV D=36" (90cm)</v>
          </cell>
          <cell r="F154" t="str">
            <v>ML</v>
          </cell>
          <cell r="G154">
            <v>1543586</v>
          </cell>
        </row>
        <row r="155">
          <cell r="D155">
            <v>6219</v>
          </cell>
          <cell r="E155" t="str">
            <v>TUBERIA CONCRETO REF. CL.IV D=40" (100cm)</v>
          </cell>
          <cell r="F155" t="str">
            <v>ML</v>
          </cell>
          <cell r="G155">
            <v>1932430</v>
          </cell>
        </row>
        <row r="156">
          <cell r="D156">
            <v>6220</v>
          </cell>
          <cell r="E156" t="str">
            <v>TUBERIA CONCRETO REF. CL.IV D=44" (110cm)</v>
          </cell>
          <cell r="F156" t="str">
            <v>ML</v>
          </cell>
          <cell r="G156">
            <v>2163007</v>
          </cell>
        </row>
        <row r="157">
          <cell r="D157">
            <v>6221</v>
          </cell>
          <cell r="E157" t="str">
            <v>TUBERIA CONCRETO REF. CL.IV D=48" (120cm)</v>
          </cell>
          <cell r="F157" t="str">
            <v>ML</v>
          </cell>
          <cell r="G157">
            <v>2537382</v>
          </cell>
        </row>
        <row r="158">
          <cell r="D158">
            <v>6222</v>
          </cell>
          <cell r="E158" t="str">
            <v>TUBERIA CONCRETO REF. CL.IV D=52" (130cm)</v>
          </cell>
          <cell r="F158" t="str">
            <v>ML</v>
          </cell>
          <cell r="G158">
            <v>2836529</v>
          </cell>
        </row>
        <row r="159">
          <cell r="D159">
            <v>6223</v>
          </cell>
          <cell r="E159" t="str">
            <v>TUBERIA CONCRETO REF. CL.IV D=56" (140cm)</v>
          </cell>
          <cell r="F159" t="str">
            <v>ML</v>
          </cell>
          <cell r="G159">
            <v>3005769</v>
          </cell>
        </row>
        <row r="160">
          <cell r="D160">
            <v>6224</v>
          </cell>
          <cell r="E160" t="str">
            <v>TUBERIA CONCRETO REF. CL.IV D=60" (150cm)</v>
          </cell>
          <cell r="F160" t="str">
            <v>ML</v>
          </cell>
          <cell r="G160">
            <v>3443512</v>
          </cell>
        </row>
        <row r="161">
          <cell r="D161">
            <v>6225</v>
          </cell>
          <cell r="E161" t="str">
            <v>TUBERIA CONCRETO REF. CL.IV D=64" (160cm)</v>
          </cell>
          <cell r="F161" t="str">
            <v>ML</v>
          </cell>
          <cell r="G161">
            <v>3915828</v>
          </cell>
        </row>
        <row r="162">
          <cell r="D162">
            <v>6226</v>
          </cell>
          <cell r="E162" t="str">
            <v>TUBERIA CONCRETO REF. CL.IV D=68" (170cm)</v>
          </cell>
          <cell r="F162" t="str">
            <v>ML</v>
          </cell>
          <cell r="G162">
            <v>4431620</v>
          </cell>
        </row>
        <row r="163">
          <cell r="D163">
            <v>6227</v>
          </cell>
          <cell r="E163" t="str">
            <v>TUBERIA CONCRETO REF. CL.IV D=72" (180cm)</v>
          </cell>
          <cell r="F163" t="str">
            <v>ML</v>
          </cell>
          <cell r="G163">
            <v>4955004</v>
          </cell>
        </row>
        <row r="164">
          <cell r="D164">
            <v>6228</v>
          </cell>
          <cell r="E164" t="str">
            <v>TUBERIA CONCRETO REF. CL.IV D=80" (200cm)</v>
          </cell>
          <cell r="F164" t="str">
            <v>ML</v>
          </cell>
          <cell r="G164">
            <v>6142452</v>
          </cell>
        </row>
        <row r="165">
          <cell r="D165">
            <v>6229</v>
          </cell>
          <cell r="E165" t="str">
            <v>TUBERIA CONCRETO REF. CL.IV D=86" (215cm)</v>
          </cell>
          <cell r="F165" t="str">
            <v>ML</v>
          </cell>
          <cell r="G165">
            <v>7366570</v>
          </cell>
        </row>
        <row r="166">
          <cell r="D166">
            <v>6230</v>
          </cell>
          <cell r="E166" t="str">
            <v>TUBERIA CONCRETO REF. CL.IV D=92" (230cm)</v>
          </cell>
          <cell r="F166" t="str">
            <v>ML</v>
          </cell>
          <cell r="G166">
            <v>8048304</v>
          </cell>
        </row>
        <row r="167">
          <cell r="D167">
            <v>6236</v>
          </cell>
          <cell r="E167" t="str">
            <v>YEE CONCRETO 8" x 6" x 0.60m</v>
          </cell>
          <cell r="F167" t="str">
            <v>UN</v>
          </cell>
          <cell r="G167">
            <v>123913</v>
          </cell>
        </row>
        <row r="168">
          <cell r="D168">
            <v>6237</v>
          </cell>
          <cell r="E168" t="str">
            <v>YEE CONCRETO 10" x 6" x 1.25m</v>
          </cell>
          <cell r="F168" t="str">
            <v>UN</v>
          </cell>
          <cell r="G168">
            <v>218234</v>
          </cell>
        </row>
        <row r="169">
          <cell r="D169">
            <v>6238</v>
          </cell>
          <cell r="E169" t="str">
            <v>YEE CONCRETO 12" x 6" x 1.25m</v>
          </cell>
          <cell r="F169" t="str">
            <v>UN</v>
          </cell>
          <cell r="G169">
            <v>280144</v>
          </cell>
        </row>
        <row r="170">
          <cell r="D170">
            <v>6239</v>
          </cell>
          <cell r="E170" t="str">
            <v>YEE CONCRETO 14" x 6" x 1.25m</v>
          </cell>
          <cell r="F170" t="str">
            <v>UN</v>
          </cell>
          <cell r="G170">
            <v>334144</v>
          </cell>
        </row>
        <row r="171">
          <cell r="D171">
            <v>6240</v>
          </cell>
          <cell r="E171" t="str">
            <v>YEE CONCRETO 16" x 6" x 1.25m</v>
          </cell>
          <cell r="F171" t="str">
            <v>UN</v>
          </cell>
          <cell r="G171">
            <v>426833</v>
          </cell>
        </row>
        <row r="172">
          <cell r="D172">
            <v>6241</v>
          </cell>
          <cell r="E172" t="str">
            <v>YEE CONCRETO 18" x 6" x 1.25m</v>
          </cell>
          <cell r="F172" t="str">
            <v>UN</v>
          </cell>
          <cell r="G172">
            <v>502603</v>
          </cell>
        </row>
        <row r="173">
          <cell r="D173">
            <v>6242</v>
          </cell>
          <cell r="E173" t="str">
            <v>YEE CONCRETO 20" x 6" x 1.25m</v>
          </cell>
          <cell r="F173" t="str">
            <v>UN</v>
          </cell>
          <cell r="G173">
            <v>606218</v>
          </cell>
        </row>
        <row r="174">
          <cell r="D174">
            <v>6243</v>
          </cell>
          <cell r="E174" t="str">
            <v>YEE CONCRETO 24" x 6" x 1.25m</v>
          </cell>
          <cell r="F174" t="str">
            <v>UN</v>
          </cell>
          <cell r="G174">
            <v>901127</v>
          </cell>
        </row>
        <row r="175">
          <cell r="D175">
            <v>6257</v>
          </cell>
          <cell r="E175" t="str">
            <v>TUBERIA PVC U.M. NORMA NTC 382 D=2" RDE 21</v>
          </cell>
          <cell r="F175" t="str">
            <v>ML</v>
          </cell>
          <cell r="G175">
            <v>16242</v>
          </cell>
        </row>
        <row r="176">
          <cell r="D176">
            <v>6258</v>
          </cell>
          <cell r="E176" t="str">
            <v>TUBERIA PVC U.M. NORMA NTC 382 D=2 1/2" RDE 21</v>
          </cell>
          <cell r="F176" t="str">
            <v>ML</v>
          </cell>
          <cell r="G176">
            <v>23826</v>
          </cell>
        </row>
        <row r="177">
          <cell r="D177">
            <v>6259</v>
          </cell>
          <cell r="E177" t="str">
            <v>TUBERIA PVC U.M. NORMA NTC 382 D=3" RDE 21</v>
          </cell>
          <cell r="F177" t="str">
            <v>ML</v>
          </cell>
          <cell r="G177">
            <v>40658</v>
          </cell>
        </row>
        <row r="178">
          <cell r="D178">
            <v>6260</v>
          </cell>
          <cell r="E178" t="str">
            <v>TUBERIA PVC U.M. NORMA NTC 382 D=4`` RDE 21</v>
          </cell>
          <cell r="F178" t="str">
            <v>ML</v>
          </cell>
          <cell r="G178">
            <v>53703</v>
          </cell>
        </row>
        <row r="179">
          <cell r="D179">
            <v>6261</v>
          </cell>
          <cell r="E179" t="str">
            <v>TUBERIA PVC U.M. NORMA NTC 382 D=6" RDE 21</v>
          </cell>
          <cell r="F179" t="str">
            <v>ML</v>
          </cell>
          <cell r="G179">
            <v>110333</v>
          </cell>
        </row>
        <row r="180">
          <cell r="D180">
            <v>6262</v>
          </cell>
          <cell r="E180" t="str">
            <v>TUBERIA PVC U.M. NORMA NTC 382 D=8" RDE 21</v>
          </cell>
          <cell r="F180" t="str">
            <v>ML</v>
          </cell>
          <cell r="G180">
            <v>186891</v>
          </cell>
        </row>
        <row r="181">
          <cell r="D181">
            <v>6263</v>
          </cell>
          <cell r="E181" t="str">
            <v>TUBERIA PVC U.M. NORMA NTC 382 D=10" RDE 21</v>
          </cell>
          <cell r="F181" t="str">
            <v>ML</v>
          </cell>
          <cell r="G181">
            <v>294205</v>
          </cell>
        </row>
        <row r="182">
          <cell r="D182">
            <v>6264</v>
          </cell>
          <cell r="E182" t="str">
            <v>TUBERIA PVC U.M. NORMA NTC 382 D=12" RDE 21</v>
          </cell>
          <cell r="F182" t="str">
            <v>ML</v>
          </cell>
          <cell r="G182">
            <v>411649</v>
          </cell>
        </row>
        <row r="183">
          <cell r="D183">
            <v>6265</v>
          </cell>
          <cell r="E183" t="str">
            <v>TUBERIA PVC U.M. NORMA NTC 382 D=2" RDE 26</v>
          </cell>
          <cell r="F183" t="str">
            <v>ML</v>
          </cell>
          <cell r="G183">
            <v>13476</v>
          </cell>
        </row>
        <row r="184">
          <cell r="D184">
            <v>6266</v>
          </cell>
          <cell r="E184" t="str">
            <v>TUBERIA PVC U.M. NORMA NTC 382 D=3" RDE 26</v>
          </cell>
          <cell r="F184" t="str">
            <v>ML</v>
          </cell>
          <cell r="G184">
            <v>33717</v>
          </cell>
        </row>
        <row r="185">
          <cell r="D185">
            <v>6267</v>
          </cell>
          <cell r="E185" t="str">
            <v>TUBERIA PVC U.M. NORMA NTC 382 D=2 1/2" RDE 26</v>
          </cell>
          <cell r="F185" t="str">
            <v>ML</v>
          </cell>
          <cell r="G185">
            <v>19898</v>
          </cell>
        </row>
        <row r="186">
          <cell r="D186">
            <v>6268</v>
          </cell>
          <cell r="E186" t="str">
            <v>TUBERIA PVC U.M. NORMA NTC 382 D=4" RDE 26</v>
          </cell>
          <cell r="F186" t="str">
            <v>ML</v>
          </cell>
          <cell r="G186">
            <v>45220</v>
          </cell>
        </row>
        <row r="187">
          <cell r="D187">
            <v>6269</v>
          </cell>
          <cell r="E187" t="str">
            <v>TUBERIA PVC U.M. NORMA NTC 382 D=6" RDE 26</v>
          </cell>
          <cell r="F187" t="str">
            <v>ML</v>
          </cell>
          <cell r="G187">
            <v>90368</v>
          </cell>
        </row>
        <row r="188">
          <cell r="D188">
            <v>6270</v>
          </cell>
          <cell r="E188" t="str">
            <v>TUBERIA PVC U.M. NORMA NTC 382 D=8" RDE 26</v>
          </cell>
          <cell r="F188" t="str">
            <v>ML</v>
          </cell>
          <cell r="G188">
            <v>153735</v>
          </cell>
        </row>
        <row r="189">
          <cell r="D189">
            <v>6271</v>
          </cell>
          <cell r="E189" t="str">
            <v>TUBERIA PVC U.M. NORMA NTC 382 D=10" RDE 26</v>
          </cell>
          <cell r="F189" t="str">
            <v>ML</v>
          </cell>
          <cell r="G189">
            <v>239291</v>
          </cell>
        </row>
        <row r="190">
          <cell r="D190">
            <v>6272</v>
          </cell>
          <cell r="E190" t="str">
            <v>TUBERIA PVC U.M. NORMA NTC 382 D=12" RDE 26</v>
          </cell>
          <cell r="F190" t="str">
            <v>ML</v>
          </cell>
          <cell r="G190">
            <v>337318</v>
          </cell>
        </row>
        <row r="191">
          <cell r="D191">
            <v>6273</v>
          </cell>
          <cell r="E191" t="str">
            <v>TUBERIA PVC U.M. NORMA NTC 382 D=3" RDE 32.5</v>
          </cell>
          <cell r="F191" t="str">
            <v>ML</v>
          </cell>
          <cell r="G191">
            <v>27172</v>
          </cell>
        </row>
        <row r="192">
          <cell r="D192">
            <v>6274</v>
          </cell>
          <cell r="E192" t="str">
            <v>TUBERIA PVC U.M. NORMA NTC 382 D=4" RDE 32.5</v>
          </cell>
          <cell r="F192" t="str">
            <v>ML</v>
          </cell>
          <cell r="G192">
            <v>36083</v>
          </cell>
        </row>
        <row r="193">
          <cell r="D193">
            <v>6275</v>
          </cell>
          <cell r="E193" t="str">
            <v>TUBERIA PVC U.M. NORMA NTC 382 D=6" RDE 32.5</v>
          </cell>
          <cell r="F193" t="str">
            <v>ML</v>
          </cell>
          <cell r="G193">
            <v>73717</v>
          </cell>
        </row>
        <row r="194">
          <cell r="D194">
            <v>6276</v>
          </cell>
          <cell r="E194" t="str">
            <v>TUBERIA PVC U.M. NORMA NTC 382 D=8" RDE 32.5</v>
          </cell>
          <cell r="F194" t="str">
            <v>ML</v>
          </cell>
          <cell r="G194">
            <v>125417</v>
          </cell>
        </row>
        <row r="195">
          <cell r="D195">
            <v>6277</v>
          </cell>
          <cell r="E195" t="str">
            <v>TUBERIA PVC U.M. NORMA NTC 382 D=10" RDE 32.5</v>
          </cell>
          <cell r="F195" t="str">
            <v>ML</v>
          </cell>
          <cell r="G195">
            <v>196000</v>
          </cell>
        </row>
        <row r="196">
          <cell r="D196">
            <v>6278</v>
          </cell>
          <cell r="E196" t="str">
            <v>TUBERIA PVC U.M. NORMA NTC 382 D=12" RDE 32.5</v>
          </cell>
          <cell r="F196" t="str">
            <v>ML</v>
          </cell>
          <cell r="G196">
            <v>276261</v>
          </cell>
        </row>
        <row r="197">
          <cell r="D197">
            <v>6279</v>
          </cell>
          <cell r="E197" t="str">
            <v>TUBERIA PVC U.M. NORMA NTC 382 D=4" RDE 41</v>
          </cell>
          <cell r="F197" t="str">
            <v>ML</v>
          </cell>
          <cell r="G197">
            <v>28034</v>
          </cell>
        </row>
        <row r="198">
          <cell r="D198">
            <v>6280</v>
          </cell>
          <cell r="E198" t="str">
            <v>TUBERIA PVC U.M. NORMA NTC 382 D=6" RDE 41</v>
          </cell>
          <cell r="F198" t="str">
            <v>ML</v>
          </cell>
          <cell r="G198">
            <v>59430</v>
          </cell>
        </row>
        <row r="199">
          <cell r="D199">
            <v>6281</v>
          </cell>
          <cell r="E199" t="str">
            <v>TUBERIA PVC U.M. NORMA NTC 382 D=8" RDE 41</v>
          </cell>
          <cell r="F199" t="str">
            <v>ML</v>
          </cell>
          <cell r="G199">
            <v>100381</v>
          </cell>
        </row>
        <row r="200">
          <cell r="D200">
            <v>6282</v>
          </cell>
          <cell r="E200" t="str">
            <v>TUBERIA PVC U.M. NORMA NTC 382 D=10" RDE 41</v>
          </cell>
          <cell r="F200" t="str">
            <v>ML</v>
          </cell>
          <cell r="G200">
            <v>156970</v>
          </cell>
        </row>
        <row r="201">
          <cell r="D201">
            <v>6283</v>
          </cell>
          <cell r="E201" t="str">
            <v>TUBERIA PVC U.M. NORMA NTC 382 D=12" RDE 41</v>
          </cell>
          <cell r="F201" t="str">
            <v>ML</v>
          </cell>
          <cell r="G201">
            <v>218339</v>
          </cell>
        </row>
        <row r="202">
          <cell r="D202">
            <v>6285</v>
          </cell>
          <cell r="E202" t="str">
            <v>CONCRETO GRAVA COMÚN 1500 PSI 10.5 MPa (105 Kg/cm2)</v>
          </cell>
          <cell r="F202" t="str">
            <v>M3</v>
          </cell>
          <cell r="G202">
            <v>520030</v>
          </cell>
        </row>
        <row r="203">
          <cell r="D203">
            <v>6295</v>
          </cell>
          <cell r="E203" t="str">
            <v>POSTE EN CONCRETO LA, H=8m, CR=510 KG</v>
          </cell>
          <cell r="F203" t="str">
            <v>UN</v>
          </cell>
          <cell r="G203">
            <v>558110</v>
          </cell>
        </row>
        <row r="204">
          <cell r="D204">
            <v>6296</v>
          </cell>
          <cell r="E204" t="str">
            <v>POSTE EN CONCRETO LA, H=8m, CR=750 KG</v>
          </cell>
          <cell r="F204" t="str">
            <v>UN</v>
          </cell>
          <cell r="G204">
            <v>716380</v>
          </cell>
        </row>
        <row r="205">
          <cell r="D205">
            <v>6297</v>
          </cell>
          <cell r="E205" t="str">
            <v>POSTE EN CONCRETO LA, H=8m, CR=1050 KG</v>
          </cell>
          <cell r="F205" t="str">
            <v>UN</v>
          </cell>
          <cell r="G205">
            <v>962710</v>
          </cell>
        </row>
        <row r="206">
          <cell r="D206">
            <v>6298</v>
          </cell>
          <cell r="E206" t="str">
            <v>POSTE EN CONCRETO AP, H=8m, CR=510 KG</v>
          </cell>
          <cell r="F206" t="str">
            <v>UN</v>
          </cell>
          <cell r="G206">
            <v>572250</v>
          </cell>
        </row>
        <row r="207">
          <cell r="D207">
            <v>6303</v>
          </cell>
          <cell r="E207" t="str">
            <v>POSTE EN CONCRETO LA, H=10m, CR=510 KG</v>
          </cell>
          <cell r="F207" t="str">
            <v>UN</v>
          </cell>
          <cell r="G207">
            <v>741370</v>
          </cell>
        </row>
        <row r="208">
          <cell r="D208">
            <v>6304</v>
          </cell>
          <cell r="E208" t="str">
            <v>POSTE EN CONCRETO LA, H=10m, CR=750 KG</v>
          </cell>
          <cell r="F208" t="str">
            <v>UN</v>
          </cell>
          <cell r="G208">
            <v>886550</v>
          </cell>
        </row>
        <row r="209">
          <cell r="D209">
            <v>6305</v>
          </cell>
          <cell r="E209" t="str">
            <v>POSTE EN CONCRETO LA, H=10m, CR=1050 KG</v>
          </cell>
          <cell r="F209" t="str">
            <v>UN</v>
          </cell>
          <cell r="G209">
            <v>1223320</v>
          </cell>
        </row>
        <row r="210">
          <cell r="D210">
            <v>6306</v>
          </cell>
          <cell r="E210" t="str">
            <v>POSTE EN CONCRETO AP, H=10m, CR=510 KG</v>
          </cell>
          <cell r="F210" t="str">
            <v>UN</v>
          </cell>
          <cell r="G210">
            <v>749700</v>
          </cell>
        </row>
        <row r="211">
          <cell r="D211">
            <v>6307</v>
          </cell>
          <cell r="E211" t="str">
            <v>POSTE EN CONCRETO AP, H=10m, CR=750 KG</v>
          </cell>
          <cell r="F211" t="str">
            <v>UN</v>
          </cell>
          <cell r="G211">
            <v>985320</v>
          </cell>
        </row>
        <row r="212">
          <cell r="D212">
            <v>6308</v>
          </cell>
          <cell r="E212" t="str">
            <v>POSTE EN CONCRETO AP, H=10m, CR=1050 KG</v>
          </cell>
          <cell r="F212" t="str">
            <v>UN</v>
          </cell>
          <cell r="G212">
            <v>1122200</v>
          </cell>
        </row>
        <row r="213">
          <cell r="D213">
            <v>6309</v>
          </cell>
          <cell r="E213" t="str">
            <v>POSTE EN CONCRETO LA, H=12m, CR=510 KG</v>
          </cell>
          <cell r="F213" t="str">
            <v>UN</v>
          </cell>
          <cell r="G213">
            <v>923440</v>
          </cell>
        </row>
        <row r="214">
          <cell r="D214">
            <v>6310</v>
          </cell>
          <cell r="E214" t="str">
            <v>POSTE EN CONCRETO LA, H=12m, CR=750 KG</v>
          </cell>
          <cell r="F214" t="str">
            <v>UN</v>
          </cell>
          <cell r="G214">
            <v>1188810</v>
          </cell>
        </row>
        <row r="215">
          <cell r="D215">
            <v>6311</v>
          </cell>
          <cell r="E215" t="str">
            <v>POSTE EN CONCRETO LA, H=12m, CR=1050 KG</v>
          </cell>
          <cell r="F215" t="str">
            <v>UN</v>
          </cell>
          <cell r="G215">
            <v>2000000</v>
          </cell>
        </row>
        <row r="216">
          <cell r="D216">
            <v>6312</v>
          </cell>
          <cell r="E216" t="str">
            <v>POSTE EN CONCRETO AP, H=12m, CR=510 KG</v>
          </cell>
          <cell r="F216" t="str">
            <v>UN</v>
          </cell>
          <cell r="G216">
            <v>1055292</v>
          </cell>
        </row>
        <row r="217">
          <cell r="D217">
            <v>6314</v>
          </cell>
          <cell r="E217" t="str">
            <v>POSTE EN CONCRETO AP, H=12m, CR=1050 KG</v>
          </cell>
          <cell r="F217" t="str">
            <v>UN</v>
          </cell>
          <cell r="G217">
            <v>1679150</v>
          </cell>
        </row>
        <row r="218">
          <cell r="D218">
            <v>6315</v>
          </cell>
          <cell r="E218" t="str">
            <v>POSTE EN CONCRETO LA, H=14m, CR=750 KG</v>
          </cell>
          <cell r="F218" t="str">
            <v>UN</v>
          </cell>
          <cell r="G218">
            <v>1738590</v>
          </cell>
        </row>
        <row r="219">
          <cell r="D219">
            <v>6316</v>
          </cell>
          <cell r="E219" t="str">
            <v>POSTE EN CONCRETO LA, H=14m, CR=1050 KG</v>
          </cell>
          <cell r="F219" t="str">
            <v>UN</v>
          </cell>
          <cell r="G219">
            <v>2068220</v>
          </cell>
        </row>
        <row r="220">
          <cell r="D220">
            <v>6317</v>
          </cell>
          <cell r="E220" t="str">
            <v>POSTE EN CONCRETO LA, H=14m, CR=1350 KG</v>
          </cell>
          <cell r="F220" t="str">
            <v>UN</v>
          </cell>
          <cell r="G220">
            <v>2420460</v>
          </cell>
        </row>
        <row r="221">
          <cell r="D221">
            <v>6318</v>
          </cell>
          <cell r="E221" t="str">
            <v>POSTE EN CONCRETO AP, H=14m, CR=750 KG</v>
          </cell>
          <cell r="F221" t="str">
            <v>UN</v>
          </cell>
          <cell r="G221">
            <v>1826650</v>
          </cell>
        </row>
        <row r="222">
          <cell r="D222">
            <v>6319</v>
          </cell>
          <cell r="E222" t="str">
            <v>POSTE EN CONCRETO AP, H=14m, CR=1050 KG</v>
          </cell>
          <cell r="F222" t="str">
            <v>UN</v>
          </cell>
          <cell r="G222">
            <v>2140250</v>
          </cell>
        </row>
        <row r="223">
          <cell r="D223">
            <v>6320</v>
          </cell>
          <cell r="E223" t="str">
            <v>POSTE EN CONCRETO AP, H=14m, CR=1350 KG</v>
          </cell>
          <cell r="F223" t="str">
            <v>UN</v>
          </cell>
          <cell r="G223">
            <v>2701776</v>
          </cell>
        </row>
        <row r="224">
          <cell r="D224">
            <v>6324</v>
          </cell>
          <cell r="E224" t="str">
            <v>POSTE METALICO H=12m BRAZO DOBLE (PINTADO)</v>
          </cell>
          <cell r="F224" t="str">
            <v>UN</v>
          </cell>
          <cell r="G224">
            <v>4058495</v>
          </cell>
        </row>
        <row r="225">
          <cell r="D225">
            <v>6326</v>
          </cell>
          <cell r="E225" t="str">
            <v>POSTE METALICO H=10m BRAZO DOBLE (PINTADO)</v>
          </cell>
          <cell r="F225" t="str">
            <v>UN</v>
          </cell>
          <cell r="G225">
            <v>3433864</v>
          </cell>
        </row>
        <row r="226">
          <cell r="D226">
            <v>6327</v>
          </cell>
          <cell r="E226" t="str">
            <v>POSTE PEATONAL M130 H=6m BRAZO SENCILLO</v>
          </cell>
          <cell r="F226" t="str">
            <v>UN</v>
          </cell>
          <cell r="G226">
            <v>1242539</v>
          </cell>
        </row>
        <row r="227">
          <cell r="D227">
            <v>6328</v>
          </cell>
          <cell r="E227" t="str">
            <v>POSTE PEATONAL M130 H=6m BRAZO DOBLE</v>
          </cell>
          <cell r="F227" t="str">
            <v>UN</v>
          </cell>
          <cell r="G227">
            <v>1346069</v>
          </cell>
        </row>
        <row r="228">
          <cell r="D228">
            <v>6329</v>
          </cell>
          <cell r="E228" t="str">
            <v>LUMINARIA DE SODIO 70W, 208/220V PARA AP</v>
          </cell>
          <cell r="F228" t="str">
            <v>UN</v>
          </cell>
          <cell r="G228">
            <v>214200</v>
          </cell>
        </row>
        <row r="229">
          <cell r="D229">
            <v>6330</v>
          </cell>
          <cell r="E229" t="str">
            <v>LUMINARIA DE SODIO 250W, 208/220V PARA AP</v>
          </cell>
          <cell r="F229" t="str">
            <v>UN</v>
          </cell>
          <cell r="G229">
            <v>333200</v>
          </cell>
        </row>
        <row r="230">
          <cell r="D230">
            <v>6331</v>
          </cell>
          <cell r="E230" t="str">
            <v>LUMINARIA DE SODIO 150W, 208/220V PARA AP</v>
          </cell>
          <cell r="F230" t="str">
            <v>UN</v>
          </cell>
          <cell r="G230">
            <v>297500</v>
          </cell>
        </row>
        <row r="231">
          <cell r="D231">
            <v>6332</v>
          </cell>
          <cell r="E231" t="str">
            <v>CANECA EN MALLA METALICA M120</v>
          </cell>
          <cell r="F231" t="str">
            <v>UN</v>
          </cell>
          <cell r="G231">
            <v>416500</v>
          </cell>
        </row>
        <row r="232">
          <cell r="D232">
            <v>6333</v>
          </cell>
          <cell r="E232" t="str">
            <v>BANCA EN CONCRETO CON ESPALDAR M30</v>
          </cell>
          <cell r="F232" t="str">
            <v>UN</v>
          </cell>
          <cell r="G232">
            <v>630700</v>
          </cell>
        </row>
        <row r="233">
          <cell r="D233">
            <v>6334</v>
          </cell>
          <cell r="E233" t="str">
            <v>BOLARDO EN CONCRETO M60</v>
          </cell>
          <cell r="F233" t="str">
            <v>UN</v>
          </cell>
          <cell r="G233">
            <v>151033</v>
          </cell>
        </row>
        <row r="234">
          <cell r="D234">
            <v>6335</v>
          </cell>
          <cell r="E234" t="str">
            <v>BOLARDO ALTO EN HIERRO M63</v>
          </cell>
          <cell r="F234" t="str">
            <v>UN</v>
          </cell>
          <cell r="G234">
            <v>171414</v>
          </cell>
        </row>
        <row r="235">
          <cell r="D235">
            <v>6337</v>
          </cell>
          <cell r="E235" t="str">
            <v>CICLO-PARQUEADERO M100</v>
          </cell>
          <cell r="F235" t="str">
            <v>UN</v>
          </cell>
          <cell r="G235">
            <v>511700</v>
          </cell>
        </row>
        <row r="236">
          <cell r="D236">
            <v>6356</v>
          </cell>
          <cell r="E236" t="str">
            <v>REGLA VIBRATORIA A GASOLINA. INCLUYE COMBUSTIBLE</v>
          </cell>
          <cell r="F236" t="str">
            <v>DIA</v>
          </cell>
          <cell r="G236">
            <v>53978</v>
          </cell>
        </row>
        <row r="237">
          <cell r="D237">
            <v>6370</v>
          </cell>
          <cell r="E237" t="str">
            <v>TEE HD EXTREMO LISO 6"x2" (150x50mm)</v>
          </cell>
          <cell r="F237" t="str">
            <v>UN</v>
          </cell>
          <cell r="G237">
            <v>499800</v>
          </cell>
        </row>
        <row r="238">
          <cell r="D238">
            <v>6371</v>
          </cell>
          <cell r="E238" t="str">
            <v>TEE HD EXTREMO LISO 6"x3" (150x75mm)</v>
          </cell>
          <cell r="F238" t="str">
            <v>UN</v>
          </cell>
          <cell r="G238">
            <v>499800</v>
          </cell>
        </row>
        <row r="239">
          <cell r="D239">
            <v>6372</v>
          </cell>
          <cell r="E239" t="str">
            <v>TEE HD EXTREMO LISO 6"x4" (150x100mm)</v>
          </cell>
          <cell r="F239" t="str">
            <v>UN</v>
          </cell>
          <cell r="G239">
            <v>523600</v>
          </cell>
        </row>
        <row r="240">
          <cell r="D240">
            <v>6373</v>
          </cell>
          <cell r="E240" t="str">
            <v>TEE HD EXTREMO LISO 6"x6" (150x150mm)</v>
          </cell>
          <cell r="F240" t="str">
            <v>UN</v>
          </cell>
          <cell r="G240">
            <v>553350</v>
          </cell>
        </row>
        <row r="241">
          <cell r="D241">
            <v>6375</v>
          </cell>
          <cell r="E241" t="str">
            <v>TEE HD EXTREMO LISO 8"x2" (200X50mm)</v>
          </cell>
          <cell r="F241" t="str">
            <v>UN</v>
          </cell>
          <cell r="G241">
            <v>743750</v>
          </cell>
        </row>
        <row r="242">
          <cell r="D242">
            <v>6376</v>
          </cell>
          <cell r="E242" t="str">
            <v>TEE HD EXTREMO LISO 8"x3" (200x75mm)</v>
          </cell>
          <cell r="F242" t="str">
            <v>UN</v>
          </cell>
          <cell r="G242">
            <v>827050</v>
          </cell>
        </row>
        <row r="243">
          <cell r="D243">
            <v>6377</v>
          </cell>
          <cell r="E243" t="str">
            <v>TEE HD EXTREMO LISO 8"x4" (200x100mm)</v>
          </cell>
          <cell r="F243" t="str">
            <v>UN</v>
          </cell>
          <cell r="G243">
            <v>846717</v>
          </cell>
        </row>
        <row r="244">
          <cell r="D244">
            <v>6378</v>
          </cell>
          <cell r="E244" t="str">
            <v>TEE HD EXTREMO LISO 8"x6" (200x150mm)</v>
          </cell>
          <cell r="F244" t="str">
            <v>UN</v>
          </cell>
          <cell r="G244">
            <v>880600</v>
          </cell>
        </row>
        <row r="245">
          <cell r="D245">
            <v>6379</v>
          </cell>
          <cell r="E245" t="str">
            <v>TEE HD EXTREMO LISO 8"x8" (200x200mm)</v>
          </cell>
          <cell r="F245" t="str">
            <v>UN</v>
          </cell>
          <cell r="G245">
            <v>925027</v>
          </cell>
        </row>
        <row r="246">
          <cell r="D246">
            <v>6380</v>
          </cell>
          <cell r="E246" t="str">
            <v>TEE HD EXTREMO LISO 10"x2" (250x50mm)</v>
          </cell>
          <cell r="F246" t="str">
            <v>UN</v>
          </cell>
          <cell r="G246">
            <v>1256647</v>
          </cell>
        </row>
        <row r="247">
          <cell r="D247">
            <v>6381</v>
          </cell>
          <cell r="E247" t="str">
            <v>TEE HD EXTREMO LISO 10"x3" (250x75mm)</v>
          </cell>
          <cell r="F247" t="str">
            <v>UN</v>
          </cell>
          <cell r="G247">
            <v>1348666</v>
          </cell>
        </row>
        <row r="248">
          <cell r="D248">
            <v>6382</v>
          </cell>
          <cell r="E248" t="str">
            <v>TEE HD EXTREMO LISO 10"x4" (250x100mm)</v>
          </cell>
          <cell r="F248" t="str">
            <v>UN</v>
          </cell>
          <cell r="G248">
            <v>1388334</v>
          </cell>
        </row>
        <row r="249">
          <cell r="D249">
            <v>6383</v>
          </cell>
          <cell r="E249" t="str">
            <v>TEE HD EXTREMO LISO 10"x6" (250x150mm)</v>
          </cell>
          <cell r="F249" t="str">
            <v>UN</v>
          </cell>
          <cell r="G249">
            <v>1557710</v>
          </cell>
        </row>
        <row r="250">
          <cell r="D250">
            <v>6384</v>
          </cell>
          <cell r="E250" t="str">
            <v>TEE HD EXTREMO LISO 10"x8" (250x200mm)</v>
          </cell>
          <cell r="F250" t="str">
            <v>UN</v>
          </cell>
          <cell r="G250">
            <v>1804040</v>
          </cell>
        </row>
        <row r="251">
          <cell r="D251">
            <v>6385</v>
          </cell>
          <cell r="E251" t="str">
            <v>TEE HD EXTREMO LISO 10"x10" (250x250mm)</v>
          </cell>
          <cell r="F251" t="str">
            <v>UN</v>
          </cell>
          <cell r="G251">
            <v>1998097</v>
          </cell>
        </row>
        <row r="252">
          <cell r="D252">
            <v>6387</v>
          </cell>
          <cell r="E252" t="str">
            <v>TEE HD EXTREMO LISO 12"x3" (300x75mm)</v>
          </cell>
          <cell r="F252" t="str">
            <v>UN</v>
          </cell>
          <cell r="G252">
            <v>1810509</v>
          </cell>
        </row>
        <row r="253">
          <cell r="D253">
            <v>6388</v>
          </cell>
          <cell r="E253" t="str">
            <v>TEE HD EXTREMO LISO 12"x4" (300x100mm)</v>
          </cell>
          <cell r="F253" t="str">
            <v>UN</v>
          </cell>
          <cell r="G253">
            <v>1911757</v>
          </cell>
        </row>
        <row r="254">
          <cell r="D254">
            <v>6389</v>
          </cell>
          <cell r="E254" t="str">
            <v>TEE HD EXTREMO LISO 12"x6" (300x150mm)</v>
          </cell>
          <cell r="F254" t="str">
            <v>UN</v>
          </cell>
          <cell r="G254">
            <v>2120206</v>
          </cell>
        </row>
        <row r="255">
          <cell r="D255">
            <v>6390</v>
          </cell>
          <cell r="E255" t="str">
            <v>TEE HD EXTREMO LISO 12"x8" (300x200mm)</v>
          </cell>
          <cell r="F255" t="str">
            <v>UN</v>
          </cell>
          <cell r="G255">
            <v>2319700</v>
          </cell>
        </row>
        <row r="256">
          <cell r="D256">
            <v>6391</v>
          </cell>
          <cell r="E256" t="str">
            <v>TEE HD EXTREMO LISO 12"X10" (300x250mm)</v>
          </cell>
          <cell r="F256" t="str">
            <v>UN</v>
          </cell>
          <cell r="G256">
            <v>2602583</v>
          </cell>
        </row>
        <row r="257">
          <cell r="D257">
            <v>6392</v>
          </cell>
          <cell r="E257" t="str">
            <v>TEE HD EXTREMO LISO 12"x12" (300x300mm)</v>
          </cell>
          <cell r="F257" t="str">
            <v>UN</v>
          </cell>
          <cell r="G257">
            <v>2930138</v>
          </cell>
        </row>
        <row r="258">
          <cell r="D258">
            <v>6393</v>
          </cell>
          <cell r="E258" t="str">
            <v>TEE HD EXTREMO LISO 24"x8" (600x200mm)</v>
          </cell>
          <cell r="F258" t="str">
            <v>UN</v>
          </cell>
          <cell r="G258">
            <v>7126190</v>
          </cell>
        </row>
        <row r="259">
          <cell r="D259">
            <v>6394</v>
          </cell>
          <cell r="E259" t="str">
            <v>TEE HD EXTREMO LISO 24"x10" (600x250mm)</v>
          </cell>
          <cell r="F259" t="str">
            <v>UN</v>
          </cell>
          <cell r="G259">
            <v>8116997</v>
          </cell>
        </row>
        <row r="260">
          <cell r="D260">
            <v>6395</v>
          </cell>
          <cell r="E260" t="str">
            <v>TEE HD EXTREMO LISO 24"x12" (600x300mm)</v>
          </cell>
          <cell r="F260" t="str">
            <v>UN</v>
          </cell>
          <cell r="G260">
            <v>8879157</v>
          </cell>
        </row>
        <row r="261">
          <cell r="D261">
            <v>6396</v>
          </cell>
          <cell r="E261" t="str">
            <v>TEE HD EXTREMO LISO 24"x14" (600x350mm)</v>
          </cell>
          <cell r="F261" t="str">
            <v>UN</v>
          </cell>
          <cell r="G261">
            <v>9450776</v>
          </cell>
        </row>
        <row r="262">
          <cell r="D262">
            <v>6397</v>
          </cell>
          <cell r="E262" t="str">
            <v>TEE HD EXTREMO LISO 24"x16" (600x400mm)</v>
          </cell>
          <cell r="F262" t="str">
            <v>UN</v>
          </cell>
          <cell r="G262">
            <v>9908072</v>
          </cell>
        </row>
        <row r="263">
          <cell r="D263">
            <v>6398</v>
          </cell>
          <cell r="E263" t="str">
            <v>TEE HD EXTREMO LISO 24"x18" (600x450mm)</v>
          </cell>
          <cell r="F263" t="str">
            <v>UN</v>
          </cell>
          <cell r="G263">
            <v>10708339</v>
          </cell>
        </row>
        <row r="264">
          <cell r="D264">
            <v>6399</v>
          </cell>
          <cell r="E264" t="str">
            <v>TEE HD EXTREMO LISO 24"x20" (600x500mm)</v>
          </cell>
          <cell r="F264" t="str">
            <v>UN</v>
          </cell>
          <cell r="G264">
            <v>11279959</v>
          </cell>
        </row>
        <row r="265">
          <cell r="D265">
            <v>6400</v>
          </cell>
          <cell r="E265" t="str">
            <v>TEE HD EXTREMO LISO 24"x24" (600x600mm)</v>
          </cell>
          <cell r="F265" t="str">
            <v>UN</v>
          </cell>
          <cell r="G265">
            <v>12880494</v>
          </cell>
        </row>
        <row r="266">
          <cell r="D266">
            <v>6401</v>
          </cell>
          <cell r="E266" t="str">
            <v>TEE HD EXTREMO LISO 4"x3" (100x75mm)</v>
          </cell>
          <cell r="F266" t="str">
            <v>UN</v>
          </cell>
          <cell r="G266">
            <v>279650</v>
          </cell>
        </row>
        <row r="267">
          <cell r="D267">
            <v>6402</v>
          </cell>
          <cell r="E267" t="str">
            <v>TEE HD EXTREMO LISO 4"x4" (100x100mm)</v>
          </cell>
          <cell r="F267" t="str">
            <v>UN</v>
          </cell>
          <cell r="G267">
            <v>333200</v>
          </cell>
        </row>
        <row r="268">
          <cell r="D268">
            <v>6404</v>
          </cell>
          <cell r="E268" t="str">
            <v>CODO HD EXTREMO LISO 90ºX2``</v>
          </cell>
          <cell r="F268" t="str">
            <v>UN</v>
          </cell>
          <cell r="G268">
            <v>115430</v>
          </cell>
        </row>
        <row r="269">
          <cell r="D269">
            <v>6405</v>
          </cell>
          <cell r="E269" t="str">
            <v>CODO HD EXTREMO LISO 90ºX3``</v>
          </cell>
          <cell r="F269" t="str">
            <v>UN</v>
          </cell>
          <cell r="G269">
            <v>160650</v>
          </cell>
        </row>
        <row r="270">
          <cell r="D270">
            <v>6406</v>
          </cell>
          <cell r="E270" t="str">
            <v>CODO HD EXTREMO LISO 90ºX4``</v>
          </cell>
          <cell r="F270" t="str">
            <v>UN</v>
          </cell>
          <cell r="G270">
            <v>249900</v>
          </cell>
        </row>
        <row r="271">
          <cell r="D271">
            <v>6407</v>
          </cell>
          <cell r="E271" t="str">
            <v>CODO HD EXTREMO LISO 90ºX6``</v>
          </cell>
          <cell r="F271" t="str">
            <v>UN</v>
          </cell>
          <cell r="G271">
            <v>529550</v>
          </cell>
        </row>
        <row r="272">
          <cell r="D272">
            <v>6408</v>
          </cell>
          <cell r="E272" t="str">
            <v>CODO HD EXTREMO LISO 90ºX8``</v>
          </cell>
          <cell r="F272" t="str">
            <v>UN</v>
          </cell>
          <cell r="G272">
            <v>941909</v>
          </cell>
        </row>
        <row r="273">
          <cell r="D273">
            <v>6409</v>
          </cell>
          <cell r="E273" t="str">
            <v>CODO HD EXTREMO LISO 90ºX10``</v>
          </cell>
          <cell r="F273" t="str">
            <v>UN</v>
          </cell>
          <cell r="G273">
            <v>1441222</v>
          </cell>
        </row>
        <row r="274">
          <cell r="D274">
            <v>6410</v>
          </cell>
          <cell r="E274" t="str">
            <v>CODO HD EXTREMO LISO 90ºX12``</v>
          </cell>
          <cell r="F274" t="str">
            <v>UN</v>
          </cell>
          <cell r="G274">
            <v>1940877</v>
          </cell>
        </row>
        <row r="275">
          <cell r="D275">
            <v>6411</v>
          </cell>
          <cell r="E275" t="str">
            <v>CODO HD EXTREMO LISO 90ºX14``</v>
          </cell>
          <cell r="F275" t="str">
            <v>UN</v>
          </cell>
          <cell r="G275">
            <v>2808512</v>
          </cell>
        </row>
        <row r="276">
          <cell r="D276">
            <v>6412</v>
          </cell>
          <cell r="E276" t="str">
            <v>CODO HD EXTREMO LISO 90ºX16``</v>
          </cell>
          <cell r="F276" t="str">
            <v>UN</v>
          </cell>
          <cell r="G276">
            <v>3681938</v>
          </cell>
        </row>
        <row r="277">
          <cell r="D277">
            <v>6413</v>
          </cell>
          <cell r="E277" t="str">
            <v>CODO HD EXTREMO LISO 90ºX18``</v>
          </cell>
          <cell r="F277" t="str">
            <v>UN</v>
          </cell>
          <cell r="G277">
            <v>4652323</v>
          </cell>
        </row>
        <row r="278">
          <cell r="D278">
            <v>6414</v>
          </cell>
          <cell r="E278" t="str">
            <v>CODO HD EXTREMO LISO 90ºX20"</v>
          </cell>
          <cell r="F278" t="str">
            <v>UN</v>
          </cell>
          <cell r="G278">
            <v>5822577</v>
          </cell>
        </row>
        <row r="279">
          <cell r="D279">
            <v>6416</v>
          </cell>
          <cell r="E279" t="str">
            <v>CODO HD EXTREMO LISO 45ºX2``</v>
          </cell>
          <cell r="F279" t="str">
            <v>UN</v>
          </cell>
          <cell r="G279">
            <v>134470</v>
          </cell>
        </row>
        <row r="280">
          <cell r="D280">
            <v>6417</v>
          </cell>
          <cell r="E280" t="str">
            <v>CODO HD EXTREMO LISO 45ºX3``</v>
          </cell>
          <cell r="F280" t="str">
            <v>UN</v>
          </cell>
          <cell r="G280">
            <v>160650</v>
          </cell>
        </row>
        <row r="281">
          <cell r="D281">
            <v>6418</v>
          </cell>
          <cell r="E281" t="str">
            <v>CODO HD EXTREMO LISO 45ºX4``</v>
          </cell>
          <cell r="F281" t="str">
            <v>UN</v>
          </cell>
          <cell r="G281">
            <v>202300</v>
          </cell>
        </row>
        <row r="282">
          <cell r="D282">
            <v>6419</v>
          </cell>
          <cell r="E282" t="str">
            <v>CODO HD EXTREMO LISO 45ºX6``</v>
          </cell>
          <cell r="F282" t="str">
            <v>UN</v>
          </cell>
          <cell r="G282">
            <v>446250</v>
          </cell>
        </row>
        <row r="283">
          <cell r="D283">
            <v>6420</v>
          </cell>
          <cell r="E283" t="str">
            <v>CODO HD EXTREMO LISO 45ºX8``</v>
          </cell>
          <cell r="F283" t="str">
            <v>UN</v>
          </cell>
          <cell r="G283">
            <v>770623</v>
          </cell>
        </row>
        <row r="284">
          <cell r="D284">
            <v>6421</v>
          </cell>
          <cell r="E284" t="str">
            <v>CODO HD EXTREMO LISO 45ºX10"</v>
          </cell>
          <cell r="F284" t="str">
            <v>UN</v>
          </cell>
          <cell r="G284">
            <v>1223056</v>
          </cell>
        </row>
        <row r="285">
          <cell r="D285">
            <v>6422</v>
          </cell>
          <cell r="E285" t="str">
            <v>CODO HD EXTREMO LISO 45ºX12``</v>
          </cell>
          <cell r="F285" t="str">
            <v>UN</v>
          </cell>
          <cell r="G285">
            <v>1675256</v>
          </cell>
        </row>
        <row r="286">
          <cell r="D286">
            <v>6423</v>
          </cell>
          <cell r="E286" t="str">
            <v>CODO HD EXTREMO LISO 45ºX14``</v>
          </cell>
          <cell r="F286" t="str">
            <v>UN</v>
          </cell>
          <cell r="G286">
            <v>1997936</v>
          </cell>
        </row>
        <row r="287">
          <cell r="D287">
            <v>6424</v>
          </cell>
          <cell r="E287" t="str">
            <v>CODO HD EXTREMO LISO 45ºX16``</v>
          </cell>
          <cell r="F287" t="str">
            <v>UN</v>
          </cell>
          <cell r="G287">
            <v>2584201</v>
          </cell>
        </row>
        <row r="288">
          <cell r="D288">
            <v>6425</v>
          </cell>
          <cell r="E288" t="str">
            <v>CODO HD EXTREMO LISO 45ºX18``</v>
          </cell>
          <cell r="F288" t="str">
            <v>UN</v>
          </cell>
          <cell r="G288">
            <v>3510653</v>
          </cell>
        </row>
        <row r="289">
          <cell r="D289">
            <v>6426</v>
          </cell>
          <cell r="E289" t="str">
            <v>CODO HD EXTREMO LISO 45ºX20``</v>
          </cell>
          <cell r="F289" t="str">
            <v>UN</v>
          </cell>
          <cell r="G289">
            <v>5055702</v>
          </cell>
        </row>
        <row r="290">
          <cell r="D290">
            <v>6430</v>
          </cell>
          <cell r="E290" t="str">
            <v>CODO HD EXTREMO LISO 22.5ºX4``</v>
          </cell>
          <cell r="F290" t="str">
            <v>UN</v>
          </cell>
          <cell r="G290">
            <v>202300</v>
          </cell>
        </row>
        <row r="291">
          <cell r="D291">
            <v>6431</v>
          </cell>
          <cell r="E291" t="str">
            <v>CODO HD EXTREMO LISO 22.5ºX6``</v>
          </cell>
          <cell r="F291" t="str">
            <v>UN</v>
          </cell>
          <cell r="G291">
            <v>368900</v>
          </cell>
        </row>
        <row r="292">
          <cell r="D292">
            <v>6434</v>
          </cell>
          <cell r="E292" t="str">
            <v>CODO HD EXTREMO LISO 22.5ºX12``</v>
          </cell>
          <cell r="F292" t="str">
            <v>UN</v>
          </cell>
          <cell r="G292">
            <v>1454444</v>
          </cell>
        </row>
        <row r="293">
          <cell r="D293">
            <v>6440</v>
          </cell>
          <cell r="E293" t="str">
            <v>CODO HD EXTREMO LISO 11.25ºX2``</v>
          </cell>
          <cell r="F293" t="str">
            <v>UN</v>
          </cell>
          <cell r="G293">
            <v>103530</v>
          </cell>
        </row>
        <row r="294">
          <cell r="D294">
            <v>6441</v>
          </cell>
          <cell r="E294" t="str">
            <v>CODO HD EXTREMO LISO 11.25ºX3``</v>
          </cell>
          <cell r="F294" t="str">
            <v>UN</v>
          </cell>
          <cell r="G294">
            <v>148750</v>
          </cell>
        </row>
        <row r="295">
          <cell r="D295">
            <v>6442</v>
          </cell>
          <cell r="E295" t="str">
            <v>CODO HD EXTREMO LISO 11.25ºX4``</v>
          </cell>
          <cell r="F295" t="str">
            <v>UN</v>
          </cell>
          <cell r="G295">
            <v>196350</v>
          </cell>
        </row>
        <row r="296">
          <cell r="D296">
            <v>6443</v>
          </cell>
          <cell r="E296" t="str">
            <v>CODO HD EXTREMO LISO 11.25ºX6``</v>
          </cell>
          <cell r="F296" t="str">
            <v>UN</v>
          </cell>
          <cell r="G296">
            <v>357000</v>
          </cell>
        </row>
        <row r="297">
          <cell r="D297">
            <v>6446</v>
          </cell>
          <cell r="E297" t="str">
            <v>CODO HD EXTREMO LISO 11.25ºX12``</v>
          </cell>
          <cell r="F297" t="str">
            <v>UN</v>
          </cell>
          <cell r="G297">
            <v>1252144</v>
          </cell>
        </row>
        <row r="298">
          <cell r="D298">
            <v>6454</v>
          </cell>
          <cell r="E298" t="str">
            <v>UNION REPARACION HD EXTREMO LISO D=6"</v>
          </cell>
          <cell r="F298" t="str">
            <v>UN</v>
          </cell>
          <cell r="G298">
            <v>255188</v>
          </cell>
        </row>
        <row r="299">
          <cell r="D299">
            <v>6455</v>
          </cell>
          <cell r="E299" t="str">
            <v>UNION REPARACION HD EXTREMO LISO D=8"</v>
          </cell>
          <cell r="F299" t="str">
            <v>UN</v>
          </cell>
          <cell r="G299">
            <v>407031</v>
          </cell>
        </row>
        <row r="300">
          <cell r="D300">
            <v>6456</v>
          </cell>
          <cell r="E300" t="str">
            <v>UNION REPARACION HD EXTREMO LISO D=10"</v>
          </cell>
          <cell r="F300" t="str">
            <v>UN</v>
          </cell>
          <cell r="G300">
            <v>703857</v>
          </cell>
        </row>
        <row r="301">
          <cell r="D301">
            <v>6457</v>
          </cell>
          <cell r="E301" t="str">
            <v>UNION REPARACION HD EXTREMO LISO D=12"</v>
          </cell>
          <cell r="F301" t="str">
            <v>UN</v>
          </cell>
          <cell r="G301">
            <v>864734</v>
          </cell>
        </row>
        <row r="302">
          <cell r="D302">
            <v>6458</v>
          </cell>
          <cell r="E302" t="str">
            <v>UNION REPARACION HD EXTREMO LISO D=14"</v>
          </cell>
          <cell r="F302" t="str">
            <v>UN</v>
          </cell>
          <cell r="G302">
            <v>1307164</v>
          </cell>
        </row>
        <row r="303">
          <cell r="D303">
            <v>6459</v>
          </cell>
          <cell r="E303" t="str">
            <v>UNION REPARACION HD EXTREMO LISO D=16"</v>
          </cell>
          <cell r="F303" t="str">
            <v>UN</v>
          </cell>
          <cell r="G303">
            <v>1407715</v>
          </cell>
        </row>
        <row r="304">
          <cell r="D304">
            <v>6462</v>
          </cell>
          <cell r="E304" t="str">
            <v>TAPON HD EXTREMO LISO D=4"</v>
          </cell>
          <cell r="F304" t="str">
            <v>UN</v>
          </cell>
          <cell r="G304">
            <v>111169</v>
          </cell>
        </row>
        <row r="305">
          <cell r="D305">
            <v>6463</v>
          </cell>
          <cell r="E305" t="str">
            <v>TAPON HD EXTREMO LISO D=6"</v>
          </cell>
          <cell r="F305" t="str">
            <v>UN</v>
          </cell>
          <cell r="G305">
            <v>279505</v>
          </cell>
        </row>
        <row r="306">
          <cell r="D306">
            <v>6464</v>
          </cell>
          <cell r="E306" t="str">
            <v>TAPON HD EXTREMO LISO D=8"</v>
          </cell>
          <cell r="F306" t="str">
            <v>UN</v>
          </cell>
          <cell r="G306">
            <v>561048</v>
          </cell>
        </row>
        <row r="307">
          <cell r="D307">
            <v>6472</v>
          </cell>
          <cell r="E307" t="str">
            <v>TUBERIA CONDUIT PVC D=1"</v>
          </cell>
          <cell r="F307" t="str">
            <v>ML</v>
          </cell>
          <cell r="G307">
            <v>4523</v>
          </cell>
        </row>
        <row r="308">
          <cell r="D308">
            <v>6473</v>
          </cell>
          <cell r="E308" t="str">
            <v>TUBERIA CONDUIT PVC D=1 1/4"</v>
          </cell>
          <cell r="F308" t="str">
            <v>ML</v>
          </cell>
          <cell r="G308">
            <v>6987</v>
          </cell>
        </row>
        <row r="309">
          <cell r="D309">
            <v>6474</v>
          </cell>
          <cell r="E309" t="str">
            <v>TUBERIA CONDUIT PVC D=1 1/2"</v>
          </cell>
          <cell r="F309" t="str">
            <v>ML</v>
          </cell>
          <cell r="G309">
            <v>8908</v>
          </cell>
        </row>
        <row r="310">
          <cell r="D310">
            <v>6475</v>
          </cell>
          <cell r="E310" t="str">
            <v>TUBERIA CONDUIT PVC D=2"</v>
          </cell>
          <cell r="F310" t="str">
            <v>ML</v>
          </cell>
          <cell r="G310">
            <v>13701</v>
          </cell>
        </row>
        <row r="311">
          <cell r="D311">
            <v>6476</v>
          </cell>
          <cell r="E311" t="str">
            <v>VALVULA COMPUERTA ELASTICA VNA E. L. D=2"</v>
          </cell>
          <cell r="F311" t="str">
            <v>UN</v>
          </cell>
          <cell r="G311">
            <v>547400</v>
          </cell>
        </row>
        <row r="312">
          <cell r="D312">
            <v>6477</v>
          </cell>
          <cell r="E312" t="str">
            <v>VALVULA COMPUERTA ELASTICA VNA E. L. D=3"</v>
          </cell>
          <cell r="F312" t="str">
            <v>UN</v>
          </cell>
          <cell r="G312">
            <v>779450</v>
          </cell>
        </row>
        <row r="313">
          <cell r="D313">
            <v>6479</v>
          </cell>
          <cell r="E313" t="str">
            <v>VALVULA COMPUERTA ELASTICA VNA E. L. D=6"</v>
          </cell>
          <cell r="F313" t="str">
            <v>UN</v>
          </cell>
          <cell r="G313">
            <v>1993250</v>
          </cell>
        </row>
        <row r="314">
          <cell r="D314">
            <v>6480</v>
          </cell>
          <cell r="E314" t="str">
            <v>VALVULA COMPUERTA ELASTICA VNA E. L. D=8"</v>
          </cell>
          <cell r="F314" t="str">
            <v>UN</v>
          </cell>
          <cell r="G314">
            <v>3712800</v>
          </cell>
        </row>
        <row r="315">
          <cell r="D315">
            <v>6481</v>
          </cell>
          <cell r="E315" t="str">
            <v>HIDRANTE EXTREMO BRIDA D=3" TIPO MILAN</v>
          </cell>
          <cell r="F315" t="str">
            <v>UN</v>
          </cell>
          <cell r="G315">
            <v>3396856</v>
          </cell>
        </row>
        <row r="316">
          <cell r="D316">
            <v>6482</v>
          </cell>
          <cell r="E316" t="str">
            <v>HIDRANTE EXTREMO BRIDA D=4" TIPO TRAFICO</v>
          </cell>
          <cell r="F316" t="str">
            <v>UN</v>
          </cell>
          <cell r="G316">
            <v>4616876</v>
          </cell>
        </row>
        <row r="317">
          <cell r="D317">
            <v>6483</v>
          </cell>
          <cell r="E317" t="str">
            <v>HIDRANTE EXTREMO BRIDA D=6" TIPO TRAFICO</v>
          </cell>
          <cell r="F317" t="str">
            <v>UN</v>
          </cell>
          <cell r="G317">
            <v>6191907</v>
          </cell>
        </row>
        <row r="318">
          <cell r="D318">
            <v>6484</v>
          </cell>
          <cell r="E318" t="str">
            <v>HIDRANTE EXTREMO BRIDA D=4" TIPO POSTE</v>
          </cell>
          <cell r="F318" t="str">
            <v>UN</v>
          </cell>
          <cell r="G318">
            <v>2697730</v>
          </cell>
        </row>
        <row r="319">
          <cell r="D319">
            <v>6485</v>
          </cell>
          <cell r="E319" t="str">
            <v>HIDRANTE EXTREMO BRIDA D=6" TIPO POSTE</v>
          </cell>
          <cell r="F319" t="str">
            <v>UN</v>
          </cell>
          <cell r="G319">
            <v>3015460</v>
          </cell>
        </row>
        <row r="320">
          <cell r="D320">
            <v>6507</v>
          </cell>
          <cell r="E320" t="str">
            <v>TERMINADORA DE ASFALTO - ANCHO DE PAVIMENTACIÓN ESTÁNDAR DE 2 A 6m - VOLUMEN DE LA TOLVA DE 5 A 8 M3 - INCLUYE OPERARIO Y COMBUSTIBLE</v>
          </cell>
          <cell r="F320" t="str">
            <v>HR</v>
          </cell>
          <cell r="G320">
            <v>212704</v>
          </cell>
        </row>
        <row r="321">
          <cell r="D321">
            <v>6527</v>
          </cell>
          <cell r="E321" t="str">
            <v>UNION REPARACION PVC U.M. NORMA NTC 382 D=6"</v>
          </cell>
          <cell r="F321" t="str">
            <v>UN</v>
          </cell>
          <cell r="G321">
            <v>220990</v>
          </cell>
        </row>
        <row r="322">
          <cell r="D322">
            <v>6528</v>
          </cell>
          <cell r="E322" t="str">
            <v>UNION REPARACION PVC U.M. NORMA NTC 382 D=8"</v>
          </cell>
          <cell r="F322" t="str">
            <v>UN</v>
          </cell>
          <cell r="G322">
            <v>406334</v>
          </cell>
        </row>
        <row r="323">
          <cell r="D323">
            <v>6530</v>
          </cell>
          <cell r="E323" t="str">
            <v>UNION REPARACION PVC U.M. NORMA NTC 382 D=12"</v>
          </cell>
          <cell r="F323" t="str">
            <v>UN</v>
          </cell>
          <cell r="G323">
            <v>1270461</v>
          </cell>
        </row>
        <row r="324">
          <cell r="D324">
            <v>6534</v>
          </cell>
          <cell r="E324" t="str">
            <v>BANCA EN CONCRETO SIN ESPALDAR M31</v>
          </cell>
          <cell r="F324" t="str">
            <v>UN</v>
          </cell>
          <cell r="G324">
            <v>416500</v>
          </cell>
        </row>
        <row r="325">
          <cell r="D325">
            <v>6535</v>
          </cell>
          <cell r="E325" t="str">
            <v>BANCA MODULAR EN CONCRETO M40</v>
          </cell>
          <cell r="F325" t="str">
            <v>UN</v>
          </cell>
          <cell r="G325">
            <v>208250</v>
          </cell>
        </row>
        <row r="326">
          <cell r="D326">
            <v>6539</v>
          </cell>
          <cell r="E326" t="str">
            <v>ADAPTADOR TERMINAL CAMPANA PVC D=3"</v>
          </cell>
          <cell r="F326" t="str">
            <v>UN</v>
          </cell>
          <cell r="G326">
            <v>8197</v>
          </cell>
        </row>
        <row r="327">
          <cell r="D327">
            <v>6540</v>
          </cell>
          <cell r="E327" t="str">
            <v>ADAPTADOR TERMINAL CAMPANA PVC D=4"</v>
          </cell>
          <cell r="F327" t="str">
            <v>UN</v>
          </cell>
          <cell r="G327">
            <v>15913</v>
          </cell>
        </row>
        <row r="328">
          <cell r="D328">
            <v>6543</v>
          </cell>
          <cell r="E328" t="str">
            <v>MARCO Y TAPA CAJA PASO SENCILLA ANDEN ETB</v>
          </cell>
          <cell r="F328" t="str">
            <v>UN</v>
          </cell>
          <cell r="G328">
            <v>381540</v>
          </cell>
        </row>
        <row r="329">
          <cell r="D329">
            <v>6545</v>
          </cell>
          <cell r="E329" t="str">
            <v>MARCO Y TAPAS CAJA PASO DOBLE ANDEN ETB</v>
          </cell>
          <cell r="F329" t="str">
            <v>UN</v>
          </cell>
          <cell r="G329">
            <v>651064</v>
          </cell>
        </row>
        <row r="330">
          <cell r="D330">
            <v>6551</v>
          </cell>
          <cell r="E330" t="str">
            <v>SEÑAL DOBLE CARA PARA CICLORUTA PARAL 3m</v>
          </cell>
          <cell r="F330" t="str">
            <v>UN</v>
          </cell>
          <cell r="G330">
            <v>556052</v>
          </cell>
        </row>
        <row r="331">
          <cell r="D331">
            <v>6552</v>
          </cell>
          <cell r="E331" t="str">
            <v>SEÑAL DE TRANSITO GRUPO I (60x60cm) POSTE 3.5m</v>
          </cell>
          <cell r="F331" t="str">
            <v>UN</v>
          </cell>
          <cell r="G331">
            <v>386892</v>
          </cell>
        </row>
        <row r="332">
          <cell r="D332">
            <v>6553</v>
          </cell>
          <cell r="E332" t="str">
            <v>SEÑAL DE TRANSITO GRUPO I (75x75cm) POSTE 3.5m</v>
          </cell>
          <cell r="F332" t="str">
            <v>UN</v>
          </cell>
          <cell r="G332">
            <v>503446</v>
          </cell>
        </row>
        <row r="333">
          <cell r="D333">
            <v>6554</v>
          </cell>
          <cell r="E333" t="str">
            <v>SEÑAL DE TRANSITO GRUPO I (90x90cm) POSTE 3.5m</v>
          </cell>
          <cell r="F333" t="str">
            <v>UN</v>
          </cell>
          <cell r="G333">
            <v>602438</v>
          </cell>
        </row>
        <row r="334">
          <cell r="D334">
            <v>6555</v>
          </cell>
          <cell r="E334" t="str">
            <v>TACHON EN CONCRETO 0.4x0.15x0.08m</v>
          </cell>
          <cell r="F334" t="str">
            <v>UN</v>
          </cell>
          <cell r="G334">
            <v>53550</v>
          </cell>
        </row>
        <row r="335">
          <cell r="D335">
            <v>6556</v>
          </cell>
          <cell r="E335" t="str">
            <v>TACHA REFLECTIVA UNIDIRECCIONAL, NO INCLUYE ELEMENTOS DE ANCLAJE</v>
          </cell>
          <cell r="F335" t="str">
            <v>UN</v>
          </cell>
          <cell r="G335">
            <v>6694</v>
          </cell>
        </row>
        <row r="336">
          <cell r="D336">
            <v>6559</v>
          </cell>
          <cell r="E336" t="str">
            <v>ADAPTADOR MACHO PVC U.S. D=2``</v>
          </cell>
          <cell r="F336" t="str">
            <v>UN</v>
          </cell>
          <cell r="G336">
            <v>7203</v>
          </cell>
        </row>
        <row r="337">
          <cell r="D337">
            <v>6560</v>
          </cell>
          <cell r="E337" t="str">
            <v>ADAPTADOR MACHO PVC U.S. D=3``</v>
          </cell>
          <cell r="F337" t="str">
            <v>UN</v>
          </cell>
          <cell r="G337">
            <v>28314</v>
          </cell>
        </row>
        <row r="338">
          <cell r="D338">
            <v>6561</v>
          </cell>
          <cell r="E338" t="str">
            <v>ADAPTADOR MACHO PVC U.S. D=4``</v>
          </cell>
          <cell r="F338" t="str">
            <v>UN</v>
          </cell>
          <cell r="G338">
            <v>52084</v>
          </cell>
        </row>
        <row r="339">
          <cell r="D339">
            <v>6567</v>
          </cell>
          <cell r="E339" t="str">
            <v>CARROTANQUE IRRIGADOR DE AGUA - HORA</v>
          </cell>
          <cell r="F339" t="str">
            <v>HR</v>
          </cell>
          <cell r="G339">
            <v>107100</v>
          </cell>
        </row>
        <row r="340">
          <cell r="D340">
            <v>6578</v>
          </cell>
          <cell r="E340" t="str">
            <v>TRITURADO 3/4"</v>
          </cell>
          <cell r="F340" t="str">
            <v>M3</v>
          </cell>
          <cell r="G340">
            <v>84490</v>
          </cell>
        </row>
        <row r="341">
          <cell r="D341">
            <v>6624</v>
          </cell>
          <cell r="E341" t="str">
            <v>RAJÓN SUELTO &gt; = 12" (30 - 50 cm)</v>
          </cell>
          <cell r="F341" t="str">
            <v>M3</v>
          </cell>
          <cell r="G341">
            <v>60571</v>
          </cell>
        </row>
        <row r="342">
          <cell r="D342">
            <v>6625</v>
          </cell>
          <cell r="E342" t="str">
            <v>MEZCLADORA DE CONCRETO (1,5 BULTOS) - INCLUYE COMBUSTIBLE</v>
          </cell>
          <cell r="F342" t="str">
            <v>DIA</v>
          </cell>
          <cell r="G342">
            <v>61648</v>
          </cell>
        </row>
        <row r="343">
          <cell r="D343">
            <v>6628</v>
          </cell>
          <cell r="E343" t="str">
            <v>LUMINARIA DE SODIO 400W, 208/220V PARA AP</v>
          </cell>
          <cell r="F343" t="str">
            <v>UN</v>
          </cell>
          <cell r="G343">
            <v>416500</v>
          </cell>
        </row>
        <row r="344">
          <cell r="D344">
            <v>6629</v>
          </cell>
          <cell r="E344" t="str">
            <v>FOTOCELDA CON BASE</v>
          </cell>
          <cell r="F344" t="str">
            <v>UN</v>
          </cell>
          <cell r="G344">
            <v>47600</v>
          </cell>
        </row>
        <row r="345">
          <cell r="D345">
            <v>6630</v>
          </cell>
          <cell r="E345" t="str">
            <v>BOMBILLO SODIO 70 W, 208/220V</v>
          </cell>
          <cell r="F345" t="str">
            <v>UN</v>
          </cell>
          <cell r="G345">
            <v>27370</v>
          </cell>
        </row>
        <row r="346">
          <cell r="D346">
            <v>6631</v>
          </cell>
          <cell r="E346" t="str">
            <v>BOMBILLO SODIO 150 W, 208/220V</v>
          </cell>
          <cell r="F346" t="str">
            <v>UN</v>
          </cell>
          <cell r="G346">
            <v>35105</v>
          </cell>
        </row>
        <row r="347">
          <cell r="D347">
            <v>6632</v>
          </cell>
          <cell r="E347" t="str">
            <v>BOMBILLO SODIO 250 W, 208/220V</v>
          </cell>
          <cell r="F347" t="str">
            <v>UN</v>
          </cell>
          <cell r="G347">
            <v>44030</v>
          </cell>
        </row>
        <row r="348">
          <cell r="D348">
            <v>6633</v>
          </cell>
          <cell r="E348" t="str">
            <v>BOMBILLO SODIO 400 W, 208/220V</v>
          </cell>
          <cell r="F348" t="str">
            <v>UN</v>
          </cell>
          <cell r="G348">
            <v>49980</v>
          </cell>
        </row>
        <row r="349">
          <cell r="D349">
            <v>6636</v>
          </cell>
          <cell r="E349" t="str">
            <v>POSTE METALICO H=10m BRAZO SENCILLO (PINTADO)</v>
          </cell>
          <cell r="F349" t="str">
            <v>UN</v>
          </cell>
          <cell r="G349">
            <v>3304273</v>
          </cell>
        </row>
        <row r="350">
          <cell r="D350">
            <v>6645</v>
          </cell>
          <cell r="E350" t="str">
            <v>CODO G.RAD. PVC U.M. NORMA NTC 382 90° D=2 1/2" RDE 21</v>
          </cell>
          <cell r="F350" t="str">
            <v>UN</v>
          </cell>
          <cell r="G350">
            <v>75868</v>
          </cell>
        </row>
        <row r="351">
          <cell r="D351">
            <v>6646</v>
          </cell>
          <cell r="E351" t="str">
            <v>CODO G.RAD. PVC U.M. NORMA NTC 382 90° D=3" RDE 21</v>
          </cell>
          <cell r="F351" t="str">
            <v>UN</v>
          </cell>
          <cell r="G351">
            <v>110257</v>
          </cell>
        </row>
        <row r="352">
          <cell r="D352">
            <v>6647</v>
          </cell>
          <cell r="E352" t="str">
            <v>CODO G.RAD. PVC U.M. NORMA NTC 382 90° D=6" RDE 21</v>
          </cell>
          <cell r="F352" t="str">
            <v>UN</v>
          </cell>
          <cell r="G352">
            <v>298665</v>
          </cell>
        </row>
        <row r="353">
          <cell r="D353">
            <v>6648</v>
          </cell>
          <cell r="E353" t="str">
            <v>CODO G.RAD. PVC U.M. NORMA NTC 382 90° D=10" RDE 21</v>
          </cell>
          <cell r="F353" t="str">
            <v>UN</v>
          </cell>
          <cell r="G353">
            <v>2379564</v>
          </cell>
        </row>
        <row r="354">
          <cell r="D354">
            <v>6649</v>
          </cell>
          <cell r="E354" t="str">
            <v>CODO G.RAD. PVC U.M. NORMA NTC 382 45° D=2 1/2" RDE 21</v>
          </cell>
          <cell r="F354" t="str">
            <v>UN</v>
          </cell>
          <cell r="G354">
            <v>70509</v>
          </cell>
        </row>
        <row r="355">
          <cell r="D355">
            <v>6650</v>
          </cell>
          <cell r="E355" t="str">
            <v>CODO G.RAD. PVC U.M. NORMA NTC 382 45° D=2" RDE 21</v>
          </cell>
          <cell r="F355" t="str">
            <v>UN</v>
          </cell>
          <cell r="G355">
            <v>70265</v>
          </cell>
        </row>
        <row r="356">
          <cell r="D356">
            <v>6651</v>
          </cell>
          <cell r="E356" t="str">
            <v>CODO G.RAD. PVC U.M. NORMA NTC 382 45° D=3" RDE 21</v>
          </cell>
          <cell r="F356" t="str">
            <v>UN</v>
          </cell>
          <cell r="G356">
            <v>104639</v>
          </cell>
        </row>
        <row r="357">
          <cell r="D357">
            <v>6652</v>
          </cell>
          <cell r="E357" t="str">
            <v>CODO G.RAD. PVC U.M. NORMA NTC 382 45° D=4" RDE 21</v>
          </cell>
          <cell r="F357" t="str">
            <v>UN</v>
          </cell>
          <cell r="G357">
            <v>138096</v>
          </cell>
        </row>
        <row r="358">
          <cell r="D358">
            <v>6653</v>
          </cell>
          <cell r="E358" t="str">
            <v>CODO G.RAD. PVC U.M. NORMA NTC 382 45° D=6" RDE 21</v>
          </cell>
          <cell r="F358" t="str">
            <v>UN</v>
          </cell>
          <cell r="G358">
            <v>259237</v>
          </cell>
        </row>
        <row r="359">
          <cell r="D359">
            <v>6654</v>
          </cell>
          <cell r="E359" t="str">
            <v>CODO G.RAD. PVC U.M. NORMA NTC 382 45° D=8" RDE 21</v>
          </cell>
          <cell r="F359" t="str">
            <v>UN</v>
          </cell>
          <cell r="G359">
            <v>726883</v>
          </cell>
        </row>
        <row r="360">
          <cell r="D360">
            <v>6655</v>
          </cell>
          <cell r="E360" t="str">
            <v>CODO G.RAD. PVC U.M. NORMA NTC 382 45° D=10" RDE 21</v>
          </cell>
          <cell r="F360" t="str">
            <v>UN</v>
          </cell>
          <cell r="G360">
            <v>1556693</v>
          </cell>
        </row>
        <row r="361">
          <cell r="D361">
            <v>6656</v>
          </cell>
          <cell r="E361" t="str">
            <v>CODO G.RAD. PVC U.M. NORMA NTC 382 45° D=12" RDE 21</v>
          </cell>
          <cell r="F361" t="str">
            <v>UN</v>
          </cell>
          <cell r="G361">
            <v>2185141</v>
          </cell>
        </row>
        <row r="362">
          <cell r="D362">
            <v>6657</v>
          </cell>
          <cell r="E362" t="str">
            <v>CODO G.RAD. PVC U.M. NORMA NTC 382 22.5° D=2" RDE 21</v>
          </cell>
          <cell r="F362" t="str">
            <v>UN</v>
          </cell>
          <cell r="G362">
            <v>34021</v>
          </cell>
        </row>
        <row r="363">
          <cell r="D363">
            <v>6658</v>
          </cell>
          <cell r="E363" t="str">
            <v>CODO G.RAD. PVC U.M. NORMA NTC 382 22.5° D=2 1/2" RDE 21</v>
          </cell>
          <cell r="F363" t="str">
            <v>UN</v>
          </cell>
          <cell r="G363">
            <v>45984</v>
          </cell>
        </row>
        <row r="364">
          <cell r="D364">
            <v>6659</v>
          </cell>
          <cell r="E364" t="str">
            <v>CODO G.RAD. PVC U.M. NORMA NTC 382 22.5° D=3" RDE 21</v>
          </cell>
          <cell r="F364" t="str">
            <v>UN</v>
          </cell>
          <cell r="G364">
            <v>66234</v>
          </cell>
        </row>
        <row r="365">
          <cell r="D365">
            <v>6660</v>
          </cell>
          <cell r="E365" t="str">
            <v>CODO G.RAD. PVC U.M. NORMA NTC 382 22.5° D=4" RDE 21</v>
          </cell>
          <cell r="F365" t="str">
            <v>UN</v>
          </cell>
          <cell r="G365">
            <v>108806</v>
          </cell>
        </row>
        <row r="366">
          <cell r="D366">
            <v>6661</v>
          </cell>
          <cell r="E366" t="str">
            <v>CODO G.RAD. PVC U.M. NORMA NTC 382 22.5° D=6" RDE 21</v>
          </cell>
          <cell r="F366" t="str">
            <v>UN</v>
          </cell>
          <cell r="G366">
            <v>267348</v>
          </cell>
        </row>
        <row r="367">
          <cell r="D367">
            <v>6662</v>
          </cell>
          <cell r="E367" t="str">
            <v>CODO G.RAD. PVC U.M. NORMA NTC 382 22.5° D=8" RDE 21</v>
          </cell>
          <cell r="F367" t="str">
            <v>UN</v>
          </cell>
          <cell r="G367">
            <v>565670</v>
          </cell>
        </row>
        <row r="368">
          <cell r="D368">
            <v>6663</v>
          </cell>
          <cell r="E368" t="str">
            <v>CODO G.RAD. PVC U.M. NORMA NTC 382 22.5° D=10" RDE 21</v>
          </cell>
          <cell r="F368" t="str">
            <v>UN</v>
          </cell>
          <cell r="G368">
            <v>1267533</v>
          </cell>
        </row>
        <row r="369">
          <cell r="D369">
            <v>6664</v>
          </cell>
          <cell r="E369" t="str">
            <v>CODO G.RAD. PVC U.M. NORMA NTC 382 22.5° D=12" RDE 21</v>
          </cell>
          <cell r="F369" t="str">
            <v>UN</v>
          </cell>
          <cell r="G369">
            <v>1706896</v>
          </cell>
        </row>
        <row r="370">
          <cell r="D370">
            <v>6665</v>
          </cell>
          <cell r="E370" t="str">
            <v>CODO G.RAD. PVC U.M. NORMA NTC 382 11.25° D=2" RDE 21</v>
          </cell>
          <cell r="F370" t="str">
            <v>UN</v>
          </cell>
          <cell r="G370">
            <v>39333</v>
          </cell>
        </row>
        <row r="371">
          <cell r="D371">
            <v>6666</v>
          </cell>
          <cell r="E371" t="str">
            <v>CODO G.RAD. PVC U.M. NORMA NTC 382 TI11.25° D=2 1/2" RDE 21</v>
          </cell>
          <cell r="F371" t="str">
            <v>UN</v>
          </cell>
          <cell r="G371">
            <v>43479</v>
          </cell>
        </row>
        <row r="372">
          <cell r="D372">
            <v>6667</v>
          </cell>
          <cell r="E372" t="str">
            <v>CODO G.RAD. PVC U.M. NORMA NTC 382 11.25° D=3" RDE 21</v>
          </cell>
          <cell r="F372" t="str">
            <v>UN</v>
          </cell>
          <cell r="G372">
            <v>60370</v>
          </cell>
        </row>
        <row r="373">
          <cell r="D373">
            <v>6668</v>
          </cell>
          <cell r="E373" t="str">
            <v>CODO G.RAD. PVC U.M. NORMA NTC 382 11.25° D=4" RDE 21</v>
          </cell>
          <cell r="F373" t="str">
            <v>UN</v>
          </cell>
          <cell r="G373">
            <v>103375</v>
          </cell>
        </row>
        <row r="374">
          <cell r="D374">
            <v>6669</v>
          </cell>
          <cell r="E374" t="str">
            <v>CODO G.RAD. PVC U.M. NORMA NTC 382 11.25° D=6" RDE 21</v>
          </cell>
          <cell r="F374" t="str">
            <v>UN</v>
          </cell>
          <cell r="G374">
            <v>239053</v>
          </cell>
        </row>
        <row r="375">
          <cell r="D375">
            <v>6670</v>
          </cell>
          <cell r="E375" t="str">
            <v>CODO G.RAD. PVC U.M. NORMA NTC 382 11.25° D=8" RDE 21</v>
          </cell>
          <cell r="F375" t="str">
            <v>UN</v>
          </cell>
          <cell r="G375">
            <v>485734</v>
          </cell>
        </row>
        <row r="376">
          <cell r="D376">
            <v>6671</v>
          </cell>
          <cell r="E376" t="str">
            <v>CODO G.RAD. PVC U.M. NORMA NTC 382 11.25° D=10" RDE 21</v>
          </cell>
          <cell r="F376" t="str">
            <v>UN</v>
          </cell>
          <cell r="G376">
            <v>1036952</v>
          </cell>
        </row>
        <row r="377">
          <cell r="D377">
            <v>6672</v>
          </cell>
          <cell r="E377" t="str">
            <v>CODO G.RAD. PVC U.M. NORMA NTC 382 11.25° D=12" RDE 21</v>
          </cell>
          <cell r="F377" t="str">
            <v>UN</v>
          </cell>
          <cell r="G377">
            <v>1372571</v>
          </cell>
        </row>
        <row r="378">
          <cell r="D378">
            <v>6673</v>
          </cell>
          <cell r="E378" t="str">
            <v>CABINA TELEFONICA PEDESTAL M20</v>
          </cell>
          <cell r="F378" t="str">
            <v>UN</v>
          </cell>
          <cell r="G378">
            <v>7345632</v>
          </cell>
        </row>
        <row r="379">
          <cell r="D379">
            <v>6674</v>
          </cell>
          <cell r="E379" t="str">
            <v>PARADERO EN ACERO INOXIDABLE M10 (INSTALADO)</v>
          </cell>
          <cell r="F379" t="str">
            <v>UN</v>
          </cell>
          <cell r="G379">
            <v>8925000</v>
          </cell>
        </row>
        <row r="380">
          <cell r="D380">
            <v>6675</v>
          </cell>
          <cell r="E380" t="str">
            <v>CICLO-PARQUEADERO M101</v>
          </cell>
          <cell r="F380" t="str">
            <v>UN</v>
          </cell>
          <cell r="G380">
            <v>928200</v>
          </cell>
        </row>
        <row r="381">
          <cell r="D381">
            <v>6677</v>
          </cell>
          <cell r="E381" t="str">
            <v>BANCA EN MADERA M50</v>
          </cell>
          <cell r="F381" t="str">
            <v>UN</v>
          </cell>
          <cell r="G381">
            <v>654500</v>
          </cell>
        </row>
        <row r="382">
          <cell r="D382">
            <v>6679</v>
          </cell>
          <cell r="E382" t="str">
            <v>PROTECTOR DE ARBOL M90</v>
          </cell>
          <cell r="F382" t="str">
            <v>UN</v>
          </cell>
          <cell r="G382">
            <v>722211</v>
          </cell>
        </row>
        <row r="383">
          <cell r="D383">
            <v>6680</v>
          </cell>
          <cell r="E383" t="str">
            <v>PROTECTOR DE ARBOL DE DOS TUBOS M91</v>
          </cell>
          <cell r="F383" t="str">
            <v>UN</v>
          </cell>
          <cell r="G383">
            <v>226100</v>
          </cell>
        </row>
        <row r="384">
          <cell r="D384">
            <v>6681</v>
          </cell>
          <cell r="E384" t="str">
            <v>POSTE HISTORICO M131 H=5m</v>
          </cell>
          <cell r="F384" t="str">
            <v>UN</v>
          </cell>
          <cell r="G384">
            <v>4713114</v>
          </cell>
        </row>
        <row r="385">
          <cell r="D385">
            <v>6682</v>
          </cell>
          <cell r="E385" t="str">
            <v>BOLARDO BAJO EN HIERRO M62</v>
          </cell>
          <cell r="F385" t="str">
            <v>UN</v>
          </cell>
          <cell r="G385">
            <v>190400</v>
          </cell>
        </row>
        <row r="386">
          <cell r="D386">
            <v>6683</v>
          </cell>
          <cell r="E386" t="str">
            <v>BOLARDO BAJO EN CONCRETO M61</v>
          </cell>
          <cell r="F386" t="str">
            <v>UN</v>
          </cell>
          <cell r="G386">
            <v>122166</v>
          </cell>
        </row>
        <row r="387">
          <cell r="D387">
            <v>6684</v>
          </cell>
          <cell r="E387" t="str">
            <v>BLOQUE ESTRUCTURAL TIPO PIEDRA GRIS</v>
          </cell>
          <cell r="F387" t="str">
            <v>UN</v>
          </cell>
          <cell r="G387">
            <v>6000</v>
          </cell>
        </row>
        <row r="388">
          <cell r="D388">
            <v>6698</v>
          </cell>
          <cell r="E388" t="str">
            <v>GEOTEXTIL REPAV 400</v>
          </cell>
          <cell r="F388" t="str">
            <v>M2</v>
          </cell>
          <cell r="G388">
            <v>7029</v>
          </cell>
        </row>
        <row r="389">
          <cell r="D389">
            <v>6700</v>
          </cell>
          <cell r="E389" t="str">
            <v>GEOTEXTIL NT 3000 o 601 NT</v>
          </cell>
          <cell r="F389" t="str">
            <v>M2</v>
          </cell>
          <cell r="G389">
            <v>7973</v>
          </cell>
        </row>
        <row r="390">
          <cell r="D390">
            <v>6701</v>
          </cell>
          <cell r="E390" t="str">
            <v>GEOTEXTIL NT 4000 o 801 NT</v>
          </cell>
          <cell r="F390" t="str">
            <v>M2</v>
          </cell>
          <cell r="G390">
            <v>9499</v>
          </cell>
        </row>
        <row r="391">
          <cell r="D391">
            <v>6702</v>
          </cell>
          <cell r="E391" t="str">
            <v>GEOTEXTIL NT 5000 o 861 NT</v>
          </cell>
          <cell r="F391" t="str">
            <v>M2</v>
          </cell>
          <cell r="G391">
            <v>13514</v>
          </cell>
        </row>
        <row r="392">
          <cell r="D392">
            <v>6703</v>
          </cell>
          <cell r="E392" t="str">
            <v>GEOTEXTIL NT 6000 o 1201 NT</v>
          </cell>
          <cell r="F392" t="str">
            <v>M2</v>
          </cell>
          <cell r="G392">
            <v>16440</v>
          </cell>
        </row>
        <row r="393">
          <cell r="D393">
            <v>6704</v>
          </cell>
          <cell r="E393" t="str">
            <v>GEOTEXTIL NT 7000 o 1601 NT</v>
          </cell>
          <cell r="F393" t="str">
            <v>M2</v>
          </cell>
          <cell r="G393">
            <v>20532</v>
          </cell>
        </row>
        <row r="394">
          <cell r="D394">
            <v>6710</v>
          </cell>
          <cell r="E394" t="str">
            <v>GEOTEXTIL TEJIDO FORTEX BX-30</v>
          </cell>
          <cell r="F394" t="str">
            <v>M2</v>
          </cell>
          <cell r="G394">
            <v>6018</v>
          </cell>
        </row>
        <row r="395">
          <cell r="D395">
            <v>6715</v>
          </cell>
          <cell r="E395" t="str">
            <v>UNION PVC PRESION NORMA NTC 382 D=2 1/2"</v>
          </cell>
          <cell r="F395" t="str">
            <v>UN</v>
          </cell>
          <cell r="G395">
            <v>20988</v>
          </cell>
        </row>
        <row r="396">
          <cell r="D396">
            <v>6722</v>
          </cell>
          <cell r="E396" t="str">
            <v>SUBBASE GRANULAR B-400</v>
          </cell>
          <cell r="F396" t="str">
            <v>M3</v>
          </cell>
          <cell r="G396">
            <v>23800</v>
          </cell>
        </row>
        <row r="397">
          <cell r="D397">
            <v>6733</v>
          </cell>
          <cell r="E397" t="str">
            <v>ADOQUIN DE ARCILLA CUARTERON 26x6x6</v>
          </cell>
          <cell r="F397" t="str">
            <v>UN</v>
          </cell>
          <cell r="G397">
            <v>968</v>
          </cell>
        </row>
        <row r="398">
          <cell r="D398">
            <v>6739</v>
          </cell>
          <cell r="E398" t="str">
            <v>BOMBEO DE CONCRETO CON AUTOBOMBA (No incluye suministro ni instalación de concreto)</v>
          </cell>
          <cell r="F398" t="str">
            <v>M3</v>
          </cell>
          <cell r="G398">
            <v>55930</v>
          </cell>
        </row>
        <row r="399">
          <cell r="D399">
            <v>6780</v>
          </cell>
          <cell r="E399" t="str">
            <v>MOTOSIERRA - POTENCIA 2 A 3 KW (INCLUYE COMBUSTIBLE)</v>
          </cell>
          <cell r="F399" t="str">
            <v>DIA</v>
          </cell>
          <cell r="G399">
            <v>79000</v>
          </cell>
        </row>
        <row r="400">
          <cell r="D400">
            <v>6789</v>
          </cell>
          <cell r="E400" t="str">
            <v>ACERO FIGURADO No. 7 (Ø 7/8") F'y=60000 PSI</v>
          </cell>
          <cell r="F400" t="str">
            <v>KG</v>
          </cell>
          <cell r="G400">
            <v>4665</v>
          </cell>
        </row>
        <row r="401">
          <cell r="D401">
            <v>6792</v>
          </cell>
          <cell r="E401" t="str">
            <v>MARCO Y TAPA CIRCULAR CAMARA INSPECCIÓN ETB PL0025</v>
          </cell>
          <cell r="F401" t="str">
            <v>UN</v>
          </cell>
          <cell r="G401">
            <v>503115</v>
          </cell>
        </row>
        <row r="402">
          <cell r="D402">
            <v>6793</v>
          </cell>
          <cell r="E402" t="str">
            <v>MARCO Y TAPA CAJA INSPECCION SENCILLA CODENSA CS 275</v>
          </cell>
          <cell r="F402" t="str">
            <v>UN</v>
          </cell>
          <cell r="G402">
            <v>514983</v>
          </cell>
        </row>
        <row r="403">
          <cell r="D403">
            <v>6807</v>
          </cell>
          <cell r="E403" t="str">
            <v>FORMALETA MADERA SUMIDEROS</v>
          </cell>
          <cell r="F403" t="str">
            <v>M2</v>
          </cell>
          <cell r="G403">
            <v>44955</v>
          </cell>
        </row>
        <row r="404">
          <cell r="D404">
            <v>6824</v>
          </cell>
          <cell r="E404" t="str">
            <v>TRANSPORTE TUBERIA Y PREFABRICADOS</v>
          </cell>
          <cell r="F404" t="str">
            <v>KG</v>
          </cell>
          <cell r="G404">
            <v>36</v>
          </cell>
        </row>
        <row r="405">
          <cell r="D405">
            <v>6825</v>
          </cell>
          <cell r="E405" t="str">
            <v>BARRERA MONODIRECCIONAL NEW JERSEY (900x290x1000)</v>
          </cell>
          <cell r="F405" t="str">
            <v>UN</v>
          </cell>
          <cell r="G405">
            <v>258081</v>
          </cell>
        </row>
        <row r="406">
          <cell r="D406">
            <v>6826</v>
          </cell>
          <cell r="E406" t="str">
            <v>BARRERA BIDIRECCIONAL NEW JERSEY (800x600x1500)</v>
          </cell>
          <cell r="F406" t="str">
            <v>UN</v>
          </cell>
          <cell r="G406">
            <v>398620</v>
          </cell>
        </row>
        <row r="407">
          <cell r="D407">
            <v>6830</v>
          </cell>
          <cell r="E407" t="str">
            <v>GROUTING 10,5 MPa 1500 PSI (105 Kg/cm2)</v>
          </cell>
          <cell r="F407" t="str">
            <v>M3</v>
          </cell>
          <cell r="G407">
            <v>596965</v>
          </cell>
        </row>
        <row r="408">
          <cell r="D408">
            <v>6831</v>
          </cell>
          <cell r="E408" t="str">
            <v>GROUTING 2000 PSI 14 MPa (140 Kg/cm2)</v>
          </cell>
          <cell r="F408" t="str">
            <v>M3</v>
          </cell>
          <cell r="G408">
            <v>617224</v>
          </cell>
        </row>
        <row r="409">
          <cell r="D409">
            <v>6832</v>
          </cell>
          <cell r="E409" t="str">
            <v>GROUTING 17 MPa 2500 PSI (175 Kg/cm2)</v>
          </cell>
          <cell r="F409" t="str">
            <v>M3</v>
          </cell>
          <cell r="G409">
            <v>637483</v>
          </cell>
        </row>
        <row r="410">
          <cell r="D410">
            <v>6834</v>
          </cell>
          <cell r="E410" t="str">
            <v>TUBERIA PF D=1/2" RDE 9</v>
          </cell>
          <cell r="F410" t="str">
            <v>ML</v>
          </cell>
          <cell r="G410">
            <v>4732</v>
          </cell>
        </row>
        <row r="411">
          <cell r="D411">
            <v>6835</v>
          </cell>
          <cell r="E411" t="str">
            <v>UNION PVC PRESION U.S. D=1/2"</v>
          </cell>
          <cell r="F411" t="str">
            <v>UN</v>
          </cell>
          <cell r="G411">
            <v>501</v>
          </cell>
        </row>
        <row r="412">
          <cell r="D412">
            <v>6846</v>
          </cell>
          <cell r="E412" t="str">
            <v>ADOQUIN DE CONCRETO (200x100x80mm)</v>
          </cell>
          <cell r="F412" t="str">
            <v>UN</v>
          </cell>
          <cell r="G412">
            <v>1637</v>
          </cell>
        </row>
        <row r="413">
          <cell r="D413">
            <v>6847</v>
          </cell>
          <cell r="E413" t="str">
            <v>ADOQUIN DE CONCRETO (200x100x80mm) COLOR</v>
          </cell>
          <cell r="F413" t="str">
            <v>UN</v>
          </cell>
          <cell r="G413">
            <v>1700</v>
          </cell>
        </row>
        <row r="414">
          <cell r="D414">
            <v>6853</v>
          </cell>
          <cell r="E414" t="str">
            <v>ADOQUIN DE CONCRETO A25 (20x10x6cm)</v>
          </cell>
          <cell r="F414" t="str">
            <v>UN</v>
          </cell>
          <cell r="G414">
            <v>1397</v>
          </cell>
        </row>
        <row r="415">
          <cell r="D415">
            <v>6858</v>
          </cell>
          <cell r="E415" t="str">
            <v>CONCRETO MR50</v>
          </cell>
          <cell r="F415" t="str">
            <v>M3</v>
          </cell>
          <cell r="G415">
            <v>688522</v>
          </cell>
        </row>
        <row r="416">
          <cell r="D416">
            <v>6859</v>
          </cell>
          <cell r="E416" t="str">
            <v>CONCRETO MR45</v>
          </cell>
          <cell r="F416" t="str">
            <v>M3</v>
          </cell>
          <cell r="G416">
            <v>646297</v>
          </cell>
        </row>
        <row r="417">
          <cell r="D417">
            <v>6861</v>
          </cell>
          <cell r="E417" t="str">
            <v>LOSETA PREFABRICADA A50 - A55 - A56 (400x400x60mm)</v>
          </cell>
          <cell r="F417" t="str">
            <v>M2</v>
          </cell>
          <cell r="G417">
            <v>82490</v>
          </cell>
        </row>
        <row r="418">
          <cell r="D418">
            <v>6863</v>
          </cell>
          <cell r="E418" t="str">
            <v>CAÑUELA PREFABRICADA A120 (800x300x225mm)</v>
          </cell>
          <cell r="F418" t="str">
            <v>UN</v>
          </cell>
          <cell r="G418">
            <v>46627</v>
          </cell>
        </row>
        <row r="419">
          <cell r="D419">
            <v>6865</v>
          </cell>
          <cell r="E419" t="str">
            <v>CONCRETO TREMIE 3000 PSI (210 Kg/cm2)</v>
          </cell>
          <cell r="F419" t="str">
            <v>M3</v>
          </cell>
          <cell r="G419">
            <v>575621</v>
          </cell>
        </row>
        <row r="420">
          <cell r="D420">
            <v>6867</v>
          </cell>
          <cell r="E420" t="str">
            <v>ALQUILER PILOTEADORA PESO 60.000 KG, DIÁMETRO MAXIMO 1,20 M, PROFUNDIDAD 48 M. - INCLUYE OPERARIO Y COMBUSTIBLE</v>
          </cell>
          <cell r="F420" t="str">
            <v>HR</v>
          </cell>
          <cell r="G420">
            <v>600794</v>
          </cell>
        </row>
        <row r="421">
          <cell r="D421">
            <v>6875</v>
          </cell>
          <cell r="E421" t="str">
            <v>CEMENTO ASFÁLTICO MODIFICADO CON POLÍMEROS TIPO I</v>
          </cell>
          <cell r="F421" t="str">
            <v>KG</v>
          </cell>
          <cell r="G421">
            <v>5691</v>
          </cell>
        </row>
        <row r="422">
          <cell r="D422">
            <v>6878</v>
          </cell>
          <cell r="E422" t="str">
            <v>TRANSPORTE DE BASES ASFALTICAS</v>
          </cell>
          <cell r="F422" t="str">
            <v>M3-KM</v>
          </cell>
          <cell r="G422">
            <v>1782</v>
          </cell>
        </row>
        <row r="423">
          <cell r="D423">
            <v>6884</v>
          </cell>
          <cell r="E423" t="str">
            <v>POSTE METALICO H=9m BRAZO SENCILLO (PINTADO)</v>
          </cell>
          <cell r="F423" t="str">
            <v>UN</v>
          </cell>
          <cell r="G423">
            <v>3093167</v>
          </cell>
        </row>
        <row r="424">
          <cell r="D424">
            <v>6889</v>
          </cell>
          <cell r="E424" t="str">
            <v>FONDO DE JUNTA EN ESPUMA DE POLIETILENO DE BAJA DENSIDAD D=10 mm</v>
          </cell>
          <cell r="F424" t="str">
            <v>ML</v>
          </cell>
          <cell r="G424">
            <v>915</v>
          </cell>
        </row>
        <row r="425">
          <cell r="D425">
            <v>6914</v>
          </cell>
          <cell r="E425" t="str">
            <v>CURADOR PARA CONCRETOS Y MORTEROS</v>
          </cell>
          <cell r="F425" t="str">
            <v>KG</v>
          </cell>
          <cell r="G425">
            <v>9758</v>
          </cell>
        </row>
        <row r="426">
          <cell r="D426">
            <v>6919</v>
          </cell>
          <cell r="E426" t="str">
            <v>ESMALTE URETANO GRIS (COMPONENTE A)</v>
          </cell>
          <cell r="F426" t="str">
            <v>GLN</v>
          </cell>
          <cell r="G426">
            <v>218509</v>
          </cell>
        </row>
        <row r="427">
          <cell r="D427">
            <v>6944</v>
          </cell>
          <cell r="E427" t="str">
            <v>MARCO Y TAPA CIRCULAR CAJA VEHICULAR CODENSA CS280</v>
          </cell>
          <cell r="F427" t="str">
            <v>UN</v>
          </cell>
          <cell r="G427">
            <v>475120</v>
          </cell>
        </row>
        <row r="428">
          <cell r="D428">
            <v>6958</v>
          </cell>
          <cell r="E428" t="str">
            <v>GEOTEXTIL TEJIDO FORTEX BX-60 o 5x5</v>
          </cell>
          <cell r="F428" t="str">
            <v>M2</v>
          </cell>
          <cell r="G428">
            <v>12399</v>
          </cell>
        </row>
        <row r="429">
          <cell r="D429">
            <v>6962</v>
          </cell>
          <cell r="E429" t="str">
            <v>EMULSION ASFALTICA CRL-1</v>
          </cell>
          <cell r="F429" t="str">
            <v>LT</v>
          </cell>
          <cell r="G429">
            <v>2353</v>
          </cell>
        </row>
        <row r="430">
          <cell r="D430">
            <v>6963</v>
          </cell>
          <cell r="E430" t="str">
            <v>EMULSION ASFALTICA CRR-1</v>
          </cell>
          <cell r="F430" t="str">
            <v>LT</v>
          </cell>
          <cell r="G430">
            <v>2292</v>
          </cell>
        </row>
        <row r="431">
          <cell r="D431">
            <v>6964</v>
          </cell>
          <cell r="E431" t="str">
            <v>EMULSION ASFALTICA CRR-2</v>
          </cell>
          <cell r="F431" t="str">
            <v>LT</v>
          </cell>
          <cell r="G431">
            <v>2410</v>
          </cell>
        </row>
        <row r="432">
          <cell r="D432">
            <v>7004</v>
          </cell>
          <cell r="E432" t="str">
            <v>BASE GRANULAR B-600</v>
          </cell>
          <cell r="F432" t="str">
            <v>M3</v>
          </cell>
          <cell r="G432">
            <v>46410</v>
          </cell>
        </row>
        <row r="433">
          <cell r="D433">
            <v>7005</v>
          </cell>
          <cell r="E433" t="str">
            <v>SUBBASE GRANULAR B-200</v>
          </cell>
          <cell r="F433" t="str">
            <v>M3</v>
          </cell>
          <cell r="G433">
            <v>19040</v>
          </cell>
        </row>
        <row r="434">
          <cell r="D434">
            <v>7009</v>
          </cell>
          <cell r="E434" t="str">
            <v>CORTADORA DE PAVIMENTOS (SIN DISCO) - PROFUNDIDAD DE CORTE MÁXIMO DE 16 A 20 cm - INCLUYE COMBUSTIBLE</v>
          </cell>
          <cell r="F434" t="str">
            <v>DIA</v>
          </cell>
          <cell r="G434">
            <v>101829</v>
          </cell>
        </row>
        <row r="435">
          <cell r="D435">
            <v>7012</v>
          </cell>
          <cell r="E435" t="str">
            <v>ADOQUIN DE ARCILLA 20x10x8</v>
          </cell>
          <cell r="F435" t="str">
            <v>UN</v>
          </cell>
          <cell r="G435">
            <v>1095</v>
          </cell>
        </row>
        <row r="436">
          <cell r="D436">
            <v>7018</v>
          </cell>
          <cell r="E436" t="str">
            <v>SELLANTE ELASTOMERICO CON BASE EN POLIURETANO</v>
          </cell>
          <cell r="F436" t="str">
            <v>GLN</v>
          </cell>
          <cell r="G436">
            <v>341217</v>
          </cell>
        </row>
        <row r="437">
          <cell r="D437">
            <v>7019</v>
          </cell>
          <cell r="E437" t="str">
            <v>GASOLINA CORRIENTE</v>
          </cell>
          <cell r="F437" t="str">
            <v>GLN</v>
          </cell>
          <cell r="G437">
            <v>15861</v>
          </cell>
        </row>
        <row r="438">
          <cell r="D438">
            <v>7020</v>
          </cell>
          <cell r="E438" t="str">
            <v>UNION REPARACION HD EXTREMO LISO D=3"</v>
          </cell>
          <cell r="F438" t="str">
            <v>UN</v>
          </cell>
          <cell r="G438">
            <v>140420</v>
          </cell>
        </row>
        <row r="439">
          <cell r="D439">
            <v>7021</v>
          </cell>
          <cell r="E439" t="str">
            <v>UNION GIBAULT HD PARA AC CL 25 D=3"</v>
          </cell>
          <cell r="F439" t="str">
            <v>UN</v>
          </cell>
          <cell r="G439">
            <v>154700</v>
          </cell>
        </row>
        <row r="440">
          <cell r="D440">
            <v>7022</v>
          </cell>
          <cell r="E440" t="str">
            <v>UNION GIBAULT HD PARA AC CL 25 D=4"</v>
          </cell>
          <cell r="F440" t="str">
            <v>UN</v>
          </cell>
          <cell r="G440">
            <v>186434</v>
          </cell>
        </row>
        <row r="441">
          <cell r="D441">
            <v>7023</v>
          </cell>
          <cell r="E441" t="str">
            <v>UNION GIBAULT HD PARA AC CL 25 D=8"</v>
          </cell>
          <cell r="F441" t="str">
            <v>UN</v>
          </cell>
          <cell r="G441">
            <v>275306</v>
          </cell>
        </row>
        <row r="442">
          <cell r="D442">
            <v>7024</v>
          </cell>
          <cell r="E442" t="str">
            <v>UNION GIBAULT HD PARA AC CL 25 D=6"</v>
          </cell>
          <cell r="F442" t="str">
            <v>UN</v>
          </cell>
          <cell r="G442">
            <v>268412</v>
          </cell>
        </row>
        <row r="443">
          <cell r="D443">
            <v>7025</v>
          </cell>
          <cell r="E443" t="str">
            <v>UNION GIBAULT HD PARA AC CL 25 D=10"</v>
          </cell>
          <cell r="F443" t="str">
            <v>UN</v>
          </cell>
          <cell r="G443">
            <v>543333</v>
          </cell>
        </row>
        <row r="444">
          <cell r="D444">
            <v>7026</v>
          </cell>
          <cell r="E444" t="str">
            <v>UNION GIBAULT HD PARA AC CL 25 D=12"</v>
          </cell>
          <cell r="F444" t="str">
            <v>UN</v>
          </cell>
          <cell r="G444">
            <v>798889</v>
          </cell>
        </row>
        <row r="445">
          <cell r="D445">
            <v>7041</v>
          </cell>
          <cell r="E445" t="str">
            <v>TAPA Y ANILLO EN POLIPROPILENO RECICLADO PARA POZO</v>
          </cell>
          <cell r="F445" t="str">
            <v>UN</v>
          </cell>
          <cell r="G445">
            <v>1393335</v>
          </cell>
        </row>
        <row r="446">
          <cell r="D446">
            <v>7050</v>
          </cell>
          <cell r="E446" t="str">
            <v>TARIFA HORA - PERSONAL DE OBRA - OFICIAL (INCLUYE FACTOR DE PRESTACIONES)</v>
          </cell>
          <cell r="F446" t="str">
            <v>HR</v>
          </cell>
          <cell r="G446">
            <v>13428</v>
          </cell>
        </row>
        <row r="447">
          <cell r="D447">
            <v>7055</v>
          </cell>
          <cell r="E447" t="str">
            <v>CAL HIDRATADA</v>
          </cell>
          <cell r="F447" t="str">
            <v>KG</v>
          </cell>
          <cell r="G447">
            <v>1012</v>
          </cell>
        </row>
        <row r="448">
          <cell r="D448">
            <v>7057</v>
          </cell>
          <cell r="E448" t="str">
            <v>TARIFA HORA - PERSONAL DE OBRA - AYUDANTE (INCLUYE FACTOR DE PRESTACIONES)</v>
          </cell>
          <cell r="F448" t="str">
            <v>HR</v>
          </cell>
          <cell r="G448">
            <v>9337</v>
          </cell>
        </row>
        <row r="449">
          <cell r="D449">
            <v>7071</v>
          </cell>
          <cell r="E449" t="str">
            <v>EMULSION ASFALTICA CRL-0</v>
          </cell>
          <cell r="F449" t="str">
            <v>LT</v>
          </cell>
          <cell r="G449">
            <v>1944</v>
          </cell>
        </row>
        <row r="450">
          <cell r="D450">
            <v>7080</v>
          </cell>
          <cell r="E450" t="str">
            <v>TUBERIA PVC SANITARIA U.S. D=4"</v>
          </cell>
          <cell r="F450" t="str">
            <v>ML</v>
          </cell>
          <cell r="G450">
            <v>31765</v>
          </cell>
        </row>
        <row r="451">
          <cell r="D451">
            <v>7081</v>
          </cell>
          <cell r="E451" t="str">
            <v>TUBERIA PVC SANITARIA U.S. D=6"</v>
          </cell>
          <cell r="F451" t="str">
            <v>ML</v>
          </cell>
          <cell r="G451">
            <v>66655</v>
          </cell>
        </row>
        <row r="452">
          <cell r="D452">
            <v>7082</v>
          </cell>
          <cell r="E452" t="str">
            <v>PLACA CUBIERTA POZO D=1.70m, e=0.25m - EAAB</v>
          </cell>
          <cell r="F452" t="str">
            <v>UN</v>
          </cell>
          <cell r="G452">
            <v>1585410</v>
          </cell>
        </row>
        <row r="453">
          <cell r="D453">
            <v>7084</v>
          </cell>
          <cell r="E453" t="str">
            <v>PLACA FONDO POZO D=1.70m, e=0.20m - EAAB</v>
          </cell>
          <cell r="F453" t="str">
            <v>UN</v>
          </cell>
          <cell r="G453">
            <v>1088510</v>
          </cell>
        </row>
        <row r="454">
          <cell r="D454">
            <v>7085</v>
          </cell>
          <cell r="E454" t="str">
            <v>SECCIÓN CILINDRO POZO D=1.20m, H=1.00m</v>
          </cell>
          <cell r="F454" t="str">
            <v>UN</v>
          </cell>
          <cell r="G454">
            <v>1457296</v>
          </cell>
        </row>
        <row r="455">
          <cell r="D455">
            <v>7086</v>
          </cell>
          <cell r="E455" t="str">
            <v>SECCIÓN CILINDRO POZO D=1.20m, H=0.50m</v>
          </cell>
          <cell r="F455" t="str">
            <v>UN</v>
          </cell>
          <cell r="G455">
            <v>805271</v>
          </cell>
        </row>
        <row r="456">
          <cell r="D456">
            <v>7087</v>
          </cell>
          <cell r="E456" t="str">
            <v>SECCIÓN CILINDRO POZO D=1.20m, H=0.25m</v>
          </cell>
          <cell r="F456" t="str">
            <v>UN</v>
          </cell>
          <cell r="G456">
            <v>559313</v>
          </cell>
        </row>
        <row r="457">
          <cell r="D457">
            <v>7088</v>
          </cell>
          <cell r="E457" t="str">
            <v>ACERO FIGURADO No. 4 (Ø 1/2") F'y=60000 PSI</v>
          </cell>
          <cell r="F457" t="str">
            <v>KG</v>
          </cell>
          <cell r="G457">
            <v>4665</v>
          </cell>
        </row>
        <row r="458">
          <cell r="D458">
            <v>7089</v>
          </cell>
          <cell r="E458" t="str">
            <v>MARCO Y TAPA PARA SUMIDERO 0.52 X 0.90 EAAB NP-023</v>
          </cell>
          <cell r="F458" t="str">
            <v>UN</v>
          </cell>
          <cell r="G458">
            <v>596032</v>
          </cell>
        </row>
        <row r="459">
          <cell r="D459">
            <v>7091</v>
          </cell>
          <cell r="E459" t="str">
            <v>SUMIDERO LATERAL SL-100</v>
          </cell>
          <cell r="F459" t="str">
            <v>UN</v>
          </cell>
          <cell r="G459">
            <v>1681487</v>
          </cell>
        </row>
        <row r="460">
          <cell r="D460">
            <v>7092</v>
          </cell>
          <cell r="E460" t="str">
            <v>SUMIDERO LATERAL SL-150</v>
          </cell>
          <cell r="F460" t="str">
            <v>UN</v>
          </cell>
          <cell r="G460">
            <v>2257149</v>
          </cell>
        </row>
        <row r="461">
          <cell r="D461">
            <v>7093</v>
          </cell>
          <cell r="E461" t="str">
            <v>SUMIDERO LATERAL SL-200</v>
          </cell>
          <cell r="F461" t="str">
            <v>UN</v>
          </cell>
          <cell r="G461">
            <v>2612674</v>
          </cell>
        </row>
        <row r="462">
          <cell r="D462">
            <v>7094</v>
          </cell>
          <cell r="E462" t="str">
            <v>SUMIDERO LATERAL SL-250</v>
          </cell>
          <cell r="F462" t="str">
            <v>UN</v>
          </cell>
          <cell r="G462">
            <v>3617932</v>
          </cell>
        </row>
        <row r="463">
          <cell r="D463">
            <v>7096</v>
          </cell>
          <cell r="E463" t="str">
            <v>TAPA SUMIDERO LATERAL SL-100</v>
          </cell>
          <cell r="F463" t="str">
            <v>UN</v>
          </cell>
          <cell r="G463">
            <v>1709439</v>
          </cell>
        </row>
        <row r="464">
          <cell r="D464">
            <v>7097</v>
          </cell>
          <cell r="E464" t="str">
            <v>TAPA SUMIDERO LATERAL SL-150</v>
          </cell>
          <cell r="F464" t="str">
            <v>UN</v>
          </cell>
          <cell r="G464">
            <v>2641434</v>
          </cell>
        </row>
        <row r="465">
          <cell r="D465">
            <v>7098</v>
          </cell>
          <cell r="E465" t="str">
            <v>TAPA SUMIDERO LATERAL SL-200</v>
          </cell>
          <cell r="F465" t="str">
            <v>UN</v>
          </cell>
          <cell r="G465">
            <v>3355822</v>
          </cell>
        </row>
        <row r="466">
          <cell r="D466">
            <v>7099</v>
          </cell>
          <cell r="E466" t="str">
            <v>TAPA SUMIDERO LATERAL SL-250</v>
          </cell>
          <cell r="F466" t="str">
            <v>UN</v>
          </cell>
          <cell r="G466">
            <v>3472159</v>
          </cell>
        </row>
        <row r="467">
          <cell r="D467">
            <v>7101</v>
          </cell>
          <cell r="E467" t="str">
            <v>SOBRETAPA SUMIDERO LATERAL SL-150</v>
          </cell>
          <cell r="F467" t="str">
            <v>UN</v>
          </cell>
          <cell r="G467">
            <v>936304</v>
          </cell>
        </row>
        <row r="468">
          <cell r="D468">
            <v>7104</v>
          </cell>
          <cell r="E468" t="str">
            <v>REJILLA SUMIDERO LATERAL 83.50 X 45</v>
          </cell>
          <cell r="F468" t="str">
            <v>UN</v>
          </cell>
          <cell r="G468">
            <v>350035</v>
          </cell>
        </row>
        <row r="469">
          <cell r="D469">
            <v>7105</v>
          </cell>
          <cell r="E469" t="str">
            <v>TUBERIA PVC DRENAJE D=65MM (TUBO SIN FILTRO)</v>
          </cell>
          <cell r="F469" t="str">
            <v>ML</v>
          </cell>
          <cell r="G469">
            <v>12894</v>
          </cell>
        </row>
        <row r="470">
          <cell r="D470">
            <v>7106</v>
          </cell>
          <cell r="E470" t="str">
            <v>TUBERIA PVC DRENAJE D=100MM (TUBO SIN FILTRO)</v>
          </cell>
          <cell r="F470" t="str">
            <v>ML</v>
          </cell>
          <cell r="G470">
            <v>22050</v>
          </cell>
        </row>
        <row r="471">
          <cell r="D471">
            <v>7107</v>
          </cell>
          <cell r="E471" t="str">
            <v>TUBERIA PVC DRENAJE D=160MM (TUBO SIN FILTRO)</v>
          </cell>
          <cell r="F471" t="str">
            <v>ML</v>
          </cell>
          <cell r="G471">
            <v>47990</v>
          </cell>
        </row>
        <row r="472">
          <cell r="D472">
            <v>7109</v>
          </cell>
          <cell r="E472" t="str">
            <v>TUBERIA PVC DRENAJE D=65MM (EN ROLLO CON FILTRO)</v>
          </cell>
          <cell r="F472" t="str">
            <v>ML</v>
          </cell>
          <cell r="G472">
            <v>16699</v>
          </cell>
        </row>
        <row r="473">
          <cell r="D473">
            <v>7110</v>
          </cell>
          <cell r="E473" t="str">
            <v>TUBERIA PVC DRENAJE D=100 mm (EN ROLLO CON FILTRO)</v>
          </cell>
          <cell r="F473" t="str">
            <v>ML</v>
          </cell>
          <cell r="G473">
            <v>29032</v>
          </cell>
        </row>
        <row r="474">
          <cell r="D474">
            <v>7111</v>
          </cell>
          <cell r="E474" t="str">
            <v>TUBERIA PVC DRENAJE D=160MM (EN ROLLO CON FILTRO)</v>
          </cell>
          <cell r="F474" t="str">
            <v>ML</v>
          </cell>
          <cell r="G474">
            <v>66488</v>
          </cell>
        </row>
        <row r="475">
          <cell r="D475">
            <v>7114</v>
          </cell>
          <cell r="E475" t="str">
            <v>CONCRETO DE BAJA PERMEABILIDAD 4000 PSI 28 MPa (280 Kg/cm2)</v>
          </cell>
          <cell r="F475" t="str">
            <v>M3</v>
          </cell>
          <cell r="G475">
            <v>643790</v>
          </cell>
        </row>
        <row r="476">
          <cell r="D476">
            <v>7115</v>
          </cell>
          <cell r="E476" t="str">
            <v>ADITIVO IMPERMEABILIZANTE PARA CONCRETOS Y MORTEROS</v>
          </cell>
          <cell r="F476" t="str">
            <v>KG</v>
          </cell>
          <cell r="G476">
            <v>10703</v>
          </cell>
        </row>
        <row r="477">
          <cell r="D477">
            <v>7119</v>
          </cell>
          <cell r="E477" t="str">
            <v>TUBERIA PVC U.M. EXT/INT LISO NORMA NTC 5070 D=24"</v>
          </cell>
          <cell r="F477" t="str">
            <v>ML</v>
          </cell>
          <cell r="G477">
            <v>542118</v>
          </cell>
        </row>
        <row r="478">
          <cell r="D478">
            <v>7120</v>
          </cell>
          <cell r="E478" t="str">
            <v>TUBERIA PVC U.M. EXT/INT LISO NORMA NTC 5070 D=27"</v>
          </cell>
          <cell r="F478" t="str">
            <v>ML</v>
          </cell>
          <cell r="G478">
            <v>649119</v>
          </cell>
        </row>
        <row r="479">
          <cell r="D479">
            <v>7121</v>
          </cell>
          <cell r="E479" t="str">
            <v>TUBERIA PVC U.M. EXT/INT LISO NORMA NTC 5070 D=30"</v>
          </cell>
          <cell r="F479" t="str">
            <v>ML</v>
          </cell>
          <cell r="G479">
            <v>810038</v>
          </cell>
        </row>
        <row r="480">
          <cell r="D480">
            <v>7122</v>
          </cell>
          <cell r="E480" t="str">
            <v>TUBERIA PVC U.M. EXT/INT LISO NORMA NTC 5070 D=33"</v>
          </cell>
          <cell r="F480" t="str">
            <v>ML</v>
          </cell>
          <cell r="G480">
            <v>1077829</v>
          </cell>
        </row>
        <row r="481">
          <cell r="D481">
            <v>7123</v>
          </cell>
          <cell r="E481" t="str">
            <v>TUBERIA PVC U.M. EXT/INT LISO NORMA NTC 5070 D=36"</v>
          </cell>
          <cell r="F481" t="str">
            <v>ML</v>
          </cell>
          <cell r="G481">
            <v>1503529</v>
          </cell>
        </row>
        <row r="482">
          <cell r="D482">
            <v>7124</v>
          </cell>
          <cell r="E482" t="str">
            <v>TUBERIA PVC U.M. EXT/INT LISO NORMA NTC 5070 D=39"</v>
          </cell>
          <cell r="F482" t="str">
            <v>ML</v>
          </cell>
          <cell r="G482">
            <v>2011658</v>
          </cell>
        </row>
        <row r="483">
          <cell r="D483">
            <v>7125</v>
          </cell>
          <cell r="E483" t="str">
            <v>TUBERIA PVC U.M. EXT/INT LISO NORMA NTC 5070 D=42"</v>
          </cell>
          <cell r="F483" t="str">
            <v>ML</v>
          </cell>
          <cell r="G483">
            <v>2361667</v>
          </cell>
        </row>
        <row r="484">
          <cell r="D484">
            <v>7131</v>
          </cell>
          <cell r="E484" t="str">
            <v>GEOTEXTIL TEJIDO FORTEX BX-40</v>
          </cell>
          <cell r="F484" t="str">
            <v>M2</v>
          </cell>
          <cell r="G484">
            <v>6638</v>
          </cell>
        </row>
        <row r="485">
          <cell r="D485">
            <v>7133</v>
          </cell>
          <cell r="E485" t="str">
            <v>GEOTEXTIL TEJIDO FORTEX BX-90 o 6x6</v>
          </cell>
          <cell r="F485" t="str">
            <v>M2</v>
          </cell>
          <cell r="G485">
            <v>24961</v>
          </cell>
        </row>
        <row r="486">
          <cell r="D486">
            <v>7134</v>
          </cell>
          <cell r="E486" t="str">
            <v>GEOTEXTIL REPAV 450 o PETROMAT</v>
          </cell>
          <cell r="F486" t="str">
            <v>M2</v>
          </cell>
          <cell r="G486">
            <v>8350</v>
          </cell>
        </row>
        <row r="487">
          <cell r="D487">
            <v>7135</v>
          </cell>
          <cell r="E487" t="str">
            <v>ADOQUIN DE ARCILLA 20x10x6</v>
          </cell>
          <cell r="F487" t="str">
            <v>UN</v>
          </cell>
          <cell r="G487">
            <v>967</v>
          </cell>
        </row>
        <row r="488">
          <cell r="D488">
            <v>7138</v>
          </cell>
          <cell r="E488" t="str">
            <v>BORDE CONTENEDOR DE RAICES A70 (1070x120x135mm)</v>
          </cell>
          <cell r="F488" t="str">
            <v>UN</v>
          </cell>
          <cell r="G488">
            <v>26197</v>
          </cell>
        </row>
        <row r="489">
          <cell r="D489">
            <v>7141</v>
          </cell>
          <cell r="E489" t="str">
            <v>SARDINEL BAJO A85 - RAMPAS (800x200x350mm)</v>
          </cell>
          <cell r="F489" t="str">
            <v>UN</v>
          </cell>
          <cell r="G489">
            <v>37163</v>
          </cell>
        </row>
        <row r="490">
          <cell r="D490">
            <v>7142</v>
          </cell>
          <cell r="E490" t="str">
            <v>DUCTO PVC TIPO TDP D=6"</v>
          </cell>
          <cell r="F490" t="str">
            <v>ML</v>
          </cell>
          <cell r="G490">
            <v>52199</v>
          </cell>
        </row>
        <row r="491">
          <cell r="D491">
            <v>7145</v>
          </cell>
          <cell r="E491" t="str">
            <v>MARCO Y TAPA CAJA INSPECCION AP / BT CODENSA CS274</v>
          </cell>
          <cell r="F491" t="str">
            <v>UN</v>
          </cell>
          <cell r="G491">
            <v>298435</v>
          </cell>
        </row>
        <row r="492">
          <cell r="D492">
            <v>7146</v>
          </cell>
          <cell r="E492" t="str">
            <v>MANLIFT - PLATAFORMA ELEVADORA A COMBUSTIÓN DE BRAZO ARTICULADO - ALTURA MÁXIMA DE TRABAJO DE 16 A 18 M - INCLUYE OPERARIO Y COMBUSTIBLE</v>
          </cell>
          <cell r="F492" t="str">
            <v>HR</v>
          </cell>
          <cell r="G492">
            <v>95200</v>
          </cell>
        </row>
        <row r="493">
          <cell r="D493">
            <v>7147</v>
          </cell>
          <cell r="E493" t="str">
            <v>POSTE EN CONCRETO AP, H=8m, CR=750 KG</v>
          </cell>
          <cell r="F493" t="str">
            <v>UN</v>
          </cell>
          <cell r="G493">
            <v>589186</v>
          </cell>
        </row>
        <row r="494">
          <cell r="D494">
            <v>7151</v>
          </cell>
          <cell r="E494" t="str">
            <v>MARCO Y TAPA CAJA PASO SENCILLA EN CALZADA ETB</v>
          </cell>
          <cell r="F494" t="str">
            <v>UN</v>
          </cell>
          <cell r="G494">
            <v>383641</v>
          </cell>
        </row>
        <row r="495">
          <cell r="D495">
            <v>7152</v>
          </cell>
          <cell r="E495" t="str">
            <v>MARCO Y TAPAS CAJA PASO DOBLE EN CALZADA ETB</v>
          </cell>
          <cell r="F495" t="str">
            <v>UN</v>
          </cell>
          <cell r="G495">
            <v>636499</v>
          </cell>
        </row>
        <row r="496">
          <cell r="D496">
            <v>7153</v>
          </cell>
          <cell r="E496" t="str">
            <v>EMULSION MODIFICADA CON POLIMEROS CRR-1m</v>
          </cell>
          <cell r="F496" t="str">
            <v>LT</v>
          </cell>
          <cell r="G496">
            <v>3420</v>
          </cell>
        </row>
        <row r="497">
          <cell r="D497">
            <v>7154</v>
          </cell>
          <cell r="E497" t="str">
            <v>EMULSION MODIFICADA CON POLIMEROS CRR-2m</v>
          </cell>
          <cell r="F497" t="str">
            <v>LT</v>
          </cell>
          <cell r="G497">
            <v>3643</v>
          </cell>
        </row>
        <row r="498">
          <cell r="D498">
            <v>7157</v>
          </cell>
          <cell r="E498" t="str">
            <v>BASE GRANULAR CLASE C (BG_C)</v>
          </cell>
          <cell r="F498" t="str">
            <v>M3</v>
          </cell>
          <cell r="G498">
            <v>73780</v>
          </cell>
        </row>
        <row r="499">
          <cell r="D499">
            <v>7158</v>
          </cell>
          <cell r="E499" t="str">
            <v>BASE GRANULAR CLASE B (BG_B)</v>
          </cell>
          <cell r="F499" t="str">
            <v>M3</v>
          </cell>
          <cell r="G499">
            <v>85680</v>
          </cell>
        </row>
        <row r="500">
          <cell r="D500">
            <v>7159</v>
          </cell>
          <cell r="E500" t="str">
            <v>BASE GRANULAR CLASE A (BG_A)</v>
          </cell>
          <cell r="F500" t="str">
            <v>M3</v>
          </cell>
          <cell r="G500">
            <v>78540</v>
          </cell>
        </row>
        <row r="501">
          <cell r="D501">
            <v>7160</v>
          </cell>
          <cell r="E501" t="str">
            <v>SUBBASE GRANULAR CLASE C (SBG_C)</v>
          </cell>
          <cell r="F501" t="str">
            <v>M3</v>
          </cell>
          <cell r="G501">
            <v>64260</v>
          </cell>
        </row>
        <row r="502">
          <cell r="D502">
            <v>7161</v>
          </cell>
          <cell r="E502" t="str">
            <v>SUBBASE GRANULAR CLASE B (SBG_B)</v>
          </cell>
          <cell r="F502" t="str">
            <v>M3</v>
          </cell>
          <cell r="G502">
            <v>71400</v>
          </cell>
        </row>
        <row r="503">
          <cell r="D503">
            <v>7162</v>
          </cell>
          <cell r="E503" t="str">
            <v>SUBBASE GRANULAR CLASE A (SBG_A)</v>
          </cell>
          <cell r="F503" t="str">
            <v>M3</v>
          </cell>
          <cell r="G503">
            <v>66640</v>
          </cell>
        </row>
        <row r="504">
          <cell r="D504">
            <v>7166</v>
          </cell>
          <cell r="E504" t="str">
            <v>ESTABILIZADORA / RECICLADORA EN FRÍO - ANCHO DE CORTE/MEZCLA DE 2.4 A 2.7 M - PROFUNDIDAD DE CORTE/MEZCLA DE  476 A 518 MM - INCLUYE OPERARIO Y COMBUSTIBLE</v>
          </cell>
          <cell r="F504" t="str">
            <v>HR</v>
          </cell>
          <cell r="G504">
            <v>680339</v>
          </cell>
        </row>
        <row r="505">
          <cell r="D505">
            <v>7172</v>
          </cell>
          <cell r="E505" t="str">
            <v>MEZCLA ASFÁLTICA EN CALIENTE TIPO DENSO MD20 CON CEMENTO ASFÁLTICO 80-100</v>
          </cell>
          <cell r="F505" t="str">
            <v>M3</v>
          </cell>
          <cell r="G505">
            <v>778007</v>
          </cell>
        </row>
        <row r="506">
          <cell r="D506">
            <v>7174</v>
          </cell>
          <cell r="E506" t="str">
            <v>MEZCLA ASFÁLTICA DENSA EN CALIENTE MD12 CON CEMENTO ASFÁLTICO 80-100</v>
          </cell>
          <cell r="F506" t="str">
            <v>M3</v>
          </cell>
          <cell r="G506">
            <v>788189</v>
          </cell>
        </row>
        <row r="507">
          <cell r="D507">
            <v>7181</v>
          </cell>
          <cell r="E507" t="str">
            <v>MEZCLA ASFÁLTICA EN CALIENTE TIPO DENSO MD10 CON CEMENTO ASFÁLTICO 80-100</v>
          </cell>
          <cell r="F507" t="str">
            <v>M3</v>
          </cell>
          <cell r="G507">
            <v>866645</v>
          </cell>
        </row>
        <row r="508">
          <cell r="D508">
            <v>7199</v>
          </cell>
          <cell r="E508" t="str">
            <v>CONCRETO MR39 (245 Kg/cm2)</v>
          </cell>
          <cell r="F508" t="str">
            <v>M3</v>
          </cell>
          <cell r="G508">
            <v>620198</v>
          </cell>
        </row>
        <row r="509">
          <cell r="D509">
            <v>7200</v>
          </cell>
          <cell r="E509" t="str">
            <v>CONCRETO MR36 (210 Kg/cm2)</v>
          </cell>
          <cell r="F509" t="str">
            <v>M3</v>
          </cell>
          <cell r="G509">
            <v>602070</v>
          </cell>
        </row>
        <row r="510">
          <cell r="D510">
            <v>7202</v>
          </cell>
          <cell r="E510" t="str">
            <v>MALLA ELECTROSOLDADA S=250x250mm, Ø=4x4mm</v>
          </cell>
          <cell r="F510" t="str">
            <v>KG</v>
          </cell>
          <cell r="G510">
            <v>6069</v>
          </cell>
        </row>
        <row r="511">
          <cell r="D511">
            <v>7203</v>
          </cell>
          <cell r="E511" t="str">
            <v>MALLA ELECTROSOLDADA S=150x150mm, Ø=5x5mm</v>
          </cell>
          <cell r="F511" t="str">
            <v>KG</v>
          </cell>
          <cell r="G511">
            <v>6069</v>
          </cell>
        </row>
        <row r="512">
          <cell r="D512">
            <v>7204</v>
          </cell>
          <cell r="E512" t="str">
            <v>MALLA ELECTROSOLDADA S=150x150mm, Ø=6x6mm</v>
          </cell>
          <cell r="F512" t="str">
            <v>KG</v>
          </cell>
          <cell r="G512">
            <v>6069</v>
          </cell>
        </row>
        <row r="513">
          <cell r="D513">
            <v>7205</v>
          </cell>
          <cell r="E513" t="str">
            <v>MALLA ELECTROSOLDADA S=150x150mm, Ø=7x7mm</v>
          </cell>
          <cell r="F513" t="str">
            <v>KG</v>
          </cell>
          <cell r="G513">
            <v>6069</v>
          </cell>
        </row>
        <row r="514">
          <cell r="D514">
            <v>7206</v>
          </cell>
          <cell r="E514" t="str">
            <v>MALLA ELECTROSOLDADA S=150x150mm, Ø=8x8mm</v>
          </cell>
          <cell r="F514" t="str">
            <v>KG</v>
          </cell>
          <cell r="G514">
            <v>6069</v>
          </cell>
        </row>
        <row r="515">
          <cell r="D515">
            <v>7207</v>
          </cell>
          <cell r="E515" t="str">
            <v>MALLA ELECTROSOLDADA S=150x150mm, Ø=4x4mm</v>
          </cell>
          <cell r="F515" t="str">
            <v>KG</v>
          </cell>
          <cell r="G515">
            <v>6069</v>
          </cell>
        </row>
        <row r="516">
          <cell r="D516">
            <v>7208</v>
          </cell>
          <cell r="E516" t="str">
            <v>MALLA ELECTROSOLDADA S=200x200mm, Ø=4x4mm</v>
          </cell>
          <cell r="F516" t="str">
            <v>KG</v>
          </cell>
          <cell r="G516">
            <v>6069</v>
          </cell>
        </row>
        <row r="517">
          <cell r="D517">
            <v>7216</v>
          </cell>
          <cell r="E517" t="str">
            <v>PINTURA TERMOPLASTICA (Sum y Aplic. con Microesf.)</v>
          </cell>
          <cell r="F517" t="str">
            <v>M2</v>
          </cell>
          <cell r="G517">
            <v>140192</v>
          </cell>
        </row>
        <row r="518">
          <cell r="D518">
            <v>7219</v>
          </cell>
          <cell r="E518" t="str">
            <v>MARCO Y TAPAS CAJA INSPECCION DOBLE CODENSA CS276</v>
          </cell>
          <cell r="F518" t="str">
            <v>UN</v>
          </cell>
          <cell r="G518">
            <v>906528</v>
          </cell>
        </row>
        <row r="519">
          <cell r="D519">
            <v>7224</v>
          </cell>
          <cell r="E519" t="str">
            <v>AROBASE AROTAPA HF TIPO 1 EAAB NP-024</v>
          </cell>
          <cell r="F519" t="str">
            <v>UN</v>
          </cell>
          <cell r="G519">
            <v>353314</v>
          </cell>
        </row>
        <row r="520">
          <cell r="D520">
            <v>7227</v>
          </cell>
          <cell r="E520" t="str">
            <v>TOPELLANTAS (500x200x150mm)</v>
          </cell>
          <cell r="F520" t="str">
            <v>UN</v>
          </cell>
          <cell r="G520">
            <v>26147</v>
          </cell>
        </row>
        <row r="521">
          <cell r="D521">
            <v>7228</v>
          </cell>
          <cell r="E521" t="str">
            <v>MARCO REJILLA SUMIDERO LATERAL 100 X 65</v>
          </cell>
          <cell r="F521" t="str">
            <v>UN</v>
          </cell>
          <cell r="G521">
            <v>193204</v>
          </cell>
        </row>
        <row r="522">
          <cell r="D522">
            <v>7229</v>
          </cell>
          <cell r="E522" t="str">
            <v>TIERRA NEGRA, incluye fertilizante y cascarilla de arroz</v>
          </cell>
          <cell r="F522" t="str">
            <v>M3</v>
          </cell>
          <cell r="G522">
            <v>65450</v>
          </cell>
        </row>
        <row r="523">
          <cell r="D523">
            <v>7231</v>
          </cell>
          <cell r="E523" t="str">
            <v>DERECHOS DE BOTADERO</v>
          </cell>
          <cell r="F523" t="str">
            <v>M3</v>
          </cell>
          <cell r="G523">
            <v>7000</v>
          </cell>
        </row>
        <row r="524">
          <cell r="D524">
            <v>7236</v>
          </cell>
          <cell r="E524" t="str">
            <v>LUBRICANTE U.M. (EMPAQUE 500 gr)</v>
          </cell>
          <cell r="F524" t="str">
            <v>UN</v>
          </cell>
          <cell r="G524">
            <v>28166</v>
          </cell>
        </row>
        <row r="525">
          <cell r="D525">
            <v>7244</v>
          </cell>
          <cell r="E525" t="str">
            <v>UNION PVC U.M. EXT CORRUGADO/INT LISO U.M. NORMA NTC 3722-1 D=110MM (4")</v>
          </cell>
          <cell r="F525" t="str">
            <v>UN</v>
          </cell>
          <cell r="G525">
            <v>15679</v>
          </cell>
        </row>
        <row r="526">
          <cell r="D526">
            <v>7245</v>
          </cell>
          <cell r="E526" t="str">
            <v>UNION PVC U.M. EXT CORRUGADO/INT LISO U.M. NORMA NTC 3722-1 D=160MM (6")</v>
          </cell>
          <cell r="F526" t="str">
            <v>UN</v>
          </cell>
          <cell r="G526">
            <v>37991</v>
          </cell>
        </row>
        <row r="527">
          <cell r="D527">
            <v>7246</v>
          </cell>
          <cell r="E527" t="str">
            <v>TARIFA JORNAL - PERSONAL DE OBRA- TÉCNICO ELÉCTRICO (INCLUYE FACTOR DE PRESTACIONES)</v>
          </cell>
          <cell r="F527" t="str">
            <v>JR</v>
          </cell>
          <cell r="G527">
            <v>118638</v>
          </cell>
        </row>
        <row r="528">
          <cell r="D528">
            <v>7247</v>
          </cell>
          <cell r="E528" t="str">
            <v>TARIFA HORA - PERSONAL DE OBRA- TÉCNICO ELÉCTRICO (INCLUYE FACTOR DE PRESTACIONES)</v>
          </cell>
          <cell r="F528" t="str">
            <v>HR</v>
          </cell>
          <cell r="G528">
            <v>15474</v>
          </cell>
        </row>
        <row r="529">
          <cell r="D529">
            <v>7248</v>
          </cell>
          <cell r="E529" t="str">
            <v>TARIFA JORNAL - PERSONAL DE OBRA -  TECNICO PLOMERO (INCLUYE FACTOR DE PRESTACIONES)</v>
          </cell>
          <cell r="F529" t="str">
            <v>JR</v>
          </cell>
          <cell r="G529">
            <v>118638</v>
          </cell>
        </row>
        <row r="530">
          <cell r="D530">
            <v>7249</v>
          </cell>
          <cell r="E530" t="str">
            <v>TARIFA HORA - PERSONAL DE OBRA -  TECNICO PLOMERO (INCLUYE FACTOR DE PRESTACIONES)</v>
          </cell>
          <cell r="F530" t="str">
            <v>HR</v>
          </cell>
          <cell r="G530">
            <v>15474</v>
          </cell>
        </row>
        <row r="531">
          <cell r="D531">
            <v>7252</v>
          </cell>
          <cell r="E531" t="str">
            <v>PLANCHON EN ORDINARIO 2.90 X 0.18 X 0.04</v>
          </cell>
          <cell r="F531" t="str">
            <v>UN</v>
          </cell>
          <cell r="G531">
            <v>33320</v>
          </cell>
        </row>
        <row r="532">
          <cell r="D532">
            <v>7253</v>
          </cell>
          <cell r="E532" t="str">
            <v>PLANCHON EN ORDINARIO 3.90 X 0.18 X 0.04</v>
          </cell>
          <cell r="F532" t="str">
            <v>UN</v>
          </cell>
          <cell r="G532">
            <v>57212</v>
          </cell>
        </row>
        <row r="533">
          <cell r="D533">
            <v>7254</v>
          </cell>
          <cell r="E533" t="str">
            <v>PLANCHON EN ORDINARIO 4.90 X 0.18 X 0.04</v>
          </cell>
          <cell r="F533" t="str">
            <v>UN</v>
          </cell>
          <cell r="G533">
            <v>101150</v>
          </cell>
        </row>
        <row r="534">
          <cell r="D534">
            <v>7255</v>
          </cell>
          <cell r="E534" t="str">
            <v>PLANCHON EN ORDINARIO 5.90 X 0.18 X 0.04</v>
          </cell>
          <cell r="F534" t="str">
            <v>UN</v>
          </cell>
          <cell r="G534">
            <v>130900</v>
          </cell>
        </row>
        <row r="535">
          <cell r="D535">
            <v>7256</v>
          </cell>
          <cell r="E535" t="str">
            <v>REPISA EN ORDINARIO 2.90 X 0.08 X 0.04</v>
          </cell>
          <cell r="F535" t="str">
            <v>UN</v>
          </cell>
          <cell r="G535">
            <v>13566</v>
          </cell>
        </row>
        <row r="536">
          <cell r="D536">
            <v>7257</v>
          </cell>
          <cell r="E536" t="str">
            <v>REPISA EN ORDINARIO 3.90 X 0.08 X 0.04</v>
          </cell>
          <cell r="F536" t="str">
            <v>UN</v>
          </cell>
          <cell r="G536">
            <v>29988</v>
          </cell>
        </row>
        <row r="537">
          <cell r="D537">
            <v>7258</v>
          </cell>
          <cell r="E537" t="str">
            <v>REPISA EN ORDINARIO 4.90 X 0.08 X 0.04</v>
          </cell>
          <cell r="F537" t="str">
            <v>UN</v>
          </cell>
          <cell r="G537">
            <v>50575</v>
          </cell>
        </row>
        <row r="538">
          <cell r="D538">
            <v>7259</v>
          </cell>
          <cell r="E538" t="str">
            <v>REPISA EN ORDINARIO 5.90 X 0.08 X 0.04</v>
          </cell>
          <cell r="F538" t="str">
            <v>UN</v>
          </cell>
          <cell r="G538">
            <v>65450</v>
          </cell>
        </row>
        <row r="539">
          <cell r="D539">
            <v>7260</v>
          </cell>
          <cell r="E539" t="str">
            <v>DURMIENTE EN ORDINARIO 2.90 X 0.04 X 0.04</v>
          </cell>
          <cell r="F539" t="str">
            <v>UN</v>
          </cell>
          <cell r="G539">
            <v>6783</v>
          </cell>
        </row>
        <row r="540">
          <cell r="D540">
            <v>7261</v>
          </cell>
          <cell r="E540" t="str">
            <v>DURMIENTE EN ORDINARIO 3.90 X 0.04 X 0.04</v>
          </cell>
          <cell r="F540" t="str">
            <v>UN</v>
          </cell>
          <cell r="G540">
            <v>14303</v>
          </cell>
        </row>
        <row r="541">
          <cell r="D541">
            <v>7262</v>
          </cell>
          <cell r="E541" t="str">
            <v>CERCO EN ORDINARIO 2.90 X 0.08 X 0.08</v>
          </cell>
          <cell r="F541" t="str">
            <v>UN</v>
          </cell>
          <cell r="G541">
            <v>28987</v>
          </cell>
        </row>
        <row r="542">
          <cell r="D542">
            <v>7263</v>
          </cell>
          <cell r="E542" t="str">
            <v>CERCO EN ORDINARIO 3.90 X 0.08 X 0.08</v>
          </cell>
          <cell r="F542" t="str">
            <v>UN</v>
          </cell>
          <cell r="G542">
            <v>57212</v>
          </cell>
        </row>
        <row r="543">
          <cell r="D543">
            <v>7264</v>
          </cell>
          <cell r="E543" t="str">
            <v>CERCO EN ORDINARIO 4.90 X 0.08 X 0.08</v>
          </cell>
          <cell r="F543" t="str">
            <v>UN</v>
          </cell>
          <cell r="G543">
            <v>101150</v>
          </cell>
        </row>
        <row r="544">
          <cell r="D544">
            <v>7265</v>
          </cell>
          <cell r="E544" t="str">
            <v>CERCO EN ORDINARIO 5.90 X 0.08 X 0.08</v>
          </cell>
          <cell r="F544" t="str">
            <v>UN</v>
          </cell>
          <cell r="G544">
            <v>130900</v>
          </cell>
        </row>
        <row r="545">
          <cell r="D545">
            <v>7266</v>
          </cell>
          <cell r="E545" t="str">
            <v>TABLA BURRA EN ORDINARIO 2.90 X 0.28 X 0.025</v>
          </cell>
          <cell r="F545" t="str">
            <v>UN</v>
          </cell>
          <cell r="G545">
            <v>27965</v>
          </cell>
        </row>
        <row r="546">
          <cell r="D546">
            <v>7267</v>
          </cell>
          <cell r="E546" t="str">
            <v>TABLA BURRA EN ORDINARIO 2.90 X 0.23 X 0.025</v>
          </cell>
          <cell r="F546" t="str">
            <v>UN</v>
          </cell>
          <cell r="G546">
            <v>23681</v>
          </cell>
        </row>
        <row r="547">
          <cell r="D547">
            <v>7268</v>
          </cell>
          <cell r="E547" t="str">
            <v>TABLA BURRA EN ORDINARIO 2.90 X 0.18 X 0.025</v>
          </cell>
          <cell r="F547" t="str">
            <v>UN</v>
          </cell>
          <cell r="G547">
            <v>19324</v>
          </cell>
        </row>
        <row r="548">
          <cell r="D548">
            <v>7269</v>
          </cell>
          <cell r="E548" t="str">
            <v>TABLA BURRA EN ORDINARIO 2.90 X 0.13 X 0.025</v>
          </cell>
          <cell r="F548" t="str">
            <v>UN</v>
          </cell>
          <cell r="G548">
            <v>14204</v>
          </cell>
        </row>
        <row r="549">
          <cell r="D549">
            <v>7270</v>
          </cell>
          <cell r="E549" t="str">
            <v>TABLA CHAPA EN ORDINARIO 2.90 X 0.28 X 0.02</v>
          </cell>
          <cell r="F549" t="str">
            <v>UN</v>
          </cell>
          <cell r="G549">
            <v>22828</v>
          </cell>
        </row>
        <row r="550">
          <cell r="D550">
            <v>7271</v>
          </cell>
          <cell r="E550" t="str">
            <v>TABLA CHAPA EN ORDINARIO 2.90 X 0.23 X 0.02</v>
          </cell>
          <cell r="F550" t="str">
            <v>UN</v>
          </cell>
          <cell r="G550">
            <v>18117</v>
          </cell>
        </row>
        <row r="551">
          <cell r="D551">
            <v>7272</v>
          </cell>
          <cell r="E551" t="str">
            <v>TABLA CHAPA EN ORDINARIO 2.90 X 0.18 X 0.02</v>
          </cell>
          <cell r="F551" t="str">
            <v>UN</v>
          </cell>
          <cell r="G551">
            <v>14493</v>
          </cell>
        </row>
        <row r="552">
          <cell r="D552">
            <v>7273</v>
          </cell>
          <cell r="E552" t="str">
            <v>TABLA CHAPA EN ORDINARIO 2.90 X 0.13 X 0.02</v>
          </cell>
          <cell r="F552" t="str">
            <v>UN</v>
          </cell>
          <cell r="G552">
            <v>10653</v>
          </cell>
        </row>
        <row r="553">
          <cell r="D553">
            <v>7274</v>
          </cell>
          <cell r="E553" t="str">
            <v>CAMILLA EN ORDINARIO 1.40 X 0.70</v>
          </cell>
          <cell r="F553" t="str">
            <v>UN</v>
          </cell>
          <cell r="G553">
            <v>45815</v>
          </cell>
        </row>
        <row r="554">
          <cell r="D554">
            <v>7275</v>
          </cell>
          <cell r="E554" t="str">
            <v>LISTON EN ORDINARIO 3.00 X 0.10 X 0.018</v>
          </cell>
          <cell r="F554" t="str">
            <v>UN</v>
          </cell>
          <cell r="G554">
            <v>10115</v>
          </cell>
        </row>
        <row r="555">
          <cell r="D555">
            <v>7276</v>
          </cell>
          <cell r="E555" t="str">
            <v>LIMATON 3.00 M</v>
          </cell>
          <cell r="F555" t="str">
            <v>UN</v>
          </cell>
          <cell r="G555">
            <v>23100</v>
          </cell>
        </row>
        <row r="556">
          <cell r="D556">
            <v>7277</v>
          </cell>
          <cell r="E556" t="str">
            <v>LIMATON 4.00 M</v>
          </cell>
          <cell r="F556" t="str">
            <v>UN</v>
          </cell>
          <cell r="G556">
            <v>31500</v>
          </cell>
        </row>
        <row r="557">
          <cell r="D557">
            <v>7278</v>
          </cell>
          <cell r="E557" t="str">
            <v>LIMATON 5.00 M</v>
          </cell>
          <cell r="F557" t="str">
            <v>UN</v>
          </cell>
          <cell r="G557">
            <v>39375</v>
          </cell>
        </row>
        <row r="558">
          <cell r="D558">
            <v>7279</v>
          </cell>
          <cell r="E558" t="str">
            <v>LIMATON 6.00 M</v>
          </cell>
          <cell r="F558" t="str">
            <v>UN</v>
          </cell>
          <cell r="G558">
            <v>42000</v>
          </cell>
        </row>
        <row r="559">
          <cell r="D559">
            <v>7280</v>
          </cell>
          <cell r="E559" t="str">
            <v>LIMATON 7.00 M</v>
          </cell>
          <cell r="F559" t="str">
            <v>UN</v>
          </cell>
          <cell r="G559">
            <v>86625</v>
          </cell>
        </row>
        <row r="560">
          <cell r="D560">
            <v>7281</v>
          </cell>
          <cell r="E560" t="str">
            <v>LIMATON 8.00 M</v>
          </cell>
          <cell r="F560" t="str">
            <v>UN</v>
          </cell>
          <cell r="G560">
            <v>86625</v>
          </cell>
        </row>
        <row r="561">
          <cell r="D561">
            <v>7282</v>
          </cell>
          <cell r="E561" t="str">
            <v>VARA DE CORREDOR 3.0 M</v>
          </cell>
          <cell r="F561" t="str">
            <v>UN</v>
          </cell>
          <cell r="G561">
            <v>8925</v>
          </cell>
        </row>
        <row r="562">
          <cell r="D562">
            <v>7283</v>
          </cell>
          <cell r="E562" t="str">
            <v>VARA DE CORREDOR 4.0 M</v>
          </cell>
          <cell r="F562" t="str">
            <v>UN</v>
          </cell>
          <cell r="G562">
            <v>12180</v>
          </cell>
        </row>
        <row r="563">
          <cell r="D563">
            <v>7284</v>
          </cell>
          <cell r="E563" t="str">
            <v>VARA DE CORREDOR 5.0 M</v>
          </cell>
          <cell r="F563" t="str">
            <v>UN</v>
          </cell>
          <cell r="G563">
            <v>15225</v>
          </cell>
        </row>
        <row r="564">
          <cell r="D564">
            <v>7285</v>
          </cell>
          <cell r="E564" t="str">
            <v>VARA DE CORREDOR 6.0 M</v>
          </cell>
          <cell r="F564" t="str">
            <v>UN</v>
          </cell>
          <cell r="G564">
            <v>16800</v>
          </cell>
        </row>
        <row r="565">
          <cell r="D565">
            <v>7287</v>
          </cell>
          <cell r="E565" t="str">
            <v>VARA DE CLAVO 3.00 M</v>
          </cell>
          <cell r="F565" t="str">
            <v>UN</v>
          </cell>
          <cell r="G565">
            <v>9975</v>
          </cell>
        </row>
        <row r="566">
          <cell r="D566">
            <v>7288</v>
          </cell>
          <cell r="E566" t="str">
            <v>VARA DE CLAVO 6.00 M</v>
          </cell>
          <cell r="F566" t="str">
            <v>UN</v>
          </cell>
          <cell r="G566">
            <v>12600</v>
          </cell>
        </row>
        <row r="567">
          <cell r="D567">
            <v>7289</v>
          </cell>
          <cell r="E567" t="str">
            <v>BLOQUE PARA CAMARA TELEFONICA EPM -TELECOM</v>
          </cell>
          <cell r="F567" t="str">
            <v>UN</v>
          </cell>
          <cell r="G567">
            <v>4900</v>
          </cell>
        </row>
        <row r="568">
          <cell r="D568">
            <v>7291</v>
          </cell>
          <cell r="E568" t="str">
            <v>MARCO Y TAPA CIRCULAR TELECOM CT-014 (F)</v>
          </cell>
          <cell r="F568" t="str">
            <v>UN</v>
          </cell>
          <cell r="G568">
            <v>372351</v>
          </cell>
        </row>
        <row r="569">
          <cell r="D569">
            <v>7293</v>
          </cell>
          <cell r="E569" t="str">
            <v>MARCO Y TAPA CAMARA F1 TELECOM CT-043 (F)</v>
          </cell>
          <cell r="F569" t="str">
            <v>UN</v>
          </cell>
          <cell r="G569">
            <v>546345</v>
          </cell>
        </row>
        <row r="570">
          <cell r="D570">
            <v>7295</v>
          </cell>
          <cell r="E570" t="str">
            <v>MARCO Y TAPAS CAMARA DOBLE F1 TELECOM CT-044 (F)</v>
          </cell>
          <cell r="F570" t="str">
            <v>UN</v>
          </cell>
          <cell r="G570">
            <v>554098</v>
          </cell>
        </row>
        <row r="571">
          <cell r="D571">
            <v>7298</v>
          </cell>
          <cell r="E571" t="str">
            <v>MARCO Y TAPA CAMARA F2 TELECOM CT-053 (F)</v>
          </cell>
          <cell r="F571" t="str">
            <v>UN</v>
          </cell>
          <cell r="G571">
            <v>280059</v>
          </cell>
        </row>
        <row r="572">
          <cell r="D572">
            <v>7300</v>
          </cell>
          <cell r="E572" t="str">
            <v>DUCTO TELEFONICO LIVIANO PVC TIPO EB D=6"</v>
          </cell>
          <cell r="F572" t="str">
            <v>ML</v>
          </cell>
          <cell r="G572">
            <v>51268</v>
          </cell>
        </row>
        <row r="573">
          <cell r="D573">
            <v>7302</v>
          </cell>
          <cell r="E573" t="str">
            <v>DUCTO PESADO PVC TIPO DB D=2"</v>
          </cell>
          <cell r="F573" t="str">
            <v>ML</v>
          </cell>
          <cell r="G573">
            <v>9100</v>
          </cell>
        </row>
        <row r="574">
          <cell r="D574">
            <v>7303</v>
          </cell>
          <cell r="E574" t="str">
            <v>DUCTO PESADO PVC TIPO DB D=3"</v>
          </cell>
          <cell r="F574" t="str">
            <v>ML</v>
          </cell>
          <cell r="G574">
            <v>20168</v>
          </cell>
        </row>
        <row r="575">
          <cell r="D575">
            <v>7304</v>
          </cell>
          <cell r="E575" t="str">
            <v>DUCTO PESADO PVC TIPO DB D=4"</v>
          </cell>
          <cell r="F575" t="str">
            <v>ML</v>
          </cell>
          <cell r="G575">
            <v>34029</v>
          </cell>
        </row>
        <row r="576">
          <cell r="D576">
            <v>7305</v>
          </cell>
          <cell r="E576" t="str">
            <v>DUCTO PESADO PVC TIPO DB D=6"</v>
          </cell>
          <cell r="F576" t="str">
            <v>ML</v>
          </cell>
          <cell r="G576">
            <v>70974</v>
          </cell>
        </row>
        <row r="577">
          <cell r="D577">
            <v>7306</v>
          </cell>
          <cell r="E577" t="str">
            <v>CINTA DE DEMARCACION Cal. 3 (ROLLO 500mx0.10m)</v>
          </cell>
          <cell r="F577" t="str">
            <v>UN</v>
          </cell>
          <cell r="G577">
            <v>26418</v>
          </cell>
        </row>
        <row r="578">
          <cell r="D578">
            <v>7307</v>
          </cell>
          <cell r="E578" t="str">
            <v>SOLDADURA SOLVENTE PARA PVC (1/4 GLN)</v>
          </cell>
          <cell r="F578" t="str">
            <v>UN</v>
          </cell>
          <cell r="G578">
            <v>99900</v>
          </cell>
        </row>
        <row r="579">
          <cell r="D579">
            <v>7308</v>
          </cell>
          <cell r="E579" t="str">
            <v>TARIFA MES - SMMLV</v>
          </cell>
          <cell r="F579" t="str">
            <v>MES</v>
          </cell>
          <cell r="G579">
            <v>1300000</v>
          </cell>
        </row>
        <row r="580">
          <cell r="D580">
            <v>7309</v>
          </cell>
          <cell r="E580" t="str">
            <v>ACERO FIGURADO Ø 1/4" A Ø 1" F'y=60000 PSI - Puesto en obra</v>
          </cell>
          <cell r="F580" t="str">
            <v>KG</v>
          </cell>
          <cell r="G580">
            <v>4701</v>
          </cell>
        </row>
        <row r="581">
          <cell r="D581">
            <v>7313</v>
          </cell>
          <cell r="E581" t="str">
            <v>VIBRADOR DE EJE FLEXIBLE ELÉCTRICO - POTENCIA DE 2 A 3 HP</v>
          </cell>
          <cell r="F581" t="str">
            <v>DIA</v>
          </cell>
          <cell r="G581">
            <v>30940</v>
          </cell>
        </row>
        <row r="582">
          <cell r="D582">
            <v>7317</v>
          </cell>
          <cell r="E582" t="str">
            <v>GEOTEXTIL NT 2500 o 501 NT</v>
          </cell>
          <cell r="F582" t="str">
            <v>M2</v>
          </cell>
          <cell r="G582">
            <v>6059</v>
          </cell>
        </row>
        <row r="583">
          <cell r="D583">
            <v>7325</v>
          </cell>
          <cell r="E583" t="str">
            <v>MANTO BIOLOGICO BIOTEX</v>
          </cell>
          <cell r="F583" t="str">
            <v>M2</v>
          </cell>
          <cell r="G583">
            <v>7497</v>
          </cell>
        </row>
        <row r="584">
          <cell r="D584">
            <v>7336</v>
          </cell>
          <cell r="E584" t="str">
            <v>LIMPIADOR (1/4 GLN)</v>
          </cell>
          <cell r="F584" t="str">
            <v>UN</v>
          </cell>
          <cell r="G584">
            <v>49900</v>
          </cell>
        </row>
        <row r="585">
          <cell r="D585">
            <v>7337</v>
          </cell>
          <cell r="E585" t="str">
            <v>IMPRIMANTE Y PUENTE DE ADHERENCIA</v>
          </cell>
          <cell r="F585" t="str">
            <v>KG</v>
          </cell>
          <cell r="G585">
            <v>138648</v>
          </cell>
        </row>
        <row r="586">
          <cell r="D586">
            <v>7338</v>
          </cell>
          <cell r="E586" t="str">
            <v>CINTA FLEXIBLE PARA SELLO DE JUNTAS A=15cm</v>
          </cell>
          <cell r="F586" t="str">
            <v>ML</v>
          </cell>
          <cell r="G586">
            <v>38788</v>
          </cell>
        </row>
        <row r="587">
          <cell r="D587">
            <v>7343</v>
          </cell>
          <cell r="E587" t="str">
            <v>BARANDA METALICA M80 (instalado y pintado)</v>
          </cell>
          <cell r="F587" t="str">
            <v>ML</v>
          </cell>
          <cell r="G587">
            <v>307020</v>
          </cell>
        </row>
        <row r="588">
          <cell r="D588">
            <v>7344</v>
          </cell>
          <cell r="E588" t="str">
            <v>BARANDA METALICA M81 (instalado y pintado)</v>
          </cell>
          <cell r="F588" t="str">
            <v>ML</v>
          </cell>
          <cell r="G588">
            <v>315350</v>
          </cell>
        </row>
        <row r="589">
          <cell r="D589">
            <v>7345</v>
          </cell>
          <cell r="E589" t="str">
            <v>CANECA EN ACERO INOXIDABLE TIPO BARCELONA</v>
          </cell>
          <cell r="F589" t="str">
            <v>UN</v>
          </cell>
          <cell r="G589">
            <v>844900</v>
          </cell>
        </row>
        <row r="590">
          <cell r="D590">
            <v>7346</v>
          </cell>
          <cell r="E590" t="str">
            <v>CABINA TELEFONICA DE PARED M21</v>
          </cell>
          <cell r="F590" t="str">
            <v>UN</v>
          </cell>
          <cell r="G590">
            <v>5457340</v>
          </cell>
        </row>
        <row r="591">
          <cell r="D591">
            <v>7351</v>
          </cell>
          <cell r="E591" t="str">
            <v>UNION DRESSER HD D=3"</v>
          </cell>
          <cell r="F591" t="str">
            <v>UN</v>
          </cell>
          <cell r="G591">
            <v>144847</v>
          </cell>
        </row>
        <row r="592">
          <cell r="D592">
            <v>7352</v>
          </cell>
          <cell r="E592" t="str">
            <v>UNION DRESSER HD D=4"</v>
          </cell>
          <cell r="F592" t="str">
            <v>UN</v>
          </cell>
          <cell r="G592">
            <v>156055</v>
          </cell>
        </row>
        <row r="593">
          <cell r="D593">
            <v>7353</v>
          </cell>
          <cell r="E593" t="str">
            <v>UNION DRESSER HD D=6"</v>
          </cell>
          <cell r="F593" t="str">
            <v>UN</v>
          </cell>
          <cell r="G593">
            <v>295808</v>
          </cell>
        </row>
        <row r="594">
          <cell r="D594">
            <v>7354</v>
          </cell>
          <cell r="E594" t="str">
            <v>UNION DRESSER HD D=8"</v>
          </cell>
          <cell r="F594" t="str">
            <v>UN</v>
          </cell>
          <cell r="G594">
            <v>379466</v>
          </cell>
        </row>
        <row r="595">
          <cell r="D595">
            <v>7355</v>
          </cell>
          <cell r="E595" t="str">
            <v>UNION DRESSER HD D=10"</v>
          </cell>
          <cell r="F595" t="str">
            <v>UN</v>
          </cell>
          <cell r="G595">
            <v>639612</v>
          </cell>
        </row>
        <row r="596">
          <cell r="D596">
            <v>7356</v>
          </cell>
          <cell r="E596" t="str">
            <v>UNION DRESSER HD D=12"</v>
          </cell>
          <cell r="F596" t="str">
            <v>UN</v>
          </cell>
          <cell r="G596">
            <v>833421</v>
          </cell>
        </row>
        <row r="597">
          <cell r="D597">
            <v>7359</v>
          </cell>
          <cell r="E597" t="str">
            <v>BARRERA RELLENABLE (1.45x0.45x0.55m) CON CINTA RET</v>
          </cell>
          <cell r="F597" t="str">
            <v>UN</v>
          </cell>
          <cell r="G597">
            <v>305592</v>
          </cell>
        </row>
        <row r="598">
          <cell r="D598">
            <v>7360</v>
          </cell>
          <cell r="E598" t="str">
            <v>BARRERA RELLENABLE (2.00x0.55x1.00m) CON CINTA RET</v>
          </cell>
          <cell r="F598" t="str">
            <v>UN</v>
          </cell>
          <cell r="G598">
            <v>456960</v>
          </cell>
        </row>
        <row r="599">
          <cell r="D599">
            <v>7361</v>
          </cell>
          <cell r="E599" t="str">
            <v>BLOQUE No. 4</v>
          </cell>
          <cell r="F599" t="str">
            <v>UN</v>
          </cell>
          <cell r="G599">
            <v>1300</v>
          </cell>
        </row>
        <row r="600">
          <cell r="D600">
            <v>7362</v>
          </cell>
          <cell r="E600" t="str">
            <v>BLOQUE No. 5</v>
          </cell>
          <cell r="F600" t="str">
            <v>UN</v>
          </cell>
          <cell r="G600">
            <v>1400</v>
          </cell>
        </row>
        <row r="601">
          <cell r="D601">
            <v>7363</v>
          </cell>
          <cell r="E601" t="str">
            <v>TAPA PARA POZO D=0.70m</v>
          </cell>
          <cell r="F601" t="str">
            <v>UN</v>
          </cell>
          <cell r="G601">
            <v>253730</v>
          </cell>
        </row>
        <row r="602">
          <cell r="D602">
            <v>7364</v>
          </cell>
          <cell r="E602" t="str">
            <v>REJILLA SUMIDERO TRANSVERSAL 50 X 50</v>
          </cell>
          <cell r="F602" t="str">
            <v>UN</v>
          </cell>
          <cell r="G602">
            <v>390365</v>
          </cell>
        </row>
        <row r="603">
          <cell r="D603">
            <v>7366</v>
          </cell>
          <cell r="E603" t="str">
            <v>UNION PVC U.M. EXT CORRUGADO/INT LISO U.M. NORMA NTC 3722-1 D=200MM (8")</v>
          </cell>
          <cell r="F603" t="str">
            <v>ML</v>
          </cell>
          <cell r="G603">
            <v>63771</v>
          </cell>
        </row>
        <row r="604">
          <cell r="D604">
            <v>7367</v>
          </cell>
          <cell r="E604" t="str">
            <v>UNION PVC U.M. EXT CORRUGADO/INT LISO U.M. NORMA NTC 3722-1 D=250MM (10")</v>
          </cell>
          <cell r="F604" t="str">
            <v>ML</v>
          </cell>
          <cell r="G604">
            <v>181138</v>
          </cell>
        </row>
        <row r="605">
          <cell r="D605">
            <v>7368</v>
          </cell>
          <cell r="E605" t="str">
            <v>UNION PVC U.M. EXT CORRUGADO/INT LISO U.M. NORMA NTC 3722-1 D=315MM (12")</v>
          </cell>
          <cell r="F605" t="str">
            <v>ML</v>
          </cell>
          <cell r="G605">
            <v>309932</v>
          </cell>
        </row>
        <row r="606">
          <cell r="D606">
            <v>7369</v>
          </cell>
          <cell r="E606" t="str">
            <v>UNION PVC U.M. EXT CORRUGADO/INT LISO U.M. NORMA NTC 3722-1T D=400MM (16")</v>
          </cell>
          <cell r="F606" t="str">
            <v>ML</v>
          </cell>
          <cell r="G606">
            <v>472541</v>
          </cell>
        </row>
        <row r="607">
          <cell r="D607">
            <v>7370</v>
          </cell>
          <cell r="E607" t="str">
            <v>UNION PVC U.M. EXT CORRUGADO/INT LISO U.M. NORMA NTC 3722-1 D=450MM (18")</v>
          </cell>
          <cell r="F607" t="str">
            <v>ML</v>
          </cell>
          <cell r="G607">
            <v>497053</v>
          </cell>
        </row>
        <row r="608">
          <cell r="D608">
            <v>7371</v>
          </cell>
          <cell r="E608" t="str">
            <v>UNION PVC U.M. EXT CORRUGADO/INT LISO U.M. NORMA NTC 3722-1 D=500MM (20")</v>
          </cell>
          <cell r="F608" t="str">
            <v>ML</v>
          </cell>
          <cell r="G608">
            <v>558432</v>
          </cell>
        </row>
        <row r="609">
          <cell r="D609">
            <v>7372</v>
          </cell>
          <cell r="E609" t="str">
            <v>CODO HD EXTREMO LISO 11.25ºX8``</v>
          </cell>
          <cell r="F609" t="str">
            <v>UN</v>
          </cell>
          <cell r="G609">
            <v>600950</v>
          </cell>
        </row>
        <row r="610">
          <cell r="D610">
            <v>7373</v>
          </cell>
          <cell r="E610" t="str">
            <v>CODO HD EXTREMO LISO 22.5ºX3``</v>
          </cell>
          <cell r="F610" t="str">
            <v>UN</v>
          </cell>
          <cell r="G610">
            <v>160650</v>
          </cell>
        </row>
        <row r="611">
          <cell r="D611">
            <v>7374</v>
          </cell>
          <cell r="E611" t="str">
            <v>VALVULA COMPUERTA ELASTICA VNA E. L. D=4"</v>
          </cell>
          <cell r="F611" t="str">
            <v>UN</v>
          </cell>
          <cell r="G611">
            <v>1032920</v>
          </cell>
        </row>
        <row r="612">
          <cell r="D612">
            <v>7375</v>
          </cell>
          <cell r="E612" t="str">
            <v>VALVULA COMPUERTA ELASTICA VNA E. L. D=10"</v>
          </cell>
          <cell r="F612" t="str">
            <v>UN</v>
          </cell>
          <cell r="G612">
            <v>4901475</v>
          </cell>
        </row>
        <row r="613">
          <cell r="D613">
            <v>7376</v>
          </cell>
          <cell r="E613" t="str">
            <v>VALVULA COMPUERTA ELASTICA VNA E. L. D=12"</v>
          </cell>
          <cell r="F613" t="str">
            <v>UN</v>
          </cell>
          <cell r="G613">
            <v>5832819</v>
          </cell>
        </row>
        <row r="614">
          <cell r="D614">
            <v>7377</v>
          </cell>
          <cell r="E614" t="str">
            <v>CODO HD JUNTA HIDRAULICA PARA PVC 11.25ºX2"</v>
          </cell>
          <cell r="F614" t="str">
            <v>UN</v>
          </cell>
          <cell r="G614">
            <v>103530</v>
          </cell>
        </row>
        <row r="615">
          <cell r="D615">
            <v>7378</v>
          </cell>
          <cell r="E615" t="str">
            <v>CODO HD JUNTA HIDRAULICA PARA PVC 11.25ºX3"</v>
          </cell>
          <cell r="F615" t="str">
            <v>UN</v>
          </cell>
          <cell r="G615">
            <v>177310</v>
          </cell>
        </row>
        <row r="616">
          <cell r="D616">
            <v>7379</v>
          </cell>
          <cell r="E616" t="str">
            <v>CODO HD JUNTA HIDRAULICA PARA PVC 11.25ºX4"</v>
          </cell>
          <cell r="F616" t="str">
            <v>UN</v>
          </cell>
          <cell r="G616">
            <v>239190</v>
          </cell>
        </row>
        <row r="617">
          <cell r="D617">
            <v>7380</v>
          </cell>
          <cell r="E617" t="str">
            <v>CODO HD JUNTA HIDRAULICA PARA PVC 11.25ºX6"</v>
          </cell>
          <cell r="F617" t="str">
            <v>UN</v>
          </cell>
          <cell r="G617">
            <v>422422</v>
          </cell>
        </row>
        <row r="618">
          <cell r="D618">
            <v>7381</v>
          </cell>
          <cell r="E618" t="str">
            <v>CODO HD JUNTA HIDRAULICA PARA PVC 11.25ºX8"</v>
          </cell>
          <cell r="F618" t="str">
            <v>UN</v>
          </cell>
          <cell r="G618">
            <v>627921</v>
          </cell>
        </row>
        <row r="619">
          <cell r="D619">
            <v>7382</v>
          </cell>
          <cell r="E619" t="str">
            <v>REDUCCION PVC U.M. NORMA NTC 382 4"x2"</v>
          </cell>
          <cell r="F619" t="str">
            <v>UN</v>
          </cell>
          <cell r="G619">
            <v>116620</v>
          </cell>
        </row>
        <row r="620">
          <cell r="D620">
            <v>7384</v>
          </cell>
          <cell r="E620" t="str">
            <v>REDUCCION PVC U.M. NORMA NTC 382 4"x3"</v>
          </cell>
          <cell r="F620" t="str">
            <v>UN</v>
          </cell>
          <cell r="G620">
            <v>135660</v>
          </cell>
        </row>
        <row r="621">
          <cell r="D621">
            <v>7385</v>
          </cell>
          <cell r="E621" t="str">
            <v>REDUCCION PVC U.M. NORMA NTC 382 6"x4"</v>
          </cell>
          <cell r="F621" t="str">
            <v>UN</v>
          </cell>
          <cell r="G621">
            <v>326060</v>
          </cell>
        </row>
        <row r="622">
          <cell r="D622">
            <v>7386</v>
          </cell>
          <cell r="E622" t="str">
            <v>REDUCCION PVC U.M. NORMA NTC 382 8"x6"</v>
          </cell>
          <cell r="F622" t="str">
            <v>UN</v>
          </cell>
          <cell r="G622">
            <v>980836</v>
          </cell>
        </row>
        <row r="623">
          <cell r="D623">
            <v>7387</v>
          </cell>
          <cell r="E623" t="str">
            <v>TAPON PVC U.M. NORMA NTC 382 D=3"</v>
          </cell>
          <cell r="F623" t="str">
            <v>UN</v>
          </cell>
          <cell r="G623">
            <v>64794</v>
          </cell>
        </row>
        <row r="624">
          <cell r="D624">
            <v>7388</v>
          </cell>
          <cell r="E624" t="str">
            <v>TAPON PVC U.M. NORMA NTC 382 D=4"</v>
          </cell>
          <cell r="F624" t="str">
            <v>UN</v>
          </cell>
          <cell r="G624">
            <v>82380</v>
          </cell>
        </row>
        <row r="625">
          <cell r="D625">
            <v>7389</v>
          </cell>
          <cell r="E625" t="str">
            <v>TAPON PVC U.M. NORMA NTC 382 D=6"</v>
          </cell>
          <cell r="F625" t="str">
            <v>UN</v>
          </cell>
          <cell r="G625">
            <v>188477</v>
          </cell>
        </row>
        <row r="626">
          <cell r="D626">
            <v>7390</v>
          </cell>
          <cell r="E626" t="str">
            <v>TAPON PVC U.M. NORMA NTC 382 D=8"</v>
          </cell>
          <cell r="F626" t="str">
            <v>UN</v>
          </cell>
          <cell r="G626">
            <v>573855</v>
          </cell>
        </row>
        <row r="627">
          <cell r="D627">
            <v>7391</v>
          </cell>
          <cell r="E627" t="str">
            <v>REDUCCION CONCENTRICA HD E.L. 6"x2" (150x50mm)</v>
          </cell>
          <cell r="F627" t="str">
            <v>UN</v>
          </cell>
          <cell r="G627">
            <v>279650</v>
          </cell>
        </row>
        <row r="628">
          <cell r="D628">
            <v>7392</v>
          </cell>
          <cell r="E628" t="str">
            <v>REDUCCION CONCENTRICA HD E.L. 6"x3" (150x75mm)</v>
          </cell>
          <cell r="F628" t="str">
            <v>UN</v>
          </cell>
          <cell r="G628">
            <v>357000</v>
          </cell>
        </row>
        <row r="629">
          <cell r="D629">
            <v>7393</v>
          </cell>
          <cell r="E629" t="str">
            <v>REDUCCION CONCENTRICA HD E.L. 6"x4" (150x100mm)</v>
          </cell>
          <cell r="F629" t="str">
            <v>UN</v>
          </cell>
          <cell r="G629">
            <v>357000</v>
          </cell>
        </row>
        <row r="630">
          <cell r="D630">
            <v>7396</v>
          </cell>
          <cell r="E630" t="str">
            <v>REDUCCION CONCENTRICA HD E.L. 8"x4" (200x100mm)</v>
          </cell>
          <cell r="F630" t="str">
            <v>UN</v>
          </cell>
          <cell r="G630">
            <v>440300</v>
          </cell>
        </row>
        <row r="631">
          <cell r="D631">
            <v>7397</v>
          </cell>
          <cell r="E631" t="str">
            <v>REDUCCION CONCENTRICA HD E.L. 8"x6" (200x150mm)</v>
          </cell>
          <cell r="F631" t="str">
            <v>UN</v>
          </cell>
          <cell r="G631">
            <v>499800</v>
          </cell>
        </row>
        <row r="632">
          <cell r="D632">
            <v>7398</v>
          </cell>
          <cell r="E632" t="str">
            <v>REDUCCION CONCENTRICA HD E.L. 10"x3" (250x75mm)</v>
          </cell>
          <cell r="F632" t="str">
            <v>UN</v>
          </cell>
          <cell r="G632">
            <v>690200</v>
          </cell>
        </row>
        <row r="633">
          <cell r="D633">
            <v>7399</v>
          </cell>
          <cell r="E633" t="str">
            <v>REDUCCION CONCENTRICA HD E.L. 10"x4" (250x100mm)</v>
          </cell>
          <cell r="F633" t="str">
            <v>UN</v>
          </cell>
          <cell r="G633">
            <v>743750</v>
          </cell>
        </row>
        <row r="634">
          <cell r="D634">
            <v>7400</v>
          </cell>
          <cell r="E634" t="str">
            <v>REDUCCION CONCENTRICA HD E.L. 10"x6" (250x150mm)</v>
          </cell>
          <cell r="F634" t="str">
            <v>UN</v>
          </cell>
          <cell r="G634">
            <v>773500</v>
          </cell>
        </row>
        <row r="635">
          <cell r="D635">
            <v>7401</v>
          </cell>
          <cell r="E635" t="str">
            <v>REDUCCION CONCENTRICA HD E.L. 10"x8" (250x200mm)</v>
          </cell>
          <cell r="F635" t="str">
            <v>UN</v>
          </cell>
          <cell r="G635">
            <v>863559</v>
          </cell>
        </row>
        <row r="636">
          <cell r="D636">
            <v>7403</v>
          </cell>
          <cell r="E636" t="str">
            <v>REDUCCION CONCENTRICA HD E.L. 12"x4" (300x100mm)</v>
          </cell>
          <cell r="F636" t="str">
            <v>UN</v>
          </cell>
          <cell r="G636">
            <v>1161351</v>
          </cell>
        </row>
        <row r="637">
          <cell r="D637">
            <v>7404</v>
          </cell>
          <cell r="E637" t="str">
            <v>REDUCCION CONCENTRICA HD E.L. 12"x6" (300x150mm)</v>
          </cell>
          <cell r="F637" t="str">
            <v>UN</v>
          </cell>
          <cell r="G637">
            <v>1176206</v>
          </cell>
        </row>
        <row r="638">
          <cell r="D638">
            <v>7405</v>
          </cell>
          <cell r="E638" t="str">
            <v>REDUCCION CONCENTRICA HD E.L. 12"x8" (300x200mm)</v>
          </cell>
          <cell r="F638" t="str">
            <v>UN</v>
          </cell>
          <cell r="G638">
            <v>1176206</v>
          </cell>
        </row>
        <row r="639">
          <cell r="D639">
            <v>7406</v>
          </cell>
          <cell r="E639" t="str">
            <v>REDUCCION CONCENTRICA HD E.L. 12"x10"  (300x250mm)</v>
          </cell>
          <cell r="F639" t="str">
            <v>UN</v>
          </cell>
          <cell r="G639">
            <v>1553612</v>
          </cell>
        </row>
        <row r="640">
          <cell r="D640">
            <v>7407</v>
          </cell>
          <cell r="E640" t="str">
            <v>UNION REPARACION PVC U.M. NORMA NTC 382 D=2"</v>
          </cell>
          <cell r="F640" t="str">
            <v>UN</v>
          </cell>
          <cell r="G640">
            <v>38995</v>
          </cell>
        </row>
        <row r="641">
          <cell r="D641">
            <v>7409</v>
          </cell>
          <cell r="E641" t="str">
            <v>UNION REPARACION PVC U.M. NORMA NTC 382 D=3"</v>
          </cell>
          <cell r="F641" t="str">
            <v>UN</v>
          </cell>
          <cell r="G641">
            <v>62113</v>
          </cell>
        </row>
        <row r="642">
          <cell r="D642">
            <v>7410</v>
          </cell>
          <cell r="E642" t="str">
            <v>UNION REPARACION PVC U.M. NORMA NTC 382 D=4"</v>
          </cell>
          <cell r="F642" t="str">
            <v>UN</v>
          </cell>
          <cell r="G642">
            <v>95432</v>
          </cell>
        </row>
        <row r="643">
          <cell r="D643">
            <v>7411</v>
          </cell>
          <cell r="E643" t="str">
            <v>UNION REPARACION PVC U.M. NORMA NTC 382 D=10"</v>
          </cell>
          <cell r="F643" t="str">
            <v>UN</v>
          </cell>
          <cell r="G643">
            <v>694016</v>
          </cell>
        </row>
        <row r="644">
          <cell r="D644">
            <v>7412</v>
          </cell>
          <cell r="E644" t="str">
            <v>ACOPLE UNIVERSAL D=3" (85 a 103mm)</v>
          </cell>
          <cell r="F644" t="str">
            <v>UN</v>
          </cell>
          <cell r="G644">
            <v>172550</v>
          </cell>
        </row>
        <row r="645">
          <cell r="D645">
            <v>7413</v>
          </cell>
          <cell r="E645" t="str">
            <v>ACOPLE UNIVERSAL D=4" (110 a 128mm)</v>
          </cell>
          <cell r="F645" t="str">
            <v>UN</v>
          </cell>
          <cell r="G645">
            <v>191590</v>
          </cell>
        </row>
        <row r="646">
          <cell r="D646">
            <v>7414</v>
          </cell>
          <cell r="E646" t="str">
            <v>ACOPLE UNIVERSAL D=6" (167 a 189mm) R2</v>
          </cell>
          <cell r="F646" t="str">
            <v>UN</v>
          </cell>
          <cell r="G646">
            <v>339675</v>
          </cell>
        </row>
        <row r="647">
          <cell r="D647">
            <v>7415</v>
          </cell>
          <cell r="E647" t="str">
            <v>ACOPLE UNIVERSAL D=8" (234 a 252mm) R2</v>
          </cell>
          <cell r="F647" t="str">
            <v>UN</v>
          </cell>
          <cell r="G647">
            <v>523600</v>
          </cell>
        </row>
        <row r="648">
          <cell r="D648">
            <v>7416</v>
          </cell>
          <cell r="E648" t="str">
            <v>ACOPLE UNIVERSAL D=10" (292 a 310mm) R2</v>
          </cell>
          <cell r="F648" t="str">
            <v>UN</v>
          </cell>
          <cell r="G648">
            <v>860370</v>
          </cell>
        </row>
        <row r="649">
          <cell r="D649">
            <v>7417</v>
          </cell>
          <cell r="E649" t="str">
            <v>ACOPLE UNIVERSAL D=12" (350 a 368mm) R3</v>
          </cell>
          <cell r="F649" t="str">
            <v>UN</v>
          </cell>
          <cell r="G649">
            <v>927268</v>
          </cell>
        </row>
        <row r="650">
          <cell r="D650">
            <v>7418</v>
          </cell>
          <cell r="E650" t="str">
            <v>TARIFA MES - AUXILIO DE TRANSPORTE</v>
          </cell>
          <cell r="F650" t="str">
            <v>MES</v>
          </cell>
          <cell r="G650">
            <v>162000</v>
          </cell>
        </row>
        <row r="651">
          <cell r="D651">
            <v>7419</v>
          </cell>
          <cell r="E651" t="str">
            <v>CONCRETO GRAVA COMÚN 4500 PSI 31.5 MPa (315 Kg/cm2)</v>
          </cell>
          <cell r="F651" t="str">
            <v>M3</v>
          </cell>
          <cell r="G651">
            <v>610042</v>
          </cell>
        </row>
        <row r="652">
          <cell r="D652">
            <v>7420</v>
          </cell>
          <cell r="E652" t="str">
            <v>MORTERO 2500 PSI 17 MPa (175 Kg/cm2)</v>
          </cell>
          <cell r="F652" t="str">
            <v>M3</v>
          </cell>
          <cell r="G652">
            <v>609512</v>
          </cell>
        </row>
        <row r="653">
          <cell r="D653">
            <v>7421</v>
          </cell>
          <cell r="E653" t="str">
            <v>MORTERO 3000 PSI 21 MPa (210 Kg/cm2)</v>
          </cell>
          <cell r="F653" t="str">
            <v>M3</v>
          </cell>
          <cell r="G653">
            <v>644462</v>
          </cell>
        </row>
        <row r="654">
          <cell r="D654">
            <v>7422</v>
          </cell>
          <cell r="E654" t="str">
            <v>MORTERO 3500 PSI 24 MPa (245 Kg/cm2)</v>
          </cell>
          <cell r="F654" t="str">
            <v>M3</v>
          </cell>
          <cell r="G654">
            <v>679413</v>
          </cell>
        </row>
        <row r="655">
          <cell r="D655">
            <v>7423</v>
          </cell>
          <cell r="E655" t="str">
            <v>ARMADO CANASTAS PARA PILOTES</v>
          </cell>
          <cell r="F655" t="str">
            <v>KG</v>
          </cell>
          <cell r="G655">
            <v>706</v>
          </cell>
        </row>
        <row r="656">
          <cell r="D656">
            <v>7426</v>
          </cell>
          <cell r="E656" t="str">
            <v>GEODREN PLANAR H=1.0 o DRENAFLEX PLANAR H=1.0</v>
          </cell>
          <cell r="F656" t="str">
            <v>ML</v>
          </cell>
          <cell r="G656">
            <v>46865</v>
          </cell>
        </row>
        <row r="657">
          <cell r="D657">
            <v>7427</v>
          </cell>
          <cell r="E657" t="str">
            <v>GEODREN PLANAR H=2.0</v>
          </cell>
          <cell r="F657" t="str">
            <v>ML</v>
          </cell>
          <cell r="G657">
            <v>85275</v>
          </cell>
        </row>
        <row r="658">
          <cell r="D658">
            <v>7428</v>
          </cell>
          <cell r="E658" t="str">
            <v>GEODREN CON TUBERIA CIRCULAR 100mm H=0.5 o DRENAFLEX CON TUBERIA CIRCULAR 100mm H=0.5</v>
          </cell>
          <cell r="F658" t="str">
            <v>ML</v>
          </cell>
          <cell r="G658">
            <v>49636</v>
          </cell>
        </row>
        <row r="659">
          <cell r="D659">
            <v>7429</v>
          </cell>
          <cell r="E659" t="str">
            <v>GEODREN CON TUBERIA CIRCULAR 100mm H=1.0 o DRENAFLEX CON TUBERÍA 100mm H=1.0</v>
          </cell>
          <cell r="F659" t="str">
            <v>ML</v>
          </cell>
          <cell r="G659">
            <v>71624</v>
          </cell>
        </row>
        <row r="660">
          <cell r="D660">
            <v>7430</v>
          </cell>
          <cell r="E660" t="str">
            <v>GEODREN CON TUBERIA CIRCULAR 100mm H=2.0 o DRENAFLEX CON TUBERÍA CIRCULAR 100mm H=2.0</v>
          </cell>
          <cell r="F660" t="str">
            <v>ML</v>
          </cell>
          <cell r="G660">
            <v>117258</v>
          </cell>
        </row>
        <row r="661">
          <cell r="D661">
            <v>7434</v>
          </cell>
          <cell r="E661" t="str">
            <v>DISCO DIAMANTADO ASFALTO-CONCRETO 14"/350mm, cortes aprox. 1.600 a 1.800 mts. de profundidad máxima hasta 100mm.</v>
          </cell>
          <cell r="F661" t="str">
            <v>UN</v>
          </cell>
          <cell r="G661">
            <v>535000</v>
          </cell>
        </row>
        <row r="662">
          <cell r="D662">
            <v>7436</v>
          </cell>
          <cell r="E662" t="str">
            <v>MOTOBOMBA SUMERGIBLE Ø 2" O 3" - INCLUYE COMBUSTIBLE</v>
          </cell>
          <cell r="F662" t="str">
            <v>DIA</v>
          </cell>
          <cell r="G662">
            <v>63046</v>
          </cell>
        </row>
        <row r="663">
          <cell r="D663">
            <v>7437</v>
          </cell>
          <cell r="E663" t="str">
            <v>CORTADORA DE LADRILLO (SIN DISCO) - PROFUNDIDAD DE CORTE DE 10 A 17cm (INLCUYE COMBUSTIBLE)</v>
          </cell>
          <cell r="F663" t="str">
            <v>DIA</v>
          </cell>
          <cell r="G663">
            <v>54734</v>
          </cell>
        </row>
        <row r="664">
          <cell r="D664">
            <v>7438</v>
          </cell>
          <cell r="E664" t="str">
            <v>RODILLO VIBROCOMPACTADOR TÁNDEM PEQUEÑO - MASA DE 2,5 A 3 TONELADAS - AMPLITUD DE COMPACTACIÓN DE 0.5 MM  - INCLUYE OPERARIO Y COMBUSTIBLE</v>
          </cell>
          <cell r="F664" t="str">
            <v>DIA</v>
          </cell>
          <cell r="G664">
            <v>462602</v>
          </cell>
        </row>
        <row r="665">
          <cell r="D665">
            <v>7439</v>
          </cell>
          <cell r="E665" t="str">
            <v xml:space="preserve">MARTILLO DEMOLEDOR NEUMÁTICO - GOLPES POR MINUTO DE 1100 A 1680 - CONSUMO DE AIRE DE 57 A 85 CFM </v>
          </cell>
          <cell r="F665" t="str">
            <v>HR</v>
          </cell>
          <cell r="G665">
            <v>5950</v>
          </cell>
        </row>
        <row r="666">
          <cell r="D666">
            <v>7442</v>
          </cell>
          <cell r="E666" t="str">
            <v>FONDO DE JUNTA EN ESPUMA DE POLIETILENO DE BAJA DENSIDAD D= 16 mm</v>
          </cell>
          <cell r="F666" t="str">
            <v>ML</v>
          </cell>
          <cell r="G666">
            <v>1571</v>
          </cell>
        </row>
        <row r="667">
          <cell r="D667">
            <v>7443</v>
          </cell>
          <cell r="E667" t="str">
            <v>FONDO DE JUNTA EN ESPUMA DE POLIETILENO DE BAJA DENSIDAD D= 22 mm</v>
          </cell>
          <cell r="F667" t="str">
            <v>ML</v>
          </cell>
          <cell r="G667">
            <v>3123</v>
          </cell>
        </row>
        <row r="668">
          <cell r="D668">
            <v>7444</v>
          </cell>
          <cell r="E668" t="str">
            <v>TUBERIA PVC SANITARIA U.S. D=1 1/2"</v>
          </cell>
          <cell r="F668" t="str">
            <v>ML</v>
          </cell>
          <cell r="G668">
            <v>12197</v>
          </cell>
        </row>
        <row r="669">
          <cell r="D669">
            <v>7445</v>
          </cell>
          <cell r="E669" t="str">
            <v>ACOPLE UNIVERSAL D=6" (159 a 181mm) R1</v>
          </cell>
          <cell r="F669" t="str">
            <v>UN</v>
          </cell>
          <cell r="G669">
            <v>258108</v>
          </cell>
        </row>
        <row r="670">
          <cell r="D670">
            <v>7446</v>
          </cell>
          <cell r="E670" t="str">
            <v>ACOPLE UNIVERSAL D=8" (218 a 235mm) R1</v>
          </cell>
          <cell r="F670" t="str">
            <v>UN</v>
          </cell>
          <cell r="G670">
            <v>464100</v>
          </cell>
        </row>
        <row r="671">
          <cell r="D671">
            <v>7448</v>
          </cell>
          <cell r="E671" t="str">
            <v>ACOPLE UNIVERSAL D=12" (315 a 333mm) R1</v>
          </cell>
          <cell r="F671" t="str">
            <v>UN</v>
          </cell>
          <cell r="G671">
            <v>779365</v>
          </cell>
        </row>
        <row r="672">
          <cell r="D672">
            <v>7451</v>
          </cell>
          <cell r="E672" t="str">
            <v>ACERO FIGURADO No. 8 (Ø 1") F'y=60000 PSI</v>
          </cell>
          <cell r="F672" t="str">
            <v>KG</v>
          </cell>
          <cell r="G672">
            <v>4701</v>
          </cell>
        </row>
        <row r="673">
          <cell r="D673">
            <v>7452</v>
          </cell>
          <cell r="E673" t="str">
            <v>ACERO FIGURADO No. 10 (Ø 1 1/4") F'y=60000 PSI</v>
          </cell>
          <cell r="F673" t="str">
            <v>KG</v>
          </cell>
          <cell r="G673">
            <v>4939</v>
          </cell>
        </row>
        <row r="674">
          <cell r="D674">
            <v>7453</v>
          </cell>
          <cell r="E674" t="str">
            <v>UNION REPARACION HD EXTREMO LISO D=4"</v>
          </cell>
          <cell r="F674" t="str">
            <v>UN</v>
          </cell>
          <cell r="G674">
            <v>155890</v>
          </cell>
        </row>
        <row r="675">
          <cell r="D675">
            <v>7455</v>
          </cell>
          <cell r="E675" t="str">
            <v>CODO HD EXTREMO LISO 22.5ºX8"</v>
          </cell>
          <cell r="F675" t="str">
            <v>UN</v>
          </cell>
          <cell r="G675">
            <v>618800</v>
          </cell>
        </row>
        <row r="676">
          <cell r="D676">
            <v>7457</v>
          </cell>
          <cell r="E676" t="str">
            <v>TUBERIA CONDUIT METALICA GALVANIZADA IMC D= 1"</v>
          </cell>
          <cell r="F676" t="str">
            <v>ML</v>
          </cell>
          <cell r="G676">
            <v>28383</v>
          </cell>
        </row>
        <row r="677">
          <cell r="D677">
            <v>7458</v>
          </cell>
          <cell r="E677" t="str">
            <v>TUBERIA CONDUIT METALICA GALVANIZADA IMC D= 1 1/2"</v>
          </cell>
          <cell r="F677" t="str">
            <v>ML</v>
          </cell>
          <cell r="G677">
            <v>44783</v>
          </cell>
        </row>
        <row r="678">
          <cell r="D678">
            <v>7460</v>
          </cell>
          <cell r="E678" t="str">
            <v>TUBERIA CONDUIT METALICA GALVANIZADA EMT D= 1 1/2"</v>
          </cell>
          <cell r="F678" t="str">
            <v>ML</v>
          </cell>
          <cell r="G678">
            <v>39417</v>
          </cell>
        </row>
        <row r="679">
          <cell r="D679">
            <v>7461</v>
          </cell>
          <cell r="E679" t="str">
            <v>ARENA LAVADA DE PEÑA</v>
          </cell>
          <cell r="F679" t="str">
            <v>M3</v>
          </cell>
          <cell r="G679">
            <v>89049</v>
          </cell>
        </row>
        <row r="680">
          <cell r="D680">
            <v>7462</v>
          </cell>
          <cell r="E680" t="str">
            <v>TRANSPORTE DE PETREOS</v>
          </cell>
          <cell r="F680" t="str">
            <v>M3-KM</v>
          </cell>
          <cell r="G680">
            <v>1760</v>
          </cell>
        </row>
        <row r="681">
          <cell r="D681">
            <v>7463</v>
          </cell>
          <cell r="E681" t="str">
            <v>GEOTEXTIL NT 1600 o 351 NT</v>
          </cell>
          <cell r="F681" t="str">
            <v>M2</v>
          </cell>
          <cell r="G681">
            <v>3695</v>
          </cell>
        </row>
        <row r="682">
          <cell r="D682">
            <v>7464</v>
          </cell>
          <cell r="E682" t="str">
            <v>GEOTEXTIL NT 1800 o 401 NT</v>
          </cell>
          <cell r="F682" t="str">
            <v>M2</v>
          </cell>
          <cell r="G682">
            <v>4756</v>
          </cell>
        </row>
        <row r="683">
          <cell r="D683">
            <v>7465</v>
          </cell>
          <cell r="E683" t="str">
            <v>GEOTEXTIL NT 2000 o 451 NT</v>
          </cell>
          <cell r="F683" t="str">
            <v>M2</v>
          </cell>
          <cell r="G683">
            <v>5242</v>
          </cell>
        </row>
        <row r="684">
          <cell r="D684">
            <v>7466</v>
          </cell>
          <cell r="E684" t="str">
            <v>GEOTEXTIL T 1050</v>
          </cell>
          <cell r="F684" t="str">
            <v>M2</v>
          </cell>
          <cell r="G684">
            <v>5888</v>
          </cell>
        </row>
        <row r="685">
          <cell r="D685">
            <v>7467</v>
          </cell>
          <cell r="E685" t="str">
            <v>GEOTEXTIL T 1400 o 135 ST</v>
          </cell>
          <cell r="F685" t="str">
            <v>M2</v>
          </cell>
          <cell r="G685">
            <v>4578</v>
          </cell>
        </row>
        <row r="686">
          <cell r="D686">
            <v>7468</v>
          </cell>
          <cell r="E686" t="str">
            <v>GEOTEXTIL T 1700 o 200 ST</v>
          </cell>
          <cell r="F686" t="str">
            <v>M2</v>
          </cell>
          <cell r="G686">
            <v>4665</v>
          </cell>
        </row>
        <row r="687">
          <cell r="D687">
            <v>7471</v>
          </cell>
          <cell r="E687" t="str">
            <v>METODO DE ENSAYO PARA DETERMINAR LA DENSIDAD DEL CEMENTO HIDRAULICO. Norma técnica: NTC - 221 - 19 ASTM C188-17 (23)</v>
          </cell>
          <cell r="F687" t="str">
            <v>UN</v>
          </cell>
          <cell r="G687">
            <v>90000</v>
          </cell>
        </row>
        <row r="688">
          <cell r="D688">
            <v>7472</v>
          </cell>
          <cell r="E688" t="str">
            <v>METODO DE ENSAYO PARA DETERMINAR EL TIEMPO DE FRAGUADO DEL CEMENTO HIDRAULICO MEDIANTE EL APARATO DE VICAT. Norma técnica: NTC-118-20 ASTM C119-21.</v>
          </cell>
          <cell r="F688" t="str">
            <v>UN</v>
          </cell>
          <cell r="G688">
            <v>70210</v>
          </cell>
        </row>
        <row r="689">
          <cell r="D689">
            <v>7482</v>
          </cell>
          <cell r="E689" t="str">
            <v>EQUIVALENTE DE ARENA DE SUELOS Y AGREGADOS FINOS. Norma técnica: INV E 133-13 ASTM D2419 - 14.</v>
          </cell>
          <cell r="F689" t="str">
            <v>UN</v>
          </cell>
          <cell r="G689">
            <v>117215</v>
          </cell>
        </row>
        <row r="690">
          <cell r="D690">
            <v>7485</v>
          </cell>
          <cell r="E690" t="str">
            <v>RESISTENCIA A LA DEGRADACIÓN DE LOS AGREGADOS GRUESOS DE TAMAÑOS MAYORES DE 19 mm (¾") POR ABRASIÓN E IMPACTO EN LA MÁQUINA DE LOS ÁNGELES (CON TRITURACIÓN DE AGREGADOS). Norma técnica: INV E 219-13 NTC 93-2013.</v>
          </cell>
          <cell r="F690" t="str">
            <v>UN</v>
          </cell>
          <cell r="G690">
            <v>141372</v>
          </cell>
        </row>
        <row r="691">
          <cell r="D691">
            <v>7487</v>
          </cell>
          <cell r="E691" t="str">
            <v>VALOR DE AZUL DE METILENO EN AGREGADOS FINOS. Norma técnica: INV E 235-13</v>
          </cell>
          <cell r="F691" t="str">
            <v>UN</v>
          </cell>
          <cell r="G691">
            <v>179928</v>
          </cell>
        </row>
        <row r="692">
          <cell r="D692">
            <v>7488</v>
          </cell>
          <cell r="E692" t="str">
            <v>DETERMINACION EN EL LABORATORIO DEL CONTENIDO DE AGUA (HUMEDAD) DE MUESTRAS DE SUELO, ROCA Y MEZCLAS DE SUELO-AGREGADO. Norma técnica: INVE-122-13 NTC-1495-13 ASTM D2216-19.</v>
          </cell>
          <cell r="F692" t="str">
            <v>UN</v>
          </cell>
          <cell r="G692">
            <v>10282</v>
          </cell>
        </row>
        <row r="693">
          <cell r="D693">
            <v>7489</v>
          </cell>
          <cell r="E693" t="str">
            <v>METODO DE PRUEBA ESTANDAR PARA LA DETERMINACION DE LA DENSIDAD (PESO UNITARIO) EN LABORATORIO DE ESPECIMENES DE SUELO. Norma técnica: ASTM D7263-21.</v>
          </cell>
          <cell r="F693" t="str">
            <v>UN</v>
          </cell>
          <cell r="G693">
            <v>35700</v>
          </cell>
        </row>
        <row r="694">
          <cell r="D694">
            <v>7490</v>
          </cell>
          <cell r="E694" t="str">
            <v>DETERMINACION DE LOS TAMAÑOS DE LAS PARTICULAS DE LOS SUELOS (GRANULOMETRIA POR TAMIZADO E HIDROMETRIA). Norma técnica: INVE-123-13 ASTM D422-63-98 (retirado 2016).</v>
          </cell>
          <cell r="F694" t="str">
            <v>UN</v>
          </cell>
          <cell r="G694">
            <v>148750</v>
          </cell>
        </row>
        <row r="695">
          <cell r="D695">
            <v>7493</v>
          </cell>
          <cell r="E695" t="str">
            <v>DETERMINACIÓN DE LA CANTIDAD DE MATERIAL QUE PASA EL TAMIZ DE 75 UM (N° 200) EN LOS AGREGADOS PÉTREOS MEDIANTE LAVADO. Norma técnica: INV E 214-13 NTC 78-1995</v>
          </cell>
          <cell r="F695" t="str">
            <v>UN</v>
          </cell>
          <cell r="G695">
            <v>47600</v>
          </cell>
        </row>
        <row r="696">
          <cell r="D696">
            <v>7494</v>
          </cell>
          <cell r="E696" t="str">
            <v>DETERMINACION DE LA GRAVEDAD ESPECÍFICA DE LAS PARTICULAS SOLIDAS DE LOS SUELOS Y DEL LLENANTE MINERAL, EMPLEANDO UN PICNOMETRO CON AGUA. Norma técnica: INVE-128-13 ASTM D854-14 (retirado 2023).</v>
          </cell>
          <cell r="F696" t="str">
            <v>UN</v>
          </cell>
          <cell r="G696">
            <v>53978</v>
          </cell>
        </row>
        <row r="697">
          <cell r="D697">
            <v>7496</v>
          </cell>
          <cell r="E697" t="str">
            <v>DETERMINACION DE LOS FACTORES DE CONTRACCION DE LOS SUELOS. Norma técnica: INVE-127-13 NTC-1503-01 ASTM D427-04 (retirado 2010).</v>
          </cell>
          <cell r="F697" t="str">
            <v>UN</v>
          </cell>
          <cell r="G697">
            <v>83300</v>
          </cell>
        </row>
        <row r="698">
          <cell r="D698">
            <v>7497</v>
          </cell>
          <cell r="E698" t="str">
            <v>DETERMINACION DEL CONTENIDO ORGANICO DE UN SUELO MEDIANTE EL ENSAYO DE PERDIDA POR IGNICION. Norma técnica: INVE-121-13 AASHTO T-267-86 (18).</v>
          </cell>
          <cell r="F698" t="str">
            <v>UN</v>
          </cell>
          <cell r="G698">
            <v>65450</v>
          </cell>
        </row>
        <row r="699">
          <cell r="D699">
            <v>7501</v>
          </cell>
          <cell r="E699" t="str">
            <v>CONSOLIDACION UNIDIMENSIONAL DE SUELOS (METODO B - RAPIDA). Norma técnica: INVE-151-13 NTC-1967-00 ASTM D2435/D2435M-11 (20).</v>
          </cell>
          <cell r="F699" t="str">
            <v>UN</v>
          </cell>
          <cell r="G699">
            <v>308448</v>
          </cell>
        </row>
        <row r="700">
          <cell r="D700">
            <v>7502</v>
          </cell>
          <cell r="E700" t="str">
            <v>CONSOLIDACION UNIDIMENSIONAL DE SUELOS (METODO A - LENTA). Norma técnica: INVE-151-13 NTC-1967-00 ASTM D2435/D2435M-11 (20).</v>
          </cell>
          <cell r="F700" t="str">
            <v>UN</v>
          </cell>
          <cell r="G700">
            <v>737800</v>
          </cell>
        </row>
        <row r="701">
          <cell r="D701">
            <v>7503</v>
          </cell>
          <cell r="E701" t="str">
            <v>CONSOLIDACION UNIDIMENSIONAL DE SUELOS (DOBLE CICLO DE CARGA Y DESCARGA). Norma técnica: INVE-151-13 NTC-1967-00 ASTM D2435/D2435M-11 (20).</v>
          </cell>
          <cell r="F701" t="str">
            <v>UN</v>
          </cell>
          <cell r="G701">
            <v>761600</v>
          </cell>
        </row>
        <row r="702">
          <cell r="D702">
            <v>7511</v>
          </cell>
          <cell r="E702" t="str">
            <v>CBR DE SUELOS COMPACTADOS EN EL LABORATORIO (METODO I). Norma técnica: INVE-148-13 NTC-2122-13 ASTM D1883-21.</v>
          </cell>
          <cell r="F702" t="str">
            <v>UN</v>
          </cell>
          <cell r="G702">
            <v>311780</v>
          </cell>
        </row>
        <row r="703">
          <cell r="D703">
            <v>7520</v>
          </cell>
          <cell r="E703" t="str">
            <v>RELACIONES HUMEDAD - PESO UNITARIO SECO EN LOS SUELOS (ENSAYO NORMAL DE COMPACTACIÓN). Norma técnica: INV E 141-13 ASTM D698 - 12e2.</v>
          </cell>
          <cell r="F703" t="str">
            <v>UN</v>
          </cell>
          <cell r="G703">
            <v>122570</v>
          </cell>
        </row>
        <row r="704">
          <cell r="D704">
            <v>7523</v>
          </cell>
          <cell r="E704" t="str">
            <v>OBTENCION DE NUCLEOS DE CONCRETO ENDURECIDO (NUCLEOS DE 3"). Norma técnica: INVE-418-13 NTC-3658-18.</v>
          </cell>
          <cell r="F704" t="str">
            <v>UN</v>
          </cell>
          <cell r="G704">
            <v>207001</v>
          </cell>
        </row>
        <row r="705">
          <cell r="D705">
            <v>7524</v>
          </cell>
          <cell r="E705" t="str">
            <v>OBTENCION DE NUCLEOS DE CONCRETO ENDURECIDO (NUCLEOS DE 4"). Norma técnica: INVE-418-13 NTC-3658-18.</v>
          </cell>
          <cell r="F705" t="str">
            <v>UN</v>
          </cell>
          <cell r="G705">
            <v>207001</v>
          </cell>
        </row>
        <row r="706">
          <cell r="D706">
            <v>7530</v>
          </cell>
          <cell r="E706" t="str">
            <v>EXTRACCION DE TESTIGOS DE PAVIMENTOS ASFALTICOS (NUCLEOS DE 4"). Norma técnica: INVE-758-13 Numeral 5.1 ASTM D5361/D5361M-16 (22).</v>
          </cell>
          <cell r="F706" t="str">
            <v>UN</v>
          </cell>
          <cell r="G706">
            <v>121380</v>
          </cell>
        </row>
        <row r="707">
          <cell r="D707">
            <v>7542</v>
          </cell>
          <cell r="E707" t="str">
            <v>RESISTENCIA A LA COMPRESION DE CILINDROS DE CONCRETO (MOLDEADOS O NUCLEOS). Norma técnica: INVE-410-13 NTC-673-21 ASTM C39/C39M-21.</v>
          </cell>
          <cell r="F707" t="str">
            <v>UN</v>
          </cell>
          <cell r="G707">
            <v>8568</v>
          </cell>
        </row>
        <row r="708">
          <cell r="D708">
            <v>7544</v>
          </cell>
          <cell r="E708" t="str">
            <v>TRACCIÓN INDIRECTA DE CILINDROS DE CONCRETO. Norma técnica: INV E - 411 -13 NTC - 722 ASTM C496/C496M.</v>
          </cell>
          <cell r="F708" t="str">
            <v>UN</v>
          </cell>
          <cell r="G708">
            <v>20825</v>
          </cell>
        </row>
        <row r="709">
          <cell r="D709">
            <v>7550</v>
          </cell>
          <cell r="E709" t="str">
            <v>ENSAYO DE ADHERENCIA EN BANDEJA. Norma técnica: INVE-740-13.</v>
          </cell>
          <cell r="F709" t="str">
            <v>UN</v>
          </cell>
          <cell r="G709">
            <v>155890</v>
          </cell>
        </row>
        <row r="710">
          <cell r="D710">
            <v>7551</v>
          </cell>
          <cell r="E710" t="str">
            <v>ESTABILIDAD Y FLUJO DE MEZCLAS ASFALTICAS EN CALIENTE EMPLEANDO EL EQUIPO MARSHALL (UNA PROBETA). Norma técnica: INVE-748-13 ASTM D6926-20 ASTM D6927-15 (22).</v>
          </cell>
          <cell r="F710" t="str">
            <v>UN</v>
          </cell>
          <cell r="G710">
            <v>71400</v>
          </cell>
        </row>
        <row r="711">
          <cell r="D711">
            <v>7554</v>
          </cell>
          <cell r="E711" t="str">
            <v>SEÑALIZACION TUBULAR COLOMBINA PLASTICA</v>
          </cell>
          <cell r="F711" t="str">
            <v>UN</v>
          </cell>
          <cell r="G711">
            <v>44982</v>
          </cell>
        </row>
        <row r="712">
          <cell r="D712">
            <v>7555</v>
          </cell>
          <cell r="E712" t="str">
            <v>CINTA DE SEÑALIZACION CAL 4 (ROLLO 500mx0.10m)</v>
          </cell>
          <cell r="F712" t="str">
            <v>UN</v>
          </cell>
          <cell r="G712">
            <v>37188</v>
          </cell>
        </row>
        <row r="713">
          <cell r="D713">
            <v>7556</v>
          </cell>
          <cell r="E713" t="str">
            <v>PLASTICO NEGRO CALIBRE 6</v>
          </cell>
          <cell r="F713" t="str">
            <v>M2</v>
          </cell>
          <cell r="G713">
            <v>1654</v>
          </cell>
        </row>
        <row r="714">
          <cell r="D714">
            <v>7557</v>
          </cell>
          <cell r="E714" t="str">
            <v>BOLSA DE LONA</v>
          </cell>
          <cell r="F714" t="str">
            <v>UN</v>
          </cell>
          <cell r="G714">
            <v>2690</v>
          </cell>
        </row>
        <row r="715">
          <cell r="D715">
            <v>7558</v>
          </cell>
          <cell r="E715" t="str">
            <v xml:space="preserve">BAÑO TIPO FLUSHING - ALQUILER MANTENIMIENTO Y ASEO DE BAÑO PORTATIL </v>
          </cell>
          <cell r="F715" t="str">
            <v>UN/MES</v>
          </cell>
          <cell r="G715">
            <v>622965</v>
          </cell>
        </row>
        <row r="716">
          <cell r="D716">
            <v>7559</v>
          </cell>
          <cell r="E716" t="str">
            <v>TELA VERDE DE CERRAMIENTO (2.10mx250)</v>
          </cell>
          <cell r="F716" t="str">
            <v>M2</v>
          </cell>
          <cell r="G716">
            <v>2529</v>
          </cell>
        </row>
        <row r="717">
          <cell r="D717">
            <v>7560</v>
          </cell>
          <cell r="E717" t="str">
            <v>POLISOMBRA 65% (1x7m) R-800 NEGRA</v>
          </cell>
          <cell r="F717" t="str">
            <v>M2</v>
          </cell>
          <cell r="G717">
            <v>2972</v>
          </cell>
        </row>
        <row r="718">
          <cell r="D718">
            <v>7561</v>
          </cell>
          <cell r="E718" t="str">
            <v>POLISOMBRA 47% (4x100m)</v>
          </cell>
          <cell r="F718" t="str">
            <v>M2</v>
          </cell>
          <cell r="G718">
            <v>1695</v>
          </cell>
        </row>
        <row r="719">
          <cell r="D719">
            <v>7562</v>
          </cell>
          <cell r="E719" t="str">
            <v>POSTE ROLLIZO D= 12cm a 15cm</v>
          </cell>
          <cell r="F719" t="str">
            <v>ML</v>
          </cell>
          <cell r="G719">
            <v>22180</v>
          </cell>
        </row>
        <row r="720">
          <cell r="D720">
            <v>7567</v>
          </cell>
          <cell r="E720" t="str">
            <v>SEÑAL EN POLIETILENO ALVEOLAR PARE-SIGA 45cms. DECORADA CON REFLECTIVO, GRADO ALTA INTENSIDAD</v>
          </cell>
          <cell r="F720" t="str">
            <v>UN</v>
          </cell>
          <cell r="G720">
            <v>79968</v>
          </cell>
        </row>
        <row r="721">
          <cell r="D721">
            <v>7568</v>
          </cell>
          <cell r="E721" t="str">
            <v>EXTINTOR x 5LB</v>
          </cell>
          <cell r="F721" t="str">
            <v>UN</v>
          </cell>
          <cell r="G721">
            <v>39900</v>
          </cell>
        </row>
        <row r="722">
          <cell r="D722">
            <v>7569</v>
          </cell>
          <cell r="E722" t="str">
            <v>BOTIQUIN PRIMEROS AUXILIOS CON MEDICAMENTOS DE 22CM X 27CM</v>
          </cell>
          <cell r="F722" t="str">
            <v>UN</v>
          </cell>
          <cell r="G722">
            <v>57922</v>
          </cell>
        </row>
        <row r="723">
          <cell r="D723">
            <v>7570</v>
          </cell>
          <cell r="E723" t="str">
            <v>CAMILLA EN MADERA NUEVA 0.70 x 1.4MT</v>
          </cell>
          <cell r="F723" t="str">
            <v>DIA</v>
          </cell>
          <cell r="G723">
            <v>357</v>
          </cell>
        </row>
        <row r="724">
          <cell r="D724">
            <v>7571</v>
          </cell>
          <cell r="E724" t="str">
            <v>CONOS H= 0,9- 1,0mt</v>
          </cell>
          <cell r="F724" t="str">
            <v>UN</v>
          </cell>
          <cell r="G724">
            <v>81010</v>
          </cell>
        </row>
        <row r="725">
          <cell r="D725">
            <v>7575</v>
          </cell>
          <cell r="E725" t="str">
            <v>CAPA IMPERMEABLE CALIBRE 14 - 16</v>
          </cell>
          <cell r="F725" t="str">
            <v>UN</v>
          </cell>
          <cell r="G725">
            <v>30821</v>
          </cell>
        </row>
        <row r="726">
          <cell r="D726">
            <v>7576</v>
          </cell>
          <cell r="E726" t="str">
            <v>PROTECCION AUDITIVA DE INSERTAR (PAR)</v>
          </cell>
          <cell r="F726" t="str">
            <v>UN</v>
          </cell>
          <cell r="G726">
            <v>1728</v>
          </cell>
        </row>
        <row r="727">
          <cell r="D727">
            <v>7577</v>
          </cell>
          <cell r="E727" t="str">
            <v>GAFAS DE SEGURIDAD</v>
          </cell>
          <cell r="F727" t="str">
            <v>UN</v>
          </cell>
          <cell r="G727">
            <v>7735</v>
          </cell>
        </row>
        <row r="728">
          <cell r="D728">
            <v>7578</v>
          </cell>
          <cell r="E728" t="str">
            <v>GUANTES DE VAQUETA</v>
          </cell>
          <cell r="F728" t="str">
            <v>UN</v>
          </cell>
          <cell r="G728">
            <v>9401</v>
          </cell>
        </row>
        <row r="729">
          <cell r="D729">
            <v>7579</v>
          </cell>
          <cell r="E729" t="str">
            <v>MASCARILLA DESECHABLE</v>
          </cell>
          <cell r="F729" t="str">
            <v>UN</v>
          </cell>
          <cell r="G729">
            <v>620</v>
          </cell>
        </row>
        <row r="730">
          <cell r="D730">
            <v>7580</v>
          </cell>
          <cell r="E730" t="str">
            <v>CASCO DE SEGURIDAD DIELECTRICO</v>
          </cell>
          <cell r="F730" t="str">
            <v>UN</v>
          </cell>
          <cell r="G730">
            <v>24000</v>
          </cell>
        </row>
        <row r="731">
          <cell r="D731">
            <v>7582</v>
          </cell>
          <cell r="E731" t="str">
            <v>PETO EN CARNAZA</v>
          </cell>
          <cell r="F731" t="str">
            <v>UN</v>
          </cell>
          <cell r="G731">
            <v>25000</v>
          </cell>
        </row>
        <row r="732">
          <cell r="D732">
            <v>7583</v>
          </cell>
          <cell r="E732" t="str">
            <v>PROTECTOR AUDITIVO TIPO COPA</v>
          </cell>
          <cell r="F732" t="str">
            <v>UN</v>
          </cell>
          <cell r="G732">
            <v>29750</v>
          </cell>
        </row>
        <row r="733">
          <cell r="D733">
            <v>7585</v>
          </cell>
          <cell r="E733" t="str">
            <v>SARDINEL ALTO RAMPA A86</v>
          </cell>
          <cell r="F733" t="str">
            <v>ML</v>
          </cell>
          <cell r="G733">
            <v>37163</v>
          </cell>
        </row>
        <row r="734">
          <cell r="D734">
            <v>7586</v>
          </cell>
          <cell r="E734" t="str">
            <v>ESTOPEROL 10 cm x 3 cm (NO INCLUYE ELEMENTOS DE ANCLAJE)</v>
          </cell>
          <cell r="F734" t="str">
            <v>UN</v>
          </cell>
          <cell r="G734">
            <v>3124</v>
          </cell>
        </row>
        <row r="735">
          <cell r="D735">
            <v>7587</v>
          </cell>
          <cell r="E735" t="str">
            <v>PEGANTE EPOXICO DE DOS COMPONENTES</v>
          </cell>
          <cell r="F735" t="str">
            <v>KG</v>
          </cell>
          <cell r="G735">
            <v>146748</v>
          </cell>
        </row>
        <row r="736">
          <cell r="D736">
            <v>7596</v>
          </cell>
          <cell r="E736" t="str">
            <v>VIBRADOR DE EJE FLEXIBLE A COMBUSTIÓN - POTENCIA DE 5 A 7 HP</v>
          </cell>
          <cell r="F736" t="str">
            <v>DIA</v>
          </cell>
          <cell r="G736">
            <v>49295</v>
          </cell>
        </row>
        <row r="737">
          <cell r="D737">
            <v>7598</v>
          </cell>
          <cell r="E737" t="str">
            <v>TRITURADO 1-1/2"</v>
          </cell>
          <cell r="F737" t="str">
            <v>M3</v>
          </cell>
          <cell r="G737">
            <v>84490</v>
          </cell>
        </row>
        <row r="738">
          <cell r="D738">
            <v>7603</v>
          </cell>
          <cell r="E738" t="str">
            <v>TUBERIA GRP 300mm (300mm-800mm PRESION) PN10 BAR SN 5000. Incluye Transporte.</v>
          </cell>
          <cell r="F738" t="str">
            <v>ML</v>
          </cell>
          <cell r="G738">
            <v>368178</v>
          </cell>
        </row>
        <row r="739">
          <cell r="D739">
            <v>7604</v>
          </cell>
          <cell r="E739" t="str">
            <v>TUBERIA GRP 400mm (300mm-800mm PRESION) PN 10 BAR SN 5000. Incluye Transporte.</v>
          </cell>
          <cell r="F739" t="str">
            <v>ML</v>
          </cell>
          <cell r="G739">
            <v>444410</v>
          </cell>
        </row>
        <row r="740">
          <cell r="D740">
            <v>7606</v>
          </cell>
          <cell r="E740" t="str">
            <v>TUBERIA GRP 500mm (300mm-800mm PRESION) PN 10 BAR SN 5000. Incluye Transporte.</v>
          </cell>
          <cell r="F740" t="str">
            <v>ML</v>
          </cell>
          <cell r="G740">
            <v>567585</v>
          </cell>
        </row>
        <row r="741">
          <cell r="D741">
            <v>7607</v>
          </cell>
          <cell r="E741" t="str">
            <v>TUBERIA GRP 600mm (300mm-800mm PRESION) PN 10 BAR SN 5000. INCLUYE TRANSPORTE</v>
          </cell>
          <cell r="F741" t="str">
            <v>ML</v>
          </cell>
          <cell r="G741">
            <v>625751</v>
          </cell>
        </row>
        <row r="742">
          <cell r="D742">
            <v>7608</v>
          </cell>
          <cell r="E742" t="str">
            <v>TUBERIA GRP 700mm (300mm-800mm PRESION) PN 10 BAR SN 5000. INCLUYE TRANSPORTE</v>
          </cell>
          <cell r="F742" t="str">
            <v>ML</v>
          </cell>
          <cell r="G742">
            <v>764803</v>
          </cell>
        </row>
        <row r="743">
          <cell r="D743">
            <v>7610</v>
          </cell>
          <cell r="E743" t="str">
            <v>GEOMALLA TENSAR BX 1100 \ FORTGRID BX 30</v>
          </cell>
          <cell r="F743" t="str">
            <v>M2</v>
          </cell>
          <cell r="G743">
            <v>9663</v>
          </cell>
        </row>
        <row r="744">
          <cell r="D744">
            <v>7611</v>
          </cell>
          <cell r="E744" t="str">
            <v>GEOMALLA TENSAR BX 1200 \ FORTGRID BX 50</v>
          </cell>
          <cell r="F744" t="str">
            <v>M2</v>
          </cell>
          <cell r="G744">
            <v>14827</v>
          </cell>
        </row>
        <row r="745">
          <cell r="D745">
            <v>7613</v>
          </cell>
          <cell r="E745" t="str">
            <v>TUBERIA GRP 800mm (300mm-800mm PRESION) PN 10 BAR SN 5000. Incluye Transporte.</v>
          </cell>
          <cell r="F745" t="str">
            <v>ML</v>
          </cell>
          <cell r="G745">
            <v>902826</v>
          </cell>
        </row>
        <row r="746">
          <cell r="D746">
            <v>7614</v>
          </cell>
          <cell r="E746" t="str">
            <v>TUBERIA GRP 900mm (600mm-2400mm FLUJO LIBRE) PN 10 BAR SN 5000. Incluye Transporte.</v>
          </cell>
          <cell r="F746" t="str">
            <v>ML</v>
          </cell>
          <cell r="G746">
            <v>1141974</v>
          </cell>
        </row>
        <row r="747">
          <cell r="D747">
            <v>7615</v>
          </cell>
          <cell r="E747" t="str">
            <v>TUBERIA GRP 1000mm (600mm-2400mm FLUJO LIBRE) PN 1 BAR SN 5000. Incluye Transporte.</v>
          </cell>
          <cell r="F747" t="str">
            <v>ML</v>
          </cell>
          <cell r="G747">
            <v>1444918</v>
          </cell>
        </row>
        <row r="748">
          <cell r="D748">
            <v>7616</v>
          </cell>
          <cell r="E748" t="str">
            <v>TUBERIA GRP 1100mm (600mm-2400mm FLUJO LIBRE) PN 1 BAR SN 5000. Incluye Transporte.</v>
          </cell>
          <cell r="F748" t="str">
            <v>ML</v>
          </cell>
          <cell r="G748">
            <v>1637698</v>
          </cell>
        </row>
        <row r="749">
          <cell r="D749">
            <v>7617</v>
          </cell>
          <cell r="E749" t="str">
            <v>TUBERIA GRP 1200mm (600mm-2400mm FLUJO LIBRE) PN 1 BAR SN 5000. INCLUYE TRANSPORTE.</v>
          </cell>
          <cell r="F749" t="str">
            <v>ML</v>
          </cell>
          <cell r="G749">
            <v>1830478</v>
          </cell>
        </row>
        <row r="750">
          <cell r="D750">
            <v>7618</v>
          </cell>
          <cell r="E750" t="str">
            <v>TUBERIA GRP 1300 (600mm-2400mm FLUJO LIBRE) PN 1 BAR SN 5000. INCLUYE TRANSPORTE</v>
          </cell>
          <cell r="F750" t="str">
            <v>ML</v>
          </cell>
          <cell r="G750">
            <v>2056995</v>
          </cell>
        </row>
        <row r="751">
          <cell r="D751">
            <v>7619</v>
          </cell>
          <cell r="E751" t="str">
            <v>TUBERIA GRP 1400 (600mm-2400mm FLUJO LIBRE) PN 1 BAR SN 5000. INCLUYE TRANSPORTE</v>
          </cell>
          <cell r="F751" t="str">
            <v>ML</v>
          </cell>
          <cell r="G751">
            <v>2630872</v>
          </cell>
        </row>
        <row r="752">
          <cell r="D752">
            <v>7620</v>
          </cell>
          <cell r="E752" t="str">
            <v>TUBERIA GRP 1500 (600mm-2400mm FLUJO LIBRE) PN 1 BAR SN 5000. INCLUYE TRANSPORTE</v>
          </cell>
          <cell r="F752" t="str">
            <v>ML</v>
          </cell>
          <cell r="G752">
            <v>2915223</v>
          </cell>
        </row>
        <row r="753">
          <cell r="D753">
            <v>7621</v>
          </cell>
          <cell r="E753" t="str">
            <v>TUBERIA GRP 1600 (600mm-2400mm FLUJO LIBRE) PN 1 BAR SN 5000. INCLUYE TRANSPORTE</v>
          </cell>
          <cell r="F753" t="str">
            <v>ML</v>
          </cell>
          <cell r="G753">
            <v>3223671</v>
          </cell>
        </row>
        <row r="754">
          <cell r="D754">
            <v>7622</v>
          </cell>
          <cell r="E754" t="str">
            <v>TUBERIA GRP 1700 (600mm-2400mm FLUJO LIBRE) PN 1 BAR SN 5000. INCLUYE TRANSPORTE</v>
          </cell>
          <cell r="F754" t="str">
            <v>ML</v>
          </cell>
          <cell r="G754">
            <v>3532119</v>
          </cell>
        </row>
        <row r="755">
          <cell r="D755">
            <v>7626</v>
          </cell>
          <cell r="E755" t="str">
            <v>ACOPLE GRP 300mm (PN 10 Bar) Incluye Transporte.</v>
          </cell>
          <cell r="F755" t="str">
            <v>UN</v>
          </cell>
          <cell r="G755">
            <v>594218</v>
          </cell>
        </row>
        <row r="756">
          <cell r="D756">
            <v>7627</v>
          </cell>
          <cell r="E756" t="str">
            <v>ACOPLE GRP 350mm (PN 10 Bar). Incluye Transporte.</v>
          </cell>
          <cell r="F756" t="str">
            <v>UN</v>
          </cell>
          <cell r="G756">
            <v>616351</v>
          </cell>
        </row>
        <row r="757">
          <cell r="D757">
            <v>7628</v>
          </cell>
          <cell r="E757" t="str">
            <v>ACOPLE GRP 400mm (PN 10 Bar). INCLUYE TRANSPORTE</v>
          </cell>
          <cell r="F757" t="str">
            <v>UN</v>
          </cell>
          <cell r="G757">
            <v>637545</v>
          </cell>
        </row>
        <row r="758">
          <cell r="D758">
            <v>7630</v>
          </cell>
          <cell r="E758" t="str">
            <v>ACOPLE GRP 500mm (PN 10 Bar).  INCLUYE TRANSPORTE</v>
          </cell>
          <cell r="F758" t="str">
            <v>UN</v>
          </cell>
          <cell r="G758">
            <v>671672</v>
          </cell>
        </row>
        <row r="759">
          <cell r="D759">
            <v>7631</v>
          </cell>
          <cell r="E759" t="str">
            <v>ACOPLE GRP 600mm (PN 10 Bar). INCLUYE TRANSPORTE</v>
          </cell>
          <cell r="F759" t="str">
            <v>UN</v>
          </cell>
          <cell r="G759">
            <v>862400</v>
          </cell>
        </row>
        <row r="760">
          <cell r="D760">
            <v>7632</v>
          </cell>
          <cell r="E760" t="str">
            <v>ACOPLE GRP 700mm (PN 10 Bar). INCLUYE TRANSPORTE</v>
          </cell>
          <cell r="F760" t="str">
            <v>UN</v>
          </cell>
          <cell r="G760">
            <v>922470</v>
          </cell>
        </row>
        <row r="761">
          <cell r="D761">
            <v>7633</v>
          </cell>
          <cell r="E761" t="str">
            <v>ACOPLE GRP 800mm (PN 10 Bar). INCLUYE TRANSPORTE</v>
          </cell>
          <cell r="F761" t="str">
            <v>UN</v>
          </cell>
          <cell r="G761">
            <v>996907</v>
          </cell>
        </row>
        <row r="762">
          <cell r="D762">
            <v>7634</v>
          </cell>
          <cell r="E762" t="str">
            <v>ACOPLE GRP 900mm (PN 10 Bar). INCLUYE TRANSPORTE</v>
          </cell>
          <cell r="F762" t="str">
            <v>UN</v>
          </cell>
          <cell r="G762">
            <v>1073185</v>
          </cell>
        </row>
        <row r="763">
          <cell r="D763">
            <v>7635</v>
          </cell>
          <cell r="E763" t="str">
            <v>ACOPLE GRP 1000mm  (PN 1 BAR). INCLUYE TRANSPORTE</v>
          </cell>
          <cell r="F763" t="str">
            <v>UN</v>
          </cell>
          <cell r="G763">
            <v>877149</v>
          </cell>
        </row>
        <row r="764">
          <cell r="D764">
            <v>7636</v>
          </cell>
          <cell r="E764" t="str">
            <v>ACOPLE GRP 1100mm  (PN 1 BAR). INCLUYE TRANSPORTE</v>
          </cell>
          <cell r="F764" t="str">
            <v>UN</v>
          </cell>
          <cell r="G764">
            <v>915705</v>
          </cell>
        </row>
        <row r="765">
          <cell r="D765">
            <v>7637</v>
          </cell>
          <cell r="E765" t="str">
            <v>ACOPLE GRP 1200mm  (PN 1 BAR). INCLUYE TRANSPORTE</v>
          </cell>
          <cell r="F765" t="str">
            <v>UN</v>
          </cell>
          <cell r="G765">
            <v>1021734</v>
          </cell>
        </row>
        <row r="766">
          <cell r="D766">
            <v>7638</v>
          </cell>
          <cell r="E766" t="str">
            <v>ACOPLE GRP 1300mm  (PN 1 BAR). INCLUYE TRANSPORTE</v>
          </cell>
          <cell r="F766" t="str">
            <v>UN</v>
          </cell>
          <cell r="G766">
            <v>1238612</v>
          </cell>
        </row>
        <row r="767">
          <cell r="D767">
            <v>7639</v>
          </cell>
          <cell r="E767" t="str">
            <v>ACOPLE GRP 1400mm  (PN 1 BAR). INCLUYE TRANSPORTE</v>
          </cell>
          <cell r="F767" t="str">
            <v>UN</v>
          </cell>
          <cell r="G767">
            <v>1296446</v>
          </cell>
        </row>
        <row r="768">
          <cell r="D768">
            <v>7640</v>
          </cell>
          <cell r="E768" t="str">
            <v>ACOPLE GRP 1500mm  (PN 1 BAR). INCLUYE TRANSPORTE</v>
          </cell>
          <cell r="F768" t="str">
            <v>UN</v>
          </cell>
          <cell r="G768">
            <v>1388016</v>
          </cell>
        </row>
        <row r="769">
          <cell r="D769">
            <v>7641</v>
          </cell>
          <cell r="E769" t="str">
            <v>ACOPLE GRP 1600mm  (PN 1 BAR). INCLUYE TRANSPORTE</v>
          </cell>
          <cell r="F769" t="str">
            <v>UN</v>
          </cell>
          <cell r="G769">
            <v>1566338</v>
          </cell>
        </row>
        <row r="770">
          <cell r="D770">
            <v>7642</v>
          </cell>
          <cell r="E770" t="str">
            <v>ACOPLE GRP 1700mm  (PN 1 BAR). INCLUYE TRANSPORTE</v>
          </cell>
          <cell r="F770" t="str">
            <v>UN</v>
          </cell>
          <cell r="G770">
            <v>1624172</v>
          </cell>
        </row>
        <row r="771">
          <cell r="D771">
            <v>7643</v>
          </cell>
          <cell r="E771" t="str">
            <v>ACOPLE GRP 1800mm  (PN 1 BAR). INCLUYE TRANSPORTE</v>
          </cell>
          <cell r="F771" t="str">
            <v>UN</v>
          </cell>
          <cell r="G771">
            <v>1884425</v>
          </cell>
        </row>
        <row r="772">
          <cell r="D772">
            <v>7644</v>
          </cell>
          <cell r="E772" t="str">
            <v>ACOPLE GRP 2000mm  (PN 1 BAR). INCLUYE TRANSPORTE</v>
          </cell>
          <cell r="F772" t="str">
            <v>UN</v>
          </cell>
          <cell r="G772">
            <v>2004912</v>
          </cell>
        </row>
        <row r="773">
          <cell r="D773">
            <v>7645</v>
          </cell>
          <cell r="E773" t="str">
            <v>TUBERIA GRP 1800 (600mm-2400mm FLUJO LIBRE) PN 1 BAR SN 5000. INCLUYE TRANSPORTE</v>
          </cell>
          <cell r="F773" t="str">
            <v>ML</v>
          </cell>
          <cell r="G773">
            <v>3898401</v>
          </cell>
        </row>
        <row r="774">
          <cell r="D774">
            <v>7646</v>
          </cell>
          <cell r="E774" t="str">
            <v>TUBERIA GRP 2000 (600mm-2400mm FLUJO LIBRE) PN 1 BAR SN 5000. INCLUYE TRANSPORTE</v>
          </cell>
          <cell r="F774" t="str">
            <v>ML</v>
          </cell>
          <cell r="G774">
            <v>4602048</v>
          </cell>
        </row>
        <row r="775">
          <cell r="D775">
            <v>7647</v>
          </cell>
          <cell r="E775" t="str">
            <v>ACOPLE GRP 2400mm - PN 1 BAR. INCLUYE TRANSPORTE</v>
          </cell>
          <cell r="F775" t="str">
            <v>UN</v>
          </cell>
          <cell r="G775">
            <v>2308541</v>
          </cell>
        </row>
        <row r="776">
          <cell r="D776">
            <v>7648</v>
          </cell>
          <cell r="E776" t="str">
            <v>TUBERIA GRP 2400 (600mm-2400mm FLUJO LIBRE) - PN 1 BAR SN 5000. INCLUYE TRANSPORTE</v>
          </cell>
          <cell r="F776" t="str">
            <v>ML</v>
          </cell>
          <cell r="G776">
            <v>6279234</v>
          </cell>
        </row>
        <row r="777">
          <cell r="D777">
            <v>7650</v>
          </cell>
          <cell r="E777" t="str">
            <v>RECUBRIMIENTO BARRERA EPOXICO</v>
          </cell>
          <cell r="F777" t="str">
            <v>GLN</v>
          </cell>
          <cell r="G777">
            <v>205456</v>
          </cell>
        </row>
        <row r="778">
          <cell r="D778">
            <v>7651</v>
          </cell>
          <cell r="E778" t="str">
            <v>CATALIZADOR BARRERA EPOXICA COMPONENTE B</v>
          </cell>
          <cell r="F778" t="str">
            <v>GLN</v>
          </cell>
          <cell r="G778">
            <v>216139</v>
          </cell>
        </row>
        <row r="779">
          <cell r="D779">
            <v>7652</v>
          </cell>
          <cell r="E779" t="str">
            <v>RECUBRIMIENTO EN ESMALTE URETANO GRIS</v>
          </cell>
          <cell r="F779" t="str">
            <v>GLN</v>
          </cell>
          <cell r="G779">
            <v>229509</v>
          </cell>
        </row>
        <row r="780">
          <cell r="D780">
            <v>7653</v>
          </cell>
          <cell r="E780" t="str">
            <v>CATALIZADOR ESMALTE  URETANO (COMPONENTE B)</v>
          </cell>
          <cell r="F780" t="str">
            <v>GLN</v>
          </cell>
          <cell r="G780">
            <v>360000</v>
          </cell>
        </row>
        <row r="781">
          <cell r="D781">
            <v>7654</v>
          </cell>
          <cell r="E781" t="str">
            <v>DISOLVENTE EPOXICO</v>
          </cell>
          <cell r="F781" t="str">
            <v>GLN</v>
          </cell>
          <cell r="G781">
            <v>64881</v>
          </cell>
        </row>
        <row r="782">
          <cell r="D782">
            <v>7655</v>
          </cell>
          <cell r="E782" t="str">
            <v>DISOLVENTE URETANO</v>
          </cell>
          <cell r="F782" t="str">
            <v>GLN</v>
          </cell>
          <cell r="G782">
            <v>90335</v>
          </cell>
        </row>
        <row r="783">
          <cell r="D783">
            <v>7656</v>
          </cell>
          <cell r="E783" t="str">
            <v>IMPRIMANTE EPOXICO RICO EN ZINC</v>
          </cell>
          <cell r="F783" t="str">
            <v>GLN</v>
          </cell>
          <cell r="G783">
            <v>169684</v>
          </cell>
        </row>
        <row r="784">
          <cell r="D784">
            <v>7657</v>
          </cell>
          <cell r="E784" t="str">
            <v>CATALIZADOR PARA IMPRIMANTE EPOXICO RICO EN ZINC</v>
          </cell>
          <cell r="F784" t="str">
            <v>GLN</v>
          </cell>
          <cell r="G784">
            <v>276203</v>
          </cell>
        </row>
        <row r="785">
          <cell r="D785">
            <v>7658</v>
          </cell>
          <cell r="E785" t="str">
            <v>MEZCLA ASFÁLTICA EN CALIENTE CON ASFALTO MODIFICADO CON GRANO DE CAUCHO RECICLADO (GCR)</v>
          </cell>
          <cell r="F785" t="str">
            <v>M3</v>
          </cell>
          <cell r="G785">
            <v>1144542</v>
          </cell>
        </row>
        <row r="786">
          <cell r="D786">
            <v>7664</v>
          </cell>
          <cell r="E786" t="str">
            <v>SEÑALETICA SITP 1-2 RUTAS H=3.75 CON O SIN CENEFA</v>
          </cell>
          <cell r="F786" t="str">
            <v>UN</v>
          </cell>
          <cell r="G786">
            <v>1124545</v>
          </cell>
        </row>
        <row r="787">
          <cell r="D787">
            <v>7680</v>
          </cell>
          <cell r="E787" t="str">
            <v>PINTURA EN ESMALTE DOMESTICO</v>
          </cell>
          <cell r="F787" t="str">
            <v>GLN</v>
          </cell>
          <cell r="G787">
            <v>67552</v>
          </cell>
        </row>
        <row r="788">
          <cell r="D788">
            <v>7686</v>
          </cell>
          <cell r="E788" t="str">
            <v>BASE GRANULAR BG_B CON RECICLADO DE CONCRETO HIDRAULICO</v>
          </cell>
          <cell r="F788" t="str">
            <v>M3</v>
          </cell>
          <cell r="G788">
            <v>81001</v>
          </cell>
        </row>
        <row r="789">
          <cell r="D789">
            <v>7687</v>
          </cell>
          <cell r="E789" t="str">
            <v>BASE GRANULAR BG_A CON RECICLADO DE CONCRETO HIDRAULICO</v>
          </cell>
          <cell r="F789" t="str">
            <v>M3</v>
          </cell>
          <cell r="G789">
            <v>87703</v>
          </cell>
        </row>
        <row r="790">
          <cell r="D790">
            <v>7688</v>
          </cell>
          <cell r="E790" t="str">
            <v>BASE GRANULAR BG_C CON RECICLADO DE CONCRETO HIDRAULICO</v>
          </cell>
          <cell r="F790" t="str">
            <v>M3</v>
          </cell>
          <cell r="G790">
            <v>73780</v>
          </cell>
        </row>
        <row r="791">
          <cell r="D791">
            <v>7689</v>
          </cell>
          <cell r="E791" t="str">
            <v>SUBBASE GRANULAR SBG_A CON RECICLADO DE CONCRETO HIDRAULICO</v>
          </cell>
          <cell r="F791" t="str">
            <v>M3</v>
          </cell>
          <cell r="G791">
            <v>71400</v>
          </cell>
        </row>
        <row r="792">
          <cell r="D792">
            <v>7690</v>
          </cell>
          <cell r="E792" t="str">
            <v>SUBBASE GRANULAR SBG_B CON RECICLADO DE CONCRETO HIDRAULICO</v>
          </cell>
          <cell r="F792" t="str">
            <v>M3</v>
          </cell>
          <cell r="G792">
            <v>71400</v>
          </cell>
        </row>
        <row r="793">
          <cell r="D793">
            <v>7691</v>
          </cell>
          <cell r="E793" t="str">
            <v>SUBBASE GRANULAR SBG_C CON RECICLADO DE CONCRETO HIDRAULICO</v>
          </cell>
          <cell r="F793" t="str">
            <v>M3</v>
          </cell>
          <cell r="G793">
            <v>65450</v>
          </cell>
        </row>
        <row r="794">
          <cell r="D794">
            <v>7692</v>
          </cell>
          <cell r="E794" t="str">
            <v>SUBBASE GRANULAR CON RECICLADO DE CONCRETO ASFALTICO</v>
          </cell>
          <cell r="F794" t="str">
            <v>M3</v>
          </cell>
          <cell r="G794">
            <v>85680</v>
          </cell>
        </row>
        <row r="795">
          <cell r="D795">
            <v>7695</v>
          </cell>
          <cell r="E795" t="str">
            <v>SIERRA ELÉCTRICA CALADORA - POTENCIA DE 500 A 563 W</v>
          </cell>
          <cell r="F795" t="str">
            <v>HR</v>
          </cell>
          <cell r="G795">
            <v>1785</v>
          </cell>
        </row>
        <row r="796">
          <cell r="D796">
            <v>7697</v>
          </cell>
          <cell r="E796" t="str">
            <v>PLANTA ELECTRICA POTENCIA ELÉCTRICA GENERADA 4KW - INCLUYE COMBUSTIBLE</v>
          </cell>
          <cell r="F796" t="str">
            <v>HR</v>
          </cell>
          <cell r="G796">
            <v>11996</v>
          </cell>
        </row>
        <row r="797">
          <cell r="D797">
            <v>7698</v>
          </cell>
          <cell r="E797" t="str">
            <v>PULIDORA MANUAL ELECTRICA</v>
          </cell>
          <cell r="F797" t="str">
            <v>HR</v>
          </cell>
          <cell r="G797">
            <v>2142</v>
          </cell>
        </row>
        <row r="798">
          <cell r="D798">
            <v>7699</v>
          </cell>
          <cell r="E798" t="str">
            <v>DISCO DE CORTE METAL 7 X 1/8"</v>
          </cell>
          <cell r="F798" t="str">
            <v>UN</v>
          </cell>
          <cell r="G798">
            <v>4779</v>
          </cell>
        </row>
        <row r="799">
          <cell r="D799">
            <v>7700</v>
          </cell>
          <cell r="E799" t="str">
            <v>DISCO ABRASIVO DESBASTE METAL 7 X 1/4"</v>
          </cell>
          <cell r="F799" t="str">
            <v>UN</v>
          </cell>
          <cell r="G799">
            <v>8542</v>
          </cell>
        </row>
        <row r="800">
          <cell r="D800">
            <v>7701</v>
          </cell>
          <cell r="E800" t="str">
            <v>TALADRO ROTOPERCUTOR - POTENCIA DE 860 A 1030 WATTS</v>
          </cell>
          <cell r="F800" t="str">
            <v>HR</v>
          </cell>
          <cell r="G800">
            <v>3750</v>
          </cell>
        </row>
        <row r="801">
          <cell r="D801">
            <v>7707</v>
          </cell>
          <cell r="E801" t="str">
            <v>GUADAÑADORA - POTENCIA DE 1.3 A 1.7 KW</v>
          </cell>
          <cell r="F801" t="str">
            <v>DIA</v>
          </cell>
          <cell r="G801">
            <v>61887</v>
          </cell>
        </row>
        <row r="802">
          <cell r="D802">
            <v>7710</v>
          </cell>
          <cell r="E802" t="str">
            <v>PLAQUETA TIPO REJILLA (PEATONAL) 0.40 x 0.40 e= 6cm</v>
          </cell>
          <cell r="F802" t="str">
            <v>UN</v>
          </cell>
          <cell r="G802">
            <v>34578</v>
          </cell>
        </row>
        <row r="803">
          <cell r="D803">
            <v>7713</v>
          </cell>
          <cell r="E803" t="str">
            <v>CODO PVC 45° D= 1 1/2"</v>
          </cell>
          <cell r="F803" t="str">
            <v>UN</v>
          </cell>
          <cell r="G803">
            <v>9555</v>
          </cell>
        </row>
        <row r="804">
          <cell r="D804">
            <v>7714</v>
          </cell>
          <cell r="E804" t="str">
            <v>PLANTACION DE LLAMA AMARILLA (Incluye suministro al sitio de obra, plantación, tierra negra, abono y tutor)</v>
          </cell>
          <cell r="F804" t="str">
            <v>M2</v>
          </cell>
          <cell r="G804">
            <v>53550</v>
          </cell>
        </row>
        <row r="805">
          <cell r="D805">
            <v>7715</v>
          </cell>
          <cell r="E805" t="str">
            <v>PLANTACION DE COLA DE ZORRO (Incluye suministro al sitio de obra, plantación, tierra negra, abono y tutor)</v>
          </cell>
          <cell r="F805" t="str">
            <v>M2</v>
          </cell>
          <cell r="G805">
            <v>48000</v>
          </cell>
        </row>
        <row r="806">
          <cell r="D806">
            <v>7717</v>
          </cell>
          <cell r="E806" t="str">
            <v>PLANTACION DE EUCALIPTO POMARROSO H=1.5 m. (Incluye suministro al sitio de obra, plantacion, caja, tierra, abono y tutor)</v>
          </cell>
          <cell r="F806" t="str">
            <v>UN</v>
          </cell>
          <cell r="G806">
            <v>167790</v>
          </cell>
        </row>
        <row r="807">
          <cell r="D807">
            <v>7718</v>
          </cell>
          <cell r="E807" t="str">
            <v>PLANTACION DE CHICALA H=1.5 m. (Incluye suministro al sitio de obra, plantacion, caja, tierra,  abono y tutor)</v>
          </cell>
          <cell r="F807" t="str">
            <v>UN</v>
          </cell>
          <cell r="G807">
            <v>97500</v>
          </cell>
        </row>
        <row r="808">
          <cell r="D808">
            <v>7720</v>
          </cell>
          <cell r="E808" t="str">
            <v>PLANTACION DE JAZMIN CHINO H= 1.5 m. (Incluye suministro al sitio de obra, plantacion, caja, tierra, abono y tutor)</v>
          </cell>
          <cell r="F808" t="str">
            <v>UN</v>
          </cell>
          <cell r="G808">
            <v>152915</v>
          </cell>
        </row>
        <row r="809">
          <cell r="D809">
            <v>7722</v>
          </cell>
          <cell r="E809" t="str">
            <v>TUBERIA PVC PRESION E.L. D=1 1/2" RDE21 PSI 200</v>
          </cell>
          <cell r="F809" t="str">
            <v>ML</v>
          </cell>
          <cell r="G809">
            <v>13807</v>
          </cell>
        </row>
        <row r="810">
          <cell r="D810">
            <v>7723</v>
          </cell>
          <cell r="E810" t="str">
            <v>BLOQUEO Y TRANSPLANTE DE ARBOLES DE 1-5mt (Incluye transporte, recolección)</v>
          </cell>
          <cell r="F810" t="str">
            <v>UN</v>
          </cell>
          <cell r="G810">
            <v>1000000</v>
          </cell>
        </row>
        <row r="811">
          <cell r="D811">
            <v>7724</v>
          </cell>
          <cell r="E811" t="str">
            <v>BLOQUEO Y TRANSPLANTE DE ARBOLES DE 5 - 10mt (Incluye transporte, recolección)</v>
          </cell>
          <cell r="F811" t="str">
            <v>UN</v>
          </cell>
          <cell r="G811">
            <v>1500000</v>
          </cell>
        </row>
        <row r="812">
          <cell r="D812">
            <v>7725</v>
          </cell>
          <cell r="E812" t="str">
            <v>BLOQUEO Y TRANSPLANTE DE ARBOLES DE 10 - 15mt (Incluye transporte, recolección)</v>
          </cell>
          <cell r="F812" t="str">
            <v>UN</v>
          </cell>
          <cell r="G812">
            <v>2000000</v>
          </cell>
        </row>
        <row r="813">
          <cell r="D813">
            <v>7727</v>
          </cell>
          <cell r="E813" t="str">
            <v>TUBERIA ACERO AL CARBON SIN COSTURA SCH40 D=3"</v>
          </cell>
          <cell r="F813" t="str">
            <v>ML</v>
          </cell>
          <cell r="G813">
            <v>92820</v>
          </cell>
        </row>
        <row r="814">
          <cell r="D814">
            <v>7728</v>
          </cell>
          <cell r="E814" t="str">
            <v>TUBERIA ACERO AL CARBON SIN COSTURA SCH40 D=4"</v>
          </cell>
          <cell r="F814" t="str">
            <v>ML</v>
          </cell>
          <cell r="G814">
            <v>130662</v>
          </cell>
        </row>
        <row r="815">
          <cell r="D815">
            <v>7729</v>
          </cell>
          <cell r="E815" t="str">
            <v>TUBERIA ACERO AL CARBON SIN COSTURA SCH40 D=6"</v>
          </cell>
          <cell r="F815" t="str">
            <v>ML</v>
          </cell>
          <cell r="G815">
            <v>314160</v>
          </cell>
        </row>
        <row r="816">
          <cell r="D816">
            <v>7730</v>
          </cell>
          <cell r="E816" t="str">
            <v>TUBERIA ACERO AL CARBON SIN COSTURA SCH40 D=8"</v>
          </cell>
          <cell r="F816" t="str">
            <v>ML</v>
          </cell>
          <cell r="G816">
            <v>568860</v>
          </cell>
        </row>
        <row r="817">
          <cell r="D817">
            <v>7733</v>
          </cell>
          <cell r="E817" t="str">
            <v>TRANSPORTE TUBERIA ACERO AL CARBON</v>
          </cell>
          <cell r="F817" t="str">
            <v>KG</v>
          </cell>
          <cell r="G817">
            <v>35</v>
          </cell>
        </row>
        <row r="818">
          <cell r="D818">
            <v>7737</v>
          </cell>
          <cell r="E818" t="str">
            <v>ANALISIS GRANULOMETRICO DE LOS AGREGADOS GRUESO Y FINO. Norma técnica: INVE-213-13 NTC-77-18.</v>
          </cell>
          <cell r="F818" t="str">
            <v>UN</v>
          </cell>
          <cell r="G818">
            <v>94010</v>
          </cell>
        </row>
        <row r="819">
          <cell r="D819">
            <v>7738</v>
          </cell>
          <cell r="E819" t="str">
            <v>RESISTENCIA A LA DEGRADACION DE LOS AGREGADOS DE TAMAÑOS MENORES DE 37.5 MM (1 1/2") POR MEDIO DE LA MAQUINA DE LOS ANGELES. Norma técnica: INVE-218-13 NTC-98-19 ASTM C131/C131M-20.</v>
          </cell>
          <cell r="F819" t="str">
            <v>UN</v>
          </cell>
          <cell r="G819">
            <v>119000</v>
          </cell>
        </row>
        <row r="820">
          <cell r="D820">
            <v>7743</v>
          </cell>
          <cell r="E820" t="str">
            <v>PORCENTAJE DE PARTÍCULAS FRACTURADAS EN UN AGREGADO GRUESO. Norma técnica: INV E 227-13.</v>
          </cell>
          <cell r="F820" t="str">
            <v>UN</v>
          </cell>
          <cell r="G820">
            <v>68128</v>
          </cell>
        </row>
        <row r="821">
          <cell r="D821">
            <v>7744</v>
          </cell>
          <cell r="E821" t="str">
            <v>INDICES DE APLANAMIENTO Y ALARGAMIENTO DE LOS AGREGADOS PARA CARRETERAS. Norma técnica: INVE-230-13.</v>
          </cell>
          <cell r="F821" t="str">
            <v>UN</v>
          </cell>
          <cell r="G821">
            <v>109480</v>
          </cell>
        </row>
        <row r="822">
          <cell r="D822">
            <v>7750</v>
          </cell>
          <cell r="E822" t="str">
            <v>DENSIDAD, DENSIDAD RELATIVA (GRAVEDAD ESPECÍFICA) Y ABSORCIÓN DEL AGREGADO FINO. Norma técnica: INV E 222-13 NTC-237-1995.</v>
          </cell>
          <cell r="F822" t="str">
            <v>UN</v>
          </cell>
          <cell r="G822">
            <v>83657</v>
          </cell>
        </row>
        <row r="823">
          <cell r="D823">
            <v>7752</v>
          </cell>
          <cell r="E823" t="str">
            <v>PENETRACION DE LOS MATERIALES BITUMINOSOS. Norma técnica: INV E - 706 - 13 NTC 5028 ASTM D5.</v>
          </cell>
          <cell r="F823" t="str">
            <v>UN</v>
          </cell>
          <cell r="G823">
            <v>115000</v>
          </cell>
        </row>
        <row r="824">
          <cell r="D824">
            <v>7754</v>
          </cell>
          <cell r="E824" t="str">
            <v>DUCTILIDAD DE LOS MATERIALES ASFALTICOS. Norma técnica: INVE-702-13 ASTM D113-17 (18).</v>
          </cell>
          <cell r="F824" t="str">
            <v>UN</v>
          </cell>
          <cell r="G824">
            <v>142800</v>
          </cell>
        </row>
        <row r="825">
          <cell r="D825">
            <v>7755</v>
          </cell>
          <cell r="E825" t="str">
            <v>EVALUACION DE LA SUSCEPTIBILIDAD AL AGUA DE LAS MEZCLAS DE CONCRETO ASFALTICO UTILIZANDO LA PRUEBA DE TRACCION INDIRECTA (SEIS PROBETAS). Norma técnica: INVE-725-13 ASTM D4867/D4867M-09-14 (22) AASHTO T-283-21.</v>
          </cell>
          <cell r="F825" t="str">
            <v>UN</v>
          </cell>
          <cell r="G825">
            <v>866320</v>
          </cell>
        </row>
        <row r="826">
          <cell r="D826">
            <v>7758</v>
          </cell>
          <cell r="E826" t="str">
            <v>ENSAYO DE TENSION INDIRECTA PARA DETERMINAR EL MODULO RESILIENTE DE MEZCLAS ASFALTICAS (TRES TEMPERATURAS Y TRES FRECUENCIAS). Norma técnica: INVE-749-13 UNE-EN 12697-26-19 Anexo F ASTM D7369-20.</v>
          </cell>
          <cell r="F826" t="str">
            <v>UN</v>
          </cell>
          <cell r="G826">
            <v>1642200</v>
          </cell>
        </row>
        <row r="827">
          <cell r="D827">
            <v>7762</v>
          </cell>
          <cell r="E827" t="str">
            <v>MODULO DE ELASTICIDAD ESTATICO Y RELACION DE POISSON DEL CONCRETO EN COMPRESION. Norma técnica: INVE-749-13 ASTM C469/C469M-22.</v>
          </cell>
          <cell r="F827" t="str">
            <v>UN</v>
          </cell>
          <cell r="G827">
            <v>255850</v>
          </cell>
        </row>
        <row r="828">
          <cell r="D828">
            <v>7766</v>
          </cell>
          <cell r="E828" t="str">
            <v>PUNTO DE ABLANDAMIENTO DE MATERIALES BITUMINOSOS (APARATO DE ANILLO Y BOLA). Norma técnica: INV E – 712 - 13 ASTM D36/D36M.</v>
          </cell>
          <cell r="F828" t="str">
            <v>UN</v>
          </cell>
          <cell r="G828">
            <v>166600</v>
          </cell>
        </row>
        <row r="829">
          <cell r="D829">
            <v>7767</v>
          </cell>
          <cell r="E829" t="str">
            <v>ANDAMIO TUBULAR</v>
          </cell>
          <cell r="F829" t="str">
            <v>DIA</v>
          </cell>
          <cell r="G829">
            <v>1012</v>
          </cell>
        </row>
        <row r="830">
          <cell r="D830">
            <v>7769</v>
          </cell>
          <cell r="E830" t="str">
            <v>PLANCHON PARA ANDAMIO</v>
          </cell>
          <cell r="F830" t="str">
            <v>DIA</v>
          </cell>
          <cell r="G830">
            <v>833</v>
          </cell>
        </row>
        <row r="831">
          <cell r="D831">
            <v>7770</v>
          </cell>
          <cell r="E831" t="str">
            <v>DISEÑO DE MEZCLAS ASFALTICAS METODO MARSHALL.</v>
          </cell>
          <cell r="F831" t="str">
            <v>UN</v>
          </cell>
          <cell r="G831">
            <v>1827000</v>
          </cell>
        </row>
        <row r="832">
          <cell r="D832">
            <v>7772</v>
          </cell>
          <cell r="E832" t="str">
            <v>DETERMINACION DE DEMANDA BIOQUIMICA DE OXIGENO (DBO). Norma técnica: SM-5210-B-17.</v>
          </cell>
          <cell r="F832" t="str">
            <v>UN</v>
          </cell>
          <cell r="G832">
            <v>56861</v>
          </cell>
        </row>
        <row r="833">
          <cell r="D833">
            <v>7773</v>
          </cell>
          <cell r="E833" t="str">
            <v>DETERMINACION DE DEMANDA QUIMICA DE OXIGENO (DQO). Norma técnica: SM-5220-D-17.</v>
          </cell>
          <cell r="F833" t="str">
            <v>UN</v>
          </cell>
          <cell r="G833">
            <v>56861</v>
          </cell>
        </row>
        <row r="834">
          <cell r="D834">
            <v>7774</v>
          </cell>
          <cell r="E834" t="str">
            <v>DETERMINACION DE OXIGENO DISUELTO (MODIFICACION DE AZIDA). Norma técnica: SM-4500-O-C-17.</v>
          </cell>
          <cell r="F834" t="str">
            <v>UN</v>
          </cell>
          <cell r="G834">
            <v>11424</v>
          </cell>
        </row>
        <row r="835">
          <cell r="D835">
            <v>7775</v>
          </cell>
          <cell r="E835" t="str">
            <v>DETERMINACION DE NITROGENO ORGANICO (METODO SEMI-MICRO-KJELDAHL). Norma técnica: SM-4500-Norg-C-17.</v>
          </cell>
          <cell r="F835" t="str">
            <v>UN</v>
          </cell>
          <cell r="G835">
            <v>53550</v>
          </cell>
        </row>
        <row r="836">
          <cell r="D836">
            <v>7776</v>
          </cell>
          <cell r="E836" t="str">
            <v>FOSFORO TOTAL. Norma técnica: SM-4500-P-B-17 SM-4500-P-E-17.</v>
          </cell>
          <cell r="F836" t="str">
            <v>UN</v>
          </cell>
          <cell r="G836">
            <v>28274</v>
          </cell>
        </row>
        <row r="837">
          <cell r="D837">
            <v>7777</v>
          </cell>
          <cell r="E837" t="str">
            <v>COLIFORMES TOTALES FERMENTACION TUBOS MULTIPLES. Norma técnica: SM-9221-B-17.</v>
          </cell>
          <cell r="F837" t="str">
            <v>UN</v>
          </cell>
          <cell r="G837">
            <v>51884</v>
          </cell>
        </row>
        <row r="838">
          <cell r="D838">
            <v>7778</v>
          </cell>
          <cell r="E838" t="str">
            <v>COLIFORMES FECALES  FERMENTACIÓN TUBOS MÚLTIPLES. Norma técnica: SM-9221-E-17.</v>
          </cell>
          <cell r="F838" t="str">
            <v>UN</v>
          </cell>
          <cell r="G838">
            <v>51884</v>
          </cell>
        </row>
        <row r="839">
          <cell r="D839">
            <v>7780</v>
          </cell>
          <cell r="E839" t="str">
            <v>DETERMINACION DE POTASIO. Norma técnica: SM-3500-K-B-17.</v>
          </cell>
          <cell r="F839" t="str">
            <v>UN</v>
          </cell>
          <cell r="G839">
            <v>33320</v>
          </cell>
        </row>
        <row r="840">
          <cell r="D840">
            <v>7781</v>
          </cell>
          <cell r="E840" t="str">
            <v>ACIDEZ TOTAL. Norma técnica: SM-2310-B-17.</v>
          </cell>
          <cell r="F840" t="str">
            <v>UN</v>
          </cell>
          <cell r="G840">
            <v>13479</v>
          </cell>
        </row>
        <row r="841">
          <cell r="D841">
            <v>7782</v>
          </cell>
          <cell r="E841" t="str">
            <v>ALCALINIDAD TOTAL. Norma técnica: SM-2320-B-17.</v>
          </cell>
          <cell r="F841" t="str">
            <v>UN</v>
          </cell>
          <cell r="G841">
            <v>14518</v>
          </cell>
        </row>
        <row r="842">
          <cell r="D842">
            <v>7783</v>
          </cell>
          <cell r="E842" t="str">
            <v>DETERMINACION DE TURBIEDAD. (METODO NEFELOMETRICO). Norma técnica: SM-2130-B-17.</v>
          </cell>
          <cell r="F842" t="str">
            <v>UN</v>
          </cell>
          <cell r="G842">
            <v>8169</v>
          </cell>
        </row>
        <row r="843">
          <cell r="D843">
            <v>7784</v>
          </cell>
          <cell r="E843" t="str">
            <v>DETERMINACION DE ACEITES Y GRASAS. Norma técnica: SM-5520-B-17.</v>
          </cell>
          <cell r="F843" t="str">
            <v>UN</v>
          </cell>
          <cell r="G843">
            <v>65450</v>
          </cell>
        </row>
        <row r="844">
          <cell r="D844">
            <v>7785</v>
          </cell>
          <cell r="E844" t="str">
            <v>SOLIDOS SUSPENDIDOS TOTALES, SECADO A 103°C - 105°C. Norma técnica: SM-2540-B-17.</v>
          </cell>
          <cell r="F844" t="str">
            <v>UN</v>
          </cell>
          <cell r="G844">
            <v>22744</v>
          </cell>
        </row>
        <row r="845">
          <cell r="D845">
            <v>7786</v>
          </cell>
          <cell r="E845" t="str">
            <v>SOLIDOS DISUELTOS TOTALES. Norma técnica: SM-2540-C-17.</v>
          </cell>
          <cell r="F845" t="str">
            <v>UN</v>
          </cell>
          <cell r="G845">
            <v>21206</v>
          </cell>
        </row>
        <row r="846">
          <cell r="D846">
            <v>7787</v>
          </cell>
          <cell r="E846" t="str">
            <v>SOLIDOS TOTALES, SECADO A 103°C - 105°C. Norma técnica: SM-2540-D-17  ASTM C 1603 2010.</v>
          </cell>
          <cell r="F846" t="str">
            <v>UN</v>
          </cell>
          <cell r="G846">
            <v>21206</v>
          </cell>
        </row>
        <row r="847">
          <cell r="D847">
            <v>7788</v>
          </cell>
          <cell r="E847" t="str">
            <v>DETERMINACION DE SOLIDOS SEDIMENTABLES. Norma técnica: SM-2540-F-17.</v>
          </cell>
          <cell r="F847" t="str">
            <v>UN</v>
          </cell>
          <cell r="G847">
            <v>8996</v>
          </cell>
        </row>
        <row r="848">
          <cell r="D848">
            <v>7798</v>
          </cell>
          <cell r="E848" t="str">
            <v>PH. Norma técnica: SM 4500 - H + B  ASTM D 1293 2012.</v>
          </cell>
          <cell r="F848" t="str">
            <v>UN</v>
          </cell>
          <cell r="G848">
            <v>5772</v>
          </cell>
        </row>
        <row r="849">
          <cell r="D849">
            <v>7800</v>
          </cell>
          <cell r="E849" t="str">
            <v>DETERMINACION DE TEMPERATURA DEL AGUA. Norma técnica: SM-2550-B-17.</v>
          </cell>
          <cell r="F849" t="str">
            <v>UN</v>
          </cell>
          <cell r="G849">
            <v>2975</v>
          </cell>
        </row>
        <row r="850">
          <cell r="D850">
            <v>7801</v>
          </cell>
          <cell r="E850" t="str">
            <v>DETERMINACION DE COLOR VERDADERO (METODO DE COMPARACION VISUAL). Norma técnica: SM-2120-B-17.</v>
          </cell>
          <cell r="F850" t="str">
            <v>UN</v>
          </cell>
          <cell r="G850">
            <v>11372</v>
          </cell>
        </row>
        <row r="851">
          <cell r="D851">
            <v>7811</v>
          </cell>
          <cell r="E851" t="str">
            <v>CEPILLO INDUSTRIAL DE NYLON CON CABO DE 35CM A 42CM X 9CM X 17CM</v>
          </cell>
          <cell r="F851" t="str">
            <v>UN</v>
          </cell>
          <cell r="G851">
            <v>15780</v>
          </cell>
        </row>
        <row r="852">
          <cell r="D852">
            <v>7818</v>
          </cell>
          <cell r="E852" t="str">
            <v>CAMILLA MADERA PRIMEROS AUXILIOS INMOVILIZADOR CABEZA</v>
          </cell>
          <cell r="F852" t="str">
            <v>UN</v>
          </cell>
          <cell r="G852">
            <v>205195</v>
          </cell>
        </row>
        <row r="853">
          <cell r="D853">
            <v>7819</v>
          </cell>
          <cell r="E853" t="str">
            <v>EXTINTOR POLVO QUIMICO SECO DE 20LB TIPO ABC METALICO CON GANCHO Y AVISO</v>
          </cell>
          <cell r="F853" t="str">
            <v>UN</v>
          </cell>
          <cell r="G853">
            <v>92000</v>
          </cell>
        </row>
        <row r="854">
          <cell r="D854">
            <v>7821</v>
          </cell>
          <cell r="E854" t="str">
            <v>BOTA LISA DIELECTRICA CON PUNTERA EN ACERO DE CAUCHO, CINTA AMARILLA, PUNTERA Y PLANTILLA EN ACERO</v>
          </cell>
          <cell r="F854" t="str">
            <v>PAR</v>
          </cell>
          <cell r="G854">
            <v>149500</v>
          </cell>
        </row>
        <row r="855">
          <cell r="D855">
            <v>7822</v>
          </cell>
          <cell r="E855" t="str">
            <v>BOTA CUERO LISA NEGRA SEGURIDAD PUNTERA DE ACERO</v>
          </cell>
          <cell r="F855" t="str">
            <v>PAR</v>
          </cell>
          <cell r="G855">
            <v>70000</v>
          </cell>
        </row>
        <row r="856">
          <cell r="D856">
            <v>7823</v>
          </cell>
          <cell r="E856" t="str">
            <v>BOTA DE CAUCHO, CINTA AMARILLA, PUNTERA Y PLANTILLA EN ACERO</v>
          </cell>
          <cell r="F856" t="str">
            <v>PAR</v>
          </cell>
          <cell r="G856">
            <v>130000</v>
          </cell>
        </row>
        <row r="857">
          <cell r="D857">
            <v>7824</v>
          </cell>
          <cell r="E857" t="str">
            <v>PROTECTOR AUDITIVO TIPO TAPON DESECHABLE SIN CORDON</v>
          </cell>
          <cell r="F857" t="str">
            <v>PAR</v>
          </cell>
          <cell r="G857">
            <v>827</v>
          </cell>
        </row>
        <row r="858">
          <cell r="D858">
            <v>7825</v>
          </cell>
          <cell r="E858" t="str">
            <v>MASCARILLA DESECHABLE CONTRA POLVOS Y PARTICULAS NO TOXICAS</v>
          </cell>
          <cell r="F858" t="str">
            <v>UN</v>
          </cell>
          <cell r="G858">
            <v>4379</v>
          </cell>
        </row>
        <row r="859">
          <cell r="D859">
            <v>7826</v>
          </cell>
          <cell r="E859" t="str">
            <v>MASCARILLA DESECHABLE CON VALVULA CONTRA POLVO Y PARTICULAS NO TOXICAS</v>
          </cell>
          <cell r="F859" t="str">
            <v>UN</v>
          </cell>
          <cell r="G859">
            <v>8306</v>
          </cell>
        </row>
        <row r="860">
          <cell r="D860">
            <v>7827</v>
          </cell>
          <cell r="E860" t="str">
            <v>PROTECTOR AUDITIVO TIPO TAPON INSERCION EN SILICONA CON CORDEL EN ESTUCHE</v>
          </cell>
          <cell r="F860" t="str">
            <v>PAR</v>
          </cell>
          <cell r="G860">
            <v>2618</v>
          </cell>
        </row>
        <row r="861">
          <cell r="D861">
            <v>7832</v>
          </cell>
          <cell r="E861" t="str">
            <v>BARBUQUEJO EN REATA CON MENTONERA CON TRES APOYOS PARA CASCO</v>
          </cell>
          <cell r="F861" t="str">
            <v>UN</v>
          </cell>
          <cell r="G861">
            <v>6000</v>
          </cell>
        </row>
        <row r="862">
          <cell r="D862">
            <v>7836</v>
          </cell>
          <cell r="E862" t="str">
            <v>ARNES MULTIPROPOSITO CON ESLINGA - 4 ANILLOS - PARA RESTRICCION Y DETENCION DE CAIDAS CON PUNTO FIJO</v>
          </cell>
          <cell r="F862" t="str">
            <v>UN</v>
          </cell>
          <cell r="G862">
            <v>165410</v>
          </cell>
        </row>
        <row r="863">
          <cell r="D863">
            <v>7837</v>
          </cell>
          <cell r="E863" t="str">
            <v>ESLINGA SEGURIDAD CINTA DE NYLON EN Y CON AMORTIGUADOR Y 2 MOSQUETONES GRANDES</v>
          </cell>
          <cell r="F863" t="str">
            <v>UN</v>
          </cell>
          <cell r="G863">
            <v>247282</v>
          </cell>
        </row>
        <row r="864">
          <cell r="D864">
            <v>7838</v>
          </cell>
          <cell r="E864" t="str">
            <v>IMPERMEABLE INDUSTRIAL PVC CON CAPUCHA EN NYLON</v>
          </cell>
          <cell r="F864" t="str">
            <v>UN</v>
          </cell>
          <cell r="G864">
            <v>51051</v>
          </cell>
        </row>
        <row r="865">
          <cell r="D865">
            <v>7839</v>
          </cell>
          <cell r="E865" t="str">
            <v>OVEROL IMPERMEABLE INDUSTRIAL AMARILLO 2 PIEZAS CON CAPUCHA</v>
          </cell>
          <cell r="F865" t="str">
            <v>UN</v>
          </cell>
          <cell r="G865">
            <v>57715</v>
          </cell>
        </row>
        <row r="866">
          <cell r="D866">
            <v>7844</v>
          </cell>
          <cell r="E866" t="str">
            <v>GUANTE NITRILO 13" RESISTENTE CONTRA QUIMICOS COMBUSTIBLES SOLVENTES GRASAS</v>
          </cell>
          <cell r="F866" t="str">
            <v>PAR</v>
          </cell>
          <cell r="G866">
            <v>10591</v>
          </cell>
        </row>
        <row r="867">
          <cell r="D867">
            <v>7846</v>
          </cell>
          <cell r="E867" t="str">
            <v>GUANTE CARNAZA REFORZADO EN CARNAZA LARGO</v>
          </cell>
          <cell r="F867" t="str">
            <v>PAR</v>
          </cell>
          <cell r="G867">
            <v>10591</v>
          </cell>
        </row>
        <row r="868">
          <cell r="D868">
            <v>7850</v>
          </cell>
          <cell r="E868" t="str">
            <v>CINTA PARA SEÑALIZACION DE 500MT X 4" PELIGRO CALIBRE 3.5</v>
          </cell>
          <cell r="F868" t="str">
            <v>ROLLO</v>
          </cell>
          <cell r="G868">
            <v>24900</v>
          </cell>
        </row>
        <row r="869">
          <cell r="D869">
            <v>7851</v>
          </cell>
          <cell r="E869" t="str">
            <v>RESPIRADOR PARA GASES DOBLE SIN CARTUCHO</v>
          </cell>
          <cell r="F869" t="str">
            <v>UN</v>
          </cell>
          <cell r="G869">
            <v>68900</v>
          </cell>
        </row>
        <row r="870">
          <cell r="D870">
            <v>7852</v>
          </cell>
          <cell r="E870" t="str">
            <v>TELA VERDE PARA CERRAMIENTO 2.10 METRO DE ANCHO DE 60GR</v>
          </cell>
          <cell r="F870" t="str">
            <v>ML</v>
          </cell>
          <cell r="G870">
            <v>2799</v>
          </cell>
        </row>
        <row r="871">
          <cell r="D871">
            <v>7870</v>
          </cell>
          <cell r="E871" t="str">
            <v>VÍDEO BEAM - ALQUILER POR DIA</v>
          </cell>
          <cell r="F871" t="str">
            <v>DIA</v>
          </cell>
          <cell r="G871">
            <v>95200</v>
          </cell>
        </row>
        <row r="872">
          <cell r="D872">
            <v>7874</v>
          </cell>
          <cell r="E872" t="str">
            <v>GRAVEDAD ESPECÍFICA BULK Y DENSIDAD DE MEZCLAS ASFÁLTICAS COMPACTADAS NO ABSORBENTES EMPLEANDO ESPECÍMENES SATURADOS Y SUPERFICIALMENTE SECOS. Norma técnica: INV E – 733 - 13 ASTM D2726.</v>
          </cell>
          <cell r="F872" t="str">
            <v>UN</v>
          </cell>
          <cell r="G872">
            <v>48790</v>
          </cell>
        </row>
        <row r="873">
          <cell r="D873">
            <v>7876</v>
          </cell>
          <cell r="E873" t="str">
            <v>EXTRACCIÓN CUANTITATIVA DEL ASFÁLTO EN MEZCLAS PARA PAVIMENTOS. Norma técnica: INV E – 732 - 13 ASTM D2172/D2172M.</v>
          </cell>
          <cell r="F873" t="str">
            <v>UN</v>
          </cell>
          <cell r="G873">
            <v>158876</v>
          </cell>
        </row>
        <row r="874">
          <cell r="D874">
            <v>7877</v>
          </cell>
          <cell r="E874" t="str">
            <v>RESISTENCIA A LA FLEXION DEL CONCRETO USANDO UNA VIGA SIMPLEMENTE APOYADA Y CARGADA EN LOS TERCIOS DE LA LUZ LIBRE. Norma técnica: NTC-2871-18.</v>
          </cell>
          <cell r="F874" t="str">
            <v>UN</v>
          </cell>
          <cell r="G874">
            <v>41650</v>
          </cell>
        </row>
        <row r="875">
          <cell r="D875">
            <v>7884</v>
          </cell>
          <cell r="E875" t="str">
            <v>SARDINEL ESPECIAL A 110 - RAMPA B (600X400X500MM)</v>
          </cell>
          <cell r="F875" t="str">
            <v>UN</v>
          </cell>
          <cell r="G875">
            <v>80000</v>
          </cell>
        </row>
        <row r="876">
          <cell r="D876">
            <v>7891</v>
          </cell>
          <cell r="E876" t="str">
            <v>ESMALTE ALQUIDICO</v>
          </cell>
          <cell r="F876" t="str">
            <v>GLN</v>
          </cell>
          <cell r="G876">
            <v>146452</v>
          </cell>
        </row>
        <row r="877">
          <cell r="D877">
            <v>7892</v>
          </cell>
          <cell r="E877" t="str">
            <v>EQUIPO VACTOR - SONDEO - LIMPIEZA - RECOLECCIÓN DE LODOS NO PELIGROSOS (No incluye agua).</v>
          </cell>
          <cell r="F877" t="str">
            <v>HR</v>
          </cell>
          <cell r="G877">
            <v>380000</v>
          </cell>
        </row>
        <row r="878">
          <cell r="D878">
            <v>7896</v>
          </cell>
          <cell r="E878" t="str">
            <v>IMPRESIÓN HOJA CARTA, A 1X0 TINTAS EN PAPEL BOND DE 75 GR.</v>
          </cell>
          <cell r="F878" t="str">
            <v>UN</v>
          </cell>
          <cell r="G878">
            <v>119</v>
          </cell>
        </row>
        <row r="879">
          <cell r="D879">
            <v>7897</v>
          </cell>
          <cell r="E879" t="str">
            <v>AFICHE TAMAÑO MEDIO PLIEGO A 4X0 TINTAS EN PROPALCOTE DE 115 GR.</v>
          </cell>
          <cell r="F879" t="str">
            <v>UN</v>
          </cell>
          <cell r="G879">
            <v>1309</v>
          </cell>
        </row>
        <row r="880">
          <cell r="D880">
            <v>7898</v>
          </cell>
          <cell r="E880" t="str">
            <v>PLEGABLES DE SOSTENIBILIDAD EN TRES CUERPOS TAMAÑO CARTA A 4X4 TINTAS EN PROPALCOTE.</v>
          </cell>
          <cell r="F880" t="str">
            <v>UN</v>
          </cell>
          <cell r="G880">
            <v>500</v>
          </cell>
        </row>
        <row r="881">
          <cell r="D881">
            <v>7900</v>
          </cell>
          <cell r="E881" t="str">
            <v>VOLANTES TAMAÑO CARTA POLICROMÍA DE 114 GR.</v>
          </cell>
          <cell r="F881" t="str">
            <v>UN</v>
          </cell>
          <cell r="G881">
            <v>167</v>
          </cell>
        </row>
        <row r="882">
          <cell r="D882">
            <v>7901</v>
          </cell>
          <cell r="E882" t="str">
            <v>VOLANTES TAMAÑO 1/2 CARTA POLICROMÍA COTE DE 115 GR.</v>
          </cell>
          <cell r="F882" t="str">
            <v>UN</v>
          </cell>
          <cell r="G882">
            <v>83</v>
          </cell>
        </row>
        <row r="883">
          <cell r="D883">
            <v>7904</v>
          </cell>
          <cell r="E883" t="str">
            <v>EXÁMEN MÉDICO OCUPACIONAL DE INGRESO O RETIRO</v>
          </cell>
          <cell r="F883" t="str">
            <v>UN</v>
          </cell>
          <cell r="G883">
            <v>30000</v>
          </cell>
        </row>
        <row r="884">
          <cell r="D884">
            <v>7906</v>
          </cell>
          <cell r="E884" t="str">
            <v>EXAMEN DE AUDIOMETRÍA DE INGRESO O EGRESO</v>
          </cell>
          <cell r="F884" t="str">
            <v>UN</v>
          </cell>
          <cell r="G884">
            <v>25000</v>
          </cell>
        </row>
        <row r="885">
          <cell r="D885">
            <v>7908</v>
          </cell>
          <cell r="E885" t="str">
            <v>EXAMEN DE OPTOMETRÍA DE INGRESO O EGRESO</v>
          </cell>
          <cell r="F885" t="str">
            <v>UN</v>
          </cell>
          <cell r="G885">
            <v>25600</v>
          </cell>
        </row>
        <row r="886">
          <cell r="D886">
            <v>7910</v>
          </cell>
          <cell r="E886" t="str">
            <v>EXAMEN DE ESPIROMETRÍA DE INGRESO O EGRESO</v>
          </cell>
          <cell r="F886" t="str">
            <v>UN</v>
          </cell>
          <cell r="G886">
            <v>30000</v>
          </cell>
        </row>
        <row r="887">
          <cell r="D887">
            <v>7919</v>
          </cell>
          <cell r="E887" t="str">
            <v>COMPRESOR DE AIRE DE PISTÓN - CAUDAL DE AIRE DE 38 A 53 CFM</v>
          </cell>
          <cell r="F887" t="str">
            <v>DIA</v>
          </cell>
          <cell r="G887">
            <v>38000</v>
          </cell>
        </row>
        <row r="888">
          <cell r="D888">
            <v>7921</v>
          </cell>
          <cell r="E888" t="str">
            <v>CONCRETO MR41 DE RESISTENCIA ACELERADA (3 días)</v>
          </cell>
          <cell r="F888" t="str">
            <v>M3</v>
          </cell>
          <cell r="G888">
            <v>738150</v>
          </cell>
        </row>
        <row r="889">
          <cell r="D889">
            <v>7922</v>
          </cell>
          <cell r="E889" t="str">
            <v>HIDROLAVADORA MOTOR A COMBUSTIÓN - CAUDAL DE 8 A 13 LITROS POR MINUTO - PRESIÓN DE 2700 A 2960 PSI - INCLUYE COMBUSTIBLE</v>
          </cell>
          <cell r="F889" t="str">
            <v>HR</v>
          </cell>
          <cell r="G889">
            <v>7630</v>
          </cell>
        </row>
        <row r="890">
          <cell r="D890">
            <v>7923</v>
          </cell>
          <cell r="E890" t="str">
            <v>DETERGENTE/DESENGRASANTE INDUSTRIAL</v>
          </cell>
          <cell r="F890" t="str">
            <v>KG</v>
          </cell>
          <cell r="G890">
            <v>11614</v>
          </cell>
        </row>
        <row r="891">
          <cell r="D891">
            <v>7926</v>
          </cell>
          <cell r="E891" t="str">
            <v>TACHÓN PLÁSTICO  REFLECTIVO ALTA RESISTENCIA DE L:40cm x Ancho:15cm x Alto:8cm INCLUYE TORNILLOS DE ANCLAJE</v>
          </cell>
          <cell r="F891" t="str">
            <v>UN</v>
          </cell>
          <cell r="G891">
            <v>31416</v>
          </cell>
        </row>
        <row r="892">
          <cell r="D892">
            <v>7932</v>
          </cell>
          <cell r="E892" t="str">
            <v>TUBERÍA PVC PRESIÓN 1/2" RDE 9 500 PSI</v>
          </cell>
          <cell r="F892" t="str">
            <v>ML</v>
          </cell>
          <cell r="G892">
            <v>4732</v>
          </cell>
        </row>
        <row r="893">
          <cell r="D893">
            <v>7934</v>
          </cell>
          <cell r="E893" t="str">
            <v>KIT DE NIVELACION PARA HIDRANTE  DE DIÁMETRO DE 6", LONGITUD 400mm , INCLUYE TODOS LOS ELEMENTOS NECESARIOS PARA SU INSTALACIÓN</v>
          </cell>
          <cell r="F893" t="str">
            <v>UN</v>
          </cell>
          <cell r="G893">
            <v>981325</v>
          </cell>
        </row>
        <row r="894">
          <cell r="D894">
            <v>7939</v>
          </cell>
          <cell r="E894" t="str">
            <v>REDUCCIÓN CONCENTRICA HD EL 4" x 3"</v>
          </cell>
          <cell r="F894" t="str">
            <v>UN</v>
          </cell>
          <cell r="G894">
            <v>166600</v>
          </cell>
        </row>
        <row r="895">
          <cell r="D895">
            <v>7941</v>
          </cell>
          <cell r="E895" t="str">
            <v>REDUCCIÓN HD 6" x 4" J.H.</v>
          </cell>
          <cell r="F895" t="str">
            <v>UN</v>
          </cell>
          <cell r="G895">
            <v>440300</v>
          </cell>
        </row>
        <row r="896">
          <cell r="D896">
            <v>7942</v>
          </cell>
          <cell r="E896" t="str">
            <v>REDUCCIÓN HD 4" x 2" J.H.</v>
          </cell>
          <cell r="F896" t="str">
            <v>UN</v>
          </cell>
          <cell r="G896">
            <v>158270</v>
          </cell>
        </row>
        <row r="897">
          <cell r="D897">
            <v>7945</v>
          </cell>
          <cell r="E897" t="str">
            <v>CINTA TEFLON - CINTA SELLANTE 1/2" x 0.20 DENSIDAD</v>
          </cell>
          <cell r="F897" t="str">
            <v>ML</v>
          </cell>
          <cell r="G897">
            <v>120</v>
          </cell>
        </row>
        <row r="898">
          <cell r="D898">
            <v>7946</v>
          </cell>
          <cell r="E898" t="str">
            <v>SOLDADURA DE ESTAÑO ROLLO DE 250 GR. 1/16"</v>
          </cell>
          <cell r="F898" t="str">
            <v>LB</v>
          </cell>
          <cell r="G898">
            <v>99000</v>
          </cell>
        </row>
        <row r="899">
          <cell r="D899">
            <v>7947</v>
          </cell>
          <cell r="E899" t="str">
            <v>CAJILLA PLASTICA Y TAPA EN POLIPROPILENO PARA MEDIDOR.</v>
          </cell>
          <cell r="F899" t="str">
            <v>UN</v>
          </cell>
          <cell r="G899">
            <v>237215</v>
          </cell>
        </row>
        <row r="900">
          <cell r="D900">
            <v>7948</v>
          </cell>
          <cell r="E900" t="str">
            <v>TUBERÍA DE ACERO GALVANIZADO 1". Espesor del tubo (1.5mm)</v>
          </cell>
          <cell r="F900" t="str">
            <v>ML</v>
          </cell>
          <cell r="G900">
            <v>24643</v>
          </cell>
        </row>
        <row r="901">
          <cell r="D901">
            <v>7949</v>
          </cell>
          <cell r="E901" t="str">
            <v>KIT SILLA YEE 200 x 160 PVC</v>
          </cell>
          <cell r="F901" t="str">
            <v>UN</v>
          </cell>
          <cell r="G901">
            <v>115025</v>
          </cell>
        </row>
        <row r="902">
          <cell r="D902">
            <v>7950</v>
          </cell>
          <cell r="E902" t="str">
            <v>KIT SILLA YEE 315 x 160 PVC</v>
          </cell>
          <cell r="F902" t="str">
            <v>UN</v>
          </cell>
          <cell r="G902">
            <v>206786</v>
          </cell>
        </row>
        <row r="903">
          <cell r="D903">
            <v>7953</v>
          </cell>
          <cell r="E903" t="str">
            <v>PASTO KIKUYO CORTADO A MÁQUINA (INCLUYE SUMINISTRO Y RIEGO DE TIERRA FERTIL DE 10 cm DE ESPESOR E INSTALACIÓN Y SIEMBRA DE PASTO Y SALADO Y NIVELACIÓN</v>
          </cell>
          <cell r="F903" t="str">
            <v>M2</v>
          </cell>
          <cell r="G903">
            <v>10500</v>
          </cell>
        </row>
        <row r="904">
          <cell r="D904">
            <v>7955</v>
          </cell>
          <cell r="E904" t="str">
            <v>PLANTACION DE NOGAL H= 1.5 m. (Incluye suministro al sitio de obra, plantacion, caja, tierra, abono y tutor</v>
          </cell>
          <cell r="F904" t="str">
            <v>UN</v>
          </cell>
          <cell r="G904">
            <v>128900</v>
          </cell>
        </row>
        <row r="905">
          <cell r="D905">
            <v>7956</v>
          </cell>
          <cell r="E905" t="str">
            <v>PLANTACION DE ROBLE H= 1.5 m. (Incluye suministro al sitio de obra, plantacion, caja, tierra, abono y tutor)</v>
          </cell>
          <cell r="F905" t="str">
            <v>UN</v>
          </cell>
          <cell r="G905">
            <v>135500</v>
          </cell>
        </row>
        <row r="906">
          <cell r="D906">
            <v>7957</v>
          </cell>
          <cell r="E906" t="str">
            <v>PLANTACION DE CAUCHO SABANERO H= 1.5 m. (Incluye suministro al sitio de obra, plantacion, caja, tierra, abono y tutor)</v>
          </cell>
          <cell r="F906" t="str">
            <v>UN</v>
          </cell>
          <cell r="G906">
            <v>164220</v>
          </cell>
        </row>
        <row r="907">
          <cell r="D907">
            <v>7958</v>
          </cell>
          <cell r="E907" t="str">
            <v>PLANTACION DE MAGNÓLIO H= 1.5 m. (Incluye suministro al sitio de obra, plantacion, caja, tierra, abono y tutor)</v>
          </cell>
          <cell r="F907" t="str">
            <v>UN</v>
          </cell>
          <cell r="G907">
            <v>425000</v>
          </cell>
        </row>
        <row r="908">
          <cell r="D908">
            <v>7959</v>
          </cell>
          <cell r="E908" t="str">
            <v>PLANTACION DE YARUMO H= 1.5 m. (Incluye suministro al sitio de obra, plantacion, caja, tierra, abono y tutor)</v>
          </cell>
          <cell r="F908" t="str">
            <v>UN</v>
          </cell>
          <cell r="G908">
            <v>155295</v>
          </cell>
        </row>
        <row r="909">
          <cell r="D909">
            <v>7961</v>
          </cell>
          <cell r="E909" t="str">
            <v xml:space="preserve">TUBO EN CONCRETO ALTA RESISTENCIA D= 10". </v>
          </cell>
          <cell r="F909" t="str">
            <v>ML</v>
          </cell>
          <cell r="G909">
            <v>315953</v>
          </cell>
        </row>
        <row r="910">
          <cell r="D910">
            <v>7962</v>
          </cell>
          <cell r="E910" t="str">
            <v>TUBO EN CONCRETO ALTA RESISTENCIA D= 12".</v>
          </cell>
          <cell r="F910" t="str">
            <v>ML</v>
          </cell>
          <cell r="G910">
            <v>383327</v>
          </cell>
        </row>
        <row r="911">
          <cell r="D911">
            <v>7963</v>
          </cell>
          <cell r="E911" t="str">
            <v>TUBO EN CONCRETO ALTA RESISTENCIA D= 14"</v>
          </cell>
          <cell r="F911" t="str">
            <v>ML</v>
          </cell>
          <cell r="G911">
            <v>469020</v>
          </cell>
        </row>
        <row r="912">
          <cell r="D912">
            <v>7965</v>
          </cell>
          <cell r="E912" t="str">
            <v>REDUCCIÓN HD 4" x 3" J.H.</v>
          </cell>
          <cell r="F912" t="str">
            <v>UN</v>
          </cell>
          <cell r="G912">
            <v>183260</v>
          </cell>
        </row>
        <row r="913">
          <cell r="D913">
            <v>7966</v>
          </cell>
          <cell r="E913" t="str">
            <v>REDUCCIÓN HD 8" x 6" J.H.</v>
          </cell>
          <cell r="F913" t="str">
            <v>UN</v>
          </cell>
          <cell r="G913">
            <v>592620</v>
          </cell>
        </row>
        <row r="914">
          <cell r="D914">
            <v>7967</v>
          </cell>
          <cell r="E914" t="str">
            <v>KIT DE NIVELACION PARA HIDRANTE TRÁFICO DE DIÁMETRO DE 4", LONGITUD 400mm , INCLUYE TODOS LOS ELEMENTOS NECESARIOS PARA SU INSTALACIÓN</v>
          </cell>
          <cell r="F914" t="str">
            <v>UN</v>
          </cell>
          <cell r="G914">
            <v>981325</v>
          </cell>
        </row>
        <row r="915">
          <cell r="D915">
            <v>7968</v>
          </cell>
          <cell r="E915" t="str">
            <v>MOLDE PARA ESTAMPADO DE CONCRETO</v>
          </cell>
          <cell r="F915" t="str">
            <v>UN</v>
          </cell>
          <cell r="G915">
            <v>380000</v>
          </cell>
        </row>
        <row r="916">
          <cell r="D916">
            <v>7969</v>
          </cell>
          <cell r="E916" t="str">
            <v>COLOR ENDURECEDOR DE CUARZO (4 Kg/m2)</v>
          </cell>
          <cell r="F916" t="str">
            <v>M2</v>
          </cell>
          <cell r="G916">
            <v>9939</v>
          </cell>
        </row>
        <row r="917">
          <cell r="D917">
            <v>7970</v>
          </cell>
          <cell r="E917" t="str">
            <v>DESMOLDANTE EN POLVO COLOR (0.2 Kg/m2)</v>
          </cell>
          <cell r="F917" t="str">
            <v>M2</v>
          </cell>
          <cell r="G917">
            <v>4312</v>
          </cell>
        </row>
        <row r="918">
          <cell r="D918">
            <v>7971</v>
          </cell>
          <cell r="E918" t="str">
            <v>SELLADOR ACRÍLICO TRANSPARENTE SEMILUSTRE (0.25 L/m2)</v>
          </cell>
          <cell r="F918" t="str">
            <v>M2</v>
          </cell>
          <cell r="G918">
            <v>5477</v>
          </cell>
        </row>
        <row r="919">
          <cell r="D919">
            <v>7973</v>
          </cell>
          <cell r="E919" t="str">
            <v>ADHESIVO TIPO LATEX PARA MORTERO</v>
          </cell>
          <cell r="F919" t="str">
            <v>KG</v>
          </cell>
          <cell r="G919">
            <v>46285</v>
          </cell>
        </row>
        <row r="920">
          <cell r="D920">
            <v>7974</v>
          </cell>
          <cell r="E920" t="str">
            <v>SELLANTE PARA PISO</v>
          </cell>
          <cell r="F920" t="str">
            <v>GLN</v>
          </cell>
          <cell r="G920">
            <v>151011</v>
          </cell>
        </row>
        <row r="921">
          <cell r="D921">
            <v>7976</v>
          </cell>
          <cell r="E921" t="str">
            <v>SUBBASE GRANULAR PEA (SBG_PEA)</v>
          </cell>
          <cell r="F921" t="str">
            <v>M3</v>
          </cell>
          <cell r="G921">
            <v>59667</v>
          </cell>
        </row>
        <row r="922">
          <cell r="D922">
            <v>7977</v>
          </cell>
          <cell r="E922" t="str">
            <v>MATERIAL SELECCIONADO</v>
          </cell>
          <cell r="F922" t="str">
            <v>M3</v>
          </cell>
          <cell r="G922">
            <v>26180</v>
          </cell>
        </row>
        <row r="923">
          <cell r="D923">
            <v>7979</v>
          </cell>
          <cell r="E923" t="str">
            <v>CINTA MÉTRICA DE 30 MT</v>
          </cell>
          <cell r="F923" t="str">
            <v>UN</v>
          </cell>
          <cell r="G923">
            <v>69900</v>
          </cell>
        </row>
        <row r="924">
          <cell r="D924">
            <v>7981</v>
          </cell>
          <cell r="E924" t="str">
            <v>JUNTA DE DILATACIÓN ELASTOMÉRICA 250 TAMAÑO 64 x  70 mm</v>
          </cell>
          <cell r="F924" t="str">
            <v>ML</v>
          </cell>
          <cell r="G924">
            <v>91797</v>
          </cell>
        </row>
        <row r="925">
          <cell r="D925">
            <v>7983</v>
          </cell>
          <cell r="E925" t="str">
            <v>TARIFA DIA - ALQUILER DE VEHICULO: CAMPERO, PICK-UP, CAMIONETA, CAMION O SIMILAR DE 1300cc A 2000cc DE CILINDRADA, MODELO 2014 A 2011. 75% DE LA TARIFA ESTABLECIDA. INCLUYE TODOS LOS COSTOS DE OPERACIÓN Y MANTENIMIENTO EXCEPTO EL SALARIO DEL CONDUCTOR.</v>
          </cell>
          <cell r="F925" t="str">
            <v>DIA</v>
          </cell>
          <cell r="G925">
            <v>198000</v>
          </cell>
        </row>
        <row r="926">
          <cell r="D926">
            <v>7984</v>
          </cell>
          <cell r="E926" t="str">
            <v>CARROTANQUE IRRIGADOR DE ASFALTO - VOLUMEN DEL TANQUE DE 4500 A 6000 LITROS</v>
          </cell>
          <cell r="F926" t="str">
            <v>HR</v>
          </cell>
          <cell r="G926">
            <v>104125</v>
          </cell>
        </row>
        <row r="927">
          <cell r="D927">
            <v>7989</v>
          </cell>
          <cell r="E927" t="e">
            <v>#VALUE!</v>
          </cell>
          <cell r="F927" t="str">
            <v>MES</v>
          </cell>
          <cell r="G927">
            <v>11573250</v>
          </cell>
        </row>
        <row r="928">
          <cell r="D928">
            <v>7992</v>
          </cell>
          <cell r="E928" t="str">
            <v>AVISO PUNTO CREA 1.50m x 0.90m EN LÁMINA GALVANIZADA CAL. 24. INCLUYE SUMINISTRO E INSTALACIÓN</v>
          </cell>
          <cell r="F928" t="str">
            <v>UN</v>
          </cell>
          <cell r="G928">
            <v>799680</v>
          </cell>
        </row>
        <row r="929">
          <cell r="D929">
            <v>7993</v>
          </cell>
          <cell r="E929" t="str">
            <v>CARPA VESTIER 2.0m x 2.0m TECHO Y ESTRUCTURA CON LATERALES EN LONA</v>
          </cell>
          <cell r="F929" t="str">
            <v>UN</v>
          </cell>
          <cell r="G929">
            <v>1963500</v>
          </cell>
        </row>
        <row r="930">
          <cell r="D930">
            <v>7994</v>
          </cell>
          <cell r="E930" t="str">
            <v>MALLA DE GALLINERO 1 1/4" (ROLLO 0.90m x 10.0m)</v>
          </cell>
          <cell r="F930" t="str">
            <v>M2</v>
          </cell>
          <cell r="G930">
            <v>2470</v>
          </cell>
        </row>
        <row r="931">
          <cell r="D931">
            <v>7999</v>
          </cell>
          <cell r="E931" t="str">
            <v>ADITIVO POTENCIALIZADOR DE CEMENTO (AUMENTO DE RESISTENCIA Y FLEXIBILIDAD DE SUELO)</v>
          </cell>
          <cell r="F931" t="str">
            <v>KG</v>
          </cell>
          <cell r="G931">
            <v>7013</v>
          </cell>
        </row>
        <row r="932">
          <cell r="D932">
            <v>8000</v>
          </cell>
          <cell r="E932" t="str">
            <v>INSPECCIÓN DE REDES DE ALCANTARILLADO CON SISTEMA CCTV PARA DIÁMETROS ENTRE 6" Y 36". INCL MANO DE OBRA IDÓNEA, INFORME ESCRITO DE DIAGNÓSTICO Y DVD CON VIDEO. INCL IVA</v>
          </cell>
          <cell r="F932" t="str">
            <v>ML</v>
          </cell>
          <cell r="G932">
            <v>13090</v>
          </cell>
        </row>
        <row r="933">
          <cell r="D933">
            <v>8001</v>
          </cell>
          <cell r="E933" t="str">
            <v>INSPECCIÓN DE REDES DE ALCANTARILLADO CON SISTEMA CCTV  PARA DIÁMETROS MAYORES A 36". INCL MANO DE OBRA IDÓNEA, INFORME ESCRITO DE DIAGNÓSTICO Y DVD CON VIDEO. INCL IVA</v>
          </cell>
          <cell r="F933" t="str">
            <v>ML</v>
          </cell>
          <cell r="G933">
            <v>15500</v>
          </cell>
        </row>
        <row r="934">
          <cell r="D934">
            <v>8002</v>
          </cell>
          <cell r="E934" t="str">
            <v>LAVADO Y SONDEO DE REDES DE ALCANTARILLADO ENTRE 6" Y 18" DE DIÁMETRO Y CON GRADO DE COLMATACIÓN MENOR DEL 30%. INCL MANO DE OBRA IDÓNEA, SEÑALIZACIÓN BÁSICA, SUMIN DE COMBUSTIBLE Y AGUA. INCL. IVA</v>
          </cell>
          <cell r="F934" t="str">
            <v>ML</v>
          </cell>
          <cell r="G934">
            <v>20205</v>
          </cell>
        </row>
        <row r="935">
          <cell r="D935">
            <v>8003</v>
          </cell>
          <cell r="E935" t="str">
            <v>LAVADO Y SONDEO DE REDES DE ALCANTARILLADO ENTRE 16" Y 36" DE DIÁMETRO Y CON GRADO DE COLMATACIÓN MENOR DEL 30%. INCLUYE MANO DE OBRA IDÓNEA, SEÑALIZACIÓN BÁSICA, SUMIN DE COMBUSTIBLE Y AGUA. INCL IVA</v>
          </cell>
          <cell r="F935" t="str">
            <v>ML</v>
          </cell>
          <cell r="G935">
            <v>21734</v>
          </cell>
        </row>
        <row r="936">
          <cell r="D936">
            <v>8011</v>
          </cell>
          <cell r="E936" t="str">
            <v>ENSAYO DE COMPRESION TRIAXIAL SOBRE SUELOS COHESIVOS (EN CONDICION CONSOLIDADA, DRENADA CD 3 PUNTOS). Norma técnica: INVE-153-13 UNE-EN-ISO-17892-9-19 Numerales 6.4 y 6.7.3  ASTM D7181-20.</v>
          </cell>
          <cell r="F936" t="str">
            <v>UN</v>
          </cell>
          <cell r="G936">
            <v>2397850</v>
          </cell>
        </row>
        <row r="937">
          <cell r="D937">
            <v>8012</v>
          </cell>
          <cell r="E937" t="str">
            <v>CBR SOBRE MUESTRA INALTERADA (METODO II). Norma técnica: INVE-148-13 NTC-2122-13 ASTM D1883-21.</v>
          </cell>
          <cell r="F937" t="str">
            <v>UN</v>
          </cell>
          <cell r="G937">
            <v>154224</v>
          </cell>
        </row>
        <row r="938">
          <cell r="D938">
            <v>8015</v>
          </cell>
          <cell r="E938" t="str">
            <v>COMPRESION INCONFINADA EN MUESTRAS DE SUELOS. Norma técnica: INVE-152-13 NTC-1527-00 ASTM D2166/D2166M-16.</v>
          </cell>
          <cell r="F938" t="str">
            <v>UN</v>
          </cell>
          <cell r="G938">
            <v>79730</v>
          </cell>
        </row>
        <row r="939">
          <cell r="D939">
            <v>8019</v>
          </cell>
          <cell r="E939" t="str">
            <v>RELACIONES HUMEDAD - PESO UNITARIO SECO EN LOS SUELOS (ENSAYO MODIFICADO DE COMPACTACIÓN). Norma técnica: INV E 142-13 ASTM D1557 - 12e1.</v>
          </cell>
          <cell r="F939" t="str">
            <v>UN</v>
          </cell>
          <cell r="G939">
            <v>165410</v>
          </cell>
        </row>
        <row r="940">
          <cell r="D940">
            <v>8025</v>
          </cell>
          <cell r="E940" t="str">
            <v>DETECCIÓN DEL REFUERZO UTILIZANDO FERROSCAN (POR DÍA)</v>
          </cell>
          <cell r="F940" t="str">
            <v>DIA</v>
          </cell>
          <cell r="G940">
            <v>930000</v>
          </cell>
        </row>
        <row r="941">
          <cell r="D941">
            <v>8026</v>
          </cell>
          <cell r="E941" t="str">
            <v>DETERMINACIÓN DE LA PROFUNDIDAD DE CARBONATACIÓN EN CONCRETO ENDURECIDO Y PUESTO EN SERVICIO</v>
          </cell>
          <cell r="F941" t="str">
            <v>UN</v>
          </cell>
          <cell r="G941">
            <v>54264</v>
          </cell>
        </row>
        <row r="942">
          <cell r="D942">
            <v>8028</v>
          </cell>
          <cell r="E942" t="str">
            <v>METODO PARA DETERMINAR EL NUMERO DE REBOTE (INDICE ESCLEROMETRICO) EN EL CONCRETO ENDURECIDO, ZONA POR ELEMENTO. Norma técnica: INVE-413-13 NTC-3692-18 ASTM C805/C805M-18 (19).</v>
          </cell>
          <cell r="F942" t="str">
            <v>UN</v>
          </cell>
          <cell r="G942">
            <v>102340</v>
          </cell>
        </row>
        <row r="943">
          <cell r="D943">
            <v>8033</v>
          </cell>
          <cell r="E943" t="str">
            <v>SEMÁFORO VEHICULAR DE POLICARBONATO (3x200), LENTES DE POLICARBONATO DE 8", TRES LUCES, SISTEMA DE ILUMINACIÓN A LEDS. SUMINISTRO E INSTALACIÓN</v>
          </cell>
          <cell r="F943" t="str">
            <v>UN</v>
          </cell>
          <cell r="G943">
            <v>4274895</v>
          </cell>
        </row>
        <row r="944">
          <cell r="D944">
            <v>8034</v>
          </cell>
          <cell r="E944" t="str">
            <v>SEMÁFORO PEATONAL DE POLICARBONATO (2x200), LENTES DE POLICARBONATO DE 8", DOS LUCES, SISTEMA DE ILUMINACIÓN A LEDS. SUMINISTRO E INSTALACIÓN</v>
          </cell>
          <cell r="F944" t="str">
            <v>UN</v>
          </cell>
          <cell r="G944">
            <v>3021452</v>
          </cell>
        </row>
        <row r="945">
          <cell r="D945">
            <v>8035</v>
          </cell>
          <cell r="E945" t="str">
            <v>POSTE TIPO MÁSTIL T1 (3.60m) EN TUBO SCH 40 GALVANIZADO Y PINTADO - SUMINISTRO E INSTALACIÓN</v>
          </cell>
          <cell r="F945" t="str">
            <v>UN</v>
          </cell>
          <cell r="G945">
            <v>2891348</v>
          </cell>
        </row>
        <row r="946">
          <cell r="D946">
            <v>8036</v>
          </cell>
          <cell r="E946" t="str">
            <v>POSTE TIPO MÉNSULA T2 (5.50m) EN TUBO SCH 40 GALVANIZADO Y PINTADO. SUMINISTRO E INSTALACION</v>
          </cell>
          <cell r="F946" t="str">
            <v>UN</v>
          </cell>
          <cell r="G946">
            <v>6427190</v>
          </cell>
        </row>
        <row r="947">
          <cell r="D947">
            <v>8037</v>
          </cell>
          <cell r="E947" t="str">
            <v>CABLE ELÉCTRICO 4x16 AWG PARA CONTROL DE SEMÁFOROS VEHICULARES TIPO ST CU 600V 75°C</v>
          </cell>
          <cell r="F947" t="str">
            <v>ML</v>
          </cell>
          <cell r="G947">
            <v>22480</v>
          </cell>
        </row>
        <row r="948">
          <cell r="D948">
            <v>8038</v>
          </cell>
          <cell r="E948" t="str">
            <v>CABLE ELÉCTRICO 3x16 AWG PARA CONTROL DE SEMÁFOROS PEATONALES TIPO ST CU 600V 75°C</v>
          </cell>
          <cell r="F948" t="str">
            <v>ML</v>
          </cell>
          <cell r="G948">
            <v>19384</v>
          </cell>
        </row>
        <row r="949">
          <cell r="D949">
            <v>8039</v>
          </cell>
          <cell r="E949" t="str">
            <v>CABLE ELÉCTRICO 2x8 AWG PARA ACOMETIDA TIPO ST CU 600V 75°C</v>
          </cell>
          <cell r="F949" t="str">
            <v>ML</v>
          </cell>
          <cell r="G949">
            <v>24692</v>
          </cell>
        </row>
        <row r="950">
          <cell r="D950">
            <v>8041</v>
          </cell>
          <cell r="E950" t="str">
            <v>ACERO LISO  D= 1 1/4"</v>
          </cell>
          <cell r="F950" t="str">
            <v>KG</v>
          </cell>
          <cell r="G950">
            <v>7557</v>
          </cell>
        </row>
        <row r="951">
          <cell r="D951">
            <v>8043</v>
          </cell>
          <cell r="E951" t="str">
            <v>NEOPRENO REFORZADO (doble refuerzo)</v>
          </cell>
          <cell r="F951" t="str">
            <v>dm3</v>
          </cell>
          <cell r="G951">
            <v>58251</v>
          </cell>
        </row>
        <row r="952">
          <cell r="D952">
            <v>8044</v>
          </cell>
          <cell r="E952" t="str">
            <v>ANDAMIO TUBULAR DE 1.50m (6 SECCIONES)</v>
          </cell>
          <cell r="F952" t="str">
            <v>DIA</v>
          </cell>
          <cell r="G952">
            <v>6069</v>
          </cell>
        </row>
        <row r="953">
          <cell r="D953">
            <v>8046</v>
          </cell>
          <cell r="E953" t="str">
            <v>ADAPTADOR BRIDA 12" (334mm A 352mm) R2</v>
          </cell>
          <cell r="F953" t="str">
            <v>UN</v>
          </cell>
          <cell r="G953">
            <v>1000684</v>
          </cell>
        </row>
        <row r="954">
          <cell r="D954">
            <v>8047</v>
          </cell>
          <cell r="E954" t="str">
            <v>ACOPLE UNIVERSAL R1-R2 D= 8"</v>
          </cell>
          <cell r="F954" t="str">
            <v>UN</v>
          </cell>
          <cell r="G954">
            <v>523600</v>
          </cell>
        </row>
        <row r="955">
          <cell r="D955">
            <v>8048</v>
          </cell>
          <cell r="E955" t="str">
            <v>ACOPLE UNIVERSAL R1-R2 D= 12"</v>
          </cell>
          <cell r="F955" t="str">
            <v>UN</v>
          </cell>
          <cell r="G955">
            <v>1081710</v>
          </cell>
        </row>
        <row r="956">
          <cell r="D956">
            <v>8049</v>
          </cell>
          <cell r="E956" t="str">
            <v>TAPA VALVULA DE SEGURIDAD CIERRE PERMANENTE No.3</v>
          </cell>
          <cell r="F956" t="str">
            <v>UN</v>
          </cell>
          <cell r="G956">
            <v>233886</v>
          </cell>
        </row>
        <row r="957">
          <cell r="D957">
            <v>8050</v>
          </cell>
          <cell r="E957" t="str">
            <v>PARAL METÁLICO LARGO - LONGITUD DE 2.00 A 3.50 M</v>
          </cell>
          <cell r="F957" t="str">
            <v>DIA</v>
          </cell>
          <cell r="G957">
            <v>190</v>
          </cell>
        </row>
        <row r="958">
          <cell r="D958">
            <v>8051</v>
          </cell>
          <cell r="E958" t="str">
            <v>TUBERÍA ESTRUCTURAL METÁLICO CUADRADO DE 6mt (50mm x 50mm) ESPESOR 2mm</v>
          </cell>
          <cell r="F958" t="str">
            <v>UN</v>
          </cell>
          <cell r="G958">
            <v>82615</v>
          </cell>
        </row>
        <row r="959">
          <cell r="D959">
            <v>8052</v>
          </cell>
          <cell r="E959" t="str">
            <v>REGISTRO DE INCORPORACIÓN HG 1/2" CON ACOPLE</v>
          </cell>
          <cell r="F959" t="str">
            <v>UN</v>
          </cell>
          <cell r="G959">
            <v>32495</v>
          </cell>
        </row>
        <row r="960">
          <cell r="D960">
            <v>8053</v>
          </cell>
          <cell r="E960" t="str">
            <v>REGISTRO DE BOLA TIPO PESADO 1/2"</v>
          </cell>
          <cell r="F960" t="str">
            <v>UN</v>
          </cell>
          <cell r="G960">
            <v>28900</v>
          </cell>
        </row>
        <row r="961">
          <cell r="D961">
            <v>8054</v>
          </cell>
          <cell r="E961" t="str">
            <v>ADAPTADOR MACHO PVC 1/2"</v>
          </cell>
          <cell r="F961" t="str">
            <v>UN</v>
          </cell>
          <cell r="G961">
            <v>540</v>
          </cell>
        </row>
        <row r="962">
          <cell r="D962">
            <v>8055</v>
          </cell>
          <cell r="E962" t="str">
            <v>COLLAR DE DERIVACIÓN 3" x 1/2"</v>
          </cell>
          <cell r="F962" t="str">
            <v>UN</v>
          </cell>
          <cell r="G962">
            <v>64189</v>
          </cell>
        </row>
        <row r="963">
          <cell r="D963">
            <v>8056</v>
          </cell>
          <cell r="E963" t="str">
            <v>TUBERIA A.N. 2" ESPESOR= 1.9mm</v>
          </cell>
          <cell r="F963" t="str">
            <v>ML</v>
          </cell>
          <cell r="G963">
            <v>16333</v>
          </cell>
        </row>
        <row r="964">
          <cell r="D964">
            <v>8057</v>
          </cell>
          <cell r="E964" t="str">
            <v>TUBERÍA DE ACERO GALVANIZADO 1/2". Espesor del tubo (15mm)</v>
          </cell>
          <cell r="F964" t="str">
            <v>ML</v>
          </cell>
          <cell r="G964">
            <v>12227</v>
          </cell>
        </row>
        <row r="965">
          <cell r="D965">
            <v>8060</v>
          </cell>
          <cell r="E965" t="str">
            <v>TRANSPORTE DE MAQUINARIA DE 6 A 9 TONELADAS. INCLUYE ESCOLTA. VIAJE IDA Y VUELTA</v>
          </cell>
          <cell r="F965" t="str">
            <v>VIAJE</v>
          </cell>
          <cell r="G965">
            <v>1107979</v>
          </cell>
        </row>
        <row r="966">
          <cell r="D966">
            <v>8061</v>
          </cell>
          <cell r="E966" t="str">
            <v>EFECTO DEL AGUA SOBRE LA RESISTENCIA A LA COMPRESION DE LAS MEZCLAS ASFALTICAS COMPACTADAS (ENSAYO DE INMERSIÓN- COMPRESIÓN), incluye elaboración. Norma técnica: INVE-738-13 ASTM D1075-11 (19).</v>
          </cell>
          <cell r="F966" t="str">
            <v>UN</v>
          </cell>
          <cell r="G966">
            <v>1339940</v>
          </cell>
        </row>
        <row r="967">
          <cell r="D967">
            <v>8062</v>
          </cell>
          <cell r="E967" t="str">
            <v>MODULO RESILIENTE DE SUELOS Y AGREGADOS. Norma técnica: INVE-156-13 AASHTO T-307-21.</v>
          </cell>
          <cell r="F967" t="str">
            <v>UN</v>
          </cell>
          <cell r="G967">
            <v>1329587</v>
          </cell>
        </row>
        <row r="968">
          <cell r="D968">
            <v>8070</v>
          </cell>
          <cell r="E968" t="str">
            <v>SISTEMA DE ANCLAJE PARA POSTES METÁLICOS 3/4" x 1500 (4 PERNOS)</v>
          </cell>
          <cell r="F968" t="str">
            <v>UN</v>
          </cell>
          <cell r="G968">
            <v>384132</v>
          </cell>
        </row>
        <row r="969">
          <cell r="D969">
            <v>8077</v>
          </cell>
          <cell r="E969" t="str">
            <v>EQUIPO DE OXICORTE - PRESIÓN DE OXÍGENO 125 PSI - PRESIÓN GAS COMBUSTIBLE 15 PSI</v>
          </cell>
          <cell r="F969" t="str">
            <v>DIA</v>
          </cell>
          <cell r="G969">
            <v>85628</v>
          </cell>
        </row>
        <row r="970">
          <cell r="D970">
            <v>8078</v>
          </cell>
          <cell r="E970" t="str">
            <v>YEE PVC SANITARIA D=4"</v>
          </cell>
          <cell r="F970" t="str">
            <v>UN</v>
          </cell>
          <cell r="G970">
            <v>33052</v>
          </cell>
        </row>
        <row r="971">
          <cell r="D971">
            <v>8079</v>
          </cell>
          <cell r="E971" t="str">
            <v>TEE HD 4"X2" EXTREMO LISO</v>
          </cell>
          <cell r="F971" t="str">
            <v>UN</v>
          </cell>
          <cell r="G971">
            <v>249900</v>
          </cell>
        </row>
        <row r="972">
          <cell r="D972">
            <v>8080</v>
          </cell>
          <cell r="E972" t="str">
            <v>TUBERIA ACERO CARBON ASTM A=53 SCH 40 DE D=12"</v>
          </cell>
          <cell r="F972" t="str">
            <v>ML</v>
          </cell>
          <cell r="G972">
            <v>784924</v>
          </cell>
        </row>
        <row r="973">
          <cell r="D973">
            <v>8085</v>
          </cell>
          <cell r="E973" t="str">
            <v>PLANTACION DE FUCCIA H=1.3mt (Incluye tierra, abono, tutor) SUMINISTRO</v>
          </cell>
          <cell r="F973" t="str">
            <v>UN</v>
          </cell>
          <cell r="G973">
            <v>128000</v>
          </cell>
        </row>
        <row r="974">
          <cell r="D974">
            <v>8086</v>
          </cell>
          <cell r="E974" t="str">
            <v>PLANTACION DE DURAZNILLO H=1.5mt (Incluye tierra, abono, tutor) SUMINISTRO</v>
          </cell>
          <cell r="F974" t="str">
            <v>UN</v>
          </cell>
          <cell r="G974">
            <v>148000</v>
          </cell>
        </row>
        <row r="975">
          <cell r="D975">
            <v>8089</v>
          </cell>
          <cell r="E975" t="str">
            <v>PLANTACION DE GUAYACÁN H=1.5mt (Incluye tierra, abono, tutor) SUMINISTRO</v>
          </cell>
          <cell r="F975" t="str">
            <v>UN</v>
          </cell>
          <cell r="G975">
            <v>139000</v>
          </cell>
        </row>
        <row r="976">
          <cell r="D976">
            <v>8090</v>
          </cell>
          <cell r="E976" t="str">
            <v>PLANTACION DE ARRAYÁN H=1.3mt (Incluye tierra, abono, tutor) SUMINISTRO</v>
          </cell>
          <cell r="F976" t="str">
            <v>UN</v>
          </cell>
          <cell r="G976">
            <v>82000</v>
          </cell>
        </row>
        <row r="977">
          <cell r="D977">
            <v>8091</v>
          </cell>
          <cell r="E977" t="str">
            <v>PLANTACION DE CARBONERO H=1.5mt (Incluye tierra, abono, tutor) SUMINISTRO</v>
          </cell>
          <cell r="F977" t="str">
            <v>UN</v>
          </cell>
          <cell r="G977">
            <v>132000</v>
          </cell>
        </row>
        <row r="978">
          <cell r="D978">
            <v>8094</v>
          </cell>
          <cell r="E978" t="str">
            <v>PLANTACION DE FALSO PIMIENTO  H=1.3mt (Incluye tierra, abono, tutor) SUMINISTRO</v>
          </cell>
          <cell r="F978" t="str">
            <v>UN</v>
          </cell>
          <cell r="G978">
            <v>128500</v>
          </cell>
        </row>
        <row r="979">
          <cell r="D979">
            <v>8097</v>
          </cell>
          <cell r="E979" t="str">
            <v>PLANTACION DE CUBRESUELOS BALSAMINA (incluye 20 unidades por M2) SUMINISTRO</v>
          </cell>
          <cell r="F979" t="str">
            <v>M2</v>
          </cell>
          <cell r="G979">
            <v>58310</v>
          </cell>
        </row>
        <row r="980">
          <cell r="D980">
            <v>8099</v>
          </cell>
          <cell r="E980" t="str">
            <v>ADOQUIN EN CONCRETO COLOR OCRE A25 - Adoquin en concreto de 10x20x6cm-Color Ocre</v>
          </cell>
          <cell r="F980" t="str">
            <v>M2</v>
          </cell>
          <cell r="G980">
            <v>75000</v>
          </cell>
        </row>
        <row r="981">
          <cell r="D981">
            <v>8100</v>
          </cell>
          <cell r="E981" t="str">
            <v>ADOQUIN ECOLÓGICO EN CONCRETO DE 40 X 40 X 8cm - GRAMOQUIN</v>
          </cell>
          <cell r="F981" t="str">
            <v>M2</v>
          </cell>
          <cell r="G981">
            <v>71063</v>
          </cell>
        </row>
        <row r="982">
          <cell r="D982">
            <v>8101</v>
          </cell>
          <cell r="E982" t="str">
            <v>ACELERANTE DE FRAGUADO Y RESISTENCIA PARA CONCRETOS</v>
          </cell>
          <cell r="F982" t="str">
            <v>KG</v>
          </cell>
          <cell r="G982">
            <v>11704</v>
          </cell>
        </row>
        <row r="983">
          <cell r="D983">
            <v>8102</v>
          </cell>
          <cell r="E983" t="str">
            <v>TARIFA OPERADOR EQUIPO (INCLUYE FACTOR DE PRESTACIONES)</v>
          </cell>
          <cell r="F983" t="str">
            <v>MES</v>
          </cell>
          <cell r="G983">
            <v>2907576</v>
          </cell>
        </row>
        <row r="984">
          <cell r="D984">
            <v>8103</v>
          </cell>
          <cell r="E984" t="str">
            <v>GRÚA TELESCÓPICA  MOVIL - CARGA MÁXIMA DE 35 A 39 TONELADAS - INCLUYE TRANSPORTE DE IDA Y VUELTA, COMBUSTIBLE Y OPERARIO</v>
          </cell>
          <cell r="F984" t="str">
            <v>DIA</v>
          </cell>
          <cell r="G984">
            <v>2611386</v>
          </cell>
        </row>
        <row r="985">
          <cell r="D985">
            <v>8113</v>
          </cell>
          <cell r="E985" t="str">
            <v>RESISTENCIA A LA COMPRESIÓN UNIAXIAL DE MUESTRAS DE ROCAS INTACTAS. Norma técnica: ASTM D7012 - 14 (Método C).</v>
          </cell>
          <cell r="F985" t="str">
            <v>UN</v>
          </cell>
          <cell r="G985">
            <v>101150</v>
          </cell>
        </row>
        <row r="986">
          <cell r="D986">
            <v>8116</v>
          </cell>
          <cell r="E986" t="str">
            <v>RESISTENCIA A LA FATIGA DE MEZCLAS ASFALTICAS EN CALIENTE MEDIANTE EL ENSAYO DE FLEXION EN DOS PUNTOS SOBRE PROBETAS TRAPEZOIDALES. Norma técnica: INVE-808-13 UNE-EN-12697-24-19 Anexo A NFP-98-261-1-01.</v>
          </cell>
          <cell r="F986" t="str">
            <v>UN</v>
          </cell>
          <cell r="G986">
            <v>2349060</v>
          </cell>
        </row>
        <row r="987">
          <cell r="D987">
            <v>8141</v>
          </cell>
          <cell r="E987" t="str">
            <v>PINTURA BASE AGUA PARA USO EXTERIOR</v>
          </cell>
          <cell r="F987" t="str">
            <v>GLN</v>
          </cell>
          <cell r="G987">
            <v>76200</v>
          </cell>
        </row>
        <row r="988">
          <cell r="D988">
            <v>8142</v>
          </cell>
          <cell r="E988" t="str">
            <v>BALDOSA DE GRANITO 33 x 33 CM</v>
          </cell>
          <cell r="F988" t="str">
            <v>M2</v>
          </cell>
          <cell r="G988">
            <v>91300</v>
          </cell>
        </row>
        <row r="989">
          <cell r="D989">
            <v>8143</v>
          </cell>
          <cell r="E989" t="str">
            <v>ADHESIVO PREMEZCLADO INTERIOR</v>
          </cell>
          <cell r="F989" t="str">
            <v>KG</v>
          </cell>
          <cell r="G989">
            <v>1700</v>
          </cell>
        </row>
        <row r="990">
          <cell r="D990">
            <v>8144</v>
          </cell>
          <cell r="E990" t="str">
            <v>BOQUILLA CON LATEX</v>
          </cell>
          <cell r="F990" t="str">
            <v>KG</v>
          </cell>
          <cell r="G990">
            <v>5840</v>
          </cell>
        </row>
        <row r="991">
          <cell r="D991">
            <v>8145</v>
          </cell>
          <cell r="E991" t="str">
            <v>ZOCALO EN GRANITO h=7.2CM</v>
          </cell>
          <cell r="F991" t="str">
            <v>ML</v>
          </cell>
          <cell r="G991">
            <v>18750</v>
          </cell>
        </row>
        <row r="992">
          <cell r="D992">
            <v>8146</v>
          </cell>
          <cell r="E992" t="str">
            <v>PORCELANATO BEIGE 60 x 60 CM2</v>
          </cell>
          <cell r="F992" t="str">
            <v>M2</v>
          </cell>
          <cell r="G992">
            <v>65400</v>
          </cell>
        </row>
        <row r="993">
          <cell r="D993">
            <v>8149</v>
          </cell>
          <cell r="E993" t="str">
            <v>PINTURA PARA ALUMINIO 260°C</v>
          </cell>
          <cell r="F993" t="str">
            <v>GLN</v>
          </cell>
          <cell r="G993">
            <v>187300</v>
          </cell>
        </row>
        <row r="994">
          <cell r="D994">
            <v>8150</v>
          </cell>
          <cell r="E994" t="str">
            <v>DISPENSADOR DE JABÓN METÁLICO DE 1 LT</v>
          </cell>
          <cell r="F994" t="str">
            <v>UN</v>
          </cell>
          <cell r="G994">
            <v>99900</v>
          </cell>
        </row>
        <row r="995">
          <cell r="D995">
            <v>8152</v>
          </cell>
          <cell r="E995" t="str">
            <v>PORTAROLLO</v>
          </cell>
          <cell r="F995" t="str">
            <v>UN</v>
          </cell>
          <cell r="G995">
            <v>17900</v>
          </cell>
        </row>
        <row r="996">
          <cell r="D996">
            <v>8153</v>
          </cell>
          <cell r="E996" t="str">
            <v>TOALLERO EN ACERO INOXIDABLE</v>
          </cell>
          <cell r="F996" t="str">
            <v>UN</v>
          </cell>
          <cell r="G996">
            <v>88257</v>
          </cell>
        </row>
        <row r="997">
          <cell r="D997">
            <v>8154</v>
          </cell>
          <cell r="E997" t="str">
            <v>LAVAPLATOS EN ACERO INOXIDABLE DE SOBREPONER CON ALETA Cr DE 1.0x0.50 MTS</v>
          </cell>
          <cell r="F997" t="str">
            <v>UN</v>
          </cell>
          <cell r="G997">
            <v>168900</v>
          </cell>
        </row>
        <row r="998">
          <cell r="D998">
            <v>8155</v>
          </cell>
          <cell r="E998" t="str">
            <v>SILICONA TRANSPARENTE 300ML</v>
          </cell>
          <cell r="F998" t="str">
            <v>UN</v>
          </cell>
          <cell r="G998">
            <v>10220</v>
          </cell>
        </row>
        <row r="999">
          <cell r="D999">
            <v>8156</v>
          </cell>
          <cell r="E999" t="str">
            <v>TUBERIA PVC SANITARIA D=2"</v>
          </cell>
          <cell r="F999" t="str">
            <v>ML</v>
          </cell>
          <cell r="G999">
            <v>15121</v>
          </cell>
        </row>
        <row r="1000">
          <cell r="D1000">
            <v>8157</v>
          </cell>
          <cell r="E1000" t="str">
            <v>TAPON DE PRUEBA PVC SANITARIA D=2"</v>
          </cell>
          <cell r="F1000" t="str">
            <v>UN</v>
          </cell>
          <cell r="G1000">
            <v>1492</v>
          </cell>
        </row>
        <row r="1001">
          <cell r="D1001">
            <v>8158</v>
          </cell>
          <cell r="E1001" t="str">
            <v>TAPON DE PRUEBA PVC SANITARIA D=4"</v>
          </cell>
          <cell r="F1001" t="str">
            <v>UN</v>
          </cell>
          <cell r="G1001">
            <v>3760</v>
          </cell>
        </row>
        <row r="1002">
          <cell r="D1002">
            <v>8159</v>
          </cell>
          <cell r="E1002" t="str">
            <v>CODO 45° 1/8 CxE PVC SANITARIA D=4"</v>
          </cell>
          <cell r="F1002" t="str">
            <v>UN</v>
          </cell>
          <cell r="G1002">
            <v>18265</v>
          </cell>
        </row>
        <row r="1003">
          <cell r="D1003">
            <v>8160</v>
          </cell>
          <cell r="E1003" t="str">
            <v>CODO 45° 1/8 CxE PVC SANITARIA D= 2"</v>
          </cell>
          <cell r="F1003" t="str">
            <v>UN</v>
          </cell>
          <cell r="G1003">
            <v>4825</v>
          </cell>
        </row>
        <row r="1004">
          <cell r="D1004">
            <v>8161</v>
          </cell>
          <cell r="E1004" t="str">
            <v>CODO 90° 1/4 CXE PVC SANITARIA D= 4"</v>
          </cell>
          <cell r="F1004" t="str">
            <v>UN</v>
          </cell>
          <cell r="G1004">
            <v>20016</v>
          </cell>
        </row>
        <row r="1005">
          <cell r="D1005">
            <v>8162</v>
          </cell>
          <cell r="E1005" t="str">
            <v>YEE PVC SANITARIA D= 2"</v>
          </cell>
          <cell r="F1005" t="str">
            <v>UN</v>
          </cell>
          <cell r="G1005">
            <v>9247</v>
          </cell>
        </row>
        <row r="1006">
          <cell r="D1006">
            <v>8164</v>
          </cell>
          <cell r="E1006" t="str">
            <v>YEE DOBLE PVC SANITARIA D= 4"</v>
          </cell>
          <cell r="F1006" t="str">
            <v>UN</v>
          </cell>
          <cell r="G1006">
            <v>58255</v>
          </cell>
        </row>
        <row r="1007">
          <cell r="D1007">
            <v>8165</v>
          </cell>
          <cell r="E1007" t="str">
            <v>YEE REDUCIDA PVC SANITARIA 4" x 2"</v>
          </cell>
          <cell r="F1007" t="str">
            <v>UN</v>
          </cell>
          <cell r="G1007">
            <v>28371</v>
          </cell>
        </row>
        <row r="1008">
          <cell r="D1008">
            <v>8166</v>
          </cell>
          <cell r="E1008" t="str">
            <v>CODO 45°  1/8 CXC SANITARIA D= 4"</v>
          </cell>
          <cell r="F1008" t="str">
            <v>UN</v>
          </cell>
          <cell r="G1008">
            <v>18265</v>
          </cell>
        </row>
        <row r="1009">
          <cell r="D1009">
            <v>8167</v>
          </cell>
          <cell r="E1009" t="str">
            <v>UNION SANITARIA  D= 4"</v>
          </cell>
          <cell r="F1009" t="str">
            <v>UN</v>
          </cell>
          <cell r="G1009">
            <v>9459</v>
          </cell>
        </row>
        <row r="1010">
          <cell r="D1010">
            <v>8169</v>
          </cell>
          <cell r="E1010" t="str">
            <v>CODO 45°  1/8 CXC SANITARIA D= 2"</v>
          </cell>
          <cell r="F1010" t="str">
            <v>UN</v>
          </cell>
          <cell r="G1010">
            <v>4825</v>
          </cell>
        </row>
        <row r="1011">
          <cell r="D1011">
            <v>8170</v>
          </cell>
          <cell r="E1011" t="str">
            <v>SIFON 180° D= 2"</v>
          </cell>
          <cell r="F1011" t="str">
            <v>UN</v>
          </cell>
          <cell r="G1011">
            <v>6671</v>
          </cell>
        </row>
        <row r="1012">
          <cell r="D1012">
            <v>8171</v>
          </cell>
          <cell r="E1012" t="str">
            <v>UNION SANITARIA D= 2"</v>
          </cell>
          <cell r="F1012" t="str">
            <v>UN</v>
          </cell>
          <cell r="G1012">
            <v>3251</v>
          </cell>
        </row>
        <row r="1013">
          <cell r="D1013">
            <v>8172</v>
          </cell>
          <cell r="E1013" t="str">
            <v>TUBERIA PVC E.L. D= 1 1/4" 200 PSI RDE 21</v>
          </cell>
          <cell r="F1013" t="str">
            <v>ML</v>
          </cell>
          <cell r="G1013">
            <v>10574</v>
          </cell>
        </row>
        <row r="1014">
          <cell r="D1014">
            <v>8173</v>
          </cell>
          <cell r="E1014" t="str">
            <v>TUBERIA PVC E.L.  D= 1" RDE 13.5 - 315 PSI</v>
          </cell>
          <cell r="F1014" t="str">
            <v>ML</v>
          </cell>
          <cell r="G1014">
            <v>8500</v>
          </cell>
        </row>
        <row r="1015">
          <cell r="D1015">
            <v>8174</v>
          </cell>
          <cell r="E1015" t="str">
            <v>TEE PVC E.L. D= 1 1/2"</v>
          </cell>
          <cell r="F1015" t="str">
            <v>UN</v>
          </cell>
          <cell r="G1015">
            <v>11570</v>
          </cell>
        </row>
        <row r="1016">
          <cell r="D1016">
            <v>8175</v>
          </cell>
          <cell r="E1016" t="str">
            <v>TEE PVC E.L.  D= 1 1/4"</v>
          </cell>
          <cell r="F1016" t="str">
            <v>UN</v>
          </cell>
          <cell r="G1016">
            <v>8814</v>
          </cell>
        </row>
        <row r="1017">
          <cell r="D1017">
            <v>8177</v>
          </cell>
          <cell r="E1017" t="str">
            <v>CODO 90° PVC E.L.  D= 1 1/4"</v>
          </cell>
          <cell r="F1017" t="str">
            <v>UN</v>
          </cell>
          <cell r="G1017">
            <v>4712</v>
          </cell>
        </row>
        <row r="1018">
          <cell r="D1018">
            <v>8178</v>
          </cell>
          <cell r="E1018" t="str">
            <v>CODO 90° PVC E.L.  D= 1"</v>
          </cell>
          <cell r="F1018" t="str">
            <v>UN</v>
          </cell>
          <cell r="G1018">
            <v>2454</v>
          </cell>
        </row>
        <row r="1019">
          <cell r="D1019">
            <v>8179</v>
          </cell>
          <cell r="E1019" t="str">
            <v>CODO 90° E.L.  D= 1 1/2"</v>
          </cell>
          <cell r="F1019" t="str">
            <v>UN</v>
          </cell>
          <cell r="G1019">
            <v>8799</v>
          </cell>
        </row>
        <row r="1020">
          <cell r="D1020">
            <v>8180</v>
          </cell>
          <cell r="E1020" t="str">
            <v>REDUCCION PVC E.L.  D= 1 1/2 x 1 1/4" (BUJE SOLDADO)</v>
          </cell>
          <cell r="F1020" t="str">
            <v>UN</v>
          </cell>
          <cell r="G1020">
            <v>4480</v>
          </cell>
        </row>
        <row r="1021">
          <cell r="D1021">
            <v>8181</v>
          </cell>
          <cell r="E1021" t="str">
            <v>REDUCCION PVC E.L. D=1 1/4" x 1" (BUJE SOLDADO)</v>
          </cell>
          <cell r="F1021" t="str">
            <v>UN</v>
          </cell>
          <cell r="G1021">
            <v>2902</v>
          </cell>
        </row>
        <row r="1022">
          <cell r="D1022">
            <v>8182</v>
          </cell>
          <cell r="E1022" t="str">
            <v>REDUCCION PVC E.L.  D= 1" x 3/4</v>
          </cell>
          <cell r="F1022" t="str">
            <v>UN</v>
          </cell>
          <cell r="G1022">
            <v>1511</v>
          </cell>
        </row>
        <row r="1023">
          <cell r="D1023">
            <v>8183</v>
          </cell>
          <cell r="E1023" t="str">
            <v>REDUCCION PVC E.L. D= 3/4" x 1/2" (BUJE SOLDADO)</v>
          </cell>
          <cell r="F1023" t="str">
            <v>UN</v>
          </cell>
          <cell r="G1023">
            <v>759</v>
          </cell>
        </row>
        <row r="1024">
          <cell r="D1024">
            <v>8185</v>
          </cell>
          <cell r="E1024" t="str">
            <v>REGISTRO BOLA 1" TIPO PESADO</v>
          </cell>
          <cell r="F1024" t="str">
            <v>UN</v>
          </cell>
          <cell r="G1024">
            <v>23637</v>
          </cell>
        </row>
        <row r="1025">
          <cell r="D1025">
            <v>8186</v>
          </cell>
          <cell r="E1025" t="str">
            <v>REGISTRO BOLA 1 1/4" TIPO PESADO</v>
          </cell>
          <cell r="F1025" t="str">
            <v>UN</v>
          </cell>
          <cell r="G1025">
            <v>33529</v>
          </cell>
        </row>
        <row r="1026">
          <cell r="D1026">
            <v>8187</v>
          </cell>
          <cell r="E1026" t="str">
            <v>CODO 45° PVC E.L. D=1"</v>
          </cell>
          <cell r="F1026" t="str">
            <v>UN</v>
          </cell>
          <cell r="G1026">
            <v>3940</v>
          </cell>
        </row>
        <row r="1027">
          <cell r="D1027">
            <v>8188</v>
          </cell>
          <cell r="E1027" t="str">
            <v>TEE PVC E.L. D=1" SHEDULE 40</v>
          </cell>
          <cell r="F1027" t="str">
            <v>UN</v>
          </cell>
          <cell r="G1027">
            <v>3413</v>
          </cell>
        </row>
        <row r="1028">
          <cell r="D1028">
            <v>8189</v>
          </cell>
          <cell r="E1028" t="str">
            <v>TAPON COPA PVC D=1" (TAPON SOLDADO)</v>
          </cell>
          <cell r="F1028" t="str">
            <v>UN</v>
          </cell>
          <cell r="G1028">
            <v>1501</v>
          </cell>
        </row>
        <row r="1029">
          <cell r="D1029">
            <v>8190</v>
          </cell>
          <cell r="E1029" t="str">
            <v>CODO 45° PVC E.L. D=1/2"</v>
          </cell>
          <cell r="F1029" t="str">
            <v>UN</v>
          </cell>
          <cell r="G1029">
            <v>1295</v>
          </cell>
        </row>
        <row r="1030">
          <cell r="D1030">
            <v>8191</v>
          </cell>
          <cell r="E1030" t="str">
            <v>TUBERIA PVC E.L. D=1/2" RDE 13.5 315PSI</v>
          </cell>
          <cell r="F1030" t="str">
            <v>ML</v>
          </cell>
          <cell r="G1030">
            <v>3376</v>
          </cell>
        </row>
        <row r="1031">
          <cell r="D1031">
            <v>8192</v>
          </cell>
          <cell r="E1031" t="str">
            <v>TEE PVC E.L. D=1/2 SHEDULE 40</v>
          </cell>
          <cell r="F1031" t="str">
            <v>UN</v>
          </cell>
          <cell r="G1031">
            <v>1040</v>
          </cell>
        </row>
        <row r="1032">
          <cell r="D1032">
            <v>8193</v>
          </cell>
          <cell r="E1032" t="str">
            <v>TAPON COPA PVC D=1/2"</v>
          </cell>
          <cell r="F1032" t="str">
            <v>UN</v>
          </cell>
          <cell r="G1032">
            <v>447</v>
          </cell>
        </row>
        <row r="1033">
          <cell r="D1033">
            <v>8195</v>
          </cell>
          <cell r="E1033" t="str">
            <v>CABLE No.2 AWG 600V 90°</v>
          </cell>
          <cell r="F1033" t="str">
            <v>ML</v>
          </cell>
          <cell r="G1033">
            <v>21750</v>
          </cell>
        </row>
        <row r="1034">
          <cell r="D1034">
            <v>8199</v>
          </cell>
          <cell r="E1034" t="str">
            <v>CABLE 4 AWG 600V 90° C THHN/THWN</v>
          </cell>
          <cell r="F1034" t="str">
            <v>ML</v>
          </cell>
          <cell r="G1034">
            <v>15700</v>
          </cell>
        </row>
        <row r="1035">
          <cell r="D1035">
            <v>8202</v>
          </cell>
          <cell r="E1035" t="str">
            <v>VARILLA COPPERWELD DE 5/8" (2.4 MT)</v>
          </cell>
          <cell r="F1035" t="str">
            <v>UN</v>
          </cell>
          <cell r="G1035">
            <v>232250</v>
          </cell>
        </row>
        <row r="1036">
          <cell r="D1036">
            <v>8203</v>
          </cell>
          <cell r="E1036" t="str">
            <v>INTERRUPTOR MONOFASICO 40A</v>
          </cell>
          <cell r="F1036" t="str">
            <v>UN</v>
          </cell>
          <cell r="G1036">
            <v>14900</v>
          </cell>
        </row>
        <row r="1037">
          <cell r="D1037">
            <v>8204</v>
          </cell>
          <cell r="E1037" t="str">
            <v>INTERRUPTOR TRIFILAR 50A</v>
          </cell>
          <cell r="F1037" t="str">
            <v>UN</v>
          </cell>
          <cell r="G1037">
            <v>29500</v>
          </cell>
        </row>
        <row r="1038">
          <cell r="D1038">
            <v>8205</v>
          </cell>
          <cell r="E1038" t="str">
            <v>SOLDADURA EXOTERMICA</v>
          </cell>
          <cell r="F1038" t="str">
            <v>GR</v>
          </cell>
          <cell r="G1038">
            <v>166</v>
          </cell>
        </row>
        <row r="1039">
          <cell r="D1039">
            <v>8206</v>
          </cell>
          <cell r="E1039" t="str">
            <v>CABLE No.1/0 AWG THHN-600V COBRE</v>
          </cell>
          <cell r="F1039" t="str">
            <v>ML</v>
          </cell>
          <cell r="G1039">
            <v>38900</v>
          </cell>
        </row>
        <row r="1040">
          <cell r="D1040">
            <v>8207</v>
          </cell>
          <cell r="E1040" t="str">
            <v>CONDUCTOR No.2 A 600V EN COBRE</v>
          </cell>
          <cell r="F1040" t="str">
            <v>ML</v>
          </cell>
          <cell r="G1040">
            <v>23067</v>
          </cell>
        </row>
        <row r="1041">
          <cell r="D1041">
            <v>8208</v>
          </cell>
          <cell r="E1041" t="str">
            <v>TUBERIA CONDUIT METALICA EMT D= 2"</v>
          </cell>
          <cell r="F1041" t="str">
            <v>ML</v>
          </cell>
          <cell r="G1041">
            <v>50073</v>
          </cell>
        </row>
        <row r="1042">
          <cell r="D1042">
            <v>8209</v>
          </cell>
          <cell r="E1042" t="str">
            <v>GRAPA PARA TUBERIA EMT D=2"</v>
          </cell>
          <cell r="F1042" t="str">
            <v>UN</v>
          </cell>
          <cell r="G1042">
            <v>1250</v>
          </cell>
        </row>
        <row r="1043">
          <cell r="D1043">
            <v>8210</v>
          </cell>
          <cell r="E1043" t="str">
            <v>CABLE No.6 AWG THHN- 600V COBRE</v>
          </cell>
          <cell r="F1043" t="str">
            <v>ML</v>
          </cell>
          <cell r="G1043">
            <v>9145</v>
          </cell>
        </row>
        <row r="1044">
          <cell r="D1044">
            <v>8211</v>
          </cell>
          <cell r="E1044" t="str">
            <v>CABLE No.8 AWG THHN-600V COBRE</v>
          </cell>
          <cell r="F1044" t="str">
            <v>ML</v>
          </cell>
          <cell r="G1044">
            <v>5775</v>
          </cell>
        </row>
        <row r="1045">
          <cell r="D1045">
            <v>8212</v>
          </cell>
          <cell r="E1045" t="str">
            <v>TUBERIA CONDUIT METALICA EMT D= 1"</v>
          </cell>
          <cell r="F1045" t="str">
            <v>ML</v>
          </cell>
          <cell r="G1045">
            <v>17732</v>
          </cell>
        </row>
        <row r="1046">
          <cell r="D1046">
            <v>8213</v>
          </cell>
          <cell r="E1046" t="str">
            <v>GRAPA PARA TUBERIA EMT D=1"</v>
          </cell>
          <cell r="F1046" t="str">
            <v>UN</v>
          </cell>
          <cell r="G1046">
            <v>450</v>
          </cell>
        </row>
        <row r="1047">
          <cell r="D1047">
            <v>8216</v>
          </cell>
          <cell r="E1047" t="str">
            <v>TOMA DE INCRUSTAR DOBLE CON POLO A TIERRA AISLADO 15A REGULADA</v>
          </cell>
          <cell r="F1047" t="str">
            <v>UN</v>
          </cell>
          <cell r="G1047">
            <v>11250</v>
          </cell>
        </row>
        <row r="1048">
          <cell r="D1048">
            <v>8217</v>
          </cell>
          <cell r="E1048" t="str">
            <v>CAJA PLASTICA ELECTRICA 4" X 4" CONDUIT 1/2"</v>
          </cell>
          <cell r="F1048" t="str">
            <v>UN</v>
          </cell>
          <cell r="G1048">
            <v>1428</v>
          </cell>
        </row>
        <row r="1049">
          <cell r="D1049">
            <v>8218</v>
          </cell>
          <cell r="E1049" t="str">
            <v>CABLE No.14 AWG 600V 90° C THHN/THWN</v>
          </cell>
          <cell r="F1049" t="str">
            <v>ML</v>
          </cell>
          <cell r="G1049">
            <v>1809</v>
          </cell>
        </row>
        <row r="1050">
          <cell r="D1050">
            <v>8219</v>
          </cell>
          <cell r="E1050" t="str">
            <v>TOMA TRIFILAR DE INCRUSTAR 50A/250V</v>
          </cell>
          <cell r="F1050" t="str">
            <v>UN</v>
          </cell>
          <cell r="G1050">
            <v>28875</v>
          </cell>
        </row>
        <row r="1051">
          <cell r="D1051">
            <v>8221</v>
          </cell>
          <cell r="E1051" t="str">
            <v>CABLE 12 AWG 600V 90° C THHN/THWN</v>
          </cell>
          <cell r="F1051" t="str">
            <v>ML</v>
          </cell>
          <cell r="G1051">
            <v>2550</v>
          </cell>
        </row>
        <row r="1052">
          <cell r="D1052">
            <v>8222</v>
          </cell>
          <cell r="E1052" t="str">
            <v>BREAKER ENCHUFABLE TRIPOLAR 3x20 A</v>
          </cell>
          <cell r="F1052" t="str">
            <v>UN</v>
          </cell>
          <cell r="G1052">
            <v>42007</v>
          </cell>
        </row>
        <row r="1053">
          <cell r="D1053">
            <v>8223</v>
          </cell>
          <cell r="E1053" t="str">
            <v>BALA - BALA 1 LUZ e27 13cm ESPECULAR BLANCO</v>
          </cell>
          <cell r="F1053" t="str">
            <v>UN</v>
          </cell>
          <cell r="G1053">
            <v>17751</v>
          </cell>
        </row>
        <row r="1054">
          <cell r="D1054">
            <v>8224</v>
          </cell>
          <cell r="E1054" t="str">
            <v>BOMBILLOS AHORRADORES 20W, 120V</v>
          </cell>
          <cell r="F1054" t="str">
            <v>UN</v>
          </cell>
          <cell r="G1054">
            <v>14900</v>
          </cell>
        </row>
        <row r="1055">
          <cell r="D1055">
            <v>8225</v>
          </cell>
          <cell r="E1055" t="str">
            <v>INTERRUPTOR DOBLE</v>
          </cell>
          <cell r="F1055" t="str">
            <v>UN</v>
          </cell>
          <cell r="G1055">
            <v>7350</v>
          </cell>
        </row>
        <row r="1056">
          <cell r="D1056">
            <v>8227</v>
          </cell>
          <cell r="E1056" t="str">
            <v>CAJA DE INTERRUPTOR 2 x 4</v>
          </cell>
          <cell r="F1056" t="str">
            <v>UN</v>
          </cell>
          <cell r="G1056">
            <v>1200</v>
          </cell>
        </row>
        <row r="1057">
          <cell r="D1057">
            <v>8228</v>
          </cell>
          <cell r="E1057" t="str">
            <v>TUBERÍA GALVANIZADA D=2". Espesor del tubo (1.5mm)</v>
          </cell>
          <cell r="F1057" t="str">
            <v>ML</v>
          </cell>
          <cell r="G1057">
            <v>53575</v>
          </cell>
        </row>
        <row r="1058">
          <cell r="D1058">
            <v>8229</v>
          </cell>
          <cell r="E1058" t="str">
            <v>GRAPA PARA TUBERIA EMT D=3/4"</v>
          </cell>
          <cell r="F1058" t="str">
            <v>UN</v>
          </cell>
          <cell r="G1058">
            <v>400</v>
          </cell>
        </row>
        <row r="1059">
          <cell r="D1059">
            <v>8230</v>
          </cell>
          <cell r="E1059" t="str">
            <v>TUBERÍA DE ACERO GALVANIZADA D=3/4". Espesor del tubo (15mm)</v>
          </cell>
          <cell r="F1059" t="str">
            <v>ML</v>
          </cell>
          <cell r="G1059">
            <v>15785</v>
          </cell>
        </row>
        <row r="1060">
          <cell r="D1060">
            <v>8231</v>
          </cell>
          <cell r="E1060" t="str">
            <v>GRAPA PARA TUBERIA EMT D=3"</v>
          </cell>
          <cell r="F1060" t="str">
            <v>UN</v>
          </cell>
          <cell r="G1060">
            <v>3689</v>
          </cell>
        </row>
        <row r="1061">
          <cell r="D1061">
            <v>8232</v>
          </cell>
          <cell r="E1061" t="str">
            <v>TUBERIA CONDUIT METALICA EMT D= 3/4"</v>
          </cell>
          <cell r="F1061" t="str">
            <v>ML</v>
          </cell>
          <cell r="G1061">
            <v>11967</v>
          </cell>
        </row>
        <row r="1062">
          <cell r="D1062">
            <v>8233</v>
          </cell>
          <cell r="E1062" t="str">
            <v>BREAKER ENCHUFABLE 1 x 20 A</v>
          </cell>
          <cell r="F1062" t="str">
            <v>UN</v>
          </cell>
          <cell r="G1062">
            <v>14518</v>
          </cell>
        </row>
        <row r="1063">
          <cell r="D1063">
            <v>8235</v>
          </cell>
          <cell r="E1063" t="str">
            <v>TUBO FLUORESCENTE 54 W</v>
          </cell>
          <cell r="F1063" t="str">
            <v>UN</v>
          </cell>
          <cell r="G1063">
            <v>9900</v>
          </cell>
        </row>
        <row r="1064">
          <cell r="D1064">
            <v>8244</v>
          </cell>
          <cell r="E1064" t="str">
            <v>SANITARIO LINEA INSTITUCIONAL COLOR BLANCO (VALVULA ANTIVANDALICA TIPO PUSH METALICO, CROMADO)</v>
          </cell>
          <cell r="F1064" t="str">
            <v>UN</v>
          </cell>
          <cell r="G1064">
            <v>412900</v>
          </cell>
        </row>
        <row r="1065">
          <cell r="D1065">
            <v>8245</v>
          </cell>
          <cell r="E1065" t="str">
            <v>SANITARIO LINEA INSTITUCIONAL PARA DISCAPACITADOS COLOR BLANCO (VALVULA ANTIVANDALICA TIPO PUSH METALICO, CROMADO)</v>
          </cell>
          <cell r="F1065" t="str">
            <v>UN</v>
          </cell>
          <cell r="G1065">
            <v>1050947</v>
          </cell>
        </row>
        <row r="1066">
          <cell r="D1066">
            <v>8246</v>
          </cell>
          <cell r="E1066" t="str">
            <v>ORINAL MEDIANO DE COLGAR TIPO INSTITUCIONAL COLOR BLANCO (VALVULA ANTIVANDALICA TIPO PUSH METALICO, CROMADO)</v>
          </cell>
          <cell r="F1066" t="str">
            <v>UN</v>
          </cell>
          <cell r="G1066">
            <v>345299</v>
          </cell>
        </row>
        <row r="1067">
          <cell r="D1067">
            <v>8247</v>
          </cell>
          <cell r="E1067" t="str">
            <v>PAPELERA DE 200/400 mm EN LAMINA DE ACERO INOXIDABLE SATINADO CON CERROJO</v>
          </cell>
          <cell r="F1067" t="str">
            <v>UN</v>
          </cell>
          <cell r="G1067">
            <v>78540</v>
          </cell>
        </row>
        <row r="1068">
          <cell r="D1068">
            <v>8248</v>
          </cell>
          <cell r="E1068" t="str">
            <v>GRIFERIA  PARA LAVAMANOS INSTITUCIONAL DE MESON TIPO PUSH METALICO CROMADO</v>
          </cell>
          <cell r="F1068" t="str">
            <v>UN</v>
          </cell>
          <cell r="G1068">
            <v>269900</v>
          </cell>
        </row>
        <row r="1069">
          <cell r="D1069">
            <v>8249</v>
          </cell>
          <cell r="E1069" t="str">
            <v>SECADOR ELECTRICO DE MANOS, CARCAZA OVALADA METALICA ACERO INOXIDABLE 304 SATINADO CAL. 1.2mm. 1650 W</v>
          </cell>
          <cell r="F1069" t="str">
            <v>UN</v>
          </cell>
          <cell r="G1069">
            <v>534990</v>
          </cell>
        </row>
        <row r="1070">
          <cell r="D1070">
            <v>8250</v>
          </cell>
          <cell r="E1070" t="str">
            <v>VALVULA ANTIVANDALICA PARA ORINAL CON ACCESORIOS PARA CONECTAR</v>
          </cell>
          <cell r="F1070" t="str">
            <v>UN</v>
          </cell>
          <cell r="G1070">
            <v>431900</v>
          </cell>
        </row>
        <row r="1071">
          <cell r="D1071">
            <v>8253</v>
          </cell>
          <cell r="E1071" t="str">
            <v>PINTURA EPOXICA</v>
          </cell>
          <cell r="F1071" t="str">
            <v>GLN</v>
          </cell>
          <cell r="G1071">
            <v>206900</v>
          </cell>
        </row>
        <row r="1072">
          <cell r="D1072">
            <v>8254</v>
          </cell>
          <cell r="E1072" t="str">
            <v>SOLDADURA E-7018 x 1/8"</v>
          </cell>
          <cell r="F1072" t="str">
            <v>KG</v>
          </cell>
          <cell r="G1072">
            <v>17990</v>
          </cell>
        </row>
        <row r="1073">
          <cell r="D1073">
            <v>8256</v>
          </cell>
          <cell r="E1073" t="str">
            <v>TARIFA JORNAL - PERSONAL DE OBRA - SOLDADOR (INCLUYE FACTOR DE PRESTACIONES)</v>
          </cell>
          <cell r="F1073" t="str">
            <v>JR</v>
          </cell>
          <cell r="G1073">
            <v>102952</v>
          </cell>
        </row>
        <row r="1074">
          <cell r="D1074">
            <v>8258</v>
          </cell>
          <cell r="E1074" t="str">
            <v>EQUIPO DE SOLDADURA - CAPACIDAD 225 AMP</v>
          </cell>
          <cell r="F1074" t="str">
            <v>DIA</v>
          </cell>
          <cell r="G1074">
            <v>38900</v>
          </cell>
        </row>
        <row r="1075">
          <cell r="D1075">
            <v>8259</v>
          </cell>
          <cell r="E1075" t="str">
            <v>TUBO CERRAMIENTO NEGRO 2" 1.9mm</v>
          </cell>
          <cell r="F1075" t="str">
            <v>ML</v>
          </cell>
          <cell r="G1075">
            <v>19203</v>
          </cell>
        </row>
        <row r="1076">
          <cell r="D1076">
            <v>8260</v>
          </cell>
          <cell r="E1076" t="str">
            <v>TUBO CERRAMIENTO  NEGRO 1/2" 1.9 mm</v>
          </cell>
          <cell r="F1076" t="str">
            <v>ML</v>
          </cell>
          <cell r="G1076">
            <v>5355</v>
          </cell>
        </row>
        <row r="1077">
          <cell r="D1077">
            <v>8262</v>
          </cell>
          <cell r="E1077" t="str">
            <v>ANTICORROSIVO CROMATO DE ZINC</v>
          </cell>
          <cell r="F1077" t="str">
            <v>GLN</v>
          </cell>
          <cell r="G1077">
            <v>98413</v>
          </cell>
        </row>
        <row r="1078">
          <cell r="D1078">
            <v>8270</v>
          </cell>
          <cell r="E1078" t="str">
            <v>DEMARCACIÓN LINEA DE CEDA EL PASO DISCONTINUA DE 0.8mt ESPACIADO 0.4mt, E=2.3mm EN PINTURA TERMOPLÁSTICA, INCLUYE SUMINISTRO Y APLICACIÓN CON EQUIPO, INCLUYE MICROESFERAS</v>
          </cell>
          <cell r="F1078" t="str">
            <v>ML</v>
          </cell>
          <cell r="G1078">
            <v>7140</v>
          </cell>
        </row>
        <row r="1079">
          <cell r="D1079">
            <v>8271</v>
          </cell>
          <cell r="E1079" t="str">
            <v>DEMARCACION LINEA CARRIL A=0.12mt L=3.0 SEPARCION =5.0mt E=2.3mm, EN PINTURA TERMOPLATICA. INCLUYE SUMINISTRO Y APLICACION CON EQUIPO. INCLUYE MICROESFERAS</v>
          </cell>
          <cell r="F1079" t="str">
            <v>M2</v>
          </cell>
          <cell r="G1079">
            <v>10511</v>
          </cell>
        </row>
        <row r="1080">
          <cell r="D1080">
            <v>8276</v>
          </cell>
          <cell r="E1080" t="str">
            <v>FRANJA EN ADHESIVO VINILICO ESMERILADO EFECTO STAND BLASTED FROSTED CRYSTAL,  (SUMINISTRO E INSTALACIÓN) GARANTIA DE 5 AÑOS AL EXTERIOR. SEGUN MANUAL DE IMAGEN DE TRANSMILENIO S.A.</v>
          </cell>
          <cell r="F1080" t="str">
            <v>UN</v>
          </cell>
          <cell r="G1080">
            <v>87406</v>
          </cell>
        </row>
        <row r="1081">
          <cell r="D1081">
            <v>8277</v>
          </cell>
          <cell r="E1081" t="str">
            <v>FRANJA EN VINILO CON ADHESIVO EN VINILO ALTO 6cm,  (SUMINISTRO E INSTALACIÓN) GARANTIA DE 5 AÑOS AL EXTERIOR SEGUN COLOR. SEGUN MANUAL DE IMAGEN DE TRANSMILENIO S.A.</v>
          </cell>
          <cell r="F1081" t="str">
            <v>UN</v>
          </cell>
          <cell r="G1081">
            <v>25158</v>
          </cell>
        </row>
        <row r="1082">
          <cell r="D1082">
            <v>8278</v>
          </cell>
          <cell r="E1082" t="str">
            <v>FRANJA EN VINILO CON ADHESIVO EN VINILO ALTO 3cm,  (SUMINISTRO E INSTALACIÓN) GARANTIA DE 5 AÑOS AL EXTERIOR SEGUN COLOR. SEGUN MANUAL DE IMAGEN DE TRANSMILENIO S.A.</v>
          </cell>
          <cell r="F1082" t="str">
            <v>UN</v>
          </cell>
          <cell r="G1082">
            <v>20171</v>
          </cell>
        </row>
        <row r="1083">
          <cell r="D1083">
            <v>8292</v>
          </cell>
          <cell r="E1083" t="str">
            <v>TARIFA JORNAL - PROFESIONAL CATEGORÍA 8 (INCLUYE FACTOR DE PRESTACIONES)</v>
          </cell>
          <cell r="F1083" t="str">
            <v>JR</v>
          </cell>
          <cell r="G1083">
            <v>239654</v>
          </cell>
        </row>
        <row r="1084">
          <cell r="D1084">
            <v>8294</v>
          </cell>
          <cell r="E1084" t="str">
            <v>COLLAR DERIVACION 4" x 1/2"</v>
          </cell>
          <cell r="F1084" t="str">
            <v>UN</v>
          </cell>
          <cell r="G1084">
            <v>27168</v>
          </cell>
        </row>
        <row r="1085">
          <cell r="D1085">
            <v>8295</v>
          </cell>
          <cell r="E1085" t="str">
            <v>COLLAR DERIVACION 6" x 1/2"</v>
          </cell>
          <cell r="F1085" t="str">
            <v>UN</v>
          </cell>
          <cell r="G1085">
            <v>34535</v>
          </cell>
        </row>
        <row r="1086">
          <cell r="D1086">
            <v>8297</v>
          </cell>
          <cell r="E1086" t="str">
            <v>TARIFA DIA - ALQUILER DE VEHICULO: CAMPERO, PICK-UP, CAMIONETA, CAMION O SIMILAR DE 1300cc A 2000cc DE CILINDRADA, MODELO 2022 A 2019. 100% DE LA TARIFA ESTABLECIDA. INCLUYE TODOS LOS COSTOS DE OPERACIÓN Y MANTENIMIENTO EXCEPTO EL SALARIO DEL CONDUCTOR.</v>
          </cell>
          <cell r="F1086" t="str">
            <v>DIA</v>
          </cell>
          <cell r="G1086">
            <v>264000</v>
          </cell>
        </row>
        <row r="1087">
          <cell r="D1087">
            <v>8298</v>
          </cell>
          <cell r="E1087" t="str">
            <v>MINICARGADOR - POTENCIA 53 A 63 KW - INCLUYE OPERARIO Y COMBUSTIBLE</v>
          </cell>
          <cell r="F1087" t="str">
            <v>HR</v>
          </cell>
          <cell r="G1087">
            <v>103936</v>
          </cell>
        </row>
        <row r="1088">
          <cell r="D1088">
            <v>8299</v>
          </cell>
          <cell r="E1088" t="str">
            <v>TARIFA JORNAL - PERSONAL DE OBRA - AYUDANTE HORARIO NOCTURNO (INCLUYE FACTOR DE PRESTACIONES)</v>
          </cell>
          <cell r="F1088" t="str">
            <v>JR</v>
          </cell>
          <cell r="G1088">
            <v>96633</v>
          </cell>
        </row>
        <row r="1089">
          <cell r="D1089">
            <v>8300</v>
          </cell>
          <cell r="E1089" t="str">
            <v>TARIFA JORNAL - PERSONAL DE OBRA - OFICIAL HORARIO NOCTURNO (INCLUYE FACTOR DE PRESTACIONES)</v>
          </cell>
          <cell r="F1089" t="str">
            <v>JR</v>
          </cell>
          <cell r="G1089">
            <v>138986</v>
          </cell>
        </row>
        <row r="1090">
          <cell r="D1090">
            <v>8302</v>
          </cell>
          <cell r="E1090" t="str">
            <v>BOYA PLASTICA DE 20 x 20 x 9 cm DE ALTURA (NO INCLUYE ELEMENTOS DE ANCLAJE)</v>
          </cell>
          <cell r="F1090" t="str">
            <v>UN</v>
          </cell>
          <cell r="G1090">
            <v>23949</v>
          </cell>
        </row>
        <row r="1091">
          <cell r="D1091">
            <v>8303</v>
          </cell>
          <cell r="E1091" t="str">
            <v>HITO DE 75cm DE ALTURA Y 8cm DE DIAMETRO CON REFLECTIVOS DE COLOR AMARILLO. NO INCLUYE ELEMENTOS DE ANCLAJE</v>
          </cell>
          <cell r="F1091" t="str">
            <v>UN</v>
          </cell>
          <cell r="G1091">
            <v>48582</v>
          </cell>
        </row>
        <row r="1092">
          <cell r="D1092">
            <v>8304</v>
          </cell>
          <cell r="E1092" t="str">
            <v>EQUIPO DE OXICORTE - PRESIÓN DE OXÍGENO 125 PSI - PRESIÓN GAS COMBUSTIBLE 15 PSI, MES</v>
          </cell>
          <cell r="F1092" t="str">
            <v>MES</v>
          </cell>
          <cell r="G1092">
            <v>1883821</v>
          </cell>
        </row>
        <row r="1093">
          <cell r="D1093">
            <v>8306</v>
          </cell>
          <cell r="E1093" t="str">
            <v>EPOXICO PARA ANCLAJE DE ALTA RESISTENCIA (Unidad 600cc-900g)</v>
          </cell>
          <cell r="F1093" t="str">
            <v>UN</v>
          </cell>
          <cell r="G1093">
            <v>150856</v>
          </cell>
        </row>
        <row r="1094">
          <cell r="D1094">
            <v>8308</v>
          </cell>
          <cell r="E1094" t="str">
            <v>MICROFIBRA DE POLIPROPILENO PARA CONCRETO Y MORTERO</v>
          </cell>
          <cell r="F1094" t="str">
            <v>KG</v>
          </cell>
          <cell r="G1094">
            <v>61086</v>
          </cell>
        </row>
        <row r="1095">
          <cell r="D1095">
            <v>8313</v>
          </cell>
          <cell r="E1095" t="str">
            <v>MORTERO DE REPARACIÓN ESTRUCTURAL</v>
          </cell>
          <cell r="F1095" t="str">
            <v>KG</v>
          </cell>
          <cell r="G1095">
            <v>5303</v>
          </cell>
        </row>
        <row r="1096">
          <cell r="D1096">
            <v>8314</v>
          </cell>
          <cell r="E1096" t="str">
            <v>RECUBRIMIENTO INHIBIDOR DE CORROSIÓN EPOXI-CEMENTO PARA PROTEGER ACERO DE REFUERZO. TRICOMPONENTE.</v>
          </cell>
          <cell r="F1096" t="str">
            <v>KG</v>
          </cell>
          <cell r="G1096">
            <v>23821</v>
          </cell>
        </row>
        <row r="1097">
          <cell r="D1097">
            <v>8315</v>
          </cell>
          <cell r="E1097" t="str">
            <v>SELLADOR ELÁSTICO  DE POLIURETANO. CARTUCHO 300 ml</v>
          </cell>
          <cell r="F1097" t="str">
            <v>UN</v>
          </cell>
          <cell r="G1097">
            <v>55900</v>
          </cell>
        </row>
        <row r="1098">
          <cell r="D1098">
            <v>8319</v>
          </cell>
          <cell r="E1098" t="str">
            <v>PINTURA EN FRÍO PARA DEMARCACIÓN DE VÍAS. A= 12 cm. INCLUYE EQUIPO AUTOPROPULSADO Y MANO DE OBRA.</v>
          </cell>
          <cell r="F1098" t="str">
            <v>ML</v>
          </cell>
          <cell r="G1098">
            <v>2505</v>
          </cell>
        </row>
        <row r="1099">
          <cell r="D1099">
            <v>8320</v>
          </cell>
          <cell r="E1099" t="str">
            <v>TARIFA MES - PERSONAL DE OBRA - OPERADOR EQUIPO DE SEÑALIZACIÓN (INCLUYE FACTOR DE PRESTACIONES)</v>
          </cell>
          <cell r="F1099" t="str">
            <v>MES</v>
          </cell>
          <cell r="G1099">
            <v>3088567</v>
          </cell>
        </row>
        <row r="1100">
          <cell r="D1100">
            <v>8321</v>
          </cell>
          <cell r="E1100" t="str">
            <v>TARIFA JORNAL - PERSONAL DE OBRA - OPERADOR EQUIPO DE SEÑALIZACIÓN (INCLUYE FACTOR DE PRESTACIONES)</v>
          </cell>
          <cell r="F1100" t="str">
            <v>JR</v>
          </cell>
          <cell r="G1100">
            <v>102952</v>
          </cell>
        </row>
        <row r="1101">
          <cell r="D1101">
            <v>8322</v>
          </cell>
          <cell r="E1101" t="str">
            <v>PINTURA EN FRÍO PARA DEMARCACIÓN DE VÍAS. INCLUYE EQUIPO MANUAL Y MANO DE OBRA.</v>
          </cell>
          <cell r="F1101" t="str">
            <v>ML</v>
          </cell>
          <cell r="G1101">
            <v>2494</v>
          </cell>
        </row>
        <row r="1102">
          <cell r="D1102">
            <v>8324</v>
          </cell>
          <cell r="E1102" t="e">
            <v>#VALUE!</v>
          </cell>
          <cell r="F1102" t="str">
            <v>DIA</v>
          </cell>
          <cell r="G1102">
            <v>385775</v>
          </cell>
        </row>
        <row r="1103">
          <cell r="D1103">
            <v>8328</v>
          </cell>
          <cell r="E1103" t="str">
            <v>FUNGIBLES</v>
          </cell>
          <cell r="F1103" t="str">
            <v>GLB</v>
          </cell>
          <cell r="G1103">
            <v>1000</v>
          </cell>
        </row>
        <row r="1104">
          <cell r="D1104">
            <v>8329</v>
          </cell>
          <cell r="E1104" t="str">
            <v>APLICACIÓN DE BICOMPONENTE (SPRAY O EXTRUSIÓN) INCLUYE EQUIPO Y MANO DE OBRA</v>
          </cell>
          <cell r="F1104" t="str">
            <v>ML</v>
          </cell>
          <cell r="G1104">
            <v>5973</v>
          </cell>
        </row>
        <row r="1105">
          <cell r="D1105">
            <v>8330</v>
          </cell>
          <cell r="E1105" t="str">
            <v>PLASTICO EN FRIO (INCLUYE CATALIZADOR) - PINTURA PARA TRAFICO</v>
          </cell>
          <cell r="F1105" t="str">
            <v>GLN</v>
          </cell>
          <cell r="G1105">
            <v>160575</v>
          </cell>
        </row>
        <row r="1106">
          <cell r="D1106">
            <v>8331</v>
          </cell>
          <cell r="E1106" t="str">
            <v>APLICACIÓN DE BICOMPONENTE (SPRAY O EXTRUSIÓN) INCLUYE EQUIPO Y MANO DE OBRA Y MICROESFERAS</v>
          </cell>
          <cell r="F1106" t="str">
            <v>M2</v>
          </cell>
          <cell r="G1106">
            <v>45275</v>
          </cell>
        </row>
        <row r="1107">
          <cell r="D1107">
            <v>8334</v>
          </cell>
          <cell r="E1107" t="str">
            <v>BORRADO SEÑALIZACIÓN VIAL TIPO FRESADO CON MÁQUINA BERTELLI O SIMILAR (ML)</v>
          </cell>
          <cell r="F1107" t="str">
            <v>ML</v>
          </cell>
          <cell r="G1107">
            <v>9125</v>
          </cell>
        </row>
        <row r="1108">
          <cell r="D1108">
            <v>8340</v>
          </cell>
          <cell r="E1108" t="str">
            <v>TORNILLO. INCLUYE TUERCA Y ARANDELA</v>
          </cell>
          <cell r="F1108" t="str">
            <v>KG</v>
          </cell>
          <cell r="G1108">
            <v>10702</v>
          </cell>
        </row>
        <row r="1109">
          <cell r="D1109">
            <v>8357</v>
          </cell>
          <cell r="E1109" t="str">
            <v>TACHA REFLECTIVA BIDIRECCIONAL (NO INCLUYE ELEMENTOS DE ANCLAJE)</v>
          </cell>
          <cell r="F1109" t="str">
            <v>UN</v>
          </cell>
          <cell r="G1109">
            <v>6426</v>
          </cell>
        </row>
        <row r="1110">
          <cell r="D1110">
            <v>8358</v>
          </cell>
          <cell r="E1110" t="str">
            <v>RESALTO EN CAUCHO DE L=1m, ANCHO 30cm, ALTO 4.5cm (INCLUYE PERNOS)</v>
          </cell>
          <cell r="F1110" t="str">
            <v>UN</v>
          </cell>
          <cell r="G1110">
            <v>214170</v>
          </cell>
        </row>
        <row r="1111">
          <cell r="D1111">
            <v>8359</v>
          </cell>
          <cell r="E1111" t="str">
            <v>TUBERIA CONDUIT PVC D= 1/2"</v>
          </cell>
          <cell r="F1111" t="str">
            <v>ML</v>
          </cell>
          <cell r="G1111">
            <v>2491</v>
          </cell>
        </row>
        <row r="1112">
          <cell r="D1112">
            <v>8362</v>
          </cell>
          <cell r="E1112" t="str">
            <v>TUBERIA CONCRETO REF. CL.V D=36´ (90 CM)</v>
          </cell>
          <cell r="F1112" t="str">
            <v>ML</v>
          </cell>
          <cell r="G1112">
            <v>1771015</v>
          </cell>
        </row>
        <row r="1113">
          <cell r="D1113">
            <v>8364</v>
          </cell>
          <cell r="E1113" t="str">
            <v>DETERMINACION DE CLORUROS. Norma técnica: SM-4500-Cl-B-17.</v>
          </cell>
          <cell r="F1113" t="str">
            <v>PUNTO</v>
          </cell>
          <cell r="G1113">
            <v>17870</v>
          </cell>
        </row>
        <row r="1114">
          <cell r="D1114">
            <v>8365</v>
          </cell>
          <cell r="E1114" t="str">
            <v>DETERMINACION DE SULFATOS. Norma técnica: SM-4500-SO42-E-17 ASTM D516-16 (23).</v>
          </cell>
          <cell r="F1114" t="str">
            <v>PUNTO</v>
          </cell>
          <cell r="G1114">
            <v>24276</v>
          </cell>
        </row>
        <row r="1115">
          <cell r="D1115">
            <v>8366</v>
          </cell>
          <cell r="E1115" t="str">
            <v>DETERMINACION DE NITRATOS. Norma técnica: SM-4500-NO3-B-17.</v>
          </cell>
          <cell r="F1115" t="str">
            <v>PUNTO</v>
          </cell>
          <cell r="G1115">
            <v>22744</v>
          </cell>
        </row>
        <row r="1116">
          <cell r="D1116">
            <v>8367</v>
          </cell>
          <cell r="E1116" t="str">
            <v>DETERMINACION DE HIERRO TOTAL. Norma técnica: SM-3500-Fe-B-17.</v>
          </cell>
          <cell r="F1116" t="str">
            <v>PUNTO</v>
          </cell>
          <cell r="G1116">
            <v>33320</v>
          </cell>
        </row>
        <row r="1117">
          <cell r="D1117">
            <v>8369</v>
          </cell>
          <cell r="E1117" t="str">
            <v>DETERMINACION DE MAGNESIO. Norma técnica: SM-3500-Mg-B-17.</v>
          </cell>
          <cell r="F1117" t="str">
            <v>PUNTO</v>
          </cell>
          <cell r="G1117">
            <v>36628</v>
          </cell>
        </row>
        <row r="1118">
          <cell r="D1118">
            <v>8370</v>
          </cell>
          <cell r="E1118" t="str">
            <v>DETERMINACION DE SODIO. Norma técnica: SM-3500-Na-B-17.</v>
          </cell>
          <cell r="F1118" t="str">
            <v>PUNTO</v>
          </cell>
          <cell r="G1118">
            <v>36628</v>
          </cell>
        </row>
        <row r="1119">
          <cell r="D1119">
            <v>8404</v>
          </cell>
          <cell r="E1119" t="str">
            <v>PINTURA BASE AGUA DOMESTICA</v>
          </cell>
          <cell r="F1119" t="str">
            <v>GLN</v>
          </cell>
          <cell r="G1119">
            <v>68923</v>
          </cell>
        </row>
        <row r="1120">
          <cell r="D1120">
            <v>8430</v>
          </cell>
          <cell r="E1120" t="str">
            <v>CAMARA GRP 2500 * 2500 * 1200 (INCLUYE TUBERIA , CHIMENEA 2.5m Y ACCESORIOS. INCLUYE TRANSPORTE</v>
          </cell>
          <cell r="F1120" t="str">
            <v>UN</v>
          </cell>
          <cell r="G1120">
            <v>96782311</v>
          </cell>
        </row>
        <row r="1121">
          <cell r="D1121">
            <v>8431</v>
          </cell>
          <cell r="E1121" t="str">
            <v>CAMARA GRP 2600 * 2600 * 1200 (INCLUYE TUBERIA , CHIMENEA 2.5m Y ACCESORIOS. INCLUYE TRANSPORTE</v>
          </cell>
          <cell r="F1121" t="str">
            <v>UN</v>
          </cell>
          <cell r="G1121">
            <v>103103605</v>
          </cell>
        </row>
        <row r="1122">
          <cell r="D1122">
            <v>8432</v>
          </cell>
          <cell r="E1122" t="str">
            <v>TUBERIA GRP DN 350 PN1 SN2500. INCLUYE TRANSPORTE</v>
          </cell>
          <cell r="F1122" t="str">
            <v>ML</v>
          </cell>
          <cell r="G1122">
            <v>434311</v>
          </cell>
        </row>
        <row r="1123">
          <cell r="D1123">
            <v>8434</v>
          </cell>
          <cell r="E1123" t="str">
            <v>TUBERIA GRP DN 450 PN1 SN2500. INCLUYE TRANSPORTE</v>
          </cell>
          <cell r="F1123" t="str">
            <v>ML</v>
          </cell>
          <cell r="G1123">
            <v>525881</v>
          </cell>
        </row>
        <row r="1124">
          <cell r="D1124">
            <v>8435</v>
          </cell>
          <cell r="E1124" t="str">
            <v>ACOPLE GRP DN 450 PN1. INCLUYE TRANSPORTE</v>
          </cell>
          <cell r="F1124" t="str">
            <v>UN</v>
          </cell>
          <cell r="G1124">
            <v>573521</v>
          </cell>
        </row>
        <row r="1125">
          <cell r="D1125">
            <v>8436</v>
          </cell>
          <cell r="E1125" t="str">
            <v>TUBERIA GRP DN 550 PN1 SN2500. INCLUYE TRANSPORTE</v>
          </cell>
          <cell r="F1125" t="str">
            <v>ML</v>
          </cell>
          <cell r="G1125">
            <v>654154</v>
          </cell>
        </row>
        <row r="1126">
          <cell r="D1126">
            <v>8437</v>
          </cell>
          <cell r="E1126" t="str">
            <v>ACOPLE GRP DN 550 PN1. INCLUYE TRANSPORTE</v>
          </cell>
          <cell r="F1126" t="str">
            <v>UN</v>
          </cell>
          <cell r="G1126">
            <v>607257</v>
          </cell>
        </row>
        <row r="1127">
          <cell r="D1127">
            <v>8438</v>
          </cell>
          <cell r="E1127" t="str">
            <v>TUBERIA GRP DN 650 PN1 SN2500. INCLUYE TRANSPORTE</v>
          </cell>
          <cell r="F1127" t="str">
            <v>ML</v>
          </cell>
          <cell r="G1127">
            <v>762870</v>
          </cell>
        </row>
        <row r="1128">
          <cell r="D1128">
            <v>8440</v>
          </cell>
          <cell r="E1128" t="str">
            <v>TUBERIA GRP DN 750 PN1 SN2500 - INCLUYE TRANSPORTE</v>
          </cell>
          <cell r="F1128" t="str">
            <v>ML</v>
          </cell>
          <cell r="G1128">
            <v>907732</v>
          </cell>
        </row>
        <row r="1129">
          <cell r="D1129">
            <v>8441</v>
          </cell>
          <cell r="E1129" t="str">
            <v>ACOPLE GRP DN 750 PN1. INCLUYE TRANSPORTE</v>
          </cell>
          <cell r="F1129" t="str">
            <v>UN</v>
          </cell>
          <cell r="G1129">
            <v>686779</v>
          </cell>
        </row>
        <row r="1130">
          <cell r="D1130">
            <v>8442</v>
          </cell>
          <cell r="E1130" t="str">
            <v>TUBERIA GRP DN 850 PN1 SN2500. INCLUYE TRANSPORTE</v>
          </cell>
          <cell r="F1130" t="str">
            <v>ML</v>
          </cell>
          <cell r="G1130">
            <v>1106442</v>
          </cell>
        </row>
        <row r="1131">
          <cell r="D1131">
            <v>8443</v>
          </cell>
          <cell r="E1131" t="str">
            <v>ACOPLE GRP DN 850 PN1. INCLUYE TRANSPORTE</v>
          </cell>
          <cell r="F1131" t="str">
            <v>UN</v>
          </cell>
          <cell r="G1131">
            <v>720515</v>
          </cell>
        </row>
        <row r="1132">
          <cell r="D1132">
            <v>8444</v>
          </cell>
          <cell r="E1132" t="str">
            <v>TUBERIA GRP DN 2500 PN1 SN2500. INCLUYE TRANSPORTE</v>
          </cell>
          <cell r="F1132" t="str">
            <v>ML</v>
          </cell>
          <cell r="G1132">
            <v>6703350</v>
          </cell>
        </row>
        <row r="1133">
          <cell r="D1133">
            <v>8445</v>
          </cell>
          <cell r="E1133" t="str">
            <v>ACOPLE GRP DN 2500 PN1. INCLUYE TRANSPORTE</v>
          </cell>
          <cell r="F1133" t="str">
            <v>UN</v>
          </cell>
          <cell r="G1133">
            <v>2376014</v>
          </cell>
        </row>
        <row r="1134">
          <cell r="D1134">
            <v>8447</v>
          </cell>
          <cell r="E1134" t="str">
            <v>TUBERIA GRP DN 2600 PN1 SN2500. INCLUYE TRANSPORTE</v>
          </cell>
          <cell r="F1134" t="str">
            <v>ML</v>
          </cell>
          <cell r="G1134">
            <v>7132285</v>
          </cell>
        </row>
        <row r="1135">
          <cell r="D1135">
            <v>8448</v>
          </cell>
          <cell r="E1135" t="str">
            <v>ACOPLE GRP DN 2600 PN1. INCLUYE TRANSPORTE</v>
          </cell>
          <cell r="F1135" t="str">
            <v>UN</v>
          </cell>
          <cell r="G1135">
            <v>3118217</v>
          </cell>
        </row>
        <row r="1136">
          <cell r="D1136">
            <v>8449</v>
          </cell>
          <cell r="E1136" t="str">
            <v>CAMARA GRP 900 * 900 * 1200 (INCLUYE TUBERIA , CHIMENEA 1.0m Y ACCESORIOS. INCLUYE TRANSPORTE</v>
          </cell>
          <cell r="F1136" t="str">
            <v>UN</v>
          </cell>
          <cell r="G1136">
            <v>27173053</v>
          </cell>
        </row>
        <row r="1137">
          <cell r="D1137">
            <v>8450</v>
          </cell>
          <cell r="E1137" t="str">
            <v>CAMARA GRP 900 * 900 * 1200 (INCLUYE TUBERIA , CHIMENEA 2.5m Y ACCESORIOS. INCLUYE TRANSPORTE</v>
          </cell>
          <cell r="F1137" t="str">
            <v>UN</v>
          </cell>
          <cell r="G1137">
            <v>27173053</v>
          </cell>
        </row>
        <row r="1138">
          <cell r="D1138">
            <v>8451</v>
          </cell>
          <cell r="E1138" t="str">
            <v>CAMARA GRP 1000 * 1000 * 1200 (INCLUYE TUBERIA , CHIMENEA 2.5m Y ACCESORIOS. INCLUYE TRANSPORTE</v>
          </cell>
          <cell r="F1138" t="str">
            <v>UN</v>
          </cell>
          <cell r="G1138">
            <v>28966029</v>
          </cell>
        </row>
        <row r="1139">
          <cell r="D1139">
            <v>8452</v>
          </cell>
          <cell r="E1139" t="str">
            <v>CAMARA GRP 1100 * 1100 * 1200 (INCLUYE TUBERIA , CHIMENEA 2.5m Y ACCESORIOS. INCLUYE TRANSPORTE</v>
          </cell>
          <cell r="F1139" t="str">
            <v>UN</v>
          </cell>
          <cell r="G1139">
            <v>31774069</v>
          </cell>
        </row>
        <row r="1140">
          <cell r="D1140">
            <v>8453</v>
          </cell>
          <cell r="E1140" t="str">
            <v>CAMARA GRP 1300 * 1300 * 1200 (INCLUYE TUBERIA , CHIMENEA 5m Y ACCESORIOS.  INCLUYE TRANSPORTE</v>
          </cell>
          <cell r="F1140" t="str">
            <v>UN</v>
          </cell>
          <cell r="G1140">
            <v>38621661</v>
          </cell>
        </row>
        <row r="1141">
          <cell r="D1141">
            <v>8454</v>
          </cell>
          <cell r="E1141" t="str">
            <v>CAMARA GRP 1500 * 1500 * 1200 (INCLUYE TUBERIA , CHIMENEA 2.5m Y ACCESORIOS. INCLUYE TRANSPORTE</v>
          </cell>
          <cell r="F1141" t="str">
            <v>UN</v>
          </cell>
          <cell r="G1141">
            <v>46730179</v>
          </cell>
        </row>
        <row r="1142">
          <cell r="D1142">
            <v>8455</v>
          </cell>
          <cell r="E1142" t="str">
            <v>CAMARA GRP 1600 * 1600 * 1200 (INCLUYE TUBERIA , CHIMENEA 2.5m Y ACCESORIOS. INCLUYE TRANSPORTE</v>
          </cell>
          <cell r="F1142" t="str">
            <v>UN</v>
          </cell>
          <cell r="G1142">
            <v>55497584</v>
          </cell>
        </row>
        <row r="1143">
          <cell r="D1143">
            <v>8456</v>
          </cell>
          <cell r="E1143" t="str">
            <v>CAMARA GRP 1800 * 1800 * 1200 (INCLUYE TUBERIA , CHIMENEA 2.5m Y ACCESORIOS.  INCLUYE TRANSPORTE</v>
          </cell>
          <cell r="F1143" t="str">
            <v>UN</v>
          </cell>
          <cell r="G1143">
            <v>61691194</v>
          </cell>
        </row>
        <row r="1144">
          <cell r="D1144">
            <v>8457</v>
          </cell>
          <cell r="E1144" t="str">
            <v>CAMARA GRP 1800 * 1800 * 1200 (INCLUYE TUBERIA , CHIMENEA 5m Y ACCESORIOS.  INCLUYE TRANSPORTE</v>
          </cell>
          <cell r="F1144" t="str">
            <v>UN</v>
          </cell>
          <cell r="G1144">
            <v>68694427</v>
          </cell>
        </row>
        <row r="1145">
          <cell r="D1145">
            <v>8460</v>
          </cell>
          <cell r="E1145" t="str">
            <v>CONECTORES DE COBRE 25mm 5/8"</v>
          </cell>
          <cell r="F1145" t="str">
            <v>UN</v>
          </cell>
          <cell r="G1145">
            <v>9296</v>
          </cell>
        </row>
        <row r="1146">
          <cell r="D1146">
            <v>8461</v>
          </cell>
          <cell r="E1146" t="str">
            <v>ALAMBRE DE COBRE No. 4 AWG</v>
          </cell>
          <cell r="F1146" t="str">
            <v>ML</v>
          </cell>
          <cell r="G1146">
            <v>15850</v>
          </cell>
        </row>
        <row r="1147">
          <cell r="D1147">
            <v>8462</v>
          </cell>
          <cell r="E1147" t="str">
            <v>MASCARILLA DE GIRO PARA SEMAFORO DE 200 mm</v>
          </cell>
          <cell r="F1147" t="str">
            <v>UN</v>
          </cell>
          <cell r="G1147">
            <v>354141</v>
          </cell>
        </row>
        <row r="1148">
          <cell r="D1148">
            <v>8463</v>
          </cell>
          <cell r="E1148" t="str">
            <v>MODULO ROJO PARA SEMAFOROS DE 200mm (TIPO LED, SEMAFORO TIPO MENSULA) SUMINISTRO E INSTALACION.</v>
          </cell>
          <cell r="F1148" t="str">
            <v>UN</v>
          </cell>
          <cell r="G1148">
            <v>728969</v>
          </cell>
        </row>
        <row r="1149">
          <cell r="D1149">
            <v>8473</v>
          </cell>
          <cell r="E1149" t="str">
            <v>MALLA ZARANDA DE 6" x 6" PARA CLASIFICACION MATERIAL</v>
          </cell>
          <cell r="F1149" t="str">
            <v>M2</v>
          </cell>
          <cell r="G1149">
            <v>1501</v>
          </cell>
        </row>
        <row r="1150">
          <cell r="D1150">
            <v>8474</v>
          </cell>
          <cell r="E1150" t="str">
            <v>ÁNGULO METÁLICO</v>
          </cell>
          <cell r="F1150" t="str">
            <v>KG</v>
          </cell>
          <cell r="G1150">
            <v>6844</v>
          </cell>
        </row>
        <row r="1151">
          <cell r="D1151">
            <v>8475</v>
          </cell>
          <cell r="E1151" t="str">
            <v>PLATINA METALICA</v>
          </cell>
          <cell r="F1151" t="str">
            <v>KG</v>
          </cell>
          <cell r="G1151">
            <v>6418</v>
          </cell>
        </row>
        <row r="1152">
          <cell r="D1152">
            <v>8476</v>
          </cell>
          <cell r="E1152" t="str">
            <v>MALLA ESLABONADA CALIBRE 10.5 - HUECO DE 2" x 2"</v>
          </cell>
          <cell r="F1152" t="str">
            <v>M2</v>
          </cell>
          <cell r="G1152">
            <v>23982</v>
          </cell>
        </row>
        <row r="1153">
          <cell r="D1153">
            <v>8478</v>
          </cell>
          <cell r="E1153" t="str">
            <v>TEJA DE ZINC 800 x 2438</v>
          </cell>
          <cell r="F1153" t="str">
            <v>UN</v>
          </cell>
          <cell r="G1153">
            <v>23900</v>
          </cell>
        </row>
        <row r="1154">
          <cell r="D1154">
            <v>8479</v>
          </cell>
          <cell r="E1154" t="str">
            <v>AMARRAS - Abrazadera Plastico De 8 Pulg. (200mm) Con Argolla</v>
          </cell>
          <cell r="F1154" t="str">
            <v>UN</v>
          </cell>
          <cell r="G1154">
            <v>125</v>
          </cell>
        </row>
        <row r="1155">
          <cell r="D1155">
            <v>8480</v>
          </cell>
          <cell r="E1155" t="str">
            <v>LIJA</v>
          </cell>
          <cell r="F1155" t="str">
            <v>UN</v>
          </cell>
          <cell r="G1155">
            <v>1231</v>
          </cell>
        </row>
        <row r="1156">
          <cell r="D1156">
            <v>8481</v>
          </cell>
          <cell r="E1156" t="str">
            <v>PINTURA BASE ACEITE</v>
          </cell>
          <cell r="F1156" t="str">
            <v>GLN</v>
          </cell>
          <cell r="G1156">
            <v>80000</v>
          </cell>
        </row>
        <row r="1157">
          <cell r="D1157">
            <v>8482</v>
          </cell>
          <cell r="E1157" t="str">
            <v>PINTURA EN VINILO TIPO 1</v>
          </cell>
          <cell r="F1157" t="str">
            <v>GLN</v>
          </cell>
          <cell r="G1157">
            <v>62600</v>
          </cell>
        </row>
        <row r="1158">
          <cell r="D1158">
            <v>8483</v>
          </cell>
          <cell r="E1158" t="str">
            <v>TANQUE DE AGUA 500 Lts</v>
          </cell>
          <cell r="F1158" t="str">
            <v>UN</v>
          </cell>
          <cell r="G1158">
            <v>191800</v>
          </cell>
        </row>
        <row r="1159">
          <cell r="D1159">
            <v>8500</v>
          </cell>
          <cell r="E1159" t="str">
            <v>TUBERIA CONDUIT METALICA EMT D= 4"</v>
          </cell>
          <cell r="F1159" t="str">
            <v>ML</v>
          </cell>
          <cell r="G1159">
            <v>121094</v>
          </cell>
        </row>
        <row r="1160">
          <cell r="D1160">
            <v>8501</v>
          </cell>
          <cell r="E1160" t="str">
            <v>ENSAYO DE COMPRESION TRIAXIAL SOBRE SUELOS COHESIVOS (EN CONDICION CONSOLIDADA, NO DRENADA CU 3 PUNTOS). Norma técnica: INVE-153-13 UNE-EN-ISO-17892-9-19  Numerales 6.4 y 6.7.2* (Norma de referencia) ASTM D4767-11 (20).</v>
          </cell>
          <cell r="F1160" t="str">
            <v>UN</v>
          </cell>
          <cell r="G1160">
            <v>1441090</v>
          </cell>
        </row>
        <row r="1161">
          <cell r="D1161">
            <v>8502</v>
          </cell>
          <cell r="E1161" t="str">
            <v>CANASTILLA PASAJUNTAS</v>
          </cell>
          <cell r="F1161" t="str">
            <v>KG</v>
          </cell>
          <cell r="G1161">
            <v>8152</v>
          </cell>
        </row>
        <row r="1162">
          <cell r="D1162">
            <v>8506</v>
          </cell>
          <cell r="E1162" t="str">
            <v>PINTURA ACRÍLICA BASE SOLVENTE AMARILLO / BLANCO PARA DEMARCACION - PINTUTRAFICO</v>
          </cell>
          <cell r="F1162" t="str">
            <v>GLN</v>
          </cell>
          <cell r="G1162">
            <v>112000</v>
          </cell>
        </row>
        <row r="1163">
          <cell r="D1163">
            <v>8508</v>
          </cell>
          <cell r="E1163" t="str">
            <v>PINTURA ACRÍLICA BASE SOLVENTE AZUL / ROJO PARA DEMARCACION - PINTURA PARA TRAFICO</v>
          </cell>
          <cell r="F1163" t="str">
            <v>GLN</v>
          </cell>
          <cell r="G1163">
            <v>112000</v>
          </cell>
        </row>
        <row r="1164">
          <cell r="D1164">
            <v>8509</v>
          </cell>
          <cell r="E1164" t="str">
            <v>IMPRIMANTE NEGRO MATE - ACRILICO BASE SOLVENTE - PINTURA PARA TRAFICO</v>
          </cell>
          <cell r="F1164" t="str">
            <v>GLN</v>
          </cell>
          <cell r="G1164">
            <v>112000</v>
          </cell>
        </row>
        <row r="1165">
          <cell r="D1165">
            <v>8511</v>
          </cell>
          <cell r="E1165" t="str">
            <v>PINTURA ACRÍLICA BASE SOLVENTE AMARILLO / BLANCO PARA DEMARCACION - TERTRAFICO</v>
          </cell>
          <cell r="F1165" t="str">
            <v>GLN</v>
          </cell>
          <cell r="G1165">
            <v>112000</v>
          </cell>
        </row>
        <row r="1166">
          <cell r="D1166">
            <v>8515</v>
          </cell>
          <cell r="E1166" t="str">
            <v>AGENTE DESENCOFRANTE</v>
          </cell>
          <cell r="F1166" t="str">
            <v>KG</v>
          </cell>
          <cell r="G1166">
            <v>14920</v>
          </cell>
        </row>
        <row r="1167">
          <cell r="D1167">
            <v>8516</v>
          </cell>
          <cell r="E1167" t="str">
            <v>FORMALETA PARA CONCRETOS - MADERA (ESTRUCTURAS ENTERRADAS - UN (1) USO)</v>
          </cell>
          <cell r="F1167" t="str">
            <v>M2</v>
          </cell>
          <cell r="G1167">
            <v>39798</v>
          </cell>
        </row>
        <row r="1168">
          <cell r="D1168">
            <v>8520</v>
          </cell>
          <cell r="E1168" t="str">
            <v>FORMALETA METÁLICA (CONCRETO HIDRÁULICO)</v>
          </cell>
          <cell r="F1168" t="str">
            <v>M2/DIA</v>
          </cell>
          <cell r="G1168">
            <v>1529</v>
          </cell>
        </row>
        <row r="1169">
          <cell r="D1169">
            <v>8522</v>
          </cell>
          <cell r="E1169" t="str">
            <v>ICOPOR D-12 20 MM (LAMINA) DE 1.0m x 1.0m</v>
          </cell>
          <cell r="F1169" t="str">
            <v>M2</v>
          </cell>
          <cell r="G1169">
            <v>8440</v>
          </cell>
        </row>
        <row r="1170">
          <cell r="D1170">
            <v>8524</v>
          </cell>
          <cell r="E1170" t="str">
            <v>SELLADO DE JUNTAS (300 CC). Masilla elástica sellante de un componente, con base en poliuretano, con proceso de curado en presencia de humedad del ambiente. Norma ASTM C-920.</v>
          </cell>
          <cell r="F1170" t="str">
            <v>UN</v>
          </cell>
          <cell r="G1170">
            <v>55900</v>
          </cell>
        </row>
        <row r="1171">
          <cell r="D1171">
            <v>8525</v>
          </cell>
          <cell r="E1171" t="str">
            <v>GEOMEMBRANA HDPE 30MIL (0.75MM) PARA SEPARACION SUBRASANTE/CAPAS GRANULARES (INCLUYE SUMINISTRO E INSTALACIÓN)</v>
          </cell>
          <cell r="F1171" t="str">
            <v>M2</v>
          </cell>
          <cell r="G1171">
            <v>18936</v>
          </cell>
        </row>
        <row r="1172">
          <cell r="D1172">
            <v>8529</v>
          </cell>
          <cell r="E1172" t="str">
            <v>ANTICORROSIVO PHCL</v>
          </cell>
          <cell r="F1172" t="str">
            <v>GLN</v>
          </cell>
          <cell r="G1172">
            <v>69468</v>
          </cell>
        </row>
        <row r="1173">
          <cell r="D1173">
            <v>8530</v>
          </cell>
          <cell r="E1173" t="str">
            <v>FUNDENTE (PARA SOLDADURA) 60 gr.</v>
          </cell>
          <cell r="F1173" t="str">
            <v>UN</v>
          </cell>
          <cell r="G1173">
            <v>10900</v>
          </cell>
        </row>
        <row r="1174">
          <cell r="D1174">
            <v>8531</v>
          </cell>
          <cell r="E1174" t="str">
            <v>DISOLVENTE THINER</v>
          </cell>
          <cell r="F1174" t="str">
            <v>GLN</v>
          </cell>
          <cell r="G1174">
            <v>24500</v>
          </cell>
        </row>
        <row r="1175">
          <cell r="D1175">
            <v>8539</v>
          </cell>
          <cell r="E1175" t="str">
            <v>BLOQUE PERFORADO 15X20X40</v>
          </cell>
          <cell r="F1175" t="str">
            <v>UN</v>
          </cell>
          <cell r="G1175">
            <v>4900</v>
          </cell>
        </row>
        <row r="1176">
          <cell r="D1176">
            <v>8555</v>
          </cell>
          <cell r="E1176" t="str">
            <v>LIJA DE AGUA 150 SUPER</v>
          </cell>
          <cell r="F1176" t="str">
            <v>UN</v>
          </cell>
          <cell r="G1176">
            <v>1450</v>
          </cell>
        </row>
        <row r="1177">
          <cell r="D1177">
            <v>8560</v>
          </cell>
          <cell r="E1177" t="str">
            <v xml:space="preserve">CURVA METALICA GALVANIZADA IMC D=1" </v>
          </cell>
          <cell r="F1177" t="str">
            <v>UN</v>
          </cell>
          <cell r="G1177">
            <v>9871</v>
          </cell>
        </row>
        <row r="1178">
          <cell r="D1178">
            <v>8565</v>
          </cell>
          <cell r="E1178" t="str">
            <v>ALAMBRON 40  1/4 PULG LISO</v>
          </cell>
          <cell r="F1178" t="str">
            <v>KG</v>
          </cell>
          <cell r="G1178">
            <v>6069</v>
          </cell>
        </row>
        <row r="1179">
          <cell r="D1179">
            <v>8566</v>
          </cell>
          <cell r="E1179" t="str">
            <v>VARILLA DILATACIÓN ALUMINIO</v>
          </cell>
          <cell r="F1179" t="str">
            <v>ML</v>
          </cell>
          <cell r="G1179">
            <v>1729</v>
          </cell>
        </row>
        <row r="1180">
          <cell r="D1180">
            <v>8567</v>
          </cell>
          <cell r="E1180" t="str">
            <v>BALDOSA EN GRANO PULIDO TIPO 1 Y TIPO 2 (30X30)</v>
          </cell>
          <cell r="F1180" t="str">
            <v>M2</v>
          </cell>
          <cell r="G1180">
            <v>71341</v>
          </cell>
        </row>
        <row r="1181">
          <cell r="D1181">
            <v>8570</v>
          </cell>
          <cell r="E1181" t="str">
            <v>GRANITO (MEZCLA)</v>
          </cell>
          <cell r="F1181" t="str">
            <v>BULTO</v>
          </cell>
          <cell r="G1181">
            <v>22868</v>
          </cell>
        </row>
        <row r="1182">
          <cell r="D1182">
            <v>8576</v>
          </cell>
          <cell r="E1182" t="str">
            <v>PEGANTE PARA PISOS DE CAUCHO SINTÉTICO</v>
          </cell>
          <cell r="F1182" t="str">
            <v>GLN</v>
          </cell>
          <cell r="G1182">
            <v>109900</v>
          </cell>
        </row>
        <row r="1183">
          <cell r="D1183">
            <v>8577</v>
          </cell>
          <cell r="E1183" t="str">
            <v>TUBERIA PVC SANITARIA 3"</v>
          </cell>
          <cell r="F1183" t="str">
            <v>ML</v>
          </cell>
          <cell r="G1183">
            <v>22586</v>
          </cell>
        </row>
        <row r="1184">
          <cell r="D1184">
            <v>8578</v>
          </cell>
          <cell r="E1184" t="str">
            <v>CODO 90°-1/4 CxC PVC SANITARIA D= 2"</v>
          </cell>
          <cell r="F1184" t="str">
            <v>UN</v>
          </cell>
          <cell r="G1184">
            <v>4031</v>
          </cell>
        </row>
        <row r="1185">
          <cell r="D1185">
            <v>8579</v>
          </cell>
          <cell r="E1185" t="str">
            <v>CODO 90°-1/4 CxC PVC SANITARIA D=4"</v>
          </cell>
          <cell r="F1185" t="str">
            <v>UN</v>
          </cell>
          <cell r="G1185">
            <v>16235</v>
          </cell>
        </row>
        <row r="1186">
          <cell r="D1186">
            <v>8584</v>
          </cell>
          <cell r="E1186" t="str">
            <v>TUBERIA PVC SANITARIA 8"</v>
          </cell>
          <cell r="F1186" t="str">
            <v>ML</v>
          </cell>
          <cell r="G1186">
            <v>119913</v>
          </cell>
        </row>
        <row r="1187">
          <cell r="D1187">
            <v>8586</v>
          </cell>
          <cell r="E1187" t="str">
            <v>TUBERÍA VENTILACIÓN PVC 3"</v>
          </cell>
          <cell r="F1187" t="str">
            <v>ML</v>
          </cell>
          <cell r="G1187">
            <v>13221</v>
          </cell>
        </row>
        <row r="1188">
          <cell r="D1188">
            <v>8588</v>
          </cell>
          <cell r="E1188" t="str">
            <v>TUBERIA PVC PRESIÓN 1" RDE 21</v>
          </cell>
          <cell r="F1188" t="str">
            <v>ML</v>
          </cell>
          <cell r="G1188">
            <v>5871</v>
          </cell>
        </row>
        <row r="1189">
          <cell r="D1189">
            <v>8634</v>
          </cell>
          <cell r="E1189" t="str">
            <v>LAVAMANOS INSTITUCIONAL</v>
          </cell>
          <cell r="F1189" t="str">
            <v>UN</v>
          </cell>
          <cell r="G1189">
            <v>172172</v>
          </cell>
        </row>
        <row r="1190">
          <cell r="D1190">
            <v>8635</v>
          </cell>
          <cell r="E1190" t="str">
            <v>ACOPLE 1/2 PARA AGUA POTABLE</v>
          </cell>
          <cell r="F1190" t="str">
            <v>UN</v>
          </cell>
          <cell r="G1190">
            <v>2637</v>
          </cell>
        </row>
        <row r="1191">
          <cell r="D1191">
            <v>8636</v>
          </cell>
          <cell r="E1191" t="str">
            <v>CEMENTO BLANCO</v>
          </cell>
          <cell r="F1191" t="str">
            <v>KG</v>
          </cell>
          <cell r="G1191">
            <v>1826</v>
          </cell>
        </row>
        <row r="1192">
          <cell r="D1192">
            <v>8644</v>
          </cell>
          <cell r="E1192" t="str">
            <v>LAVAMANOS SOBREPONER</v>
          </cell>
          <cell r="F1192" t="str">
            <v>UN</v>
          </cell>
          <cell r="G1192">
            <v>189900</v>
          </cell>
        </row>
        <row r="1193">
          <cell r="D1193">
            <v>8645</v>
          </cell>
          <cell r="E1193" t="str">
            <v>LAVAMANOS DE COLGAR PARA PERSONAS CON MOVILIDAD REDUCIDA</v>
          </cell>
          <cell r="F1193" t="str">
            <v>UN</v>
          </cell>
          <cell r="G1193">
            <v>477412</v>
          </cell>
        </row>
        <row r="1194">
          <cell r="D1194">
            <v>8654</v>
          </cell>
          <cell r="E1194" t="str">
            <v>ACERO FIGURADO No.2  (1/4") F`y = 60000 PSI</v>
          </cell>
          <cell r="F1194" t="str">
            <v>KG</v>
          </cell>
          <cell r="G1194">
            <v>5569</v>
          </cell>
        </row>
        <row r="1195">
          <cell r="D1195">
            <v>8666</v>
          </cell>
          <cell r="E1195" t="str">
            <v>CABLE CU ENCAUCHETADO 3X16 AWG</v>
          </cell>
          <cell r="F1195" t="str">
            <v>ML</v>
          </cell>
          <cell r="G1195">
            <v>4315</v>
          </cell>
        </row>
        <row r="1196">
          <cell r="D1196">
            <v>8672</v>
          </cell>
          <cell r="E1196" t="str">
            <v>CAJA GALVANIZADA 4X4 CUMPLE NORMA RETIE</v>
          </cell>
          <cell r="F1196" t="str">
            <v>UN</v>
          </cell>
          <cell r="G1196">
            <v>3808</v>
          </cell>
        </row>
        <row r="1197">
          <cell r="D1197">
            <v>8674</v>
          </cell>
          <cell r="E1197" t="str">
            <v>TOMACORRIENTE CON CONEXIÓN A TIERRA, MONOFÁSICO DOBLE, 15 A</v>
          </cell>
          <cell r="F1197" t="str">
            <v>UN</v>
          </cell>
          <cell r="G1197">
            <v>4600</v>
          </cell>
        </row>
        <row r="1198">
          <cell r="D1198">
            <v>8675</v>
          </cell>
          <cell r="E1198" t="str">
            <v>TOMACORRIENTE CON PROTECCIÓN DE FALLA A TIERRA (GFCI)</v>
          </cell>
          <cell r="F1198" t="str">
            <v>UN</v>
          </cell>
          <cell r="G1198">
            <v>36890</v>
          </cell>
        </row>
        <row r="1199">
          <cell r="D1199">
            <v>8676</v>
          </cell>
          <cell r="E1199" t="str">
            <v>TOMACORRIENTE CON CONEXIÓN A TIERRA, BIFÁSICOS, DOS POLOS, 3 HILOS, 20 A</v>
          </cell>
          <cell r="F1199" t="str">
            <v>UN</v>
          </cell>
          <cell r="G1199">
            <v>10591</v>
          </cell>
        </row>
        <row r="1200">
          <cell r="D1200">
            <v>8679</v>
          </cell>
          <cell r="E1200" t="str">
            <v>TUBO CONDUIT METALICA EMT D=1" (3M)</v>
          </cell>
          <cell r="F1200" t="str">
            <v>UN</v>
          </cell>
          <cell r="G1200">
            <v>53194</v>
          </cell>
        </row>
        <row r="1201">
          <cell r="D1201">
            <v>8688</v>
          </cell>
          <cell r="E1201" t="str">
            <v>OTROS MATERIALES Y ACCESORIOS</v>
          </cell>
          <cell r="F1201" t="str">
            <v>GLB</v>
          </cell>
          <cell r="G1201">
            <v>1000</v>
          </cell>
        </row>
        <row r="1202">
          <cell r="D1202">
            <v>8689</v>
          </cell>
          <cell r="E1202" t="str">
            <v>TARIFA JORNAL - PERSONAL DE OBRA - TECNICO SOLDADOR (INCLUYE FACTOR DE PRESTACIONES)</v>
          </cell>
          <cell r="F1202" t="str">
            <v>JR</v>
          </cell>
          <cell r="G1202">
            <v>118638</v>
          </cell>
        </row>
        <row r="1203">
          <cell r="D1203">
            <v>8690</v>
          </cell>
          <cell r="E1203" t="str">
            <v>TARIFA JORNAL - PERSONAL DE OBRA - TÉCNICO (SOLDADOR 1 A) (INCLUYE FACTOR DE PRESTACIONES)</v>
          </cell>
          <cell r="F1203" t="str">
            <v>JR</v>
          </cell>
          <cell r="G1203">
            <v>118638</v>
          </cell>
        </row>
        <row r="1204">
          <cell r="D1204">
            <v>8694</v>
          </cell>
          <cell r="E1204" t="str">
            <v>CABLE DE COBRE AISLADO No.10</v>
          </cell>
          <cell r="F1204" t="str">
            <v>ML</v>
          </cell>
          <cell r="G1204">
            <v>4000</v>
          </cell>
        </row>
        <row r="1205">
          <cell r="D1205">
            <v>8695</v>
          </cell>
          <cell r="E1205" t="str">
            <v>CABLE DE COBRE AISLADO No.8</v>
          </cell>
          <cell r="F1205" t="str">
            <v>ML</v>
          </cell>
          <cell r="G1205">
            <v>6250</v>
          </cell>
        </row>
        <row r="1206">
          <cell r="D1206">
            <v>8696</v>
          </cell>
          <cell r="E1206" t="str">
            <v>CABLE DE COBRE AISLADO No.6</v>
          </cell>
          <cell r="F1206" t="str">
            <v>ML</v>
          </cell>
          <cell r="G1206">
            <v>9650</v>
          </cell>
        </row>
        <row r="1207">
          <cell r="D1207">
            <v>8698</v>
          </cell>
          <cell r="E1207" t="str">
            <v>CABLE DE COBRE AISLADO No.4</v>
          </cell>
          <cell r="F1207" t="str">
            <v>ML</v>
          </cell>
          <cell r="G1207">
            <v>18250</v>
          </cell>
        </row>
        <row r="1208">
          <cell r="D1208">
            <v>8699</v>
          </cell>
          <cell r="E1208" t="str">
            <v>CABLE DE COBRE AISLADO No.2</v>
          </cell>
          <cell r="F1208" t="str">
            <v>ML</v>
          </cell>
          <cell r="G1208">
            <v>23400</v>
          </cell>
        </row>
        <row r="1209">
          <cell r="D1209">
            <v>8700</v>
          </cell>
          <cell r="E1209" t="str">
            <v>CABLE No. 2/0 AWG THHN-600V COBRE</v>
          </cell>
          <cell r="F1209" t="str">
            <v>ML</v>
          </cell>
          <cell r="G1209">
            <v>44792</v>
          </cell>
        </row>
        <row r="1210">
          <cell r="D1210">
            <v>8706</v>
          </cell>
          <cell r="E1210" t="str">
            <v>CURVA CONDUIT GALVANIZADA IMC 3/4"</v>
          </cell>
          <cell r="F1210" t="str">
            <v>UN</v>
          </cell>
          <cell r="G1210">
            <v>7771</v>
          </cell>
        </row>
        <row r="1211">
          <cell r="D1211">
            <v>8708</v>
          </cell>
          <cell r="E1211" t="str">
            <v>CURVA CONDUIT GALVANIZADA IMC 2"</v>
          </cell>
          <cell r="F1211" t="str">
            <v>UN</v>
          </cell>
          <cell r="G1211">
            <v>34600</v>
          </cell>
        </row>
        <row r="1212">
          <cell r="D1212">
            <v>8710</v>
          </cell>
          <cell r="E1212" t="str">
            <v>CURVA  EMT D= 3"</v>
          </cell>
          <cell r="F1212" t="str">
            <v>UN</v>
          </cell>
          <cell r="G1212">
            <v>62500</v>
          </cell>
        </row>
        <row r="1213">
          <cell r="D1213">
            <v>8712</v>
          </cell>
          <cell r="E1213" t="str">
            <v>UNIÓN EMT D= 3"</v>
          </cell>
          <cell r="F1213" t="str">
            <v>UN</v>
          </cell>
          <cell r="G1213">
            <v>24731</v>
          </cell>
        </row>
        <row r="1214">
          <cell r="D1214">
            <v>8721</v>
          </cell>
          <cell r="E1214" t="str">
            <v>CABLE COBRE 4/0 AWG 600V 90° C THHN/THWN</v>
          </cell>
          <cell r="F1214" t="str">
            <v>ML</v>
          </cell>
          <cell r="G1214">
            <v>76200</v>
          </cell>
        </row>
        <row r="1215">
          <cell r="D1215">
            <v>8722</v>
          </cell>
          <cell r="E1215" t="str">
            <v>CABLE DE COBRE AISLADO 8 AWG 600V 90° C THHN/THWN</v>
          </cell>
          <cell r="F1215" t="str">
            <v>ML</v>
          </cell>
          <cell r="G1215">
            <v>6250</v>
          </cell>
        </row>
        <row r="1216">
          <cell r="D1216">
            <v>8729</v>
          </cell>
          <cell r="E1216" t="str">
            <v>CURVA  EMT D= 1 1/4"</v>
          </cell>
          <cell r="F1216" t="str">
            <v>UN</v>
          </cell>
          <cell r="G1216">
            <v>8850</v>
          </cell>
        </row>
        <row r="1217">
          <cell r="D1217">
            <v>8731</v>
          </cell>
          <cell r="E1217" t="str">
            <v>UNIÓN EMT D= 1 1/4"</v>
          </cell>
          <cell r="F1217" t="str">
            <v>UN</v>
          </cell>
          <cell r="G1217">
            <v>3800</v>
          </cell>
        </row>
        <row r="1218">
          <cell r="D1218">
            <v>8732</v>
          </cell>
          <cell r="E1218" t="str">
            <v>CURVA  EMT D= 2"</v>
          </cell>
          <cell r="F1218" t="str">
            <v>UN</v>
          </cell>
          <cell r="G1218">
            <v>14450</v>
          </cell>
        </row>
        <row r="1219">
          <cell r="D1219">
            <v>8734</v>
          </cell>
          <cell r="E1219" t="str">
            <v>UNIÓN EMT D= 2"</v>
          </cell>
          <cell r="F1219" t="str">
            <v>UN</v>
          </cell>
          <cell r="G1219">
            <v>6300</v>
          </cell>
        </row>
        <row r="1220">
          <cell r="D1220">
            <v>8737</v>
          </cell>
          <cell r="E1220" t="str">
            <v>CABLE NO.1/0 AWG 15 KV 133% XLPE</v>
          </cell>
          <cell r="F1220" t="str">
            <v>ML</v>
          </cell>
          <cell r="G1220">
            <v>67983</v>
          </cell>
        </row>
        <row r="1221">
          <cell r="D1221">
            <v>8738</v>
          </cell>
          <cell r="E1221" t="str">
            <v>CABLE COBRE DESNUDO No. 2 AWG</v>
          </cell>
          <cell r="F1221" t="str">
            <v>ML</v>
          </cell>
          <cell r="G1221">
            <v>21700</v>
          </cell>
        </row>
        <row r="1222">
          <cell r="D1222">
            <v>8742</v>
          </cell>
          <cell r="E1222" t="str">
            <v>DUCTO ELÉCTRICO TELEFÓNICO TDP PVC 4"</v>
          </cell>
          <cell r="F1222" t="str">
            <v>ML</v>
          </cell>
          <cell r="G1222">
            <v>23150</v>
          </cell>
        </row>
        <row r="1223">
          <cell r="D1223">
            <v>8743</v>
          </cell>
          <cell r="E1223" t="str">
            <v>CURVA PVC 4"</v>
          </cell>
          <cell r="F1223" t="str">
            <v>UN</v>
          </cell>
          <cell r="G1223">
            <v>29174</v>
          </cell>
        </row>
        <row r="1224">
          <cell r="D1224">
            <v>8746</v>
          </cell>
          <cell r="E1224" t="str">
            <v>CABLE NO.2/0 AWG 15 KV 133% XLPE</v>
          </cell>
          <cell r="F1224" t="str">
            <v>ML</v>
          </cell>
          <cell r="G1224">
            <v>77074</v>
          </cell>
        </row>
        <row r="1225">
          <cell r="D1225">
            <v>8749</v>
          </cell>
          <cell r="E1225" t="str">
            <v>CABLE DE COBRE AISLADO THWN/THHN NO. 500 MCM</v>
          </cell>
          <cell r="F1225" t="str">
            <v>ML</v>
          </cell>
          <cell r="G1225">
            <v>178850</v>
          </cell>
        </row>
        <row r="1226">
          <cell r="D1226">
            <v>8750</v>
          </cell>
          <cell r="E1226" t="str">
            <v>TUBO PVC 4" DB TIPO PESADO</v>
          </cell>
          <cell r="F1226" t="str">
            <v>ML</v>
          </cell>
          <cell r="G1226">
            <v>34029</v>
          </cell>
        </row>
        <row r="1227">
          <cell r="D1227">
            <v>8752</v>
          </cell>
          <cell r="E1227" t="str">
            <v>TUBO PVC DB 6"</v>
          </cell>
          <cell r="F1227" t="str">
            <v>ML</v>
          </cell>
          <cell r="G1227">
            <v>70974</v>
          </cell>
        </row>
        <row r="1228">
          <cell r="D1228">
            <v>8760</v>
          </cell>
          <cell r="E1228" t="str">
            <v>CABLE ALUMINIO AISLADO NO.1/0</v>
          </cell>
          <cell r="F1228" t="str">
            <v>ML</v>
          </cell>
          <cell r="G1228">
            <v>9401</v>
          </cell>
        </row>
        <row r="1229">
          <cell r="D1229">
            <v>8768</v>
          </cell>
          <cell r="E1229" t="str">
            <v>CABLE COBRE DESNUDO NO.2/0 AWG</v>
          </cell>
          <cell r="F1229" t="str">
            <v>ML</v>
          </cell>
          <cell r="G1229">
            <v>45850</v>
          </cell>
        </row>
        <row r="1230">
          <cell r="D1230">
            <v>8771</v>
          </cell>
          <cell r="E1230" t="str">
            <v>TERMINAL 1 HUECO AWG 2/0</v>
          </cell>
          <cell r="F1230" t="str">
            <v>UN</v>
          </cell>
          <cell r="G1230">
            <v>5350</v>
          </cell>
        </row>
        <row r="1231">
          <cell r="D1231">
            <v>8774</v>
          </cell>
          <cell r="E1231" t="str">
            <v>ADAPTADOR TERMINAL PVC 3/4"</v>
          </cell>
          <cell r="F1231" t="str">
            <v>UN</v>
          </cell>
          <cell r="G1231">
            <v>250</v>
          </cell>
        </row>
        <row r="1232">
          <cell r="D1232">
            <v>8777</v>
          </cell>
          <cell r="E1232" t="str">
            <v>CABLE UTP CATEGORIA 6A</v>
          </cell>
          <cell r="F1232" t="str">
            <v>ML</v>
          </cell>
          <cell r="G1232">
            <v>4000</v>
          </cell>
        </row>
        <row r="1233">
          <cell r="D1233">
            <v>8779</v>
          </cell>
          <cell r="E1233" t="str">
            <v>CAJA GALVANIZADA 2400</v>
          </cell>
          <cell r="F1233" t="str">
            <v>UN</v>
          </cell>
          <cell r="G1233">
            <v>3808</v>
          </cell>
        </row>
        <row r="1234">
          <cell r="D1234">
            <v>8789</v>
          </cell>
          <cell r="E1234" t="str">
            <v>INTERVINIL PRO DRYWALL</v>
          </cell>
          <cell r="F1234" t="str">
            <v>GLN</v>
          </cell>
          <cell r="G1234">
            <v>15660</v>
          </cell>
        </row>
        <row r="1235">
          <cell r="D1235">
            <v>8790</v>
          </cell>
          <cell r="E1235" t="str">
            <v>VIDRIO TEMPLADO DE 10MM</v>
          </cell>
          <cell r="F1235" t="str">
            <v>M2</v>
          </cell>
          <cell r="G1235">
            <v>187695</v>
          </cell>
        </row>
        <row r="1236">
          <cell r="D1236">
            <v>8794</v>
          </cell>
          <cell r="E1236" t="str">
            <v>VIDRIO TEMPLADO DE 6MM</v>
          </cell>
          <cell r="F1236" t="str">
            <v>M2</v>
          </cell>
          <cell r="G1236">
            <v>101150</v>
          </cell>
        </row>
        <row r="1237">
          <cell r="D1237">
            <v>8844</v>
          </cell>
          <cell r="E1237" t="str">
            <v>ELECTROSOLDADOR - DE 350 A 515 AMPERIOS EN UN CICLO DE TRABAJO DEL 60%</v>
          </cell>
          <cell r="F1237" t="str">
            <v>HR</v>
          </cell>
          <cell r="G1237">
            <v>4862</v>
          </cell>
        </row>
        <row r="1238">
          <cell r="D1238">
            <v>8845</v>
          </cell>
          <cell r="E1238" t="str">
            <v>TARIFA JORNAL - PERSONAL DE OBRA - TÉCNICO (INCLUYE FACTOR DE PRESTACIONES)</v>
          </cell>
          <cell r="F1238" t="str">
            <v>JR</v>
          </cell>
          <cell r="G1238">
            <v>118638</v>
          </cell>
        </row>
        <row r="1239">
          <cell r="D1239">
            <v>8846</v>
          </cell>
          <cell r="E1239" t="str">
            <v>BLOQUE CANALIZADOR AMARILLO - SEPARADOR TIPO TRANSMILENIO. NO INCLUYE ELEMENTOS DE ANCLAJE</v>
          </cell>
          <cell r="F1239" t="str">
            <v>UN</v>
          </cell>
          <cell r="G1239">
            <v>153956</v>
          </cell>
        </row>
        <row r="1240">
          <cell r="D1240">
            <v>8854</v>
          </cell>
          <cell r="E1240" t="str">
            <v>SEMAFORO (3x200) LENTES DE POLICARBONATO DE 8" BICICLETA LUCES. SISTEMA ILUMINACION A LEDS COMPATIBILIDAD C800/900 PARA FIJACION A MASTIL. INCL ELEMENTOS DE FIJACION</v>
          </cell>
          <cell r="F1240" t="str">
            <v>UN</v>
          </cell>
          <cell r="G1240">
            <v>3900979</v>
          </cell>
        </row>
        <row r="1241">
          <cell r="D1241">
            <v>8855</v>
          </cell>
          <cell r="E1241" t="str">
            <v>ADAPTADOR TERMINAL EMT 1"</v>
          </cell>
          <cell r="F1241" t="str">
            <v>UN</v>
          </cell>
          <cell r="G1241">
            <v>2499</v>
          </cell>
        </row>
        <row r="1242">
          <cell r="D1242">
            <v>8856</v>
          </cell>
          <cell r="E1242" t="str">
            <v>ADAPTADOR TERMINAL EMT 3/4"</v>
          </cell>
          <cell r="F1242" t="str">
            <v>UN</v>
          </cell>
          <cell r="G1242">
            <v>1607</v>
          </cell>
        </row>
        <row r="1243">
          <cell r="D1243">
            <v>8858</v>
          </cell>
          <cell r="E1243" t="str">
            <v>CABLE COAXIAL RG-6</v>
          </cell>
          <cell r="F1243" t="str">
            <v>ML</v>
          </cell>
          <cell r="G1243">
            <v>1059</v>
          </cell>
        </row>
        <row r="1244">
          <cell r="D1244">
            <v>8859</v>
          </cell>
          <cell r="E1244" t="str">
            <v>CABLE CU THHN No. 4 DESNUDO</v>
          </cell>
          <cell r="F1244" t="str">
            <v>ML</v>
          </cell>
          <cell r="G1244">
            <v>14150</v>
          </cell>
        </row>
        <row r="1245">
          <cell r="D1245">
            <v>8860</v>
          </cell>
          <cell r="E1245" t="str">
            <v>CABLE FLEXIBLE OXIGENO 2x14</v>
          </cell>
          <cell r="F1245" t="str">
            <v>ML</v>
          </cell>
          <cell r="G1245">
            <v>2850</v>
          </cell>
        </row>
        <row r="1246">
          <cell r="D1246">
            <v>8861</v>
          </cell>
          <cell r="E1246" t="str">
            <v>CABLE UPT VOZ Y DATOS CAT 6</v>
          </cell>
          <cell r="F1246" t="str">
            <v>ML</v>
          </cell>
          <cell r="G1246">
            <v>2945</v>
          </cell>
        </row>
        <row r="1247">
          <cell r="D1247">
            <v>8862</v>
          </cell>
          <cell r="E1247" t="str">
            <v>CABLE UPT CAT 6 PARA EXTERIORES</v>
          </cell>
          <cell r="F1247" t="str">
            <v>ML</v>
          </cell>
          <cell r="G1247">
            <v>4106</v>
          </cell>
        </row>
        <row r="1248">
          <cell r="D1248">
            <v>8865</v>
          </cell>
          <cell r="E1248" t="str">
            <v>CAJA METALICA PARA CUATRO (4) MEDIDORES</v>
          </cell>
          <cell r="F1248" t="str">
            <v>UN</v>
          </cell>
          <cell r="G1248">
            <v>559993</v>
          </cell>
        </row>
        <row r="1249">
          <cell r="D1249">
            <v>8866</v>
          </cell>
          <cell r="E1249" t="str">
            <v>CAJA RADWEL CONDULETA 2 x 4"</v>
          </cell>
          <cell r="F1249" t="str">
            <v>UN</v>
          </cell>
          <cell r="G1249">
            <v>13066</v>
          </cell>
        </row>
        <row r="1250">
          <cell r="D1250">
            <v>8867</v>
          </cell>
          <cell r="E1250" t="str">
            <v>CAPACETE METALICO GALVANIZADO IMC DE 3"</v>
          </cell>
          <cell r="F1250" t="str">
            <v>UN</v>
          </cell>
          <cell r="G1250">
            <v>53850</v>
          </cell>
        </row>
        <row r="1251">
          <cell r="D1251">
            <v>8868</v>
          </cell>
          <cell r="E1251" t="str">
            <v>CONDUCTORES COBRE No. 1/0 AWG/THHN 600V</v>
          </cell>
          <cell r="F1251" t="str">
            <v>ML</v>
          </cell>
          <cell r="G1251">
            <v>47469</v>
          </cell>
        </row>
        <row r="1252">
          <cell r="D1252">
            <v>8869</v>
          </cell>
          <cell r="E1252" t="str">
            <v>CONDUCTOR COBRE No. 2 AWT/THHN 600V</v>
          </cell>
          <cell r="F1252" t="str">
            <v>ML</v>
          </cell>
          <cell r="G1252">
            <v>27278</v>
          </cell>
        </row>
        <row r="1253">
          <cell r="D1253">
            <v>8870</v>
          </cell>
          <cell r="E1253" t="str">
            <v>CURVA CONDUIT EMT 1"</v>
          </cell>
          <cell r="F1253" t="str">
            <v>UN</v>
          </cell>
          <cell r="G1253">
            <v>3050</v>
          </cell>
        </row>
        <row r="1254">
          <cell r="D1254">
            <v>8871</v>
          </cell>
          <cell r="E1254" t="str">
            <v>CURVA CONDUIT EMT 3/4"</v>
          </cell>
          <cell r="F1254" t="str">
            <v>UN</v>
          </cell>
          <cell r="G1254">
            <v>1950</v>
          </cell>
        </row>
        <row r="1255">
          <cell r="D1255">
            <v>8872</v>
          </cell>
          <cell r="E1255" t="str">
            <v>CURVA GRAN RADIO DUCTO PVC  EB DE 3"</v>
          </cell>
          <cell r="F1255" t="str">
            <v>UN</v>
          </cell>
          <cell r="G1255">
            <v>15388</v>
          </cell>
        </row>
        <row r="1256">
          <cell r="D1256">
            <v>8873</v>
          </cell>
          <cell r="E1256" t="str">
            <v>FAVIGEL</v>
          </cell>
          <cell r="F1256" t="str">
            <v>KG</v>
          </cell>
          <cell r="G1256">
            <v>6684</v>
          </cell>
        </row>
        <row r="1257">
          <cell r="D1257">
            <v>8874</v>
          </cell>
          <cell r="E1257" t="str">
            <v>MEDIDOR DE ENERGIA MONOFASICO</v>
          </cell>
          <cell r="F1257" t="str">
            <v>UN</v>
          </cell>
          <cell r="G1257">
            <v>68500</v>
          </cell>
        </row>
        <row r="1258">
          <cell r="D1258">
            <v>8875</v>
          </cell>
          <cell r="E1258" t="str">
            <v>MEDIDOR DE ENERGIA TRIFASICO 20-80 AMP</v>
          </cell>
          <cell r="F1258" t="str">
            <v>UN</v>
          </cell>
          <cell r="G1258">
            <v>195885</v>
          </cell>
        </row>
        <row r="1259">
          <cell r="D1259">
            <v>8876</v>
          </cell>
          <cell r="E1259" t="str">
            <v>SOLDADURA EXOTERMICA 115 Gr</v>
          </cell>
          <cell r="F1259" t="str">
            <v>UN</v>
          </cell>
          <cell r="G1259">
            <v>17742</v>
          </cell>
        </row>
        <row r="1260">
          <cell r="D1260">
            <v>8877</v>
          </cell>
          <cell r="E1260" t="str">
            <v>TOMA DOBLE VOZ Y DATOS CAT 6</v>
          </cell>
          <cell r="F1260" t="str">
            <v>UN</v>
          </cell>
          <cell r="G1260">
            <v>36295</v>
          </cell>
        </row>
        <row r="1261">
          <cell r="D1261">
            <v>8880</v>
          </cell>
          <cell r="E1261" t="str">
            <v>TUBERIA CONDUIT METALICA GALVANIZADA IMC D= 4"</v>
          </cell>
          <cell r="F1261" t="str">
            <v>ML</v>
          </cell>
          <cell r="G1261">
            <v>159583</v>
          </cell>
        </row>
        <row r="1262">
          <cell r="D1262">
            <v>8883</v>
          </cell>
          <cell r="E1262" t="str">
            <v>UNION CONDUIT EMT DE 1"</v>
          </cell>
          <cell r="F1262" t="str">
            <v>UN</v>
          </cell>
          <cell r="G1262">
            <v>1902</v>
          </cell>
        </row>
        <row r="1263">
          <cell r="D1263">
            <v>8884</v>
          </cell>
          <cell r="E1263" t="str">
            <v>UNION CONDUIT EMT DE 3/4"</v>
          </cell>
          <cell r="F1263" t="str">
            <v>UN</v>
          </cell>
          <cell r="G1263">
            <v>1150</v>
          </cell>
        </row>
        <row r="1264">
          <cell r="D1264">
            <v>8885</v>
          </cell>
          <cell r="E1264" t="str">
            <v>SOLDADURA EXOTERMICA CAP No. 90 gr</v>
          </cell>
          <cell r="F1264" t="str">
            <v>UN</v>
          </cell>
          <cell r="G1264">
            <v>14750</v>
          </cell>
        </row>
        <row r="1265">
          <cell r="D1265">
            <v>8892</v>
          </cell>
          <cell r="E1265" t="str">
            <v>ESTACIÓN 10 - BANCA ABDOMINALES BAJO - ADULTOS MAYORES. DISEÑO IDRD. SUMINISTRO E INSTALACION</v>
          </cell>
          <cell r="F1265" t="str">
            <v>UN</v>
          </cell>
          <cell r="G1265">
            <v>2277961</v>
          </cell>
        </row>
        <row r="1266">
          <cell r="D1266">
            <v>8907</v>
          </cell>
          <cell r="E1266" t="str">
            <v>GEODREN CON TUBERIA CIRCULAR 160mm H= 1.0m</v>
          </cell>
          <cell r="F1266" t="str">
            <v>ML</v>
          </cell>
          <cell r="G1266">
            <v>114194</v>
          </cell>
        </row>
        <row r="1267">
          <cell r="D1267">
            <v>8908</v>
          </cell>
          <cell r="E1267" t="str">
            <v>GEODREN CON TUBERIA CIRCULAR 200mm  H= 1.0m</v>
          </cell>
          <cell r="F1267" t="str">
            <v>ML</v>
          </cell>
          <cell r="G1267">
            <v>134568</v>
          </cell>
        </row>
        <row r="1268">
          <cell r="D1268">
            <v>8911</v>
          </cell>
          <cell r="E1268" t="str">
            <v>TARIFA JORNAL - PERSONAL DE OBRA - OPERADOR EQUIPO DE SEÑALIZACIÓN HORARIO NOCTURNO (INCLUYE FACTOR DE PRESTACIONES)</v>
          </cell>
          <cell r="F1268" t="str">
            <v>JR</v>
          </cell>
          <cell r="G1268">
            <v>138986</v>
          </cell>
        </row>
        <row r="1269">
          <cell r="D1269">
            <v>8913</v>
          </cell>
          <cell r="E1269" t="str">
            <v>BOLSACRETO REF. 1101 ANCHO= 1.20m  LONGITUD= 2.40m  CAPACIDAD 1.0m3</v>
          </cell>
          <cell r="F1269" t="str">
            <v>UN</v>
          </cell>
          <cell r="G1269">
            <v>40020</v>
          </cell>
        </row>
        <row r="1270">
          <cell r="D1270">
            <v>8928</v>
          </cell>
          <cell r="E1270" t="str">
            <v>TUBERIA PVC U.M. NORMA NTC 382 D= 14" RD 21</v>
          </cell>
          <cell r="F1270" t="str">
            <v>ML</v>
          </cell>
          <cell r="G1270">
            <v>510495</v>
          </cell>
        </row>
        <row r="1271">
          <cell r="D1271">
            <v>8929</v>
          </cell>
          <cell r="E1271" t="str">
            <v>UNION GIBAULT HD PARA AC CL.25  D= 14" (350mm)</v>
          </cell>
          <cell r="F1271" t="str">
            <v>UN</v>
          </cell>
          <cell r="G1271">
            <v>1153860</v>
          </cell>
        </row>
        <row r="1272">
          <cell r="D1272">
            <v>8930</v>
          </cell>
          <cell r="E1272" t="str">
            <v>UNION DE CONSTRUCCION Y REPARACION PARA PVC  D= 14"</v>
          </cell>
          <cell r="F1272" t="str">
            <v>UN</v>
          </cell>
          <cell r="G1272">
            <v>1889219</v>
          </cell>
        </row>
        <row r="1273">
          <cell r="D1273">
            <v>8931</v>
          </cell>
          <cell r="E1273" t="str">
            <v>UNION DE TRANSICION PVC-AC  CL.25  D= 14"</v>
          </cell>
          <cell r="F1273" t="str">
            <v>UN</v>
          </cell>
          <cell r="G1273">
            <v>4528337</v>
          </cell>
        </row>
        <row r="1274">
          <cell r="D1274">
            <v>8932</v>
          </cell>
          <cell r="E1274" t="str">
            <v>REDUCCION CONCENTRICA HD E.L.  4" x 2"  (100x50mm)</v>
          </cell>
          <cell r="F1274" t="str">
            <v>UN</v>
          </cell>
          <cell r="G1274">
            <v>158270</v>
          </cell>
        </row>
        <row r="1275">
          <cell r="D1275">
            <v>8933</v>
          </cell>
          <cell r="E1275" t="str">
            <v>REDUCCION CONCENTRICA HD E.L.  14" x 12"  (350x300mm)</v>
          </cell>
          <cell r="F1275" t="str">
            <v>UN</v>
          </cell>
          <cell r="G1275">
            <v>2148612</v>
          </cell>
        </row>
        <row r="1276">
          <cell r="D1276">
            <v>8938</v>
          </cell>
          <cell r="E1276" t="str">
            <v>CAJA GALVANIZADA 5800 CL. 20</v>
          </cell>
          <cell r="F1276" t="str">
            <v>UN</v>
          </cell>
          <cell r="G1276">
            <v>2142</v>
          </cell>
        </row>
        <row r="1277">
          <cell r="D1277">
            <v>8939</v>
          </cell>
          <cell r="E1277" t="str">
            <v>CABLE POLARIZADO 2 x 14"</v>
          </cell>
          <cell r="F1277" t="str">
            <v>ML</v>
          </cell>
          <cell r="G1277">
            <v>3199</v>
          </cell>
        </row>
        <row r="1278">
          <cell r="D1278">
            <v>8941</v>
          </cell>
          <cell r="E1278" t="str">
            <v>TABLERO BIFASICO DE 18 CIRCUITOS CON PUERTA</v>
          </cell>
          <cell r="F1278" t="str">
            <v>UN</v>
          </cell>
          <cell r="G1278">
            <v>196600</v>
          </cell>
        </row>
        <row r="1279">
          <cell r="D1279">
            <v>8942</v>
          </cell>
          <cell r="E1279" t="str">
            <v>CABLE C XLPE 4/0 AWG 15 KV ALUMINIO IL 100% CINTA</v>
          </cell>
          <cell r="F1279" t="str">
            <v>ML</v>
          </cell>
          <cell r="G1279">
            <v>52326</v>
          </cell>
        </row>
        <row r="1280">
          <cell r="D1280">
            <v>8968</v>
          </cell>
          <cell r="E1280" t="str">
            <v>TRANSPORTE DE POSTES AP/LA</v>
          </cell>
          <cell r="F1280" t="str">
            <v>GLB</v>
          </cell>
          <cell r="G1280">
            <v>1000</v>
          </cell>
        </row>
        <row r="1281">
          <cell r="D1281">
            <v>8969</v>
          </cell>
          <cell r="E1281" t="str">
            <v>MOVILIZACIÓN, MONTAJE Y DESMONTAJE DE EQUIPO ENTRE PERFORACIONES DENTRO DE LA OBRA</v>
          </cell>
          <cell r="F1281" t="str">
            <v>GLB</v>
          </cell>
          <cell r="G1281">
            <v>1000</v>
          </cell>
        </row>
        <row r="1282">
          <cell r="D1282">
            <v>8972</v>
          </cell>
          <cell r="E1282" t="str">
            <v>CONCRETO TREMIE 4000 PSI  28 MPa (280 Kg/cm2)</v>
          </cell>
          <cell r="F1282" t="str">
            <v>M3</v>
          </cell>
          <cell r="G1282">
            <v>609512</v>
          </cell>
        </row>
        <row r="1283">
          <cell r="D1283">
            <v>8973</v>
          </cell>
          <cell r="E1283" t="str">
            <v>SOLDADURA 7018 x 3/32</v>
          </cell>
          <cell r="F1283" t="str">
            <v>KG</v>
          </cell>
          <cell r="G1283">
            <v>23250</v>
          </cell>
        </row>
        <row r="1284">
          <cell r="D1284">
            <v>8975</v>
          </cell>
          <cell r="E1284" t="str">
            <v>TUBERÍA ESTRUCTURAL METÁLICO RECTANGULAR DE 6mt (50mm x 25mm) ESPESOR 2mm (TUBERIA DE 2" x 1" CAL. 18)</v>
          </cell>
          <cell r="F1284" t="str">
            <v>ML</v>
          </cell>
          <cell r="G1284">
            <v>6783</v>
          </cell>
        </row>
        <row r="1285">
          <cell r="D1285">
            <v>8978</v>
          </cell>
          <cell r="E1285" t="str">
            <v>GALVANIZADO EN CALIENTE</v>
          </cell>
          <cell r="F1285" t="str">
            <v>KG</v>
          </cell>
          <cell r="G1285">
            <v>2440</v>
          </cell>
        </row>
        <row r="1286">
          <cell r="D1286">
            <v>8979</v>
          </cell>
          <cell r="E1286" t="str">
            <v>OXIGENO</v>
          </cell>
          <cell r="F1286" t="str">
            <v>M3</v>
          </cell>
          <cell r="G1286">
            <v>16065</v>
          </cell>
        </row>
        <row r="1287">
          <cell r="D1287">
            <v>8981</v>
          </cell>
          <cell r="E1287" t="str">
            <v>LAMINA HR A-36</v>
          </cell>
          <cell r="F1287" t="str">
            <v>KG</v>
          </cell>
          <cell r="G1287">
            <v>4526</v>
          </cell>
        </row>
        <row r="1288">
          <cell r="D1288">
            <v>8983</v>
          </cell>
          <cell r="E1288" t="str">
            <v>PERFIL IPE - ASTM A572 GR. 50</v>
          </cell>
          <cell r="F1288" t="str">
            <v>KG</v>
          </cell>
          <cell r="G1288">
            <v>7854</v>
          </cell>
        </row>
        <row r="1289">
          <cell r="D1289">
            <v>8984</v>
          </cell>
          <cell r="E1289" t="str">
            <v>PERFILES C</v>
          </cell>
          <cell r="F1289" t="str">
            <v>KG</v>
          </cell>
          <cell r="G1289">
            <v>6069</v>
          </cell>
        </row>
        <row r="1290">
          <cell r="D1290">
            <v>8985</v>
          </cell>
          <cell r="E1290" t="str">
            <v>BREAKER ENCHUFABLE 1x50A</v>
          </cell>
          <cell r="F1290" t="str">
            <v>UN</v>
          </cell>
          <cell r="G1290">
            <v>14042</v>
          </cell>
        </row>
        <row r="1291">
          <cell r="D1291">
            <v>8986</v>
          </cell>
          <cell r="E1291" t="str">
            <v>BREAKER ENCHUFABLE 1x15A</v>
          </cell>
          <cell r="F1291" t="str">
            <v>UN</v>
          </cell>
          <cell r="G1291">
            <v>14042</v>
          </cell>
        </row>
        <row r="1292">
          <cell r="D1292">
            <v>8987</v>
          </cell>
          <cell r="E1292" t="str">
            <v>BREAKER ENCHUFABLE 2X15A</v>
          </cell>
          <cell r="F1292" t="str">
            <v>UN</v>
          </cell>
          <cell r="G1292">
            <v>42156</v>
          </cell>
        </row>
        <row r="1293">
          <cell r="D1293">
            <v>8988</v>
          </cell>
          <cell r="E1293" t="str">
            <v>BREAKER ENCHUFABLE 1X30A</v>
          </cell>
          <cell r="F1293" t="str">
            <v>UN</v>
          </cell>
          <cell r="G1293">
            <v>14042</v>
          </cell>
        </row>
        <row r="1294">
          <cell r="D1294">
            <v>8990</v>
          </cell>
          <cell r="E1294" t="str">
            <v>BREAKER ENCHUFABLE 3X60A</v>
          </cell>
          <cell r="F1294" t="str">
            <v>UN</v>
          </cell>
          <cell r="G1294">
            <v>83866</v>
          </cell>
        </row>
        <row r="1295">
          <cell r="D1295">
            <v>8993</v>
          </cell>
          <cell r="E1295" t="str">
            <v>CAJA PARA 4 MEDIDORES TRIFASICA 81cm x 75cm x 18cm</v>
          </cell>
          <cell r="F1295" t="str">
            <v>UN</v>
          </cell>
          <cell r="G1295">
            <v>568820</v>
          </cell>
        </row>
        <row r="1296">
          <cell r="D1296">
            <v>8994</v>
          </cell>
          <cell r="E1296" t="str">
            <v>CLAVIJA 10A</v>
          </cell>
          <cell r="F1296" t="str">
            <v>UN</v>
          </cell>
          <cell r="G1296">
            <v>2100</v>
          </cell>
        </row>
        <row r="1297">
          <cell r="D1297">
            <v>8995</v>
          </cell>
          <cell r="E1297" t="str">
            <v>CURVA EMT 1 1/2"</v>
          </cell>
          <cell r="F1297" t="str">
            <v>UN</v>
          </cell>
          <cell r="G1297">
            <v>10650</v>
          </cell>
        </row>
        <row r="1298">
          <cell r="D1298">
            <v>8996</v>
          </cell>
          <cell r="E1298" t="str">
            <v>TABLERO TRIFASICO 18 CIRCUITOS CON ESPACIO PARA TOTALIZADOR</v>
          </cell>
          <cell r="F1298" t="str">
            <v>UN</v>
          </cell>
          <cell r="G1298">
            <v>390000</v>
          </cell>
        </row>
        <row r="1299">
          <cell r="D1299">
            <v>8997</v>
          </cell>
          <cell r="E1299" t="str">
            <v>TABLERO MONOFASICO CON ESPACIO PARA 6 CIRCUITOS</v>
          </cell>
          <cell r="F1299" t="str">
            <v>UN</v>
          </cell>
          <cell r="G1299">
            <v>49980</v>
          </cell>
        </row>
        <row r="1300">
          <cell r="D1300">
            <v>9000</v>
          </cell>
          <cell r="E1300" t="str">
            <v>TOTALIZADOR INDUSTRIAL DE 30A</v>
          </cell>
          <cell r="F1300" t="str">
            <v>UN</v>
          </cell>
          <cell r="G1300">
            <v>211820</v>
          </cell>
        </row>
        <row r="1301">
          <cell r="D1301">
            <v>9001</v>
          </cell>
          <cell r="E1301" t="str">
            <v>TOTALIZADOR INDUSTRIAL DE 3x80A</v>
          </cell>
          <cell r="F1301" t="str">
            <v>UN</v>
          </cell>
          <cell r="G1301">
            <v>211820</v>
          </cell>
        </row>
        <row r="1302">
          <cell r="D1302">
            <v>9003</v>
          </cell>
          <cell r="E1302" t="str">
            <v>UNION EMT 1 1/2"</v>
          </cell>
          <cell r="F1302" t="str">
            <v>UN</v>
          </cell>
          <cell r="G1302">
            <v>5000</v>
          </cell>
        </row>
        <row r="1303">
          <cell r="D1303">
            <v>9004</v>
          </cell>
          <cell r="E1303" t="str">
            <v>TUBO EN CONCRETO ALTA RESISTENCIA D= 8"</v>
          </cell>
          <cell r="F1303" t="str">
            <v>ML</v>
          </cell>
          <cell r="G1303">
            <v>244253</v>
          </cell>
        </row>
        <row r="1304">
          <cell r="D1304">
            <v>9005</v>
          </cell>
          <cell r="E1304" t="str">
            <v>TUBERIA CONCRETO DE ALTA RESISTENCIA D= 16"</v>
          </cell>
          <cell r="F1304" t="str">
            <v>ML</v>
          </cell>
          <cell r="G1304">
            <v>522653</v>
          </cell>
        </row>
        <row r="1305">
          <cell r="D1305">
            <v>9006</v>
          </cell>
          <cell r="E1305" t="str">
            <v>TUBO EN CONCRETO ALTA RESISTENCIA D= 18"</v>
          </cell>
          <cell r="F1305" t="str">
            <v>ML</v>
          </cell>
          <cell r="G1305">
            <v>649106</v>
          </cell>
        </row>
        <row r="1306">
          <cell r="D1306">
            <v>9007</v>
          </cell>
          <cell r="E1306" t="str">
            <v>TUBO EN CONCRETO ALTA RESISTENCIA D= 20"</v>
          </cell>
          <cell r="F1306" t="str">
            <v>ML</v>
          </cell>
          <cell r="G1306">
            <v>765235</v>
          </cell>
        </row>
        <row r="1307">
          <cell r="D1307">
            <v>9016</v>
          </cell>
          <cell r="E1307" t="str">
            <v>EVALUACION PARA TRATAMIENTO Y/O MANEJO SILVICULTURAL. CANTIDAD &lt;25 ARBOLES. (SEGUN RESOLUCION SDA No. 5589 DEL 30/09/2011)</v>
          </cell>
          <cell r="F1307" t="str">
            <v>UN</v>
          </cell>
          <cell r="G1307">
            <v>119600</v>
          </cell>
        </row>
        <row r="1308">
          <cell r="D1308">
            <v>9017</v>
          </cell>
          <cell r="E1308" t="str">
            <v>SEGUIMIENTO PARA TRATAMIENTO Y/O MANEJO SILVICULTURAL. CANTIDAD &lt;25 ARBOLES. (SEGUN RESOLUCION SDA No. 5589 DEL 30/09/2011)</v>
          </cell>
          <cell r="F1308" t="str">
            <v>UN</v>
          </cell>
          <cell r="G1308">
            <v>252200</v>
          </cell>
        </row>
        <row r="1309">
          <cell r="D1309">
            <v>9018</v>
          </cell>
          <cell r="E1309" t="str">
            <v>EVALUACION PARA TRATAMIENTO Y/O MANEJO SILVICULTURAL. CANTIDAD 25 - 49 ARBOLES. (SEGUN RESOLUCION SDA No. 5589 DEL 30/09/2011)</v>
          </cell>
          <cell r="F1309" t="str">
            <v>UN</v>
          </cell>
          <cell r="G1309">
            <v>163800</v>
          </cell>
        </row>
        <row r="1310">
          <cell r="D1310">
            <v>9019</v>
          </cell>
          <cell r="E1310" t="str">
            <v>SEGUIMIENTO PARA TRATAMIENTO Y/O MANEJO SILVICULTURAL. CANTIDAD 25 - 49 ARBOLES. (SEGUN RESOLUCION SDA No. 5589 DEL 30/09/2011)</v>
          </cell>
          <cell r="F1310" t="str">
            <v>UN</v>
          </cell>
          <cell r="G1310">
            <v>339300</v>
          </cell>
        </row>
        <row r="1311">
          <cell r="D1311">
            <v>9020</v>
          </cell>
          <cell r="E1311" t="str">
            <v>EVALUACION PARA TRATAMIENTO Y/O MANEJO SILVICULTURAL. CANTIDAD 50 - 99 ARBOLES. (SEGUN RESOLUCION SDA No. 5589 DEL 30/09/2011)</v>
          </cell>
          <cell r="F1311" t="str">
            <v>UN</v>
          </cell>
          <cell r="G1311">
            <v>208000</v>
          </cell>
        </row>
        <row r="1312">
          <cell r="D1312">
            <v>9021</v>
          </cell>
          <cell r="E1312" t="str">
            <v>SEGUIMIENTO PARA TRATAMIENTO Y/O MANEJO SILVICULTURAL. CANTIDAD 50 - 99 ARBOLES. (SEGUN RESOLUCION SDA No. 5589 DEL 30/09/2011)</v>
          </cell>
          <cell r="F1312" t="str">
            <v>UN</v>
          </cell>
          <cell r="G1312">
            <v>427700</v>
          </cell>
        </row>
        <row r="1313">
          <cell r="D1313">
            <v>9022</v>
          </cell>
          <cell r="E1313" t="str">
            <v>EVALUACION PARA TRATAMIENTO Y/O MANEJO SILVICULTURAL. CANTIDAD 100 - 199. (SEGUN RESOLUCION SDA No. 5589 DEL 30/09/2011)</v>
          </cell>
          <cell r="F1313" t="str">
            <v>UN</v>
          </cell>
          <cell r="G1313">
            <v>252200</v>
          </cell>
        </row>
        <row r="1314">
          <cell r="D1314">
            <v>9023</v>
          </cell>
          <cell r="E1314" t="str">
            <v>SEGUIMIENTO PARA TRATAMIENTO Y/O MANEJO SILVICULTURAL. CANTIDAD 100 - 199. (SEGUN RESOLUCION SDA No. 5589 DEL 30/09/2011)</v>
          </cell>
          <cell r="F1314" t="str">
            <v>UN</v>
          </cell>
          <cell r="G1314">
            <v>516100</v>
          </cell>
        </row>
        <row r="1315">
          <cell r="D1315">
            <v>9024</v>
          </cell>
          <cell r="E1315" t="str">
            <v>EVALUACION PARA TRATAMIENTO Y/O MANEJO SILVICULTURAL. CANTIDAD 200 - 299. (SEGUN RESOLUCION SDA No. 5589 DEL 30/09/2011)</v>
          </cell>
          <cell r="F1315" t="str">
            <v>UN</v>
          </cell>
          <cell r="G1315">
            <v>339300</v>
          </cell>
        </row>
        <row r="1316">
          <cell r="D1316">
            <v>9025</v>
          </cell>
          <cell r="E1316" t="str">
            <v>SEGUIMIENTO PARA TRATAMIENTO Y/O MANEJO SILVICULTURAL. CANTIDAD 200 - 299. (SEGUN RESOLUCION SDA No. 5589 DEL 30/09/2011)</v>
          </cell>
          <cell r="F1316" t="str">
            <v>UN</v>
          </cell>
          <cell r="G1316">
            <v>691600</v>
          </cell>
        </row>
        <row r="1317">
          <cell r="D1317">
            <v>9026</v>
          </cell>
          <cell r="E1317" t="str">
            <v>EVALUACION PARA TRATAMIENTO Y/O MANEJO SILVICULTURAL. CANTIDAD 300 - 399. (SEGUN RESOLUCION SDA No. 5589 DEL 30/09/2011)</v>
          </cell>
          <cell r="F1317" t="str">
            <v>UN</v>
          </cell>
          <cell r="G1317">
            <v>503100</v>
          </cell>
        </row>
        <row r="1318">
          <cell r="D1318">
            <v>9027</v>
          </cell>
          <cell r="E1318" t="str">
            <v>SEGUIMIENTO PARA TRATAMIENTO Y/O MANEJO SILVICULTURAL. CANTIDAD 300 - 399. (SEGUN RESOLUCION SDA No. 5589 DEL 30/09/2011)</v>
          </cell>
          <cell r="F1318" t="str">
            <v>UN</v>
          </cell>
          <cell r="G1318">
            <v>867100</v>
          </cell>
        </row>
        <row r="1319">
          <cell r="D1319">
            <v>9028</v>
          </cell>
          <cell r="E1319" t="str">
            <v>EVALUACION PARA TRATAMIENTO Y/O MANEJO SILVICULTURAL. CANTIDAD 400 - 499. (SEGUN RESOLUCION SDA No. 5589 DEL 30/09/2011)</v>
          </cell>
          <cell r="F1319" t="str">
            <v>UN</v>
          </cell>
          <cell r="G1319">
            <v>666900</v>
          </cell>
        </row>
        <row r="1320">
          <cell r="D1320">
            <v>9029</v>
          </cell>
          <cell r="E1320" t="str">
            <v>SEGUIMIENTO PARA TRATAMIENTO Y/O MANEJO SILVICULTURAL. CANTIDAD 400 - 499. (SEGUN RESOLUCION SDA No. 5589 DEL 30/09/2011)</v>
          </cell>
          <cell r="F1320" t="str">
            <v>UN</v>
          </cell>
          <cell r="G1320">
            <v>1307800</v>
          </cell>
        </row>
        <row r="1321">
          <cell r="D1321">
            <v>9030</v>
          </cell>
          <cell r="E1321" t="str">
            <v>EVALUACION PARA TRATAMIENTO Y/O MANEJO SILVICULTURAL. CANTIDAD 500 - 999 ARBOLES. (SEGUN RESOLUCION SDA No. 5589 DEL 30/09/2011)</v>
          </cell>
          <cell r="F1321" t="str">
            <v>UN</v>
          </cell>
          <cell r="G1321">
            <v>1107600</v>
          </cell>
        </row>
        <row r="1322">
          <cell r="D1322">
            <v>9031</v>
          </cell>
          <cell r="E1322" t="str">
            <v>SEGUIMIENTO PARA TRATAMIENTO Y/O MANEJO SILVICULTURAL. CANTIDAD 500 - 999 ARBOLES. (SEGUN RESOLUCION SDA No. 5589 DEL 30/09/2011)</v>
          </cell>
          <cell r="F1322" t="str">
            <v>UN</v>
          </cell>
          <cell r="G1322">
            <v>2515500</v>
          </cell>
        </row>
        <row r="1323">
          <cell r="D1323">
            <v>9032</v>
          </cell>
          <cell r="E1323" t="str">
            <v>EVALUACION PARA TRATAMIENTO Y/O MANEJO SILVICULTURAL. CANTIDAD &gt;1000 ARBOLES. (SEGUN RESOLUCION SDA No. 5589 DEL 30/09/2011)</v>
          </cell>
          <cell r="F1323" t="str">
            <v>UN</v>
          </cell>
          <cell r="G1323">
            <v>1371500</v>
          </cell>
        </row>
        <row r="1324">
          <cell r="D1324">
            <v>9033</v>
          </cell>
          <cell r="E1324" t="str">
            <v>SEGUIMIENTO PARA TRATAMIENTO Y/O MANEJO SILVICULTURAL. CANTIDAD &gt;1000 ARBOLES. (SEGUN RESOLUCION SDA No. 5589 DEL 30/09/2011)</v>
          </cell>
          <cell r="F1324" t="str">
            <v>UN</v>
          </cell>
          <cell r="G1324">
            <v>2954900</v>
          </cell>
        </row>
        <row r="1325">
          <cell r="D1325">
            <v>9034</v>
          </cell>
          <cell r="E1325" t="str">
            <v>DELINEADORES TIPO A 0.77 x 0.15 x 0.10 (Incluye tornillos)</v>
          </cell>
          <cell r="F1325" t="str">
            <v>UN</v>
          </cell>
          <cell r="G1325">
            <v>200648</v>
          </cell>
        </row>
        <row r="1326">
          <cell r="D1326">
            <v>9035</v>
          </cell>
          <cell r="E1326" t="str">
            <v>DELINEADORES TIPO B 0.78 x 0.20 x 0.15 (Incluye tornillos)</v>
          </cell>
          <cell r="F1326" t="str">
            <v>UN</v>
          </cell>
          <cell r="G1326">
            <v>217175</v>
          </cell>
        </row>
        <row r="1327">
          <cell r="D1327">
            <v>9036</v>
          </cell>
          <cell r="E1327" t="str">
            <v>DELINEADORES TIPO C 0.405 x 0.15 x 0.085 (Incluye tornillos)</v>
          </cell>
          <cell r="F1327" t="str">
            <v>UN</v>
          </cell>
          <cell r="G1327">
            <v>53907</v>
          </cell>
        </row>
        <row r="1328">
          <cell r="D1328">
            <v>9037</v>
          </cell>
          <cell r="E1328" t="str">
            <v>CURVA 90° PVC 2"</v>
          </cell>
          <cell r="F1328" t="str">
            <v>UN</v>
          </cell>
          <cell r="G1328">
            <v>20706</v>
          </cell>
        </row>
        <row r="1329">
          <cell r="D1329">
            <v>9038</v>
          </cell>
          <cell r="E1329" t="str">
            <v>POSTE TIPO MASTIL T1 X (5.00 mt) EN TUBO SCH 40  GALVANIZADO Y PINTADO</v>
          </cell>
          <cell r="F1329" t="str">
            <v>UN</v>
          </cell>
          <cell r="G1329">
            <v>3434646</v>
          </cell>
        </row>
        <row r="1330">
          <cell r="D1330">
            <v>9043</v>
          </cell>
          <cell r="E1330" t="str">
            <v>GEOMALLA FORTGRID ASPHALT 75  3.8m\ FORTGRID ASPHALT 300 GEF: 3,2</v>
          </cell>
          <cell r="F1330" t="str">
            <v>M2</v>
          </cell>
          <cell r="G1330">
            <v>19492</v>
          </cell>
        </row>
        <row r="1331">
          <cell r="D1331">
            <v>9044</v>
          </cell>
          <cell r="E1331" t="str">
            <v>GEOMALLA FORTGRID ASPHALT 100  3.8m\ FORTGRID ASPHALT 700 GEF: 7,0</v>
          </cell>
          <cell r="F1331" t="str">
            <v>M2</v>
          </cell>
          <cell r="G1331">
            <v>23990</v>
          </cell>
        </row>
        <row r="1332">
          <cell r="D1332">
            <v>9048</v>
          </cell>
          <cell r="E1332" t="str">
            <v>CARTELERA CON MARCO EN ALUMINIO ANODIZADO, PAÑO COLOR GRIS CON CENEFA SUPERIOR, PUERTAS CORREDIZAS. Incl. transporte</v>
          </cell>
          <cell r="F1332" t="str">
            <v>UN</v>
          </cell>
          <cell r="G1332">
            <v>520354</v>
          </cell>
        </row>
        <row r="1333">
          <cell r="D1333">
            <v>9050</v>
          </cell>
          <cell r="E1333" t="str">
            <v>CAMARA DIGITAL COMPACTA MINIMO 16.2 MEGAPIXELES, MEMORIA DE 8 GB, VIDEO HD CON PAUSA Y ZOOM (UN)</v>
          </cell>
          <cell r="F1333" t="str">
            <v>UN</v>
          </cell>
          <cell r="G1333">
            <v>541646</v>
          </cell>
        </row>
        <row r="1334">
          <cell r="D1334">
            <v>9054</v>
          </cell>
          <cell r="E1334" t="str">
            <v>CUBIERTA SANDWICH DECK  333C, SENCILLA, EN ALUZINC Cal 24. SUM E INST. PANEL SIN TRASLAPOS LONGITUDINALES. PINTURA PLASTISOL/DURANAR 1 CARA (e=24micrones) CLIPS METALICOS OCULTOS. AISLANTE FIBRA VIDRIO 38mm</v>
          </cell>
          <cell r="F1334" t="str">
            <v>M2</v>
          </cell>
          <cell r="G1334">
            <v>344300</v>
          </cell>
        </row>
        <row r="1335">
          <cell r="D1335">
            <v>9056</v>
          </cell>
          <cell r="E1335" t="str">
            <v>CIELORASO BAFFLE EN ALUZINC LISO COLOR ALUMINIO MEDIO. INCL FIJACION CON SISTEMA DE TRABA DE PRESION A UN RIEL PORTAPANEL SECCION 25mm CON DISTANCIA CADA 100mm Y ALTUA DE 100mm</v>
          </cell>
          <cell r="F1335" t="str">
            <v>M2</v>
          </cell>
          <cell r="G1335">
            <v>646281</v>
          </cell>
        </row>
        <row r="1336">
          <cell r="D1336">
            <v>9057</v>
          </cell>
          <cell r="E1336" t="str">
            <v>CIELO 84R EN ALUZINC LISO COLOR ALUMINIO MEDIO. INCL FIJACION A LA ESTRUCTURA DEL PORTAPANEL POR MEDIO DE AMARRES CADA METRO, ANCHO DEL PANEL DE 84mm</v>
          </cell>
          <cell r="F1336" t="str">
            <v>M2</v>
          </cell>
          <cell r="G1336">
            <v>314800</v>
          </cell>
        </row>
        <row r="1337">
          <cell r="D1337">
            <v>9062</v>
          </cell>
          <cell r="E1337" t="str">
            <v>SEÑAL VERTICAL UNA CARA PARA CICLORUTA PARAL 3m, ÁNGULO DE 2x1/4x3m LAMINA CAL. 16 PINTADA POR UNA CARA 0.60m x 0.60m o 0.75m x 0.75m</v>
          </cell>
          <cell r="F1337" t="str">
            <v>UN</v>
          </cell>
          <cell r="G1337">
            <v>369444</v>
          </cell>
        </row>
        <row r="1338">
          <cell r="D1338">
            <v>9083</v>
          </cell>
          <cell r="E1338" t="str">
            <v xml:space="preserve">TARIFA DIA - EQUIPO DE TOPOGRAFÍA. INCLUYE TRÁNSITO, NIVEL Y ELEMENTOS COMPLEMENTARIOS </v>
          </cell>
          <cell r="F1338" t="str">
            <v>DIA</v>
          </cell>
          <cell r="G1338">
            <v>154000</v>
          </cell>
        </row>
        <row r="1339">
          <cell r="D1339">
            <v>9084</v>
          </cell>
          <cell r="E1339" t="str">
            <v>TARIFA MES - PERSONAL TÉCNICO-TECNÓLOGO EN ÁREAS DE INGENIERÍA (NO INCLUYE FACTOR DE PRESTACIONES)</v>
          </cell>
          <cell r="F1339" t="str">
            <v>MES</v>
          </cell>
          <cell r="G1339">
            <v>3241000</v>
          </cell>
        </row>
        <row r="1340">
          <cell r="D1340">
            <v>9085</v>
          </cell>
          <cell r="E1340" t="str">
            <v>TARIFA MES - PERSONAL TÉCNICO - AUXILIAR DE INGENIERÍA (NO INCLUYE FACTOR DE PRESTACIONES)</v>
          </cell>
          <cell r="F1340" t="str">
            <v>MES</v>
          </cell>
          <cell r="G1340">
            <v>2849000</v>
          </cell>
        </row>
        <row r="1341">
          <cell r="D1341">
            <v>9086</v>
          </cell>
          <cell r="E1341" t="str">
            <v>TARIFA MES - PERSONAL TÉCNICO - DIBUJANTE 1 (NO INCLUYE FACTOR DE PRESTACIONES)</v>
          </cell>
          <cell r="F1341" t="str">
            <v>MES</v>
          </cell>
          <cell r="G1341">
            <v>2988000</v>
          </cell>
        </row>
        <row r="1342">
          <cell r="D1342">
            <v>9087</v>
          </cell>
          <cell r="E1342" t="str">
            <v>TARIFA MES - PERSONAL TÉCNICO - DIBUJANTE 2 (NO INCLUYE FACTOR DE PRESTACIONES)</v>
          </cell>
          <cell r="F1342" t="str">
            <v>MES</v>
          </cell>
          <cell r="G1342">
            <v>2414000</v>
          </cell>
        </row>
        <row r="1343">
          <cell r="D1343">
            <v>9088</v>
          </cell>
          <cell r="E1343" t="str">
            <v>TARIFA MES - PERSONAL TÉCNICO - TOPÓGRAFO INSPECTOR (NO INCLUYE FACTOR DE PRESTACIONES)</v>
          </cell>
          <cell r="F1343" t="str">
            <v>MES</v>
          </cell>
          <cell r="G1343">
            <v>3379000</v>
          </cell>
        </row>
        <row r="1344">
          <cell r="D1344">
            <v>9089</v>
          </cell>
          <cell r="E1344" t="str">
            <v>TARIFA MES - PERSONAL TÉCNICO - LABORATORISTA INSPECTOR (NO INCLUYE FACTOR DE PRESTACIONES)</v>
          </cell>
          <cell r="F1344" t="str">
            <v>MES</v>
          </cell>
          <cell r="G1344">
            <v>2993000</v>
          </cell>
        </row>
        <row r="1345">
          <cell r="D1345">
            <v>9090</v>
          </cell>
          <cell r="E1345" t="str">
            <v>TARIFA MES - PERSONAL TÉCNICO - LABORATORISTA AUXILIAR (NO INCLUYE FACTOR DE PRESTACIONES)</v>
          </cell>
          <cell r="F1345" t="str">
            <v>MES</v>
          </cell>
          <cell r="G1345">
            <v>2095000</v>
          </cell>
        </row>
        <row r="1346">
          <cell r="D1346">
            <v>9091</v>
          </cell>
          <cell r="E1346" t="str">
            <v>TARIFA MES - PERSONAL TÉCNICO - OPERADOR EQUIPO PERFORACIÓN (INCLUYE FACTOR DE PRESTACIONES)</v>
          </cell>
          <cell r="F1346" t="str">
            <v>MES</v>
          </cell>
          <cell r="G1346">
            <v>3924546</v>
          </cell>
        </row>
        <row r="1347">
          <cell r="D1347">
            <v>9092</v>
          </cell>
          <cell r="E1347" t="str">
            <v>TARIFA MES - PERSONAL TÉCNICO - OPERADOR AUXILIAR DE EQUIPO (INCLUYE FACTOR DE PRESTACIONES)</v>
          </cell>
          <cell r="F1347" t="str">
            <v>MES</v>
          </cell>
          <cell r="G1347">
            <v>2868481</v>
          </cell>
        </row>
        <row r="1348">
          <cell r="D1348">
            <v>9093</v>
          </cell>
          <cell r="E1348" t="str">
            <v>TARIFA MES - PERSONAL TÉCNICO - INSPECTOR 1 (NO INCLUYE FACTOR DE PRESTACIONES)</v>
          </cell>
          <cell r="F1348" t="str">
            <v>MES</v>
          </cell>
          <cell r="G1348">
            <v>2458000</v>
          </cell>
        </row>
        <row r="1349">
          <cell r="D1349">
            <v>9094</v>
          </cell>
          <cell r="E1349" t="str">
            <v>TARIFA MES - PERSONAL TÉCNICO - INSPECTOR 2 (NO INCLUYE FACTOR DE PRESTACIONES)</v>
          </cell>
          <cell r="F1349" t="str">
            <v>MES</v>
          </cell>
          <cell r="G1349">
            <v>2213000</v>
          </cell>
        </row>
        <row r="1350">
          <cell r="D1350">
            <v>9095</v>
          </cell>
          <cell r="E1350" t="str">
            <v>TARIFA MES - PERSONAL TÉCNICO - TOPÓGRAFO AUXILIAR (NO INCLUYE FACTOR DE PRESTACIONES)</v>
          </cell>
          <cell r="F1350" t="str">
            <v>MES</v>
          </cell>
          <cell r="G1350">
            <v>2771000</v>
          </cell>
        </row>
        <row r="1351">
          <cell r="D1351">
            <v>9096</v>
          </cell>
          <cell r="E1351" t="str">
            <v>TARIFA MES - PERSONAL TÉCNICO - BATIMETRISTA INSPECTOR (NO INCLUYE FACTOR DE PRESTACIONES)</v>
          </cell>
          <cell r="F1351" t="str">
            <v>MES</v>
          </cell>
          <cell r="G1351">
            <v>3379000</v>
          </cell>
        </row>
        <row r="1352">
          <cell r="D1352">
            <v>9097</v>
          </cell>
          <cell r="E1352" t="str">
            <v>TARIFA MES - PERSONAL TÉCNICO - BATIMETRISTA AUXILIAR (NO INCLUYE FACTOR DE PRESTACIONES)</v>
          </cell>
          <cell r="F1352" t="str">
            <v>MES</v>
          </cell>
          <cell r="G1352">
            <v>2771000</v>
          </cell>
        </row>
        <row r="1353">
          <cell r="D1353">
            <v>9098</v>
          </cell>
          <cell r="E1353" t="str">
            <v>TARIFA MES - PERSONAL AUXILIAR TÉCNICO - CADENERO 1 (NO INCLUYE FACTOR DE PRESTACIONES)</v>
          </cell>
          <cell r="F1353" t="str">
            <v>MES</v>
          </cell>
          <cell r="G1353">
            <v>2095000</v>
          </cell>
        </row>
        <row r="1354">
          <cell r="D1354">
            <v>9099</v>
          </cell>
          <cell r="E1354" t="str">
            <v>TARIFA MES - PERSONAL AUXILIAR TÉCNICO - CADENERO 2 (NO INCLUYE FACTOR DE PRESTACIONES)</v>
          </cell>
          <cell r="F1354" t="str">
            <v>MES</v>
          </cell>
          <cell r="G1354">
            <v>1825000</v>
          </cell>
        </row>
        <row r="1355">
          <cell r="D1355">
            <v>9100</v>
          </cell>
          <cell r="E1355" t="str">
            <v>TARIFA MES - PERSONAL AUXILIAR TÉCNICO - CONDUCTOR O MOTORISTA (NO INCLUYE FACTOR DE PRESTACIONES)</v>
          </cell>
          <cell r="F1355" t="str">
            <v>MES</v>
          </cell>
          <cell r="G1355">
            <v>1518000</v>
          </cell>
        </row>
        <row r="1356">
          <cell r="D1356">
            <v>9101</v>
          </cell>
          <cell r="E1356" t="str">
            <v>TARIFA MES - PERSONAL DE OBRA - MAESTRO DE OBRA (NO INCLUYE FACTOR DE PRESTACIONES)</v>
          </cell>
          <cell r="F1356" t="str">
            <v>MES</v>
          </cell>
          <cell r="G1356">
            <v>3900000</v>
          </cell>
        </row>
        <row r="1357">
          <cell r="D1357">
            <v>9102</v>
          </cell>
          <cell r="E1357" t="str">
            <v>TARIFA MES - PERSONAL ADMINISTRATIVO - ADMINISTRADOR (NO INCLUYE FACTOR DE PRESTACIONES)</v>
          </cell>
          <cell r="F1357" t="str">
            <v>MES</v>
          </cell>
          <cell r="G1357">
            <v>3146000</v>
          </cell>
        </row>
        <row r="1358">
          <cell r="D1358">
            <v>9103</v>
          </cell>
          <cell r="E1358" t="str">
            <v>TARIFA MES - PERSONAL ADMINISTRATIVO - AUXILIAR ADMINISTRATIVO-ALMACENISTA (NO INCLUYE FACTOR DE PRESTACIONES)</v>
          </cell>
          <cell r="F1358" t="str">
            <v>MES</v>
          </cell>
          <cell r="G1358">
            <v>2244000</v>
          </cell>
        </row>
        <row r="1359">
          <cell r="D1359">
            <v>9104</v>
          </cell>
          <cell r="E1359" t="str">
            <v>TARIFA MES - PERSONAL ADMINISTRATIVO - SECRETARIA 1 (NO INCLUYE FACTOR DE PRESTACIONES)</v>
          </cell>
          <cell r="F1359" t="str">
            <v>MES</v>
          </cell>
          <cell r="G1359">
            <v>1825000</v>
          </cell>
        </row>
        <row r="1360">
          <cell r="D1360">
            <v>9105</v>
          </cell>
          <cell r="E1360" t="str">
            <v>TARIFA MES - PERSONAL ADMINISTRATIVO - SECRETARIA 2 (NO INCLUYE FACTOR DE PRESTACIONES)</v>
          </cell>
          <cell r="F1360" t="str">
            <v>MES</v>
          </cell>
          <cell r="G1360">
            <v>1518000</v>
          </cell>
        </row>
        <row r="1361">
          <cell r="D1361">
            <v>9107</v>
          </cell>
          <cell r="E1361" t="str">
            <v>TARIFA MES - PROFESIONAL CATEGORÍA 1 (NO INCLUYE FACTOR DE PRESTACIONES)</v>
          </cell>
          <cell r="F1361" t="str">
            <v>MES</v>
          </cell>
          <cell r="G1361">
            <v>15725000</v>
          </cell>
        </row>
        <row r="1362">
          <cell r="D1362">
            <v>9108</v>
          </cell>
          <cell r="E1362" t="str">
            <v>TARIFA MES - PROFESIONAL CATEGORÍA 2 (NO INCLUYE FACTOR DE PRESTACIONES)</v>
          </cell>
          <cell r="F1362" t="str">
            <v>MES</v>
          </cell>
          <cell r="G1362">
            <v>11985000</v>
          </cell>
        </row>
        <row r="1363">
          <cell r="D1363">
            <v>9109</v>
          </cell>
          <cell r="E1363" t="str">
            <v>TARIFA MES - PROFESIONAL CATEGORÍA 3 (NO INCLUYE FACTOR DE PRESTACIONES)</v>
          </cell>
          <cell r="F1363" t="str">
            <v>MES</v>
          </cell>
          <cell r="G1363">
            <v>10114000</v>
          </cell>
        </row>
        <row r="1364">
          <cell r="D1364">
            <v>9110</v>
          </cell>
          <cell r="E1364" t="str">
            <v>TARIFA MES - PROFESIONAL CATEGORÍA 4 (NO INCLUYE FACTOR DE PRESTACIONES)</v>
          </cell>
          <cell r="F1364" t="str">
            <v>MES</v>
          </cell>
          <cell r="G1364">
            <v>8612000</v>
          </cell>
        </row>
        <row r="1365">
          <cell r="D1365">
            <v>9111</v>
          </cell>
          <cell r="E1365" t="str">
            <v>TARIFA MES - PROFESIONAL CATEGORÍA 5 (NO INCLUYE FACTOR DE PRESTACIONES)</v>
          </cell>
          <cell r="F1365" t="str">
            <v>MES</v>
          </cell>
          <cell r="G1365">
            <v>7768000</v>
          </cell>
        </row>
        <row r="1366">
          <cell r="D1366">
            <v>9112</v>
          </cell>
          <cell r="E1366" t="str">
            <v>TARIFA MES - PROFESIONAL CATEGORÍA 6 (NO INCLUYE FACTOR DE PRESTACIONES)</v>
          </cell>
          <cell r="F1366" t="str">
            <v>MES</v>
          </cell>
          <cell r="G1366">
            <v>6927000</v>
          </cell>
        </row>
        <row r="1367">
          <cell r="D1367">
            <v>9113</v>
          </cell>
          <cell r="E1367" t="str">
            <v>TARIFA MES - PROFESIONAL CATEGORÍA 7 (NO INCLUYE FACTOR DE PRESTACIONES)</v>
          </cell>
          <cell r="F1367" t="str">
            <v>MES</v>
          </cell>
          <cell r="G1367">
            <v>5238000</v>
          </cell>
        </row>
        <row r="1368">
          <cell r="D1368">
            <v>9114</v>
          </cell>
          <cell r="E1368" t="str">
            <v>TARIFA MES - PROFESIONAL CATEGORÍA 8 (NO INCLUYE FACTOR DE PRESTACIONES)</v>
          </cell>
          <cell r="F1368" t="str">
            <v>MES</v>
          </cell>
          <cell r="G1368">
            <v>4943000</v>
          </cell>
        </row>
        <row r="1369">
          <cell r="D1369">
            <v>9115</v>
          </cell>
          <cell r="E1369" t="str">
            <v xml:space="preserve">TARIFA MES - EQUIPO DE TOPOGRAFÍA. INCLUYE TRÁNSITO, NIVEL Y ELEMENTOS COMPLEMENTARIOS </v>
          </cell>
          <cell r="F1369" t="str">
            <v>MES</v>
          </cell>
          <cell r="G1369">
            <v>4484000</v>
          </cell>
        </row>
        <row r="1370">
          <cell r="D1370">
            <v>9116</v>
          </cell>
          <cell r="E1370" t="str">
            <v xml:space="preserve">TARIFA DIA - EQUIPO COMPLETO DE LABORATORIO - ESTUDIOS </v>
          </cell>
          <cell r="F1370" t="str">
            <v>DIA</v>
          </cell>
          <cell r="G1370">
            <v>242000</v>
          </cell>
        </row>
        <row r="1371">
          <cell r="D1371">
            <v>9117</v>
          </cell>
          <cell r="E1371" t="str">
            <v xml:space="preserve">TARIFA MES - EQUIPO COMPLETO DE LABORATORIO - ESTUDIOS </v>
          </cell>
          <cell r="F1371" t="str">
            <v>MES</v>
          </cell>
          <cell r="G1371">
            <v>6993000</v>
          </cell>
        </row>
        <row r="1372">
          <cell r="D1372">
            <v>9118</v>
          </cell>
          <cell r="E1372" t="str">
            <v xml:space="preserve">TARIFA DIA - EQUIPO COMPLETO DE LABORATORIO - INTERVENTORIAS </v>
          </cell>
          <cell r="F1372" t="str">
            <v>DIA</v>
          </cell>
          <cell r="G1372">
            <v>417000</v>
          </cell>
        </row>
        <row r="1373">
          <cell r="D1373">
            <v>9119</v>
          </cell>
          <cell r="E1373" t="str">
            <v xml:space="preserve">TARIFA MES - EQUIPO COMPLETO DE LABORATORIO - INTERVENTORIAS </v>
          </cell>
          <cell r="F1373" t="str">
            <v>MES</v>
          </cell>
          <cell r="G1373">
            <v>12362000</v>
          </cell>
        </row>
        <row r="1374">
          <cell r="D1374">
            <v>9120</v>
          </cell>
          <cell r="E1374" t="str">
            <v>TARIFA DIA - EQUIPO COMPLETO DE BATIMETRIA, HIDROMETRIA O SEDIMENTOMETRIA</v>
          </cell>
          <cell r="F1374" t="str">
            <v>DIA</v>
          </cell>
          <cell r="G1374">
            <v>298000</v>
          </cell>
        </row>
        <row r="1375">
          <cell r="D1375">
            <v>9121</v>
          </cell>
          <cell r="E1375" t="str">
            <v xml:space="preserve">TARIFA MES - EQUIPO COMPLETO DE BATIMETRIA, HIDROMETRIA O SEDIMENTOMETRIA </v>
          </cell>
          <cell r="F1375" t="str">
            <v>MES</v>
          </cell>
          <cell r="G1375">
            <v>8973000</v>
          </cell>
        </row>
        <row r="1376">
          <cell r="D1376">
            <v>9122</v>
          </cell>
          <cell r="E1376" t="str">
            <v xml:space="preserve">TARIFA DIA - PLOTTER </v>
          </cell>
          <cell r="F1376" t="str">
            <v>DIA</v>
          </cell>
          <cell r="G1376">
            <v>45542</v>
          </cell>
        </row>
        <row r="1377">
          <cell r="D1377">
            <v>9123</v>
          </cell>
          <cell r="E1377" t="str">
            <v xml:space="preserve">TARIFA MES - PLOTTER </v>
          </cell>
          <cell r="F1377" t="str">
            <v>MES</v>
          </cell>
          <cell r="G1377">
            <v>1371463</v>
          </cell>
        </row>
        <row r="1378">
          <cell r="D1378">
            <v>9124</v>
          </cell>
          <cell r="E1378" t="str">
            <v>TARIFA DIA - DISTANCIOMETRO  (Incluyendo tránsito y Estación Total) - Capacidad de Lectura hasta 1500m</v>
          </cell>
          <cell r="F1378" t="str">
            <v>DIA</v>
          </cell>
          <cell r="G1378">
            <v>293000</v>
          </cell>
        </row>
        <row r="1379">
          <cell r="D1379">
            <v>9125</v>
          </cell>
          <cell r="E1379" t="str">
            <v>TARIFA MES - DISTANCIOMETRO  (Incluyendo tránsito y Estación Total) - Capacidad de Lectura hasta 1500m.</v>
          </cell>
          <cell r="F1379" t="str">
            <v>MES</v>
          </cell>
          <cell r="G1379">
            <v>8760000</v>
          </cell>
        </row>
        <row r="1380">
          <cell r="D1380">
            <v>9143</v>
          </cell>
          <cell r="E1380" t="str">
            <v>TAPON HD EXTREMO LISO D= 3"</v>
          </cell>
          <cell r="F1380" t="str">
            <v>UN</v>
          </cell>
          <cell r="G1380">
            <v>58178</v>
          </cell>
        </row>
        <row r="1381">
          <cell r="D1381">
            <v>9144</v>
          </cell>
          <cell r="E1381" t="str">
            <v>PRUEBA HIDROSTÁTICA EN TUBERÍAS HASTA DE 12" TRAMOS MÁXIMO DE 500 ML</v>
          </cell>
          <cell r="F1381" t="str">
            <v>UN</v>
          </cell>
          <cell r="G1381">
            <v>690200</v>
          </cell>
        </row>
        <row r="1382">
          <cell r="D1382">
            <v>9145</v>
          </cell>
          <cell r="E1382" t="str">
            <v>DESINFECCIÓN DE TUBERÍAS HASTA DE 12", POR TRAMOS.</v>
          </cell>
          <cell r="F1382" t="str">
            <v>UN</v>
          </cell>
          <cell r="G1382">
            <v>690200</v>
          </cell>
        </row>
        <row r="1383">
          <cell r="D1383">
            <v>9146</v>
          </cell>
          <cell r="E1383" t="str">
            <v>DETECTORES DE DEMANDA VEHICULAR (CÁMARA) NO INCLUYE CABLES</v>
          </cell>
          <cell r="F1383" t="str">
            <v>UN</v>
          </cell>
          <cell r="G1383">
            <v>17278541</v>
          </cell>
        </row>
        <row r="1384">
          <cell r="D1384">
            <v>9147</v>
          </cell>
          <cell r="E1384" t="str">
            <v>DETECTORES DE DEMANDA PEATONAL (BOTONES) NO INCLUYE CABLES</v>
          </cell>
          <cell r="F1384" t="str">
            <v>UN</v>
          </cell>
          <cell r="G1384">
            <v>1937971</v>
          </cell>
        </row>
        <row r="1385">
          <cell r="D1385">
            <v>9148</v>
          </cell>
          <cell r="E1385" t="str">
            <v>TORRE DE ILUMINACIÓN. POTENCIA DE 2.4 A 3.8 KW - INCLUYE COMBUSTIBLE</v>
          </cell>
          <cell r="F1385" t="str">
            <v>MES</v>
          </cell>
          <cell r="G1385">
            <v>3511768</v>
          </cell>
        </row>
        <row r="1386">
          <cell r="D1386">
            <v>9159</v>
          </cell>
          <cell r="E1386" t="str">
            <v>ALQUILER ENTIBADO DESLIZANTE E2, RANGO PROFUNDIDAD DE EXCAVACIÓN: 3.0 M &lt; H &lt;= 4.8 M. INCL. ACCESORIOS Y ELEMENTOS DE FIJACIÓN</v>
          </cell>
          <cell r="F1386" t="str">
            <v>M2/MES</v>
          </cell>
          <cell r="G1386">
            <v>209440</v>
          </cell>
        </row>
        <row r="1387">
          <cell r="D1387">
            <v>9164</v>
          </cell>
          <cell r="E1387" t="str">
            <v>TARIFA DIA - ALQUILER DE VEHICULO: CAMPERO, PICK-UP, CAMIONETA, CAMION O SIMILAR MAYOR A 2000cc DE CILINDRADA, MODELO 2022 A 2019. 100% DE LA TARIFA ESTABLECIDA. INCLUYE TODOS LOS COSTOS DE OPERACIÓN Y MANTENIMIENTO EXCEPTO EL SALARIO DEL CONDUCTOR.</v>
          </cell>
          <cell r="F1387" t="str">
            <v>DIA</v>
          </cell>
          <cell r="G1387">
            <v>376000</v>
          </cell>
        </row>
        <row r="1388">
          <cell r="D1388">
            <v>9165</v>
          </cell>
          <cell r="E1388" t="str">
            <v>TARIFA MES - ALQUILER DE VEHICULO: CAMPERO, PICK-UP, CAMIONETA, CAMION O SIMILAR DE 1300cc A 2000cc DE CILINDRADA, MODELO 2022 A 2019. 100% DE LA TARIFA ESTABLECIDA. INCLUYE TODOS LOS COSTOS DE OPERACIÓN Y MANTENIMIENTO EXCEPTO EL SALARIO DEL CONDUCTOR</v>
          </cell>
          <cell r="F1388" t="str">
            <v>MES</v>
          </cell>
          <cell r="G1388">
            <v>7939000</v>
          </cell>
        </row>
        <row r="1389">
          <cell r="D1389">
            <v>9166</v>
          </cell>
          <cell r="E1389" t="str">
            <v>TARIFA MES - ALQUILER DE VEHICULO: CAMPERO, PICK-UP, CAMIONETA, CAMION O SIMILAR MAYOR A 2000cc DE CILINDRADA, MODELO 2022 A 2019. 100% DE LA TARIFA ESTABLECIDA. INCLUYE TODOS LOS COSTOS DE OPERACIÓN Y MANTENIMIENTO EXCEPTO EL SALARIO DEL CONDUCTOR</v>
          </cell>
          <cell r="F1389" t="str">
            <v>MES</v>
          </cell>
          <cell r="G1389">
            <v>11341000</v>
          </cell>
        </row>
        <row r="1390">
          <cell r="D1390">
            <v>9167</v>
          </cell>
          <cell r="E1390" t="e">
            <v>#VALUE!</v>
          </cell>
          <cell r="F1390" t="str">
            <v>DIA</v>
          </cell>
          <cell r="G1390">
            <v>515000</v>
          </cell>
        </row>
        <row r="1391">
          <cell r="D1391">
            <v>9168</v>
          </cell>
          <cell r="E1391" t="e">
            <v>#VALUE!</v>
          </cell>
          <cell r="F1391" t="str">
            <v>MES</v>
          </cell>
          <cell r="G1391">
            <v>15431000</v>
          </cell>
        </row>
        <row r="1392">
          <cell r="D1392">
            <v>9169</v>
          </cell>
          <cell r="E1392" t="str">
            <v>PALETA PARE-SIGA REGLAMENTADA</v>
          </cell>
          <cell r="F1392" t="str">
            <v>UN</v>
          </cell>
          <cell r="G1392">
            <v>29750</v>
          </cell>
        </row>
        <row r="1393">
          <cell r="D1393">
            <v>9170</v>
          </cell>
          <cell r="E1393" t="str">
            <v>ARANDELA (Kg)</v>
          </cell>
          <cell r="F1393" t="str">
            <v>KG</v>
          </cell>
          <cell r="G1393">
            <v>10895</v>
          </cell>
        </row>
        <row r="1394">
          <cell r="D1394">
            <v>9171</v>
          </cell>
          <cell r="E1394" t="str">
            <v>TORNILLO (Kg)</v>
          </cell>
          <cell r="F1394" t="str">
            <v>KG</v>
          </cell>
          <cell r="G1394">
            <v>9433</v>
          </cell>
        </row>
        <row r="1395">
          <cell r="D1395">
            <v>9172</v>
          </cell>
          <cell r="E1395" t="str">
            <v>TRANSPORTE DE EQUIPO MENOR A UNA TONELADA POR VIAJE. INCLUYE ESCOLTA</v>
          </cell>
          <cell r="F1395" t="str">
            <v>VIAJE</v>
          </cell>
          <cell r="G1395">
            <v>132962</v>
          </cell>
        </row>
        <row r="1396">
          <cell r="D1396">
            <v>9176</v>
          </cell>
          <cell r="E1396" t="str">
            <v>PLUMA GRÚA A COMBUSTIÓN - CAPACIDAD DE CARGA DE  250 A 300 KG. GUAYA DE 35m. NO INCLUYE COMBUSTIBLE</v>
          </cell>
          <cell r="F1396" t="str">
            <v>MES</v>
          </cell>
          <cell r="G1396">
            <v>749700</v>
          </cell>
        </row>
        <row r="1397">
          <cell r="D1397">
            <v>9184</v>
          </cell>
          <cell r="E1397" t="str">
            <v>SEÑAL VERTICAL GRUPO DE INFORMATIVAS TIPO RECTANGULO (60cm x 75cm)</v>
          </cell>
          <cell r="F1397" t="str">
            <v>UN</v>
          </cell>
          <cell r="G1397">
            <v>405238</v>
          </cell>
        </row>
        <row r="1398">
          <cell r="D1398">
            <v>9185</v>
          </cell>
          <cell r="E1398" t="str">
            <v>SONORIZADORES PARA INVIDENTES</v>
          </cell>
          <cell r="F1398" t="str">
            <v>UN</v>
          </cell>
          <cell r="G1398">
            <v>5798613</v>
          </cell>
        </row>
        <row r="1399">
          <cell r="D1399">
            <v>9186</v>
          </cell>
          <cell r="E1399" t="str">
            <v>TRANSFORMADOR MONOFASICO 15 KVA (TENSION PRIMARIA DE 13.200, TENSION SECUNDARIA 240/120V ABB</v>
          </cell>
          <cell r="F1399" t="str">
            <v>UN</v>
          </cell>
          <cell r="G1399">
            <v>7891753</v>
          </cell>
        </row>
        <row r="1400">
          <cell r="D1400">
            <v>9187</v>
          </cell>
          <cell r="E1400" t="str">
            <v>POSTE TIPO MÉNSULA T2 (3.50m) EN TUBO SCH 40 GALVANIZADO Y PINTADO.</v>
          </cell>
          <cell r="F1400" t="str">
            <v>UN</v>
          </cell>
          <cell r="G1400">
            <v>4517471</v>
          </cell>
        </row>
        <row r="1401">
          <cell r="D1401">
            <v>9188</v>
          </cell>
          <cell r="E1401" t="str">
            <v>POSTE TIPO MÉNSULA T2 (4.50m) EN TUBO SCH 40 GALVANIZADO Y PINTADO.</v>
          </cell>
          <cell r="F1401" t="str">
            <v>UN</v>
          </cell>
          <cell r="G1401">
            <v>5652500</v>
          </cell>
        </row>
        <row r="1402">
          <cell r="D1402">
            <v>9189</v>
          </cell>
          <cell r="E1402" t="str">
            <v>POSTE TIPO MÉNSULA T2 (6.50m) EN TUBO SCH 40 GALVANIZADO Y PINTADO.</v>
          </cell>
          <cell r="F1402" t="str">
            <v>UN</v>
          </cell>
          <cell r="G1402">
            <v>7217469</v>
          </cell>
        </row>
        <row r="1403">
          <cell r="D1403">
            <v>9190</v>
          </cell>
          <cell r="E1403" t="str">
            <v>POSTE TIPO MÉNSULA T2 (8.50m) EN TUBO SCH 40 GALVANIZADO Y PINTADO.</v>
          </cell>
          <cell r="F1403" t="str">
            <v>UN</v>
          </cell>
          <cell r="G1403">
            <v>13449973</v>
          </cell>
        </row>
        <row r="1404">
          <cell r="D1404">
            <v>9191</v>
          </cell>
          <cell r="E1404" t="str">
            <v>SEMAFORO VEHICULAR DE POLICARBONATO (3x200), LENTES DE POLICARBONATO DE 8", TRES LUCES, SISTEMA DE ILUMINACIÓN A LEDS. TIPO MENSULA.</v>
          </cell>
          <cell r="F1404" t="str">
            <v>UN</v>
          </cell>
          <cell r="G1404">
            <v>4599352</v>
          </cell>
        </row>
        <row r="1405">
          <cell r="D1405">
            <v>9192</v>
          </cell>
          <cell r="E1405" t="str">
            <v>SEMAFORO VEHICULAR DE POLICARBONATO (3x200), LENTES DE POLICARBONATO DE 8", TRES LUCES, SISTEMA DE ILUMINACIÓN A LEDS. FLECHA DE GIRO TIPO MENSULA.</v>
          </cell>
          <cell r="F1405" t="str">
            <v>UN</v>
          </cell>
          <cell r="G1405">
            <v>4480262</v>
          </cell>
        </row>
        <row r="1406">
          <cell r="D1406">
            <v>9193</v>
          </cell>
          <cell r="E1406" t="str">
            <v>SEMAFORO VEHICULAR DE POLICARBONATO (3x200), LENTES DE POLICARBONATO DE 8", TRES LUCES, SISTEMA DE ILUMINACIÓN A LEDS. FLECHA DE GIRO TIPO MASTIL.</v>
          </cell>
          <cell r="F1406" t="str">
            <v>UN</v>
          </cell>
          <cell r="G1406">
            <v>4150137</v>
          </cell>
        </row>
        <row r="1407">
          <cell r="D1407">
            <v>9194</v>
          </cell>
          <cell r="E1407" t="str">
            <v>SEMAFORO VEHICULAR DE POLICARBONATO (3x200), LENTES DE POLICARBONATO DE 8", TRES LUCES, SISTEMA DE ILUMINACIÓN A LEDS. TIPO MASTIL.</v>
          </cell>
          <cell r="F1407" t="str">
            <v>UN</v>
          </cell>
          <cell r="G1407">
            <v>4102977</v>
          </cell>
        </row>
        <row r="1408">
          <cell r="D1408">
            <v>9197</v>
          </cell>
          <cell r="E1408" t="str">
            <v>CONCRETO MR41 COLOR OCRE.</v>
          </cell>
          <cell r="F1408" t="str">
            <v>M3</v>
          </cell>
          <cell r="G1408">
            <v>803866</v>
          </cell>
        </row>
        <row r="1409">
          <cell r="D1409">
            <v>9199</v>
          </cell>
          <cell r="E1409" t="str">
            <v>CONCRETO MR41 COLOR GRIS GRAVA 1" (280 Kg/cm2)</v>
          </cell>
          <cell r="F1409" t="str">
            <v>M3</v>
          </cell>
          <cell r="G1409">
            <v>659879</v>
          </cell>
        </row>
        <row r="1410">
          <cell r="D1410">
            <v>9200</v>
          </cell>
          <cell r="E1410" t="str">
            <v>SEÑAL VERTICAL GRUPO DE PREVENTIVAS TIPO CUADRADO (75cm x 75cm)</v>
          </cell>
          <cell r="F1410" t="str">
            <v>UN</v>
          </cell>
          <cell r="G1410">
            <v>512890</v>
          </cell>
        </row>
        <row r="1411">
          <cell r="D1411">
            <v>9201</v>
          </cell>
          <cell r="E1411" t="str">
            <v>SEÑAL VERTICAL GRUPO DE PREVENTIVAS SP-40 TIPO RECTANGULO (120cm x 40cm)</v>
          </cell>
          <cell r="F1411" t="str">
            <v>UN</v>
          </cell>
          <cell r="G1411">
            <v>492378</v>
          </cell>
        </row>
        <row r="1412">
          <cell r="D1412">
            <v>9202</v>
          </cell>
          <cell r="E1412" t="str">
            <v>SEÑAL VERTICAL GRUPO DE REGLAMENTARIAS TIPO CIRCULO D= 75cm</v>
          </cell>
          <cell r="F1412" t="str">
            <v>UN</v>
          </cell>
          <cell r="G1412">
            <v>503446</v>
          </cell>
        </row>
        <row r="1413">
          <cell r="D1413">
            <v>9203</v>
          </cell>
          <cell r="E1413" t="str">
            <v>SEÑAL VERTICAL GRUPO DE REGLAMENTARIAS SR-01 TIPO OCTAGONO CON ALTURA DE 75cm</v>
          </cell>
          <cell r="F1413" t="str">
            <v>UN</v>
          </cell>
          <cell r="G1413">
            <v>503446</v>
          </cell>
        </row>
        <row r="1414">
          <cell r="D1414">
            <v>9204</v>
          </cell>
          <cell r="E1414" t="str">
            <v>SEÑAL VERTICAL GRUPO DE REGLAMENTARIAS SR-02 TIPO TRIANGULO EQUILATERO 75cm DE LADO</v>
          </cell>
          <cell r="F1414" t="str">
            <v>UN</v>
          </cell>
          <cell r="G1414">
            <v>503446</v>
          </cell>
        </row>
        <row r="1415">
          <cell r="D1415">
            <v>9209</v>
          </cell>
          <cell r="E1415" t="str">
            <v>BARRICADA METALICA TIPO IDU CON CERRADO REFLECTIVO NARANJA Y BLANCO GRADO INGENIERIA, MEDIDAS: 2.40m x 1.50m - 3 BANDEJAS DE 20cm x 2.40m. TABLERO DE DESVIO DE 60cm</v>
          </cell>
          <cell r="F1415" t="str">
            <v>UN</v>
          </cell>
          <cell r="G1415">
            <v>385560</v>
          </cell>
        </row>
        <row r="1416">
          <cell r="D1416">
            <v>9210</v>
          </cell>
          <cell r="E1416" t="str">
            <v>GRÚA REMOLQUE TIPO PLANCHÓN.  INCLUYE CONDUCTOR Y COMBUSTIBLE - INCLUYE MOVILIZACIÓN Y DESMOVILIZACIÓN</v>
          </cell>
          <cell r="F1416" t="str">
            <v>DIA</v>
          </cell>
          <cell r="G1416">
            <v>1416474</v>
          </cell>
        </row>
        <row r="1417">
          <cell r="D1417">
            <v>9211</v>
          </cell>
          <cell r="E1417" t="str">
            <v>PASACALLE  IMPRESO EN LONA BANNER (7.00m x 1.00m) INCLUYE PALOS A LOS EXTREMOS</v>
          </cell>
          <cell r="F1417" t="str">
            <v>UN</v>
          </cell>
          <cell r="G1417">
            <v>533120</v>
          </cell>
        </row>
        <row r="1418">
          <cell r="D1418">
            <v>9216</v>
          </cell>
          <cell r="E1418" t="str">
            <v>CARGA PUNTUAL EN MUESTRAS DE ROCA INTACTA. Norma técnica: ASTM D5731 - 16.</v>
          </cell>
          <cell r="F1418" t="str">
            <v>UN</v>
          </cell>
          <cell r="G1418">
            <v>118643</v>
          </cell>
        </row>
        <row r="1419">
          <cell r="D1419">
            <v>9217</v>
          </cell>
          <cell r="E1419" t="str">
            <v>METODO PARA LA DETERMINACION DEL INDICE DE DESLEIMIENTO - DURABILIDAD DE LUTITAS Y OTRAS ROCAS DEBILES. Norma técnica: INVE-236-13 ASTM D4644-16.</v>
          </cell>
          <cell r="F1419" t="str">
            <v>UN</v>
          </cell>
          <cell r="G1419">
            <v>271320</v>
          </cell>
        </row>
        <row r="1420">
          <cell r="D1420">
            <v>9219</v>
          </cell>
          <cell r="E1420" t="str">
            <v>RESISTENCIA A LA TRACCIÓN INDIRECTA DE MUESTRAS DE ROCA INTACTA. Norma técnica: ASTM D3967 - 16.</v>
          </cell>
          <cell r="F1420" t="str">
            <v>UN</v>
          </cell>
          <cell r="G1420">
            <v>104720</v>
          </cell>
        </row>
        <row r="1421">
          <cell r="D1421">
            <v>9229</v>
          </cell>
          <cell r="E1421" t="str">
            <v>JUEGO DE ARO Y TAPA EN HF PARA CAMARA T-13 Y T-14 NORMA ETB</v>
          </cell>
          <cell r="F1421" t="str">
            <v>JGO</v>
          </cell>
          <cell r="G1421">
            <v>503115</v>
          </cell>
        </row>
        <row r="1422">
          <cell r="D1422">
            <v>9247</v>
          </cell>
          <cell r="E1422" t="str">
            <v>LAMINA ALVEOLAR POLICARBONATO 6 MM</v>
          </cell>
          <cell r="F1422" t="str">
            <v>M2</v>
          </cell>
          <cell r="G1422">
            <v>50226</v>
          </cell>
        </row>
        <row r="1423">
          <cell r="D1423">
            <v>9253</v>
          </cell>
          <cell r="E1423" t="str">
            <v>EQUIPO ANDROIDE CON GPS, CAMARA Y WIFI</v>
          </cell>
          <cell r="F1423" t="str">
            <v>UN</v>
          </cell>
          <cell r="G1423">
            <v>230853</v>
          </cell>
        </row>
        <row r="1424">
          <cell r="D1424">
            <v>9254</v>
          </cell>
          <cell r="E1424" t="str">
            <v>TARIFA JORNAL - PROFESIONAL CATEGORÍA 6 (NO INCLUYE FACTOR DE PRESTACIONES)</v>
          </cell>
          <cell r="F1424" t="str">
            <v>JR</v>
          </cell>
          <cell r="G1424">
            <v>230900</v>
          </cell>
        </row>
        <row r="1425">
          <cell r="D1425">
            <v>9255</v>
          </cell>
          <cell r="E1425" t="str">
            <v>CONCRETO MR43 DE RESISTENCIA ACELERADA (7 días)</v>
          </cell>
          <cell r="F1425" t="str">
            <v>M3</v>
          </cell>
          <cell r="G1425">
            <v>684333</v>
          </cell>
        </row>
        <row r="1426">
          <cell r="D1426">
            <v>9256</v>
          </cell>
          <cell r="E1426" t="str">
            <v>TUBERIA CONCRETO REF. CL.V D=24" (60cm)</v>
          </cell>
          <cell r="F1426" t="str">
            <v>ML</v>
          </cell>
          <cell r="G1426">
            <v>844446</v>
          </cell>
        </row>
        <row r="1427">
          <cell r="D1427">
            <v>9257</v>
          </cell>
          <cell r="E1427" t="str">
            <v>TUBERIA CONCRETO REF. CL.V D=27" (70 cm)</v>
          </cell>
          <cell r="F1427" t="str">
            <v>ML</v>
          </cell>
          <cell r="G1427">
            <v>1127231</v>
          </cell>
        </row>
        <row r="1428">
          <cell r="D1428">
            <v>9259</v>
          </cell>
          <cell r="E1428" t="str">
            <v>TUBERIA CONCRETO REF. CL.V D=40´ (100 cm)</v>
          </cell>
          <cell r="F1428" t="str">
            <v>ML</v>
          </cell>
          <cell r="G1428">
            <v>2216903</v>
          </cell>
        </row>
        <row r="1429">
          <cell r="D1429">
            <v>9260</v>
          </cell>
          <cell r="E1429" t="str">
            <v>CRUZ HD  12" x 6" JH (JUNTA HIDRAULICA)</v>
          </cell>
          <cell r="F1429" t="str">
            <v>UN</v>
          </cell>
          <cell r="G1429">
            <v>2668116</v>
          </cell>
        </row>
        <row r="1430">
          <cell r="D1430">
            <v>9275</v>
          </cell>
          <cell r="E1430" t="str">
            <v>ENSAYO DE CORTE DIRECTO EN CONDICION NO CONSOLIDADA, NO DRENADA (UU 3 PUNTOS). Norma técnica: INVE-154-13* (Norma de referencia) UNE-EN-ISO-17892-10 (19)* (Norma de referencia).</v>
          </cell>
          <cell r="F1430" t="str">
            <v>UN</v>
          </cell>
          <cell r="G1430">
            <v>416500</v>
          </cell>
        </row>
        <row r="1431">
          <cell r="D1431">
            <v>9276</v>
          </cell>
          <cell r="E1431" t="str">
            <v>ENSAYO DE CORTE DIRECTO EN CONDICION CONSOLIDADA, NO DRENADA (CU 3 PUNTOS). Norma técnica: INVE-154-13* (Norma de referencia) UNE-EN-ISO-17892-10 (19)* (Norma de referencia) UNE-103401-98 ASTM D6528-17.</v>
          </cell>
          <cell r="F1431" t="str">
            <v>UN</v>
          </cell>
          <cell r="G1431">
            <v>511700</v>
          </cell>
        </row>
        <row r="1432">
          <cell r="D1432">
            <v>9277</v>
          </cell>
          <cell r="E1432" t="str">
            <v>ENSAYO DE CORTE DIRECTO EN CONDICION CONSOLIDADA DRENADA (CD 3 PUNTOS). Norma técnica: INVE-154-13 NTC-1917-00 UNE-EN-ISO-17892-10-19 Numerales 5.2.1 y 7.7.1 ASTM D3080/D3080M-1 1 (Retirado en 2020) AASHTO T-236-22.</v>
          </cell>
          <cell r="F1432" t="str">
            <v>UN</v>
          </cell>
          <cell r="G1432">
            <v>604044</v>
          </cell>
        </row>
        <row r="1433">
          <cell r="D1433">
            <v>9278</v>
          </cell>
          <cell r="E1433" t="str">
            <v>ENSAYO DE COMPRESION TRIAXIAL SOBRE SUELOS COHESIVOS (EN CONDICION NO CONSOLIDADA, NO DRENADA UU 3 PUNTOS). Norma técnica: INVE-153-13 UNE-EN-ISO-17892-8-19 ASTM D2850-23.</v>
          </cell>
          <cell r="F1433" t="str">
            <v>UN</v>
          </cell>
          <cell r="G1433">
            <v>910350</v>
          </cell>
        </row>
        <row r="1434">
          <cell r="D1434">
            <v>9279</v>
          </cell>
          <cell r="E1434" t="str">
            <v>DENSIDAD Y PESO UNITARIO DEL SUELO EN EL TERRENO POR EL MÉTODO DEL CONO Y ARENA. Norma técnica: INV E 161-13 NTC 1667-02 ASTM D1556 / D1556M - 15e1 .</v>
          </cell>
          <cell r="F1434" t="str">
            <v>UN</v>
          </cell>
          <cell r="G1434">
            <v>59500</v>
          </cell>
        </row>
        <row r="1435">
          <cell r="D1435">
            <v>9280</v>
          </cell>
          <cell r="E1435" t="str">
            <v>BOLSA PARA BASURA TIPO INDUSTRIAL NEGRA DE 60 x 90 Cm CALIBRE 2 (PAQUETE DE 30 UNIDADES)</v>
          </cell>
          <cell r="F1435" t="str">
            <v>UN</v>
          </cell>
          <cell r="G1435">
            <v>12900</v>
          </cell>
        </row>
        <row r="1436">
          <cell r="D1436">
            <v>9283</v>
          </cell>
          <cell r="E1436" t="str">
            <v>GUANTE CAUCHO NEGRO CORRUGADO CALIBRE 35</v>
          </cell>
          <cell r="F1436" t="str">
            <v>PAR</v>
          </cell>
          <cell r="G1436">
            <v>6500</v>
          </cell>
        </row>
        <row r="1437">
          <cell r="D1437">
            <v>9286</v>
          </cell>
          <cell r="E1437" t="str">
            <v>OVEROL EN DRILL DOS PIEZAS, CAMISA Y PANTALÓN</v>
          </cell>
          <cell r="F1437" t="str">
            <v>UN</v>
          </cell>
          <cell r="G1437">
            <v>71019</v>
          </cell>
        </row>
        <row r="1438">
          <cell r="D1438">
            <v>9287</v>
          </cell>
          <cell r="E1438" t="str">
            <v>PALA REDONDA No.  2 CON CABO</v>
          </cell>
          <cell r="F1438" t="str">
            <v>UN</v>
          </cell>
          <cell r="G1438">
            <v>21106</v>
          </cell>
        </row>
        <row r="1439">
          <cell r="D1439">
            <v>9288</v>
          </cell>
          <cell r="E1439" t="str">
            <v>BOTIQUIN PRIMEROS AUXILIOS METÁLICO DE 40cm x 27cm x 10cm, INCLUYE MEDICAMENTOS</v>
          </cell>
          <cell r="F1439" t="str">
            <v>UN</v>
          </cell>
          <cell r="G1439">
            <v>128496</v>
          </cell>
        </row>
        <row r="1440">
          <cell r="D1440">
            <v>9289</v>
          </cell>
          <cell r="E1440" t="str">
            <v>FILTRO CONTRA POLVO PARA RESPIRADORES</v>
          </cell>
          <cell r="F1440" t="str">
            <v>UN</v>
          </cell>
          <cell r="G1440">
            <v>12350</v>
          </cell>
        </row>
        <row r="1441">
          <cell r="D1441">
            <v>9290</v>
          </cell>
          <cell r="E1441" t="str">
            <v>CANECA PLÁSTICA NEGRA DE 55 GALONES CON TAPA PLANA.</v>
          </cell>
          <cell r="F1441" t="str">
            <v>UN</v>
          </cell>
          <cell r="G1441">
            <v>136420</v>
          </cell>
        </row>
        <row r="1442">
          <cell r="D1442">
            <v>9302</v>
          </cell>
          <cell r="E1442" t="str">
            <v>CONCRETO GRAVA COMÚN 6000 PSI 44 MPa (420 Kg/cm2)</v>
          </cell>
          <cell r="F1442" t="str">
            <v>M3</v>
          </cell>
          <cell r="G1442">
            <v>691063</v>
          </cell>
        </row>
        <row r="1443">
          <cell r="D1443">
            <v>9303</v>
          </cell>
          <cell r="E1443" t="str">
            <v>TUBO EN U - SEPARADOR DE CICLORUTA SC-01 ARO. ELABORADO EN TUBO AN REDONDO DE 2 1/2" TERMINADO EN PINTURA EN POLVO RESISTENTE A LA INTEMPERIE. (INCLUYE PINTURA)</v>
          </cell>
          <cell r="F1443" t="str">
            <v>UN</v>
          </cell>
          <cell r="G1443">
            <v>178500</v>
          </cell>
        </row>
        <row r="1444">
          <cell r="D1444">
            <v>9306</v>
          </cell>
          <cell r="E1444" t="str">
            <v>ALAMBRE DE PUAS X 350 MTS. CAL. 12</v>
          </cell>
          <cell r="F1444" t="str">
            <v>ROLLO</v>
          </cell>
          <cell r="G1444">
            <v>173968</v>
          </cell>
        </row>
        <row r="1445">
          <cell r="D1445">
            <v>9307</v>
          </cell>
          <cell r="E1445" t="str">
            <v>PUNTILLA GRAPA EN U 1 1/4 x 9"</v>
          </cell>
          <cell r="F1445" t="str">
            <v>KG</v>
          </cell>
          <cell r="G1445">
            <v>8900</v>
          </cell>
        </row>
        <row r="1446">
          <cell r="D1446">
            <v>9309</v>
          </cell>
          <cell r="E1446" t="str">
            <v>FUMIGADORA AGRÍCOLA PLÁSTICA ERGONÓMICA DE 20 LITROS</v>
          </cell>
          <cell r="F1446" t="str">
            <v>UN</v>
          </cell>
          <cell r="G1446">
            <v>144900</v>
          </cell>
        </row>
        <row r="1447">
          <cell r="D1447">
            <v>9310</v>
          </cell>
          <cell r="E1447" t="str">
            <v>HERBICIDA (APLICADO POR ASPERSIÓN)</v>
          </cell>
          <cell r="F1447" t="str">
            <v>LT</v>
          </cell>
          <cell r="G1447">
            <v>26300</v>
          </cell>
        </row>
        <row r="1448">
          <cell r="D1448">
            <v>9311</v>
          </cell>
          <cell r="E1448" t="str">
            <v>RATICIDA 250 G</v>
          </cell>
          <cell r="F1448" t="str">
            <v>GR</v>
          </cell>
          <cell r="G1448">
            <v>105</v>
          </cell>
        </row>
        <row r="1449">
          <cell r="D1449">
            <v>9314</v>
          </cell>
          <cell r="E1449" t="str">
            <v>TARIFA JORNAL - PERSONAL DE OBRA - PLOMERO ELECTRICISTA (INCLUYE FACTOR DE PRESTACIONES)</v>
          </cell>
          <cell r="F1449" t="str">
            <v>JR</v>
          </cell>
          <cell r="G1449">
            <v>118638</v>
          </cell>
        </row>
        <row r="1450">
          <cell r="D1450">
            <v>9317</v>
          </cell>
          <cell r="E1450" t="str">
            <v>TARIFA JORNAL - PERSONAL DE OBRA - OPERARIO (INCLUYE FACTOR DE PRESTACIONES)</v>
          </cell>
          <cell r="F1450" t="str">
            <v>JR</v>
          </cell>
          <cell r="G1450">
            <v>134324</v>
          </cell>
        </row>
        <row r="1451">
          <cell r="D1451">
            <v>9318</v>
          </cell>
          <cell r="E1451" t="str">
            <v>TARIFA HORA - PERSONAL DE OBRA - OPERARIO (INCLUYE FACTOR DE PRESTACIONES)</v>
          </cell>
          <cell r="F1451" t="str">
            <v>HR</v>
          </cell>
          <cell r="G1451">
            <v>17522</v>
          </cell>
        </row>
        <row r="1452">
          <cell r="D1452">
            <v>9319</v>
          </cell>
          <cell r="E1452" t="str">
            <v>TARIFA JORNAL- PERSONAL DE OBRA - OPERARIO HORARIO NOCTURNO (INCLUYE FACTOR DE PRESTACIONES)</v>
          </cell>
          <cell r="F1452" t="str">
            <v>JR</v>
          </cell>
          <cell r="G1452">
            <v>183042</v>
          </cell>
        </row>
        <row r="1453">
          <cell r="D1453">
            <v>9320</v>
          </cell>
          <cell r="E1453" t="str">
            <v>TARIFA JORNAL - PERSONAL TÉCNICO - INSPECTOR 2 (INCLUYE FACTOR DE PRESTACIONES)</v>
          </cell>
          <cell r="F1453" t="str">
            <v>JR</v>
          </cell>
          <cell r="G1453">
            <v>115646</v>
          </cell>
        </row>
        <row r="1454">
          <cell r="D1454">
            <v>9321</v>
          </cell>
          <cell r="E1454" t="str">
            <v>TARIFA JORNAL - PERSONAL TÉCNICO - INSPECTOR 1 (INCLUYE FACTOR DE PRESTACIONES)</v>
          </cell>
          <cell r="F1454" t="str">
            <v>JR</v>
          </cell>
          <cell r="G1454">
            <v>127471</v>
          </cell>
        </row>
        <row r="1455">
          <cell r="D1455">
            <v>9323</v>
          </cell>
          <cell r="E1455" t="str">
            <v>TARIFA JORNAL - PERSONAL TÉCNICO - TOPÓGRAFO INSPECTOR (INCLUYE FACTOR DE PRESTACIONES)</v>
          </cell>
          <cell r="F1455" t="str">
            <v>JR</v>
          </cell>
          <cell r="G1455">
            <v>164169</v>
          </cell>
        </row>
        <row r="1456">
          <cell r="D1456">
            <v>9324</v>
          </cell>
          <cell r="E1456" t="str">
            <v>TARIFA JORNAL - PERSONAL AUXILIAR TÉCNICO - CADENERO 2 (INCLUYE FACTOR DE PRESTACIONES)</v>
          </cell>
          <cell r="F1456" t="str">
            <v>JR</v>
          </cell>
          <cell r="G1456">
            <v>96919</v>
          </cell>
        </row>
        <row r="1457">
          <cell r="D1457">
            <v>9325</v>
          </cell>
          <cell r="E1457" t="str">
            <v>CARROTANQUE IRRIGADOR DE AGUA - VIAJE</v>
          </cell>
          <cell r="F1457" t="str">
            <v>VIAJE</v>
          </cell>
          <cell r="G1457">
            <v>300000</v>
          </cell>
        </row>
        <row r="1458">
          <cell r="D1458">
            <v>9333</v>
          </cell>
          <cell r="E1458" t="str">
            <v>MEDIDA DEL POTENCIAL DE COLAPSO DE UN SUELO PARCIALMENTE SATURADO. Norma técnica: INVE-157-13 ASTM  D5333-03 (retirado en 2017).</v>
          </cell>
          <cell r="F1458" t="str">
            <v>UN</v>
          </cell>
          <cell r="G1458">
            <v>308448</v>
          </cell>
        </row>
        <row r="1459">
          <cell r="D1459">
            <v>9334</v>
          </cell>
          <cell r="E1459" t="str">
            <v>DETERMINACION DEL CONTENIDO DE SALES SOLUBLES EN LOS SUELOS. Norma técnica: INVE-158-13 NLT-114-99.</v>
          </cell>
          <cell r="F1459" t="str">
            <v>UN</v>
          </cell>
          <cell r="G1459">
            <v>142800</v>
          </cell>
        </row>
        <row r="1460">
          <cell r="D1460">
            <v>9335</v>
          </cell>
          <cell r="E1460" t="str">
            <v>DETERMINACION DE LA DENSIDAD Y DEL CONTENIDO DE AGUA DEL SUELO Y DEL SUELO - AGREGADO EN EL TERRENO EMPLEANDO MEDIDORES NUCLEARES (PROFUNDIDAD REDUCIDA). Norma técnica: INVE-164-13 ASTM D6938-23.</v>
          </cell>
          <cell r="F1460" t="str">
            <v>UN</v>
          </cell>
          <cell r="G1460">
            <v>44982</v>
          </cell>
        </row>
        <row r="1461">
          <cell r="D1461">
            <v>9342</v>
          </cell>
          <cell r="E1461" t="str">
            <v>DETERMINACIÓN DE TERRONES DE ARCILLA Y PARTÍCULAS DELEZNABLES EN LOS AGREGADOS. Norma técnica: INV E 211-13 NTC-589-2000.</v>
          </cell>
          <cell r="F1461" t="str">
            <v>UN</v>
          </cell>
          <cell r="G1461">
            <v>51408</v>
          </cell>
        </row>
        <row r="1462">
          <cell r="D1462">
            <v>9343</v>
          </cell>
          <cell r="E1462" t="str">
            <v>PRESENCIA DE IMPUREZAS ORGÁNICAS EN ARENAS USADAS PARA LA PREPARACIÓN DE MORTEROS O CONCRETOS. Norma técnica: INV E 212-13 NTC-127-2000.</v>
          </cell>
          <cell r="F1462" t="str">
            <v>UN</v>
          </cell>
          <cell r="G1462">
            <v>36890</v>
          </cell>
        </row>
        <row r="1463">
          <cell r="D1463">
            <v>9344</v>
          </cell>
          <cell r="E1463" t="str">
            <v>DENSIDAD BULK (PESO UNITARIO) Y PORCENTAJE DE VACÍOS DE LOS AGREGADOS EN ESTADO SUELTO Y COMPACTO. Norma técnica: INV E 217-13 NTC-92-1995.</v>
          </cell>
          <cell r="F1463" t="str">
            <v>UN</v>
          </cell>
          <cell r="G1463">
            <v>53550</v>
          </cell>
        </row>
        <row r="1464">
          <cell r="D1464">
            <v>9345</v>
          </cell>
          <cell r="E1464" t="str">
            <v>SOLIDEZ DE LOS AGREGADOS FRENTE A LA ACCIÓN DE SOLUCIONES DE SULFATO DE SODIO O DE MAGNESIO. Norma técnica: INV E 220-13 NTC-126-1995.</v>
          </cell>
          <cell r="F1464" t="str">
            <v>UN</v>
          </cell>
          <cell r="G1464">
            <v>287980</v>
          </cell>
        </row>
        <row r="1465">
          <cell r="D1465">
            <v>9346</v>
          </cell>
          <cell r="E1465" t="str">
            <v>CANTIDAD DE PARTÍCULAS LIVIANAS EN UN AGREGADO PÉTREO. Norma técnica: INV E-221-13 NTC-130-1994.</v>
          </cell>
          <cell r="F1465" t="str">
            <v>UN</v>
          </cell>
          <cell r="G1465">
            <v>140063</v>
          </cell>
        </row>
        <row r="1466">
          <cell r="D1466">
            <v>9347</v>
          </cell>
          <cell r="E1466" t="str">
            <v>DENSIDAD, DENSIDAD RELATIVA (GRAVEDAD ESPECÍFICA) Y ABSORCIÓN DEL AGREGADO GRUESO. Norma técnica: INV E-223-13 NTC-176-1995.</v>
          </cell>
          <cell r="F1466" t="str">
            <v>UN</v>
          </cell>
          <cell r="G1466">
            <v>85680</v>
          </cell>
        </row>
        <row r="1467">
          <cell r="D1467">
            <v>9348</v>
          </cell>
          <cell r="E1467" t="str">
            <v>DETERMINACIÓN DEL VALOR DEL 10% DE FINOS. Norma técnica: INV E-224-13.</v>
          </cell>
          <cell r="F1467" t="str">
            <v>UN</v>
          </cell>
          <cell r="G1467">
            <v>262157</v>
          </cell>
        </row>
        <row r="1468">
          <cell r="D1468">
            <v>9350</v>
          </cell>
          <cell r="E1468" t="str">
            <v>DETERMINACION DEL CONTENIDO DE AZUFRE EN LOS AGREGADOS PETREOS. Norma técnica: INVE-233-13.</v>
          </cell>
          <cell r="F1468" t="str">
            <v>UN</v>
          </cell>
          <cell r="G1468">
            <v>305000</v>
          </cell>
        </row>
        <row r="1469">
          <cell r="D1469">
            <v>9351</v>
          </cell>
          <cell r="E1469" t="str">
            <v>DETERMINACION DE LA REACTIVIDAD POTENCIAL ACALI-SILICE DE AGREGADOS (METODO QUIMICO). Norma técnica: INVE-234-13 NTC-175-96.</v>
          </cell>
          <cell r="F1469" t="str">
            <v>UN</v>
          </cell>
          <cell r="G1469">
            <v>452200</v>
          </cell>
        </row>
        <row r="1470">
          <cell r="D1470">
            <v>9352</v>
          </cell>
          <cell r="E1470" t="str">
            <v>DETERMINACION DE LA LIMPIEZA SUPERFICIAL DE LAS PARTICULAS DE AGREGADO GRUESO. Norma técnica: INVE-237-13.</v>
          </cell>
          <cell r="F1470" t="str">
            <v>UN</v>
          </cell>
          <cell r="G1470">
            <v>63665</v>
          </cell>
        </row>
        <row r="1471">
          <cell r="D1471">
            <v>9353</v>
          </cell>
          <cell r="E1471" t="str">
            <v>DETERMINACIÓN DE LA RESISTENCIA DEL AGREGADO GRUESO A LA DEGRADACIÓN POR ABRASIÓN, UTILIZANDO EL APARATO MICRO-DEVAL. Norma técnica: INV E-238-13.</v>
          </cell>
          <cell r="F1471" t="str">
            <v>UN</v>
          </cell>
          <cell r="G1471">
            <v>233835</v>
          </cell>
        </row>
        <row r="1472">
          <cell r="D1472">
            <v>9354</v>
          </cell>
          <cell r="E1472" t="str">
            <v>DETERMINACION DEL CONTENIDO DE VACIOS EN AGREGADOS FINOS NO COMPACTADOS (INFLUENCIADO POR LA FORMA DE LAS PARTICULAS, LA TEXTURA SUPERFICIAL Y LA GRANULOMETRIA). Norma técnica: INVE-239-13.</v>
          </cell>
          <cell r="F1472" t="str">
            <v>UN</v>
          </cell>
          <cell r="G1472">
            <v>112217</v>
          </cell>
        </row>
        <row r="1473">
          <cell r="D1473">
            <v>9355</v>
          </cell>
          <cell r="E1473" t="str">
            <v>PROPORCIÓN DE PARTÍCULAS PLANAS, ALARGADAS O PLANAS Y ALARGADAS EN AGREGADOS GRUESOS. Norma técnica: INV E-240-13.</v>
          </cell>
          <cell r="F1473" t="str">
            <v>UN</v>
          </cell>
          <cell r="G1473">
            <v>157080</v>
          </cell>
        </row>
        <row r="1474">
          <cell r="D1474">
            <v>9356</v>
          </cell>
          <cell r="E1474" t="str">
            <v>ANÁLISIS PETROGRÁFICO DE AGREGADOS PARA CONCRETO (1 SECCIÓN DELGADA). Norma técnica: ASTM C295/C295M − 12.</v>
          </cell>
          <cell r="F1474" t="str">
            <v>UN</v>
          </cell>
          <cell r="G1474">
            <v>1832600</v>
          </cell>
        </row>
        <row r="1475">
          <cell r="D1475">
            <v>9357</v>
          </cell>
          <cell r="E1475" t="str">
            <v>ANÁLISIS PETROGRÁFICO DE AGREGADOS PARA CONCRETO (2 SECCIÓN DELGADA). Norma técnica: ASTM C295/C295M − 12.</v>
          </cell>
          <cell r="F1475" t="str">
            <v>UN</v>
          </cell>
          <cell r="G1475">
            <v>1714790</v>
          </cell>
        </row>
        <row r="1476">
          <cell r="D1476">
            <v>9358</v>
          </cell>
          <cell r="E1476" t="str">
            <v>ANÀLISIS PETROGRÀFICO DE AGREGADOS PARA CONCRETO (3 SECCIÓN DELGADA). Norma técnica: ASTM C295/C295M − 12.</v>
          </cell>
          <cell r="F1476" t="str">
            <v>UN</v>
          </cell>
          <cell r="G1476">
            <v>1915900</v>
          </cell>
        </row>
        <row r="1477">
          <cell r="D1477">
            <v>9359</v>
          </cell>
          <cell r="E1477" t="str">
            <v>DETERMINACION DEL CONTENIDO DE AGUA EN LOS MATERIALES BITUMINOSOS POR DESTILACION. Norma técnica: INVE-704-13 ASTM D95-13 (18).</v>
          </cell>
          <cell r="F1477" t="str">
            <v>UN</v>
          </cell>
          <cell r="G1477">
            <v>229075</v>
          </cell>
        </row>
        <row r="1478">
          <cell r="D1478">
            <v>9360</v>
          </cell>
          <cell r="E1478" t="str">
            <v>PUNTOS DE INFLAMACION Y DE COMBUSTION MEDIANTE LA COPA ABIERTA CLEVELAND. Norma técnica: INVE-709-13 ASTM D92-18.</v>
          </cell>
          <cell r="F1478" t="str">
            <v>UN</v>
          </cell>
          <cell r="G1478">
            <v>120428</v>
          </cell>
        </row>
        <row r="1479">
          <cell r="D1479">
            <v>9361</v>
          </cell>
          <cell r="E1479" t="str">
            <v>SOLUBILIDAD DE MATERIALES ASFÁLTICOS EN TRICLOROETILENO. Norma técnica: INV E – 713 - 13 ASTM D88.</v>
          </cell>
          <cell r="F1479" t="str">
            <v>UN</v>
          </cell>
          <cell r="G1479">
            <v>381395</v>
          </cell>
        </row>
        <row r="1480">
          <cell r="D1480">
            <v>9363</v>
          </cell>
          <cell r="E1480" t="str">
            <v>DETERMINACIÓN DE LA VISCOSIDAD DEL ASFALTO EMPLEANDO UN VISCOSÍMETRO  ROTACIONAL (Tres temperaturas). Norma técnica: INV E – 717 - 13 ASTM D4402 - D4402M AASHTO T 316 – 06.</v>
          </cell>
          <cell r="F1480" t="str">
            <v>UN</v>
          </cell>
          <cell r="G1480">
            <v>358190</v>
          </cell>
        </row>
        <row r="1481">
          <cell r="D1481">
            <v>9364</v>
          </cell>
          <cell r="E1481" t="str">
            <v>EFECTO DEL CALOR Y DEL AIRE SOBRE EL ASFALTO EN LAMINA DELGADA Y ROTATORIA. Norma técnica: INVE-720-13 ASTM D2872-22.</v>
          </cell>
          <cell r="F1481" t="str">
            <v>UN</v>
          </cell>
          <cell r="G1481">
            <v>678300</v>
          </cell>
        </row>
        <row r="1482">
          <cell r="D1482">
            <v>9366</v>
          </cell>
          <cell r="E1482" t="str">
            <v>GRAVEDAD ESPECÍFICA BULK Y DENSIDAD DE MEZCLAS ASFÁLTICAS COMPACTADAS ABSORBENTES EMPLEANDO ESPECÍMENES RECUBIERTOS CON UNA PELÍCULA DE PARAFINA. Norma técnica: INV E – 734 - 13 ASTM D1188.</v>
          </cell>
          <cell r="F1482" t="str">
            <v>UN</v>
          </cell>
          <cell r="G1482">
            <v>57834</v>
          </cell>
        </row>
        <row r="1483">
          <cell r="D1483">
            <v>9367</v>
          </cell>
          <cell r="E1483" t="str">
            <v>GRAVEDAD ESPECIFICA MAXIMA DE MEZCLAS ASFALTICAS PARA PAVIMENTOS. Norma técnica: INVE-735-13 ASTM D2041/D2041M-11 (19).</v>
          </cell>
          <cell r="F1483" t="str">
            <v>UN</v>
          </cell>
          <cell r="G1483">
            <v>122831</v>
          </cell>
        </row>
        <row r="1484">
          <cell r="D1484">
            <v>9368</v>
          </cell>
          <cell r="E1484" t="str">
            <v>MEDIDA DE LA DENSIDAD DE CAPAS DE CONCRETO ASFALTICO EN EL TERRENO EMPLEANDO EL METODO NUCLEAR. Norma técnica: INVE-746-13 ASTM D2950/D2950M-22 (23).</v>
          </cell>
          <cell r="F1484" t="str">
            <v>UN</v>
          </cell>
          <cell r="G1484">
            <v>53550</v>
          </cell>
        </row>
        <row r="1485">
          <cell r="D1485">
            <v>9369</v>
          </cell>
          <cell r="E1485" t="str">
            <v>DETERMINACION DE LAS PROPIEDADES REOLOGICAS DE LOS LIGANTES ASFALTICOS MEDIANTE EL REOMETRO DE CORTE DINAMICO. Norma técnica: INVE-750-13 AASHTO T-315-20.</v>
          </cell>
          <cell r="F1485" t="str">
            <v>UN</v>
          </cell>
          <cell r="G1485">
            <v>1182265</v>
          </cell>
        </row>
        <row r="1486">
          <cell r="D1486">
            <v>9370</v>
          </cell>
          <cell r="E1486" t="str">
            <v>RESISTENCIA A LA DEFORMACION PLASTICA DE LAS MEZCLAS ASFALTICAS MEDIANTE LA PISTA DE ENSAYO DE LABORATORIO. Norma técnica: INVE-756-13 NLT-173-00.</v>
          </cell>
          <cell r="F1486" t="str">
            <v>UN</v>
          </cell>
          <cell r="G1486">
            <v>1303050</v>
          </cell>
        </row>
        <row r="1487">
          <cell r="D1487">
            <v>9371</v>
          </cell>
          <cell r="E1487" t="str">
            <v>RECUPERACION DEL ASFALTO DE UNA SOLUCION UTILIZANDO EL EVAPORADOR ROTATORIO. Norma técnica: INVE-759-13 ASTM D5404/D5404M-21.</v>
          </cell>
          <cell r="F1487" t="str">
            <v>UN</v>
          </cell>
          <cell r="G1487">
            <v>737800</v>
          </cell>
        </row>
        <row r="1488">
          <cell r="D1488">
            <v>9373</v>
          </cell>
          <cell r="E1488" t="str">
            <v>ADHESIVIDAD DE LOS LIGANTES BITUMINOSOS A LOS AGREGADOS FINOS (METODO RIEDEL - WEBER). Norma técnica: INVE-774-13 NLT-355-93.</v>
          </cell>
          <cell r="F1488" t="str">
            <v>UN</v>
          </cell>
          <cell r="G1488">
            <v>209154</v>
          </cell>
        </row>
        <row r="1489">
          <cell r="D1489">
            <v>9374</v>
          </cell>
          <cell r="E1489" t="str">
            <v>ANALISIS GRANULOMETRICO DE LOS AGREGADOS EXTRAIDOS DE MEZCLAS ASFALTICAS. Norma técnica: INVE-782-13 ASTM D5444-23.</v>
          </cell>
          <cell r="F1489" t="str">
            <v>UN</v>
          </cell>
          <cell r="G1489">
            <v>69377</v>
          </cell>
        </row>
        <row r="1490">
          <cell r="D1490">
            <v>9375</v>
          </cell>
          <cell r="E1490" t="str">
            <v>DETERMINACION DE LAS LEYES DE FATIGA DE MEZCLAS ASFALTICAS COMPACTADAS EN CALIENTE SOMETIDAS A FLEXION DINAMICA. Norma técnica: INVE-784-13 UNE-EN-12697-24-19 Anexo D AASHTO-T-321-22.</v>
          </cell>
          <cell r="F1490" t="str">
            <v>UN</v>
          </cell>
          <cell r="G1490">
            <v>4046000</v>
          </cell>
        </row>
        <row r="1491">
          <cell r="D1491">
            <v>9379</v>
          </cell>
          <cell r="E1491" t="str">
            <v>VISCOSIDAD SAYBOLT DE ASFALTOS. Norma técnica: INV E-714-13 ASTM D 88.</v>
          </cell>
          <cell r="F1491" t="str">
            <v>UN</v>
          </cell>
          <cell r="G1491">
            <v>157913</v>
          </cell>
        </row>
        <row r="1492">
          <cell r="D1492">
            <v>9381</v>
          </cell>
          <cell r="E1492" t="str">
            <v>RECUPERACION ELASTICA POR TORSION DE ASFALTOS MODIFICADOS. Norma técnica: INVE-727-13 NLT-329-91.</v>
          </cell>
          <cell r="F1492" t="str">
            <v>UN</v>
          </cell>
          <cell r="G1492">
            <v>77588</v>
          </cell>
        </row>
        <row r="1493">
          <cell r="D1493">
            <v>9383</v>
          </cell>
          <cell r="E1493" t="str">
            <v>DESTILACION DE EMULSIONES ASFALTICAS. Norma técnica: INVE-762-13 ASTM D6997-12 (20).</v>
          </cell>
          <cell r="F1493" t="str">
            <v>UN</v>
          </cell>
          <cell r="G1493">
            <v>202062</v>
          </cell>
        </row>
        <row r="1494">
          <cell r="D1494">
            <v>9384</v>
          </cell>
          <cell r="E1494" t="str">
            <v>VISCOSIDAD SAYBOLT FUROL DE EMULSIONES ASFALTICAS. Norma técnica: INVE-763-13 ASTM D7496-18 (19).</v>
          </cell>
          <cell r="F1494" t="str">
            <v>UN</v>
          </cell>
          <cell r="G1494">
            <v>139230</v>
          </cell>
        </row>
        <row r="1495">
          <cell r="D1495">
            <v>9385</v>
          </cell>
          <cell r="E1495" t="str">
            <v>MUESTREO Y ENSAYO DE PREFABRICADOS DE CONCRETO NO REFORZADOS, VIBROCOMPACTADOS (RESISTENCIA A LA COMPRESION). Norma técnica: NTC-4024-01 Numeral 6.</v>
          </cell>
          <cell r="F1495" t="str">
            <v>UN</v>
          </cell>
          <cell r="G1495">
            <v>41650</v>
          </cell>
        </row>
        <row r="1496">
          <cell r="D1496">
            <v>9386</v>
          </cell>
          <cell r="E1496" t="str">
            <v>ABSORCIÓN DE AGUA POR LOS ADOQUINES DE CONCRETO. Norma técnica: INV E - 427 - 13 NTC 2017 numeral 6.3 ASTM C140.</v>
          </cell>
          <cell r="F1496" t="str">
            <v>UN</v>
          </cell>
          <cell r="G1496">
            <v>47600</v>
          </cell>
        </row>
        <row r="1497">
          <cell r="D1497">
            <v>9387</v>
          </cell>
          <cell r="E1497" t="str">
            <v>DISEÑO DE MEZCLAS DE CONCRETO CON DOS AGREGADOS PARA UNA RESISTENCIA DADA (Incluye caracterización)</v>
          </cell>
          <cell r="F1497" t="str">
            <v>UN</v>
          </cell>
          <cell r="G1497">
            <v>595000</v>
          </cell>
        </row>
        <row r="1498">
          <cell r="D1498">
            <v>9388</v>
          </cell>
          <cell r="E1498" t="str">
            <v>MEDIDA DE LA MACROTEXTURA SUPERFICIAL DE UN PAVIMENTO EMPLEANDO LA TECNICA VOLUMETRICA. Norma técnica: INVE-791-13 ASTM E965-15 (19) NLT-335-00.</v>
          </cell>
          <cell r="F1498" t="str">
            <v>UN</v>
          </cell>
          <cell r="G1498">
            <v>55930</v>
          </cell>
        </row>
        <row r="1499">
          <cell r="D1499">
            <v>9389</v>
          </cell>
          <cell r="E1499" t="str">
            <v>MÉTODO PARA DETERMINAR LA CARGA DE ROTURA Y ELONGACIÓN DE GEOTEXTILES (MÉTODO GRAB). Norma técnica: ASTM D4632 D4632M - 15a.</v>
          </cell>
          <cell r="F1499" t="str">
            <v>UN</v>
          </cell>
          <cell r="G1499">
            <v>345100</v>
          </cell>
        </row>
        <row r="1500">
          <cell r="D1500">
            <v>9396</v>
          </cell>
          <cell r="E1500" t="str">
            <v>MÉTODOS PARA MUESTREO Y ENSAYOS DE UNIDADES DE MAMPOSTERÍA Y OTROS PRODUCTOS DE ARCILLA. MÓDULO DE ROTURA - ENSAYO DE FLEXION. Norma técnica: NTC-4017-18 Numeral 6.</v>
          </cell>
          <cell r="F1500" t="str">
            <v>UN</v>
          </cell>
          <cell r="G1500">
            <v>37218</v>
          </cell>
        </row>
        <row r="1501">
          <cell r="D1501">
            <v>9397</v>
          </cell>
          <cell r="E1501" t="str">
            <v>ADOQUINES DE CONCRETO PARA PAVIMENTOS (RESISTENCIA A LA FLEXOTRACCION - MODULO DE ROTURA). Norma técnica: NTC-2017-18 Numeral 6.4.</v>
          </cell>
          <cell r="F1501" t="str">
            <v>UN</v>
          </cell>
          <cell r="G1501">
            <v>33415</v>
          </cell>
        </row>
        <row r="1502">
          <cell r="D1502">
            <v>9398</v>
          </cell>
          <cell r="E1502" t="str">
            <v>METODO DE ENSAYO PARA DETERMINAR LA RESISTENCIA A LA ABRASION DE MATERIALES PARA PISOS Y PAVIMENTOS, MEDIANTE ARENA Y DISCO METALICO ANCHO. (ADOQUINES DE CONCRETO). Norma técnica: NTC-5147-02.</v>
          </cell>
          <cell r="F1502" t="str">
            <v>UN</v>
          </cell>
          <cell r="G1502">
            <v>105375</v>
          </cell>
        </row>
        <row r="1503">
          <cell r="D1503">
            <v>9401</v>
          </cell>
          <cell r="E1503" t="str">
            <v>LOSETAS DE CONCRETO PARA PAVIMENTOS. RESISTENCIA A LA FLEXOTRACCION - MODULO DE ROTURA. Norma técnica: NTC-4992-22 Numeral 6.4.</v>
          </cell>
          <cell r="F1503" t="str">
            <v>UN</v>
          </cell>
          <cell r="G1503">
            <v>61166</v>
          </cell>
        </row>
        <row r="1504">
          <cell r="D1504">
            <v>9402</v>
          </cell>
          <cell r="E1504" t="str">
            <v>LOSETAS DE CONCRETO PARA PAVIMENTOS. ABSORCION DE AGUA Y DENSIDAD. Norma técnica: NTC-4992-22 Numeral 6.3.</v>
          </cell>
          <cell r="F1504" t="str">
            <v>UN</v>
          </cell>
          <cell r="G1504">
            <v>41650</v>
          </cell>
        </row>
        <row r="1505">
          <cell r="D1505">
            <v>9404</v>
          </cell>
          <cell r="E1505" t="str">
            <v>METODO DE ENSAYO PARA DETERMINAR LA RESISTENCIA A LA ABRASION DE MATERIALES PARA PISOS Y PAVIMENTOS, MEDIANTE ARENA Y DISCO METALICO ANCHO. (LOSETAS DE CONCRETO). Norma técnica: NTC-5147-02.</v>
          </cell>
          <cell r="F1505" t="str">
            <v>UN</v>
          </cell>
          <cell r="G1505">
            <v>79730</v>
          </cell>
        </row>
        <row r="1506">
          <cell r="D1506">
            <v>9405</v>
          </cell>
          <cell r="E1506" t="str">
            <v>PREFABRICADOS DE CONCRETO. BORDILLOS Y SARDINALES DE CONCRETO (MODULO DE ROTURA). Norma técnica: NTC-4109-19 Numeral 7.</v>
          </cell>
          <cell r="F1506" t="str">
            <v>UN</v>
          </cell>
          <cell r="G1506">
            <v>269892</v>
          </cell>
        </row>
        <row r="1507">
          <cell r="D1507">
            <v>9407</v>
          </cell>
          <cell r="E1507" t="str">
            <v>EXTRACCION DE TESTIGOS DE PAVIMENTOS ASFALTICOS MEDIANTE ASERRADO, DE 100 CM X 100 CM. Norma técnica: INVE-758-13 Numeral 5.2 ASTM D5361/D5361M-22.</v>
          </cell>
          <cell r="F1507" t="str">
            <v>UN</v>
          </cell>
          <cell r="G1507">
            <v>130900</v>
          </cell>
        </row>
        <row r="1508">
          <cell r="D1508">
            <v>9408</v>
          </cell>
          <cell r="E1508" t="str">
            <v>PUESTO DE TRABAJO - ESCRITORIO 75x120x50</v>
          </cell>
          <cell r="F1508" t="str">
            <v>UN</v>
          </cell>
          <cell r="G1508">
            <v>199702</v>
          </cell>
        </row>
        <row r="1509">
          <cell r="D1509">
            <v>9409</v>
          </cell>
          <cell r="E1509" t="str">
            <v>SILLA ESCRITORIO GIRATORIA CON BRAZOS</v>
          </cell>
          <cell r="F1509" t="str">
            <v>UN</v>
          </cell>
          <cell r="G1509">
            <v>180511</v>
          </cell>
        </row>
        <row r="1510">
          <cell r="D1510">
            <v>9413</v>
          </cell>
          <cell r="E1510" t="str">
            <v>LAMINA ALFAJOR</v>
          </cell>
          <cell r="F1510" t="str">
            <v>KG</v>
          </cell>
          <cell r="G1510">
            <v>6486</v>
          </cell>
        </row>
        <row r="1511">
          <cell r="D1511">
            <v>9414</v>
          </cell>
          <cell r="E1511" t="str">
            <v>SILLA PLÁSTICA SIN BRAZOS</v>
          </cell>
          <cell r="F1511" t="str">
            <v>UN</v>
          </cell>
          <cell r="G1511">
            <v>34900</v>
          </cell>
        </row>
        <row r="1512">
          <cell r="D1512">
            <v>9423</v>
          </cell>
          <cell r="E1512" t="str">
            <v>TARIFA MES - PERSONAL DE OBRA - TÉCNICO (PLOMERO_ELECTRICISTA) (INCLUYE FACTOR DE PRESTACIONES)</v>
          </cell>
          <cell r="F1512" t="str">
            <v>MES</v>
          </cell>
          <cell r="G1512">
            <v>3559147</v>
          </cell>
        </row>
        <row r="1513">
          <cell r="D1513">
            <v>9424</v>
          </cell>
          <cell r="E1513" t="str">
            <v>TARIFA MES - PERSONAL DE OBRA - AYUDANTE (INCLUYE FACTOR DE PRESTACIONES)</v>
          </cell>
          <cell r="F1513" t="str">
            <v>MES</v>
          </cell>
          <cell r="G1513">
            <v>2147411</v>
          </cell>
        </row>
        <row r="1514">
          <cell r="D1514">
            <v>9427</v>
          </cell>
          <cell r="E1514" t="str">
            <v>COSTO DE LA REPRODUCCIÓN DE PLANOS TAMAÑO PLIEGO</v>
          </cell>
          <cell r="F1514" t="str">
            <v>UN</v>
          </cell>
          <cell r="G1514">
            <v>11900</v>
          </cell>
        </row>
        <row r="1515">
          <cell r="D1515">
            <v>9428</v>
          </cell>
          <cell r="E1515" t="str">
            <v>COSTO DE CERTIFICADO DE TRADICIÓN Y LIBERTAD DE INMUEBLES</v>
          </cell>
          <cell r="F1515" t="str">
            <v>UN</v>
          </cell>
          <cell r="G1515">
            <v>22184</v>
          </cell>
        </row>
        <row r="1516">
          <cell r="D1516">
            <v>9433</v>
          </cell>
          <cell r="E1516" t="str">
            <v>EXPANSIÓN LIBRE EN CONSOLIDÓMETRO. Norma técnica: ASTM D4546 - 14e1. Norma técnica: ASTM D4546 - 14e1.</v>
          </cell>
          <cell r="F1516" t="str">
            <v>UN</v>
          </cell>
          <cell r="G1516">
            <v>167076</v>
          </cell>
        </row>
        <row r="1517">
          <cell r="D1517">
            <v>9434</v>
          </cell>
          <cell r="E1517" t="str">
            <v>TRATAMIENTO Y DISPOSICIÓN FINAL DE LODOS NO PELIGROSOS PROVENIENTES DE ALCANTARILLADO</v>
          </cell>
          <cell r="F1517" t="str">
            <v>KG</v>
          </cell>
          <cell r="G1517">
            <v>381</v>
          </cell>
        </row>
        <row r="1518">
          <cell r="D1518">
            <v>9437</v>
          </cell>
          <cell r="E1518" t="str">
            <v xml:space="preserve">CONO CONCENTRICO PARA POZO D= 1.20m x 0.60m e=0.10m  h= 0.75m </v>
          </cell>
          <cell r="F1518" t="str">
            <v>UN</v>
          </cell>
          <cell r="G1518">
            <v>721810</v>
          </cell>
        </row>
        <row r="1519">
          <cell r="D1519">
            <v>9441</v>
          </cell>
          <cell r="E1519" t="str">
            <v>SEÑAL LUMINOSA BIDIRECCIONAL 1.50m x 0.50m</v>
          </cell>
          <cell r="F1519" t="str">
            <v>UN</v>
          </cell>
          <cell r="G1519">
            <v>1011500</v>
          </cell>
        </row>
        <row r="1520">
          <cell r="D1520">
            <v>9443</v>
          </cell>
          <cell r="E1520" t="str">
            <v>DETERMINACION DEL COEFICIENTE DE PULIMIENTO ACELERADO (CPA) DE LAS PARTICULAS DE AGREGADO GRUESO. Norma técnica: INVE-232-13.</v>
          </cell>
          <cell r="F1520" t="str">
            <v>UN</v>
          </cell>
          <cell r="G1520">
            <v>1773100</v>
          </cell>
        </row>
        <row r="1521">
          <cell r="D1521">
            <v>9444</v>
          </cell>
          <cell r="E1521" t="str">
            <v>PORCENTAJE DE VACIOS CON AIRE EN MEZCLAS ASFALTICAS COMPACTADAS DENSAS Y ABIERTAS. Norma técnica: INVE-736-13 ASTM D3203/D3203M-22.</v>
          </cell>
          <cell r="F1521" t="str">
            <v>UN</v>
          </cell>
          <cell r="G1521">
            <v>196469</v>
          </cell>
        </row>
        <row r="1522">
          <cell r="D1522">
            <v>9445</v>
          </cell>
          <cell r="E1522" t="str">
            <v>CONCENTRACIÓN CRÍTICA DE LLENANTE EN MEZCLAS DE CONCRETO ASFÁLTICO. Norma técnica: INV E – 745 - 13 IRAM 1542 – Junio 1983.</v>
          </cell>
          <cell r="F1522" t="str">
            <v>UN</v>
          </cell>
          <cell r="G1522">
            <v>265370</v>
          </cell>
        </row>
        <row r="1523">
          <cell r="D1523">
            <v>9446</v>
          </cell>
          <cell r="E1523" t="str">
            <v>CUBRIMIENTO DE LOS AGREGADOS CON MATERIALES ASFÁLTICOS EN PRESENCIA DE AGUA (STRIPPING). Norma técnica: AASHTO T 182 NLT 166 ASTM D1664.</v>
          </cell>
          <cell r="F1523" t="str">
            <v>UN</v>
          </cell>
          <cell r="G1523">
            <v>77350</v>
          </cell>
        </row>
        <row r="1524">
          <cell r="D1524">
            <v>9447</v>
          </cell>
          <cell r="E1524" t="str">
            <v>MÓDULO DINÁMICO DE MEZCLAS ASFÁLTICAS. Norma técnica: ASTM D3497  AASHTO TP 62 – 03.</v>
          </cell>
          <cell r="F1524" t="str">
            <v>UN</v>
          </cell>
          <cell r="G1524">
            <v>1731450</v>
          </cell>
        </row>
        <row r="1525">
          <cell r="D1525">
            <v>9448</v>
          </cell>
          <cell r="E1525" t="str">
            <v>SEDIMENTACION DE LAS EMULSIONES ASFALTICAS DURANTE EL ALMACENAMIENTO. Norma técnica: INVE-764-13 ASTM D6930-19 NLT-140-99.</v>
          </cell>
          <cell r="F1525" t="str">
            <v>UN</v>
          </cell>
          <cell r="G1525">
            <v>236215</v>
          </cell>
        </row>
        <row r="1526">
          <cell r="D1526">
            <v>9449</v>
          </cell>
          <cell r="E1526" t="str">
            <v>TAMIZADO DE LAS EMULSIONES ASFALTICAS. Norma técnica: INVE-765-13 ASTM D6933-22.</v>
          </cell>
          <cell r="F1526" t="str">
            <v>UN</v>
          </cell>
          <cell r="G1526">
            <v>64730</v>
          </cell>
        </row>
        <row r="1527">
          <cell r="D1527">
            <v>9450</v>
          </cell>
          <cell r="E1527" t="str">
            <v>DEMULSIBILIDAD DE LAS EMULSIONES ASFALTICAS. Norma técnica: INVE-766-13 ASTM D6936-17.</v>
          </cell>
          <cell r="F1527" t="str">
            <v>UN</v>
          </cell>
          <cell r="G1527">
            <v>148155</v>
          </cell>
        </row>
        <row r="1528">
          <cell r="D1528">
            <v>9451</v>
          </cell>
          <cell r="E1528" t="str">
            <v>IDENTIFICACION DE LAS EMULSIONES ASFALTICAS CATIONICAS MEDIANTE LA DETERMINACION DE LA CARGA DE LAS PARTICULAS. Norma técnica: INVE-767-13 ASTM D7402-09 (17) NLT-194-99.</v>
          </cell>
          <cell r="F1528" t="str">
            <v>UN</v>
          </cell>
          <cell r="G1528">
            <v>84490</v>
          </cell>
        </row>
        <row r="1529">
          <cell r="D1529">
            <v>9452</v>
          </cell>
          <cell r="E1529" t="str">
            <v>PH DE LAS EMULSIONES ASFALTICAS. Norma técnica: INVE-768-13 NLT-195-92.</v>
          </cell>
          <cell r="F1529" t="str">
            <v>UN</v>
          </cell>
          <cell r="G1529">
            <v>69020</v>
          </cell>
        </row>
        <row r="1530">
          <cell r="D1530">
            <v>9453</v>
          </cell>
          <cell r="E1530" t="str">
            <v>ENSAYO DE MEZCLA CON CEMENTO DE LAS EMULSIONES ASFALTICAS. Norma técnica: INVE-770-13 ASTM D6935-22 NLT-144-98.</v>
          </cell>
          <cell r="F1530" t="str">
            <v>UN</v>
          </cell>
          <cell r="G1530">
            <v>273700</v>
          </cell>
        </row>
        <row r="1531">
          <cell r="D1531">
            <v>9454</v>
          </cell>
          <cell r="E1531" t="str">
            <v>MEDIDA DEL COEFICIENTE DE RESISTENCIA AL DESLIZAMIENTO USANDO EL PÉNDULO BRITÁNICO. Norma técnica: INV E – 792 - 13 NTC 5129 ASTM E 501.</v>
          </cell>
          <cell r="F1531" t="str">
            <v>UN</v>
          </cell>
          <cell r="G1531">
            <v>59500</v>
          </cell>
        </row>
        <row r="1532">
          <cell r="D1532">
            <v>9455</v>
          </cell>
          <cell r="E1532" t="str">
            <v>TARIFA MES - PERSONAL DE OBRA - AYUDANTE (NO INCLUYE FACTOR DE PRESTACIONES)</v>
          </cell>
          <cell r="F1532" t="str">
            <v>MES</v>
          </cell>
          <cell r="G1532">
            <v>1300000</v>
          </cell>
        </row>
        <row r="1533">
          <cell r="D1533">
            <v>9456</v>
          </cell>
          <cell r="E1533" t="str">
            <v>TARIFA MES - ALQUILER DE VEHICULO: CAMPERO, PICK-UP, CAMIONETA, CAMION O SIMILAR DE 1300cc A 2000cc DE CILINDRADA, MODELO 2014 A 2011. 75% DE LA TARIFA ESTABLECIDA. INCLUYE TODOS LOS COSTOS DE OPERACIÓN Y MANTENIMIENTO EXCEPTO EL SALARIO DEL CONDUCTOR</v>
          </cell>
          <cell r="F1533" t="str">
            <v>MES</v>
          </cell>
          <cell r="G1533">
            <v>5954250</v>
          </cell>
        </row>
        <row r="1534">
          <cell r="D1534">
            <v>9457</v>
          </cell>
          <cell r="E1534" t="str">
            <v>TARIFA MES - PERSONAL DE OBRA - INSPECTOR 1 HORARIO NOCTURNO (NO INCLUYE FACTOR DE PRESTACIONES)</v>
          </cell>
          <cell r="F1534" t="str">
            <v>MES</v>
          </cell>
          <cell r="G1534">
            <v>3318300</v>
          </cell>
        </row>
        <row r="1535">
          <cell r="D1535">
            <v>9459</v>
          </cell>
          <cell r="E1535" t="str">
            <v>TARIFA MES - PERSONAL TÉCNICO - OPERADOR EQUIPO PERFORACIÓN (NO INCLUYE FACTOR DE PRESTACIONES)</v>
          </cell>
          <cell r="F1535" t="str">
            <v>MES</v>
          </cell>
          <cell r="G1535">
            <v>2688000</v>
          </cell>
        </row>
        <row r="1536">
          <cell r="D1536">
            <v>9460</v>
          </cell>
          <cell r="E1536" t="str">
            <v>TARIFA MES - PERSONAL TÉCNICO - OPERADOR AUXILIAR DE EQUIPO (NO INCLUYE FACTOR DE PRESTACIONES)</v>
          </cell>
          <cell r="F1536" t="str">
            <v>MES</v>
          </cell>
          <cell r="G1536">
            <v>1798000</v>
          </cell>
        </row>
        <row r="1537">
          <cell r="D1537">
            <v>9461</v>
          </cell>
          <cell r="E1537" t="str">
            <v>TARIFA MES - PERSONAL DE OBRA - OFICIAL (NO INCLUYE FACTOR DE PRESTACIONES)</v>
          </cell>
          <cell r="F1537" t="str">
            <v>MES</v>
          </cell>
          <cell r="G1537">
            <v>1950000</v>
          </cell>
        </row>
        <row r="1538">
          <cell r="D1538">
            <v>9462</v>
          </cell>
          <cell r="E1538" t="str">
            <v>TARIFA MES - PERSONAL DE OBRA - PLOMERO (NO INCLUYE FACTOR DE PRESTACIONES)</v>
          </cell>
          <cell r="F1538" t="str">
            <v>MES</v>
          </cell>
          <cell r="G1538">
            <v>2275000</v>
          </cell>
        </row>
        <row r="1539">
          <cell r="D1539">
            <v>9463</v>
          </cell>
          <cell r="E1539" t="str">
            <v>TARIFA MES - PERSONAL DE OBRA - TÉCNICO ELÉCTRICO (NO INCLUYE FACTOR DE PRESTACIONES)</v>
          </cell>
          <cell r="F1539" t="str">
            <v>MES</v>
          </cell>
          <cell r="G1539">
            <v>2275000</v>
          </cell>
        </row>
        <row r="1540">
          <cell r="D1540">
            <v>9464</v>
          </cell>
          <cell r="E1540" t="str">
            <v>TARIFA MES - PERSONAL DE OBRA - OPERARIO (NO INCLUYE FACTOR DE PRESTACIONES)</v>
          </cell>
          <cell r="F1540" t="str">
            <v>MES</v>
          </cell>
          <cell r="G1540">
            <v>2600000</v>
          </cell>
        </row>
        <row r="1541">
          <cell r="D1541">
            <v>9465</v>
          </cell>
          <cell r="E1541" t="str">
            <v>TARIFA MES - PROFESIONAL CATEGORÍA 1 (INCLUYE FACTOR DE PRESTACIONES)</v>
          </cell>
          <cell r="F1541" t="str">
            <v>MES</v>
          </cell>
          <cell r="G1541">
            <v>24924127</v>
          </cell>
        </row>
        <row r="1542">
          <cell r="D1542">
            <v>9466</v>
          </cell>
          <cell r="E1542" t="str">
            <v>TARIFA MES - PROFESIONAL CATEGORÍA 2 (INCLUYE FACTOR DE PRESTACIONES)</v>
          </cell>
          <cell r="F1542" t="str">
            <v>MES</v>
          </cell>
          <cell r="G1542">
            <v>17385981</v>
          </cell>
        </row>
        <row r="1543">
          <cell r="D1543">
            <v>9467</v>
          </cell>
          <cell r="E1543" t="str">
            <v>TARIFA MES - PROFESIONAL CATEGORÍA 3 (INCLUYE FACTOR DE PRESTACIONES)</v>
          </cell>
          <cell r="F1543" t="str">
            <v>MES</v>
          </cell>
          <cell r="G1543">
            <v>14676897</v>
          </cell>
        </row>
        <row r="1544">
          <cell r="D1544">
            <v>9468</v>
          </cell>
          <cell r="E1544" t="str">
            <v>TARIFA MES - PROFESIONAL CATEGORÍA 4 (INCLUYE FACTOR DE PRESTACIONES)</v>
          </cell>
          <cell r="F1544" t="str">
            <v>MES</v>
          </cell>
          <cell r="G1544">
            <v>12502101</v>
          </cell>
        </row>
        <row r="1545">
          <cell r="D1545">
            <v>9469</v>
          </cell>
          <cell r="E1545" t="str">
            <v>TARIFA MES - PROFESIONAL CATEGORÍA 5 (INCLUYE FACTOR DE PRESTACIONES)</v>
          </cell>
          <cell r="F1545" t="str">
            <v>MES</v>
          </cell>
          <cell r="G1545">
            <v>11280046</v>
          </cell>
        </row>
        <row r="1546">
          <cell r="D1546">
            <v>9470</v>
          </cell>
          <cell r="E1546" t="str">
            <v>TARIFA MES - PROFESIONAL CATEGORÍA 6 (INCLUYE FACTOR DE PRESTACIONES)</v>
          </cell>
          <cell r="F1546" t="str">
            <v>MES</v>
          </cell>
          <cell r="G1546">
            <v>10062335</v>
          </cell>
        </row>
        <row r="1547">
          <cell r="D1547">
            <v>9471</v>
          </cell>
          <cell r="E1547" t="str">
            <v>TARIFA MES - PROFESIONAL CATEGORÍA 7 (INCLUYE FACTOR DE PRESTACIONES)</v>
          </cell>
          <cell r="F1547" t="str">
            <v>MES</v>
          </cell>
          <cell r="G1547">
            <v>7616775</v>
          </cell>
        </row>
        <row r="1548">
          <cell r="D1548">
            <v>9472</v>
          </cell>
          <cell r="E1548" t="str">
            <v>TARIFA MES - PROFESIONAL CATEGORÍA 8 (INCLUYE FACTOR DE PRESTACIONES)</v>
          </cell>
          <cell r="F1548" t="str">
            <v>MES</v>
          </cell>
          <cell r="G1548">
            <v>7189634</v>
          </cell>
        </row>
        <row r="1549">
          <cell r="D1549">
            <v>9473</v>
          </cell>
          <cell r="E1549" t="str">
            <v>TARIFA MES - PERSONAL TÉCNICO - TECNÓLOGO EN ÁREAS DE INGENIERÍA (INCLUYE FACTOR DE PRESTACIONES)</v>
          </cell>
          <cell r="F1549" t="str">
            <v>MES</v>
          </cell>
          <cell r="G1549">
            <v>4725253</v>
          </cell>
        </row>
        <row r="1550">
          <cell r="D1550">
            <v>9474</v>
          </cell>
          <cell r="E1550" t="str">
            <v>TARIFA MES - PERSONAL TÉCNICO - AUXILIAR DE INGENIERÍA (INCLUYE FACTOR DE PRESTACIONES)</v>
          </cell>
          <cell r="F1550" t="str">
            <v>MES</v>
          </cell>
          <cell r="G1550">
            <v>4157662</v>
          </cell>
        </row>
        <row r="1551">
          <cell r="D1551">
            <v>9475</v>
          </cell>
          <cell r="E1551" t="str">
            <v>TARIFA MES - PERSONAL TÉCNICO - DIBUJANTE 1 (INCLUYE FACTOR DE PRESTACIONES)</v>
          </cell>
          <cell r="F1551" t="str">
            <v>MES</v>
          </cell>
          <cell r="G1551">
            <v>4358925</v>
          </cell>
        </row>
        <row r="1552">
          <cell r="D1552">
            <v>9476</v>
          </cell>
          <cell r="E1552" t="str">
            <v>TARIFA MES - PERSONAL TÉCNICO - DIBUJANTE 2 (INCLUYE FACTOR DE PRESTACIONES)</v>
          </cell>
          <cell r="F1552" t="str">
            <v>MES</v>
          </cell>
          <cell r="G1552">
            <v>3760408</v>
          </cell>
        </row>
        <row r="1553">
          <cell r="D1553">
            <v>9477</v>
          </cell>
          <cell r="E1553" t="str">
            <v>TARIFA MES - PERSONAL TÉCNICO - TOPÓGRAFO INSPECTOR (INCLUYE FACTOR DE PRESTACIONES)</v>
          </cell>
          <cell r="F1553" t="str">
            <v>MES</v>
          </cell>
          <cell r="G1553">
            <v>4925067</v>
          </cell>
        </row>
        <row r="1554">
          <cell r="D1554">
            <v>9478</v>
          </cell>
          <cell r="E1554" t="str">
            <v>TARIFA MES - PERSONAL TÉCNICO - TOPÓGRAFO AUXILIAR (INCLUYE FACTOR DE PRESTACIONES)</v>
          </cell>
          <cell r="F1554" t="str">
            <v>MES</v>
          </cell>
          <cell r="G1554">
            <v>4044724</v>
          </cell>
        </row>
        <row r="1555">
          <cell r="D1555">
            <v>9479</v>
          </cell>
          <cell r="E1555" t="str">
            <v>TARIFA MES - PERSONAL TÉCNICO - BATIMETRISTA INSPECTOR (INCLUYE FACTOR DE PRESTACIONES)</v>
          </cell>
          <cell r="F1555" t="str">
            <v>MES</v>
          </cell>
          <cell r="G1555">
            <v>4925067</v>
          </cell>
        </row>
        <row r="1556">
          <cell r="D1556">
            <v>9480</v>
          </cell>
          <cell r="E1556" t="str">
            <v>TARIFA MES - PERSONAL TÉCNICO - BATIMETRISTA AUXILIAR (INCLUYE FACTOR DE PRESTACIONES)</v>
          </cell>
          <cell r="F1556" t="str">
            <v>MES</v>
          </cell>
          <cell r="G1556">
            <v>4044724</v>
          </cell>
        </row>
        <row r="1557">
          <cell r="D1557">
            <v>9481</v>
          </cell>
          <cell r="E1557" t="str">
            <v>TARIFA MES - PERSONAL TÉCNICO - LABORATORISTA INSPECTOR (INCLUYE FACTOR DE PRESTACIONES)</v>
          </cell>
          <cell r="F1557" t="str">
            <v>MES</v>
          </cell>
          <cell r="G1557">
            <v>4366164</v>
          </cell>
        </row>
        <row r="1558">
          <cell r="D1558">
            <v>9482</v>
          </cell>
          <cell r="E1558" t="str">
            <v>TARIFA MES - PERSONAL TÉCNICO - LABORATORISTA AUXILIAR (INCLUYE FACTOR DE PRESTACIONES)</v>
          </cell>
          <cell r="F1558" t="str">
            <v>MES</v>
          </cell>
          <cell r="G1558">
            <v>3298518</v>
          </cell>
        </row>
        <row r="1559">
          <cell r="D1559">
            <v>9483</v>
          </cell>
          <cell r="E1559" t="str">
            <v>TARIFA MES - PERSONAL TÉCNICO - INSPECTOR 1 (INCLUYE FACTOR DE PRESTACIONES)</v>
          </cell>
          <cell r="F1559" t="str">
            <v>MES</v>
          </cell>
          <cell r="G1559">
            <v>3824118</v>
          </cell>
        </row>
        <row r="1560">
          <cell r="D1560">
            <v>9484</v>
          </cell>
          <cell r="E1560" t="str">
            <v>TARIFA MES - PERSONAL TÉCNICO - INSPECTOR 2 (INCLUYE FACTOR DE PRESTACIONES)</v>
          </cell>
          <cell r="F1560" t="str">
            <v>MES</v>
          </cell>
          <cell r="G1560">
            <v>3469373</v>
          </cell>
        </row>
        <row r="1561">
          <cell r="D1561">
            <v>9485</v>
          </cell>
          <cell r="E1561" t="str">
            <v>TARIFA MES - PERSONAL ADMINISTRATIVO - ADMINISTRADOR (INCLUYE FACTOR DE PRESTACIONES)</v>
          </cell>
          <cell r="F1561" t="str">
            <v>MES</v>
          </cell>
          <cell r="G1561">
            <v>4587698</v>
          </cell>
        </row>
        <row r="1562">
          <cell r="D1562">
            <v>9486</v>
          </cell>
          <cell r="E1562" t="str">
            <v>TARIFA MES - PERSONAL ADMINISTRATIVO - AUXILIAR ADMINISTRATIVO-ALMACENISTA (INCLUYE FACTOR DE PRESTACIONES)</v>
          </cell>
          <cell r="F1562" t="str">
            <v>MES</v>
          </cell>
          <cell r="G1562">
            <v>3514259</v>
          </cell>
        </row>
        <row r="1563">
          <cell r="D1563">
            <v>9487</v>
          </cell>
          <cell r="E1563" t="str">
            <v>TARIFA MES - PERSONAL ADMINISTRATIVO - SECRETARIA 1 (INCLUYE FACTOR DE PRESTACIONES)</v>
          </cell>
          <cell r="F1563" t="str">
            <v>MES</v>
          </cell>
          <cell r="G1563">
            <v>2907576</v>
          </cell>
        </row>
        <row r="1564">
          <cell r="D1564">
            <v>9488</v>
          </cell>
          <cell r="E1564" t="str">
            <v>TARIFA MES - PERSONAL ADMINISTRATIVO - SECRETARIA 2 (INCLUYE FACTOR DE PRESTACIONES)</v>
          </cell>
          <cell r="F1564" t="str">
            <v>MES</v>
          </cell>
          <cell r="G1564">
            <v>2463060</v>
          </cell>
        </row>
        <row r="1565">
          <cell r="D1565">
            <v>9489</v>
          </cell>
          <cell r="E1565" t="str">
            <v>TARIFA MES - PERSONAL AUXILIAR TÉCNICO - CADENERO 1 (INCLUYE FACTOR DE PRESTACIONES)</v>
          </cell>
          <cell r="F1565" t="str">
            <v>MES</v>
          </cell>
          <cell r="G1565">
            <v>3298518</v>
          </cell>
        </row>
        <row r="1566">
          <cell r="D1566">
            <v>9490</v>
          </cell>
          <cell r="E1566" t="str">
            <v>TARIFA MES - PERSONAL AUXILIAR TÉCNICO - CADENERO 2 (INCLUYE FACTOR DE PRESTACIONES)</v>
          </cell>
          <cell r="F1566" t="str">
            <v>MES</v>
          </cell>
          <cell r="G1566">
            <v>2907576</v>
          </cell>
        </row>
        <row r="1567">
          <cell r="D1567">
            <v>9491</v>
          </cell>
          <cell r="E1567" t="str">
            <v>TARIFA MES - PERSONAL AUXILIAR TÉCNICO - SECRETARIA - CONDUCTOR O MOTORISTA (INCLUYE FACTOR DE PRESTACIONES)</v>
          </cell>
          <cell r="F1567" t="str">
            <v>MES</v>
          </cell>
          <cell r="G1567">
            <v>2463060</v>
          </cell>
        </row>
        <row r="1568">
          <cell r="D1568">
            <v>9492</v>
          </cell>
          <cell r="E1568" t="str">
            <v>TARIFA MES - PERSONAL DE OBRA - MAESTRO DE OBRA (INCLUYE FACTOR DE PRESTACIONES)</v>
          </cell>
          <cell r="F1568" t="str">
            <v>MES</v>
          </cell>
          <cell r="G1568">
            <v>5679440</v>
          </cell>
        </row>
        <row r="1569">
          <cell r="D1569">
            <v>9493</v>
          </cell>
          <cell r="E1569" t="str">
            <v>TARIFA MES - PERSONAL DE OBRA - OFICIAL (INCLUYE FACTOR DE PRESTACIONES)</v>
          </cell>
          <cell r="F1569" t="str">
            <v>MES</v>
          </cell>
          <cell r="G1569">
            <v>3088567</v>
          </cell>
        </row>
        <row r="1570">
          <cell r="D1570">
            <v>9494</v>
          </cell>
          <cell r="E1570" t="str">
            <v>TARIFA MES - PERSONAL DE OBRA - OPERARIO (INCLUYE FACTOR DE PRESTACIONES)</v>
          </cell>
          <cell r="F1570" t="str">
            <v>MES</v>
          </cell>
          <cell r="G1570">
            <v>4029725</v>
          </cell>
        </row>
        <row r="1571">
          <cell r="D1571">
            <v>9495</v>
          </cell>
          <cell r="E1571" t="str">
            <v>TUERCAS POR KG</v>
          </cell>
          <cell r="F1571" t="str">
            <v>KG</v>
          </cell>
          <cell r="G1571">
            <v>11777</v>
          </cell>
        </row>
        <row r="1572">
          <cell r="D1572">
            <v>9496</v>
          </cell>
          <cell r="E1572" t="str">
            <v>PERNOS POR Kg</v>
          </cell>
          <cell r="F1572" t="str">
            <v>KG</v>
          </cell>
          <cell r="G1572">
            <v>9994</v>
          </cell>
        </row>
        <row r="1573">
          <cell r="D1573">
            <v>9497</v>
          </cell>
          <cell r="E1573" t="str">
            <v>TARIFA JORNAL - PERSONAL DE OBRA - AYUDANTE - HORARIO NOCTURNO (INCLUYE FACTOR DE PRESTACIONES)</v>
          </cell>
          <cell r="F1573" t="str">
            <v>HR</v>
          </cell>
          <cell r="G1573">
            <v>12601</v>
          </cell>
        </row>
        <row r="1574">
          <cell r="D1574">
            <v>9499</v>
          </cell>
          <cell r="E1574" t="str">
            <v>CONCRETO TREMIE GRAVA FINA 3500 PSI</v>
          </cell>
          <cell r="F1574" t="str">
            <v>M3</v>
          </cell>
          <cell r="G1574">
            <v>606335</v>
          </cell>
        </row>
        <row r="1575">
          <cell r="D1575">
            <v>9500</v>
          </cell>
          <cell r="E1575" t="str">
            <v>LÁMINA COLABORANTE 2" CALIBRE 16 (1.50mm)</v>
          </cell>
          <cell r="F1575" t="str">
            <v>M2</v>
          </cell>
          <cell r="G1575">
            <v>106505</v>
          </cell>
        </row>
        <row r="1576">
          <cell r="D1576">
            <v>9501</v>
          </cell>
          <cell r="E1576" t="str">
            <v>LÁMINA COLABORANTE 2" CALIBRE 18 (1.20mm)</v>
          </cell>
          <cell r="F1576" t="str">
            <v>M2</v>
          </cell>
          <cell r="G1576">
            <v>79730</v>
          </cell>
        </row>
        <row r="1577">
          <cell r="D1577">
            <v>9505</v>
          </cell>
          <cell r="E1577" t="str">
            <v>TARIFA JORNAL- PROFESIONAL CATEGORÍA 1 (INCLUYE FACTOR DE PRESTACIONES)</v>
          </cell>
          <cell r="F1577" t="str">
            <v>JR</v>
          </cell>
          <cell r="G1577">
            <v>830805</v>
          </cell>
        </row>
        <row r="1578">
          <cell r="D1578">
            <v>9506</v>
          </cell>
          <cell r="E1578" t="str">
            <v>TARIFA JORNAL - PROFESIONAL CATEGORÍA 2 (INCLUYE FACTOR DE PRESTACIONES)</v>
          </cell>
          <cell r="F1578" t="str">
            <v>JR</v>
          </cell>
          <cell r="G1578">
            <v>579534</v>
          </cell>
        </row>
        <row r="1579">
          <cell r="D1579">
            <v>9507</v>
          </cell>
          <cell r="E1579" t="str">
            <v>TARIFA JORNAL - PROFESIONAL CATEGORÍA 3 (INCLUYE FACTOR DE PRESTACIONES)</v>
          </cell>
          <cell r="F1579" t="str">
            <v>JR</v>
          </cell>
          <cell r="G1579">
            <v>489230</v>
          </cell>
        </row>
        <row r="1580">
          <cell r="D1580">
            <v>9508</v>
          </cell>
          <cell r="E1580" t="str">
            <v>TARIFA JORNAL - PROFESIONAL CATEGORÍA 4 (INCLUYE FACTOR DE PRESTACIONES)</v>
          </cell>
          <cell r="F1580" t="str">
            <v>JR</v>
          </cell>
          <cell r="G1580">
            <v>416737</v>
          </cell>
        </row>
        <row r="1581">
          <cell r="D1581">
            <v>9509</v>
          </cell>
          <cell r="E1581" t="str">
            <v>TARIFA JORNAL - PROFESIONAL CATEGORÍA 5 (INCLUYE FACTOR DE PRESTACIONES)</v>
          </cell>
          <cell r="F1581" t="str">
            <v>JR</v>
          </cell>
          <cell r="G1581">
            <v>376002</v>
          </cell>
        </row>
        <row r="1582">
          <cell r="D1582">
            <v>9510</v>
          </cell>
          <cell r="E1582" t="str">
            <v>TARIFA JORNAL - PROFESIONAL CATEGORÍA 6 (INCLUYE FACTOR DE PRESTACIONES)</v>
          </cell>
          <cell r="F1582" t="str">
            <v>JR</v>
          </cell>
          <cell r="G1582">
            <v>335411</v>
          </cell>
        </row>
        <row r="1583">
          <cell r="D1583">
            <v>9511</v>
          </cell>
          <cell r="E1583" t="str">
            <v>TARIFA JORNAL - PROFESIONAL CATEGORÍA 7 (INCLUYE FACTOR DE PRESTACIONES)</v>
          </cell>
          <cell r="F1583" t="str">
            <v>JR</v>
          </cell>
          <cell r="G1583">
            <v>253892</v>
          </cell>
        </row>
        <row r="1584">
          <cell r="D1584">
            <v>9512</v>
          </cell>
          <cell r="E1584" t="str">
            <v>TARIFA JORNAL - PERSONAL TÉCNICO - TECNÓLOGO EN ÁREAS DE INGENIERÍA (INCLUYE FACTOR DE PRESTACIONES)</v>
          </cell>
          <cell r="F1584" t="str">
            <v>JR</v>
          </cell>
          <cell r="G1584">
            <v>157508</v>
          </cell>
        </row>
        <row r="1585">
          <cell r="D1585">
            <v>9513</v>
          </cell>
          <cell r="E1585" t="str">
            <v>TARIFA JORNAL - PERSONAL TÉCNICO - AUXILIAR DE INGENIERÍA (INCLUYE FACTOR DE PRESTACIONES)</v>
          </cell>
          <cell r="F1585" t="str">
            <v>JR</v>
          </cell>
          <cell r="G1585">
            <v>138590</v>
          </cell>
        </row>
        <row r="1586">
          <cell r="D1586">
            <v>9514</v>
          </cell>
          <cell r="E1586" t="str">
            <v>TARIFA JORNAL - PERSONAL TÉCNICO - DIBUJANTE 1 (INCLUYE FACTOR DE PRESTACIONES)</v>
          </cell>
          <cell r="F1586" t="str">
            <v>JR</v>
          </cell>
          <cell r="G1586">
            <v>145298</v>
          </cell>
        </row>
        <row r="1587">
          <cell r="D1587">
            <v>9515</v>
          </cell>
          <cell r="E1587" t="str">
            <v>TARIFA JORNAL - PERSONAL TÉCNICO - DIBUJANTE 2 (INCLUYE FACTOR DE PRESTACIONES)</v>
          </cell>
          <cell r="F1587" t="str">
            <v>JR</v>
          </cell>
          <cell r="G1587">
            <v>125347</v>
          </cell>
        </row>
        <row r="1588">
          <cell r="D1588">
            <v>9516</v>
          </cell>
          <cell r="E1588" t="str">
            <v>TARIFA JORNAL - PERSONAL TÉCNICO - TOPÓGRAFO AUXILIAR (INCLUYE FACTOR DE PRESTACIONES)</v>
          </cell>
          <cell r="F1588" t="str">
            <v>JR</v>
          </cell>
          <cell r="G1588">
            <v>134824</v>
          </cell>
        </row>
        <row r="1589">
          <cell r="D1589">
            <v>9517</v>
          </cell>
          <cell r="E1589" t="str">
            <v>TARIFA JORNAL - PERSONAL TÉCNICO - BATIMETRISTA INSPECTOR (INCLUYE FACTOR DE PRESTACIONES)</v>
          </cell>
          <cell r="F1589" t="str">
            <v>JR</v>
          </cell>
          <cell r="G1589">
            <v>164169</v>
          </cell>
        </row>
        <row r="1590">
          <cell r="D1590">
            <v>9518</v>
          </cell>
          <cell r="E1590" t="str">
            <v>TARIFA JORNAL - PERSONAL TÉCNICO - BATIMETRISTA AUXILIAR (INCLUYE FACTOR DE PRESTACIONES)</v>
          </cell>
          <cell r="F1590" t="str">
            <v>JR</v>
          </cell>
          <cell r="G1590">
            <v>134824</v>
          </cell>
        </row>
        <row r="1591">
          <cell r="D1591">
            <v>9519</v>
          </cell>
          <cell r="E1591" t="str">
            <v>TARIFA JORNAL - PERSONAL TÉCNICO - LABORATORISTA INSPECTOR (INCLUYE FACTOR DE PRESTACIONES)</v>
          </cell>
          <cell r="F1591" t="str">
            <v>JR</v>
          </cell>
          <cell r="G1591">
            <v>145539</v>
          </cell>
        </row>
        <row r="1592">
          <cell r="D1592">
            <v>9520</v>
          </cell>
          <cell r="E1592" t="str">
            <v>TARIFA JORNAL - PERSONAL TÉCNICO - LABORATORISTA AUXILIAR (INCLUYE FACTOR DE PRESTACIONES)</v>
          </cell>
          <cell r="F1592" t="str">
            <v>JR</v>
          </cell>
          <cell r="G1592">
            <v>109950</v>
          </cell>
        </row>
        <row r="1593">
          <cell r="D1593">
            <v>9521</v>
          </cell>
          <cell r="E1593" t="str">
            <v>TARIFA JORNAL - PERSONAL TÉCNICO - OPERADOR EQUIPO PERFORACIÓN (INCLUYE FACTOR DE PRESTACIONES)</v>
          </cell>
          <cell r="F1593" t="str">
            <v>JR</v>
          </cell>
          <cell r="G1593">
            <v>130819</v>
          </cell>
        </row>
        <row r="1594">
          <cell r="D1594">
            <v>9522</v>
          </cell>
          <cell r="E1594" t="str">
            <v>TARIFA JORNAL - PERSONAL TÉCNICO - OPERADOR AUXILIAR DE EQUIPO (INCLUYE FACTOR DE PRESTACIONES)</v>
          </cell>
          <cell r="F1594" t="str">
            <v>JR</v>
          </cell>
          <cell r="G1594">
            <v>95616</v>
          </cell>
        </row>
        <row r="1595">
          <cell r="D1595">
            <v>9523</v>
          </cell>
          <cell r="E1595" t="str">
            <v>TARIFA JORNAL- PERSONAL ADMINISTRATIVO - ADMINISTRADOR (INCLUYE FACTOR DE PRESTACIONES)</v>
          </cell>
          <cell r="F1595" t="str">
            <v>JR</v>
          </cell>
          <cell r="G1595">
            <v>152923</v>
          </cell>
        </row>
        <row r="1596">
          <cell r="D1596">
            <v>9524</v>
          </cell>
          <cell r="E1596" t="str">
            <v>TARIFA JORNAL - PERSONAL ADMINISTRATIVO - AUXILIAR ADMINISTRATIVO-ALMACENISTA (INCLUYE FACTOR DE PRESTACIONES)</v>
          </cell>
          <cell r="F1596" t="str">
            <v>JR</v>
          </cell>
          <cell r="G1596">
            <v>117143</v>
          </cell>
        </row>
        <row r="1597">
          <cell r="D1597">
            <v>9525</v>
          </cell>
          <cell r="E1597" t="str">
            <v>TARIFA JORNAL - PERSONAL ADMINISTRATIVO - SECRETARIA 1 (INCLUYE FACTOR DE PRESTACIONES)</v>
          </cell>
          <cell r="F1597" t="str">
            <v>JR</v>
          </cell>
          <cell r="G1597">
            <v>96919</v>
          </cell>
        </row>
        <row r="1598">
          <cell r="D1598">
            <v>9526</v>
          </cell>
          <cell r="E1598" t="str">
            <v>TARIFA JORNAL - PERSONAL ADMINISTRATIVO - SECRETARIA 2 (INCLUYE FACTOR DE PRESTACIONES)</v>
          </cell>
          <cell r="F1598" t="str">
            <v>JR</v>
          </cell>
          <cell r="G1598">
            <v>82102</v>
          </cell>
        </row>
        <row r="1599">
          <cell r="D1599">
            <v>9527</v>
          </cell>
          <cell r="E1599" t="str">
            <v>TARIFA JORNAL - PERSONAL AUXILIAR TÉCNICO - CADENERO 1 (INCLUYE FACTOR DE PRESTACIONES)</v>
          </cell>
          <cell r="F1599" t="str">
            <v>JR</v>
          </cell>
          <cell r="G1599">
            <v>109950</v>
          </cell>
        </row>
        <row r="1600">
          <cell r="D1600">
            <v>9528</v>
          </cell>
          <cell r="E1600" t="str">
            <v>TARIFA JORNAL - PERSONAL AUXILIAR TÉCNICO - SECRETARIA - CONDUCTOR O MOTORISTA (INCLUYE FACTOR DE PRESTACIONES)</v>
          </cell>
          <cell r="F1600" t="str">
            <v>JR</v>
          </cell>
          <cell r="G1600">
            <v>82102</v>
          </cell>
        </row>
        <row r="1601">
          <cell r="D1601">
            <v>9529</v>
          </cell>
          <cell r="E1601" t="str">
            <v>TARIFA JORNAL- PERSONAL DE OBRA - MAESTRO DE OBRA (INCLUYE FACTOR DE PRESTACIONES)</v>
          </cell>
          <cell r="F1601" t="str">
            <v>JR</v>
          </cell>
          <cell r="G1601">
            <v>189315</v>
          </cell>
        </row>
        <row r="1602">
          <cell r="D1602">
            <v>9530</v>
          </cell>
          <cell r="E1602" t="str">
            <v>TARIFA MES - PERSONAL DE OBRA - TÉCNICO ELÉCTRICO (INCLUYE FACTOR DE PRESTACIONES)</v>
          </cell>
          <cell r="F1602" t="str">
            <v>MES</v>
          </cell>
          <cell r="G1602">
            <v>3559145</v>
          </cell>
        </row>
        <row r="1603">
          <cell r="D1603">
            <v>9531</v>
          </cell>
          <cell r="E1603" t="str">
            <v>TARIFA HORA - PROFESIONAL CATEGORIA 1 (INCLUYE FACTOR DE PRESTACIONES)</v>
          </cell>
          <cell r="F1603" t="str">
            <v>HR</v>
          </cell>
          <cell r="G1603">
            <v>108366</v>
          </cell>
        </row>
        <row r="1604">
          <cell r="D1604">
            <v>9532</v>
          </cell>
          <cell r="E1604" t="str">
            <v>TARIFA HORA - PROFESIONAL CATEGORÍA 2 (INCLUYE FACTOR DE PRESTACIONES)</v>
          </cell>
          <cell r="F1604" t="str">
            <v>HR</v>
          </cell>
          <cell r="G1604">
            <v>75591</v>
          </cell>
        </row>
        <row r="1605">
          <cell r="D1605">
            <v>9533</v>
          </cell>
          <cell r="E1605" t="str">
            <v>TARIFA HORA - PROFESIONAL CATEGORÍA 3 (INCLUYE FACTOR DE PRESTACIONES)</v>
          </cell>
          <cell r="F1605" t="str">
            <v>HR</v>
          </cell>
          <cell r="G1605">
            <v>63814</v>
          </cell>
        </row>
        <row r="1606">
          <cell r="D1606">
            <v>9534</v>
          </cell>
          <cell r="E1606" t="str">
            <v>TARIFA HORA - PROFESIONAL CATEGORÍA 4 (INCLUYE FACTOR DE PRESTACIONES)</v>
          </cell>
          <cell r="F1606" t="str">
            <v>HR</v>
          </cell>
          <cell r="G1606">
            <v>54357</v>
          </cell>
        </row>
        <row r="1607">
          <cell r="D1607">
            <v>9535</v>
          </cell>
          <cell r="E1607" t="str">
            <v>TARIFA HORA - PROFESIONAL CATEGORÍA 5 (INCLUYE FACTOR DE PRESTACIONES)</v>
          </cell>
          <cell r="F1607" t="str">
            <v>HR</v>
          </cell>
          <cell r="G1607">
            <v>49045</v>
          </cell>
        </row>
        <row r="1608">
          <cell r="D1608">
            <v>9536</v>
          </cell>
          <cell r="E1608" t="str">
            <v>TARIFA HORA - PROFESIONAL CATEGORÍA 6 (INCLUYE FACTOR DE PRESTACIONES)</v>
          </cell>
          <cell r="F1608" t="str">
            <v>HR</v>
          </cell>
          <cell r="G1608">
            <v>43749</v>
          </cell>
        </row>
        <row r="1609">
          <cell r="D1609">
            <v>9537</v>
          </cell>
          <cell r="E1609" t="str">
            <v>TARIFA HORA - PROFESIONAL CATEGORÍA 7 (INCLUYE FACTOR DE PRESTACIONES)</v>
          </cell>
          <cell r="F1609" t="str">
            <v>HR</v>
          </cell>
          <cell r="G1609">
            <v>33116</v>
          </cell>
        </row>
        <row r="1610">
          <cell r="D1610">
            <v>9538</v>
          </cell>
          <cell r="E1610" t="str">
            <v>TARIFA HORA - PROFESIONAL CATEGORÍA 8 (INCLUYE FACTOR DE PRESTACIONES)</v>
          </cell>
          <cell r="F1610" t="str">
            <v>HR</v>
          </cell>
          <cell r="G1610">
            <v>31259</v>
          </cell>
        </row>
        <row r="1611">
          <cell r="D1611">
            <v>9539</v>
          </cell>
          <cell r="E1611" t="str">
            <v>TARIFA HORA - PERSONAL TÉCNICO - TECNÓLOGO EN ÁREAS DE INGENIERÍA (INCLUYE FACTOR DE PRESTACIONES)</v>
          </cell>
          <cell r="F1611" t="str">
            <v>HR</v>
          </cell>
          <cell r="G1611">
            <v>20545</v>
          </cell>
        </row>
        <row r="1612">
          <cell r="D1612">
            <v>9540</v>
          </cell>
          <cell r="E1612" t="str">
            <v>TARIFA HORA - PERSONAL TÉCNICO - AUXILIAR DE INGENIERÍA (INCLUYE FACTOR DE PRESTACIONES)</v>
          </cell>
          <cell r="F1612" t="str">
            <v>HR</v>
          </cell>
          <cell r="G1612">
            <v>18076</v>
          </cell>
        </row>
        <row r="1613">
          <cell r="D1613">
            <v>9541</v>
          </cell>
          <cell r="E1613" t="str">
            <v>TARIFA HORA - PERSONAL TÉCNICO - DIBUJANTE 1 (INCLUYE FACTOR DE PRESTACIONES)</v>
          </cell>
          <cell r="F1613" t="str">
            <v>HR</v>
          </cell>
          <cell r="G1613">
            <v>18951</v>
          </cell>
        </row>
        <row r="1614">
          <cell r="D1614">
            <v>9542</v>
          </cell>
          <cell r="E1614" t="str">
            <v>TARIFA HORA - PERSONAL TÉCNICO - DIBUJANTE 2 (INCLUYE FACTOR DE PRESTACIONES)</v>
          </cell>
          <cell r="F1614" t="str">
            <v>HR</v>
          </cell>
          <cell r="G1614">
            <v>16350</v>
          </cell>
        </row>
        <row r="1615">
          <cell r="D1615">
            <v>9543</v>
          </cell>
          <cell r="E1615" t="str">
            <v>TARIFA HORA - PERSONAL TÉCNICO - TOPÓGRAFO INSPECTOR (INCLUYE FACTOR DE PRESTACIONES)</v>
          </cell>
          <cell r="F1615" t="str">
            <v>HR</v>
          </cell>
          <cell r="G1615">
            <v>21414</v>
          </cell>
        </row>
        <row r="1616">
          <cell r="D1616">
            <v>9544</v>
          </cell>
          <cell r="E1616" t="str">
            <v>TARIFA HORA - PERSONAL TÉCNICO - TOPÓGRAFO AUXILIAR (INCLUYE FACTOR DE PRESTACIONES)</v>
          </cell>
          <cell r="F1616" t="str">
            <v>HR</v>
          </cell>
          <cell r="G1616">
            <v>17586</v>
          </cell>
        </row>
        <row r="1617">
          <cell r="D1617">
            <v>9545</v>
          </cell>
          <cell r="E1617" t="str">
            <v>TARIFA HORA - PERSONAL TÉCNICO - BATIMETRISTA INSPECTOR (INCLUYE FACTOR DE PRESTACIONES)</v>
          </cell>
          <cell r="F1617" t="str">
            <v>HR</v>
          </cell>
          <cell r="G1617">
            <v>21414</v>
          </cell>
        </row>
        <row r="1618">
          <cell r="D1618">
            <v>9546</v>
          </cell>
          <cell r="E1618" t="str">
            <v>TARIFA HORA - PERSONAL TÉCNICO - BATIMETRISTA AUXILIAR (INCLUYE FACTOR DE PRESTACIONES)</v>
          </cell>
          <cell r="F1618" t="str">
            <v>HR</v>
          </cell>
          <cell r="G1618">
            <v>17586</v>
          </cell>
        </row>
        <row r="1619">
          <cell r="D1619">
            <v>9547</v>
          </cell>
          <cell r="E1619" t="str">
            <v>TARIFA HORA - PERSONAL TÉCNICO - LABORATORISTA INSPECTOR (INCLUYE FACTOR DE PRESTACIONES)</v>
          </cell>
          <cell r="F1619" t="str">
            <v>HR</v>
          </cell>
          <cell r="G1619">
            <v>18983</v>
          </cell>
        </row>
        <row r="1620">
          <cell r="D1620">
            <v>9548</v>
          </cell>
          <cell r="E1620" t="str">
            <v>TARIFA HORA - PERSONAL TÉCNICO - LABORATORISTA AUXILIAR (INCLUYE FACTOR DE PRESTACIONES)</v>
          </cell>
          <cell r="F1620" t="str">
            <v>HR</v>
          </cell>
          <cell r="G1620">
            <v>14341</v>
          </cell>
        </row>
        <row r="1621">
          <cell r="D1621">
            <v>9549</v>
          </cell>
          <cell r="E1621" t="str">
            <v>TARIFA HORA - PERSONAL TÉCNICO - OPERADOR EQUIPO PERFORACIÓN (INCLUYE FACTOR DE PRESTACIONES)</v>
          </cell>
          <cell r="F1621" t="str">
            <v>HR</v>
          </cell>
          <cell r="G1621">
            <v>17063</v>
          </cell>
        </row>
        <row r="1622">
          <cell r="D1622">
            <v>9550</v>
          </cell>
          <cell r="E1622" t="str">
            <v>TARIFA HORA - PERSONAL TÉCNICO - OPERADOR AUXILIAR DE EQUIPO (INCLUYE FACTOR DE PRESTACIONES)</v>
          </cell>
          <cell r="F1622" t="str">
            <v>HR</v>
          </cell>
          <cell r="G1622">
            <v>12471</v>
          </cell>
        </row>
        <row r="1623">
          <cell r="D1623">
            <v>9551</v>
          </cell>
          <cell r="E1623" t="str">
            <v>TARIFA HORA - PERSONAL TÉCNICO - INSPECTOR 1 (INCLUYE FACTOR DE PRESTACIONES)</v>
          </cell>
          <cell r="F1623" t="str">
            <v>HR</v>
          </cell>
          <cell r="G1623">
            <v>16627</v>
          </cell>
        </row>
        <row r="1624">
          <cell r="D1624">
            <v>9552</v>
          </cell>
          <cell r="E1624" t="str">
            <v>TARIFA HORA - PERSONAL TÉCNICO - INSPECTOR 2 (INCLUYE FACTOR DE PRESTACIONES)</v>
          </cell>
          <cell r="F1624" t="str">
            <v>HR</v>
          </cell>
          <cell r="G1624">
            <v>15084</v>
          </cell>
        </row>
        <row r="1625">
          <cell r="D1625">
            <v>9553</v>
          </cell>
          <cell r="E1625" t="str">
            <v>TARIFA HORA- PERSONAL ADMINISTRATIVO - ADMINISTRADOR (INCLUYE FACTOR DE PRESTACIONES)</v>
          </cell>
          <cell r="F1625" t="str">
            <v>HR</v>
          </cell>
          <cell r="G1625">
            <v>19947</v>
          </cell>
        </row>
        <row r="1626">
          <cell r="D1626">
            <v>9554</v>
          </cell>
          <cell r="E1626" t="str">
            <v>TARIFA HORA - PERSONAL ADMINISTRATIVO - AUXILIAR ADMINISTRATIVO-ALMACENISTA (INCLUYE FACTOR DE PRESTACIONES)</v>
          </cell>
          <cell r="F1626" t="str">
            <v>HR</v>
          </cell>
          <cell r="G1626">
            <v>15279</v>
          </cell>
        </row>
        <row r="1627">
          <cell r="D1627">
            <v>9555</v>
          </cell>
          <cell r="E1627" t="str">
            <v>TARIFA HORA - PERSONAL ADMINISTRATIVO - SECRETARIA 1 (INCLUYE FACTOR DE PRESTACIONES)</v>
          </cell>
          <cell r="F1627" t="str">
            <v>HR</v>
          </cell>
          <cell r="G1627">
            <v>12642</v>
          </cell>
        </row>
        <row r="1628">
          <cell r="D1628">
            <v>9556</v>
          </cell>
          <cell r="E1628" t="str">
            <v>TARIFA HORA - PERSONAL ADMINISTRATIVO - SECRETARIA 2 (INCLUYE FACTOR DE PRESTACIONES)</v>
          </cell>
          <cell r="F1628" t="str">
            <v>HR</v>
          </cell>
          <cell r="G1628">
            <v>10709</v>
          </cell>
        </row>
        <row r="1629">
          <cell r="D1629">
            <v>9557</v>
          </cell>
          <cell r="E1629" t="str">
            <v>TARIFA HORA - PERSONAL AUXILIAR TÉCNICO - CADENERO 1 (INCLUYE FACTOR DE PRESTACIONES)</v>
          </cell>
          <cell r="F1629" t="str">
            <v>HR</v>
          </cell>
          <cell r="G1629">
            <v>14341</v>
          </cell>
        </row>
        <row r="1630">
          <cell r="D1630">
            <v>9558</v>
          </cell>
          <cell r="E1630" t="str">
            <v>TARIFA HORA - PERSONAL AUXILIAR TÉCNICO - CADENERO 2 (INCLUYE FACTOR DE PRESTACIONES)</v>
          </cell>
          <cell r="F1630" t="str">
            <v>HR</v>
          </cell>
          <cell r="G1630">
            <v>12642</v>
          </cell>
        </row>
        <row r="1631">
          <cell r="D1631">
            <v>9559</v>
          </cell>
          <cell r="E1631" t="str">
            <v>TARIFA HORA - PERSONAL AUXILIAR TÉCNICO - SECRETARIA - CONDUCTOR O MOTORISTA (INCLUYE FACTOR DE PRESTACIONES)</v>
          </cell>
          <cell r="F1631" t="str">
            <v>HR</v>
          </cell>
          <cell r="G1631">
            <v>10709</v>
          </cell>
        </row>
        <row r="1632">
          <cell r="D1632">
            <v>9560</v>
          </cell>
          <cell r="E1632" t="str">
            <v>TARIFA HORA - PERSONAL DE OBRA - MAESTRO DE OBRA (INCLUYE FACTOR DE PRESTACIONES)</v>
          </cell>
          <cell r="F1632" t="str">
            <v>HR</v>
          </cell>
          <cell r="G1632">
            <v>24693</v>
          </cell>
        </row>
        <row r="1633">
          <cell r="D1633">
            <v>9570</v>
          </cell>
          <cell r="E1633" t="str">
            <v>UNIÓN CANALETA PLÁSTICA DE 20cm x 12cm PORTACABLES</v>
          </cell>
          <cell r="F1633" t="str">
            <v>UN</v>
          </cell>
          <cell r="G1633">
            <v>2112</v>
          </cell>
        </row>
        <row r="1634">
          <cell r="D1634">
            <v>9571</v>
          </cell>
          <cell r="E1634" t="str">
            <v>UNIÓN CANALETA PLÁSTICA DE 32mm x 12mm PORTACABLES</v>
          </cell>
          <cell r="F1634" t="str">
            <v>UN</v>
          </cell>
          <cell r="G1634">
            <v>11294</v>
          </cell>
        </row>
        <row r="1635">
          <cell r="D1635">
            <v>9572</v>
          </cell>
          <cell r="E1635" t="str">
            <v>CANALETA PLÁSTICA DE 20cm x 12cm PORTACABLES CON ADHESIVO</v>
          </cell>
          <cell r="F1635" t="str">
            <v>ML</v>
          </cell>
          <cell r="G1635">
            <v>4752</v>
          </cell>
        </row>
        <row r="1636">
          <cell r="D1636">
            <v>9573</v>
          </cell>
          <cell r="E1636" t="str">
            <v>CANALETA PLÁSTICA DE 32cm x 12cm PORTACABLES CON ADHESIVO</v>
          </cell>
          <cell r="F1636" t="str">
            <v>ML</v>
          </cell>
          <cell r="G1636">
            <v>4429</v>
          </cell>
        </row>
        <row r="1637">
          <cell r="D1637">
            <v>9574</v>
          </cell>
          <cell r="E1637" t="str">
            <v>ABRAZADERA CORREDIZA - CREMALLERA 8mm</v>
          </cell>
          <cell r="F1637" t="str">
            <v>UN</v>
          </cell>
          <cell r="G1637">
            <v>1383</v>
          </cell>
        </row>
        <row r="1638">
          <cell r="D1638">
            <v>9575</v>
          </cell>
          <cell r="E1638" t="str">
            <v>TARIFA MES - PERSONAL TÉCNICO - CELADOR ARMADO (24 horas por 30 dias dividos en 3 turnos de 8 horas diarias. Incluye prestaciones de ley, Administraciòn y servicios).</v>
          </cell>
          <cell r="F1638" t="str">
            <v>MES</v>
          </cell>
          <cell r="G1638">
            <v>12964464</v>
          </cell>
        </row>
        <row r="1639">
          <cell r="D1639">
            <v>9576</v>
          </cell>
          <cell r="E1639" t="str">
            <v>TARIFA MES - ARRIENDO OFICINA INCL. ADMINISTRACIÓN, SERVICIOS PÚBLICOS, COMUNICACIONES</v>
          </cell>
          <cell r="F1639" t="str">
            <v>M2/MES</v>
          </cell>
          <cell r="G1639">
            <v>48579</v>
          </cell>
        </row>
        <row r="1640">
          <cell r="D1640">
            <v>9577</v>
          </cell>
          <cell r="E1640" t="str">
            <v>TARIFA MES - ALQUILER CAMPAMENTOS INCL. SERVICIOS PÚBLICOS PROVISIONALES</v>
          </cell>
          <cell r="F1640" t="str">
            <v>M2/MES</v>
          </cell>
          <cell r="G1640">
            <v>33097</v>
          </cell>
        </row>
        <row r="1641">
          <cell r="D1641">
            <v>9578</v>
          </cell>
          <cell r="E1641" t="str">
            <v>TARIFA MES - GASTOS OFICINA (PAPELERIA, FOTOCOPIAS Y OTROS)</v>
          </cell>
          <cell r="F1641" t="str">
            <v>GLB/MS</v>
          </cell>
          <cell r="G1641">
            <v>1140473</v>
          </cell>
        </row>
        <row r="1642">
          <cell r="D1642">
            <v>9628</v>
          </cell>
          <cell r="E1642" t="str">
            <v>JUNTA TC-JEVF-75 MÓDULOS DE 1.83m. INCLUYE TORNILLERÍA DE FIJACIÓN.</v>
          </cell>
          <cell r="F1642" t="str">
            <v>UN</v>
          </cell>
          <cell r="G1642">
            <v>666400</v>
          </cell>
        </row>
        <row r="1643">
          <cell r="D1643">
            <v>9629</v>
          </cell>
          <cell r="E1643" t="str">
            <v>NEOPRENO - APOYO EN CAUCHO NEOPRENO. DUREZA 60 SIN REFUERZOS</v>
          </cell>
          <cell r="F1643" t="str">
            <v>dm3</v>
          </cell>
          <cell r="G1643">
            <v>49980</v>
          </cell>
        </row>
        <row r="1644">
          <cell r="D1644">
            <v>9630</v>
          </cell>
          <cell r="E1644" t="str">
            <v>NEOPRENO - APOYO EN CAUCHO NEOPRENO. DUREZA 50 SIN REFUERZOS</v>
          </cell>
          <cell r="F1644" t="str">
            <v>dm3</v>
          </cell>
          <cell r="G1644">
            <v>49980</v>
          </cell>
        </row>
        <row r="1645">
          <cell r="D1645">
            <v>9631</v>
          </cell>
          <cell r="E1645" t="str">
            <v>NEOPRENO - APOYO EN CAUCHO NEOPRENO. DUREZA 60 REFORZADA CON 2 PLATINAS DE 1/4"</v>
          </cell>
          <cell r="F1645" t="str">
            <v>dm3</v>
          </cell>
          <cell r="G1645">
            <v>70210</v>
          </cell>
        </row>
        <row r="1646">
          <cell r="D1646">
            <v>9632</v>
          </cell>
          <cell r="E1646" t="str">
            <v>NEOPRENO - APOYO EN CAUCHO NEOPRENO. DUREZA 50 REFORZADA CON PLATINA DE 1/8"</v>
          </cell>
          <cell r="F1646" t="str">
            <v>dm3</v>
          </cell>
          <cell r="G1646">
            <v>52925</v>
          </cell>
        </row>
        <row r="1647">
          <cell r="D1647">
            <v>9635</v>
          </cell>
          <cell r="E1647" t="str">
            <v>ADHESIVO ESTRUCTURAL PARA ANCLAJE DE BARRAS AL CONCRETO. USO EN CONCRETO FISURADO Y NO FISURADO POR 600 ml</v>
          </cell>
          <cell r="F1647" t="str">
            <v>UN</v>
          </cell>
          <cell r="G1647">
            <v>211124</v>
          </cell>
        </row>
        <row r="1648">
          <cell r="D1648">
            <v>9638</v>
          </cell>
          <cell r="E1648" t="str">
            <v>ADHESIVO EPÓXICO DE DOS COMPONENTES DE CONSISTENCIA PASTOSA</v>
          </cell>
          <cell r="F1648" t="str">
            <v>KG</v>
          </cell>
          <cell r="G1648">
            <v>116843</v>
          </cell>
        </row>
        <row r="1649">
          <cell r="D1649">
            <v>9639</v>
          </cell>
          <cell r="E1649" t="str">
            <v>MORTERO DE REPARACIÓN MONOCOMPONENTE</v>
          </cell>
          <cell r="F1649" t="str">
            <v>KG</v>
          </cell>
          <cell r="G1649">
            <v>5303</v>
          </cell>
        </row>
        <row r="1650">
          <cell r="D1650">
            <v>9640</v>
          </cell>
          <cell r="E1650" t="str">
            <v>RECUBRIMIENTO INHIBIDOR PROTECTOR DE CORROSIÓN MODIFICADO CON RESINA ACRÍLICA DE DOS COMPONENTES QUE IMPIDE LA OXIDACIÓN DEL ACERO DE REFUERZO.</v>
          </cell>
          <cell r="F1650" t="str">
            <v>KG</v>
          </cell>
          <cell r="G1650">
            <v>18626</v>
          </cell>
        </row>
        <row r="1651">
          <cell r="D1651">
            <v>9642</v>
          </cell>
          <cell r="E1651" t="str">
            <v>ADHESIVO EPÓXICO DE ALTA RESISTENCIA, ALTO MÓDULO Y BAJA VISCOSIDAD.</v>
          </cell>
          <cell r="F1651" t="str">
            <v>KG</v>
          </cell>
          <cell r="G1651">
            <v>97195</v>
          </cell>
        </row>
        <row r="1652">
          <cell r="D1652">
            <v>9643</v>
          </cell>
          <cell r="E1652" t="str">
            <v>FONDO DE JUNTA EN ESPUMA DE POLIETILENO DE BAJA DENSIDAD D= 6 mm</v>
          </cell>
          <cell r="F1652" t="str">
            <v>ML</v>
          </cell>
          <cell r="G1652">
            <v>820</v>
          </cell>
        </row>
        <row r="1653">
          <cell r="D1653">
            <v>9644</v>
          </cell>
          <cell r="E1653" t="str">
            <v>PERFIL DE PVC PARA SELLO DE JUNTA (CINTA FLEXIBLE PARA SELLO DE PVC).</v>
          </cell>
          <cell r="F1653" t="str">
            <v>ML</v>
          </cell>
          <cell r="G1653">
            <v>21480</v>
          </cell>
        </row>
        <row r="1654">
          <cell r="D1654">
            <v>9645</v>
          </cell>
          <cell r="E1654" t="str">
            <v>ADHESIVO ESPECIAL PARA EL PEGADO PLÁSTICO DE METALES MONOCOMPONENTE Y LIBRE DE SOLVENTES (300ml)</v>
          </cell>
          <cell r="F1654" t="str">
            <v>UN</v>
          </cell>
          <cell r="G1654">
            <v>81223</v>
          </cell>
        </row>
        <row r="1655">
          <cell r="D1655">
            <v>9646</v>
          </cell>
          <cell r="E1655" t="str">
            <v>OBTENCION DE NUCLEOS DE CONCRETO ENDURECIDO (NUCLEOS DE 6"). Norma técnica: INVE-418-13 NTC-3658-18.</v>
          </cell>
          <cell r="F1655" t="str">
            <v>UN</v>
          </cell>
          <cell r="G1655">
            <v>285600</v>
          </cell>
        </row>
        <row r="1656">
          <cell r="D1656">
            <v>9647</v>
          </cell>
          <cell r="E1656" t="str">
            <v>DISEÑO DE MEZCLAS DE CONCRETO CON TRES AGREGADOS PARA UNA RESISTENCIA DADA (INCLUYE CARACTERIZACIÓN)</v>
          </cell>
          <cell r="F1656" t="str">
            <v>UN</v>
          </cell>
          <cell r="G1656">
            <v>773500</v>
          </cell>
        </row>
        <row r="1657">
          <cell r="D1657">
            <v>9648</v>
          </cell>
          <cell r="E1657" t="str">
            <v>CORTE DE NÚCLEO PARA ENSAYO DE COMPRESIÓN</v>
          </cell>
          <cell r="F1657" t="str">
            <v>UN</v>
          </cell>
          <cell r="G1657">
            <v>25704</v>
          </cell>
        </row>
        <row r="1658">
          <cell r="D1658">
            <v>9649</v>
          </cell>
          <cell r="E1658" t="str">
            <v>CICATRIZANTE DE RAICES</v>
          </cell>
          <cell r="F1658" t="str">
            <v>GLN</v>
          </cell>
          <cell r="G1658">
            <v>380800</v>
          </cell>
        </row>
        <row r="1659">
          <cell r="D1659">
            <v>9650</v>
          </cell>
          <cell r="E1659" t="str">
            <v>LAMINA GALVANIZADA POR KILOGRAMOS</v>
          </cell>
          <cell r="F1659" t="str">
            <v>KG</v>
          </cell>
          <cell r="G1659">
            <v>5712</v>
          </cell>
        </row>
        <row r="1660">
          <cell r="D1660">
            <v>9651</v>
          </cell>
          <cell r="E1660" t="str">
            <v>ACERO ESTRUCTURAL PARA PUENTE PEATONAL TIPO TRANSMILENIO. Suministro, fabricación, transporte y montaje de estructura metálica con el siguiente esquema de protección y pintura:(Guía 6.7.1) Ver observ.</v>
          </cell>
          <cell r="F1660" t="str">
            <v>KG</v>
          </cell>
          <cell r="G1660">
            <v>17111</v>
          </cell>
        </row>
        <row r="1661">
          <cell r="D1661">
            <v>9652</v>
          </cell>
          <cell r="E1661" t="str">
            <v>ACERO ESTRUCTURAL PARA PUENTE PEATONAL TIPO TRANSMILENIO. Suministro, fabricación, transporte y montaje de estructura metálica con el siguiente esquema de protección y pintura:(Guía 6.7.2)Ver observ.</v>
          </cell>
          <cell r="F1661" t="str">
            <v>KG</v>
          </cell>
          <cell r="G1661">
            <v>16475</v>
          </cell>
        </row>
        <row r="1662">
          <cell r="D1662">
            <v>9653</v>
          </cell>
          <cell r="E1662" t="str">
            <v>ACERO ESTRUCTURAL PARA ESTACIÓN TIPO TRANSMILENIO. Suministro, fabricación, transporte y montaje de estructura metálica con el siguiente esquema de protección y pintura:(Guía 6.7.1) Ver observ.</v>
          </cell>
          <cell r="F1662" t="str">
            <v>KG</v>
          </cell>
          <cell r="G1662">
            <v>17414</v>
          </cell>
        </row>
        <row r="1663">
          <cell r="D1663">
            <v>9654</v>
          </cell>
          <cell r="E1663" t="str">
            <v>ACERO ESTRUCTURAL PARA ESTACIÓN TIPO TRANSMILENIO. Suministro, fabricación, transporte y montaje de estructura metálica con el siguiente esquema de protección y pintura:(Guía 6.7.2)Ver observ.</v>
          </cell>
          <cell r="F1663" t="str">
            <v>KG</v>
          </cell>
          <cell r="G1663">
            <v>16980</v>
          </cell>
        </row>
        <row r="1664">
          <cell r="D1664">
            <v>9655</v>
          </cell>
          <cell r="E1664" t="str">
            <v>ACERO ESTRUCTURAL PARA ESTACIÓN TIPO TRANSMILENIO. Suministro, fabricación, transporte y montaje de estructura metálica con el siguiente esquema de protección y pintura: Altern. Estación. Ver observ.</v>
          </cell>
          <cell r="F1664" t="str">
            <v>KG</v>
          </cell>
          <cell r="G1664">
            <v>17111</v>
          </cell>
        </row>
        <row r="1665">
          <cell r="D1665">
            <v>9656</v>
          </cell>
          <cell r="E1665" t="str">
            <v>GEOMALLA FORTGRID BX-50</v>
          </cell>
          <cell r="F1665" t="str">
            <v>M2</v>
          </cell>
          <cell r="G1665">
            <v>14827</v>
          </cell>
        </row>
        <row r="1666">
          <cell r="D1666">
            <v>9663</v>
          </cell>
          <cell r="E1666" t="str">
            <v>PISO PRETENSADO e= 70 mm PARA ESTACIONES Y PUENTES TIPO TRANSMILENIO. NO INCLUYE TRANSPORTE</v>
          </cell>
          <cell r="F1666" t="str">
            <v>M2</v>
          </cell>
          <cell r="G1666">
            <v>408002</v>
          </cell>
        </row>
        <row r="1667">
          <cell r="D1667">
            <v>9669</v>
          </cell>
          <cell r="E1667" t="str">
            <v>REGISTRO DE CIERRE 1 1/2" EN PVC. VÁLVULA CIERRE RÁPIDO EN PVC UNIVERSAL SOLDADA</v>
          </cell>
          <cell r="F1667" t="str">
            <v>UN</v>
          </cell>
          <cell r="G1667">
            <v>128401</v>
          </cell>
        </row>
        <row r="1668">
          <cell r="D1668">
            <v>9671</v>
          </cell>
          <cell r="E1668" t="str">
            <v>MEZCLA ASFÁLTICA EN CALIENTE DENSA MD10 CON CEMENTO ASFÁLTICO 60-70</v>
          </cell>
          <cell r="F1668" t="str">
            <v>M3</v>
          </cell>
          <cell r="G1668">
            <v>795689</v>
          </cell>
        </row>
        <row r="1669">
          <cell r="D1669">
            <v>9672</v>
          </cell>
          <cell r="E1669" t="str">
            <v>MEZCLA ASFÁLTICA EN CALIENTE DENSA MD12 CON CEMENTO ASFÁLTICO 60-70</v>
          </cell>
          <cell r="F1669" t="str">
            <v>M3</v>
          </cell>
          <cell r="G1669">
            <v>776266</v>
          </cell>
        </row>
        <row r="1670">
          <cell r="D1670">
            <v>9673</v>
          </cell>
          <cell r="E1670" t="str">
            <v>MEZCLA ASFÁLTICA EN CALIENTE DENSA MD20 CON CEMENTO ASFÁLTICO 60-70</v>
          </cell>
          <cell r="F1670" t="str">
            <v>M3</v>
          </cell>
          <cell r="G1670">
            <v>758679</v>
          </cell>
        </row>
        <row r="1671">
          <cell r="D1671">
            <v>9682</v>
          </cell>
          <cell r="E1671" t="str">
            <v>PINTURA PARA RECUBRIMIENTO ACRÍLICO, IMPERMEABLE, DECORATIVO, EN COLORES MONOCOMPONENTES, CON ACABADO MATE PARA SUPERFICIES EN CONCRETO, MORTERO O FIBROCEMENTO</v>
          </cell>
          <cell r="F1671" t="str">
            <v>GLN</v>
          </cell>
          <cell r="G1671">
            <v>145115</v>
          </cell>
        </row>
        <row r="1672">
          <cell r="D1672">
            <v>9685</v>
          </cell>
          <cell r="E1672" t="str">
            <v>TUBERIA CONDUIT METALICA EMT D= 3"</v>
          </cell>
          <cell r="F1672" t="str">
            <v>ML</v>
          </cell>
          <cell r="G1672">
            <v>74731</v>
          </cell>
        </row>
        <row r="1673">
          <cell r="D1673">
            <v>9686</v>
          </cell>
          <cell r="E1673" t="str">
            <v>TUBERIA CONDUIT METALICA GALVANIZADA IMC D= 2"</v>
          </cell>
          <cell r="F1673" t="str">
            <v>ML</v>
          </cell>
          <cell r="G1673">
            <v>56923</v>
          </cell>
        </row>
        <row r="1674">
          <cell r="D1674">
            <v>9687</v>
          </cell>
          <cell r="E1674" t="str">
            <v>UNIÓN METALICA GALVANIZADA IMC D= 2"</v>
          </cell>
          <cell r="F1674" t="str">
            <v>UN</v>
          </cell>
          <cell r="G1674">
            <v>6538</v>
          </cell>
        </row>
        <row r="1675">
          <cell r="D1675">
            <v>9688</v>
          </cell>
          <cell r="E1675" t="str">
            <v>TUBERIA CONDUIT METALICA GALVANIZADA IMC D= 3/4"</v>
          </cell>
          <cell r="F1675" t="str">
            <v>ML</v>
          </cell>
          <cell r="G1675">
            <v>20270</v>
          </cell>
        </row>
        <row r="1676">
          <cell r="D1676">
            <v>9689</v>
          </cell>
          <cell r="E1676" t="str">
            <v>UNIÓN METALICA GALVANIZADA IMC D= 3/4"</v>
          </cell>
          <cell r="F1676" t="str">
            <v>UN</v>
          </cell>
          <cell r="G1676">
            <v>2788</v>
          </cell>
        </row>
        <row r="1677">
          <cell r="D1677">
            <v>9690</v>
          </cell>
          <cell r="E1677" t="str">
            <v>TUBERIA CONDUIT METALICA EMT D= 1 1/4"</v>
          </cell>
          <cell r="F1677" t="str">
            <v>ML</v>
          </cell>
          <cell r="G1677">
            <v>23717</v>
          </cell>
        </row>
        <row r="1678">
          <cell r="D1678">
            <v>9692</v>
          </cell>
          <cell r="E1678" t="str">
            <v>CABLES POSTENSADOS (Incl. Torón de 5/8" ASTM A 416, Grado 270k, anclajes de acuerdo con planos, ductos metálicos galvanizados, equipo para inyectar (Bomba+Mezclador), ... Ver Observaciones</v>
          </cell>
          <cell r="F1678" t="str">
            <v>TON-M</v>
          </cell>
          <cell r="G1678">
            <v>3213</v>
          </cell>
        </row>
        <row r="1679">
          <cell r="D1679">
            <v>9695</v>
          </cell>
          <cell r="E1679" t="str">
            <v>LIMPIEZA GRADO DE LIMPIEZA SEGÚN NORMA SSPC-SP1 - LIMPIEZA CON SOLVENTES PARA ESTRUCTURA PESADA</v>
          </cell>
          <cell r="F1679" t="str">
            <v>KG</v>
          </cell>
          <cell r="G1679">
            <v>541</v>
          </cell>
        </row>
        <row r="1680">
          <cell r="D1680">
            <v>9696</v>
          </cell>
          <cell r="E1680" t="str">
            <v>LIMPIEZA GRADO DE LIMPIEZA SEGÚN NORMA SSPC-SP2 - LIMPIEZA MANUAL PARA ESTRUCTURA PESADA</v>
          </cell>
          <cell r="F1680" t="str">
            <v>KG</v>
          </cell>
          <cell r="G1680">
            <v>781</v>
          </cell>
        </row>
        <row r="1681">
          <cell r="D1681">
            <v>9697</v>
          </cell>
          <cell r="E1681" t="str">
            <v>LIMPIEZA GRADO DE LIMPIEZA SEGÚN NORMA SSPC-SP3 - LIMPIEZA CON HERRAMIENTAS ELÉCTRICAS PARA ESTRUCTURA PESADA</v>
          </cell>
          <cell r="F1681" t="str">
            <v>KG</v>
          </cell>
          <cell r="G1681">
            <v>901</v>
          </cell>
        </row>
        <row r="1682">
          <cell r="D1682">
            <v>9698</v>
          </cell>
          <cell r="E1682" t="str">
            <v>LIMPIEZA GRADO DE LIMPIEZA SEGÚN NORMA SSPC-SP5 - LIMPIEZA CON ABRASIVO METAL BLANCO PARA ESTRUCTURA PESADA</v>
          </cell>
          <cell r="F1682" t="str">
            <v>KG</v>
          </cell>
          <cell r="G1682">
            <v>1022</v>
          </cell>
        </row>
        <row r="1683">
          <cell r="D1683">
            <v>9699</v>
          </cell>
          <cell r="E1683" t="str">
            <v>LIMPIEZA GRADO DE LIMPIEZA SEGÚN NORMA SSPC-SP7 - LIMPIEZA CON CHORRO ABRASIVO BRUSH-OFF PARA ESTRUCTURA PESADA</v>
          </cell>
          <cell r="F1683" t="str">
            <v>KG</v>
          </cell>
          <cell r="G1683">
            <v>1384</v>
          </cell>
        </row>
        <row r="1684">
          <cell r="D1684">
            <v>9700</v>
          </cell>
          <cell r="E1684" t="str">
            <v>LIMPIEZA GRADO DE LIMPIEZA SEGÚN NORMA SSPC-SP6 - LIMPIEZA CON CHORRO ABRASIVO COMERCIAL PARA ESTRUCTURA PESADA</v>
          </cell>
          <cell r="F1684" t="str">
            <v>KG</v>
          </cell>
          <cell r="G1684">
            <v>1442</v>
          </cell>
        </row>
        <row r="1685">
          <cell r="D1685">
            <v>9701</v>
          </cell>
          <cell r="E1685" t="str">
            <v>LIMPIEZA GRADO DE LIMPIEZA SEGÚN NORMA SSPC-SP10 - LIMPIEZA CON CHORRO ABRASIVO METAL CASI BLANCO PARA ESTRUCTURA PESADA</v>
          </cell>
          <cell r="F1685" t="str">
            <v>KG</v>
          </cell>
          <cell r="G1685">
            <v>1616</v>
          </cell>
        </row>
        <row r="1686">
          <cell r="D1686">
            <v>9704</v>
          </cell>
          <cell r="E1686" t="str">
            <v>ESCOLTA - COSTO POR ESCOLTA EN CADA RECORRIDO EN PERÍMETRO URBANO</v>
          </cell>
          <cell r="F1686" t="str">
            <v>VIAJE</v>
          </cell>
          <cell r="G1686">
            <v>53184</v>
          </cell>
        </row>
        <row r="1687">
          <cell r="D1687">
            <v>9705</v>
          </cell>
          <cell r="E1687" t="str">
            <v>TRANSPORTE DE EQUIPO DE UNA TONELADA POR VIAJE DIURNO SIN ESCOLTA</v>
          </cell>
          <cell r="F1687" t="str">
            <v>VIAJE</v>
          </cell>
          <cell r="G1687">
            <v>209414</v>
          </cell>
        </row>
        <row r="1688">
          <cell r="D1688">
            <v>9706</v>
          </cell>
          <cell r="E1688" t="str">
            <v>TRANSPORTE DE EQUIPO DE CINCO TONELADAS POR VIAJE DIURNO SIN ESCOLTA</v>
          </cell>
          <cell r="F1688" t="str">
            <v>VIAJE</v>
          </cell>
          <cell r="G1688">
            <v>490000</v>
          </cell>
        </row>
        <row r="1689">
          <cell r="D1689">
            <v>9707</v>
          </cell>
          <cell r="E1689" t="str">
            <v>TRANSPORTE DE EQUIPO DE DIEZ TONELADAS POR VIAJE DIURNO SIN ESCOLTA</v>
          </cell>
          <cell r="F1689" t="str">
            <v>VIAJE</v>
          </cell>
          <cell r="G1689">
            <v>850000</v>
          </cell>
        </row>
        <row r="1690">
          <cell r="D1690">
            <v>9708</v>
          </cell>
          <cell r="E1690" t="str">
            <v>TRANSPORTE DE EQUIPO DE QUINCE TONELADAS POR VIAJE DIURNO SIN ESCOLTA</v>
          </cell>
          <cell r="F1690" t="str">
            <v>VIAJE</v>
          </cell>
          <cell r="G1690">
            <v>1300000</v>
          </cell>
        </row>
        <row r="1691">
          <cell r="D1691">
            <v>9709</v>
          </cell>
          <cell r="E1691" t="str">
            <v>TARIFA MES - PERSONAL TÉCNICO - TOPÓGRAFO INSPECTOR HORARIO NOCTURNO (NO INCLUYE FACTOR DE PRESTACIONES)</v>
          </cell>
          <cell r="F1691" t="str">
            <v>MES</v>
          </cell>
          <cell r="G1691">
            <v>4561650</v>
          </cell>
        </row>
        <row r="1692">
          <cell r="D1692">
            <v>9710</v>
          </cell>
          <cell r="E1692" t="str">
            <v>TARIFA MES - PERSONAL TÉCNICO - LABORATORISTA INSPECTOR HORARIO NOCTURNO (NO INCLUYE FACTOR DE PRESTACIONES)</v>
          </cell>
          <cell r="F1692" t="str">
            <v>MES</v>
          </cell>
          <cell r="G1692">
            <v>4040550</v>
          </cell>
        </row>
        <row r="1693">
          <cell r="D1693">
            <v>9711</v>
          </cell>
          <cell r="E1693" t="str">
            <v>TARIFA MES - PERSONAL TÉCNICO - INSPECTOR 2 HORARIO NOCTURNO (NO INCLUYE FACTOR DE PRESTACIONES)</v>
          </cell>
          <cell r="F1693" t="str">
            <v>MES</v>
          </cell>
          <cell r="G1693">
            <v>2987550</v>
          </cell>
        </row>
        <row r="1694">
          <cell r="D1694">
            <v>9712</v>
          </cell>
          <cell r="E1694" t="str">
            <v>TARIFA MES - PERSONAL AUXILIAR TÉCNICO - CADENERO 1 - HORARIO NOCTURNO (NO INCLUYE FACTOR DE PRESTACIONES)</v>
          </cell>
          <cell r="F1694" t="str">
            <v>MES</v>
          </cell>
          <cell r="G1694">
            <v>2828250</v>
          </cell>
        </row>
        <row r="1695">
          <cell r="D1695">
            <v>9713</v>
          </cell>
          <cell r="E1695" t="str">
            <v>TARIFA MES - PERSONAL AUXILIAR TÉCNICO - CADENERO 2 - HORARIO NOCTURNO (NO INCLUYE FACTOR DE PRESTACIONES)</v>
          </cell>
          <cell r="F1695" t="str">
            <v>MES</v>
          </cell>
          <cell r="G1695">
            <v>2463750</v>
          </cell>
        </row>
        <row r="1696">
          <cell r="D1696">
            <v>9714</v>
          </cell>
          <cell r="E1696" t="str">
            <v>TARIFA MES - PERSONAL AUXILIAR TÉCNICO -  CONDUCTOR O MOTORISTA - HORARIO NOCTURNO (No incluye Factor de Prestaciones)</v>
          </cell>
          <cell r="F1696" t="str">
            <v>MES</v>
          </cell>
          <cell r="G1696">
            <v>2049300</v>
          </cell>
        </row>
        <row r="1697">
          <cell r="D1697">
            <v>9715</v>
          </cell>
          <cell r="E1697" t="str">
            <v>TARIFA MES - PERSONAL DE OBRA - MAESTRO DE OBRA - HORARIO NOCTURNO (NO INCLUYE FACTOR DE PRESTACIONES)</v>
          </cell>
          <cell r="F1697" t="str">
            <v>MES</v>
          </cell>
          <cell r="G1697">
            <v>5265000</v>
          </cell>
        </row>
        <row r="1698">
          <cell r="D1698">
            <v>9720</v>
          </cell>
          <cell r="E1698" t="str">
            <v>DETERMINACION DE LA RESISTENCIA DE MORTEROS DE CEMENTO HIDRAULICO A LA COMPRESION, USANDO CUBOS DE 50MM O 2 PULGADAS DE LADO (UNIDAD). Norma técnica: NTC-220-22 ASTM C109/C109M-21.</v>
          </cell>
          <cell r="F1698" t="str">
            <v>UN</v>
          </cell>
          <cell r="G1698">
            <v>11900</v>
          </cell>
        </row>
        <row r="1699">
          <cell r="D1699">
            <v>9721</v>
          </cell>
          <cell r="E1699" t="str">
            <v>TARIFA MES - ESTACIÓN DE TOPOGRAFÍA CON TRÍPODE, DOS BASTONES, DOS PRISMAS CON PORTAPRISMA</v>
          </cell>
          <cell r="F1699" t="str">
            <v>MES</v>
          </cell>
          <cell r="G1699">
            <v>2410899</v>
          </cell>
        </row>
        <row r="1700">
          <cell r="D1700">
            <v>9722</v>
          </cell>
          <cell r="E1700" t="str">
            <v>TARIFA MES - SISTEMA GPS, BASE, ROVER Y COLECTOR DE DATOS</v>
          </cell>
          <cell r="F1700" t="str">
            <v>MES</v>
          </cell>
          <cell r="G1700">
            <v>8839963</v>
          </cell>
        </row>
        <row r="1701">
          <cell r="D1701">
            <v>9723</v>
          </cell>
          <cell r="E1701" t="str">
            <v>HIDROFUGANTE - PROTECTOR DEL CONCRETO - con ingrediente activo 100% en base a siliconas órganoreactivas de alta penetración</v>
          </cell>
          <cell r="F1701" t="str">
            <v>LT</v>
          </cell>
          <cell r="G1701">
            <v>31996</v>
          </cell>
        </row>
        <row r="1702">
          <cell r="D1702">
            <v>9724</v>
          </cell>
          <cell r="E1702" t="str">
            <v>PORTÁTILES - Procesador minimo: intel, Core i3 4005U, celeron o similar, Memoria RAM de 4 GB(2x2048 MB) Disco duro de 500gb a 7200 rpm Pantalla LED HP BrightView widescreen alta definición con 35,6 cm</v>
          </cell>
          <cell r="F1702" t="str">
            <v>UN/MES</v>
          </cell>
          <cell r="G1702">
            <v>117810</v>
          </cell>
        </row>
        <row r="1703">
          <cell r="D1703">
            <v>9725</v>
          </cell>
          <cell r="E1703" t="str">
            <v>IMPRESORA MULTIFUNCIONAL MONOCROMÁTICA 4 en 1, COPIADORA, IMPRESORA, SCANER Y FAX. 35 ppm, RENDIMIENTO 5000 PAG.</v>
          </cell>
          <cell r="F1703" t="str">
            <v>UN/MES</v>
          </cell>
          <cell r="G1703">
            <v>92463</v>
          </cell>
        </row>
        <row r="1704">
          <cell r="D1704">
            <v>9726</v>
          </cell>
          <cell r="E1704" t="str">
            <v>INSECTICIDA</v>
          </cell>
          <cell r="F1704" t="str">
            <v>LT</v>
          </cell>
          <cell r="G1704">
            <v>33400</v>
          </cell>
        </row>
        <row r="1705">
          <cell r="D1705">
            <v>9727</v>
          </cell>
          <cell r="E1705" t="str">
            <v>CÁMARA DIGITAL COMPACTA MÍNIMO 16.2 MEGAPIXELES, MEMORIA DE 8 GB, VÍDEO HD CON PAUSA Y ZOOM (DIA)</v>
          </cell>
          <cell r="F1705" t="str">
            <v>DIA</v>
          </cell>
          <cell r="G1705">
            <v>119011</v>
          </cell>
        </row>
        <row r="1706">
          <cell r="D1706">
            <v>9728</v>
          </cell>
          <cell r="E1706" t="str">
            <v>POSTE METALICO H=12m BRAZO SENCILLO PINTADO</v>
          </cell>
          <cell r="F1706" t="str">
            <v>UN</v>
          </cell>
          <cell r="G1706">
            <v>3857504</v>
          </cell>
        </row>
        <row r="1707">
          <cell r="D1707">
            <v>9733</v>
          </cell>
          <cell r="E1707" t="str">
            <v>MALLA PARA GAVIÓN CALIBRE 13.0 HUECO DE 8 cm x 10 cm (7.5 cm x 7.5 cm) de 2m x 1m x 1m</v>
          </cell>
          <cell r="F1707" t="str">
            <v>UN</v>
          </cell>
          <cell r="G1707">
            <v>117641</v>
          </cell>
        </row>
        <row r="1708">
          <cell r="D1708">
            <v>9736</v>
          </cell>
          <cell r="E1708" t="str">
            <v>JUNTA DE DILATACIÓN - TRAMOS DE 1.00 m (Movimiento +/- 25 mm)</v>
          </cell>
          <cell r="F1708" t="str">
            <v>ML</v>
          </cell>
          <cell r="G1708">
            <v>621180</v>
          </cell>
        </row>
        <row r="1709">
          <cell r="D1709">
            <v>9743</v>
          </cell>
          <cell r="E1709" t="str">
            <v>PRUEBA DE HERMETICIDAD POR EL MÉTODO DE PRESIÓN POSITIVA CON AIRE PARA REDES DE ALCANTARILLADO - TRAMOS DE Ø 6" A Ø 12"</v>
          </cell>
          <cell r="F1709" t="str">
            <v>TRAMO</v>
          </cell>
          <cell r="G1709">
            <v>595000</v>
          </cell>
        </row>
        <row r="1710">
          <cell r="D1710">
            <v>9744</v>
          </cell>
          <cell r="E1710" t="str">
            <v>PRUEBA DE HERMETICIDAD POR EL MÉTODO DE PRESIÓN POSITIVA CON AIRE PARA REDES DE ALCANTARILLADO - TRAMOS DE Ø 14" A Ø 24"</v>
          </cell>
          <cell r="F1710" t="str">
            <v>TRAMO</v>
          </cell>
          <cell r="G1710">
            <v>714000</v>
          </cell>
        </row>
        <row r="1711">
          <cell r="D1711">
            <v>9745</v>
          </cell>
          <cell r="E1711" t="str">
            <v>PRUEBA DE HERMETICIDAD POR EL MÉTODO DE PRESIÓN POSITIVA CON AIRE PARA REDES DE ALCANTARILLADO - TRAMOS DE Ø 27" A Ø 40"</v>
          </cell>
          <cell r="F1711" t="str">
            <v>TRAMO</v>
          </cell>
          <cell r="G1711">
            <v>833000</v>
          </cell>
        </row>
        <row r="1712">
          <cell r="D1712">
            <v>9746</v>
          </cell>
          <cell r="E1712" t="str">
            <v>PRUEBA DE HERMETICIDAD POR EL MÉTODO DE PRESIÓN POSITIVA CON AIRE PARA REDES DE ALCANTARILLADO - TRAMOS DE Ø 42" A Ø 50"</v>
          </cell>
          <cell r="F1712" t="str">
            <v>TRAMO</v>
          </cell>
          <cell r="G1712">
            <v>952000</v>
          </cell>
        </row>
        <row r="1713">
          <cell r="D1713">
            <v>9747</v>
          </cell>
          <cell r="E1713" t="str">
            <v>RAJÓN = 6" A 12" (15 - 30 cm)</v>
          </cell>
          <cell r="F1713" t="str">
            <v>M3</v>
          </cell>
          <cell r="G1713">
            <v>71400</v>
          </cell>
        </row>
        <row r="1714">
          <cell r="D1714">
            <v>9752</v>
          </cell>
          <cell r="E1714" t="str">
            <v>MARTILLO DEMOLEDOR ELÉCTRICO - POTENCIA DE 1920 A 2200 WATTS - GOLPES POR MINUTO DE 860 A 2000</v>
          </cell>
          <cell r="F1714" t="str">
            <v>HR</v>
          </cell>
          <cell r="G1714">
            <v>8925</v>
          </cell>
        </row>
        <row r="1715">
          <cell r="D1715">
            <v>9754</v>
          </cell>
          <cell r="E1715" t="str">
            <v>PINTURA (LÁTEX) ACRÍLICA BASE AGUA - Pintura base agua con tecnología acrílica avanzada de uso exterior que ofrece protección a rayos ultravioleta y factores climáticos.</v>
          </cell>
          <cell r="F1715" t="str">
            <v>GLN</v>
          </cell>
          <cell r="G1715">
            <v>95000</v>
          </cell>
        </row>
        <row r="1716">
          <cell r="D1716">
            <v>9764</v>
          </cell>
          <cell r="E1716" t="str">
            <v>TUBERIA CONDUIT METALICA GALVANIZADA IMC D= 3"</v>
          </cell>
          <cell r="F1716" t="str">
            <v>ML</v>
          </cell>
          <cell r="G1716">
            <v>122933</v>
          </cell>
        </row>
        <row r="1717">
          <cell r="D1717">
            <v>9765</v>
          </cell>
          <cell r="E1717" t="str">
            <v>TUBERIA METALICO RIGID D= 6"</v>
          </cell>
          <cell r="F1717" t="str">
            <v>ML</v>
          </cell>
          <cell r="G1717">
            <v>566267</v>
          </cell>
        </row>
        <row r="1718">
          <cell r="D1718">
            <v>9766</v>
          </cell>
          <cell r="E1718" t="str">
            <v>CONECTOR MECÁNICO GD. CUERPO: DOBLE Y PERNO DE SUJECIÓN EN U. TUBO DE 3" VARILLA 3" - 3 1/2", 4 SOL - 2/0 STR</v>
          </cell>
          <cell r="F1718" t="str">
            <v>UN</v>
          </cell>
          <cell r="G1718">
            <v>130305</v>
          </cell>
        </row>
        <row r="1719">
          <cell r="D1719">
            <v>9767</v>
          </cell>
          <cell r="E1719" t="str">
            <v>CONECTOR MECÁNICO GD. CUERPO: DOBLE Y PERNO DE SUJECIÓN EN U. TUBO DE 6" , 4 SOL - 2/0 STR</v>
          </cell>
          <cell r="F1719" t="str">
            <v>UN</v>
          </cell>
          <cell r="G1719">
            <v>243850</v>
          </cell>
        </row>
        <row r="1720">
          <cell r="D1720">
            <v>9768</v>
          </cell>
          <cell r="E1720" t="str">
            <v>PASO PLÁSTICO EN POLIPROPILENO DE ALTO IMPACTO CON MATERIAL ORIGINAL. DE 0.40m DE ANCHO x 0.30m DE FONDO x 3.5cm DE GROSOR. Libre de todo mantenimiento de anticorrosivo de inmunizantes y de pintura.</v>
          </cell>
          <cell r="F1720" t="str">
            <v>UN</v>
          </cell>
          <cell r="G1720">
            <v>89350</v>
          </cell>
        </row>
        <row r="1721">
          <cell r="D1721">
            <v>9774</v>
          </cell>
          <cell r="E1721" t="str">
            <v>APOYO ELASTOMÉRICO DE 30x30x5,0cm CON 4 REFUERZOS INTERNOS DE 1/8" A-36. DUREZA 60 SHORE A, ESFUERZO DE COMPRESIÓN APOYOS DE 112 Kg/cm2.</v>
          </cell>
          <cell r="F1721" t="str">
            <v>UN</v>
          </cell>
          <cell r="G1721">
            <v>310055</v>
          </cell>
        </row>
        <row r="1722">
          <cell r="D1722">
            <v>9775</v>
          </cell>
          <cell r="E1722" t="str">
            <v>APOYO ELASTOMÉRICO DE 20x20x5,0cm CON 4 REFUERZOS INTERNOS DE 1/8" A-36. DUREZA 60 SHORE A, ESFUERZO DE COMPRESIÓN APOYOS DE 112 Kg/cm2.</v>
          </cell>
          <cell r="F1722" t="str">
            <v>UN</v>
          </cell>
          <cell r="G1722">
            <v>138040</v>
          </cell>
        </row>
        <row r="1723">
          <cell r="D1723">
            <v>9789</v>
          </cell>
          <cell r="E1723" t="str">
            <v>SEÑAL ELEVADA BS, TABLERO 3.097m x 2.228m REFLECTIVO DIAMANTE, SOPORTE EN TUBO GALVANIZADO DE 12" EN 7m. CERCHA EN TUBO DE 4" EN 3mm Y 2" EN 2mm. INCL. SUMINIST. E INSTALAC</v>
          </cell>
          <cell r="F1723" t="str">
            <v>UN</v>
          </cell>
          <cell r="G1723">
            <v>7198336</v>
          </cell>
        </row>
        <row r="1724">
          <cell r="D1724">
            <v>9790</v>
          </cell>
          <cell r="E1724" t="str">
            <v>SEÑAL INFORMATIVA SI-05, TABLERO 1.401m x 0.512m REFLECTIVO ALTA INTENSIDAD, PEDESTAL EN ÁNGULO DE 2"x2"x1/4" H= 2.60m EN PINTURA ELECTROSTÁTICA. INCL. SUMINIST. E INSTALAC</v>
          </cell>
          <cell r="F1724" t="str">
            <v>UN</v>
          </cell>
          <cell r="G1724">
            <v>1135334</v>
          </cell>
        </row>
        <row r="1725">
          <cell r="D1725">
            <v>9791</v>
          </cell>
          <cell r="E1725" t="str">
            <v>SEÑAL INFORMATIVA SI-05, TABLERO 1.167m x 0.512m REFLECTIVO ALTA INTENSIDAD, PEDESTAL EN ÁNGULO DE 2"x2"x1/4" H= 2.60m EN PINTURA ELECTROSTÁTICA. INCL. SUMINIST. E INSTALAC</v>
          </cell>
          <cell r="F1725" t="str">
            <v>UN</v>
          </cell>
          <cell r="G1725">
            <v>644555</v>
          </cell>
        </row>
        <row r="1726">
          <cell r="D1726">
            <v>9792</v>
          </cell>
          <cell r="E1726" t="str">
            <v>SEÑAL INFORMATIVA SI-05, TABLERO 1.190m x 0.512m REFLECTIVO ALTA INTENSIDAD, PEDESTAL EN ÁNGULO DE 2"x2"x1/4" H= 2.60m EN PINTURA ELECTROSTÁTICA. INCL. SUMINIST. E INSTALAC</v>
          </cell>
          <cell r="F1726" t="str">
            <v>UN</v>
          </cell>
          <cell r="G1726">
            <v>644555</v>
          </cell>
        </row>
        <row r="1727">
          <cell r="D1727">
            <v>9796</v>
          </cell>
          <cell r="E1727" t="str">
            <v>SEÑAL ELEVADA BS, TABLERO 2.414m x 1.380m REFLECTIVO DIAMANTE, SOPORTE EN TUBO GALVANIZADO DE 12" EN 7m. CERCHA EN TUBO DE 4" EN 3mm Y 2" EN 2mm. INCL. SUMINIST. E INSTALAC</v>
          </cell>
          <cell r="F1727" t="str">
            <v>UN</v>
          </cell>
          <cell r="G1727">
            <v>7198336</v>
          </cell>
        </row>
        <row r="1728">
          <cell r="D1728">
            <v>9797</v>
          </cell>
          <cell r="E1728" t="str">
            <v>SEÑAL ELEVADA BS, TABLERO 3.322m x 2.111m REFLECTIVO DIAMANTE, SOPORTE EN TUBO GALVANIZADO DE 12" EN 7m. CERCHA EN TUBO DE 4" EN 3mm Y 2" EN 2mm. INCL. SUMINIST. E INSTALAC</v>
          </cell>
          <cell r="F1728" t="str">
            <v>UN</v>
          </cell>
          <cell r="G1728">
            <v>8186970</v>
          </cell>
        </row>
        <row r="1729">
          <cell r="D1729">
            <v>9798</v>
          </cell>
          <cell r="E1729" t="str">
            <v>REEMPLAZO DE TABLERO SEÑAL ELEVADA BS, POR TABLERO GALVANIZADO  CALIBRE 20 3.914m x 1.972m REFLECTIVO DIAMANTE. INCL. SUMINIST. E INSTALAC</v>
          </cell>
          <cell r="F1729" t="str">
            <v>UN</v>
          </cell>
          <cell r="G1729">
            <v>4516249</v>
          </cell>
        </row>
        <row r="1730">
          <cell r="D1730">
            <v>9799</v>
          </cell>
          <cell r="E1730" t="str">
            <v>SEÑAL INFORMATIVA SI-05C, TABLERO 60.64cm x 82.50cm REFLECTIVO ALTA INTENSIDAD, PEDESTAL EN ÁNGULO DE 2"x2"x1/4" H= 2.60m EN PINTURA ELECTROSTÁTICA. INCL. SUMINIST. E INSTALAC</v>
          </cell>
          <cell r="F1730" t="str">
            <v>UN</v>
          </cell>
          <cell r="G1730">
            <v>562329</v>
          </cell>
        </row>
        <row r="1731">
          <cell r="D1731">
            <v>9800</v>
          </cell>
          <cell r="E1731" t="str">
            <v>SEÑAL INFORMATIVA SI-05C, TABLERO 75.09cm x 82.50cm REFLECTIVO ALTA INTENSIDAD, PEDESTAL EN ÁNGULO DE 2"x2"x1/4" H= 2.60m EN PINTURA ELECTROSTÁTICA. INCL. SUMINIST. E INSTALAC</v>
          </cell>
          <cell r="F1731" t="str">
            <v>UN</v>
          </cell>
          <cell r="G1731">
            <v>689085</v>
          </cell>
        </row>
        <row r="1732">
          <cell r="D1732">
            <v>9801</v>
          </cell>
          <cell r="E1732" t="str">
            <v>SEÑAL INFORMATIVA SI-05C, TABLERO 76.09cm x 97.51cm REFLECTIVO ALTA INTENSIDAD, PEDESTAL EN ÁNGULO DE 2"x2"x1/4" H= 2.60m EN PINTURA ELECTROSTÁTICA. INCL. SUMINIST. E INSTALAC</v>
          </cell>
          <cell r="F1732" t="str">
            <v>UN</v>
          </cell>
          <cell r="G1732">
            <v>689085</v>
          </cell>
        </row>
        <row r="1733">
          <cell r="D1733">
            <v>9802</v>
          </cell>
          <cell r="E1733" t="str">
            <v>SEÑAL INFORMATIVA SI-05C, TABLERO 75.01cm x 82.50cm REFLECTIVO ALTA INTENSIDAD, PEDESTAL EN ÁNGULO DE 2"x2"x1/4" H= 2.60m EN PINTURA ELECTROSTÁTICA. INCL. SUMINIST. E INSTALAC</v>
          </cell>
          <cell r="F1733" t="str">
            <v>UN</v>
          </cell>
          <cell r="G1733">
            <v>689085</v>
          </cell>
        </row>
        <row r="1734">
          <cell r="D1734">
            <v>9804</v>
          </cell>
          <cell r="E1734" t="str">
            <v>SEÑAL INFORMATIVA SI-05, TABLERO 1.119m x 0.512m REFLECTIVO ALTA INTENSIDAD, PEDESTAL EN ÁNGULO DE 2"x2"x1/4" H= 2.60m EN PINTURA ELECTROSTÁTICA. INCL. SUMINIST. E INSTALAC</v>
          </cell>
          <cell r="F1734" t="str">
            <v>UN</v>
          </cell>
          <cell r="G1734">
            <v>668780</v>
          </cell>
        </row>
        <row r="1735">
          <cell r="D1735">
            <v>9813</v>
          </cell>
          <cell r="E1735" t="str">
            <v>CIELO RASO EN BANDEJA TILE LAY IN DE 610 mm x 610mm EN ALUZINC PERFORADO PERFIL CLP INCLUYE PERFILES DE FIJACION SISTEMA DE SUSPENSION Y ESPACIO PARA LAMPARAS. SUMINISTRO E INSTALACIÓN</v>
          </cell>
          <cell r="F1735" t="str">
            <v>M2</v>
          </cell>
          <cell r="G1735">
            <v>256474</v>
          </cell>
        </row>
        <row r="1736">
          <cell r="D1736">
            <v>9819</v>
          </cell>
          <cell r="E1736" t="str">
            <v>VINILO ADHESIVO FABRICADA EN LÁMINA DE ALUMINIO ANODIZADO 1.5mm PARA RUTEROS VALLA "SALIDA GRACIAS OTROS DESTINOS"(275cm x 31,6cm) SEGÚN MANUAL DE IMAGEN DE TRANSMILENIO. SUMINISTRO E INSTALACIÓN.</v>
          </cell>
          <cell r="F1736" t="str">
            <v>UN</v>
          </cell>
          <cell r="G1736">
            <v>1785000</v>
          </cell>
        </row>
        <row r="1737">
          <cell r="D1737">
            <v>9822</v>
          </cell>
          <cell r="E1737" t="str">
            <v>PINTURA SILOXANO MONO-COMPONENTE. ALTA ADHERENCIA, ALTA RESISTENCIA A LOS GRAFFITIS, A LOS RAYOS UV, ALTA LAVABILIDAD. NO REQUIERE DILUCIÓN. (6 - 10 M2 / Gl   @ 15 mils.</v>
          </cell>
          <cell r="F1737" t="str">
            <v>GLN</v>
          </cell>
          <cell r="G1737">
            <v>535927</v>
          </cell>
        </row>
        <row r="1738">
          <cell r="D1738">
            <v>9828</v>
          </cell>
          <cell r="E1738" t="str">
            <v>MEZCLA ASFÁLTICA EN CALIENTE DE ALTO MÓDULO MAM-20 CON CEMENTO ASFÁLTICO TIPO V</v>
          </cell>
          <cell r="F1738" t="str">
            <v>M3</v>
          </cell>
          <cell r="G1738">
            <v>1073713</v>
          </cell>
        </row>
        <row r="1739">
          <cell r="D1739">
            <v>9832</v>
          </cell>
          <cell r="E1739" t="str">
            <v>DENSIDAD BULK DEL LLENANTE MINERAL EN KEROSENE. Norma técnica: INVE-225-13.</v>
          </cell>
          <cell r="F1739" t="str">
            <v>UN</v>
          </cell>
          <cell r="G1739">
            <v>136850</v>
          </cell>
        </row>
        <row r="1740">
          <cell r="D1740">
            <v>9833</v>
          </cell>
          <cell r="E1740" t="str">
            <v>TARIFA HORA - PERSONAL DE OBRA - OFICIAL NOCTURNO (INCLUYE FACTOR DE PRESTACIONES)</v>
          </cell>
          <cell r="F1740" t="str">
            <v>HR</v>
          </cell>
          <cell r="G1740">
            <v>18121</v>
          </cell>
        </row>
        <row r="1741">
          <cell r="D1741">
            <v>9834</v>
          </cell>
          <cell r="E1741" t="str">
            <v>TARIFA MES - SERVICIO TELEFONIA LOCAL ILIMITADA E INTERNET ILIMITADO VELOCIDAD PROMEDIO (50-500 MB) ESTRATOS 1 Y 2</v>
          </cell>
          <cell r="F1741" t="str">
            <v>MES</v>
          </cell>
          <cell r="G1741">
            <v>104400</v>
          </cell>
        </row>
        <row r="1742">
          <cell r="D1742">
            <v>9835</v>
          </cell>
          <cell r="E1742" t="str">
            <v>TARIFA MES - SERVICIO TELEFONIA LOCAL ILIMITADA E INTERNET ILIMITADO VELOCIDAD PROMEDIO (80-500 MB) ESTRATO 3</v>
          </cell>
          <cell r="F1742" t="str">
            <v>MES</v>
          </cell>
          <cell r="G1742">
            <v>155233</v>
          </cell>
        </row>
        <row r="1743">
          <cell r="D1743">
            <v>9836</v>
          </cell>
          <cell r="E1743" t="str">
            <v>TARIFA MES - SERVICIO TELEFONIA LOCAL ILIMITADA E INTERNET ILIMITADO VELOCIDAD PROMEDIO (80-500 MB) ESTRATO 4</v>
          </cell>
          <cell r="F1743" t="str">
            <v>MES</v>
          </cell>
          <cell r="G1743">
            <v>165233</v>
          </cell>
        </row>
        <row r="1744">
          <cell r="D1744">
            <v>9837</v>
          </cell>
          <cell r="E1744" t="str">
            <v>TARIFA MES - SERVICIO TELEFONIA LOCAL ILIMITADA E INTERNET ILIMITADO VELOCIDAD PROMEDIO (80-500 MB) ESTRATO 5</v>
          </cell>
          <cell r="F1744" t="str">
            <v>MES</v>
          </cell>
          <cell r="G1744">
            <v>165233</v>
          </cell>
        </row>
        <row r="1745">
          <cell r="D1745">
            <v>9838</v>
          </cell>
          <cell r="E1745" t="str">
            <v>TARIFA MES - SERVICIO TELEFONIA LOCAL ILIMITADA E INTERNET ILIMITADO VELOCIDAD PROMEDIO (80-500 MB) ESTRATO 6</v>
          </cell>
          <cell r="F1745" t="str">
            <v>MES</v>
          </cell>
          <cell r="G1745">
            <v>152400</v>
          </cell>
        </row>
        <row r="1746">
          <cell r="D1746">
            <v>9839</v>
          </cell>
          <cell r="E1746" t="str">
            <v>LEVANTAMIENTO DE ACTAS DE FACHADA (Incluye personal, logística, papelería, fotografía)</v>
          </cell>
          <cell r="F1746" t="str">
            <v>UN</v>
          </cell>
          <cell r="G1746">
            <v>12235</v>
          </cell>
        </row>
        <row r="1747">
          <cell r="D1747">
            <v>9840</v>
          </cell>
          <cell r="E1747" t="str">
            <v>TARIFA MES - EDICIÓN DE INFORME MENSUAL DE INTERVENTORÍA O CONSULTORÍA. Incluye 4 tapas plastificadas tamaño carta color blanco, con 6 tornillos, hojas de papel bond tamaño carta 75 gramos, 170 folios</v>
          </cell>
          <cell r="F1747" t="str">
            <v>UN/MES</v>
          </cell>
          <cell r="G1747">
            <v>239000</v>
          </cell>
        </row>
        <row r="1748">
          <cell r="D1748">
            <v>9842</v>
          </cell>
          <cell r="E1748" t="str">
            <v>CUBIERTA DE VAGÓN LISA TIPO SÁNDWICH DECK EN ALUZINC CALIBRE 26 (SUM. E INSTAL.) PINTADA AL HORNO POR LAS DOS CARAS COLOR A ELEGIR CON AISLAMIENTO ACÚSTICO EN FIBRA DE VIDRIO DE 30mm CON SUS RESPEC</v>
          </cell>
          <cell r="F1748" t="str">
            <v>M2</v>
          </cell>
          <cell r="G1748">
            <v>344300</v>
          </cell>
        </row>
        <row r="1749">
          <cell r="D1749">
            <v>9845</v>
          </cell>
          <cell r="E1749" t="str">
            <v>SPLP - EXTRACCIÓN DE METALES PESADOS. Norma técnica: EPA-SW-846-1312-94.</v>
          </cell>
          <cell r="F1749" t="str">
            <v>UN</v>
          </cell>
          <cell r="G1749">
            <v>190400</v>
          </cell>
        </row>
        <row r="1750">
          <cell r="D1750">
            <v>9846</v>
          </cell>
          <cell r="E1750" t="str">
            <v>ENSAYO DE LIXIVIACIÓN - BARIO. Norma técnica: SM 3120 B.</v>
          </cell>
          <cell r="F1750" t="str">
            <v>UN</v>
          </cell>
          <cell r="G1750">
            <v>56549</v>
          </cell>
        </row>
        <row r="1751">
          <cell r="D1751">
            <v>9847</v>
          </cell>
          <cell r="E1751" t="str">
            <v>ENSAYO DE LIXIVIACIÓN - ARSENICO. Norma técnica: SM 3120 B.</v>
          </cell>
          <cell r="F1751" t="str">
            <v>UN</v>
          </cell>
          <cell r="G1751">
            <v>56549</v>
          </cell>
        </row>
        <row r="1752">
          <cell r="D1752">
            <v>9848</v>
          </cell>
          <cell r="E1752" t="str">
            <v>ENSAYO DE LIXIVIACIÓN - CROMO. Norma técnica: SM 3120 B.</v>
          </cell>
          <cell r="F1752" t="str">
            <v>UN</v>
          </cell>
          <cell r="G1752">
            <v>56549</v>
          </cell>
        </row>
        <row r="1753">
          <cell r="D1753">
            <v>9849</v>
          </cell>
          <cell r="E1753" t="str">
            <v>ENSAYO DE LIXIVIACIÓN - COBRE. Norma técnica: SM 3120 B.</v>
          </cell>
          <cell r="F1753" t="str">
            <v>UN</v>
          </cell>
          <cell r="G1753">
            <v>56549</v>
          </cell>
        </row>
        <row r="1754">
          <cell r="D1754">
            <v>9850</v>
          </cell>
          <cell r="E1754" t="str">
            <v>ENSAYO DE LIXIVIACIÓN - MOLIBDENO. Norma técnica: SM 3120 B.</v>
          </cell>
          <cell r="F1754" t="str">
            <v>UN</v>
          </cell>
          <cell r="G1754">
            <v>56549</v>
          </cell>
        </row>
        <row r="1755">
          <cell r="D1755">
            <v>9851</v>
          </cell>
          <cell r="E1755" t="str">
            <v>ENSAYO DE LIXIVIACIÓN - NIQUEL. Norma técnica: SM 3120 B.</v>
          </cell>
          <cell r="F1755" t="str">
            <v>UN</v>
          </cell>
          <cell r="G1755">
            <v>56549</v>
          </cell>
        </row>
        <row r="1756">
          <cell r="D1756">
            <v>9852</v>
          </cell>
          <cell r="E1756" t="str">
            <v>ENSAYO DE LIXIVIACIÓN - PLOMO. Norma técnica: SM 3120 B.</v>
          </cell>
          <cell r="F1756" t="str">
            <v>UN</v>
          </cell>
          <cell r="G1756">
            <v>56549</v>
          </cell>
        </row>
        <row r="1757">
          <cell r="D1757">
            <v>9853</v>
          </cell>
          <cell r="E1757" t="str">
            <v>ENSAYO DE LIXIVIACIÓN - SELENIO. Norma técnica: SM 3120 B.</v>
          </cell>
          <cell r="F1757" t="str">
            <v>UN</v>
          </cell>
          <cell r="G1757">
            <v>56549</v>
          </cell>
        </row>
        <row r="1758">
          <cell r="D1758">
            <v>9854</v>
          </cell>
          <cell r="E1758" t="str">
            <v>ENSAYO DE LIXIVIACIÓN - ZINC. Norma técnica: SM 3120 B.</v>
          </cell>
          <cell r="F1758" t="str">
            <v>UN</v>
          </cell>
          <cell r="G1758">
            <v>56549</v>
          </cell>
        </row>
        <row r="1759">
          <cell r="D1759">
            <v>9855</v>
          </cell>
          <cell r="E1759" t="str">
            <v>ENSAYO DE LIXIVIACIÓN - CADMIO. Norma técnica: SM 3120 B.</v>
          </cell>
          <cell r="F1759" t="str">
            <v>UN</v>
          </cell>
          <cell r="G1759">
            <v>56549</v>
          </cell>
        </row>
        <row r="1760">
          <cell r="D1760">
            <v>9856</v>
          </cell>
          <cell r="E1760" t="str">
            <v>ENSAYO DE LIXIVIACIÓN - MERCURIO. Norma técnica: EPA-SW-846-7473-07.</v>
          </cell>
          <cell r="F1760" t="str">
            <v>UN</v>
          </cell>
          <cell r="G1760">
            <v>56549</v>
          </cell>
        </row>
        <row r="1761">
          <cell r="D1761">
            <v>9857</v>
          </cell>
          <cell r="E1761" t="str">
            <v>ENSAYO DE LIXIVIACIÓN - ANTIMONIO. Norma técnica: SM 3120 B  / EPA 7473.</v>
          </cell>
          <cell r="F1761" t="str">
            <v>UN</v>
          </cell>
          <cell r="G1761">
            <v>67830</v>
          </cell>
        </row>
        <row r="1762">
          <cell r="D1762">
            <v>9860</v>
          </cell>
          <cell r="E1762" t="str">
            <v>SEÑAL TEMPORAL MÓVIL ECONÓMICA CON TRÍPODE TIPO SIO, SP, SI, SR DE (100 x 50 - 75 x 75 - 80 x 50) LÁMINA GALVANIZADA CAL. 20 Y ÁNGULOS DE 1" x 1/2" x 1/8".</v>
          </cell>
          <cell r="F1762" t="str">
            <v>UN</v>
          </cell>
          <cell r="G1762">
            <v>333200</v>
          </cell>
        </row>
        <row r="1763">
          <cell r="D1763">
            <v>9861</v>
          </cell>
          <cell r="E1763" t="str">
            <v>BARRICADA METÁLICA CON SEÑAL DE DESVÍO O VÍA CERRADA DE 2.40 m CINTA GRADO INGENIERÍA SHEETING</v>
          </cell>
          <cell r="F1763" t="str">
            <v>UN</v>
          </cell>
          <cell r="G1763">
            <v>352832</v>
          </cell>
        </row>
        <row r="1764">
          <cell r="D1764">
            <v>9862</v>
          </cell>
          <cell r="E1764" t="str">
            <v>PERMEABILIDAD DE SUELOS GRANULARES (CABEZA CONSTANTE). Norma técnica: INVE-130-13.</v>
          </cell>
          <cell r="F1764" t="str">
            <v>UN</v>
          </cell>
          <cell r="G1764">
            <v>321300</v>
          </cell>
        </row>
        <row r="1765">
          <cell r="D1765">
            <v>9864</v>
          </cell>
          <cell r="E1765" t="str">
            <v>PERMEABILIDAD DEL CONCRETO AL AGUA. Norma técnica: NTC-4483-98.</v>
          </cell>
          <cell r="F1765" t="str">
            <v>UN</v>
          </cell>
          <cell r="G1765">
            <v>447000</v>
          </cell>
        </row>
        <row r="1766">
          <cell r="D1766">
            <v>9869</v>
          </cell>
          <cell r="E1766" t="str">
            <v>DISEÑO DE MEZCLA DE SUELO - CEMENTO (NO INCLUYE PRUEBA DE DURABILIDAD)</v>
          </cell>
          <cell r="F1766" t="str">
            <v>UN</v>
          </cell>
          <cell r="G1766">
            <v>1011500</v>
          </cell>
        </row>
        <row r="1767">
          <cell r="D1767">
            <v>9873</v>
          </cell>
          <cell r="E1767" t="str">
            <v>ENSAYO DE CLASIFICACIÓN DE LOS COMPONENTES DE LOS ÁRIDOS GRUESOS RECICLADOS. Norma técnica: UNE-EN 933-11.</v>
          </cell>
          <cell r="F1767" t="str">
            <v>UN</v>
          </cell>
          <cell r="G1767">
            <v>357000</v>
          </cell>
        </row>
        <row r="1768">
          <cell r="D1768">
            <v>9879</v>
          </cell>
          <cell r="E1768" t="str">
            <v>DETERMINACION DE CONDUCTIVIDAD. Norma técnica: SM-2510-B-17.</v>
          </cell>
          <cell r="F1768" t="str">
            <v>UN</v>
          </cell>
          <cell r="G1768">
            <v>9747</v>
          </cell>
        </row>
        <row r="1769">
          <cell r="D1769">
            <v>9880</v>
          </cell>
          <cell r="E1769" t="str">
            <v>DETERMINACION DE OLOR. Norma técnica: SM-2150-B-17.</v>
          </cell>
          <cell r="F1769" t="str">
            <v>UN</v>
          </cell>
          <cell r="G1769">
            <v>4367</v>
          </cell>
        </row>
        <row r="1770">
          <cell r="D1770">
            <v>9881</v>
          </cell>
          <cell r="E1770" t="str">
            <v>CADMIO TOTAL. Norma técnica: SM 3111 B.</v>
          </cell>
          <cell r="F1770" t="str">
            <v>UN</v>
          </cell>
          <cell r="G1770">
            <v>44898</v>
          </cell>
        </row>
        <row r="1771">
          <cell r="D1771">
            <v>9882</v>
          </cell>
          <cell r="E1771" t="str">
            <v>COBRE TOTAL. Norma técnica: SM 3111 B.</v>
          </cell>
          <cell r="F1771" t="str">
            <v>UN</v>
          </cell>
          <cell r="G1771">
            <v>44898</v>
          </cell>
        </row>
        <row r="1772">
          <cell r="D1772">
            <v>9883</v>
          </cell>
          <cell r="E1772" t="str">
            <v>DETERMINACION DE MERCURIO TOTAL. Norma técnica: SM-3112-B-17.</v>
          </cell>
          <cell r="F1772" t="str">
            <v>UN</v>
          </cell>
          <cell r="G1772">
            <v>64260</v>
          </cell>
        </row>
        <row r="1773">
          <cell r="D1773">
            <v>9884</v>
          </cell>
          <cell r="E1773" t="str">
            <v>NIQUEL TOTAL. Norma técnica: SM 3111 B.</v>
          </cell>
          <cell r="F1773" t="str">
            <v>UN</v>
          </cell>
          <cell r="G1773">
            <v>43197</v>
          </cell>
        </row>
        <row r="1774">
          <cell r="D1774">
            <v>9885</v>
          </cell>
          <cell r="E1774" t="str">
            <v>PLOMO TOTAL. Norma técnica: SM 3111 B.</v>
          </cell>
          <cell r="F1774" t="str">
            <v>UN</v>
          </cell>
          <cell r="G1774">
            <v>43197</v>
          </cell>
        </row>
        <row r="1775">
          <cell r="D1775">
            <v>9886</v>
          </cell>
          <cell r="E1775" t="str">
            <v>ZINC TOTAL. Norma técnica: SM 3111 B.</v>
          </cell>
          <cell r="F1775" t="str">
            <v>UN</v>
          </cell>
          <cell r="G1775">
            <v>35700</v>
          </cell>
        </row>
        <row r="1776">
          <cell r="D1776">
            <v>9887</v>
          </cell>
          <cell r="E1776" t="str">
            <v>DETERMINACION DE DUREZA TOTAL. Norma técnica: SM-2340-C-17.</v>
          </cell>
          <cell r="F1776" t="str">
            <v>UN</v>
          </cell>
          <cell r="G1776">
            <v>11662</v>
          </cell>
        </row>
        <row r="1777">
          <cell r="D1777">
            <v>9888</v>
          </cell>
          <cell r="E1777" t="str">
            <v>FOSFATOS. Norma técnica: SM-4110-B-17.</v>
          </cell>
          <cell r="F1777" t="str">
            <v>UN</v>
          </cell>
          <cell r="G1777">
            <v>28274</v>
          </cell>
        </row>
        <row r="1778">
          <cell r="D1778">
            <v>9896</v>
          </cell>
          <cell r="E1778" t="str">
            <v>LUMINARIA DE EMERGENCIA LED R2 2.4W 6500K  120 o 277V  180 lm DE 60 x 130 x 300 mm</v>
          </cell>
          <cell r="F1778" t="str">
            <v>UN</v>
          </cell>
          <cell r="G1778">
            <v>102966</v>
          </cell>
        </row>
        <row r="1779">
          <cell r="D1779">
            <v>9901</v>
          </cell>
          <cell r="E1779" t="str">
            <v>CABLE MONOPOLAR DE ALUMINIO, CPT HFFR LS PARA 600 V c.a., 75°C CT, CALIBRE 4/0 AWG AA8000 (SIW)</v>
          </cell>
          <cell r="F1779" t="str">
            <v>ML</v>
          </cell>
          <cell r="G1779">
            <v>23776</v>
          </cell>
        </row>
        <row r="1780">
          <cell r="D1780">
            <v>9902</v>
          </cell>
          <cell r="E1780" t="str">
            <v>BORNA TERMINAL DE ALUMINIO 1 HUECO, 4/0 AWG</v>
          </cell>
          <cell r="F1780" t="str">
            <v>UN</v>
          </cell>
          <cell r="G1780">
            <v>26312</v>
          </cell>
        </row>
        <row r="1781">
          <cell r="D1781">
            <v>9905</v>
          </cell>
          <cell r="E1781" t="str">
            <v>CABLE 10 AWG EN COBRE CPR HFFR LS 600 V  75° C CT</v>
          </cell>
          <cell r="F1781" t="str">
            <v>ML</v>
          </cell>
          <cell r="G1781">
            <v>4998</v>
          </cell>
        </row>
        <row r="1782">
          <cell r="D1782">
            <v>9906</v>
          </cell>
          <cell r="E1782" t="str">
            <v>REDUCCIÓN EMT 2" A 3/4"</v>
          </cell>
          <cell r="F1782" t="str">
            <v>UN</v>
          </cell>
          <cell r="G1782">
            <v>18088</v>
          </cell>
        </row>
        <row r="1783">
          <cell r="D1783">
            <v>9907</v>
          </cell>
          <cell r="E1783" t="str">
            <v>CONDULETA TIPO T DE 2"</v>
          </cell>
          <cell r="F1783" t="str">
            <v>UN</v>
          </cell>
          <cell r="G1783">
            <v>59262</v>
          </cell>
        </row>
        <row r="1784">
          <cell r="D1784">
            <v>9908</v>
          </cell>
          <cell r="E1784" t="str">
            <v>TUBERÍA CORAZA LIQUID TIGHT 3/4"</v>
          </cell>
          <cell r="F1784" t="str">
            <v>ML</v>
          </cell>
          <cell r="G1784">
            <v>6850</v>
          </cell>
        </row>
        <row r="1785">
          <cell r="D1785">
            <v>9909</v>
          </cell>
          <cell r="E1785" t="str">
            <v>CONECTOR RECTO LIQUID TIGHT 3/4"</v>
          </cell>
          <cell r="F1785" t="str">
            <v>ML</v>
          </cell>
          <cell r="G1785">
            <v>7400</v>
          </cell>
        </row>
        <row r="1786">
          <cell r="D1786">
            <v>9922</v>
          </cell>
          <cell r="E1786" t="str">
            <v>PISO EN MÁRMOL ROYAL VETA (30CMS X 60CMS)</v>
          </cell>
          <cell r="F1786" t="str">
            <v>M2</v>
          </cell>
          <cell r="G1786">
            <v>135000</v>
          </cell>
        </row>
        <row r="1787">
          <cell r="D1787">
            <v>9925</v>
          </cell>
          <cell r="E1787" t="str">
            <v>CHAZO EXPANSIVO DE 5/8" x (2 1/4" - 4 1/4") PARA CONCRETO.</v>
          </cell>
          <cell r="F1787" t="str">
            <v>UN</v>
          </cell>
          <cell r="G1787">
            <v>4990</v>
          </cell>
        </row>
        <row r="1788">
          <cell r="D1788">
            <v>9926</v>
          </cell>
          <cell r="E1788" t="str">
            <v>TUBERÍA CONDUIT PVC D=3/4"</v>
          </cell>
          <cell r="F1788" t="str">
            <v>ML</v>
          </cell>
          <cell r="G1788">
            <v>3263</v>
          </cell>
        </row>
        <row r="1789">
          <cell r="D1789">
            <v>9928</v>
          </cell>
          <cell r="E1789" t="str">
            <v>TORNILLOS A-325</v>
          </cell>
          <cell r="F1789" t="str">
            <v>KG</v>
          </cell>
          <cell r="G1789">
            <v>10173</v>
          </cell>
        </row>
        <row r="1790">
          <cell r="D1790">
            <v>9930</v>
          </cell>
          <cell r="E1790" t="str">
            <v>CERROJO METÁLICO CON ESCUDO EN LÁMINA DE ACERO CON LLAVE MATÁLICA</v>
          </cell>
          <cell r="F1790" t="str">
            <v>UN</v>
          </cell>
          <cell r="G1790">
            <v>80630</v>
          </cell>
        </row>
        <row r="1791">
          <cell r="D1791">
            <v>9931</v>
          </cell>
          <cell r="E1791" t="str">
            <v>MANIJA METÁLICA (Cc 192mm - 160mm - 107mm) CROMADA O NIQUELADA</v>
          </cell>
          <cell r="F1791" t="str">
            <v>UN</v>
          </cell>
          <cell r="G1791">
            <v>6900</v>
          </cell>
        </row>
        <row r="1792">
          <cell r="D1792">
            <v>9933</v>
          </cell>
          <cell r="E1792" t="str">
            <v>CODO 90° 1/4 CXE PVC SANITARIA D= 6"</v>
          </cell>
          <cell r="F1792" t="str">
            <v>UN</v>
          </cell>
          <cell r="G1792">
            <v>137425</v>
          </cell>
        </row>
        <row r="1793">
          <cell r="D1793">
            <v>9934</v>
          </cell>
          <cell r="E1793" t="str">
            <v>TUBERIA PVC U.M.  EXT CORRUGADO/INT LISO U.M. NORMA NTC 3722-1 D=355MM (14")</v>
          </cell>
          <cell r="F1793" t="str">
            <v>ML</v>
          </cell>
          <cell r="G1793">
            <v>192105</v>
          </cell>
        </row>
        <row r="1794">
          <cell r="D1794">
            <v>9935</v>
          </cell>
          <cell r="E1794" t="str">
            <v>TRAGANTE CÚPULA 5" x 4" PLÁSTICAS</v>
          </cell>
          <cell r="F1794" t="str">
            <v>UN</v>
          </cell>
          <cell r="G1794">
            <v>11741</v>
          </cell>
        </row>
        <row r="1795">
          <cell r="D1795">
            <v>9936</v>
          </cell>
          <cell r="E1795" t="str">
            <v>TRAGANTE CÚPULA 6" x 4" EN ALUMINIO</v>
          </cell>
          <cell r="F1795" t="str">
            <v>UN</v>
          </cell>
          <cell r="G1795">
            <v>23812</v>
          </cell>
        </row>
        <row r="1796">
          <cell r="D1796">
            <v>9937</v>
          </cell>
          <cell r="E1796" t="str">
            <v>TEE REDUCIDA PVC SOLDAR DE 1" x 1/2"</v>
          </cell>
          <cell r="F1796" t="str">
            <v>UN</v>
          </cell>
          <cell r="G1796">
            <v>5078</v>
          </cell>
        </row>
        <row r="1797">
          <cell r="D1797">
            <v>9939</v>
          </cell>
          <cell r="E1797" t="str">
            <v>UNIÓN UNIVERSAL D=1"</v>
          </cell>
          <cell r="F1797" t="str">
            <v>UN</v>
          </cell>
          <cell r="G1797">
            <v>11674</v>
          </cell>
        </row>
        <row r="1798">
          <cell r="D1798">
            <v>9940</v>
          </cell>
          <cell r="E1798" t="str">
            <v>VALVULA CHEQUE DE 1"</v>
          </cell>
          <cell r="F1798" t="str">
            <v>UN</v>
          </cell>
          <cell r="G1798">
            <v>60900</v>
          </cell>
        </row>
        <row r="1799">
          <cell r="D1799">
            <v>9941</v>
          </cell>
          <cell r="E1799" t="str">
            <v>FLOTADOR MECÁNICO DE 1"</v>
          </cell>
          <cell r="F1799" t="str">
            <v>UN</v>
          </cell>
          <cell r="G1799">
            <v>195900</v>
          </cell>
        </row>
        <row r="1800">
          <cell r="D1800">
            <v>9943</v>
          </cell>
          <cell r="E1800" t="str">
            <v>TABLERO TRIFASICO 42 CIRCUITOS CON PUERTA ESPACIO PARA TOTALIZADOR</v>
          </cell>
          <cell r="F1800" t="str">
            <v>UN</v>
          </cell>
          <cell r="G1800">
            <v>671750</v>
          </cell>
        </row>
        <row r="1801">
          <cell r="D1801">
            <v>9944</v>
          </cell>
          <cell r="E1801" t="str">
            <v>CONTACTOR TRIPOLAR 110 V  AC1  18A MÁXIMO HP-60HZ</v>
          </cell>
          <cell r="F1801" t="str">
            <v>UN</v>
          </cell>
          <cell r="G1801">
            <v>29589</v>
          </cell>
        </row>
        <row r="1802">
          <cell r="D1802">
            <v>9945</v>
          </cell>
          <cell r="E1802" t="str">
            <v>CAJA PARA 2 MEDIDORES TRIFÁSICA 57cm x 60cm x 18cm</v>
          </cell>
          <cell r="F1802" t="str">
            <v>UN</v>
          </cell>
          <cell r="G1802">
            <v>296191</v>
          </cell>
        </row>
        <row r="1803">
          <cell r="D1803">
            <v>9948</v>
          </cell>
          <cell r="E1803" t="str">
            <v>CODO DE 90 CONDUIT PVC 3/4"</v>
          </cell>
          <cell r="F1803" t="str">
            <v>UN</v>
          </cell>
          <cell r="G1803">
            <v>2323</v>
          </cell>
        </row>
        <row r="1804">
          <cell r="D1804">
            <v>9949</v>
          </cell>
          <cell r="E1804" t="str">
            <v>UNION PVC CONDUIT DE 3/4"</v>
          </cell>
          <cell r="F1804" t="str">
            <v>UN</v>
          </cell>
          <cell r="G1804">
            <v>1166</v>
          </cell>
        </row>
        <row r="1805">
          <cell r="D1805">
            <v>9950</v>
          </cell>
          <cell r="E1805" t="str">
            <v>PISO EN PIZARRA MULTICOLOR DE 30cm x 60cm x 7 - 10mm</v>
          </cell>
          <cell r="F1805" t="str">
            <v>M2</v>
          </cell>
          <cell r="G1805">
            <v>190300</v>
          </cell>
        </row>
        <row r="1806">
          <cell r="D1806">
            <v>9951</v>
          </cell>
          <cell r="E1806" t="str">
            <v>INTERRUPTOR MONOFASICO TERMOMAGNÉTICO DE 16A TIPO INDUSTRIAL</v>
          </cell>
          <cell r="F1806" t="str">
            <v>UN</v>
          </cell>
          <cell r="G1806">
            <v>18214</v>
          </cell>
        </row>
        <row r="1807">
          <cell r="D1807">
            <v>9952</v>
          </cell>
          <cell r="E1807" t="str">
            <v>INTERRUPTOR TRIFASICO TERMOMAGNETICO DE 40A TIPO INDUSTRIAL</v>
          </cell>
          <cell r="F1807" t="str">
            <v>UN</v>
          </cell>
          <cell r="G1807">
            <v>47207</v>
          </cell>
        </row>
        <row r="1808">
          <cell r="D1808">
            <v>9953</v>
          </cell>
          <cell r="E1808" t="str">
            <v>TUBO EN ACERO INOXIDABLE DE 2 1/2" CALIBRE 16 REDONDO</v>
          </cell>
          <cell r="F1808" t="str">
            <v>ML</v>
          </cell>
          <cell r="G1808">
            <v>50880</v>
          </cell>
        </row>
        <row r="1809">
          <cell r="D1809">
            <v>9961</v>
          </cell>
          <cell r="E1809" t="str">
            <v>LÁMINA COLABORANTE 2" CALIBRE 22 (0.75mm)</v>
          </cell>
          <cell r="F1809" t="str">
            <v>M2</v>
          </cell>
          <cell r="G1809">
            <v>61880</v>
          </cell>
        </row>
        <row r="1810">
          <cell r="D1810">
            <v>9963</v>
          </cell>
          <cell r="E1810" t="str">
            <v>CODO 45° 1/8 CxE PVC SANITARIA D= 6"</v>
          </cell>
          <cell r="F1810" t="str">
            <v>UN</v>
          </cell>
          <cell r="G1810">
            <v>66422</v>
          </cell>
        </row>
        <row r="1811">
          <cell r="D1811">
            <v>9964</v>
          </cell>
          <cell r="E1811" t="str">
            <v>CODO 90° E.L. PARA SOLDAR D= 1/2"</v>
          </cell>
          <cell r="F1811" t="str">
            <v>UN</v>
          </cell>
          <cell r="G1811">
            <v>784</v>
          </cell>
        </row>
        <row r="1812">
          <cell r="D1812">
            <v>9966</v>
          </cell>
          <cell r="E1812" t="str">
            <v>BORNA TERMINAL DE ALUMINIO 1 HUECO BARRIL LARGO, 500 KCMIL</v>
          </cell>
          <cell r="F1812" t="str">
            <v>UN</v>
          </cell>
          <cell r="G1812">
            <v>54321</v>
          </cell>
        </row>
        <row r="1813">
          <cell r="D1813">
            <v>9968</v>
          </cell>
          <cell r="E1813" t="str">
            <v>SEÑALES INFORMATIVAS REGLAMENTARIAS - Letreros Señalética en Trovicel.</v>
          </cell>
          <cell r="F1813" t="str">
            <v>UN</v>
          </cell>
          <cell r="G1813">
            <v>72639</v>
          </cell>
        </row>
        <row r="1814">
          <cell r="D1814">
            <v>9972</v>
          </cell>
          <cell r="E1814" t="str">
            <v>CABLE FPLP ENCAUCHETADO 2X18 AWG</v>
          </cell>
          <cell r="F1814" t="str">
            <v>ML</v>
          </cell>
          <cell r="G1814">
            <v>4284</v>
          </cell>
        </row>
        <row r="1815">
          <cell r="D1815">
            <v>9975</v>
          </cell>
          <cell r="E1815" t="str">
            <v>TAPÓN DE PRUEBA PVC SANITARIA D=6"</v>
          </cell>
          <cell r="F1815" t="str">
            <v>UN</v>
          </cell>
          <cell r="G1815">
            <v>16913</v>
          </cell>
        </row>
        <row r="1816">
          <cell r="D1816">
            <v>9976</v>
          </cell>
          <cell r="E1816" t="str">
            <v>REDUCCION PVC E.L. D= 1" x 1/2" (BUJE SOLDADO)</v>
          </cell>
          <cell r="F1816" t="str">
            <v>UN</v>
          </cell>
          <cell r="G1816">
            <v>1511</v>
          </cell>
        </row>
        <row r="1817">
          <cell r="D1817">
            <v>9977</v>
          </cell>
          <cell r="E1817" t="str">
            <v>REGISTRO DE PASO DIRECTO TIPO PESADO 1/2" EN BRONCE</v>
          </cell>
          <cell r="F1817" t="str">
            <v>UN</v>
          </cell>
          <cell r="G1817">
            <v>78900</v>
          </cell>
        </row>
        <row r="1818">
          <cell r="D1818">
            <v>9978</v>
          </cell>
          <cell r="E1818" t="str">
            <v>TRANSFORMADOR TRIFASICO SECO 150 KVA, 11400 V - 208/120 V</v>
          </cell>
          <cell r="F1818" t="str">
            <v>UN</v>
          </cell>
          <cell r="G1818">
            <v>49743000</v>
          </cell>
        </row>
        <row r="1819">
          <cell r="D1819">
            <v>9979</v>
          </cell>
          <cell r="E1819" t="str">
            <v>CELDA TRANSFORMADOR DE 150 KVA, 13.2 KV. CELDA METÁLICA M.T. PARA ALOJAR TRANSFORMADOR TIPO SECO DE 15 KV. EN LÁMINA COLD ROLLED CAL. 14-16 CON PINTURA EN POLVO ELECTROSTÁTICA</v>
          </cell>
          <cell r="F1819" t="str">
            <v>UN</v>
          </cell>
          <cell r="G1819">
            <v>5245258</v>
          </cell>
        </row>
        <row r="1820">
          <cell r="D1820">
            <v>9980</v>
          </cell>
          <cell r="E1820" t="str">
            <v>CONECTORES PLUG RJ 45 PARA CABLE UTP</v>
          </cell>
          <cell r="F1820" t="str">
            <v>UN</v>
          </cell>
          <cell r="G1820">
            <v>350</v>
          </cell>
        </row>
        <row r="1821">
          <cell r="D1821">
            <v>9981</v>
          </cell>
          <cell r="E1821" t="str">
            <v>PONCHADOR JACK PARA DATOS PARA RJ 45 - PINZA TELEFÓNICA METÁLICA</v>
          </cell>
          <cell r="F1821" t="str">
            <v>UN</v>
          </cell>
          <cell r="G1821">
            <v>80427</v>
          </cell>
        </row>
        <row r="1822">
          <cell r="D1822">
            <v>9982</v>
          </cell>
          <cell r="E1822" t="str">
            <v>TAPA TROQUEL SENCILLO DE 12 cm</v>
          </cell>
          <cell r="F1822" t="str">
            <v>UN</v>
          </cell>
          <cell r="G1822">
            <v>3570</v>
          </cell>
        </row>
        <row r="1823">
          <cell r="D1823">
            <v>9984</v>
          </cell>
          <cell r="E1823" t="str">
            <v>JACK PARA DATOS CATEGORÍA 6A amperios. componente blindado, ponchado a 180.</v>
          </cell>
          <cell r="F1823" t="str">
            <v>ML</v>
          </cell>
          <cell r="G1823">
            <v>41761</v>
          </cell>
        </row>
        <row r="1824">
          <cell r="D1824">
            <v>9985</v>
          </cell>
          <cell r="E1824" t="str">
            <v>SEÑAL EN POLIESTIRENO (30cm x 20cm) FOTOLUMINISCENTE - NORMA NTC - ISO</v>
          </cell>
          <cell r="F1824" t="str">
            <v>UN</v>
          </cell>
          <cell r="G1824">
            <v>68425</v>
          </cell>
        </row>
        <row r="1825">
          <cell r="D1825">
            <v>9986</v>
          </cell>
          <cell r="E1825" t="str">
            <v>SEÑAL EN POLIESTRIENO (30cm x 45cm) REFLECTIVO GRADO INGENIERÍA - NORMA ISO</v>
          </cell>
          <cell r="F1825" t="str">
            <v>UN</v>
          </cell>
          <cell r="G1825">
            <v>78838</v>
          </cell>
        </row>
        <row r="1826">
          <cell r="D1826">
            <v>9987</v>
          </cell>
          <cell r="E1826" t="str">
            <v>LAMINA COLD ROLLED</v>
          </cell>
          <cell r="F1826" t="str">
            <v>KG</v>
          </cell>
          <cell r="G1826">
            <v>5117</v>
          </cell>
        </row>
        <row r="1827">
          <cell r="D1827">
            <v>9988</v>
          </cell>
          <cell r="E1827" t="str">
            <v>PROTECCIÓN CONTRA SOBRETENSIONES TRANSITORIAS - DPS</v>
          </cell>
          <cell r="F1827" t="str">
            <v>UN</v>
          </cell>
          <cell r="G1827">
            <v>1657097</v>
          </cell>
        </row>
        <row r="1828">
          <cell r="D1828">
            <v>9989</v>
          </cell>
          <cell r="E1828" t="str">
            <v>BISAGRA METÁLICA DE NUDO ACERO INOXIDABLE 4" x 3"  2mm</v>
          </cell>
          <cell r="F1828" t="str">
            <v>UN</v>
          </cell>
          <cell r="G1828">
            <v>22900</v>
          </cell>
        </row>
        <row r="1829">
          <cell r="D1829">
            <v>9990</v>
          </cell>
          <cell r="E1829" t="str">
            <v>FALLEBA METÁLICA INCRUSTAR TIPO BÁSCULA 2" (pg)</v>
          </cell>
          <cell r="F1829" t="str">
            <v>UN</v>
          </cell>
          <cell r="G1829">
            <v>34900</v>
          </cell>
        </row>
        <row r="1830">
          <cell r="D1830">
            <v>9991</v>
          </cell>
          <cell r="E1830" t="str">
            <v>TOTALIZADOR TRIFÁSICO 200 A</v>
          </cell>
          <cell r="F1830" t="str">
            <v>UN</v>
          </cell>
          <cell r="G1830">
            <v>387940</v>
          </cell>
        </row>
        <row r="1831">
          <cell r="D1831">
            <v>9992</v>
          </cell>
          <cell r="E1831" t="str">
            <v>TUBO METÁLICO GALVANIZADO DE 3" CALIBRE 14</v>
          </cell>
          <cell r="F1831" t="str">
            <v>ML</v>
          </cell>
          <cell r="G1831">
            <v>121670</v>
          </cell>
        </row>
        <row r="1832">
          <cell r="D1832">
            <v>9994</v>
          </cell>
          <cell r="E1832" t="str">
            <v>RESINA TERMOPLÁSTICA - PINTURA TERMOPLÁSTICA</v>
          </cell>
          <cell r="F1832" t="str">
            <v>KG</v>
          </cell>
          <cell r="G1832">
            <v>20020</v>
          </cell>
        </row>
        <row r="1833">
          <cell r="D1833">
            <v>9995</v>
          </cell>
          <cell r="E1833" t="str">
            <v xml:space="preserve">CAMIÓN CON CALDERA PARA DERRETIR EL TERMOPLÁSTICO </v>
          </cell>
          <cell r="F1833" t="str">
            <v>HR</v>
          </cell>
          <cell r="G1833">
            <v>83337</v>
          </cell>
        </row>
        <row r="1834">
          <cell r="D1834">
            <v>9997</v>
          </cell>
          <cell r="E1834" t="str">
            <v>TRITUBO PE 100 FOPT DE 40mm (1 1/4") RDE 13.5 MULTF Rollo de 500 mt.</v>
          </cell>
          <cell r="F1834" t="str">
            <v>ML</v>
          </cell>
          <cell r="G1834">
            <v>15827</v>
          </cell>
        </row>
        <row r="1835">
          <cell r="D1835">
            <v>9999</v>
          </cell>
          <cell r="E1835" t="str">
            <v>CANALETA METÁLICA DE 12 cm x 5 cm CON TAPA (2.40m)</v>
          </cell>
          <cell r="F1835" t="str">
            <v>ML</v>
          </cell>
          <cell r="G1835">
            <v>18644</v>
          </cell>
        </row>
        <row r="1836">
          <cell r="D1836">
            <v>10000</v>
          </cell>
          <cell r="E1836" t="str">
            <v>CHEVRON 90 cm x 40 cm, REFLECTIVO PRISMÁTICO TIPO VII O SUPERIOR, AMARILLO LIMÓN FLUORESCENTE EN LÁMINA GALVANIZADA, PEDESTAL EN ÁNGULO. Suministro e Instalación.</v>
          </cell>
          <cell r="F1836" t="str">
            <v>ML</v>
          </cell>
          <cell r="G1836">
            <v>302508</v>
          </cell>
        </row>
        <row r="1837">
          <cell r="D1837">
            <v>10009</v>
          </cell>
          <cell r="E1837" t="str">
            <v>PINTURA ACRÍLICA BASE AGUA (e=15mils. Incluye Suministro y Aplicación con Equipo. Incluye Microesferas)</v>
          </cell>
          <cell r="F1837" t="str">
            <v>M2</v>
          </cell>
          <cell r="G1837">
            <v>39640</v>
          </cell>
        </row>
        <row r="1838">
          <cell r="D1838">
            <v>10010</v>
          </cell>
          <cell r="E1838" t="str">
            <v>PINTURA EN FRÍO PARA DEMARCACIÓN DE VÍAS. A= 15 cm. INCLUYE EQUIPO AUTOPROPULSADO Y MANO DE OBRA.</v>
          </cell>
          <cell r="F1838" t="str">
            <v>ML</v>
          </cell>
          <cell r="G1838">
            <v>6900</v>
          </cell>
        </row>
        <row r="1839">
          <cell r="D1839">
            <v>10011</v>
          </cell>
          <cell r="E1839" t="str">
            <v>PINTURA DE TRÁFICO - IMPRIMANTE NEGRO</v>
          </cell>
          <cell r="F1839" t="str">
            <v>ML</v>
          </cell>
          <cell r="G1839">
            <v>1500</v>
          </cell>
        </row>
        <row r="1840">
          <cell r="D1840">
            <v>10012</v>
          </cell>
          <cell r="E1840" t="str">
            <v>PINTURA DE TRÁFICO - IMPRIMANTE NEGRO - Incluye suministro y aplicación</v>
          </cell>
          <cell r="F1840" t="str">
            <v>M2</v>
          </cell>
          <cell r="G1840">
            <v>26103</v>
          </cell>
        </row>
        <row r="1841">
          <cell r="D1841">
            <v>10013</v>
          </cell>
          <cell r="E1841" t="str">
            <v>DETERMINACION DE FENOLES. Norma: SM-5530-B-17.</v>
          </cell>
          <cell r="F1841" t="str">
            <v>UN</v>
          </cell>
          <cell r="G1841">
            <v>48066</v>
          </cell>
        </row>
        <row r="1842">
          <cell r="D1842">
            <v>10014</v>
          </cell>
          <cell r="E1842" t="str">
            <v>USO DEL PENETRÓMETRO DINÁMICO DE CONO EN APLICACIONES DE PAVIMENTOS A POCA PROFUNDIDAD. Norma técnica: INV E 172-13 ASTM D6951 / D6951M - 09(2015).</v>
          </cell>
          <cell r="F1842" t="str">
            <v>UN</v>
          </cell>
          <cell r="G1842">
            <v>54145</v>
          </cell>
        </row>
        <row r="1843">
          <cell r="D1843">
            <v>10015</v>
          </cell>
          <cell r="E1843" t="str">
            <v>DETERMINACION DE SUELOS EXPANSIVOS (PROBETA). Norma técnica: INVE-132-13.</v>
          </cell>
          <cell r="F1843" t="str">
            <v>UN</v>
          </cell>
          <cell r="G1843">
            <v>62951</v>
          </cell>
        </row>
        <row r="1844">
          <cell r="D1844">
            <v>10016</v>
          </cell>
          <cell r="E1844" t="str">
            <v>DETECCIÓN DEL REFUERZO UTILIZANDO FERROSCAN (POR ELEMENTO)</v>
          </cell>
          <cell r="F1844" t="str">
            <v>UN</v>
          </cell>
          <cell r="G1844">
            <v>226100</v>
          </cell>
        </row>
        <row r="1845">
          <cell r="D1845">
            <v>10017</v>
          </cell>
          <cell r="E1845" t="str">
            <v>DETERMINACIÓN DE LA FINURA DEL CEMENTO HIDRÁULICO POR MEDIO DEL APARATO BLAINE DE PERMEABILIDAD AL AIRE. Norma técnica:  NTC - 33  ASTM C204 .</v>
          </cell>
          <cell r="F1845" t="str">
            <v>UN</v>
          </cell>
          <cell r="G1845">
            <v>94000</v>
          </cell>
        </row>
        <row r="1846">
          <cell r="D1846">
            <v>10018</v>
          </cell>
          <cell r="E1846" t="str">
            <v>DETERMINACIÓN DE LA VISCOSIDAD DEL ASFALTO EMPLEANDO UN VISCOSÍMETRO ROTACIONAL (UNA TEMPERATURA). Norma técnica: INV E – 717 - 13 ASTM D4402 - D4402M AASHTO T 316 – 06.</v>
          </cell>
          <cell r="F1846" t="str">
            <v>UN</v>
          </cell>
          <cell r="G1846">
            <v>222649</v>
          </cell>
        </row>
        <row r="1847">
          <cell r="D1847">
            <v>10019</v>
          </cell>
          <cell r="E1847" t="str">
            <v>DETERMINACION DEL LIMITE LIQUIDO DE LOS SUELOS - LIMITE PLASTICO E INDICE DE PLASTICIDAD DE LOS SUELOS. Norma técnica: INVE-125-13 INVE-126-13 NTC-4630-99 ASTM D4318-17e1 (18).</v>
          </cell>
          <cell r="F1847" t="str">
            <v>UN</v>
          </cell>
          <cell r="G1847">
            <v>60690</v>
          </cell>
        </row>
        <row r="1848">
          <cell r="D1848">
            <v>10020</v>
          </cell>
          <cell r="E1848" t="str">
            <v>PH DE LOS SUELOS. Norma técnica: INV E -131.</v>
          </cell>
          <cell r="F1848" t="str">
            <v>UN</v>
          </cell>
          <cell r="G1848">
            <v>49326</v>
          </cell>
        </row>
        <row r="1849">
          <cell r="D1849">
            <v>10021</v>
          </cell>
          <cell r="E1849" t="str">
            <v>RELACIONES HUMEDAD-DENSIDAD DE MEZCLAS DE SUELO CEMENTO. Norma técnica: INVE-611-13.</v>
          </cell>
          <cell r="F1849" t="str">
            <v>UN</v>
          </cell>
          <cell r="G1849">
            <v>184450</v>
          </cell>
        </row>
        <row r="1850">
          <cell r="D1850">
            <v>10022</v>
          </cell>
          <cell r="E1850" t="str">
            <v>HUMEDECIMIENTO Y SECADO DE MEZCLAS COMPACTADAS DE SUELO-CEMENTO. Norma técnica: INV E 612-13.</v>
          </cell>
          <cell r="F1850" t="str">
            <v>UN</v>
          </cell>
          <cell r="G1850">
            <v>741370</v>
          </cell>
        </row>
        <row r="1851">
          <cell r="D1851">
            <v>10023</v>
          </cell>
          <cell r="E1851" t="str">
            <v>RESISTENCIA A LA COMPRESIÓN DE LOS CILINDROS MOLDEADOS DE SUELO-CEMENTO. Norma técnica: INV E 612-13.</v>
          </cell>
          <cell r="F1851" t="str">
            <v>UN</v>
          </cell>
          <cell r="G1851">
            <v>23205</v>
          </cell>
        </row>
        <row r="1852">
          <cell r="D1852">
            <v>10024</v>
          </cell>
          <cell r="E1852" t="str">
            <v>DETERMINACIÓN DEL POTENCIAL DE CAMBIO VOLUMÉTRICO DE UN SUELO EMPLEANDO EL APARATO DE LAMBE. Norma técnica: INV E 120-13.</v>
          </cell>
          <cell r="F1852" t="str">
            <v>UN</v>
          </cell>
          <cell r="G1852">
            <v>243867</v>
          </cell>
        </row>
        <row r="1853">
          <cell r="D1853">
            <v>10025</v>
          </cell>
          <cell r="E1853" t="str">
            <v>VACIOS DEL LLENANTE SECO COMPACTADO. Norma técnica: INVE-229-13.</v>
          </cell>
          <cell r="F1853" t="str">
            <v>UN</v>
          </cell>
          <cell r="G1853">
            <v>305949</v>
          </cell>
        </row>
        <row r="1854">
          <cell r="D1854">
            <v>10026</v>
          </cell>
          <cell r="E1854" t="str">
            <v>MÉTODO PARA LA DETERMINACIÓN DEL ÍNDICE DE RESISTENCIA AL PUNZONAMIENTO DE GEOTEXTILES, GEOMEMBRANAS Y PRODUCTOS RELACIONADOS. Norma técnica: ASTM D4833 D4833M - 07(2013)e1.</v>
          </cell>
          <cell r="F1854" t="str">
            <v>UN</v>
          </cell>
          <cell r="G1854">
            <v>368900</v>
          </cell>
        </row>
        <row r="1855">
          <cell r="D1855">
            <v>10027</v>
          </cell>
          <cell r="E1855" t="str">
            <v>MÉTODO PARA LA DETERMINACIÓN DE LA RESISTENCIA AL RASGADO TRAPEZOIDAL DE GEOTEXTILES. Norma técnica: ASTM D4533 D4533M - 15.</v>
          </cell>
          <cell r="F1855" t="str">
            <v>UN</v>
          </cell>
          <cell r="G1855">
            <v>474929</v>
          </cell>
        </row>
        <row r="1856">
          <cell r="D1856">
            <v>10028</v>
          </cell>
          <cell r="E1856" t="str">
            <v>METODO DE PRUEBA ESTANDAR PARA LA PERMEABILIDAD AL AGUA DE GEOTEXTILES POR PERMITIVIDAD. Norma técnica: ASTM D4491/D4491M-22.</v>
          </cell>
          <cell r="F1856" t="str">
            <v>UN</v>
          </cell>
          <cell r="G1856">
            <v>255969</v>
          </cell>
        </row>
        <row r="1857">
          <cell r="D1857">
            <v>10032</v>
          </cell>
          <cell r="E1857" t="str">
            <v>TRANSFORMADOR  SECO CLASE F TRIFASICO DE 45 KVA, 11.4/0.480-277 KV ZCC 4%</v>
          </cell>
          <cell r="F1857" t="str">
            <v>UN</v>
          </cell>
          <cell r="G1857">
            <v>28577850</v>
          </cell>
        </row>
        <row r="1858">
          <cell r="D1858">
            <v>10033</v>
          </cell>
          <cell r="E1858" t="str">
            <v>ADAPTADOR PVC MACHO ROSCADO 1 1/2"</v>
          </cell>
          <cell r="F1858" t="str">
            <v>UN</v>
          </cell>
          <cell r="G1858">
            <v>5042</v>
          </cell>
        </row>
        <row r="1859">
          <cell r="D1859">
            <v>10035</v>
          </cell>
          <cell r="E1859" t="str">
            <v>REDUCCION PVC E.L.  D= 1 1/2 x 1/2" (BUJE SOLDADO)</v>
          </cell>
          <cell r="F1859" t="str">
            <v>UN</v>
          </cell>
          <cell r="G1859">
            <v>4480</v>
          </cell>
        </row>
        <row r="1860">
          <cell r="D1860">
            <v>10066</v>
          </cell>
          <cell r="E1860" t="str">
            <v>DETERMINACIÓN DEL CONTENIDO DE MATERIA ORGÁNICA DE UN SUELO POR EL MÉTODO DE PERMANGANATO POTÁSICO. Norma técnica: UNE 103204.</v>
          </cell>
          <cell r="F1860" t="str">
            <v>UN</v>
          </cell>
          <cell r="G1860">
            <v>192780</v>
          </cell>
        </row>
        <row r="1861">
          <cell r="D1861">
            <v>10072</v>
          </cell>
          <cell r="E1861" t="str">
            <v>SENSOR DE MOVIMIENTO 360° PARA LUMINARIA</v>
          </cell>
          <cell r="F1861" t="str">
            <v>UN</v>
          </cell>
          <cell r="G1861">
            <v>40090</v>
          </cell>
        </row>
        <row r="1862">
          <cell r="D1862">
            <v>10074</v>
          </cell>
          <cell r="E1862" t="str">
            <v>TEE PVC REDUCIDA U.M. 3" x 2"</v>
          </cell>
          <cell r="F1862" t="str">
            <v>UN</v>
          </cell>
          <cell r="G1862">
            <v>287890</v>
          </cell>
        </row>
        <row r="1863">
          <cell r="D1863">
            <v>10079</v>
          </cell>
          <cell r="E1863" t="str">
            <v>BREAKER INDUSTRIAL 3X30AMP</v>
          </cell>
          <cell r="F1863" t="str">
            <v>UN</v>
          </cell>
          <cell r="G1863">
            <v>157900</v>
          </cell>
        </row>
        <row r="1864">
          <cell r="D1864">
            <v>10085</v>
          </cell>
          <cell r="E1864" t="str">
            <v>BREAKER INDUSTRIAL 3X40 AMP</v>
          </cell>
          <cell r="F1864" t="str">
            <v>UN</v>
          </cell>
          <cell r="G1864">
            <v>150633</v>
          </cell>
        </row>
        <row r="1865">
          <cell r="D1865">
            <v>10089</v>
          </cell>
          <cell r="E1865" t="str">
            <v>MALLA ELECTROSOLDADA S=150 x150 mm, Ø=7.5 mm x 7.5 mm</v>
          </cell>
          <cell r="F1865" t="str">
            <v>KG</v>
          </cell>
          <cell r="G1865">
            <v>6069</v>
          </cell>
        </row>
        <row r="1866">
          <cell r="D1866">
            <v>10090</v>
          </cell>
          <cell r="E1866" t="str">
            <v>MALLA ELECTROSOLDADA S=150 x150 mm, Ø=6.5 mm x 6.5 mm</v>
          </cell>
          <cell r="F1866" t="str">
            <v>KG</v>
          </cell>
          <cell r="G1866">
            <v>6069</v>
          </cell>
        </row>
        <row r="1867">
          <cell r="D1867">
            <v>10094</v>
          </cell>
          <cell r="E1867" t="str">
            <v>INTERRUPTOR SENCILLO CONMUTABLE PARA ENCENDIDO/APAGADO DE ILUMINACIÓN DE 20 A.</v>
          </cell>
          <cell r="F1867" t="str">
            <v>UN</v>
          </cell>
          <cell r="G1867">
            <v>3808</v>
          </cell>
        </row>
        <row r="1868">
          <cell r="D1868">
            <v>10096</v>
          </cell>
          <cell r="E1868" t="str">
            <v>BREAKER INDUSTRIAL 3X20AMP</v>
          </cell>
          <cell r="F1868" t="str">
            <v>UN</v>
          </cell>
          <cell r="G1868">
            <v>157900</v>
          </cell>
        </row>
        <row r="1869">
          <cell r="D1869">
            <v>10101</v>
          </cell>
          <cell r="E1869" t="str">
            <v>CODO 90° PVC E.L. D=3/4"</v>
          </cell>
          <cell r="F1869" t="str">
            <v>UN</v>
          </cell>
          <cell r="G1869">
            <v>1255</v>
          </cell>
        </row>
        <row r="1870">
          <cell r="D1870">
            <v>10136</v>
          </cell>
          <cell r="E1870" t="str">
            <v>TEE PVC E.L. D=2"</v>
          </cell>
          <cell r="F1870" t="str">
            <v>UN</v>
          </cell>
          <cell r="G1870">
            <v>18425</v>
          </cell>
        </row>
        <row r="1871">
          <cell r="D1871">
            <v>10145</v>
          </cell>
          <cell r="E1871" t="str">
            <v>TEE HD EXTREMO JUNTA HIDRÁULICA 4"X4" (100x100mm)</v>
          </cell>
          <cell r="F1871" t="str">
            <v>UN</v>
          </cell>
          <cell r="G1871">
            <v>449820</v>
          </cell>
        </row>
        <row r="1872">
          <cell r="D1872">
            <v>10147</v>
          </cell>
          <cell r="E1872" t="str">
            <v>ADAPTADOR PVC MACHO ROSCADO D=1"</v>
          </cell>
          <cell r="F1872" t="str">
            <v>UN</v>
          </cell>
          <cell r="G1872">
            <v>2044</v>
          </cell>
        </row>
        <row r="1873">
          <cell r="D1873">
            <v>10154</v>
          </cell>
          <cell r="E1873" t="str">
            <v>UNION DRESSER HD D=16"</v>
          </cell>
          <cell r="F1873" t="str">
            <v>UN</v>
          </cell>
          <cell r="G1873">
            <v>1484348</v>
          </cell>
        </row>
        <row r="1874">
          <cell r="D1874">
            <v>10158</v>
          </cell>
          <cell r="E1874" t="str">
            <v>VÁLVULA COMPUERTA D=2" EXTREMOS BRIDADOS (A) (150 PSI)</v>
          </cell>
          <cell r="F1874" t="str">
            <v>UN</v>
          </cell>
          <cell r="G1874">
            <v>575313</v>
          </cell>
        </row>
        <row r="1875">
          <cell r="D1875">
            <v>10163</v>
          </cell>
          <cell r="E1875" t="str">
            <v>SEÑAL VERTICAL GRUPO DE PREVENTIVAS SR-38 Y SR-39 TIPO RECTÁNGULO (75cm x 25cm)</v>
          </cell>
          <cell r="F1875" t="str">
            <v>UN</v>
          </cell>
          <cell r="G1875">
            <v>308152</v>
          </cell>
        </row>
        <row r="1876">
          <cell r="D1876">
            <v>10167</v>
          </cell>
          <cell r="E1876" t="str">
            <v>LLAVE MANGUERA 1/2"</v>
          </cell>
          <cell r="F1876" t="str">
            <v>UN</v>
          </cell>
          <cell r="G1876">
            <v>48499</v>
          </cell>
        </row>
        <row r="1877">
          <cell r="D1877">
            <v>10181</v>
          </cell>
          <cell r="E1877" t="str">
            <v>UNION PVC (PRESION) EXTREMO LISO D=1"</v>
          </cell>
          <cell r="F1877" t="str">
            <v>UN</v>
          </cell>
          <cell r="G1877">
            <v>1295</v>
          </cell>
        </row>
        <row r="1878">
          <cell r="D1878">
            <v>10189</v>
          </cell>
          <cell r="E1878" t="str">
            <v>UNION DRESSER HD D=24"</v>
          </cell>
          <cell r="F1878" t="str">
            <v>UN</v>
          </cell>
          <cell r="G1878">
            <v>3188889</v>
          </cell>
        </row>
        <row r="1879">
          <cell r="D1879">
            <v>10203</v>
          </cell>
          <cell r="E1879" t="str">
            <v>ENCUESTA DE PERCEPCIÓN CIUDADANA. Incl. formato de encuesta de percepción ciudadana, diseño de muestra y metodología de recolección en campo, base de datos en formato excel, presentación de resultados</v>
          </cell>
          <cell r="F1879" t="str">
            <v>UN</v>
          </cell>
          <cell r="G1879">
            <v>105494</v>
          </cell>
        </row>
        <row r="1880">
          <cell r="D1880">
            <v>10211</v>
          </cell>
          <cell r="E1880" t="str">
            <v>PLANTACIÓN DE LIQUIDAMBAR H=1.5 m. (Incluye suministro al sitio de obra, plantacion, caja, tierra, abono y tutor)</v>
          </cell>
          <cell r="F1880" t="str">
            <v>UN</v>
          </cell>
          <cell r="G1880">
            <v>132000</v>
          </cell>
        </row>
        <row r="1881">
          <cell r="D1881">
            <v>10212</v>
          </cell>
          <cell r="E1881" t="str">
            <v>PLANTACIÓN DE CEDRO H=1.5 m. (Incluye suministro al sitio de obra, plantacion, caja, tierra, abono y tutor)</v>
          </cell>
          <cell r="F1881" t="str">
            <v>UN</v>
          </cell>
          <cell r="G1881">
            <v>138000</v>
          </cell>
        </row>
        <row r="1882">
          <cell r="D1882">
            <v>10232</v>
          </cell>
          <cell r="E1882" t="str">
            <v>TUBERIA DB PVC TELEFÓNICO D=4"</v>
          </cell>
          <cell r="F1882" t="str">
            <v>ML</v>
          </cell>
          <cell r="G1882">
            <v>34029</v>
          </cell>
        </row>
        <row r="1883">
          <cell r="D1883">
            <v>10251</v>
          </cell>
          <cell r="E1883" t="str">
            <v>TEE PVC SOLDAR E.L. D=3/4" SCHEDULE 40</v>
          </cell>
          <cell r="F1883" t="str">
            <v>UN</v>
          </cell>
          <cell r="G1883">
            <v>1747</v>
          </cell>
        </row>
        <row r="1884">
          <cell r="D1884">
            <v>10262</v>
          </cell>
          <cell r="E1884" t="str">
            <v>CODO HD EXTREMO JUNTA HIDRÁULICA PARA PVC 22.5ºX4"</v>
          </cell>
          <cell r="F1884" t="str">
            <v>UN</v>
          </cell>
          <cell r="G1884">
            <v>251090</v>
          </cell>
        </row>
        <row r="1885">
          <cell r="D1885">
            <v>10279</v>
          </cell>
          <cell r="E1885" t="str">
            <v>ÁNGULO ALUMINIO BLANCO DE 3m DE 66mm x 39mm</v>
          </cell>
          <cell r="F1885" t="str">
            <v>UN</v>
          </cell>
          <cell r="G1885">
            <v>7563</v>
          </cell>
        </row>
        <row r="1886">
          <cell r="D1886">
            <v>10282</v>
          </cell>
          <cell r="E1886" t="str">
            <v>MASILLA PARA LÁMINAS DE YESO Y CARTÓN, PARA DRY WALL</v>
          </cell>
          <cell r="F1886" t="str">
            <v>GLN</v>
          </cell>
          <cell r="G1886">
            <v>10845</v>
          </cell>
        </row>
        <row r="1887">
          <cell r="D1887">
            <v>10283</v>
          </cell>
          <cell r="E1887" t="str">
            <v>CINTA FIBRA DE VIDRIO PARA DRY WALL 5cm DE ANCHO</v>
          </cell>
          <cell r="F1887" t="str">
            <v>ML</v>
          </cell>
          <cell r="G1887">
            <v>138</v>
          </cell>
        </row>
        <row r="1888">
          <cell r="D1888">
            <v>10288</v>
          </cell>
          <cell r="E1888" t="str">
            <v>BARRAJE PREFORMADO BT DE 6 SALIDAS, AP 280 CON FUSIBLE DE 175 AMP</v>
          </cell>
          <cell r="F1888" t="str">
            <v>UN</v>
          </cell>
          <cell r="G1888">
            <v>240986</v>
          </cell>
        </row>
        <row r="1889">
          <cell r="D1889">
            <v>10289</v>
          </cell>
          <cell r="E1889" t="str">
            <v>PANEL EN FIBRA MINERAL DE 60 cm x 60 cm x 14 mm.</v>
          </cell>
          <cell r="F1889" t="str">
            <v>UN</v>
          </cell>
          <cell r="G1889">
            <v>18290</v>
          </cell>
        </row>
        <row r="1890">
          <cell r="D1890">
            <v>10290</v>
          </cell>
          <cell r="E1890" t="str">
            <v>TEE ALUMINIO BLANCO DE 3m DE 18mm x 23mm</v>
          </cell>
          <cell r="F1890" t="str">
            <v>ML</v>
          </cell>
          <cell r="G1890">
            <v>6967</v>
          </cell>
        </row>
        <row r="1891">
          <cell r="D1891">
            <v>10299</v>
          </cell>
          <cell r="E1891" t="str">
            <v>TUBERIA PVC PRESION E.L. D=3/4"  RDE 21</v>
          </cell>
          <cell r="F1891" t="str">
            <v>ML</v>
          </cell>
          <cell r="G1891">
            <v>4184</v>
          </cell>
        </row>
        <row r="1892">
          <cell r="D1892">
            <v>10303</v>
          </cell>
          <cell r="E1892" t="str">
            <v>LAMINA ACERO INOXIDABLE 304 Cal. 18</v>
          </cell>
          <cell r="F1892" t="str">
            <v>M2</v>
          </cell>
          <cell r="G1892">
            <v>6664</v>
          </cell>
        </row>
        <row r="1893">
          <cell r="D1893">
            <v>10348</v>
          </cell>
          <cell r="E1893" t="str">
            <v>MEDIDOR PARA AGUA DE 1/2"</v>
          </cell>
          <cell r="F1893" t="str">
            <v>UN</v>
          </cell>
          <cell r="G1893">
            <v>135000</v>
          </cell>
        </row>
        <row r="1894">
          <cell r="D1894">
            <v>10355</v>
          </cell>
          <cell r="E1894" t="str">
            <v>LADRILLO PRENSADO LIVIANO 24x12x6</v>
          </cell>
          <cell r="F1894" t="str">
            <v>UN</v>
          </cell>
          <cell r="G1894">
            <v>1200</v>
          </cell>
        </row>
        <row r="1895">
          <cell r="D1895">
            <v>10357</v>
          </cell>
          <cell r="E1895" t="str">
            <v>PIEDRA MUÑECA BOGOTANA PULIDA 600X400X60MM</v>
          </cell>
          <cell r="F1895" t="str">
            <v>M2</v>
          </cell>
          <cell r="G1895">
            <v>163384</v>
          </cell>
        </row>
        <row r="1896">
          <cell r="D1896">
            <v>10359</v>
          </cell>
          <cell r="E1896" t="str">
            <v>BORDILLO PREFABRICADO A81 (800x150x350mm)</v>
          </cell>
          <cell r="F1896" t="str">
            <v>UN</v>
          </cell>
          <cell r="G1896">
            <v>34500</v>
          </cell>
        </row>
        <row r="1897">
          <cell r="D1897">
            <v>10375</v>
          </cell>
          <cell r="E1897" t="str">
            <v>LIQUIDAMBAR H=2.5 m. (Incluye suministro al sitio de obra, tutor con manguera y alambre)</v>
          </cell>
          <cell r="F1897" t="str">
            <v>UN</v>
          </cell>
          <cell r="G1897">
            <v>216108</v>
          </cell>
        </row>
        <row r="1898">
          <cell r="D1898">
            <v>10381</v>
          </cell>
          <cell r="E1898" t="str">
            <v>PALMA PHOENIX H=3.5m (Incluye tutor con manguera y almabre)</v>
          </cell>
          <cell r="F1898" t="str">
            <v>UN</v>
          </cell>
          <cell r="G1898">
            <v>456228</v>
          </cell>
        </row>
        <row r="1899">
          <cell r="D1899">
            <v>10401</v>
          </cell>
          <cell r="E1899" t="str">
            <v>CAJA 4X2 DE 3/4" (Soporte de dispositivo). Metalica</v>
          </cell>
          <cell r="F1899" t="str">
            <v>UN</v>
          </cell>
          <cell r="G1899">
            <v>2678</v>
          </cell>
        </row>
        <row r="1900">
          <cell r="D1900">
            <v>10421</v>
          </cell>
          <cell r="E1900" t="str">
            <v>HIEDRA MIAMI (Incluye suministro al sitio de obra de 12 Unidades por m2)</v>
          </cell>
          <cell r="F1900" t="str">
            <v>M2</v>
          </cell>
          <cell r="G1900">
            <v>49980</v>
          </cell>
        </row>
        <row r="1901">
          <cell r="D1901">
            <v>10441</v>
          </cell>
          <cell r="E1901" t="str">
            <v>CABLE CONDUCTOR MONOPOLAR DE ALUMINIO HF FR PARA 600 V  C.A.  CALIBRE No.6 AWG</v>
          </cell>
          <cell r="F1901" t="str">
            <v>ML</v>
          </cell>
          <cell r="G1901">
            <v>4736</v>
          </cell>
        </row>
        <row r="1902">
          <cell r="D1902">
            <v>10442</v>
          </cell>
          <cell r="E1902" t="str">
            <v>CABLE MONOPOLAR DE COBRE, HF FR PARA 600 V  C.A. CALIBRE No. 8 AWG</v>
          </cell>
          <cell r="F1902" t="str">
            <v>ML</v>
          </cell>
          <cell r="G1902">
            <v>7824</v>
          </cell>
        </row>
        <row r="1903">
          <cell r="D1903">
            <v>10506</v>
          </cell>
          <cell r="E1903" t="str">
            <v>GRIFERÍA LAVAPLATOS MONOCONTROL</v>
          </cell>
          <cell r="F1903" t="str">
            <v>UN</v>
          </cell>
          <cell r="G1903">
            <v>114900</v>
          </cell>
        </row>
        <row r="1904">
          <cell r="D1904">
            <v>10510</v>
          </cell>
          <cell r="E1904" t="str">
            <v>DUCHA ANTIVANDÁLICA CON REGADERA TUBULAR</v>
          </cell>
          <cell r="F1904" t="str">
            <v>UN</v>
          </cell>
          <cell r="G1904">
            <v>317730</v>
          </cell>
        </row>
        <row r="1905">
          <cell r="D1905">
            <v>10511</v>
          </cell>
          <cell r="E1905" t="str">
            <v>GRIFERÍA LAVAMANOS DE MESON PUSH</v>
          </cell>
          <cell r="F1905" t="str">
            <v>UN</v>
          </cell>
          <cell r="G1905">
            <v>172900</v>
          </cell>
        </row>
        <row r="1906">
          <cell r="D1906">
            <v>10517</v>
          </cell>
          <cell r="E1906" t="str">
            <v>GRAFIL ACERO DE 5mm</v>
          </cell>
          <cell r="F1906" t="str">
            <v>KG</v>
          </cell>
          <cell r="G1906">
            <v>5117</v>
          </cell>
        </row>
        <row r="1907">
          <cell r="D1907">
            <v>10521</v>
          </cell>
          <cell r="E1907" t="str">
            <v>MORTERO IMPERMEABILIZANTE PARA ZONAS HÚMEDAS Y TANQUES DE AGUA POTABLE</v>
          </cell>
          <cell r="F1907" t="str">
            <v>KG</v>
          </cell>
          <cell r="G1907">
            <v>2951</v>
          </cell>
        </row>
        <row r="1908">
          <cell r="D1908">
            <v>10547</v>
          </cell>
          <cell r="E1908" t="str">
            <v>ESPEJO CRISTAL BISELADO DE 5MM COLOCADO SOBRE MARCO DE MADERA, PARA BAÑOS WC. H=1.00</v>
          </cell>
          <cell r="F1908" t="str">
            <v>M2</v>
          </cell>
          <cell r="G1908">
            <v>200273</v>
          </cell>
        </row>
        <row r="1909">
          <cell r="D1909">
            <v>10548</v>
          </cell>
          <cell r="E1909" t="str">
            <v>CINTA DOBLE FAZ INTERIORES 24 MM</v>
          </cell>
          <cell r="F1909" t="str">
            <v>ROLLO</v>
          </cell>
          <cell r="G1909">
            <v>21900</v>
          </cell>
        </row>
        <row r="1910">
          <cell r="D1910">
            <v>10591</v>
          </cell>
          <cell r="E1910" t="str">
            <v>BRIDA CIEGA EN ACERO D= 24". PRESIÓN DE TRABAJO= 150 PSI. No incluye espárragos, tuerca ni empaques. Norma de fabricación AWWA C 207 Clase D. Incluye Transporte.</v>
          </cell>
          <cell r="F1910" t="str">
            <v>UN</v>
          </cell>
          <cell r="G1910">
            <v>5595412</v>
          </cell>
        </row>
        <row r="1911">
          <cell r="D1911">
            <v>10592</v>
          </cell>
          <cell r="E1911" t="str">
            <v>FIBRA ÓPTICA MONOMODO 4 HILOS</v>
          </cell>
          <cell r="F1911" t="str">
            <v>ML</v>
          </cell>
          <cell r="G1911">
            <v>3539</v>
          </cell>
        </row>
        <row r="1912">
          <cell r="D1912">
            <v>10593</v>
          </cell>
          <cell r="E1912" t="str">
            <v>TUBO ACERO CARBÓN 16" STD 150 PSI</v>
          </cell>
          <cell r="F1912" t="str">
            <v>ML</v>
          </cell>
          <cell r="G1912">
            <v>989802</v>
          </cell>
        </row>
        <row r="1913">
          <cell r="D1913">
            <v>10594</v>
          </cell>
          <cell r="E1913" t="str">
            <v>CODO 90° ALCANTARILLADO D=10"</v>
          </cell>
          <cell r="F1913" t="str">
            <v>UN</v>
          </cell>
          <cell r="G1913">
            <v>376784</v>
          </cell>
        </row>
        <row r="1914">
          <cell r="D1914">
            <v>10596</v>
          </cell>
          <cell r="E1914" t="str">
            <v>CODO 90° ALCANTARILLADO D=12"</v>
          </cell>
          <cell r="F1914" t="str">
            <v>UN</v>
          </cell>
          <cell r="G1914">
            <v>577112</v>
          </cell>
        </row>
        <row r="1915">
          <cell r="D1915">
            <v>10597</v>
          </cell>
          <cell r="E1915" t="str">
            <v>CODO 90° ALCANTARILLADO D=16"</v>
          </cell>
          <cell r="F1915" t="str">
            <v>UN</v>
          </cell>
          <cell r="G1915">
            <v>1888254</v>
          </cell>
        </row>
        <row r="1916">
          <cell r="D1916">
            <v>10599</v>
          </cell>
          <cell r="E1916" t="str">
            <v>BRIDA FLANGLES SLIP-ON ACERO CARBÓN 150 D= 16"</v>
          </cell>
          <cell r="F1916" t="str">
            <v>UN</v>
          </cell>
          <cell r="G1916">
            <v>1553581</v>
          </cell>
        </row>
        <row r="1917">
          <cell r="D1917">
            <v>10600</v>
          </cell>
          <cell r="E1917" t="str">
            <v>TUBERIA EN ACERO D=16" CON UNIONES ESPIGO-CAMPANA CON EMPAQUE DE CAUCHO, CON REVESTIMIENTO INTERIOR Y RECUBRIMIENTO EXTERIOR EN MORTERO DE CEMENTO. PRESIÓN DE TRABAJO = 150 PSI</v>
          </cell>
          <cell r="F1917" t="str">
            <v>ML</v>
          </cell>
          <cell r="G1917">
            <v>944770</v>
          </cell>
        </row>
        <row r="1918">
          <cell r="D1918">
            <v>10601</v>
          </cell>
          <cell r="E1918" t="str">
            <v>TUBO ACERO CARBÓN A106 SCH-40  S/C 4"</v>
          </cell>
          <cell r="F1918" t="str">
            <v>ML</v>
          </cell>
          <cell r="G1918">
            <v>130662</v>
          </cell>
        </row>
        <row r="1919">
          <cell r="D1919">
            <v>10602</v>
          </cell>
          <cell r="E1919" t="str">
            <v>TUBERIA EN ACERO D=24" CON UNIONES ESPIGO-CAMPANA CON EMPAQUE DE CAUCHO, CON REVESTIMIENTO INTERIOR Y RECUBRIMIENTO EXTERIOR EN MORTERO DE CEMENTO. PRESIÓN DE TRABAJO = 150 PSI</v>
          </cell>
          <cell r="F1919" t="str">
            <v>ML</v>
          </cell>
          <cell r="G1919">
            <v>1373519</v>
          </cell>
        </row>
        <row r="1920">
          <cell r="D1920">
            <v>10603</v>
          </cell>
          <cell r="E1920" t="str">
            <v>FLECHA LUMINOSA INTERMITENTE DE 1.10 MTS DE LONGITUD Y 40 CMS DE ANCHO CON ESTRUCTURA EN TUBO CUADRADO DE 1" DE 1.60CMS DE ALTO (ALTURA TOTAL 2 MTS) EN CALIBRE 20. ESTRUCTURA EN ANGULO DE 1 1/2 X 1/8</v>
          </cell>
          <cell r="F1920" t="str">
            <v>UN</v>
          </cell>
          <cell r="G1920">
            <v>918108</v>
          </cell>
        </row>
        <row r="1921">
          <cell r="D1921">
            <v>10604</v>
          </cell>
          <cell r="E1921" t="str">
            <v>GEOMALLA RESISTENCIA ÚLTIMA 60 KN/M</v>
          </cell>
          <cell r="F1921" t="str">
            <v>M2</v>
          </cell>
          <cell r="G1921">
            <v>20992</v>
          </cell>
        </row>
        <row r="1922">
          <cell r="D1922">
            <v>10605</v>
          </cell>
          <cell r="E1922" t="str">
            <v>TUBO ACERO CARBÓN 24" STD 150 PSI</v>
          </cell>
          <cell r="F1922" t="str">
            <v>ML</v>
          </cell>
          <cell r="G1922">
            <v>1626849</v>
          </cell>
        </row>
        <row r="1923">
          <cell r="D1923">
            <v>10609</v>
          </cell>
          <cell r="E1923" t="str">
            <v>BRIDA FLANGLES SLIP-ON ACERO CARBÓN 150 D= 12"</v>
          </cell>
          <cell r="F1923" t="str">
            <v>UN</v>
          </cell>
          <cell r="G1923">
            <v>881685</v>
          </cell>
        </row>
        <row r="1924">
          <cell r="D1924">
            <v>10613</v>
          </cell>
          <cell r="E1924" t="str">
            <v>BRIDA FLANGLES SLIP-ON ACERO CARBÓN 150 D= 4"</v>
          </cell>
          <cell r="F1924" t="str">
            <v>UN</v>
          </cell>
          <cell r="G1924">
            <v>185336</v>
          </cell>
        </row>
        <row r="1925">
          <cell r="D1925">
            <v>10614</v>
          </cell>
          <cell r="E1925" t="str">
            <v>SEÑAL VERTICAL SP/SR PARA CICLORUTA DE 0.45 m x 0.45 m, INCLUYE POSTE</v>
          </cell>
          <cell r="F1925" t="str">
            <v>UN</v>
          </cell>
          <cell r="G1925">
            <v>299632</v>
          </cell>
        </row>
        <row r="1926">
          <cell r="D1926">
            <v>10617</v>
          </cell>
          <cell r="E1926" t="str">
            <v>PALMA DE CERA H=3.5 m. (Incluye suministro al sitio de obra, tutor H=3.00m con manguera y alambre. No incluye caja y abono).</v>
          </cell>
          <cell r="F1926" t="str">
            <v>UN</v>
          </cell>
          <cell r="G1926">
            <v>380800</v>
          </cell>
        </row>
        <row r="1927">
          <cell r="D1927">
            <v>10618</v>
          </cell>
          <cell r="E1927" t="str">
            <v>PERFORACIÓN HORIZONTAL DIRIGIDA PARA ACUED. D=16", INCLUYE INSTAL. DE CAMISA ACERO D=24", MOVILIZACIÓN Y DESMOVILIZACIÓN EQUIPOS, EQUIPO Y COMPRESORES PARA HINCADO, OBRA MECÁNICA Y LIMPIEZA DE CAMISAS</v>
          </cell>
          <cell r="F1927" t="str">
            <v>ML</v>
          </cell>
          <cell r="G1927">
            <v>3912960</v>
          </cell>
        </row>
        <row r="1928">
          <cell r="D1928">
            <v>10619</v>
          </cell>
          <cell r="E1928" t="str">
            <v>PERFORACIÓN HORIZONTAL DIRIGIDA PARA ACUED. D=24", INCLUYE INSTAL. DE CAMISA ACERO D=36", MOVILIZACIÓN Y DESMOVILIZACIÓN EQUIPOS, EQUIPO Y COMPRESORES PARA HINCADO, OBRA MECÁNICA Y LIMPIEZA DE CAMISAS</v>
          </cell>
          <cell r="F1928" t="str">
            <v>ML</v>
          </cell>
          <cell r="G1928">
            <v>5869440</v>
          </cell>
        </row>
        <row r="1929">
          <cell r="D1929">
            <v>10620</v>
          </cell>
          <cell r="E1929" t="str">
            <v>REDUCCION HD 24" x 16"</v>
          </cell>
          <cell r="F1929" t="str">
            <v>UN</v>
          </cell>
          <cell r="G1929">
            <v>5864056</v>
          </cell>
        </row>
        <row r="1930">
          <cell r="D1930">
            <v>10621</v>
          </cell>
          <cell r="E1930" t="str">
            <v>REDUCCION HD TIPO  U.M. 12" X 6"</v>
          </cell>
          <cell r="F1930" t="str">
            <v>UN</v>
          </cell>
          <cell r="G1930">
            <v>1767150</v>
          </cell>
        </row>
        <row r="1931">
          <cell r="D1931">
            <v>10622</v>
          </cell>
          <cell r="E1931" t="str">
            <v>REDUCCION PVC TIPO  U.M. 12" X 8"</v>
          </cell>
          <cell r="F1931" t="str">
            <v>UN</v>
          </cell>
          <cell r="G1931">
            <v>1792209</v>
          </cell>
        </row>
        <row r="1932">
          <cell r="D1932">
            <v>10623</v>
          </cell>
          <cell r="E1932" t="str">
            <v>REDUCCION PVC TIPO  U.M. 6" X 3"</v>
          </cell>
          <cell r="F1932" t="str">
            <v>UN</v>
          </cell>
          <cell r="G1932">
            <v>311780</v>
          </cell>
        </row>
        <row r="1933">
          <cell r="D1933">
            <v>10624</v>
          </cell>
          <cell r="E1933" t="str">
            <v>ACERO LISO  D= 2 1/2"</v>
          </cell>
          <cell r="F1933" t="str">
            <v>KG</v>
          </cell>
          <cell r="G1933">
            <v>7140</v>
          </cell>
        </row>
        <row r="1934">
          <cell r="D1934">
            <v>10625</v>
          </cell>
          <cell r="E1934" t="str">
            <v>SEÑAL CICLORUTA SIC-02, TABLERO 0.70M X 0.18M. INCLUYE POSTE. SUMINISTRO E INSTALACIÓN</v>
          </cell>
          <cell r="F1934" t="str">
            <v>UN</v>
          </cell>
          <cell r="G1934">
            <v>391213</v>
          </cell>
        </row>
        <row r="1935">
          <cell r="D1935">
            <v>10626</v>
          </cell>
          <cell r="E1935" t="str">
            <v>SEÑAL CICLORUTA SIC-02, TABLERO 0.70M X 0.30M. INCLUYE POSTE. SUMINISTRO E INSTALACIÓN</v>
          </cell>
          <cell r="F1935" t="str">
            <v>UN</v>
          </cell>
          <cell r="G1935">
            <v>426095</v>
          </cell>
        </row>
        <row r="1936">
          <cell r="D1936">
            <v>10627</v>
          </cell>
          <cell r="E1936" t="str">
            <v>SEÑAL CICLORUTA SIC-02, TABLERO 0.70M X 0.40M. EN LÁMINA GALVANIZADA CAL-16. INCLUYE SOPORTE EN TUBO REDONDO 2" EN REFLECTIVO CON PINTURA ELECTROSTÁTICA</v>
          </cell>
          <cell r="F1936" t="str">
            <v>UN</v>
          </cell>
          <cell r="G1936">
            <v>426095</v>
          </cell>
        </row>
        <row r="1937">
          <cell r="D1937">
            <v>10628</v>
          </cell>
          <cell r="E1937" t="str">
            <v>SEÑAL CICLORUTA SIC-02, TABLERO 0.80M X 0.18M. INCLUYE POSTE. SUMINISTRO E INSTALACIÓN</v>
          </cell>
          <cell r="F1937" t="str">
            <v>UN</v>
          </cell>
          <cell r="G1937">
            <v>426095</v>
          </cell>
        </row>
        <row r="1938">
          <cell r="D1938">
            <v>10629</v>
          </cell>
          <cell r="E1938" t="str">
            <v>SEÑAL CICLORUTA SIC-02, TABLERO 0.80M X 0.80M. EN LÁMINA GALVANIZADA C-16. INCLUYE SOPORTE EN TUBO REDONDO 2" EN REFLECTIVO CON PINTURA ELECTROSTÁTICA</v>
          </cell>
          <cell r="F1938" t="str">
            <v>UN</v>
          </cell>
          <cell r="G1938">
            <v>426095</v>
          </cell>
        </row>
        <row r="1939">
          <cell r="D1939">
            <v>10634</v>
          </cell>
          <cell r="E1939" t="str">
            <v>SEÑAL VERTICAL SR 90x30 , INCLUYE POSTE. SUMINISTRO E INSTALACIÓN</v>
          </cell>
          <cell r="F1939" t="str">
            <v>UN</v>
          </cell>
          <cell r="G1939">
            <v>428400</v>
          </cell>
        </row>
        <row r="1940">
          <cell r="D1940">
            <v>10635</v>
          </cell>
          <cell r="E1940" t="str">
            <v>SEÑAL VERTICAL SR PARA CICLORUTA D=0.45M. INCLUYE POSTE</v>
          </cell>
          <cell r="F1940" t="str">
            <v>UN</v>
          </cell>
          <cell r="G1940">
            <v>426095</v>
          </cell>
        </row>
        <row r="1941">
          <cell r="D1941">
            <v>10636</v>
          </cell>
          <cell r="E1941" t="str">
            <v>SEÑAL VERTICAL GRUPO I (60X60CM) CON PLAQUETA. INCLUYE POSTE. SUMINISTRO E INSTALACIÓN</v>
          </cell>
          <cell r="F1941" t="str">
            <v>UN</v>
          </cell>
          <cell r="G1941">
            <v>467650</v>
          </cell>
        </row>
        <row r="1942">
          <cell r="D1942">
            <v>10639</v>
          </cell>
          <cell r="E1942" t="str">
            <v>TEE PVC U.M. 4" X 4"</v>
          </cell>
          <cell r="F1942" t="str">
            <v>UN</v>
          </cell>
          <cell r="G1942">
            <v>217289</v>
          </cell>
        </row>
        <row r="1943">
          <cell r="D1943">
            <v>10640</v>
          </cell>
          <cell r="E1943" t="str">
            <v>TEE PVC U.M. 6" X 3"</v>
          </cell>
          <cell r="F1943" t="str">
            <v>UN</v>
          </cell>
          <cell r="G1943">
            <v>1378859</v>
          </cell>
        </row>
        <row r="1944">
          <cell r="D1944">
            <v>10641</v>
          </cell>
          <cell r="E1944" t="str">
            <v>TEE PVC U.M. 6" X 4"</v>
          </cell>
          <cell r="F1944" t="str">
            <v>UN</v>
          </cell>
          <cell r="G1944">
            <v>1247592</v>
          </cell>
        </row>
        <row r="1945">
          <cell r="D1945">
            <v>10642</v>
          </cell>
          <cell r="E1945" t="str">
            <v>TEE PVC U.M. 6" X 6"</v>
          </cell>
          <cell r="F1945" t="str">
            <v>UN</v>
          </cell>
          <cell r="G1945">
            <v>600713</v>
          </cell>
        </row>
        <row r="1946">
          <cell r="D1946">
            <v>10643</v>
          </cell>
          <cell r="E1946" t="str">
            <v>TEE PVC U.M. 8" X 6"</v>
          </cell>
          <cell r="F1946" t="str">
            <v>UN</v>
          </cell>
          <cell r="G1946">
            <v>2155213</v>
          </cell>
        </row>
        <row r="1947">
          <cell r="D1947">
            <v>10644</v>
          </cell>
          <cell r="E1947" t="str">
            <v>TEE PVC U.M. 8" X 8"</v>
          </cell>
          <cell r="F1947" t="str">
            <v>UN</v>
          </cell>
          <cell r="G1947">
            <v>1903714</v>
          </cell>
        </row>
        <row r="1948">
          <cell r="D1948">
            <v>10645</v>
          </cell>
          <cell r="E1948" t="str">
            <v>TUBERIA PVC U.M. EXT CORRUGAD LISO U.M. NORMA NTC 3722-1  D=24"</v>
          </cell>
          <cell r="F1948" t="str">
            <v>ML</v>
          </cell>
          <cell r="G1948">
            <v>542117</v>
          </cell>
        </row>
        <row r="1949">
          <cell r="D1949">
            <v>10646</v>
          </cell>
          <cell r="E1949" t="str">
            <v>TUBERIA PVC U.M. EXT CORRUGAD LISO U.M. NORMA NTC 3722-1  D=27"</v>
          </cell>
          <cell r="F1949" t="str">
            <v>ML</v>
          </cell>
          <cell r="G1949">
            <v>649118</v>
          </cell>
        </row>
        <row r="1950">
          <cell r="D1950">
            <v>10647</v>
          </cell>
          <cell r="E1950" t="str">
            <v>TUBERIA PVC U.M. EXT CORRUGAD LISO U.M. NORMA NTC 3722-1  D=30"</v>
          </cell>
          <cell r="F1950" t="str">
            <v>ML</v>
          </cell>
          <cell r="G1950">
            <v>810037</v>
          </cell>
        </row>
        <row r="1951">
          <cell r="D1951">
            <v>10648</v>
          </cell>
          <cell r="E1951" t="str">
            <v>TUBERIA PVC U.M. EXT CORRUGAD LISO U.M. NORMA NTC 3722-1  D=36"</v>
          </cell>
          <cell r="F1951" t="str">
            <v>ML</v>
          </cell>
          <cell r="G1951">
            <v>1503529</v>
          </cell>
        </row>
        <row r="1952">
          <cell r="D1952">
            <v>10649</v>
          </cell>
          <cell r="E1952" t="str">
            <v>TUBERIA PVC U.M. EXT CORRUGAD LISO U.M. NORMA NTC 3722-1  D=39"</v>
          </cell>
          <cell r="F1952" t="str">
            <v>ML</v>
          </cell>
          <cell r="G1952">
            <v>2011658</v>
          </cell>
        </row>
        <row r="1953">
          <cell r="D1953">
            <v>10650</v>
          </cell>
          <cell r="E1953" t="str">
            <v>TUBERIA PVC U.M. EXT CORRUGAD LISO U.M. NORMA NTC 3722-1  D=48"</v>
          </cell>
          <cell r="F1953" t="str">
            <v>ML</v>
          </cell>
          <cell r="G1953">
            <v>3105416</v>
          </cell>
        </row>
        <row r="1954">
          <cell r="D1954">
            <v>10651</v>
          </cell>
          <cell r="E1954" t="str">
            <v>VALVULA 1 1/2" PARA EXPULSIÓN DE AIRE</v>
          </cell>
          <cell r="F1954" t="str">
            <v>UN</v>
          </cell>
          <cell r="G1954">
            <v>428400</v>
          </cell>
        </row>
        <row r="1955">
          <cell r="D1955">
            <v>10653</v>
          </cell>
          <cell r="E1955" t="str">
            <v>KIT DE PUESTA A TIERRA CAPACITIVO VERTICAL DE 90 KG DE HIDROSOLTA</v>
          </cell>
          <cell r="F1955" t="str">
            <v>UN</v>
          </cell>
          <cell r="G1955">
            <v>115665</v>
          </cell>
        </row>
        <row r="1956">
          <cell r="D1956">
            <v>10655</v>
          </cell>
          <cell r="E1956" t="str">
            <v>TUBO ACERO CARBÓN A106 SCH-40  S/C 2"</v>
          </cell>
          <cell r="F1956" t="str">
            <v>ML</v>
          </cell>
          <cell r="G1956">
            <v>34028</v>
          </cell>
        </row>
        <row r="1957">
          <cell r="D1957">
            <v>10656</v>
          </cell>
          <cell r="E1957" t="str">
            <v>VALVULA COMPUERTA VÁSTAGO NO ASENDENTE D=4" EXTREMOS BRIDADOS  (150 PSI)</v>
          </cell>
          <cell r="F1957" t="str">
            <v>UN</v>
          </cell>
          <cell r="G1957">
            <v>1203090</v>
          </cell>
        </row>
        <row r="1958">
          <cell r="D1958">
            <v>10657</v>
          </cell>
          <cell r="E1958" t="str">
            <v>VÁLVULA TIPO GLOBO DN =4 BR CL 125</v>
          </cell>
          <cell r="F1958" t="str">
            <v>UN</v>
          </cell>
          <cell r="G1958">
            <v>2616953</v>
          </cell>
        </row>
        <row r="1959">
          <cell r="D1959">
            <v>10658</v>
          </cell>
          <cell r="E1959" t="str">
            <v>HIDROSOLTA (15 KILOGRAMOS)</v>
          </cell>
          <cell r="F1959" t="str">
            <v>UN</v>
          </cell>
          <cell r="G1959">
            <v>88800</v>
          </cell>
        </row>
        <row r="1960">
          <cell r="D1960">
            <v>10659</v>
          </cell>
          <cell r="E1960" t="str">
            <v>VALVULA DE MARIPOSA Ø 12"A BRIDA - BRIDA (A) (150 PSI)</v>
          </cell>
          <cell r="F1960" t="str">
            <v>UN</v>
          </cell>
          <cell r="G1960">
            <v>10577778</v>
          </cell>
        </row>
        <row r="1961">
          <cell r="D1961">
            <v>10662</v>
          </cell>
          <cell r="E1961" t="str">
            <v>CAÑUELA PREFABRICADA CU 004 (20cm x 30cm x 100cm)</v>
          </cell>
          <cell r="F1961" t="str">
            <v>UN</v>
          </cell>
          <cell r="G1961">
            <v>38627</v>
          </cell>
        </row>
        <row r="1962">
          <cell r="D1962">
            <v>10669</v>
          </cell>
          <cell r="E1962" t="str">
            <v>SEÑAL VERTICAL DE TRÁNSITO TIPO DELINEADOR OBSTÁCULO LATERAL CON LÁMINA RETRORREFLECTIVA TIPO GRADO DIAMANTE (90X20) INCLUYE POSTE</v>
          </cell>
          <cell r="F1962" t="str">
            <v>UN</v>
          </cell>
          <cell r="G1962">
            <v>385741</v>
          </cell>
        </row>
        <row r="1963">
          <cell r="D1963">
            <v>10670</v>
          </cell>
          <cell r="E1963" t="str">
            <v>SEÑAL VERTICAL DE TRÁNSITO TIPO DELINEADOR OBSTÁCULO LATERAL CON LÁMINA RETRORREFLECTIVA TIPO GRADO DIAMANTE (40X50) INCLUYE POSTE</v>
          </cell>
          <cell r="F1963" t="str">
            <v>UN</v>
          </cell>
          <cell r="G1963">
            <v>300594</v>
          </cell>
        </row>
        <row r="1964">
          <cell r="D1964">
            <v>10673</v>
          </cell>
          <cell r="E1964" t="str">
            <v>TUBERIA PVC U.M. EXT CORRUGAD LISO U.M. NORMA NTC 3722-1 D=33"</v>
          </cell>
          <cell r="F1964" t="str">
            <v>ML</v>
          </cell>
          <cell r="G1964">
            <v>1077829</v>
          </cell>
        </row>
        <row r="1965">
          <cell r="D1965">
            <v>10674</v>
          </cell>
          <cell r="E1965" t="str">
            <v>TUBERIA PVC U.M. EXT CORRUGAD LISO U.M. NORMA NTC 3722-1 D=42"</v>
          </cell>
          <cell r="F1965" t="str">
            <v>ML</v>
          </cell>
          <cell r="G1965">
            <v>2361667</v>
          </cell>
        </row>
        <row r="1966">
          <cell r="D1966">
            <v>10676</v>
          </cell>
          <cell r="E1966" t="str">
            <v>TUBO ACERO CARBÓN A106 SCH-40  S/C 1"</v>
          </cell>
          <cell r="F1966" t="str">
            <v>ML</v>
          </cell>
          <cell r="G1966">
            <v>21420</v>
          </cell>
        </row>
        <row r="1967">
          <cell r="D1967">
            <v>10677</v>
          </cell>
          <cell r="E1967" t="str">
            <v>TUBO ACERO CARBÓN A106 SCH-40  S/C 1 1/2"</v>
          </cell>
          <cell r="F1967" t="str">
            <v>ML</v>
          </cell>
          <cell r="G1967">
            <v>32725</v>
          </cell>
        </row>
        <row r="1968">
          <cell r="D1968">
            <v>10678</v>
          </cell>
          <cell r="E1968" t="str">
            <v>UNIÓN JUNTA DE DESMONTAJE AUTOPORTANTE Ø 16" (A)</v>
          </cell>
          <cell r="F1968" t="str">
            <v>UN</v>
          </cell>
          <cell r="G1968">
            <v>4366630</v>
          </cell>
        </row>
        <row r="1969">
          <cell r="D1969">
            <v>10680</v>
          </cell>
          <cell r="E1969" t="str">
            <v>UNIÓN JUNTA DE DESMONTAJE AUTOPORTANTE Ø 12" (A)</v>
          </cell>
          <cell r="F1969" t="str">
            <v>UN</v>
          </cell>
          <cell r="G1969">
            <v>2346033</v>
          </cell>
        </row>
        <row r="1970">
          <cell r="D1970">
            <v>10681</v>
          </cell>
          <cell r="E1970" t="str">
            <v>UNIÓN JUNTA DE DESMONTAJE AUTOPORTANTE Ø 24" (A)</v>
          </cell>
          <cell r="F1970" t="str">
            <v>UN</v>
          </cell>
          <cell r="G1970">
            <v>9554523</v>
          </cell>
        </row>
        <row r="1971">
          <cell r="D1971">
            <v>10682</v>
          </cell>
          <cell r="E1971" t="str">
            <v>VALVULA DE COMPUERTA Ø 4" (E.L) CON SELLO EN BRONCE</v>
          </cell>
          <cell r="F1971" t="str">
            <v>UN</v>
          </cell>
          <cell r="G1971">
            <v>2915500</v>
          </cell>
        </row>
        <row r="1972">
          <cell r="D1972">
            <v>10684</v>
          </cell>
          <cell r="E1972" t="str">
            <v>VENTOSA DE DOBLE ACCIÓN DE 2" DE BRIDA (A)</v>
          </cell>
          <cell r="F1972" t="str">
            <v>UN</v>
          </cell>
          <cell r="G1972">
            <v>610010</v>
          </cell>
        </row>
        <row r="1973">
          <cell r="D1973">
            <v>10687</v>
          </cell>
          <cell r="E1973" t="str">
            <v>CODO EN ACERO D=16" ENTRE 67.5° Y 90  L=1.25 m x 1.25 m, INCLUYE UNIONES ESPIGO-CAMPANA CON EMPAQUE CAUCHO. CON REVESTIMIENTO INTERIOR Y EXTERIOR EN MORTERO DE CEMENTO. PRESIÓN TRABAJO 150 PSI</v>
          </cell>
          <cell r="F1973" t="str">
            <v>UN</v>
          </cell>
          <cell r="G1973">
            <v>5276148</v>
          </cell>
        </row>
        <row r="1974">
          <cell r="D1974">
            <v>10688</v>
          </cell>
          <cell r="E1974" t="str">
            <v>CODO EN ACERO D=4"</v>
          </cell>
          <cell r="F1974" t="str">
            <v>UN</v>
          </cell>
          <cell r="G1974">
            <v>138635</v>
          </cell>
        </row>
        <row r="1975">
          <cell r="D1975">
            <v>10689</v>
          </cell>
          <cell r="E1975" t="str">
            <v>SEÑAL METÁLICA DEFINITIVA DOBLE DE 0.75x0.75m REFLECTIVO GRADO INGENIERÍA ÁNGULOS DE 2x1/4", LÁMINA CLA. 16 PINTADA UNA CARA PINTURA ELECTROSTÁTICA. INCL. POSTE</v>
          </cell>
          <cell r="F1975" t="str">
            <v>UN</v>
          </cell>
          <cell r="G1975">
            <v>569824</v>
          </cell>
        </row>
        <row r="1976">
          <cell r="D1976">
            <v>10690</v>
          </cell>
          <cell r="E1976" t="str">
            <v>CODO EN ACERO D=16" ENTRE 45° y 67.5°   JUNTA ESPIGO-CAMPANA CON EMPAQUE CAUCHO.  REVESTIMIENTO INTERIOR Y EXTERIOR EN MORTERO DE CEMENTO. L=0.85X0.85M PRESIÓN TRABAJO 150 PSI</v>
          </cell>
          <cell r="F1976" t="str">
            <v>UN</v>
          </cell>
          <cell r="G1976">
            <v>4176450</v>
          </cell>
        </row>
        <row r="1977">
          <cell r="D1977">
            <v>10692</v>
          </cell>
          <cell r="E1977" t="str">
            <v>SEÑAL DOBLE DE 60 CM, REFLECTIVO ALTA DENSIDAD TIPO IV EN LAMINA GALVANIZADA, PEDESTAL EN ANGULO SP/SR/SI. (SUMINISTRO E INSTALACION)</v>
          </cell>
          <cell r="F1977" t="str">
            <v>UN</v>
          </cell>
          <cell r="G1977">
            <v>527150</v>
          </cell>
        </row>
        <row r="1978">
          <cell r="D1978">
            <v>10694</v>
          </cell>
          <cell r="E1978" t="str">
            <v>SEÑAL VERTICAL REGLAMENTARIA CICLORRUTA (D= 45cm) CON PLAQUETA. INCLUYE POSTE.</v>
          </cell>
          <cell r="F1978" t="str">
            <v>UN</v>
          </cell>
          <cell r="G1978">
            <v>493850</v>
          </cell>
        </row>
        <row r="1979">
          <cell r="D1979">
            <v>10695</v>
          </cell>
          <cell r="E1979" t="str">
            <v>TUBO EN ACERO SCH 40 D= 1"</v>
          </cell>
          <cell r="F1979" t="str">
            <v>ML</v>
          </cell>
          <cell r="G1979">
            <v>35819</v>
          </cell>
        </row>
        <row r="1980">
          <cell r="D1980">
            <v>10696</v>
          </cell>
          <cell r="E1980" t="str">
            <v>TUBO EN ACERO SCH 40 D= 1 1/2"</v>
          </cell>
          <cell r="F1980" t="str">
            <v>ML</v>
          </cell>
          <cell r="G1980">
            <v>54621</v>
          </cell>
        </row>
        <row r="1981">
          <cell r="D1981">
            <v>10697</v>
          </cell>
          <cell r="E1981" t="str">
            <v>SEÑAL VERTICAL INFORMATIVA CICLORUTA (D= 45cm x 45cm) CON PLAQUETA. INCLUYE POSTE. LÁMINA CALIBRE 16 PINTADA POR UNA CARA CON PINTURA ELECTROSTÁTICA</v>
          </cell>
          <cell r="F1981" t="str">
            <v>UN</v>
          </cell>
          <cell r="G1981">
            <v>493850</v>
          </cell>
        </row>
        <row r="1982">
          <cell r="D1982">
            <v>10698</v>
          </cell>
          <cell r="E1982" t="str">
            <v>SEÑAL VERTICAL GRUPO DE REGLAMENTARIAS TIPO CIRCULO (D= 60cm). INCLUYE POSTE.</v>
          </cell>
          <cell r="F1982" t="str">
            <v>UN</v>
          </cell>
          <cell r="G1982">
            <v>428400</v>
          </cell>
        </row>
        <row r="1983">
          <cell r="D1983">
            <v>10699</v>
          </cell>
          <cell r="E1983" t="str">
            <v>SEÑAL VERTICAL GRUPO DE REGLAMENTARIAS TIPO CIRCULO (D= 60cm). CON PLAQUETA. INCLUYE POSTE. REFLECTIVO GRADO ING. CON ÁNGULO DE 2" x 1/4" x 3m LÁMINA CAL. 16 PINTADA UNA CARA PINTURA ELECTROSTATICA</v>
          </cell>
          <cell r="F1983" t="str">
            <v>UN</v>
          </cell>
          <cell r="G1983">
            <v>469269</v>
          </cell>
        </row>
        <row r="1984">
          <cell r="D1984">
            <v>10700</v>
          </cell>
          <cell r="E1984" t="str">
            <v>CODO 90° PVC ALCANTARILLADO D=8"</v>
          </cell>
          <cell r="F1984" t="str">
            <v>UN</v>
          </cell>
          <cell r="G1984">
            <v>197027</v>
          </cell>
        </row>
        <row r="1985">
          <cell r="D1985">
            <v>10710</v>
          </cell>
          <cell r="E1985" t="str">
            <v>POSTE TIPO MÁSTIL T1 (3.80m) EN TUBO SCH 40 GALVANIZADO Y PINTADO</v>
          </cell>
          <cell r="F1985" t="str">
            <v>UN</v>
          </cell>
          <cell r="G1985">
            <v>3840035</v>
          </cell>
        </row>
        <row r="1986">
          <cell r="D1986">
            <v>10712</v>
          </cell>
          <cell r="E1986" t="str">
            <v>TAPA VALVULA TIPO CHOROTE TRAFICO PESADO</v>
          </cell>
          <cell r="F1986" t="str">
            <v>UN</v>
          </cell>
          <cell r="G1986">
            <v>464100</v>
          </cell>
        </row>
        <row r="1987">
          <cell r="D1987">
            <v>10723</v>
          </cell>
          <cell r="E1987" t="str">
            <v>AGUA - E. COLI</v>
          </cell>
          <cell r="F1987" t="str">
            <v>MUESTRA</v>
          </cell>
          <cell r="G1987">
            <v>47600</v>
          </cell>
        </row>
        <row r="1988">
          <cell r="D1988">
            <v>10728</v>
          </cell>
          <cell r="E1988" t="str">
            <v>AGUA - COLOR APARENTE</v>
          </cell>
          <cell r="F1988" t="str">
            <v>MUESTRA</v>
          </cell>
          <cell r="G1988">
            <v>15054</v>
          </cell>
        </row>
        <row r="1989">
          <cell r="D1989">
            <v>10733</v>
          </cell>
          <cell r="E1989" t="str">
            <v>VALVULA COMPUERTA ELASTICA HD DN D=12" PVC L.F.</v>
          </cell>
          <cell r="F1989" t="str">
            <v>UN</v>
          </cell>
          <cell r="G1989">
            <v>6804420</v>
          </cell>
        </row>
        <row r="1990">
          <cell r="D1990">
            <v>10734</v>
          </cell>
          <cell r="E1990" t="str">
            <v>VALVULA COMPUERTA ELASTICA HD DN D=8" PVC L.F.</v>
          </cell>
          <cell r="F1990" t="str">
            <v>UN</v>
          </cell>
          <cell r="G1990">
            <v>2916690</v>
          </cell>
        </row>
        <row r="1991">
          <cell r="D1991">
            <v>10736</v>
          </cell>
          <cell r="E1991" t="str">
            <v>VALVULA COMPUERTA ELASTICA HD DN D=6" PVC L.F.</v>
          </cell>
          <cell r="F1991" t="str">
            <v>UN</v>
          </cell>
          <cell r="G1991">
            <v>1993250</v>
          </cell>
        </row>
        <row r="1992">
          <cell r="D1992">
            <v>10737</v>
          </cell>
          <cell r="E1992" t="str">
            <v>VALVULA COMPUERTA ELASTICA HD DN D=4" PVC L.F.</v>
          </cell>
          <cell r="F1992" t="str">
            <v>UN</v>
          </cell>
          <cell r="G1992">
            <v>1032920</v>
          </cell>
        </row>
        <row r="1993">
          <cell r="D1993">
            <v>10754</v>
          </cell>
          <cell r="E1993" t="str">
            <v>REDUCCIÓN EXCÉNTRICA HD 27" x 24". Br PN10 x Br CL 125</v>
          </cell>
          <cell r="F1993" t="str">
            <v>UN</v>
          </cell>
          <cell r="G1993">
            <v>10975095</v>
          </cell>
        </row>
        <row r="1994">
          <cell r="D1994">
            <v>10755</v>
          </cell>
          <cell r="E1994" t="str">
            <v>UNION JUNTA DE DESMONTAJE TIPO DRESSER Ø 4" 150 PSI</v>
          </cell>
          <cell r="F1994" t="str">
            <v>UN</v>
          </cell>
          <cell r="G1994">
            <v>700801</v>
          </cell>
        </row>
        <row r="1995">
          <cell r="D1995">
            <v>10756</v>
          </cell>
          <cell r="E1995" t="str">
            <v>VÁLVULA DE CHEQUE DE 4" 150 PSI EXTREMOS BRIDADOS.</v>
          </cell>
          <cell r="F1995" t="str">
            <v>UN</v>
          </cell>
          <cell r="G1995">
            <v>1333594</v>
          </cell>
        </row>
        <row r="1996">
          <cell r="D1996">
            <v>10757</v>
          </cell>
          <cell r="E1996" t="str">
            <v>VÁLVULA VENTOSA HD COMBINADA TRIPLE ACCIÓN (TRIPLE EFECTO) D=3" EXTREMO EN BRIDA CLASE 150</v>
          </cell>
          <cell r="F1996" t="str">
            <v>UN</v>
          </cell>
          <cell r="G1996">
            <v>1318962</v>
          </cell>
        </row>
        <row r="1997">
          <cell r="D1997">
            <v>10758</v>
          </cell>
          <cell r="E1997" t="str">
            <v>VALVULA COMPUERTA ELÁSTICA EXTREMOS BRIDADOS. D=3"  150 PSI (VASTAGO ASCENDENTE)</v>
          </cell>
          <cell r="F1997" t="str">
            <v>UN</v>
          </cell>
          <cell r="G1997">
            <v>1012690</v>
          </cell>
        </row>
        <row r="1998">
          <cell r="D1998">
            <v>10767</v>
          </cell>
          <cell r="E1998" t="str">
            <v>PINTURA DE TRÁFICO ESPESOR SECO 4mils PARA SEÑALIZACIÓN DE PISO EN PUERTA CORREDIZA SENCILLA, SEGÚN MANUAL DE IMAGEN DE TRANSMILENIO - Incluye suministro y aplicación</v>
          </cell>
          <cell r="F1998" t="str">
            <v>M2</v>
          </cell>
          <cell r="G1998">
            <v>145856</v>
          </cell>
        </row>
        <row r="1999">
          <cell r="D1999">
            <v>10768</v>
          </cell>
          <cell r="E1999" t="str">
            <v>PINTURA DE TRÁFICO ESPESOR SECO 4mils PARA SEÑALIZACIÓN DE PISO EN PUERTA CORREDIZA TELESCÓPICA, SEGÚN MANUAL DE IMAGEN DE TRANSMILENIO - Incluye suministro y aplicación</v>
          </cell>
          <cell r="F1999" t="str">
            <v>UN</v>
          </cell>
          <cell r="G1999">
            <v>209058</v>
          </cell>
        </row>
        <row r="2000">
          <cell r="D2000">
            <v>10770</v>
          </cell>
          <cell r="E2000" t="str">
            <v>SEÑAL TIPO DE FRECUENCIA EN LÁMINA, RECUBRIMIENTO POR AMBAS CARAS EN PELÍCULA REFLECTORA GRADO INGENIERÍA AZUL PARA EL FONDO Y BLANCO PARA NÚMERO O LETRA. SEGÚN MANUAL DE IMAGEN TRANSMILENIO.</v>
          </cell>
          <cell r="F2000" t="str">
            <v>UN</v>
          </cell>
          <cell r="G2000">
            <v>91736</v>
          </cell>
        </row>
        <row r="2001">
          <cell r="D2001">
            <v>10774</v>
          </cell>
          <cell r="E2001" t="str">
            <v>RUTEROS MONTAJE RUTA FÁCIL EN VINILO CON ADHESIVO EN VINILO FUNDIDO 32cm x 16cm SOBRE IMPRESIÓN. SEGÚN MANUAL DE IMAGEN TRANSMILENIO. SUMINISTRO E INSTALACIÓN</v>
          </cell>
          <cell r="F2001" t="str">
            <v>UN</v>
          </cell>
          <cell r="G2001">
            <v>80433</v>
          </cell>
        </row>
        <row r="2002">
          <cell r="D2002">
            <v>10776</v>
          </cell>
          <cell r="E2002" t="str">
            <v>RUTEROS MONTANTE SERVICIOS Y HORARIOS + INFORMACIÓN + RIELES. SEGÚN MANUAL DE IMAGEN TRANSMILENIO. SUMINISTRO E INSTALACIÓN.</v>
          </cell>
          <cell r="F2002" t="str">
            <v>UN</v>
          </cell>
          <cell r="G2002">
            <v>97350</v>
          </cell>
        </row>
        <row r="2003">
          <cell r="D2003">
            <v>10777</v>
          </cell>
          <cell r="E2003" t="str">
            <v>YEE REDUCIDA PVC SANITARIA 4" x 3"</v>
          </cell>
          <cell r="F2003" t="str">
            <v>UN</v>
          </cell>
          <cell r="G2003">
            <v>28371</v>
          </cell>
        </row>
        <row r="2004">
          <cell r="D2004">
            <v>10783</v>
          </cell>
          <cell r="E2004" t="str">
            <v>CONDUCTORES DE ALUMINIO 4X(1X2/0) AWG AISLADO HFFR 600 V C.A.</v>
          </cell>
          <cell r="F2004" t="str">
            <v>ML</v>
          </cell>
          <cell r="G2004">
            <v>7486</v>
          </cell>
        </row>
        <row r="2005">
          <cell r="D2005">
            <v>10787</v>
          </cell>
          <cell r="E2005" t="str">
            <v>SIFON PVC 135° D=3"</v>
          </cell>
          <cell r="F2005" t="str">
            <v>UN</v>
          </cell>
          <cell r="G2005">
            <v>13459</v>
          </cell>
        </row>
        <row r="2006">
          <cell r="D2006">
            <v>10788</v>
          </cell>
          <cell r="E2006" t="str">
            <v>BARRA SOPORTE BAÑO MOVILIDAD REDUCIDA</v>
          </cell>
          <cell r="F2006" t="str">
            <v>UN</v>
          </cell>
          <cell r="G2006">
            <v>291550</v>
          </cell>
        </row>
        <row r="2007">
          <cell r="D2007">
            <v>10790</v>
          </cell>
          <cell r="E2007" t="str">
            <v>PUERTA METÁLICA CON REJILLA DE 0.80 m x 2.10 m.</v>
          </cell>
          <cell r="F2007" t="str">
            <v>M2</v>
          </cell>
          <cell r="G2007">
            <v>445717</v>
          </cell>
        </row>
        <row r="2008">
          <cell r="D2008">
            <v>10794</v>
          </cell>
          <cell r="E2008" t="str">
            <v>SIFON PVC 135° D=4"</v>
          </cell>
          <cell r="F2008" t="str">
            <v>UN</v>
          </cell>
          <cell r="G2008">
            <v>29417</v>
          </cell>
        </row>
        <row r="2009">
          <cell r="D2009">
            <v>10808</v>
          </cell>
          <cell r="E2009" t="str">
            <v>ACCESORIOS DE INSTALACIÓN ADICIONALES: CONDULETAS, CONECTORES, RECTOS, ADAPTADOR PVC A EMT, CAJAS METÁLICAS 5800 ENTRE OTROS</v>
          </cell>
          <cell r="F2009" t="str">
            <v>UN</v>
          </cell>
          <cell r="G2009">
            <v>64712</v>
          </cell>
        </row>
        <row r="2010">
          <cell r="D2010">
            <v>10813</v>
          </cell>
          <cell r="E2010" t="str">
            <v>CODO 90° PVC E.L.  D= 2"</v>
          </cell>
          <cell r="F2010" t="str">
            <v>UN</v>
          </cell>
          <cell r="G2010">
            <v>14420</v>
          </cell>
        </row>
        <row r="2011">
          <cell r="D2011">
            <v>10824</v>
          </cell>
          <cell r="E2011" t="str">
            <v>UPS 2.0 KVA</v>
          </cell>
          <cell r="F2011" t="str">
            <v>UN</v>
          </cell>
          <cell r="G2011">
            <v>1810000</v>
          </cell>
        </row>
        <row r="2012">
          <cell r="D2012">
            <v>10825</v>
          </cell>
          <cell r="E2012" t="str">
            <v>SUMINISTRO DE ESPECIES DE JARDINERÍA PORTE BAJO (CINTAS)</v>
          </cell>
          <cell r="F2012" t="str">
            <v>M2</v>
          </cell>
          <cell r="G2012">
            <v>69615</v>
          </cell>
        </row>
        <row r="2013">
          <cell r="D2013">
            <v>10830</v>
          </cell>
          <cell r="E2013" t="str">
            <v>SUMINISTRO ESPECIES DE JARDINERÍA PORTE ALTO (GARRAS DE CANGURO)</v>
          </cell>
          <cell r="F2013" t="str">
            <v>M2</v>
          </cell>
          <cell r="G2013">
            <v>77350</v>
          </cell>
        </row>
        <row r="2014">
          <cell r="D2014">
            <v>10836</v>
          </cell>
          <cell r="E2014" t="str">
            <v>POSTE METALICO GALVANIZADO EN CALIENTE H=14m CON BRAZO SENCILLO</v>
          </cell>
          <cell r="F2014" t="str">
            <v>UN</v>
          </cell>
          <cell r="G2014">
            <v>5292942</v>
          </cell>
        </row>
        <row r="2015">
          <cell r="D2015">
            <v>10842</v>
          </cell>
          <cell r="E2015" t="str">
            <v>CONECTOR TIPO CUÑA</v>
          </cell>
          <cell r="F2015" t="str">
            <v>UN</v>
          </cell>
          <cell r="G2015">
            <v>17612</v>
          </cell>
        </row>
        <row r="2016">
          <cell r="D2016">
            <v>10847</v>
          </cell>
          <cell r="E2016" t="str">
            <v>POSTE METALICO GALVANIZADO EN CALIENTE H=14m CON BRAZO DOBLE PROPOSITO DE 1.5m</v>
          </cell>
          <cell r="F2016" t="str">
            <v>UN</v>
          </cell>
          <cell r="G2016">
            <v>5439312</v>
          </cell>
        </row>
        <row r="2017">
          <cell r="D2017">
            <v>10848</v>
          </cell>
          <cell r="E2017" t="str">
            <v>CURVA DE ACERO GALVANIZADA DE 4" X 90°</v>
          </cell>
          <cell r="F2017" t="str">
            <v>ML</v>
          </cell>
          <cell r="G2017">
            <v>92344</v>
          </cell>
        </row>
        <row r="2018">
          <cell r="D2018">
            <v>10849</v>
          </cell>
          <cell r="E2018" t="str">
            <v>UNIÓN GALVANIZADA DE 4"</v>
          </cell>
          <cell r="F2018" t="str">
            <v>ML</v>
          </cell>
          <cell r="G2018">
            <v>53550</v>
          </cell>
        </row>
        <row r="2019">
          <cell r="D2019">
            <v>10852</v>
          </cell>
          <cell r="E2019" t="str">
            <v>LUMINARIA RALED IV 128 LED, RA02SII, 200W COMPLETA PARA ALUMBRADO PÚBLICO</v>
          </cell>
          <cell r="F2019" t="str">
            <v>UN</v>
          </cell>
          <cell r="G2019">
            <v>1446627</v>
          </cell>
        </row>
        <row r="2020">
          <cell r="D2020">
            <v>10855</v>
          </cell>
          <cell r="E2020" t="str">
            <v>CAJA METÁLICA DE PASO 30cmX30cmX10cm</v>
          </cell>
          <cell r="F2020" t="str">
            <v>UN</v>
          </cell>
          <cell r="G2020">
            <v>57120</v>
          </cell>
        </row>
        <row r="2021">
          <cell r="D2021">
            <v>10862</v>
          </cell>
          <cell r="E2021" t="str">
            <v>CAJA DE EMPALME PARA 12 HILOS MÍNIMO</v>
          </cell>
          <cell r="F2021" t="str">
            <v>UN</v>
          </cell>
          <cell r="G2021">
            <v>333200</v>
          </cell>
        </row>
        <row r="2022">
          <cell r="D2022">
            <v>10863</v>
          </cell>
          <cell r="E2022" t="str">
            <v>OTDR FIBRA ÓPTICA ALQUILER</v>
          </cell>
          <cell r="F2022" t="str">
            <v>DIA</v>
          </cell>
          <cell r="G2022">
            <v>62154</v>
          </cell>
        </row>
        <row r="2023">
          <cell r="D2023">
            <v>10864</v>
          </cell>
          <cell r="E2023" t="str">
            <v>FUSIONADOR DE FIBRA ÓPTICA ALQUILER</v>
          </cell>
          <cell r="F2023" t="str">
            <v>DIA</v>
          </cell>
          <cell r="G2023">
            <v>62154</v>
          </cell>
        </row>
        <row r="2024">
          <cell r="D2024">
            <v>10872</v>
          </cell>
          <cell r="E2024" t="str">
            <v>TABLERO TRIFASICO CON PUERTA Y ESPACIO PARA TOTALIZADOR DE 24 CIRCUITOS CON BARRAJE DE 225A-BARRA NEUTRO-BARRA TIERRA-CHAPA Y LLAVE.</v>
          </cell>
          <cell r="F2024" t="str">
            <v>UN</v>
          </cell>
          <cell r="G2024">
            <v>490280</v>
          </cell>
        </row>
        <row r="2025">
          <cell r="D2025">
            <v>10877</v>
          </cell>
          <cell r="E2025" t="str">
            <v>PROYECTOR LED PRO 600W 5000K, 120-277V, 6000 LM, CON DIFUSOR DE VIDRIO PLANO (INCLUYE ACCESORIOS DE FIJACION)</v>
          </cell>
          <cell r="F2025" t="str">
            <v>UN</v>
          </cell>
          <cell r="G2025">
            <v>3990800</v>
          </cell>
        </row>
        <row r="2026">
          <cell r="D2026">
            <v>10878</v>
          </cell>
          <cell r="E2026" t="str">
            <v>TRAGANTE CÚPULA 4" x 3" PLÁSTICAS</v>
          </cell>
          <cell r="F2026" t="str">
            <v>UN</v>
          </cell>
          <cell r="G2026">
            <v>6307</v>
          </cell>
        </row>
        <row r="2027">
          <cell r="D2027">
            <v>10880</v>
          </cell>
          <cell r="E2027" t="str">
            <v>MATERIAL GRANULAR TIPO B-400 PROVENIENTE DE CENTROS DE TRATAMIENTO Y/O APROVECHAMIENTO DE RCD</v>
          </cell>
          <cell r="F2027" t="str">
            <v>M3</v>
          </cell>
          <cell r="G2027">
            <v>26180</v>
          </cell>
        </row>
        <row r="2028">
          <cell r="D2028">
            <v>10882</v>
          </cell>
          <cell r="E2028" t="str">
            <v>CABLE ALUMINIO AISLADO THHW, 500 KCMIL AA8000-CPT 600V 90°C CT</v>
          </cell>
          <cell r="F2028" t="str">
            <v>ML</v>
          </cell>
          <cell r="G2028">
            <v>33200</v>
          </cell>
        </row>
        <row r="2029">
          <cell r="D2029">
            <v>10890</v>
          </cell>
          <cell r="E2029" t="str">
            <v>TUBERÍA DE ACERO D 1 1/2" (DN40), ASTM A53 GALVANIZADO ASTM A123, SCH10, SC, CLASE 150, CONEXIONES ROSCADAS NPT.</v>
          </cell>
          <cell r="F2029" t="str">
            <v>ML</v>
          </cell>
          <cell r="G2029">
            <v>50337</v>
          </cell>
        </row>
        <row r="2030">
          <cell r="D2030">
            <v>10891</v>
          </cell>
          <cell r="E2030" t="str">
            <v>VÁLVULA ANTI-RETORNO, (CHEQUE CORTINA) TIPO SWING, D 1 1/2" (DN40), CLASE 150, CONEXIONES ROSCADAS NPT.</v>
          </cell>
          <cell r="F2030" t="str">
            <v>UN</v>
          </cell>
          <cell r="G2030">
            <v>100591</v>
          </cell>
        </row>
        <row r="2031">
          <cell r="D2031">
            <v>10920</v>
          </cell>
          <cell r="E2031" t="str">
            <v>TEE BRIDADO, D 6"X6" (DN150), ASTM A126, GALVANIZADO ASTM A123, ASME B16.42, RF CLASE 150</v>
          </cell>
          <cell r="F2031" t="str">
            <v>UN</v>
          </cell>
          <cell r="G2031">
            <v>1224510</v>
          </cell>
        </row>
        <row r="2032">
          <cell r="D2032">
            <v>10936</v>
          </cell>
          <cell r="E2032" t="str">
            <v>BRIDA FLANGLES SLIP-ON D= 3" ACERO SOLDABLE RF 150 LB. ANSI B16.5</v>
          </cell>
          <cell r="F2032" t="str">
            <v>UN</v>
          </cell>
          <cell r="G2032">
            <v>125809</v>
          </cell>
        </row>
        <row r="2033">
          <cell r="D2033">
            <v>10937</v>
          </cell>
          <cell r="E2033" t="str">
            <v>BRIDA FLANGLES SLIP-ON D= 6" ACERO SOLDABLE RF 150 LB. ANSI B16.5</v>
          </cell>
          <cell r="F2033" t="str">
            <v>UN</v>
          </cell>
          <cell r="G2033">
            <v>249635</v>
          </cell>
        </row>
        <row r="2034">
          <cell r="D2034">
            <v>10947</v>
          </cell>
          <cell r="E2034" t="str">
            <v>ACERO LISO  D= 1 1/2" A37 - ACERO DE TRANSFERENCIA</v>
          </cell>
          <cell r="F2034" t="str">
            <v>KG</v>
          </cell>
          <cell r="G2034">
            <v>7140</v>
          </cell>
        </row>
        <row r="2035">
          <cell r="D2035">
            <v>10948</v>
          </cell>
          <cell r="E2035" t="str">
            <v>ACERO LISO  D= 1" A37 - ACERO DE TRANSFERENCIA</v>
          </cell>
          <cell r="F2035" t="str">
            <v>KG</v>
          </cell>
          <cell r="G2035">
            <v>7140</v>
          </cell>
        </row>
        <row r="2036">
          <cell r="D2036">
            <v>10955</v>
          </cell>
          <cell r="E2036" t="str">
            <v>CAMIÓN APLICADOR DE VÍAS DOBLE CABINA DE 3.5 ton DE CAPACIDAD, CON EQUIPO DE APLICACIÓN DE DOS MAQUINAS DEMARCADORAS HIDRA AIRLESS HIDRAM 4000, UNA MAQUINA DEMARCADORA POWRLINE</v>
          </cell>
          <cell r="F2036" t="str">
            <v>DIA</v>
          </cell>
          <cell r="G2036">
            <v>4744835</v>
          </cell>
        </row>
        <row r="2037">
          <cell r="D2037">
            <v>10957</v>
          </cell>
          <cell r="E2037" t="str">
            <v>METODOS PARA MUESTREO Y ENSAYOS DE UNIDADES DE MAMPOSTERIA Y OTROS PRODUCTOS DE ARCILLA. EFLORECENCIA. Norma técnica: NTC-4017-18 numeral 12.</v>
          </cell>
          <cell r="F2037" t="str">
            <v>UN</v>
          </cell>
          <cell r="G2037">
            <v>61719</v>
          </cell>
        </row>
        <row r="2038">
          <cell r="D2038">
            <v>10958</v>
          </cell>
          <cell r="E2038" t="str">
            <v>METODOS PARA MUESTREO Y ENSAYOS DE UNIDADES DE MAMPOSTERIA Y OTROS PRODUCTOS DE ARCILLA. ABSORCION DE AGUA. Norma técnica: NTC-4017-18 Numeral 10.</v>
          </cell>
          <cell r="F2038" t="str">
            <v>UN</v>
          </cell>
          <cell r="G2038">
            <v>38556</v>
          </cell>
        </row>
        <row r="2039">
          <cell r="D2039">
            <v>10959</v>
          </cell>
          <cell r="E2039" t="str">
            <v>METODOS PARA MUESTREO Y ENSAYOS DE UNIDADES DE MAMPOSTERIA Y OTROS PRODUCTOS DE ARCILLA. MEDICION DEL ALABEO. Norma técnica: NTC-4017-18 Numeral 19.</v>
          </cell>
          <cell r="F2039" t="str">
            <v>UN</v>
          </cell>
          <cell r="G2039">
            <v>39270</v>
          </cell>
        </row>
        <row r="2040">
          <cell r="D2040">
            <v>10960</v>
          </cell>
          <cell r="E2040" t="str">
            <v>METODOS PARA MUESTREO Y ENSAYOS DE UNIDADES DE MAMPOSTERIA Y OTROS PRODUCTOS DE ARCILLA. RESISTENCIA A LA COMPRESION. Norma técnica: NTC-4017-18 Numeral 7.</v>
          </cell>
          <cell r="F2040" t="str">
            <v>UN</v>
          </cell>
          <cell r="G2040">
            <v>33415</v>
          </cell>
        </row>
        <row r="2041">
          <cell r="D2041">
            <v>10961</v>
          </cell>
          <cell r="E2041" t="str">
            <v>METODOS PARA MUESTREO Y ENSAYOS DE UNIDADES DE MAMPOSTERIA Y OTROS PRODUCTOS DE ARCILLA. MEDICIÓN DEL TAMAÑO. Norma técnica: NTC-4017-18 numeral 18.</v>
          </cell>
          <cell r="F2041" t="str">
            <v>UN</v>
          </cell>
          <cell r="G2041">
            <v>21848</v>
          </cell>
        </row>
        <row r="2042">
          <cell r="D2042">
            <v>10962</v>
          </cell>
          <cell r="E2042" t="str">
            <v>LOSETAS DE CONCRETO PARA PAVIMENTOS. DIMENSIONAMIENTO. Norma técnica: NTC-4992-22 Numeral 6.2.10.</v>
          </cell>
          <cell r="F2042" t="str">
            <v>UN</v>
          </cell>
          <cell r="G2042">
            <v>43554</v>
          </cell>
        </row>
        <row r="2043">
          <cell r="D2043">
            <v>10963</v>
          </cell>
          <cell r="E2043" t="str">
            <v>MUESTREO Y METODOS DE ENSAYO DE UNIDADES DE MAMPOSTERIA DE CONCRETO Y UNIDADES RELACIONADAS. ABSORCIÓN DE AGUA. Norma técnica: NTC-4024-23 Numeral 8.</v>
          </cell>
          <cell r="F2043" t="str">
            <v>UN</v>
          </cell>
          <cell r="G2043">
            <v>41126</v>
          </cell>
        </row>
        <row r="2044">
          <cell r="D2044">
            <v>10964</v>
          </cell>
          <cell r="E2044" t="str">
            <v>ADOQUINES DE CONCRETO PARA PAVIMENTOS. MEDICIONES - DIMENSIONAMIENTO. Norma técnica: NTC-2017-18 Numeral 6.2.</v>
          </cell>
          <cell r="F2044" t="str">
            <v>UN</v>
          </cell>
          <cell r="G2044">
            <v>39270</v>
          </cell>
        </row>
        <row r="2045">
          <cell r="D2045">
            <v>10965</v>
          </cell>
          <cell r="E2045" t="str">
            <v>DETERMINACIÓN DE LA VISCOSIDAD DEL ASFALTO EMPLEANDO VISCOSÍMETROS CAPILARES DE VACÍO. Norma técnica: INV E – 716 - 13 ASTM D2171.</v>
          </cell>
          <cell r="F2045" t="str">
            <v>UN</v>
          </cell>
          <cell r="G2045">
            <v>243474</v>
          </cell>
        </row>
        <row r="2046">
          <cell r="D2046">
            <v>10966</v>
          </cell>
          <cell r="E2046" t="str">
            <v>CARACTERIZACION DE LAS MEZCLAS ASFALTICAS ABIERTAS POR MEDIO DEL ENSAYO CANTABRO DE PERDIDA POR DESGASTE. Norma técnica: INVE-760-13 NLT-352-00.</v>
          </cell>
          <cell r="F2046" t="str">
            <v>UN</v>
          </cell>
          <cell r="G2046">
            <v>172550</v>
          </cell>
        </row>
        <row r="2047">
          <cell r="D2047">
            <v>10967</v>
          </cell>
          <cell r="E2047" t="str">
            <v>DISEÑO DE MEZCLAS DE AGREGADOS CON CEMENTO ASFALTICO ESPUMADO (COMPACTACION DE 6 PROBETAS). Norma técnica: INVE-785-13.</v>
          </cell>
          <cell r="F2047" t="str">
            <v>UN</v>
          </cell>
          <cell r="G2047">
            <v>874000</v>
          </cell>
        </row>
        <row r="2048">
          <cell r="D2048">
            <v>10968</v>
          </cell>
          <cell r="E2048" t="str">
            <v>EFECTO DEL AGUA SOBRE LAS MEZCLAS ASFALTICAS SUELTAS. Norma técnica: INVE-757-13.</v>
          </cell>
          <cell r="F2048" t="str">
            <v>UN</v>
          </cell>
          <cell r="G2048">
            <v>124950</v>
          </cell>
        </row>
        <row r="2049">
          <cell r="D2049">
            <v>10969</v>
          </cell>
          <cell r="E2049" t="str">
            <v>DETERMINACIÓN DEL POTENCIAL DE REACTIVIDAD ÁLCALI DEL AGREGADOS (MÉTODO DE LAS BARRAS DE MORTERO). Norma técnica: ASTM 1260.</v>
          </cell>
          <cell r="F2049" t="str">
            <v>UN</v>
          </cell>
          <cell r="G2049">
            <v>816340</v>
          </cell>
        </row>
        <row r="2050">
          <cell r="D2050">
            <v>10971</v>
          </cell>
          <cell r="E2050" t="str">
            <v>ENSAYO DE PLACA CON CARGA ESTATICA NO REPETIDA SOBRE SUELOS Y CAPAS NO TRATADAS DE PAVIMENTOS, PARA EMPLEAR EN LA EVALUACION Y EL DISEÑO DE PAVIMENTOS (NO INCLUYE TRANSPORTE NI VOLQUETA - TOMA POR PUNTO). Norma técnica : INVE-168-13.</v>
          </cell>
          <cell r="F2050" t="str">
            <v>UN</v>
          </cell>
          <cell r="G2050">
            <v>773500</v>
          </cell>
        </row>
        <row r="2051">
          <cell r="D2051">
            <v>10972</v>
          </cell>
          <cell r="E2051" t="str">
            <v>DISEÑO DE MEZCLAS DE AGREGADOS, RECICLADOS O SIN RECICLAR, CON EMULSION ASFALTICA, MEDIANTE EL METODO DE INMERSION-COMPRESION (INCLUYE ELABORACION DE PROBETAS). Norma técnica: INVE-622-13.</v>
          </cell>
          <cell r="F2051" t="str">
            <v>UN</v>
          </cell>
          <cell r="G2051">
            <v>2142000</v>
          </cell>
        </row>
        <row r="2052">
          <cell r="D2052">
            <v>10973</v>
          </cell>
          <cell r="E2052" t="str">
            <v>TIEMPO DE FRAGUADO, DESVIACIÓN MÁXIMA RESPECTO DEL TIEMPO DE CONTROL (HORAS:MINUTOS). Norma técnica: ASTM C 403.</v>
          </cell>
          <cell r="F2052" t="str">
            <v>UN</v>
          </cell>
          <cell r="G2052">
            <v>244000</v>
          </cell>
        </row>
        <row r="2053">
          <cell r="D2053">
            <v>10974</v>
          </cell>
          <cell r="E2053" t="str">
            <v>DETERMINACIÓN DE LA VELOCIDAD DE PULSO ULTRASONIDO A TRAVÉS DEL CONCRETO, POR ELEMENTO. Norma técnica: NTC 4325.</v>
          </cell>
          <cell r="F2053" t="str">
            <v>UN</v>
          </cell>
          <cell r="G2053">
            <v>142800</v>
          </cell>
        </row>
        <row r="2054">
          <cell r="D2054">
            <v>10975</v>
          </cell>
          <cell r="E2054" t="str">
            <v>DENSIDAD, ABSORCIÓN Y VACÍOS EN CONCRETO ENDURECIDO. Norma técnica: NTC 5653-2008 ASTM C642.</v>
          </cell>
          <cell r="F2054" t="str">
            <v>UN</v>
          </cell>
          <cell r="G2054">
            <v>83300</v>
          </cell>
        </row>
        <row r="2055">
          <cell r="D2055">
            <v>10976</v>
          </cell>
          <cell r="E2055" t="str">
            <v>BRIDA CIEGA EN ACERO D= 16". PRESIÓN DE TRABAJO= 150 PSI. No incluye espárragos, tuerca ni empaques. Norma de fabricación AWWA C 207 Clase D. Incluye Transporte.</v>
          </cell>
          <cell r="F2055" t="str">
            <v>UN</v>
          </cell>
          <cell r="G2055">
            <v>2171152</v>
          </cell>
        </row>
        <row r="2056">
          <cell r="D2056">
            <v>10977</v>
          </cell>
          <cell r="E2056" t="str">
            <v>TEE PVC U.M. 8" X 4"</v>
          </cell>
          <cell r="F2056" t="str">
            <v>UN</v>
          </cell>
          <cell r="G2056">
            <v>1731884</v>
          </cell>
        </row>
        <row r="2057">
          <cell r="D2057">
            <v>10987</v>
          </cell>
          <cell r="E2057" t="str">
            <v>BRIDA CIEGA EN ACERO (HD) D= 2". PRESIÓN DE TRABAJO= 150 PSI. No incluye espárragos, tuerca ni empaques. Incluye Transporte.</v>
          </cell>
          <cell r="F2057" t="str">
            <v>UN</v>
          </cell>
          <cell r="G2057">
            <v>85106</v>
          </cell>
        </row>
        <row r="2058">
          <cell r="D2058">
            <v>10988</v>
          </cell>
          <cell r="E2058" t="str">
            <v>BRIDA CIEGA EN ACERO (HD) D= 4". PRESIÓN DE TRABAJO= 150 PSI. No incluye espárragos, tuerca ni empaques. Incluye Transporte, Incluye IVA.</v>
          </cell>
          <cell r="F2058" t="str">
            <v>UN</v>
          </cell>
          <cell r="G2058">
            <v>210630</v>
          </cell>
        </row>
        <row r="2059">
          <cell r="D2059">
            <v>10989</v>
          </cell>
          <cell r="E2059" t="str">
            <v>BRIDA CIEGA EN ACERO (HD) D= 12". PRESIÓN DE TRABAJO= 150 PSI. No incluye espárragos, tuerca ni empaques. Incluye Transporte, Incluye IVA.</v>
          </cell>
          <cell r="F2059" t="str">
            <v>UN</v>
          </cell>
          <cell r="G2059">
            <v>1202859</v>
          </cell>
        </row>
        <row r="2060">
          <cell r="D2060">
            <v>10992</v>
          </cell>
          <cell r="E2060" t="str">
            <v>CODO 90° Ø4" EN HIERRO GALVANIZADO</v>
          </cell>
          <cell r="F2060" t="str">
            <v>UN</v>
          </cell>
          <cell r="G2060">
            <v>162491</v>
          </cell>
        </row>
        <row r="2061">
          <cell r="D2061">
            <v>10995</v>
          </cell>
          <cell r="E2061" t="str">
            <v>MEDICIÓN DE PERFIL TRANSVERSAL PARA DETERMINACIÓN DEL AHUELLAMIENTO (100 M)</v>
          </cell>
          <cell r="F2061" t="str">
            <v>UN</v>
          </cell>
          <cell r="G2061">
            <v>35611</v>
          </cell>
        </row>
        <row r="2062">
          <cell r="D2062">
            <v>10996</v>
          </cell>
          <cell r="E2062" t="str">
            <v>APIQUE MANUAL HASTA 2 M DE 1.5 M X 1.5 M - RELLENO Y ADECUACIÓN DEL SITIO - INCLUYE TRANSPORTE</v>
          </cell>
          <cell r="F2062" t="str">
            <v>UN</v>
          </cell>
          <cell r="G2062">
            <v>297500</v>
          </cell>
        </row>
        <row r="2063">
          <cell r="D2063">
            <v>11007</v>
          </cell>
          <cell r="E2063" t="str">
            <v>TUBO (PERFIL TUBULAR) GALVANIZADO DE DIÁMETRO 3" ESPESOR 2.3 mm</v>
          </cell>
          <cell r="F2063" t="str">
            <v>ML</v>
          </cell>
          <cell r="G2063">
            <v>245871</v>
          </cell>
        </row>
        <row r="2064">
          <cell r="D2064">
            <v>11008</v>
          </cell>
          <cell r="E2064" t="str">
            <v>FRESADO DE PAVIMENTO - INCLUYE FRESADORA, OPERARIO Y COMBUSTIBLE. Incluye agua, puntas. No incluye transporte de maquinaria, transporte del fresado ni disposición final. A TODO COSTO</v>
          </cell>
          <cell r="F2064" t="str">
            <v>M3</v>
          </cell>
          <cell r="G2064">
            <v>117579</v>
          </cell>
        </row>
        <row r="2065">
          <cell r="D2065">
            <v>11026</v>
          </cell>
          <cell r="E2065" t="str">
            <v>BASE GRANULAR CLASE C - Gr1 (BGC_Gr1)</v>
          </cell>
          <cell r="F2065" t="str">
            <v>M3</v>
          </cell>
          <cell r="G2065">
            <v>76160</v>
          </cell>
        </row>
        <row r="2066">
          <cell r="D2066">
            <v>11027</v>
          </cell>
          <cell r="E2066" t="str">
            <v>BASE GRANULAR CLASE C - Gr2 (BGC_Gr2)</v>
          </cell>
          <cell r="F2066" t="str">
            <v>M3</v>
          </cell>
          <cell r="G2066">
            <v>76160</v>
          </cell>
        </row>
        <row r="2067">
          <cell r="D2067">
            <v>11028</v>
          </cell>
          <cell r="E2067" t="str">
            <v>BASE GRANULAR CLASE B - Gr1 (BGB_Gr1)</v>
          </cell>
          <cell r="F2067" t="str">
            <v>M3</v>
          </cell>
          <cell r="G2067">
            <v>85323</v>
          </cell>
        </row>
        <row r="2068">
          <cell r="D2068">
            <v>11029</v>
          </cell>
          <cell r="E2068" t="str">
            <v>BASE GRANULAR CLASE B - Gr2 (BGB_Gr2)</v>
          </cell>
          <cell r="F2068" t="str">
            <v>M3</v>
          </cell>
          <cell r="G2068">
            <v>85680</v>
          </cell>
        </row>
        <row r="2069">
          <cell r="D2069">
            <v>11030</v>
          </cell>
          <cell r="E2069" t="str">
            <v>BASE GRANULAR CLASE A - Gr1 (BGA_Gr1)</v>
          </cell>
          <cell r="F2069" t="str">
            <v>M3</v>
          </cell>
          <cell r="G2069">
            <v>87703</v>
          </cell>
        </row>
        <row r="2070">
          <cell r="D2070">
            <v>11031</v>
          </cell>
          <cell r="E2070" t="str">
            <v>BASE GRANULAR CLASE A - Gr2 (BGA_Gr2)</v>
          </cell>
          <cell r="F2070" t="str">
            <v>M3</v>
          </cell>
          <cell r="G2070">
            <v>87703</v>
          </cell>
        </row>
        <row r="2071">
          <cell r="D2071">
            <v>11032</v>
          </cell>
          <cell r="E2071" t="str">
            <v>SUBBASE GRANULAR CLASE C - Gr1 (SBGC_Gr1)</v>
          </cell>
          <cell r="F2071" t="str">
            <v>M3</v>
          </cell>
          <cell r="G2071">
            <v>65450</v>
          </cell>
        </row>
        <row r="2072">
          <cell r="D2072">
            <v>11033</v>
          </cell>
          <cell r="E2072" t="str">
            <v>SUBBASE GRANULAR CLASE C - Gr2 (SBGC_Gr2)</v>
          </cell>
          <cell r="F2072" t="str">
            <v>M3</v>
          </cell>
          <cell r="G2072">
            <v>65450</v>
          </cell>
        </row>
        <row r="2073">
          <cell r="D2073">
            <v>11034</v>
          </cell>
          <cell r="E2073" t="str">
            <v>SUBBASE GRANULAR CLASE B - Gr1 (SBGB_Gr1)</v>
          </cell>
          <cell r="F2073" t="str">
            <v>M3</v>
          </cell>
          <cell r="G2073">
            <v>71400</v>
          </cell>
        </row>
        <row r="2074">
          <cell r="D2074">
            <v>11035</v>
          </cell>
          <cell r="E2074" t="str">
            <v>SUBBASE GRANULAR CLASE B - Gr2 (SBGB_Gr2)</v>
          </cell>
          <cell r="F2074" t="str">
            <v>M3</v>
          </cell>
          <cell r="G2074">
            <v>71400</v>
          </cell>
        </row>
        <row r="2075">
          <cell r="D2075">
            <v>11036</v>
          </cell>
          <cell r="E2075" t="str">
            <v>SUBBASE GRANULAR CLASE A - Gr1 (SBGA_Gr1)</v>
          </cell>
          <cell r="F2075" t="str">
            <v>M3</v>
          </cell>
          <cell r="G2075">
            <v>71400</v>
          </cell>
        </row>
        <row r="2076">
          <cell r="D2076">
            <v>11037</v>
          </cell>
          <cell r="E2076" t="str">
            <v>SUBBASE GRANULAR CLASE A - Gr2 (SBGA_Gr2)</v>
          </cell>
          <cell r="F2076" t="str">
            <v>M3</v>
          </cell>
          <cell r="G2076">
            <v>71400</v>
          </cell>
        </row>
        <row r="2077">
          <cell r="D2077">
            <v>11038</v>
          </cell>
          <cell r="E2077" t="str">
            <v>MATERIAL ADECUADO</v>
          </cell>
          <cell r="F2077" t="str">
            <v>M3</v>
          </cell>
          <cell r="G2077">
            <v>23562</v>
          </cell>
        </row>
        <row r="2078">
          <cell r="D2078">
            <v>11039</v>
          </cell>
          <cell r="E2078" t="str">
            <v>MATERIAL TOLERABLE</v>
          </cell>
          <cell r="F2078" t="str">
            <v>M3</v>
          </cell>
          <cell r="G2078">
            <v>19635</v>
          </cell>
        </row>
        <row r="2079">
          <cell r="D2079">
            <v>11057</v>
          </cell>
          <cell r="E2079" t="str">
            <v>GEOCELDA</v>
          </cell>
          <cell r="F2079" t="str">
            <v>M2</v>
          </cell>
          <cell r="G2079">
            <v>55145</v>
          </cell>
        </row>
        <row r="2080">
          <cell r="D2080">
            <v>11080</v>
          </cell>
          <cell r="E2080" t="str">
            <v>MEZCLA ASFÁLTICA EN CALIENTE DENSA MD10 CON CEMENTO ASFÁLTICO TIPO II</v>
          </cell>
          <cell r="F2080" t="str">
            <v>M3</v>
          </cell>
          <cell r="G2080">
            <v>1186478</v>
          </cell>
        </row>
        <row r="2081">
          <cell r="D2081">
            <v>11081</v>
          </cell>
          <cell r="E2081" t="str">
            <v>MEZCLA ASFÁLTICA EN CALIENTE DENSA MD12 CON CEMENTO ASFÁLTICO TIPO II</v>
          </cell>
          <cell r="F2081" t="str">
            <v>M3</v>
          </cell>
          <cell r="G2081">
            <v>1077390</v>
          </cell>
        </row>
        <row r="2082">
          <cell r="D2082">
            <v>11082</v>
          </cell>
          <cell r="E2082" t="str">
            <v>MEZCLA ASFÁLTICA EN CALIENTE DENSA MD20 CON CEMENTO ASFÁLTICO TIPO II</v>
          </cell>
          <cell r="F2082" t="str">
            <v>M3</v>
          </cell>
          <cell r="G2082">
            <v>1006300</v>
          </cell>
        </row>
        <row r="2083">
          <cell r="D2083">
            <v>11083</v>
          </cell>
          <cell r="E2083" t="str">
            <v>EXTINTOR x 10 LB</v>
          </cell>
          <cell r="F2083" t="str">
            <v>UN</v>
          </cell>
          <cell r="G2083">
            <v>43914</v>
          </cell>
        </row>
        <row r="2084">
          <cell r="D2084">
            <v>11084</v>
          </cell>
          <cell r="E2084" t="str">
            <v>CAMILLA EN FIBRA CON ARNÉS - INMOVILIZADOR Y SEÑAL</v>
          </cell>
          <cell r="F2084" t="str">
            <v>UN</v>
          </cell>
          <cell r="G2084">
            <v>150000</v>
          </cell>
        </row>
        <row r="2085">
          <cell r="D2085">
            <v>11085</v>
          </cell>
          <cell r="E2085" t="str">
            <v>VALLA DE 3.0m x 6.0m CON ESTRUCTURA METÁLICA - ESTRUCTURA TIPO VALLA EN CERCHA + BANNER. Incluye suministro e instalación. Impresión 720 DPI; Tintas para exteriores.</v>
          </cell>
          <cell r="F2085" t="str">
            <v>UN</v>
          </cell>
          <cell r="G2085">
            <v>6426000</v>
          </cell>
        </row>
        <row r="2086">
          <cell r="D2086">
            <v>11086</v>
          </cell>
          <cell r="E2086" t="str">
            <v>VALLA MÓVIL DE 1.20m x 1.20m EN LÁMINA GALVANIZADA CALIBRE 20, ÁNGULO EN HIERRO DE 2 x 1-1/8" IMPRESO EN VINILO ADHESIVO. Incluye suministro e instalación. Impresión 720 DPI; Tintas para exteriores.</v>
          </cell>
          <cell r="F2086" t="str">
            <v>UN</v>
          </cell>
          <cell r="G2086">
            <v>1049580</v>
          </cell>
        </row>
        <row r="2087">
          <cell r="D2087">
            <v>11089</v>
          </cell>
          <cell r="E2087" t="str">
            <v>SELLADOR ELÁSTICO UNIVERSAL DE ALTO DESEMPEÑO (300 cc)</v>
          </cell>
          <cell r="F2087" t="str">
            <v>UN</v>
          </cell>
          <cell r="G2087">
            <v>27432</v>
          </cell>
        </row>
        <row r="2088">
          <cell r="D2088">
            <v>11091</v>
          </cell>
          <cell r="E2088" t="str">
            <v>ADITIVOS INCURSORES DE AIRE</v>
          </cell>
          <cell r="F2088" t="str">
            <v>KG</v>
          </cell>
          <cell r="G2088">
            <v>4451</v>
          </cell>
        </row>
        <row r="2089">
          <cell r="D2089">
            <v>11092</v>
          </cell>
          <cell r="E2089" t="str">
            <v>ADITIVO REDUCTOR DE AGUA</v>
          </cell>
          <cell r="F2089" t="str">
            <v>KG</v>
          </cell>
          <cell r="G2089">
            <v>8053</v>
          </cell>
        </row>
        <row r="2090">
          <cell r="D2090">
            <v>11093</v>
          </cell>
          <cell r="E2090" t="str">
            <v>ADITIVO RETARDANTE</v>
          </cell>
          <cell r="F2090" t="str">
            <v>KG</v>
          </cell>
          <cell r="G2090">
            <v>7010</v>
          </cell>
        </row>
        <row r="2091">
          <cell r="D2091">
            <v>11094</v>
          </cell>
          <cell r="E2091" t="str">
            <v>ADITIVO REDUCTOR DE AGUA Y RETARDANTE</v>
          </cell>
          <cell r="F2091" t="str">
            <v>KG</v>
          </cell>
          <cell r="G2091">
            <v>5795</v>
          </cell>
        </row>
        <row r="2092">
          <cell r="D2092">
            <v>11096</v>
          </cell>
          <cell r="E2092" t="str">
            <v>ADITIVO REDUCTOR DE AGUA DE ALTO RANGO</v>
          </cell>
          <cell r="F2092" t="str">
            <v>KG</v>
          </cell>
          <cell r="G2092">
            <v>12553</v>
          </cell>
        </row>
        <row r="2093">
          <cell r="D2093">
            <v>11097</v>
          </cell>
          <cell r="E2093" t="str">
            <v>ADITIVO REDUCTOR DE AGUA DE ALTO RANGO Y RETARDANTE</v>
          </cell>
          <cell r="F2093" t="str">
            <v>KG</v>
          </cell>
          <cell r="G2093">
            <v>12609</v>
          </cell>
        </row>
        <row r="2094">
          <cell r="D2094">
            <v>11098</v>
          </cell>
          <cell r="E2094" t="str">
            <v>ADITIVO SUPERPLASTIFICANTE Y REDUCTOR DE AGUA DE ALTO PODER</v>
          </cell>
          <cell r="F2094" t="str">
            <v>KG</v>
          </cell>
          <cell r="G2094">
            <v>12649</v>
          </cell>
        </row>
        <row r="2095">
          <cell r="D2095">
            <v>11101</v>
          </cell>
          <cell r="E2095" t="str">
            <v>PERFORACIÓN MECÁNICA POR PERCUSIÓN Y LAVADO EN SUELO BLANDO DE 0 a 10m. Incl descrip visual de estratos encontrados,lecturas de campo,tipo y prof. muestras recuperadas,datos nivel freático,SPT,Veleta</v>
          </cell>
          <cell r="F2095" t="str">
            <v>ML</v>
          </cell>
          <cell r="G2095">
            <v>94724</v>
          </cell>
        </row>
        <row r="2096">
          <cell r="D2096">
            <v>11102</v>
          </cell>
          <cell r="E2096" t="str">
            <v>PERFORACIÓN MECÁNICA POR ROTACIÓN EN ROCA DE 0 a 10m. Incl recuperación continua muestras,descrip visual estratos encontrados,lecturas de campo,tipo y prof muestras recuperadas,SPT,Veleta de campo</v>
          </cell>
          <cell r="F2096" t="str">
            <v>ML</v>
          </cell>
          <cell r="G2096">
            <v>333200</v>
          </cell>
        </row>
        <row r="2097">
          <cell r="D2097">
            <v>11103</v>
          </cell>
          <cell r="E2097" t="str">
            <v>PERFORACIÓN MECÁNICA POR ROTACIÓN EN COLUVIÓN/ALUVIÓN DE 0 a 10m. Incl recuperación continua muestras,descrip visual estrat encontrados,lecturas de campo,tipo y prof muestras recuperadas,SPT,Veleta</v>
          </cell>
          <cell r="F2097" t="str">
            <v>ML</v>
          </cell>
          <cell r="G2097">
            <v>416500</v>
          </cell>
        </row>
        <row r="2098">
          <cell r="D2098">
            <v>11106</v>
          </cell>
          <cell r="E2098" t="str">
            <v>PERFORACIÓN MECÁNICA POR ROTACIÓN EN ROCA DE 0 a 30m. Incl recuperación continua muestras,descrip visual estratos encontrados,lecturas de campo,tipo y prof muestras recuperadas,SPT,Veleta de campo</v>
          </cell>
          <cell r="F2098" t="str">
            <v>ML</v>
          </cell>
          <cell r="G2098">
            <v>440300</v>
          </cell>
        </row>
        <row r="2099">
          <cell r="D2099">
            <v>11107</v>
          </cell>
          <cell r="E2099" t="str">
            <v>PERFORACIÓN MECÁNICA POR ROTACIÓN EN COLUVIÓN/ALUVIÓN DE 0 a 30m. Incl recuperación continua muestras,descrip visual estrat encontrados,lecturas de campo,tipo y prof muestras recuperadas,SPT,Veleta</v>
          </cell>
          <cell r="F2099" t="str">
            <v>ML</v>
          </cell>
          <cell r="G2099">
            <v>618800</v>
          </cell>
        </row>
        <row r="2100">
          <cell r="D2100">
            <v>11110</v>
          </cell>
          <cell r="E2100" t="str">
            <v>PERFORACIÓN MECÁNICA POR ROTACIÓN EN ROCA DE 0 a 50m. Incl recuperación continua muestras,descrip visual estratos encontrados,lecturas de campo,tipo y prof muestras recuperadas,SPT,Veleta de campo</v>
          </cell>
          <cell r="F2100" t="str">
            <v>ML</v>
          </cell>
          <cell r="G2100">
            <v>464100</v>
          </cell>
        </row>
        <row r="2101">
          <cell r="D2101">
            <v>11114</v>
          </cell>
          <cell r="E2101" t="str">
            <v>PERFORACIÓN MECÁNICA POR ROTACIÓN EN ROCA DE 0 + 50m. Incl recuperación continua muestras,descrip visual estratos encontrados,lecturas de campo,tipo y prof muestras recuperadas,SPT,Veleta de campo</v>
          </cell>
          <cell r="F2101" t="str">
            <v>ML</v>
          </cell>
          <cell r="G2101">
            <v>487900</v>
          </cell>
        </row>
        <row r="2102">
          <cell r="D2102">
            <v>11116</v>
          </cell>
          <cell r="E2102" t="str">
            <v>ENSAYO DE CPTU HASTA 30 METROS</v>
          </cell>
          <cell r="F2102" t="str">
            <v>ML</v>
          </cell>
          <cell r="G2102">
            <v>309400</v>
          </cell>
        </row>
        <row r="2103">
          <cell r="D2103">
            <v>11117</v>
          </cell>
          <cell r="E2103" t="str">
            <v>ENSAYO DE CPTU HASTA 50 METROS</v>
          </cell>
          <cell r="F2103" t="str">
            <v>ML</v>
          </cell>
          <cell r="G2103">
            <v>333200</v>
          </cell>
        </row>
        <row r="2104">
          <cell r="D2104">
            <v>11118</v>
          </cell>
          <cell r="E2104" t="str">
            <v>ENSAYO DE CPTUS HASTA 30 METROS  (CONO SÍSMICO SCPTu)</v>
          </cell>
          <cell r="F2104" t="str">
            <v>ML</v>
          </cell>
          <cell r="G2104">
            <v>333200</v>
          </cell>
        </row>
        <row r="2105">
          <cell r="D2105">
            <v>11119</v>
          </cell>
          <cell r="E2105" t="str">
            <v>ENSAYO DE CPTUS HASTA 50 METROS  (CONO SÍSMICO SCPTu)</v>
          </cell>
          <cell r="F2105" t="str">
            <v>ML</v>
          </cell>
          <cell r="G2105">
            <v>458150</v>
          </cell>
        </row>
        <row r="2106">
          <cell r="D2106">
            <v>11120</v>
          </cell>
          <cell r="E2106" t="str">
            <v>ENSAYO DE DOWNHOLE HASTA 30 METROS (Sin perforación, ni tubería de PVC)</v>
          </cell>
          <cell r="F2106" t="str">
            <v>UN</v>
          </cell>
          <cell r="G2106">
            <v>2142000</v>
          </cell>
        </row>
        <row r="2107">
          <cell r="D2107">
            <v>11121</v>
          </cell>
          <cell r="E2107" t="str">
            <v>ENSAYO DE DOWNHOLE HASTA 50 METROS (Sin perforación, ni tubería de PVC)</v>
          </cell>
          <cell r="F2107" t="str">
            <v>UN</v>
          </cell>
          <cell r="G2107">
            <v>2856000</v>
          </cell>
        </row>
        <row r="2108">
          <cell r="D2108">
            <v>11125</v>
          </cell>
          <cell r="E2108" t="str">
            <v>CEMENTO ASFÁLTICO MODIFICADO CON POLÍMEROS TIPO III</v>
          </cell>
          <cell r="F2108" t="str">
            <v>KG</v>
          </cell>
          <cell r="G2108">
            <v>4356</v>
          </cell>
        </row>
        <row r="2109">
          <cell r="D2109">
            <v>11127</v>
          </cell>
          <cell r="E2109" t="str">
            <v>CEMENTO ASFÁLTICO MODIFICADO CON POLÍMEROS TIPO V</v>
          </cell>
          <cell r="F2109" t="str">
            <v>KG</v>
          </cell>
          <cell r="G2109">
            <v>4414</v>
          </cell>
        </row>
        <row r="2110">
          <cell r="D2110">
            <v>11136</v>
          </cell>
          <cell r="E2110" t="str">
            <v>DEFENSA VIAL METÁLICA en acero laminado en frío, vigas en forma doble honda o W, parales y separadores metálicos</v>
          </cell>
          <cell r="F2110" t="str">
            <v>ML</v>
          </cell>
          <cell r="G2110">
            <v>291990</v>
          </cell>
        </row>
        <row r="2111">
          <cell r="D2111">
            <v>11137</v>
          </cell>
          <cell r="E2111" t="str">
            <v>LEVANTAMIENTO TOPOGRÁFICO A TODO COSTO. NIVEL DE COMPLEJIDAD ALTO. Incluye personal, equipos, costos operacionales, procesamiento y entrega de la información, todos los costos indirectos e IVA.</v>
          </cell>
          <cell r="F2111" t="str">
            <v>M2</v>
          </cell>
          <cell r="G2111">
            <v>1511</v>
          </cell>
        </row>
        <row r="2112">
          <cell r="D2112">
            <v>11138</v>
          </cell>
          <cell r="E2112" t="str">
            <v>LEVANTAMIENTO TOPOGRÁFICO A TODO COSTO. NIVEL DE COMPLEJIDAD MEDIO. Incluye personal, equipos, costos operacionales, procesamiento y entrega de la información, todos los costos indirectos e IVA.</v>
          </cell>
          <cell r="F2112" t="str">
            <v>M2</v>
          </cell>
          <cell r="G2112">
            <v>1166</v>
          </cell>
        </row>
        <row r="2113">
          <cell r="D2113">
            <v>11139</v>
          </cell>
          <cell r="E2113" t="str">
            <v>LEVANTAMIENTO TOPOGRÁFICO A TODO COSTO. NIVEL DE COMPLEJIDAD BAJO. Incluye personal, equipos, costos operacionales, procesamiento y entrega de la información, todos los costos indirectos e IVA.</v>
          </cell>
          <cell r="F2113" t="str">
            <v>M2</v>
          </cell>
          <cell r="G2113">
            <v>833</v>
          </cell>
        </row>
        <row r="2114">
          <cell r="D2114">
            <v>11145</v>
          </cell>
          <cell r="E2114" t="str">
            <v>KIT SILLA YEE 250 x 200 PVC</v>
          </cell>
          <cell r="F2114" t="str">
            <v>UN</v>
          </cell>
          <cell r="G2114">
            <v>197792</v>
          </cell>
        </row>
        <row r="2115">
          <cell r="D2115">
            <v>11146</v>
          </cell>
          <cell r="E2115" t="str">
            <v>KIT SILLA YEE 315 x 200 PVC</v>
          </cell>
          <cell r="F2115" t="str">
            <v>UN</v>
          </cell>
          <cell r="G2115">
            <v>279548</v>
          </cell>
        </row>
        <row r="2116">
          <cell r="D2116">
            <v>11147</v>
          </cell>
          <cell r="E2116" t="str">
            <v>KIT SILLA YEE 400 x 200 PVC</v>
          </cell>
          <cell r="F2116" t="str">
            <v>UN</v>
          </cell>
          <cell r="G2116">
            <v>341357</v>
          </cell>
        </row>
        <row r="2117">
          <cell r="D2117">
            <v>11148</v>
          </cell>
          <cell r="E2117" t="str">
            <v>KIT SILLA YEE 450 x 200 PVC</v>
          </cell>
          <cell r="F2117" t="str">
            <v>UN</v>
          </cell>
          <cell r="G2117">
            <v>365121</v>
          </cell>
        </row>
        <row r="2118">
          <cell r="D2118">
            <v>11156</v>
          </cell>
          <cell r="E2118" t="str">
            <v>ANDAMIO CERTIFICADO MULTIDIRECCIONAL, 2 TORRES CON PASARELA DE 3 M, SECCIÓN  DE 2.07 X 2.07 M, ALTURA DE ANDAMIO 4 M</v>
          </cell>
          <cell r="F2118" t="str">
            <v>DIA</v>
          </cell>
          <cell r="G2118">
            <v>85720</v>
          </cell>
        </row>
        <row r="2119">
          <cell r="D2119">
            <v>11161</v>
          </cell>
          <cell r="E2119" t="str">
            <v>TRATAMIENTO Y DISPOSICIÓN FINAL DE RESIDUOS PELIGROSOS</v>
          </cell>
          <cell r="F2119" t="str">
            <v>KG</v>
          </cell>
          <cell r="G2119">
            <v>1314</v>
          </cell>
        </row>
        <row r="2120">
          <cell r="D2120">
            <v>11164</v>
          </cell>
          <cell r="E2120" t="str">
            <v>MANIJA EN VARILLA LISA DE 1" EN ACERO A-37 ENMANTELADO CON TUBO PVC DE 1" x 1/4" CON PLATINA DE 1 1/2" x 1/4" SOLDADA</v>
          </cell>
          <cell r="F2120" t="str">
            <v>UN</v>
          </cell>
          <cell r="G2120">
            <v>40578</v>
          </cell>
        </row>
        <row r="2121">
          <cell r="D2121">
            <v>11165</v>
          </cell>
          <cell r="E2121" t="str">
            <v>ESTOPEROLES METÁLICOS CON ESPIGO. INCLUYE SUMINISTRO E INSTALACIÓN.</v>
          </cell>
          <cell r="F2121" t="str">
            <v>UN</v>
          </cell>
          <cell r="G2121">
            <v>6025</v>
          </cell>
        </row>
        <row r="2122">
          <cell r="D2122">
            <v>11167</v>
          </cell>
          <cell r="E2122" t="str">
            <v>TALADRO ROTOPERCUTOR MAYOR A 3/4"</v>
          </cell>
          <cell r="F2122" t="str">
            <v>HR</v>
          </cell>
          <cell r="G2122">
            <v>4898</v>
          </cell>
        </row>
        <row r="2123">
          <cell r="D2123">
            <v>11169</v>
          </cell>
          <cell r="E2123" t="str">
            <v>REPARADUCTO PVC D=4" - DUCTO TELEFÓNICO</v>
          </cell>
          <cell r="F2123" t="str">
            <v>ML</v>
          </cell>
          <cell r="G2123">
            <v>91678</v>
          </cell>
        </row>
        <row r="2124">
          <cell r="D2124">
            <v>11171</v>
          </cell>
          <cell r="E2124" t="str">
            <v>CONCRETO MR45 GRAVA COMÚN ACELERADO A 3 DÍAS.</v>
          </cell>
          <cell r="F2124" t="str">
            <v>M3</v>
          </cell>
          <cell r="G2124">
            <v>718953</v>
          </cell>
        </row>
        <row r="2125">
          <cell r="D2125">
            <v>11172</v>
          </cell>
          <cell r="E2125" t="str">
            <v>CONCRETO MR50 GRAVA COMÚN ACELERADO A 3 DÍAS.</v>
          </cell>
          <cell r="F2125" t="str">
            <v>M3</v>
          </cell>
          <cell r="G2125">
            <v>749386</v>
          </cell>
        </row>
        <row r="2126">
          <cell r="D2126">
            <v>11173</v>
          </cell>
          <cell r="E2126" t="str">
            <v>PENDONES ELABORADOS  EN BANNER, CON UNA DIMENSIÓN DE 1.00 m DE ANCHO POR 1.50 m DE LARGO. IMPRESIÓN A FULL COLOR SEGÚN DISEÑOS DE OJALETES.</v>
          </cell>
          <cell r="F2126" t="str">
            <v>UN</v>
          </cell>
          <cell r="G2126">
            <v>113050</v>
          </cell>
        </row>
        <row r="2127">
          <cell r="D2127">
            <v>11175</v>
          </cell>
          <cell r="E2127" t="str">
            <v>BASTÓN LUMINOSO 5 FUNCIONES GRANDE ST -900 -1 55 x 4.5 cm RECARGABLE.</v>
          </cell>
          <cell r="F2127" t="str">
            <v>UN</v>
          </cell>
          <cell r="G2127">
            <v>54748</v>
          </cell>
        </row>
        <row r="2128">
          <cell r="D2128">
            <v>11277</v>
          </cell>
          <cell r="E2128" t="str">
            <v>TACHA REFLECTIVA UNIDIRECCIONAL BLANCA/ROJA. Incluye suministro e instalación</v>
          </cell>
          <cell r="F2128" t="str">
            <v>UN</v>
          </cell>
          <cell r="G2128">
            <v>11156</v>
          </cell>
        </row>
        <row r="2129">
          <cell r="D2129">
            <v>11278</v>
          </cell>
          <cell r="E2129" t="str">
            <v>SEÑAL VERTICAL INFORMATIVA SI-27C (70 cm x 100 cm). INCLUYE SUMINISTRO E INSTALACION.</v>
          </cell>
          <cell r="F2129" t="str">
            <v>UN</v>
          </cell>
          <cell r="G2129">
            <v>589050</v>
          </cell>
        </row>
        <row r="2130">
          <cell r="D2130">
            <v>11279</v>
          </cell>
          <cell r="E2130" t="str">
            <v>SEÑAL VERTICAL PREVENTIVA SP-47B TIPO PENTÁGONO CON FLECHA. (INCLUYE SUMINISTRO E INSTALACION).</v>
          </cell>
          <cell r="F2130" t="str">
            <v>UN</v>
          </cell>
          <cell r="G2130">
            <v>589050</v>
          </cell>
        </row>
        <row r="2131">
          <cell r="D2131">
            <v>11280</v>
          </cell>
          <cell r="E2131" t="str">
            <v>POSTE TIPO MÉNSULA T2 (2.50m) EN TUBO SCH 40 GALVANIZADO Y PINTADO.</v>
          </cell>
          <cell r="F2131" t="str">
            <v>UN</v>
          </cell>
          <cell r="G2131">
            <v>4165000</v>
          </cell>
        </row>
        <row r="2132">
          <cell r="D2132">
            <v>11292</v>
          </cell>
          <cell r="E2132" t="str">
            <v>ADAPTADOR TERMINAL CAMPANA PVC D= 6"</v>
          </cell>
          <cell r="F2132" t="str">
            <v>UN</v>
          </cell>
          <cell r="G2132">
            <v>26497</v>
          </cell>
        </row>
        <row r="2133">
          <cell r="D2133">
            <v>11304</v>
          </cell>
          <cell r="E2133" t="e">
            <v>#VALUE!</v>
          </cell>
          <cell r="F2133" t="str">
            <v>Km-Car</v>
          </cell>
          <cell r="G2133">
            <v>130900</v>
          </cell>
        </row>
        <row r="2134">
          <cell r="D2134">
            <v>11305</v>
          </cell>
          <cell r="E2134" t="e">
            <v>#VALUE!</v>
          </cell>
          <cell r="F2134" t="str">
            <v>Km-Car</v>
          </cell>
          <cell r="G2134">
            <v>113050</v>
          </cell>
        </row>
        <row r="2135">
          <cell r="D2135">
            <v>11308</v>
          </cell>
          <cell r="E2135" t="str">
            <v>ALQUILER DE GPS DE MANO GARMIN GPSMAP Serie 64 x Día, CON ALTÍMETRO Y BRÚJULA. PANTALLA A COLOR DE 2.6"</v>
          </cell>
          <cell r="F2135" t="str">
            <v>DIA</v>
          </cell>
          <cell r="G2135">
            <v>5107</v>
          </cell>
        </row>
        <row r="2136">
          <cell r="D2136">
            <v>11328</v>
          </cell>
          <cell r="E2136" t="str">
            <v>BARRERA EPOXICA POLIAMIDA</v>
          </cell>
          <cell r="F2136" t="str">
            <v>GLN</v>
          </cell>
          <cell r="G2136">
            <v>162540</v>
          </cell>
        </row>
        <row r="2137">
          <cell r="D2137">
            <v>11329</v>
          </cell>
          <cell r="E2137" t="str">
            <v>ESMALTE POLIURETANO ACRÍLICO (AMARILLO RAL 1003)</v>
          </cell>
          <cell r="F2137" t="str">
            <v>GLN</v>
          </cell>
          <cell r="G2137">
            <v>320000</v>
          </cell>
        </row>
        <row r="2138">
          <cell r="D2138">
            <v>11330</v>
          </cell>
          <cell r="E2138" t="str">
            <v>ESMALTE POLIURETANO ACRÍLICO (NEGRO RAL 9005)</v>
          </cell>
          <cell r="F2138" t="str">
            <v>GLN</v>
          </cell>
          <cell r="G2138">
            <v>290000</v>
          </cell>
        </row>
        <row r="2139">
          <cell r="D2139">
            <v>11331</v>
          </cell>
          <cell r="E2139" t="str">
            <v>ESMALTE POLIURETANO ACRÍLICO (GRIS RAL 7045)</v>
          </cell>
          <cell r="F2139" t="str">
            <v>GLN</v>
          </cell>
          <cell r="G2139">
            <v>290000</v>
          </cell>
        </row>
        <row r="2140">
          <cell r="D2140">
            <v>11332</v>
          </cell>
          <cell r="E2140" t="str">
            <v>BARANDA DE TRES TUBOS M82</v>
          </cell>
          <cell r="F2140" t="str">
            <v>ML</v>
          </cell>
          <cell r="G2140">
            <v>380800</v>
          </cell>
        </row>
        <row r="2141">
          <cell r="D2141">
            <v>11337</v>
          </cell>
          <cell r="E2141" t="str">
            <v>MACROFIBRAS SINTÉTICAS DE POLIPROPILENO</v>
          </cell>
          <cell r="F2141" t="str">
            <v>KG</v>
          </cell>
          <cell r="G2141">
            <v>25981</v>
          </cell>
        </row>
        <row r="2142">
          <cell r="D2142">
            <v>11338</v>
          </cell>
          <cell r="E2142" t="str">
            <v>MEZCLA ASFÁLTICA EN CALIENTE SEMIDENSA MS 25 CON CEMENTO ASFÁLTICO 60-70</v>
          </cell>
          <cell r="F2142" t="str">
            <v>M3</v>
          </cell>
          <cell r="G2142">
            <v>897212</v>
          </cell>
        </row>
        <row r="2143">
          <cell r="D2143">
            <v>11342</v>
          </cell>
          <cell r="E2143" t="str">
            <v>CONCRETO MR41 CON MACROFIBRAS DE POLIPROPILENO</v>
          </cell>
          <cell r="F2143" t="str">
            <v>M3</v>
          </cell>
          <cell r="G2143">
            <v>659879</v>
          </cell>
        </row>
        <row r="2144">
          <cell r="D2144">
            <v>11343</v>
          </cell>
          <cell r="E2144" t="str">
            <v>CONCRETO MR43 CON MACROFIBRAS DE POLIPROPILENO</v>
          </cell>
          <cell r="F2144" t="str">
            <v>M3</v>
          </cell>
          <cell r="G2144">
            <v>696972</v>
          </cell>
        </row>
        <row r="2145">
          <cell r="D2145">
            <v>11344</v>
          </cell>
          <cell r="E2145" t="str">
            <v>MICROFIBRAS SINTÉTICA MONOFILAMENTO DE POLIPROPILENO</v>
          </cell>
          <cell r="F2145" t="str">
            <v>KG</v>
          </cell>
          <cell r="G2145">
            <v>54264</v>
          </cell>
        </row>
        <row r="2146">
          <cell r="D2146">
            <v>11346</v>
          </cell>
          <cell r="E2146" t="str">
            <v>FONDO DE JUNTA EN ESPUMA DE POLIETILENO DE BAJA DENSIDAD D= 32 mm</v>
          </cell>
          <cell r="F2146" t="str">
            <v>ML</v>
          </cell>
          <cell r="G2146">
            <v>10674</v>
          </cell>
        </row>
        <row r="2147">
          <cell r="D2147">
            <v>11349</v>
          </cell>
          <cell r="E2147" t="str">
            <v>REHABILITACIÓN RED DE ALCANTARILLADO CON TECNOLOGÍA CIPP, CON RESINA DE GRP CURADA CON RAYOS UV, INCLUYE EQUIPOS, MATERIALES, TRANSPORTES Y PERSONAL. DIÁMETRO 8”. ESPESOR 3,00 mm. EC = 14.200 MPA.</v>
          </cell>
          <cell r="F2147" t="str">
            <v>ML</v>
          </cell>
          <cell r="G2147">
            <v>1494569</v>
          </cell>
        </row>
        <row r="2148">
          <cell r="D2148">
            <v>11350</v>
          </cell>
          <cell r="E2148" t="str">
            <v>REHABILITACIÓN RED DE ALCANTARILLADO CON TECNOLOGÍA CIPP, CON RESINA DE GRP CURADA CON RAYOS UV, INCLUYE EQUIPOS, MATERIALES, TRANSPORTES Y PERSONAL. DIÁMETRO 10”. ESPESOR 3,00 mm. EC = 14.200 MPA.</v>
          </cell>
          <cell r="F2148" t="str">
            <v>ML</v>
          </cell>
          <cell r="G2148">
            <v>1639965</v>
          </cell>
        </row>
        <row r="2149">
          <cell r="D2149">
            <v>11351</v>
          </cell>
          <cell r="E2149" t="str">
            <v>REHABILITACIÓN RED DE ALCANTARILLADO CON TECNOLOGÍA CIPP, CON RESINA DE GRP CURADA CON RAYOS UV, INCLUYE EQUIPOS, MATERIALES, TRANSPORTES Y PERSONAL. DIÁMETRO 12”. ESPESOR 3,00 mm. EC = 14.200 MPA.</v>
          </cell>
          <cell r="F2149" t="str">
            <v>ML</v>
          </cell>
          <cell r="G2149">
            <v>1810791</v>
          </cell>
        </row>
        <row r="2150">
          <cell r="D2150">
            <v>11352</v>
          </cell>
          <cell r="E2150" t="str">
            <v>REHABILITACIÓN RED DE ALCANTARILLADO CON TECNOLOGÍA CIPP, CON RESINA DE GRP CURADA CON RAYOS UV, INCLUYE EQUIPOS, MATERIALES, TRANSPORTES Y PERSONAL. DIÁMETRO 14”. ESPESOR 3,50 mm. EC = 14.200 MPA.</v>
          </cell>
          <cell r="F2150" t="str">
            <v>ML</v>
          </cell>
          <cell r="G2150">
            <v>2151732</v>
          </cell>
        </row>
        <row r="2151">
          <cell r="D2151">
            <v>11353</v>
          </cell>
          <cell r="E2151" t="str">
            <v>REHABILITACIÓN RED DE ALCANTARILLAO CON TECNOLOGÍA CIPP, CON RESINA DE GRP CURADA CON RAYOS UV, INCLUYE EQUIPOS, MATERIALES, TRANSPORTES Y PERSONAL. DIÁMETRO 16”. ESPESOR 4.20 mm. EC = 14.200 MPA.</v>
          </cell>
          <cell r="F2151" t="str">
            <v>ML</v>
          </cell>
          <cell r="G2151">
            <v>2457178</v>
          </cell>
        </row>
        <row r="2152">
          <cell r="D2152">
            <v>11354</v>
          </cell>
          <cell r="E2152" t="str">
            <v>REHABILITACIÓN RED DE ALCANTARILLADO CON TECNOLOGÍA CIPP, CON RESINA DE GRP CURADA CON RAYOS UV, INCLUYE EQUIPOS, MATERIALES, TRANSPORTES Y PERSONAL. DIÁMETRO 18”. ESPESOR 4.20 mm. EC = 14.200 MPA.</v>
          </cell>
          <cell r="F2152" t="str">
            <v>ML</v>
          </cell>
          <cell r="G2152">
            <v>2681675</v>
          </cell>
        </row>
        <row r="2153">
          <cell r="D2153">
            <v>11355</v>
          </cell>
          <cell r="E2153" t="str">
            <v>REHABILITACIÓN RED DE ALCANTARILLADO CON TECNOLOGÍA CIPP, CON RESINA DE GRP CURADA CON RAYOS UV, INCLUYE EQUIPOS, MATERIALES, TRANSPORTES Y PERSONAL. DIÁMETRO 20”. ESPESOR 4.90 mm. EC = 14.200 MPA.</v>
          </cell>
          <cell r="F2153" t="str">
            <v>ML</v>
          </cell>
          <cell r="G2153">
            <v>3294385</v>
          </cell>
        </row>
        <row r="2154">
          <cell r="D2154">
            <v>11356</v>
          </cell>
          <cell r="E2154" t="str">
            <v>REHABILITACIÓN RED DE ALCANTARILLADO CON TECNOLOGÍA CIPP, CON RESINA DE GRP CURADA CON RAYOS UV, INCLUYE EQUIPOS, MATERIALES, TRANSPORTES Y PERSONAL. DIÁMETRO 24”. ESPESOR 5.60 mm. EC = 14.200 MPA.</v>
          </cell>
          <cell r="F2154" t="str">
            <v>ML</v>
          </cell>
          <cell r="G2154">
            <v>3657935</v>
          </cell>
        </row>
        <row r="2155">
          <cell r="D2155">
            <v>11357</v>
          </cell>
          <cell r="E2155" t="str">
            <v>REHABILITACIÓN RED DE ALCANTARILLADO CON TECNOLOGÍA CIPP, CON RESINA DE GRP CURADA CON RAYOS UV, INCLUYE EQUIPOS, MATERIALES, TRANSPORTES Y PERSONAL. DIÁMETRO 27”. ESPESOR 6.30 mm. EC = 14.200 MPA.</v>
          </cell>
          <cell r="F2155" t="str">
            <v>ML</v>
          </cell>
          <cell r="G2155">
            <v>4372577</v>
          </cell>
        </row>
        <row r="2156">
          <cell r="D2156">
            <v>11358</v>
          </cell>
          <cell r="E2156" t="str">
            <v>REHABILITACIÓN RED DE ALCANTARILLADO CON TECNOLOGÍA CIPP, CON RESINA DE GRP CURADA CON RAYOS UV, INCLUYE EQUIPOS, MATERIALES, TRANSPORTES Y PERSONAL. DIÁMETRO 30”. ESPESOR 7.00 mm. EC = 14.200 MPA.</v>
          </cell>
          <cell r="F2156" t="str">
            <v>ML</v>
          </cell>
          <cell r="G2156">
            <v>5032889</v>
          </cell>
        </row>
        <row r="2157">
          <cell r="D2157">
            <v>11359</v>
          </cell>
          <cell r="E2157" t="str">
            <v>REHABILITACIÓN RED DE ALCANTARILLADO CON TECNOLOGÍA CIPP, CON RESINA DE GRP CURADA CON RAYOS UV, INCLUYE EQUIPOS, MATERIALES, TRANSPORTES Y PERSONAL. DIÁMETRO 36”. ESPESOR 9.10 mm. EC = 16.875 MPA.</v>
          </cell>
          <cell r="F2157" t="str">
            <v>ML</v>
          </cell>
          <cell r="G2157">
            <v>6617212</v>
          </cell>
        </row>
        <row r="2158">
          <cell r="D2158">
            <v>11360</v>
          </cell>
          <cell r="E2158" t="str">
            <v>REHABILITACIÓN RED DE ALCANTARILLADO CON TECNOLOGÍA CIPP, CON RESINA DE GRP CURADA CON RAYOS UV, INCLUYE EQUIPOS, MATERIALES, TRANSPORTES Y PERSONAL. DIÁMETRO 40”. ESPESOR 9.80 mm. EC = 16.875 MPA.</v>
          </cell>
          <cell r="F2158" t="str">
            <v>ML</v>
          </cell>
          <cell r="G2158">
            <v>8418010</v>
          </cell>
        </row>
        <row r="2159">
          <cell r="D2159">
            <v>11361</v>
          </cell>
          <cell r="E2159" t="str">
            <v>REHABILITACIÓN RED DE ALCANTARILLADO CON TECNOLOGÍA CIPP, CON RESINA DE GRP CURADA CON RAYOS UV, INCLUYE EQUIPOS, MATERIALES, TRANSPORTES Y PERSONAL. DIÁMETRO 42”. ESPESOR 10.50 mm. EC = 16.875 MPA.</v>
          </cell>
          <cell r="F2159" t="str">
            <v>ML</v>
          </cell>
          <cell r="G2159">
            <v>9217716</v>
          </cell>
        </row>
        <row r="2160">
          <cell r="D2160">
            <v>11362</v>
          </cell>
          <cell r="E2160" t="str">
            <v>REDUCCIÓN PVC E.L.  D= 1 1/2 x 1" (BUJE SOLDADO)</v>
          </cell>
          <cell r="F2160" t="str">
            <v>UN</v>
          </cell>
          <cell r="G2160">
            <v>4480</v>
          </cell>
        </row>
        <row r="2161">
          <cell r="D2161">
            <v>11363</v>
          </cell>
          <cell r="E2161" t="str">
            <v>INTERRUPTOR GRADO INDUSTRIAL, 20A, EN CAJA FUNCIÓN ALUMINIO 11.7X11.7X5 CM, CON TAPA Y EMPAQUE</v>
          </cell>
          <cell r="F2161" t="str">
            <v>UN</v>
          </cell>
          <cell r="G2161">
            <v>89202</v>
          </cell>
        </row>
        <row r="2162">
          <cell r="D2162">
            <v>11366</v>
          </cell>
          <cell r="E2162" t="str">
            <v>CONCRETO MR45 CON MACROFIBRAS DE POLIPROPILENO</v>
          </cell>
          <cell r="F2162" t="str">
            <v>M3</v>
          </cell>
          <cell r="G2162">
            <v>718154</v>
          </cell>
        </row>
        <row r="2163">
          <cell r="D2163">
            <v>11367</v>
          </cell>
          <cell r="E2163" t="str">
            <v>AUTOIMPRIMANTE EPÓXICO TOLERANTE DE SUPERFICIE</v>
          </cell>
          <cell r="F2163" t="str">
            <v>GLN</v>
          </cell>
          <cell r="G2163">
            <v>160155</v>
          </cell>
        </row>
        <row r="2164">
          <cell r="D2164">
            <v>11368</v>
          </cell>
          <cell r="E2164" t="str">
            <v>IMPRIMANTE EPÓXICO TOLERANTE DE SUPERFICIE</v>
          </cell>
          <cell r="F2164" t="str">
            <v>GLN</v>
          </cell>
          <cell r="G2164">
            <v>173605</v>
          </cell>
        </row>
        <row r="2165">
          <cell r="D2165">
            <v>11370</v>
          </cell>
          <cell r="E2165" t="str">
            <v>SELLO DE SILICONA TIPO SL</v>
          </cell>
          <cell r="F2165" t="str">
            <v>GLN</v>
          </cell>
          <cell r="G2165">
            <v>374713</v>
          </cell>
        </row>
        <row r="2166">
          <cell r="D2166">
            <v>11379</v>
          </cell>
          <cell r="E2166" t="str">
            <v>CINTURÓN DE CIERRE Ø24" e=1/4"</v>
          </cell>
          <cell r="F2166" t="str">
            <v>UN</v>
          </cell>
          <cell r="G2166">
            <v>702449</v>
          </cell>
        </row>
        <row r="2167">
          <cell r="D2167">
            <v>11381</v>
          </cell>
          <cell r="E2167" t="str">
            <v>NIPLE HD Ø4" BRIDA B16.5 x LISO Long. 816 mm. CON PASAMURO z=665mm</v>
          </cell>
          <cell r="F2167" t="str">
            <v>UN</v>
          </cell>
          <cell r="G2167">
            <v>656981</v>
          </cell>
        </row>
        <row r="2168">
          <cell r="D2168">
            <v>11382</v>
          </cell>
          <cell r="E2168" t="str">
            <v>NIPLE HD Ø4" BRIDA B16.5 x LISO Long. 1274 mm. CON PASAMURO z=824mm</v>
          </cell>
          <cell r="F2168" t="str">
            <v>UN</v>
          </cell>
          <cell r="G2168">
            <v>918783</v>
          </cell>
        </row>
        <row r="2169">
          <cell r="D2169">
            <v>11384</v>
          </cell>
          <cell r="E2169" t="str">
            <v>NIPLE HD Ø4" BRIDA B16.5 x LISO Long. 500 mm. CON PASAMURO z=310mm</v>
          </cell>
          <cell r="F2169" t="str">
            <v>UN</v>
          </cell>
          <cell r="G2169">
            <v>476350</v>
          </cell>
        </row>
        <row r="2170">
          <cell r="D2170">
            <v>11385</v>
          </cell>
          <cell r="E2170" t="str">
            <v>NIPLE HD Ø4" BRIDA B16.5 x LISO Long. 1020 mm. CON PASAMURO z=820mm</v>
          </cell>
          <cell r="F2170" t="str">
            <v>UN</v>
          </cell>
          <cell r="G2170">
            <v>773592</v>
          </cell>
        </row>
        <row r="2171">
          <cell r="D2171">
            <v>11388</v>
          </cell>
          <cell r="E2171" t="str">
            <v>PIEZA ESPECIAL CCP Ø24" LISOxLISO CL300 LONGITUD 4000mm CON (1) SALIDA VERTICAL SOBRE LOMO DE Ø3" LONGITUD 200mm DE LA CAJA EXTERNA DEL TUBO A BRIDA B.16.5  Y (2) RUANAS PASAMURO Ø24" e=1' HA SOLDADAS</v>
          </cell>
          <cell r="F2171" t="str">
            <v>UN</v>
          </cell>
          <cell r="G2171">
            <v>10675357</v>
          </cell>
        </row>
        <row r="2172">
          <cell r="D2172">
            <v>11391</v>
          </cell>
          <cell r="E2172" t="str">
            <v>PIEZA ESPECIAL CCP Ø18" CL300 TIPO NIPLE LISO-BRIDA LONGITUD= 2300mm, (1) RUANA PASAMURO Ø18" HA e=1" SOLDADA A DISTANCIA z=0.85m (1) AMPLIACIÓN Ø18"A Ø24" LONGITUD=450mm SOLDADA A 1150mm DE LA BRIDA</v>
          </cell>
          <cell r="F2172" t="str">
            <v>UN</v>
          </cell>
          <cell r="G2172">
            <v>12113815</v>
          </cell>
        </row>
        <row r="2173">
          <cell r="D2173">
            <v>11408</v>
          </cell>
          <cell r="E2173" t="str">
            <v>TUBERIA HG Ø1 1/2"</v>
          </cell>
          <cell r="F2173" t="str">
            <v>ML</v>
          </cell>
          <cell r="G2173">
            <v>40270</v>
          </cell>
        </row>
        <row r="2174">
          <cell r="D2174">
            <v>11409</v>
          </cell>
          <cell r="E2174" t="str">
            <v>UNION DE DESMONTAJE AUTOPORTANTE HD Ø4" BRIDA B16.5</v>
          </cell>
          <cell r="F2174" t="str">
            <v>UN</v>
          </cell>
          <cell r="G2174">
            <v>953884</v>
          </cell>
        </row>
        <row r="2175">
          <cell r="D2175">
            <v>11424</v>
          </cell>
          <cell r="E2175" t="str">
            <v>CODO EN ACERO F 18" ENTRE 5° Y 22½° JUNTA ESPIGO / CAMPANA CON EMPAQUE DE CAUCHO, CON REVESTIMIENTO INTERIOR Y RECUBRIMIENTO EXTERIOR EN MORTERO DE CEMENTO. L=0,4 X 0,4M. PRESIÓN DE TRABAJO HASTA = 25</v>
          </cell>
          <cell r="F2175" t="str">
            <v>UN</v>
          </cell>
          <cell r="G2175">
            <v>2879905</v>
          </cell>
        </row>
        <row r="2176">
          <cell r="D2176">
            <v>11425</v>
          </cell>
          <cell r="E2176" t="str">
            <v>CODO EN ACERO F 18" ENTRE 22½° Y 45° JUNTA ESPIGO / CAMPANA CON EMPAQUE DE CAUCHO, CON REVESTIMIENTO INTERIOR Y RECUBRIMIENTO EXTERIOR EN MORTERO DE CEMENTO. L=0,60 X 0,60M. PRESIÓN DE TRABAJO HASTA =</v>
          </cell>
          <cell r="F2176" t="str">
            <v>UN</v>
          </cell>
          <cell r="G2176">
            <v>3685435</v>
          </cell>
        </row>
        <row r="2177">
          <cell r="D2177">
            <v>11426</v>
          </cell>
          <cell r="E2177" t="str">
            <v>CODO EN ACERO F 18" ENTRE 45° Y 67½° JUNTA ESPIGO / CAMPANA CON EMPAQUE DE CAUCHO, CON REVESTIMIENTO INTERIOR Y RECUBRIMIENTO EXTERIOR EN MORTERO DE CEMENTO. L=0,90 X 0,90M. PRESIÓN DE TRABAJO HASTA =</v>
          </cell>
          <cell r="F2177" t="str">
            <v>UN</v>
          </cell>
          <cell r="G2177">
            <v>4688548</v>
          </cell>
        </row>
        <row r="2178">
          <cell r="D2178">
            <v>11427</v>
          </cell>
          <cell r="E2178" t="str">
            <v>CODO EN ACERO F 18" ENTRE 45° Y 67½° JUNTA ESPIGO / CAMPANA CON EMPAQUE DE CAUCHO, CON REVESTIMIENTO INTERIOR Y RECUBRIMIENTO EXTERIOR EN MORTERO DE CEMENTO. L=1,35 X 1,35M. PRESIÓN DE TRABAJO HASTA =</v>
          </cell>
          <cell r="F2178" t="str">
            <v>UN</v>
          </cell>
          <cell r="G2178">
            <v>6613047</v>
          </cell>
        </row>
        <row r="2179">
          <cell r="D2179">
            <v>11428</v>
          </cell>
          <cell r="E2179" t="str">
            <v>TUBO EN ACERO F 20" CON UNIONES ESPIGO / CAMPANA CON EMPAQUE DE CAUCHO, CON REVESTIMIENTO INTERIOR Y RECUBRIMIENTO EXTERIOR EN MORTERO DE CEMENTO. FABRICADO DE CONFORMIDAD CON LA NORMA AWWA C 200 A PA</v>
          </cell>
          <cell r="F2179" t="str">
            <v>ML</v>
          </cell>
          <cell r="G2179">
            <v>1179859</v>
          </cell>
        </row>
        <row r="2180">
          <cell r="D2180">
            <v>11429</v>
          </cell>
          <cell r="E2180" t="str">
            <v>CODO EN ACERO F 20" ENTRE 5° Y 22½° JUNTA ESPIGO / CAMPANA CON EMPAQUE DE CAUCHO, CON REVESTIMIENTO INTERIOR Y RECUBRIMIENTO EXTERIOR EN MORTERO DE CEMENTO. L=0,4 X 0,4M. PRESIÓN DE TRABAJO HASTA = 25</v>
          </cell>
          <cell r="F2180" t="str">
            <v>UN</v>
          </cell>
          <cell r="G2180">
            <v>3209128</v>
          </cell>
        </row>
        <row r="2181">
          <cell r="D2181">
            <v>11430</v>
          </cell>
          <cell r="E2181" t="str">
            <v>CODO EN ACERO F 20" ENTRE 22½° Y 45° JUNTA ESPIGO / CAMPANA CON EMPAQUE DE CAUCHO, CON REVESTIMIENTO INTERIOR Y RECUBRIMIENTO EXTERIOR EN MORTERO DE CEMENTO. L=0,65 X 0,65M. PRESIÓN DE TRABAJO = 250 P</v>
          </cell>
          <cell r="F2181" t="str">
            <v>UN</v>
          </cell>
          <cell r="G2181">
            <v>4271074</v>
          </cell>
        </row>
        <row r="2182">
          <cell r="D2182">
            <v>11431</v>
          </cell>
          <cell r="E2182" t="str">
            <v>TUBO EN ACERO F 24" CON UNIONES ESPIGO / CAMPANA CON EMPAQUE DE CAUCHO, CON REVESTIMIENTO INTERIOR Y RECUBRIMIENTO EXTERIOR EN MORTERO DE CEMENTO. FABRICADO DE CONFORMIDAD CON LA NORMA AWWA C 200 A PA</v>
          </cell>
          <cell r="F2182" t="str">
            <v>ML</v>
          </cell>
          <cell r="G2182">
            <v>1373519</v>
          </cell>
        </row>
        <row r="2183">
          <cell r="D2183">
            <v>11432</v>
          </cell>
          <cell r="E2183" t="str">
            <v>CODO EN ACERO F 24" ENTRE 5° Y 22½° JUNTA ESPIGO / CAMPANA CON EMPAQUE DE CAUCHO, CON REVESTIMIENTO INTERIOR Y RECUBRIMIENTO EXTERIOR EN MORTERO DE CEMENTO. L=0,45 X 0,45M. PRESIÓN DE TRABAJO HASTA =</v>
          </cell>
          <cell r="F2183" t="str">
            <v>UN</v>
          </cell>
          <cell r="G2183">
            <v>4058783</v>
          </cell>
        </row>
        <row r="2184">
          <cell r="D2184">
            <v>11433</v>
          </cell>
          <cell r="E2184" t="str">
            <v>CODO EN ACERO F 24" ENTRE 22½° Y 45° JUNTA ESPIGO / CAMPANA CON EMPAQUE DE CAUCHO, CON REVESTIMIENTO INTERIOR Y RECUBRIMIENTO EXTERIOR EN MORTERO DE CEMENTO. L=0,80 X 0,80M. PRESIÓN DE TRABAJO = 250 P</v>
          </cell>
          <cell r="F2184" t="str">
            <v>UN</v>
          </cell>
          <cell r="G2184">
            <v>5668127</v>
          </cell>
        </row>
        <row r="2185">
          <cell r="D2185">
            <v>11434</v>
          </cell>
          <cell r="E2185" t="str">
            <v>CODO EN ACERO F 24" ENTRE 45° Y 67½° JUNTA ESPIGO / CAMPANA CON EMPAQUE DE CAUCHO, CON REVESTIMIENTO INTERIOR Y RECUBRIMIENTO EXTERIOR EN MORTERO DE CEMENTO. L=1,20 X 1,20M. PRESIÓN DE TRABAJO = 250 P</v>
          </cell>
          <cell r="F2185" t="str">
            <v>UN</v>
          </cell>
          <cell r="G2185">
            <v>7361843</v>
          </cell>
        </row>
        <row r="2186">
          <cell r="D2186">
            <v>11435</v>
          </cell>
          <cell r="E2186" t="str">
            <v>CANAL DE DRENAJE MONOLÍTICO EN CONCRETO POLIMÉRICO PD 150V, CLASE D400, COLOR NATURAL, H=27cm, A=20cm, Long=100cm, (Incluye rejilla)</v>
          </cell>
          <cell r="F2186" t="str">
            <v>ML</v>
          </cell>
          <cell r="G2186">
            <v>658457</v>
          </cell>
        </row>
        <row r="2187">
          <cell r="D2187">
            <v>11436</v>
          </cell>
          <cell r="E2187" t="str">
            <v>CANAL DE INSPECCION MONOLÍTICO EN CONCRETO POLIMÉRICO DE DRENAJE PD 150V, CLASE D400, COLOR NATURAL, H=27cm, A=20cm, Long=50cm, (Incluye rejilla)</v>
          </cell>
          <cell r="F2187" t="str">
            <v>UN</v>
          </cell>
          <cell r="G2187">
            <v>630605</v>
          </cell>
        </row>
        <row r="2188">
          <cell r="D2188">
            <v>11437</v>
          </cell>
          <cell r="E2188" t="str">
            <v>SUMIDERO PARA CANAL DE DRENAJE MONOLÍTICO EN CONCRETO POLIMÉRICO PD 150V, CLASE D400, COLOR NATURAL, CON REJA DE FUNDICIÓN, H=57,5cm, A=18cm, Long=50cm (Incluye rejilla)</v>
          </cell>
          <cell r="F2188" t="str">
            <v>UN</v>
          </cell>
          <cell r="G2188">
            <v>889358</v>
          </cell>
        </row>
        <row r="2189">
          <cell r="D2189">
            <v>11438</v>
          </cell>
          <cell r="E2189" t="str">
            <v>CANAL DE DRENAJE MONOLÍTICO EN CONCRETO POLIMÉRICO RD 200V, CLASE F900, COLOR NATURAL, H=53cm, A=26cm, Long=100cm (Incluye rejilla)</v>
          </cell>
          <cell r="F2189" t="str">
            <v>ML</v>
          </cell>
          <cell r="G2189">
            <v>1397473</v>
          </cell>
        </row>
        <row r="2190">
          <cell r="D2190">
            <v>11439</v>
          </cell>
          <cell r="E2190" t="str">
            <v>CANAL DE INSPECCION DE DRENAJE MONOLÍTICO EN CONCRETO POLIMÉRICO RD 200V, CLASE F900, COLOR NATURAL, H=53cm, A=26cm, Long=66cm (Incluye rejilla)</v>
          </cell>
          <cell r="F2190" t="str">
            <v>UN</v>
          </cell>
          <cell r="G2190">
            <v>1689610</v>
          </cell>
        </row>
        <row r="2191">
          <cell r="D2191">
            <v>11442</v>
          </cell>
          <cell r="E2191" t="str">
            <v>SUMINISTRO DE PENNISETUM (Incluye suministro al sitio de obra de 16 unidades por M2)</v>
          </cell>
          <cell r="F2191" t="str">
            <v>M2</v>
          </cell>
          <cell r="G2191">
            <v>85680</v>
          </cell>
        </row>
        <row r="2192">
          <cell r="D2192">
            <v>11443</v>
          </cell>
          <cell r="E2192" t="str">
            <v>SUMINISTRO DE LIRIOPE (Incluye suministro al sitio de obra de 16 unidades por M2)</v>
          </cell>
          <cell r="F2192" t="str">
            <v>M2</v>
          </cell>
          <cell r="G2192">
            <v>65450</v>
          </cell>
        </row>
        <row r="2193">
          <cell r="D2193">
            <v>11444</v>
          </cell>
          <cell r="E2193" t="str">
            <v>SUMINISTRO DE CLAVEL CHINO (Incluye suministro al sitio de obra de 16 unidades por M2)</v>
          </cell>
          <cell r="F2193" t="str">
            <v>M2</v>
          </cell>
          <cell r="G2193">
            <v>41650</v>
          </cell>
        </row>
        <row r="2194">
          <cell r="D2194">
            <v>11447</v>
          </cell>
          <cell r="E2194" t="str">
            <v>PISO EN PORCELANATO COLOR GRIS OSCURO TIPO BARI PLUS, ACABADO PULIDO, FORMATO 0,60cmx0,60cm LÍNEA CONVENCIONAL.</v>
          </cell>
          <cell r="F2194" t="str">
            <v>M2</v>
          </cell>
          <cell r="G2194">
            <v>108000</v>
          </cell>
        </row>
        <row r="2195">
          <cell r="D2195">
            <v>11448</v>
          </cell>
          <cell r="E2195" t="str">
            <v>PINO ROMERON H=1.5 m. (Incluye suministro, tutor con manguera y alambre)</v>
          </cell>
          <cell r="F2195" t="str">
            <v>UN</v>
          </cell>
          <cell r="G2195">
            <v>132000</v>
          </cell>
        </row>
        <row r="2196">
          <cell r="D2196">
            <v>11449</v>
          </cell>
          <cell r="E2196" t="str">
            <v>CHALECO SENCILLO EN DRIL SIN LOGO DOS BOLSILLOS</v>
          </cell>
          <cell r="F2196" t="str">
            <v>UN</v>
          </cell>
          <cell r="G2196">
            <v>42245</v>
          </cell>
        </row>
        <row r="2197">
          <cell r="D2197">
            <v>11450</v>
          </cell>
          <cell r="E2197" t="str">
            <v>CHALECO REFLECTIVO EN TELA</v>
          </cell>
          <cell r="F2197" t="str">
            <v>UN</v>
          </cell>
          <cell r="G2197">
            <v>15351</v>
          </cell>
        </row>
        <row r="2198">
          <cell r="D2198">
            <v>11451</v>
          </cell>
          <cell r="E2198" t="str">
            <v>CARTUCHO RESPIRADOR P-100 VAPORES ORGÁNICOS</v>
          </cell>
          <cell r="F2198" t="str">
            <v>UN</v>
          </cell>
          <cell r="G2198">
            <v>40000</v>
          </cell>
        </row>
        <row r="2199">
          <cell r="D2199">
            <v>11452</v>
          </cell>
          <cell r="E2199" t="str">
            <v>GUANTE SOLDADOR</v>
          </cell>
          <cell r="F2199" t="str">
            <v>PAR</v>
          </cell>
          <cell r="G2199">
            <v>38943</v>
          </cell>
        </row>
        <row r="2200">
          <cell r="D2200">
            <v>11453</v>
          </cell>
          <cell r="E2200" t="str">
            <v>DESCENDEDOR ANTICAIDA</v>
          </cell>
          <cell r="F2200" t="str">
            <v>PAR</v>
          </cell>
          <cell r="G2200">
            <v>844053</v>
          </cell>
        </row>
        <row r="2201">
          <cell r="D2201">
            <v>11454</v>
          </cell>
          <cell r="E2201" t="str">
            <v>EXÁMEN DE APTITUD PSICOFÍSICA PARA TRABAJO EN ALTURA (Incluye perfíl lipídico, glicemia pre y post.)</v>
          </cell>
          <cell r="F2201" t="str">
            <v>UN</v>
          </cell>
          <cell r="G2201">
            <v>102000</v>
          </cell>
        </row>
        <row r="2202">
          <cell r="D2202">
            <v>11455</v>
          </cell>
          <cell r="E2202" t="e">
            <v>#VALUE!</v>
          </cell>
          <cell r="F2202" t="str">
            <v>Pto.3R</v>
          </cell>
          <cell r="G2202">
            <v>27370</v>
          </cell>
        </row>
        <row r="2203">
          <cell r="D2203">
            <v>11456</v>
          </cell>
          <cell r="E2203" t="str">
            <v>TOMA DE DEFLEXIONES CON EQUIPO DEFLECTOMETRO DE IMPACTO (FWD/HWD) PARA PAVIMENTO CON SUPERFICIE RIGIDA. INCLUYE MOVILIZACION, CARRO ESCOLTA DEL EQUIPO, TOMA DE INFORMACION, PROCESAMIENTO Y ENTREGA DE RESULTADOS. Norma técnica: ASTM D4694-09 (20).</v>
          </cell>
          <cell r="F2203" t="str">
            <v>Pto.3R</v>
          </cell>
          <cell r="G2203">
            <v>33915</v>
          </cell>
        </row>
        <row r="2204">
          <cell r="D2204">
            <v>11457</v>
          </cell>
          <cell r="E2204" t="str">
            <v>TOMA DE DEFLEXIONES CON EQUIPO DEFLECTÓMETRO DE IMPACTO (LWD) EN ESTRUCTURA DE PAVIMENTO. Incluye movilización, toma de información, procesamiento y entrega de resultados. Norma técnica: ASTM E2583.</v>
          </cell>
          <cell r="F2204" t="str">
            <v>PUNTO</v>
          </cell>
          <cell r="G2204">
            <v>43435</v>
          </cell>
        </row>
        <row r="2205">
          <cell r="D2205">
            <v>11458</v>
          </cell>
          <cell r="E2205" t="e">
            <v>#VALUE!</v>
          </cell>
          <cell r="F2205" t="str">
            <v>Km-Car</v>
          </cell>
          <cell r="G2205">
            <v>72663</v>
          </cell>
        </row>
        <row r="2206">
          <cell r="D2206">
            <v>11459</v>
          </cell>
          <cell r="E2206" t="e">
            <v>#VALUE!</v>
          </cell>
          <cell r="F2206" t="str">
            <v>Km-Car</v>
          </cell>
          <cell r="G2206">
            <v>65759</v>
          </cell>
        </row>
        <row r="2207">
          <cell r="D2207">
            <v>11460</v>
          </cell>
          <cell r="E2207" t="e">
            <v>#VALUE!</v>
          </cell>
          <cell r="F2207" t="str">
            <v>Km-Car</v>
          </cell>
          <cell r="G2207">
            <v>148750</v>
          </cell>
        </row>
        <row r="2208">
          <cell r="D2208">
            <v>11461</v>
          </cell>
          <cell r="E2208" t="e">
            <v>#VALUE!</v>
          </cell>
          <cell r="F2208" t="str">
            <v>Km-Car</v>
          </cell>
          <cell r="G2208">
            <v>178500</v>
          </cell>
        </row>
        <row r="2209">
          <cell r="D2209">
            <v>11462</v>
          </cell>
          <cell r="E2209" t="e">
            <v>#VALUE!</v>
          </cell>
          <cell r="F2209" t="str">
            <v>Km-Car</v>
          </cell>
          <cell r="G2209">
            <v>178605</v>
          </cell>
        </row>
        <row r="2210">
          <cell r="D2210">
            <v>11463</v>
          </cell>
          <cell r="E2210" t="e">
            <v>#VALUE!</v>
          </cell>
          <cell r="F2210" t="str">
            <v>Km-Car</v>
          </cell>
          <cell r="G2210">
            <v>205527</v>
          </cell>
        </row>
        <row r="2211">
          <cell r="D2211">
            <v>11464</v>
          </cell>
          <cell r="E2211" t="e">
            <v>#VALUE!</v>
          </cell>
          <cell r="F2211" t="str">
            <v>Km-Car</v>
          </cell>
          <cell r="G2211">
            <v>258944</v>
          </cell>
        </row>
        <row r="2212">
          <cell r="D2212">
            <v>11465</v>
          </cell>
          <cell r="E2212" t="e">
            <v>#VALUE!</v>
          </cell>
          <cell r="F2212" t="str">
            <v>Km-Car</v>
          </cell>
          <cell r="G2212">
            <v>187604</v>
          </cell>
        </row>
        <row r="2213">
          <cell r="D2213">
            <v>11466</v>
          </cell>
          <cell r="E2213" t="e">
            <v>#VALUE!</v>
          </cell>
          <cell r="F2213" t="str">
            <v>Km-Car</v>
          </cell>
          <cell r="G2213">
            <v>164707</v>
          </cell>
        </row>
        <row r="2214">
          <cell r="D2214">
            <v>11467</v>
          </cell>
          <cell r="E2214" t="e">
            <v>#VALUE!</v>
          </cell>
          <cell r="F2214" t="str">
            <v>Km-Car</v>
          </cell>
          <cell r="G2214">
            <v>192298</v>
          </cell>
        </row>
        <row r="2215">
          <cell r="D2215">
            <v>11468</v>
          </cell>
          <cell r="E2215" t="e">
            <v>#VALUE!</v>
          </cell>
          <cell r="F2215" t="str">
            <v>Km-Car</v>
          </cell>
          <cell r="G2215">
            <v>336532</v>
          </cell>
        </row>
        <row r="2216">
          <cell r="D2216">
            <v>11470</v>
          </cell>
          <cell r="E2216" t="e">
            <v>#VALUE!</v>
          </cell>
          <cell r="F2216" t="str">
            <v>Km-Car</v>
          </cell>
          <cell r="G2216">
            <v>76538</v>
          </cell>
        </row>
        <row r="2217">
          <cell r="D2217">
            <v>11471</v>
          </cell>
          <cell r="E2217" t="e">
            <v>#VALUE!</v>
          </cell>
          <cell r="F2217" t="str">
            <v>Km-Car</v>
          </cell>
          <cell r="G2217">
            <v>93237</v>
          </cell>
        </row>
        <row r="2218">
          <cell r="D2218">
            <v>11472</v>
          </cell>
          <cell r="E2218" t="e">
            <v>#VALUE!</v>
          </cell>
          <cell r="F2218" t="str">
            <v>Km-Car</v>
          </cell>
          <cell r="G2218">
            <v>113050</v>
          </cell>
        </row>
        <row r="2219">
          <cell r="D2219">
            <v>11473</v>
          </cell>
          <cell r="E2219" t="str">
            <v>ALQUILER  DE DEFLECTÓMETRO DE IMPACTO (FWD/HWD). Incluye movilización y carro escolta del equipo y toma de información, procesamiento y entrega de resultados. Norma técnica: INV E – 798 - 13 ASTM D4694 INV E – 797 - 13 ASTM D4695 ASTM D5858.</v>
          </cell>
          <cell r="F2219" t="str">
            <v>JR</v>
          </cell>
          <cell r="G2219">
            <v>4038384</v>
          </cell>
        </row>
        <row r="2220">
          <cell r="D2220">
            <v>11474</v>
          </cell>
          <cell r="E2220" t="str">
            <v>ALQUILER  DE DEFLECTÓMETRO DE IMPACTO (LWD). Incluye movilización y toma de información, procesamiento y entrega de resultados. Norma técnica: ASTM E2583.</v>
          </cell>
          <cell r="F2220" t="str">
            <v>JR</v>
          </cell>
          <cell r="G2220">
            <v>3162782</v>
          </cell>
        </row>
        <row r="2221">
          <cell r="D2221">
            <v>11477</v>
          </cell>
          <cell r="E2221" t="str">
            <v>ENSAYO RADIOGRÁFICO. Norma técnica: ASTM E94.</v>
          </cell>
          <cell r="F2221" t="str">
            <v>DIA</v>
          </cell>
          <cell r="G2221">
            <v>1130500</v>
          </cell>
        </row>
        <row r="2222">
          <cell r="D2222">
            <v>11481</v>
          </cell>
          <cell r="E2222" t="str">
            <v>EVALUACION DEL GRADO DE LIMPIEZA CON HERRAMIENTAS MANUALES. Norma técnica: SSPC-SP2-18.</v>
          </cell>
          <cell r="F2222" t="str">
            <v>DIA</v>
          </cell>
          <cell r="G2222">
            <v>919632</v>
          </cell>
        </row>
        <row r="2223">
          <cell r="D2223">
            <v>11482</v>
          </cell>
          <cell r="E2223" t="str">
            <v>EVALUACIÓN DEL GRADO DE LIMPIEZA MANUAL Y MECÁNICA. Norma técnica: SSPC-SP3.</v>
          </cell>
          <cell r="F2223" t="str">
            <v>DIA</v>
          </cell>
          <cell r="G2223">
            <v>919632</v>
          </cell>
        </row>
        <row r="2224">
          <cell r="D2224">
            <v>11483</v>
          </cell>
          <cell r="E2224" t="str">
            <v>EVALUACIÓN DEL GRADO DE LIMPIEZA POR CHORRO ABRASIVO A GRADO METAL BLANCO BASADO EN EL PATRÓN SSPC - VIS1. Norma técnica: SSPC-SP5 SSPC-SP7.</v>
          </cell>
          <cell r="F2224" t="str">
            <v>DIA</v>
          </cell>
          <cell r="G2224">
            <v>919632</v>
          </cell>
        </row>
        <row r="2225">
          <cell r="D2225">
            <v>11484</v>
          </cell>
          <cell r="E2225" t="str">
            <v>EVALUACION DEL GRADO DE RUGOSIDAD DEL RECUBRIMIENTO. Norma técnica: NTC-3951-96 ASTM D4417-21.</v>
          </cell>
          <cell r="F2225" t="str">
            <v>DIA</v>
          </cell>
          <cell r="G2225">
            <v>919632</v>
          </cell>
        </row>
        <row r="2226">
          <cell r="D2226">
            <v>11485</v>
          </cell>
          <cell r="E2226" t="str">
            <v>EVALUACIÓN DE CONDICIONES AMBIENTALES (EN EL MOMENTO DE LA APLICACIÓN DEL RECUBRIMIENTO). Norma técnica: NTC 3951  ASTM E337.</v>
          </cell>
          <cell r="F2226" t="str">
            <v>DIA</v>
          </cell>
          <cell r="G2226">
            <v>919632</v>
          </cell>
        </row>
        <row r="2227">
          <cell r="D2227">
            <v>11489</v>
          </cell>
          <cell r="E2227" t="str">
            <v>INSPECCION VISUAL PARA EVALUACION DE DEFECTOS Y DEFINICION DE PROCEDIMIENTOS DE REPARACION. Norma técnica: ASTM A123/A123M-15 (17).</v>
          </cell>
          <cell r="F2227" t="str">
            <v>DIA</v>
          </cell>
          <cell r="G2227">
            <v>919632</v>
          </cell>
        </row>
        <row r="2228">
          <cell r="D2228">
            <v>11498</v>
          </cell>
          <cell r="E2228" t="str">
            <v>TRACCIÓN DE ACERO ESTRUCTURAL. Norma técnica: NTC 3353 - ASTM E8.</v>
          </cell>
          <cell r="F2228" t="str">
            <v>UN</v>
          </cell>
          <cell r="G2228">
            <v>178500</v>
          </cell>
        </row>
        <row r="2229">
          <cell r="D2229">
            <v>11499</v>
          </cell>
          <cell r="E2229" t="str">
            <v>BARRAS CORRUGADAS Y LISAS DE ACERO DE BAJA ALEACION, PARA REFUERZO DE CONCRETO. TRACCION DE BARRAS LISAS Y CORRUGADAS. Norma técnica: NTC-2289-20 Numeral 9 NTC-3353-21.</v>
          </cell>
          <cell r="F2229" t="str">
            <v>UN</v>
          </cell>
          <cell r="G2229">
            <v>125000</v>
          </cell>
        </row>
        <row r="2230">
          <cell r="D2230">
            <v>11500</v>
          </cell>
          <cell r="E2230" t="str">
            <v>TRACCIÓN DE ALAMBRE DE ACERO/TORON DE ACERO. Norma técnica: NTC 2289 NTC 3353 ASTM A370.</v>
          </cell>
          <cell r="F2230" t="str">
            <v>UN</v>
          </cell>
          <cell r="G2230">
            <v>164000</v>
          </cell>
        </row>
        <row r="2231">
          <cell r="D2231">
            <v>11501</v>
          </cell>
          <cell r="E2231" t="str">
            <v>METODO DE PRUEBA ESTANDAR PARA DETERMINAR LA DUREZA ROCKWELL DE MATERIALES METALICOS (ALUMINIO). Norma técnica: NTC-19-96 ASTM E18-22.</v>
          </cell>
          <cell r="F2231" t="str">
            <v>UN</v>
          </cell>
          <cell r="G2231">
            <v>118535</v>
          </cell>
        </row>
        <row r="2232">
          <cell r="D2232">
            <v>11502</v>
          </cell>
          <cell r="E2232" t="str">
            <v>METODO DE ENSAYO PARA MEDIR LA EXPANSION DEL CEMENTO HIDRAULICO EN BARRAS DE MORTERO SUMERGIDAS EN AGUA. Norma técnica: NTC-4927-20.</v>
          </cell>
          <cell r="F2232" t="str">
            <v>UN</v>
          </cell>
          <cell r="G2232">
            <v>816340</v>
          </cell>
        </row>
        <row r="2233">
          <cell r="D2233">
            <v>11503</v>
          </cell>
          <cell r="E2233" t="str">
            <v>ENSAYO PARA DETERMINAR LA ACTIVIDAD PUZOLANICA EN CEMENTOS CON PUZOLANA. Norma técnica: NTC-1512-18.</v>
          </cell>
          <cell r="F2233" t="str">
            <v>UN</v>
          </cell>
          <cell r="G2233">
            <v>907864</v>
          </cell>
        </row>
        <row r="2234">
          <cell r="D2234">
            <v>11504</v>
          </cell>
          <cell r="E2234" t="str">
            <v>RESISTENCIA A LA ABRASIÓN - DESGASTE DE CONCRETO. Norma técnica: ASTM D3389 NTC-5147.</v>
          </cell>
          <cell r="F2234" t="str">
            <v>UN</v>
          </cell>
          <cell r="G2234">
            <v>357000</v>
          </cell>
        </row>
        <row r="2235">
          <cell r="D2235">
            <v>11505</v>
          </cell>
          <cell r="E2235" t="str">
            <v>FLEXIÓN DE LOSETA EN CONCRETO PRETENSADO. Norma técnica: ASTM C78 NTC 2871.</v>
          </cell>
          <cell r="F2235" t="str">
            <v>UN</v>
          </cell>
          <cell r="G2235">
            <v>525631</v>
          </cell>
        </row>
        <row r="2236">
          <cell r="D2236">
            <v>11506</v>
          </cell>
          <cell r="E2236" t="str">
            <v>PUNZONAMIENTO DE PANEL EN CONCRETO PRETENSADO. Norma técnica: PROTOCOLO PUNZONAMIENTO CONTRATO IDU-791-2017.</v>
          </cell>
          <cell r="F2236" t="str">
            <v>UN</v>
          </cell>
          <cell r="G2236">
            <v>626000</v>
          </cell>
        </row>
        <row r="2237">
          <cell r="D2237">
            <v>11507</v>
          </cell>
          <cell r="E2237" t="str">
            <v>CONTENIDO DE AIRE INCLUIDO. Norma técnica: NTC 1032.</v>
          </cell>
          <cell r="F2237" t="str">
            <v>UN</v>
          </cell>
          <cell r="G2237">
            <v>89845</v>
          </cell>
        </row>
        <row r="2238">
          <cell r="D2238">
            <v>11508</v>
          </cell>
          <cell r="E2238" t="str">
            <v>INSTRUMENTACIÓN INICIAL PARA ESTIMAR LA RESISTENCIA DEL CONCRETO POR EL MÉTODO DE LA MADUREZ. Norma técnica: NTC 3756.</v>
          </cell>
          <cell r="F2238" t="str">
            <v>UN</v>
          </cell>
          <cell r="G2238">
            <v>113050</v>
          </cell>
        </row>
        <row r="2239">
          <cell r="D2239">
            <v>11509</v>
          </cell>
          <cell r="E2239" t="str">
            <v>METODOS DE ENSAYO PARA MEDIR EL FLUJO LIBRE, FLUJO RESTRINGIDO Y SEGREGACION EN CONCRETOS AUTOCOMPACTANTES. Norma técnica: NTC-5222-03 .</v>
          </cell>
          <cell r="F2239" t="str">
            <v>UN</v>
          </cell>
          <cell r="G2239">
            <v>141015</v>
          </cell>
        </row>
        <row r="2240">
          <cell r="D2240">
            <v>11510</v>
          </cell>
          <cell r="E2240" t="str">
            <v>TIEMPO DE FRAGUADO DE MEZCLAS DE CONCRETO POR MEDIO DE SU RESISTENCIA A LA PENETRACIÓN. Norma técnica: NTC 890.</v>
          </cell>
          <cell r="F2240" t="str">
            <v>UN</v>
          </cell>
          <cell r="G2240">
            <v>235620</v>
          </cell>
        </row>
        <row r="2241">
          <cell r="D2241">
            <v>11511</v>
          </cell>
          <cell r="E2241" t="str">
            <v>TOMA DE LECTURAS DIARIAS PARA ESTIMAR LA RESISTENCIA DEL CONCRETO POR EL MÉTODO DE MADUREZ. Norma técnica: NTC 3756.</v>
          </cell>
          <cell r="F2241" t="str">
            <v>PTO/3M</v>
          </cell>
          <cell r="G2241">
            <v>152915</v>
          </cell>
        </row>
        <row r="2242">
          <cell r="D2242">
            <v>11512</v>
          </cell>
          <cell r="E2242" t="str">
            <v>RESISTENCIA A LA PENETRACIÓN PISTÓN DE 50 MM DE DIÁMETRO. Norma técnica: ASTM D6241.</v>
          </cell>
          <cell r="F2242" t="str">
            <v>UN</v>
          </cell>
          <cell r="G2242">
            <v>351288</v>
          </cell>
        </row>
        <row r="2243">
          <cell r="D2243">
            <v>11513</v>
          </cell>
          <cell r="E2243" t="str">
            <v>TAMAÑO DE  ABERTURA APARENTE. Norma técnica: ASTM D4751 NTC-2255-2003.</v>
          </cell>
          <cell r="F2243" t="str">
            <v>UN</v>
          </cell>
          <cell r="G2243">
            <v>207536</v>
          </cell>
        </row>
        <row r="2244">
          <cell r="D2244">
            <v>11514</v>
          </cell>
          <cell r="E2244" t="str">
            <v>ESTABILIDAD  ULTRAVIOLETA POR HR. Norma técnica: ASTM D4355.</v>
          </cell>
          <cell r="F2244" t="str">
            <v>HR</v>
          </cell>
          <cell r="G2244">
            <v>23800</v>
          </cell>
        </row>
        <row r="2245">
          <cell r="D2245">
            <v>11515</v>
          </cell>
          <cell r="E2245" t="str">
            <v>METODO DE PRUEBA ESTANDAR PARA LA DENSIDAD DE PLASTICOS MEDIANTE LA TECNICA DE GRADIENTE DE DENSIDAD. Norma técnica: ASTM D1505-18.</v>
          </cell>
          <cell r="F2245" t="str">
            <v>UN</v>
          </cell>
          <cell r="G2245">
            <v>333200</v>
          </cell>
        </row>
        <row r="2246">
          <cell r="D2246">
            <v>11516</v>
          </cell>
          <cell r="E2246" t="str">
            <v>METODOS DE PRUEBA ESTANDAR PARA DENSIDAD Y GRAVEDAD ESPECIFICA (DENSIDAD RELATIVA) DE PLASTICOS POR DESPLAZAMIENTO. Norma técnica: ASTM D792-20.</v>
          </cell>
          <cell r="F2246" t="str">
            <v>UN</v>
          </cell>
          <cell r="G2246">
            <v>142800</v>
          </cell>
        </row>
        <row r="2247">
          <cell r="D2247">
            <v>11517</v>
          </cell>
          <cell r="E2247" t="str">
            <v>METODO DE PRUEBA ESTANDAR PARA MEDIR EL ESPESOR NOMINAL DE LOS GEOSINTETICOS. Norma técnica: ASTM D5199-12 (19).</v>
          </cell>
          <cell r="F2247" t="str">
            <v>UN</v>
          </cell>
          <cell r="G2247">
            <v>119000</v>
          </cell>
        </row>
        <row r="2248">
          <cell r="D2248">
            <v>11518</v>
          </cell>
          <cell r="E2248" t="str">
            <v>CONTENIDO DE CARBÓN NEGRO. Norma técnica: ASTM D1603 ASTM D4218 ISO 6964-19.</v>
          </cell>
          <cell r="F2248" t="str">
            <v>UN</v>
          </cell>
          <cell r="G2248">
            <v>333200</v>
          </cell>
        </row>
        <row r="2249">
          <cell r="D2249">
            <v>11519</v>
          </cell>
          <cell r="E2249" t="str">
            <v>PROPIEDADES DE TRACCIÓN DE POLIETILENO NO REFORZADO Y GEOMEMBRANA DE POLIPROPILENO FLEXIBLE NO REFORZADO. Norma técnica: ASTM D1603 ASTM D4218 ISO 6964-19.</v>
          </cell>
          <cell r="F2249" t="str">
            <v>UN</v>
          </cell>
          <cell r="G2249">
            <v>189210</v>
          </cell>
        </row>
        <row r="2250">
          <cell r="D2250">
            <v>11520</v>
          </cell>
          <cell r="E2250" t="str">
            <v>INTEGRIDAD DE LAS COSTURAS UTILIZADAS PARA UNIR GEOMEMBRANAS FLEXIBLES DE LÁMINAS POLIMÉRICAS. Norma técnica: ISO 13426 Método B ASTM D4437.</v>
          </cell>
          <cell r="F2250" t="str">
            <v>UN</v>
          </cell>
          <cell r="G2250">
            <v>214200</v>
          </cell>
        </row>
        <row r="2251">
          <cell r="D2251">
            <v>11521</v>
          </cell>
          <cell r="E2251" t="str">
            <v>TIEMPO DE INDUCCIÓN OXIDATIVA. Norma técnica: ASTM D3895.</v>
          </cell>
          <cell r="F2251" t="str">
            <v>UN</v>
          </cell>
          <cell r="G2251">
            <v>809200</v>
          </cell>
        </row>
        <row r="2252">
          <cell r="D2252">
            <v>11522</v>
          </cell>
          <cell r="E2252" t="str">
            <v>RESISTENCIA AL AGRIETAMIENTO AFECTACIONES MEDIOAMBIENTALES. Norma técnica: ASTM D1693.</v>
          </cell>
          <cell r="F2252" t="str">
            <v>UN</v>
          </cell>
          <cell r="G2252">
            <v>214200</v>
          </cell>
        </row>
        <row r="2253">
          <cell r="D2253">
            <v>11523</v>
          </cell>
          <cell r="E2253" t="str">
            <v>ANGULO LA FRICCIÓN CONJUNTO ARENA – PARED DE CELDA. Norma técnica: ASTM D5321.</v>
          </cell>
          <cell r="F2253" t="str">
            <v>UN</v>
          </cell>
          <cell r="G2253">
            <v>357000</v>
          </cell>
        </row>
        <row r="2254">
          <cell r="D2254">
            <v>11524</v>
          </cell>
          <cell r="E2254" t="str">
            <v>RESISTENCIA A LA TENSIÓN ÚLTIMA (VMPR). Norma técnica: ASTM D6637.</v>
          </cell>
          <cell r="F2254" t="str">
            <v>UN</v>
          </cell>
          <cell r="G2254">
            <v>178500</v>
          </cell>
        </row>
        <row r="2255">
          <cell r="D2255">
            <v>11525</v>
          </cell>
          <cell r="E2255" t="str">
            <v>ELONGACIÓN A LA ROTURA. Norma técnica: ASTM D6637.</v>
          </cell>
          <cell r="F2255" t="str">
            <v>UN</v>
          </cell>
          <cell r="G2255">
            <v>151130</v>
          </cell>
        </row>
        <row r="2256">
          <cell r="D2256">
            <v>11526</v>
          </cell>
          <cell r="E2256" t="str">
            <v>PUNTO DE FUSIÓN. Norma técnica: ASTM D276.</v>
          </cell>
          <cell r="F2256" t="str">
            <v>UN</v>
          </cell>
          <cell r="G2256">
            <v>714000</v>
          </cell>
        </row>
        <row r="2257">
          <cell r="D2257">
            <v>11528</v>
          </cell>
          <cell r="E2257" t="str">
            <v>CONTENIDO DE AGUA EN UNA EMULSION ASFALTICA. Norma técnica: INVE-761-13 ASTM D244-09 (17).</v>
          </cell>
          <cell r="F2257" t="str">
            <v>UN</v>
          </cell>
          <cell r="G2257">
            <v>210773</v>
          </cell>
        </row>
        <row r="2258">
          <cell r="D2258">
            <v>11529</v>
          </cell>
          <cell r="E2258" t="str">
            <v>ESTABILIDAD DE LAS EMULSIONES ASFALTICAS DURANTE EL ALMACENAMIENTO. Norma técnica: INVE-764-13 ASTM D6930-19.</v>
          </cell>
          <cell r="F2258" t="str">
            <v>UN</v>
          </cell>
          <cell r="G2258">
            <v>250019</v>
          </cell>
        </row>
        <row r="2259">
          <cell r="D2259">
            <v>11531</v>
          </cell>
          <cell r="E2259" t="str">
            <v>ALARGAMIENTO HASTA LA ROTURA. Norma técnica: ASTM D412 ISO 37 NTC 444.</v>
          </cell>
          <cell r="F2259" t="str">
            <v>UN</v>
          </cell>
          <cell r="G2259">
            <v>159000</v>
          </cell>
        </row>
        <row r="2260">
          <cell r="D2260">
            <v>11532</v>
          </cell>
          <cell r="E2260" t="str">
            <v>RESISTENCIA A TRACCIÓN. Norma técnica: ASTM D412 ISO 37 NTC 444.</v>
          </cell>
          <cell r="F2260" t="str">
            <v>UN</v>
          </cell>
          <cell r="G2260">
            <v>159000</v>
          </cell>
        </row>
        <row r="2261">
          <cell r="D2261">
            <v>11533</v>
          </cell>
          <cell r="E2261" t="str">
            <v>ENSAYO DE COMPRESIÓN - MÉTODO B. Norma técnica: ASTM D395 ASTM D1149 INV E 642.</v>
          </cell>
          <cell r="F2261" t="str">
            <v>UN</v>
          </cell>
          <cell r="G2261">
            <v>571200</v>
          </cell>
        </row>
        <row r="2262">
          <cell r="D2262">
            <v>11534</v>
          </cell>
          <cell r="E2262" t="str">
            <v>RESISTENCIA AL OZONO. Norma técnica: ASTM D1149 NTC 6292.</v>
          </cell>
          <cell r="F2262" t="str">
            <v>UN</v>
          </cell>
          <cell r="G2262">
            <v>1428000</v>
          </cell>
        </row>
        <row r="2263">
          <cell r="D2263">
            <v>11535</v>
          </cell>
          <cell r="E2263" t="str">
            <v>ADHERENCIA CAUCHO - ACERO. Norma técnica: ASTM D429 INV_E 642.</v>
          </cell>
          <cell r="F2263" t="str">
            <v>UN</v>
          </cell>
          <cell r="G2263">
            <v>357000</v>
          </cell>
        </row>
        <row r="2264">
          <cell r="D2264">
            <v>11536</v>
          </cell>
          <cell r="E2264" t="str">
            <v>RESISTENCIA AL DESGARRO. Norma técnica: ASTM D624 NTC 445.</v>
          </cell>
          <cell r="F2264" t="str">
            <v>UN</v>
          </cell>
          <cell r="G2264">
            <v>119500</v>
          </cell>
        </row>
        <row r="2265">
          <cell r="D2265">
            <v>11537</v>
          </cell>
          <cell r="E2265" t="str">
            <v>DUREZA (SHORE A). Norma técnica: ASTM D2240 ISO 48 NTC 467.</v>
          </cell>
          <cell r="F2265" t="str">
            <v>UN</v>
          </cell>
          <cell r="G2265">
            <v>142800</v>
          </cell>
        </row>
        <row r="2266">
          <cell r="D2266">
            <v>11538</v>
          </cell>
          <cell r="E2266" t="str">
            <v>DETERIORO DE CAUCHO EN HORNO (70 HORAS). Norma técnica: ASTM D573 ISO48/ISO188 NTC 447.</v>
          </cell>
          <cell r="F2266" t="str">
            <v>UN</v>
          </cell>
          <cell r="G2266">
            <v>505516</v>
          </cell>
        </row>
        <row r="2267">
          <cell r="D2267">
            <v>11543</v>
          </cell>
          <cell r="E2267" t="str">
            <v>MODULO DE CORTE. Norma técnica: ASTM D4014, Sección 14 CCP-14  INV E 642.</v>
          </cell>
          <cell r="F2267" t="str">
            <v>UN</v>
          </cell>
          <cell r="G2267">
            <v>404600</v>
          </cell>
        </row>
        <row r="2268">
          <cell r="D2268">
            <v>11544</v>
          </cell>
          <cell r="E2268" t="str">
            <v>RIGIDEZ TÉRMICA INSTANTÁNEA. Norma técnica: ASTM D1043 INV E 642.</v>
          </cell>
          <cell r="F2268" t="str">
            <v>UN</v>
          </cell>
          <cell r="G2268">
            <v>476000</v>
          </cell>
        </row>
        <row r="2269">
          <cell r="D2269">
            <v>11546</v>
          </cell>
          <cell r="E2269" t="str">
            <v>CONCENTRACIÓN DE SOLIDOS/VOLUMEN. Norma técnica: ASTM D2697.</v>
          </cell>
          <cell r="F2269" t="str">
            <v>UN</v>
          </cell>
          <cell r="G2269">
            <v>157080</v>
          </cell>
        </row>
        <row r="2270">
          <cell r="D2270">
            <v>11547</v>
          </cell>
          <cell r="E2270" t="str">
            <v>VOC (COMPONENTES VOLÁTILES ORGÁNICOS). Norma técnica: ASTM D2369.</v>
          </cell>
          <cell r="F2270" t="str">
            <v>UN</v>
          </cell>
          <cell r="G2270">
            <v>330000</v>
          </cell>
        </row>
        <row r="2271">
          <cell r="D2271">
            <v>11549</v>
          </cell>
          <cell r="E2271" t="str">
            <v>METODO DE PRUEBA ESTANDAR PARA PROPIEDADES DE COMPRESION DE PLASTICOS RIGIDOS. Norma técnica: ASTM D695-23.</v>
          </cell>
          <cell r="F2271" t="str">
            <v>UN</v>
          </cell>
          <cell r="G2271">
            <v>476000</v>
          </cell>
        </row>
        <row r="2272">
          <cell r="D2272">
            <v>11550</v>
          </cell>
          <cell r="E2272" t="str">
            <v>FLEXION DE LOSETA EN PLÁSTICO RÍGIDO. Norma técnica: NTC 663. Norma técnica: NTC 663.</v>
          </cell>
          <cell r="F2272" t="str">
            <v>UN</v>
          </cell>
          <cell r="G2272">
            <v>229299</v>
          </cell>
        </row>
        <row r="2273">
          <cell r="D2273">
            <v>11551</v>
          </cell>
          <cell r="E2273" t="str">
            <v>RESISTENCIA A LA ABRASIÓN - DESGASTE DE PLÁSTICO RÍGIDO. Norma técnica: ASTM D3389. Norma técnica: ASTM D3389.</v>
          </cell>
          <cell r="F2273" t="str">
            <v>UN</v>
          </cell>
          <cell r="G2273">
            <v>452200</v>
          </cell>
        </row>
        <row r="2274">
          <cell r="D2274">
            <v>11554</v>
          </cell>
          <cell r="E2274" t="str">
            <v>PERFILES C GR 50/GR 36 GALVANIZADO</v>
          </cell>
          <cell r="F2274" t="str">
            <v>KG</v>
          </cell>
          <cell r="G2274">
            <v>8211</v>
          </cell>
        </row>
        <row r="2275">
          <cell r="D2275">
            <v>11561</v>
          </cell>
          <cell r="E2275" t="str">
            <v>CODO 45° PVC ALCANTARILLADO D=8"</v>
          </cell>
          <cell r="F2275" t="str">
            <v>UN</v>
          </cell>
          <cell r="G2275">
            <v>193841</v>
          </cell>
        </row>
        <row r="2276">
          <cell r="D2276">
            <v>11562</v>
          </cell>
          <cell r="E2276" t="str">
            <v>TAPA CIEGA INICIO / FIN PARA CANAL DE DRENAJE MONOLÍTICO EN CONCRETO POLIMÉRICO PD 150V, CLASE D400, COLOR NATURAL, H= 27cm, A= 20cm, Long= 50cm</v>
          </cell>
          <cell r="F2276" t="str">
            <v>UN</v>
          </cell>
          <cell r="G2276">
            <v>150943</v>
          </cell>
        </row>
        <row r="2277">
          <cell r="D2277">
            <v>11563</v>
          </cell>
          <cell r="E2277" t="str">
            <v>TAPA CIEGA INICIO / FIN PARA CANAL DE INSPECCIÓN DE DRENAJE MONOLÍTICO EN CONCRETO POLIMÉRICO RD 200V, CLASE F900, COLOR NATURAL, H= 53cm, A= 26cm, Long= 66cm</v>
          </cell>
          <cell r="F2277" t="str">
            <v>UN</v>
          </cell>
          <cell r="G2277">
            <v>537994</v>
          </cell>
        </row>
        <row r="2278">
          <cell r="D2278">
            <v>11566</v>
          </cell>
          <cell r="E2278" t="str">
            <v>SECCIONADOR O CAJA DE MANIOBRA DE 6 VÍAS, E-S 600, D200, SERIE 15 KV.</v>
          </cell>
          <cell r="F2278" t="str">
            <v>UN</v>
          </cell>
          <cell r="G2278">
            <v>29718855</v>
          </cell>
        </row>
        <row r="2279">
          <cell r="D2279">
            <v>11567</v>
          </cell>
          <cell r="E2279" t="str">
            <v>SECCIONADOR O CAJA DE MANIOBRA DE 4 VÍAS, E-S 600, D200, SERIE 15 KV.</v>
          </cell>
          <cell r="F2279" t="str">
            <v>UN</v>
          </cell>
          <cell r="G2279">
            <v>23712955</v>
          </cell>
        </row>
        <row r="2280">
          <cell r="D2280">
            <v>11569</v>
          </cell>
          <cell r="E2280" t="str">
            <v>LOSETA PREFABRICADA A20 GRIS (200x200x60mm)</v>
          </cell>
          <cell r="F2280" t="str">
            <v>M2</v>
          </cell>
          <cell r="G2280">
            <v>74078</v>
          </cell>
        </row>
        <row r="2281">
          <cell r="D2281">
            <v>11572</v>
          </cell>
          <cell r="E2281" t="str">
            <v>TUBERÍA FLEXIBLE DE ALTA DENSIDAD NEGRA. TUBO Ø6" (160mm), TUBERÍA PEAD, PE100, SDR17, DN50, PE.</v>
          </cell>
          <cell r="F2281" t="str">
            <v>ML</v>
          </cell>
          <cell r="G2281">
            <v>97537</v>
          </cell>
        </row>
        <row r="2282">
          <cell r="D2282">
            <v>11574</v>
          </cell>
          <cell r="E2282" t="str">
            <v>RECUBRIMIENTO PROTECTOR EPÓXICO APLICABLE EN ELEMENTOS DE CONCRETO Y METAL BAJO AGUA.</v>
          </cell>
          <cell r="F2282" t="str">
            <v>KG</v>
          </cell>
          <cell r="G2282">
            <v>136815</v>
          </cell>
        </row>
        <row r="2283">
          <cell r="D2283">
            <v>11575</v>
          </cell>
          <cell r="E2283" t="str">
            <v>INHIBIDOR DE CORROSIÓN POR IMPREGNACIÓN (FORMULACIÓN MEJORADA)</v>
          </cell>
          <cell r="F2283" t="str">
            <v>KG</v>
          </cell>
          <cell r="G2283">
            <v>56784</v>
          </cell>
        </row>
        <row r="2284">
          <cell r="D2284">
            <v>11576</v>
          </cell>
          <cell r="E2284" t="str">
            <v>LIMPIADOR PARA CONCRETO-LADRILLO</v>
          </cell>
          <cell r="F2284" t="str">
            <v>GLN</v>
          </cell>
          <cell r="G2284">
            <v>148816</v>
          </cell>
        </row>
        <row r="2285">
          <cell r="D2285">
            <v>11577</v>
          </cell>
          <cell r="E2285" t="str">
            <v>ADOQUIN DE CONCRETO A26 (200x100x60mm)</v>
          </cell>
          <cell r="F2285" t="str">
            <v>UN</v>
          </cell>
          <cell r="G2285">
            <v>1400</v>
          </cell>
        </row>
        <row r="2286">
          <cell r="D2286">
            <v>11580</v>
          </cell>
          <cell r="E2286" t="str">
            <v>LOSETA PREFABRICADA A58 (200x200x60mm)</v>
          </cell>
          <cell r="F2286" t="str">
            <v>UN</v>
          </cell>
          <cell r="G2286">
            <v>2950</v>
          </cell>
        </row>
        <row r="2287">
          <cell r="D2287">
            <v>11581</v>
          </cell>
          <cell r="E2287" t="str">
            <v>LOSETA PREFABRICADA A57 (200x200x60mm)</v>
          </cell>
          <cell r="F2287" t="str">
            <v>UN</v>
          </cell>
          <cell r="G2287">
            <v>2950</v>
          </cell>
        </row>
        <row r="2288">
          <cell r="D2288">
            <v>11586</v>
          </cell>
          <cell r="E2288" t="str">
            <v>TUBERÍA FLEXIBLE DE ALTA DENSIDAD NEGRA. TUBO Ø4" (110mm), TUBERÍA PEAD, PE100, SDR17, DN50, PE.</v>
          </cell>
          <cell r="F2288" t="str">
            <v>ML</v>
          </cell>
          <cell r="G2288">
            <v>46522</v>
          </cell>
        </row>
        <row r="2289">
          <cell r="D2289">
            <v>11587</v>
          </cell>
          <cell r="E2289" t="str">
            <v>TUBERÍA FLEXIBLE DE ALTA DENSIDAD NEGRA. TUBO Ø12" (315mm), TUBERÍA PEAD, PE100, SDR17, DN50, PE.</v>
          </cell>
          <cell r="F2289" t="str">
            <v>ML</v>
          </cell>
          <cell r="G2289">
            <v>470456</v>
          </cell>
        </row>
        <row r="2290">
          <cell r="D2290">
            <v>11588</v>
          </cell>
          <cell r="E2290" t="str">
            <v>TUBERÍA FLEXIBLE DE ALTA DENSIDAD NEGRA. TUBO Ø8" (200mm), TUBERÍA PEAD, PE100, SDR17, DN50, PE.</v>
          </cell>
          <cell r="F2290" t="str">
            <v>ML</v>
          </cell>
          <cell r="G2290">
            <v>182264</v>
          </cell>
        </row>
        <row r="2291">
          <cell r="D2291">
            <v>11589</v>
          </cell>
          <cell r="E2291" t="str">
            <v>TUBERÍA FLEXIBLE DE ALTA DENSIDAD NEGRA. TUBO Ø10" (250 mm), TUBERÍA PEAD, PE100, SDR17, DN50, PE.</v>
          </cell>
          <cell r="F2291" t="str">
            <v>ML</v>
          </cell>
          <cell r="G2291">
            <v>304161</v>
          </cell>
        </row>
        <row r="2292">
          <cell r="D2292">
            <v>11590</v>
          </cell>
          <cell r="E2292" t="str">
            <v>LUMINARIA LED 103W, 48 LED. Driver electrónico 120-227 Vac. 4.000k</v>
          </cell>
          <cell r="F2292" t="str">
            <v>UN</v>
          </cell>
          <cell r="G2292">
            <v>1071000</v>
          </cell>
        </row>
        <row r="2293">
          <cell r="D2293">
            <v>11591</v>
          </cell>
          <cell r="E2293" t="str">
            <v>LUMINARIA LED 37W, 16 LED. Driver electrónico 120-277 V.</v>
          </cell>
          <cell r="F2293" t="str">
            <v>UN</v>
          </cell>
          <cell r="G2293">
            <v>730733</v>
          </cell>
        </row>
        <row r="2294">
          <cell r="D2294">
            <v>11592</v>
          </cell>
          <cell r="E2294" t="str">
            <v>LUMINARIA LED 70W, 32 LED. Driver electrónico 120-277 Vac. 4.000k</v>
          </cell>
          <cell r="F2294" t="str">
            <v>UN</v>
          </cell>
          <cell r="G2294">
            <v>930024</v>
          </cell>
        </row>
        <row r="2295">
          <cell r="D2295">
            <v>11593</v>
          </cell>
          <cell r="E2295" t="str">
            <v>TUBERÍA EN POLIETILENO DE 1" (25mm) - RDE21 - PN 8 - PE 100</v>
          </cell>
          <cell r="F2295" t="str">
            <v>ML</v>
          </cell>
          <cell r="G2295">
            <v>4166</v>
          </cell>
        </row>
        <row r="2296">
          <cell r="D2296">
            <v>11595</v>
          </cell>
          <cell r="E2296" t="str">
            <v>TRANSFORMADOR SEMISUMERGIBLE 75 KVA 11.4 /0.208-0.120 KV DYN5.</v>
          </cell>
          <cell r="F2296" t="str">
            <v>UN</v>
          </cell>
          <cell r="G2296">
            <v>28682570</v>
          </cell>
        </row>
        <row r="2297">
          <cell r="D2297">
            <v>11596</v>
          </cell>
          <cell r="E2297" t="str">
            <v>TRANSFORMADOR SEMISUMERGIBLE 45 KVA 11.4 /0.208-0.120 KV DYN5.</v>
          </cell>
          <cell r="F2297" t="str">
            <v>UN</v>
          </cell>
          <cell r="G2297">
            <v>23266880</v>
          </cell>
        </row>
        <row r="2298">
          <cell r="D2298">
            <v>11597</v>
          </cell>
          <cell r="E2298" t="str">
            <v>TRANSFORMADOR SEMISUMERGIBLE 225 KVA 11.4 /0.208-0.120 KV DYN5.</v>
          </cell>
          <cell r="F2298" t="str">
            <v>UN</v>
          </cell>
          <cell r="G2298">
            <v>60123560</v>
          </cell>
        </row>
        <row r="2299">
          <cell r="D2299">
            <v>11600</v>
          </cell>
          <cell r="E2299" t="str">
            <v>TAPA (REJILLA) PARA CAÑUELA A-124. Dimensiones: 600x300x100mm.</v>
          </cell>
          <cell r="F2299" t="str">
            <v>UN</v>
          </cell>
          <cell r="G2299">
            <v>41703</v>
          </cell>
        </row>
        <row r="2300">
          <cell r="D2300">
            <v>11601</v>
          </cell>
          <cell r="E2300" t="str">
            <v>SUMINISTRO DE HORTENSIA JUMBO - FLOR AZUL (Incluye suministro al sitio de obra de 6 unidades por M2)</v>
          </cell>
          <cell r="F2300" t="str">
            <v>M2</v>
          </cell>
          <cell r="G2300">
            <v>61880</v>
          </cell>
        </row>
        <row r="2301">
          <cell r="D2301">
            <v>11602</v>
          </cell>
          <cell r="E2301" t="str">
            <v>SEMÁFORO CUATRO MÓDULOS FIJACIÓN EN MÁSTIL. Semaforo fijo de 200 mm, Tres luces en teconologia led mueble en policarbonato de alto impacto, soportes para instalacion,alimentacion 110- 220 v</v>
          </cell>
          <cell r="F2301" t="str">
            <v>UN</v>
          </cell>
          <cell r="G2301">
            <v>4574583</v>
          </cell>
        </row>
        <row r="2302">
          <cell r="D2302">
            <v>11603</v>
          </cell>
          <cell r="E2302" t="str">
            <v>SEMÁFORO CUATRO MÓDULOS FIJACIÓN EN MÁSTIL CON FLECHA DE GIRO</v>
          </cell>
          <cell r="F2302" t="str">
            <v>UN</v>
          </cell>
          <cell r="G2302">
            <v>4480262</v>
          </cell>
        </row>
        <row r="2303">
          <cell r="D2303">
            <v>11605</v>
          </cell>
          <cell r="E2303" t="str">
            <v>CONCRETO 7000 PSI 28 MPa (280 Kg/cm2) GRAVA COMÚN 5"</v>
          </cell>
          <cell r="F2303" t="str">
            <v>M3</v>
          </cell>
          <cell r="G2303">
            <v>719766</v>
          </cell>
        </row>
        <row r="2304">
          <cell r="D2304">
            <v>11617</v>
          </cell>
          <cell r="E2304" t="str">
            <v>ADOQUIN DE CONCRETO A26 (200x100x60mm) AMARILLO</v>
          </cell>
          <cell r="F2304" t="str">
            <v>UN</v>
          </cell>
          <cell r="G2304">
            <v>1600</v>
          </cell>
        </row>
        <row r="2305">
          <cell r="D2305">
            <v>11618</v>
          </cell>
          <cell r="E2305" t="str">
            <v>ADOQUIN DE CONCRETO A26 (200x100x60mm) OCRE</v>
          </cell>
          <cell r="F2305" t="str">
            <v>UN</v>
          </cell>
          <cell r="G2305">
            <v>1565</v>
          </cell>
        </row>
        <row r="2306">
          <cell r="D2306">
            <v>11619</v>
          </cell>
          <cell r="E2306" t="e">
            <v>#VALUE!</v>
          </cell>
          <cell r="F2306" t="str">
            <v>KG</v>
          </cell>
          <cell r="G2306">
            <v>18088</v>
          </cell>
        </row>
        <row r="2307">
          <cell r="D2307">
            <v>11620</v>
          </cell>
          <cell r="E2307" t="str">
            <v>ADOQUIN DE CONCRETO A25 (200x100x60mm) PEATONAL CHOCOLATE</v>
          </cell>
          <cell r="F2307" t="str">
            <v>UN</v>
          </cell>
          <cell r="G2307">
            <v>1450</v>
          </cell>
        </row>
        <row r="2308">
          <cell r="D2308">
            <v>11624</v>
          </cell>
          <cell r="E2308" t="str">
            <v>MUEBLE O MESA CON PUERTAS EN ACERO INOXIDABLE 1.23m x 0.60m x 0.90m</v>
          </cell>
          <cell r="F2308" t="str">
            <v>UN</v>
          </cell>
          <cell r="G2308">
            <v>4164512</v>
          </cell>
        </row>
        <row r="2309">
          <cell r="D2309">
            <v>11625</v>
          </cell>
          <cell r="E2309" t="str">
            <v>MUEBLE O MESA CON PUERTAS EN ACERO INOXIDABLE 2.65m x 0.60m x 0.90m</v>
          </cell>
          <cell r="F2309" t="str">
            <v>UN</v>
          </cell>
          <cell r="G2309">
            <v>9000720</v>
          </cell>
        </row>
        <row r="2310">
          <cell r="D2310">
            <v>11629</v>
          </cell>
          <cell r="E2310" t="str">
            <v>TUBERIA EN ACERO D=36" CON UNIONES ESPIGO-CAMPANA CON EMPAQUE DE CAUCHO, CON REVESTIMIENTO INTERIOR Y RECUBRIMIENTO EXTERIOR EN MORTERO DE CEMENTO. PRESIÓN DE TRABAJO = 150 PSI</v>
          </cell>
          <cell r="F2310" t="str">
            <v>ML</v>
          </cell>
          <cell r="G2310">
            <v>3401072</v>
          </cell>
        </row>
        <row r="2311">
          <cell r="D2311">
            <v>11630</v>
          </cell>
          <cell r="E2311" t="str">
            <v>CODO EN ACERO 36" ENTRE 5° Y 22½° JUNTA ESPIGO / CAMPANA CON EMPAQUE DE CAUCHO, CON REVESTIMIENTO INTERIOR Y RECUBRIMIENTO EXTERIOR EN MORTERO DE CEMENTO. L=0,50 X 0,50M. PRESIÓN DE TRABAJO =150 PSI</v>
          </cell>
          <cell r="F2311" t="str">
            <v>UN</v>
          </cell>
          <cell r="G2311">
            <v>7510128</v>
          </cell>
        </row>
        <row r="2312">
          <cell r="D2312">
            <v>11631</v>
          </cell>
          <cell r="E2312" t="str">
            <v>CODO EN ACERO 36" ENTRE 22½° Y 45° JUNTA ESPIGO/CAMPANA CON EMPAQUE DE CAUCHO, CON REVESTIMIENTO INTERIOR Y RECUBRIMIENTO EXTERIOR EN MORTERO DE CEMENTO. L=0,80 X 0,80M. PRESIÓN DE TRABAJO =150 PSI</v>
          </cell>
          <cell r="F2312" t="str">
            <v>UN</v>
          </cell>
          <cell r="G2312">
            <v>9650338</v>
          </cell>
        </row>
        <row r="2313">
          <cell r="D2313">
            <v>11632</v>
          </cell>
          <cell r="E2313" t="str">
            <v>CODO EN ACERO 36" ENTRE 45° Y 67½°  JUNTA ESPIGO/CAMPANA CON EMPAQUE DE CAUCHO, CON REVESTIMIENTO INTERIOR Y RECUBRIMIENTO EXTERIOR EN MORTERO DE CEMENTO. L=1.20 X 1.20 M. PRESIÓN DE TRABAJO =150 PSI</v>
          </cell>
          <cell r="F2313" t="str">
            <v>UN</v>
          </cell>
          <cell r="G2313">
            <v>12252931</v>
          </cell>
        </row>
        <row r="2314">
          <cell r="D2314">
            <v>11633</v>
          </cell>
          <cell r="E2314" t="str">
            <v>CODO EN ACERO 36" ENTRE 67½° Y 90° JUNTA ESPIGO/CAMPANA CON EMPAQUE DE CAUCHO, CON REVESTIMIENTO INTERIOR Y RECUBRIMIENTO EXTERIOR EN MORTERO DE CEMENTO. L=1.65 X 1.65 M. PRESIÓN DE TRABAJO =150 PSI</v>
          </cell>
          <cell r="F2314" t="str">
            <v>UN</v>
          </cell>
          <cell r="G2314">
            <v>15086714</v>
          </cell>
        </row>
        <row r="2315">
          <cell r="D2315">
            <v>11634</v>
          </cell>
          <cell r="E2315" t="str">
            <v>REDUCCIÓN EN ACERO 36" x 24" CON EXTREMO ESPIGO Ø36" Y CAMPANA Ø24", CON REVESTIMIENTO INTERIOR Y RECUBRIMIENTO EXTERIOR EN MORTERO DE CEMENTO. L=1.45m. PRESIÓN DE TRABAJO =150 PSI</v>
          </cell>
          <cell r="F2315" t="str">
            <v>UN</v>
          </cell>
          <cell r="G2315">
            <v>6864859</v>
          </cell>
        </row>
        <row r="2316">
          <cell r="D2316">
            <v>11635</v>
          </cell>
          <cell r="E2316" t="str">
            <v>TEE EN ACERO Ø 24" x 24" CON EXTREMOS ESPIGO/CAMPANA Y BRIDA EN LA DERIVACIÓN, CON REVESTIMIENTO INTERIOR Y RECUBRIMIENTO EXTERIOR EN MORTERO CEMENTO, L=1,50x0,90m.</v>
          </cell>
          <cell r="F2316" t="str">
            <v>UN</v>
          </cell>
          <cell r="G2316">
            <v>11550975</v>
          </cell>
        </row>
        <row r="2317">
          <cell r="D2317">
            <v>11641</v>
          </cell>
          <cell r="E2317" t="str">
            <v>NIPLE EN ACERO Ø 16" EXTREMOS BRIDA/CAMPANA, CON REVESTIMIENTO INTERIOR Y EXTERIOR EN MORTERO CEMENTO. L= 1500mm. SUMINISTRO Y TRANSPORTE</v>
          </cell>
          <cell r="F2317" t="str">
            <v>UN</v>
          </cell>
          <cell r="G2317">
            <v>3382197</v>
          </cell>
        </row>
        <row r="2318">
          <cell r="D2318">
            <v>11642</v>
          </cell>
          <cell r="E2318" t="str">
            <v>NIPLE EN ACERO Ø 24" EXTREMOS ESPIGO/BRIDA,  CON REVESTIMIENTO INTERIOR Y EXTERIOR EN MORTERO CEMENTO. L= 2000mm CON SALIDA PARA VENTOSA Ø=2". SUMINISTRO Y TRANSPORTE</v>
          </cell>
          <cell r="F2318" t="str">
            <v>UN</v>
          </cell>
          <cell r="G2318">
            <v>6365060</v>
          </cell>
        </row>
        <row r="2319">
          <cell r="D2319">
            <v>11643</v>
          </cell>
          <cell r="E2319" t="str">
            <v>TUBERÍA EN ACERO Ø30" CON UNIONES ESPIGO/CAMPANA CON EMPAQUE DE CAUCHO. REVEST.INTERIOR Y RECUBR EXT. EN MORTERO CEMENTO. NORMA AWWA C200. L= 6.00m PRESIÓN TRABAJO 150 PSI. SUMINISTRO Y TRANSPORTE</v>
          </cell>
          <cell r="F2319" t="str">
            <v>ML</v>
          </cell>
          <cell r="G2319">
            <v>2181746</v>
          </cell>
        </row>
        <row r="2320">
          <cell r="D2320">
            <v>11644</v>
          </cell>
          <cell r="E2320" t="str">
            <v>CINTURÓN DE CIERRE EN ACERO Ø24" REVESTIDO CON PINTURA ANTICORROSIVA PARA EMPATES DE TUBERÍA EN WSP A CCP LINEAL. PRESIÓN TRABAJO 150 PSI.SUMINISTRO Y TRANSPORTE</v>
          </cell>
          <cell r="F2320" t="str">
            <v>UN</v>
          </cell>
          <cell r="G2320">
            <v>702449</v>
          </cell>
        </row>
        <row r="2321">
          <cell r="D2321">
            <v>11646</v>
          </cell>
          <cell r="E2321" t="str">
            <v>CODO EN ACERO D=30"  ENTRE 45° Y 67 1/2°, JUNTA ESPIGO CAMPANA CON EMPAQUE DE CAUHO, CON REVESTIMIENTO INTERIOR Y EXTERIOR EN MORTERO DE CEMENTO. L=1.00M X 1.00M. PRESIÓN DE TRABAJO 150 PSI. SUM. Y TR</v>
          </cell>
          <cell r="F2321" t="str">
            <v>UN</v>
          </cell>
          <cell r="G2321">
            <v>8741080</v>
          </cell>
        </row>
        <row r="2322">
          <cell r="D2322">
            <v>11647</v>
          </cell>
          <cell r="E2322" t="str">
            <v>REDUCCION  EN ACERO 30" x 24" CON EXTREMOS ESPIGO CAMPANA, REVEST.INTERIOR Y RECUBR EXT. EN MORTERO CEMENTO. L= 0,84m PRESIÓN TRABAJO 150 PSI. SUMINISTRO Y TRANSPORTE</v>
          </cell>
          <cell r="F2322" t="str">
            <v>UN</v>
          </cell>
          <cell r="G2322">
            <v>5561859</v>
          </cell>
        </row>
        <row r="2323">
          <cell r="D2323">
            <v>11648</v>
          </cell>
          <cell r="E2323" t="str">
            <v>SALIDA NORMAL EN ACERO F 12" CON EXTREMO BRIDADO. REVESTIMIENTOS INTERIOR Y EXTERIOR EN PINTURA EPÓXICA. L=0.15M. INSTALADA EN FÁBRICA SOBRE TUBO O ACCESORIO HASTA F 30".. SUMINISTRO Y TRANSPORTE</v>
          </cell>
          <cell r="F2323" t="str">
            <v>UN</v>
          </cell>
          <cell r="G2323">
            <v>1925474</v>
          </cell>
        </row>
        <row r="2324">
          <cell r="D2324">
            <v>11649</v>
          </cell>
          <cell r="E2324" t="str">
            <v>UNION DRESSER D=30". SUMINISTRO Y TRANSPORTE</v>
          </cell>
          <cell r="F2324" t="str">
            <v>UN</v>
          </cell>
          <cell r="G2324">
            <v>4915794</v>
          </cell>
        </row>
        <row r="2325">
          <cell r="D2325">
            <v>11652</v>
          </cell>
          <cell r="E2325" t="str">
            <v>NIPLE EN ACERO Ø=30" EXTREMOS BRIDA/CAMPANA,  REVEST.INTERIOR Y RECUBR EXT. EN MORTERO CEMENTO, CON SALIDA TANGENCIAL PARA PURGA 4" L= 2500mm. SUMINISTRO Y TRANSPORTE</v>
          </cell>
          <cell r="F2325" t="str">
            <v>UN</v>
          </cell>
          <cell r="G2325">
            <v>14122570</v>
          </cell>
        </row>
        <row r="2326">
          <cell r="D2326">
            <v>11653</v>
          </cell>
          <cell r="E2326" t="str">
            <v>TEE EN ACERO Ø 30"x24" EXTREMOS ESPIGO/CAMPANA EN LA RAMA PRINCIPAL Y BRIDA EN LA DERIVACIÓN, REVEST.INTERIOR Y RECUBR EXT. EN MORTERO CEMENTO,  L= 3000mm. SUMINISTRO Y TRANSPORTE</v>
          </cell>
          <cell r="F2326" t="str">
            <v>UN</v>
          </cell>
          <cell r="G2326">
            <v>16091693</v>
          </cell>
        </row>
        <row r="2327">
          <cell r="D2327">
            <v>11655</v>
          </cell>
          <cell r="E2327" t="str">
            <v>CINTURÓN DE CIERRE EN ACERO Ø 16" REVESTIDO CON PINTURA ANTICORROSIVA. PARA EMPATES DE TUBERÍA EN WSP A CCP LINEAL. PRESIÓN DE TRABAJO 150 PSI. SUMINISTRO Y TRANSPORTE</v>
          </cell>
          <cell r="F2327" t="str">
            <v>UN</v>
          </cell>
          <cell r="G2327">
            <v>454980</v>
          </cell>
        </row>
        <row r="2328">
          <cell r="D2328">
            <v>11657</v>
          </cell>
          <cell r="E2328" t="str">
            <v>UNIÓN JUNTA DE DESMONTAJE Ø 8 (A) SUMINISTRO Y TRANSPORTE</v>
          </cell>
          <cell r="F2328" t="str">
            <v>UN</v>
          </cell>
          <cell r="G2328">
            <v>1750490</v>
          </cell>
        </row>
        <row r="2329">
          <cell r="D2329">
            <v>11659</v>
          </cell>
          <cell r="E2329" t="str">
            <v>TEE EN ACERO Ø 20" x 20" CON EXTREMOS ESPIGO/CAMPANA Y BRIDA EN LA DERIVACIÓN (ACERO). SUMINISTRO Y TRANSPORTE</v>
          </cell>
          <cell r="F2329" t="str">
            <v>UN</v>
          </cell>
          <cell r="G2329">
            <v>7019664</v>
          </cell>
        </row>
        <row r="2330">
          <cell r="D2330">
            <v>11665</v>
          </cell>
          <cell r="E2330" t="str">
            <v>UNION DRESSER D= 20" SUMINISTRO Y TRANSPORTE</v>
          </cell>
          <cell r="F2330" t="str">
            <v>UN</v>
          </cell>
          <cell r="G2330">
            <v>1797209</v>
          </cell>
        </row>
        <row r="2331">
          <cell r="D2331">
            <v>11666</v>
          </cell>
          <cell r="E2331" t="str">
            <v>VALVULA DE MARIPOSA Ø 20" (A) (150 PSI). SUMINISTRO Y TRANSPORTE</v>
          </cell>
          <cell r="F2331" t="str">
            <v>UN</v>
          </cell>
          <cell r="G2331">
            <v>22411666</v>
          </cell>
        </row>
        <row r="2332">
          <cell r="D2332">
            <v>11668</v>
          </cell>
          <cell r="E2332" t="str">
            <v>NIPLE EN ACERO Ø 3" CON BRIDA Y EXTREMO LISO L= 300mm, REVESTIMIENTO INTERIOR Y EXTERIOR EN PINTURA EXPOXICA. SUMINISTRO Y TRANSPORTE</v>
          </cell>
          <cell r="F2332" t="str">
            <v>UN</v>
          </cell>
          <cell r="G2332">
            <v>281911</v>
          </cell>
        </row>
        <row r="2333">
          <cell r="D2333">
            <v>11670</v>
          </cell>
          <cell r="E2333" t="str">
            <v>VÁLVULA DE COMPUERTA DE Ø 3" BRONCE T/P RED WHITE. SUMINISTRO Y TRANSPORTE</v>
          </cell>
          <cell r="F2333" t="str">
            <v>UN</v>
          </cell>
          <cell r="G2333">
            <v>1139187</v>
          </cell>
        </row>
        <row r="2334">
          <cell r="D2334">
            <v>11672</v>
          </cell>
          <cell r="E2334" t="str">
            <v>CODO EN ACERO D=20" ENTRE 45° y 67.5° JUNTA ESPIGO-CAMPANA CON EMPAQUE CAUCHO.  REVESTIMIENTO INTERIOR Y EXTERIOR EN MORTERO DE CEMENTO. L=1,00X1,00M PRESIÓN TRABAJO 150 PSI. SUMINISTRO Y TRANSPORTE</v>
          </cell>
          <cell r="F2334" t="str">
            <v>UN</v>
          </cell>
          <cell r="G2334">
            <v>5554995</v>
          </cell>
        </row>
        <row r="2335">
          <cell r="D2335">
            <v>11708</v>
          </cell>
          <cell r="E2335" t="str">
            <v>REDUCCION AC  8"x4" EXTREMO LISO</v>
          </cell>
          <cell r="F2335" t="str">
            <v>UN</v>
          </cell>
          <cell r="G2335">
            <v>320529</v>
          </cell>
        </row>
        <row r="2336">
          <cell r="D2336">
            <v>11711</v>
          </cell>
          <cell r="E2336" t="str">
            <v>TUBERIA PEAD 1.30m - PE 100 - PN 8 - RDE21</v>
          </cell>
          <cell r="F2336" t="str">
            <v>ML</v>
          </cell>
          <cell r="G2336">
            <v>3559191</v>
          </cell>
        </row>
        <row r="2337">
          <cell r="D2337">
            <v>11712</v>
          </cell>
          <cell r="E2337" t="str">
            <v>TUBERIA PEAD 1.40m - PE 100 - PN 8 - RDE21</v>
          </cell>
          <cell r="F2337" t="str">
            <v>ML</v>
          </cell>
          <cell r="G2337">
            <v>3885244</v>
          </cell>
        </row>
        <row r="2338">
          <cell r="D2338">
            <v>11713</v>
          </cell>
          <cell r="E2338" t="str">
            <v>TUBERIA PEAD 1.50m - PE 100 - PN 8 - RDE21</v>
          </cell>
          <cell r="F2338" t="str">
            <v>ML</v>
          </cell>
          <cell r="G2338">
            <v>4391814</v>
          </cell>
        </row>
        <row r="2339">
          <cell r="D2339">
            <v>11714</v>
          </cell>
          <cell r="E2339" t="str">
            <v>GABINETE CONTRAINCENDIO T2</v>
          </cell>
          <cell r="F2339" t="str">
            <v>UN</v>
          </cell>
          <cell r="G2339">
            <v>812808</v>
          </cell>
        </row>
        <row r="2340">
          <cell r="D2340">
            <v>11715</v>
          </cell>
          <cell r="E2340" t="str">
            <v>TUBERIA PEAD 1.60m - PE 100 - PN 8 - RDE21</v>
          </cell>
          <cell r="F2340" t="str">
            <v>ML</v>
          </cell>
          <cell r="G2340">
            <v>4932863</v>
          </cell>
        </row>
        <row r="2341">
          <cell r="D2341">
            <v>11716</v>
          </cell>
          <cell r="E2341" t="str">
            <v>TUBERIA PEAD 1.80m - PE 100 - PN 8 - RDE21</v>
          </cell>
          <cell r="F2341" t="str">
            <v>ML</v>
          </cell>
          <cell r="G2341">
            <v>6289996</v>
          </cell>
        </row>
        <row r="2342">
          <cell r="D2342">
            <v>11717</v>
          </cell>
          <cell r="E2342" t="str">
            <v>TUBERIA PEAD 2.00m - PE 100 - PN 8 - RDE21</v>
          </cell>
          <cell r="F2342" t="str">
            <v>ML</v>
          </cell>
          <cell r="G2342">
            <v>7661157</v>
          </cell>
        </row>
        <row r="2343">
          <cell r="D2343">
            <v>11718</v>
          </cell>
          <cell r="E2343" t="str">
            <v>TUBO PE100 PN16 90mm Ø3"</v>
          </cell>
          <cell r="F2343" t="str">
            <v>ML</v>
          </cell>
          <cell r="G2343">
            <v>29286</v>
          </cell>
        </row>
        <row r="2344">
          <cell r="D2344">
            <v>11719</v>
          </cell>
          <cell r="E2344" t="str">
            <v>TUBO PE100 PN16 110mm Ø4"</v>
          </cell>
          <cell r="F2344" t="str">
            <v>ML</v>
          </cell>
          <cell r="G2344">
            <v>43381</v>
          </cell>
        </row>
        <row r="2345">
          <cell r="D2345">
            <v>11720</v>
          </cell>
          <cell r="E2345" t="str">
            <v>TUBO PE100 PN10 160mm Ø6"</v>
          </cell>
          <cell r="F2345" t="str">
            <v>ML</v>
          </cell>
          <cell r="G2345">
            <v>62267</v>
          </cell>
        </row>
        <row r="2346">
          <cell r="D2346">
            <v>11721</v>
          </cell>
          <cell r="E2346" t="str">
            <v>CODO 45° - RDE 11 - PE100 - PN16 (110mm) Ø4"</v>
          </cell>
          <cell r="F2346" t="str">
            <v>UN</v>
          </cell>
          <cell r="G2346">
            <v>148051</v>
          </cell>
        </row>
        <row r="2347">
          <cell r="D2347">
            <v>11722</v>
          </cell>
          <cell r="E2347" t="str">
            <v>CODO 45° - RDE 11 - PE100 - PN16 (160mm) Ø6"</v>
          </cell>
          <cell r="F2347" t="str">
            <v>UN</v>
          </cell>
          <cell r="G2347">
            <v>293316</v>
          </cell>
        </row>
        <row r="2348">
          <cell r="D2348">
            <v>11723</v>
          </cell>
          <cell r="E2348" t="str">
            <v>CODO 90° - RDE 11 - PE100 - PN16 (160mm) Ø6"</v>
          </cell>
          <cell r="F2348" t="str">
            <v>UN</v>
          </cell>
          <cell r="G2348">
            <v>350866</v>
          </cell>
        </row>
        <row r="2349">
          <cell r="D2349">
            <v>11724</v>
          </cell>
          <cell r="E2349" t="str">
            <v>CODO 45° - RDE 11 - PE100 - PN16 (200mm) Ø8"</v>
          </cell>
          <cell r="F2349" t="str">
            <v>UN</v>
          </cell>
          <cell r="G2349">
            <v>518404</v>
          </cell>
        </row>
        <row r="2350">
          <cell r="D2350">
            <v>11727</v>
          </cell>
          <cell r="E2350" t="str">
            <v>TAPÓN PVC TIPO U.M D=12" (Suministro e Instalación)</v>
          </cell>
          <cell r="F2350" t="str">
            <v>UN</v>
          </cell>
          <cell r="G2350">
            <v>1091860</v>
          </cell>
        </row>
        <row r="2351">
          <cell r="D2351">
            <v>11728</v>
          </cell>
          <cell r="E2351" t="str">
            <v>UNIÓN 3" PE 100, PN16 - RDE 11</v>
          </cell>
          <cell r="F2351" t="str">
            <v>UN</v>
          </cell>
          <cell r="G2351">
            <v>86152</v>
          </cell>
        </row>
        <row r="2352">
          <cell r="D2352">
            <v>11729</v>
          </cell>
          <cell r="E2352" t="str">
            <v>UNIÓN 4" PE 100, PN16 - RDE 11</v>
          </cell>
          <cell r="F2352" t="str">
            <v>UN</v>
          </cell>
          <cell r="G2352">
            <v>103523</v>
          </cell>
        </row>
        <row r="2353">
          <cell r="D2353">
            <v>11735</v>
          </cell>
          <cell r="E2353" t="str">
            <v>BRIDA LOCA POLIETILENO D= 8"</v>
          </cell>
          <cell r="F2353" t="str">
            <v>UN</v>
          </cell>
          <cell r="G2353">
            <v>231693</v>
          </cell>
        </row>
        <row r="2354">
          <cell r="D2354">
            <v>11736</v>
          </cell>
          <cell r="E2354" t="str">
            <v>PORTABRIDA POLIETILENO D= 8" PE 100, PN 16 - RDE 11</v>
          </cell>
          <cell r="F2354" t="str">
            <v>UN</v>
          </cell>
          <cell r="G2354">
            <v>200956</v>
          </cell>
        </row>
        <row r="2355">
          <cell r="D2355">
            <v>11737</v>
          </cell>
          <cell r="E2355" t="str">
            <v>UNIÓN 6" PE 100, PN16 - RDE 11</v>
          </cell>
          <cell r="F2355" t="str">
            <v>UN</v>
          </cell>
          <cell r="G2355">
            <v>200473</v>
          </cell>
        </row>
        <row r="2356">
          <cell r="D2356">
            <v>11738</v>
          </cell>
          <cell r="E2356" t="str">
            <v>BRIDA LOCA POLIETILENO D= 4"</v>
          </cell>
          <cell r="F2356" t="str">
            <v>UN</v>
          </cell>
          <cell r="G2356">
            <v>95609</v>
          </cell>
        </row>
        <row r="2357">
          <cell r="D2357">
            <v>11739</v>
          </cell>
          <cell r="E2357" t="str">
            <v>PORTABRIDA POLIETILENO D= 4" PE 100, PN 16 - RDE 11</v>
          </cell>
          <cell r="F2357" t="str">
            <v>UN</v>
          </cell>
          <cell r="G2357">
            <v>48314</v>
          </cell>
        </row>
        <row r="2358">
          <cell r="D2358">
            <v>11743</v>
          </cell>
          <cell r="E2358" t="str">
            <v>NIPLE 36" ACERO CARBON EXTREMOS BRIDA/CAMPANA, CON REVESTIMIENTO INTERIOR Y RECUBRIMIENTO EXTERIOR EN MORTERO CEMENTO, CON SALIDA TANGENCIAL PARA PURGA 4" L= 2500mm. SUMINISTRO Y TRANSPORTE</v>
          </cell>
          <cell r="F2358" t="str">
            <v>UN</v>
          </cell>
          <cell r="G2358">
            <v>24000155</v>
          </cell>
        </row>
        <row r="2359">
          <cell r="D2359">
            <v>11744</v>
          </cell>
          <cell r="E2359" t="str">
            <v>TUBERIA PEAD 200mm (8") - PE 100 - PN 8 - RDE21</v>
          </cell>
          <cell r="F2359" t="str">
            <v>ML</v>
          </cell>
          <cell r="G2359">
            <v>88839</v>
          </cell>
        </row>
        <row r="2360">
          <cell r="D2360">
            <v>11745</v>
          </cell>
          <cell r="E2360" t="str">
            <v>TUBERIA PEAD 250mm (10") - PE 100 - PN 8 - RDE21</v>
          </cell>
          <cell r="F2360" t="str">
            <v>ML</v>
          </cell>
          <cell r="G2360">
            <v>151219</v>
          </cell>
        </row>
        <row r="2361">
          <cell r="D2361">
            <v>11746</v>
          </cell>
          <cell r="E2361" t="str">
            <v>TUBERIA PEAD 300mm (12") - PE 100 - PN 8 - RDE21</v>
          </cell>
          <cell r="F2361" t="str">
            <v>ML</v>
          </cell>
          <cell r="G2361">
            <v>240445</v>
          </cell>
        </row>
        <row r="2362">
          <cell r="D2362">
            <v>11747</v>
          </cell>
          <cell r="E2362" t="str">
            <v>TUBERIA PEAD 350mm (14") - PE 100 - PN 8 - RDE21</v>
          </cell>
          <cell r="F2362" t="str">
            <v>ML</v>
          </cell>
          <cell r="G2362">
            <v>264088</v>
          </cell>
        </row>
        <row r="2363">
          <cell r="D2363">
            <v>11748</v>
          </cell>
          <cell r="E2363" t="str">
            <v>TUBERIA PEAD 400mm (16") - PE 100 - PN 8 - RDE21</v>
          </cell>
          <cell r="F2363" t="str">
            <v>ML</v>
          </cell>
          <cell r="G2363">
            <v>300813</v>
          </cell>
        </row>
        <row r="2364">
          <cell r="D2364">
            <v>11764</v>
          </cell>
          <cell r="E2364" t="str">
            <v xml:space="preserve">TEE PE 6"x4" (150x100mm) - PE 100, PN 16 - RDE 17 </v>
          </cell>
          <cell r="F2364" t="str">
            <v>UN</v>
          </cell>
          <cell r="G2364">
            <v>204116</v>
          </cell>
        </row>
        <row r="2365">
          <cell r="D2365">
            <v>11765</v>
          </cell>
          <cell r="E2365" t="str">
            <v>UNION REPARACION DESLIZANTE PVC D=1"</v>
          </cell>
          <cell r="F2365" t="str">
            <v>UN</v>
          </cell>
          <cell r="G2365">
            <v>17336</v>
          </cell>
        </row>
        <row r="2366">
          <cell r="D2366">
            <v>11766</v>
          </cell>
          <cell r="E2366" t="str">
            <v>TEE PE 8"x4" (200x100mm) PE100, PN 16 - RDE 11</v>
          </cell>
          <cell r="F2366" t="str">
            <v>UN</v>
          </cell>
          <cell r="G2366">
            <v>602969</v>
          </cell>
        </row>
        <row r="2367">
          <cell r="D2367">
            <v>11770</v>
          </cell>
          <cell r="E2367" t="str">
            <v>BRIDA LOCA POLIETILENO D= 3"</v>
          </cell>
          <cell r="F2367" t="str">
            <v>UN</v>
          </cell>
          <cell r="G2367">
            <v>73423</v>
          </cell>
        </row>
        <row r="2368">
          <cell r="D2368">
            <v>11771</v>
          </cell>
          <cell r="E2368" t="str">
            <v>PORTABRIDA POLIETILENO D= 3" PE 100, PN 16 - RDE 11</v>
          </cell>
          <cell r="F2368" t="str">
            <v>UN</v>
          </cell>
          <cell r="G2368">
            <v>46448</v>
          </cell>
        </row>
        <row r="2369">
          <cell r="D2369">
            <v>11772</v>
          </cell>
          <cell r="E2369" t="str">
            <v>TRAGANTE CÚPULA 3" x 2" EN ALUMINIO</v>
          </cell>
          <cell r="F2369" t="str">
            <v>UN</v>
          </cell>
          <cell r="G2369">
            <v>9900</v>
          </cell>
        </row>
        <row r="2370">
          <cell r="D2370">
            <v>11774</v>
          </cell>
          <cell r="E2370" t="str">
            <v>BRIDA LOCA POLIETILENO D= 6"</v>
          </cell>
          <cell r="F2370" t="str">
            <v>UN</v>
          </cell>
          <cell r="G2370">
            <v>168504</v>
          </cell>
        </row>
        <row r="2371">
          <cell r="D2371">
            <v>11775</v>
          </cell>
          <cell r="E2371" t="str">
            <v>PORTABRIDA POLIETILENO D= 6" PE 100, PN 16 - RDE 11</v>
          </cell>
          <cell r="F2371" t="str">
            <v>UN</v>
          </cell>
          <cell r="G2371">
            <v>111545</v>
          </cell>
        </row>
        <row r="2372">
          <cell r="D2372">
            <v>11776</v>
          </cell>
          <cell r="E2372" t="str">
            <v>TEE HD EXTREMO JUNTA HIDRÁULICA 12"X12"</v>
          </cell>
          <cell r="F2372" t="str">
            <v>UN</v>
          </cell>
          <cell r="G2372">
            <v>3171519</v>
          </cell>
        </row>
        <row r="2373">
          <cell r="D2373">
            <v>11777</v>
          </cell>
          <cell r="E2373" t="str">
            <v>TAPON HD EXTREMO LISO D=2"</v>
          </cell>
          <cell r="F2373" t="str">
            <v>UN</v>
          </cell>
          <cell r="G2373">
            <v>57120</v>
          </cell>
        </row>
        <row r="2374">
          <cell r="D2374">
            <v>11781</v>
          </cell>
          <cell r="E2374" t="str">
            <v>CAPACETE METALICO GALVANIZADO IMC DE 6"</v>
          </cell>
          <cell r="F2374" t="str">
            <v>UN</v>
          </cell>
          <cell r="G2374">
            <v>239600</v>
          </cell>
        </row>
        <row r="2375">
          <cell r="D2375">
            <v>11783</v>
          </cell>
          <cell r="E2375" t="str">
            <v>CURVA PVC 6"</v>
          </cell>
          <cell r="F2375" t="str">
            <v>UN</v>
          </cell>
          <cell r="G2375">
            <v>134311</v>
          </cell>
        </row>
        <row r="2376">
          <cell r="D2376">
            <v>11784</v>
          </cell>
          <cell r="E2376" t="str">
            <v>TEE PVC E.L. D=1/2</v>
          </cell>
          <cell r="F2376" t="str">
            <v>UN</v>
          </cell>
          <cell r="G2376">
            <v>1040</v>
          </cell>
        </row>
        <row r="2377">
          <cell r="D2377">
            <v>11785</v>
          </cell>
          <cell r="E2377" t="str">
            <v>CINTA BANDIT 1/2"</v>
          </cell>
          <cell r="F2377" t="str">
            <v>ML</v>
          </cell>
          <cell r="G2377">
            <v>3808</v>
          </cell>
        </row>
        <row r="2378">
          <cell r="D2378">
            <v>11786</v>
          </cell>
          <cell r="E2378" t="str">
            <v>CODO 45° 1/8 CxE PVC SANITARIA D= 3"</v>
          </cell>
          <cell r="F2378" t="str">
            <v>UN</v>
          </cell>
          <cell r="G2378">
            <v>10370</v>
          </cell>
        </row>
        <row r="2379">
          <cell r="D2379">
            <v>11787</v>
          </cell>
          <cell r="E2379" t="str">
            <v>YEE PVC SANITARIA 6" x 8"</v>
          </cell>
          <cell r="F2379" t="str">
            <v>UN</v>
          </cell>
          <cell r="G2379">
            <v>284054</v>
          </cell>
        </row>
        <row r="2380">
          <cell r="D2380">
            <v>11789</v>
          </cell>
          <cell r="E2380" t="str">
            <v>TUBERIA PVC U.M. EXT CORRUGADO/INT LISO U.M. NORMA NTC 3722-1 D=60"</v>
          </cell>
          <cell r="F2380" t="str">
            <v>ML</v>
          </cell>
          <cell r="G2380">
            <v>4497322</v>
          </cell>
        </row>
        <row r="2381">
          <cell r="D2381">
            <v>11790</v>
          </cell>
          <cell r="E2381" t="str">
            <v>SOPORTE PARA TUBERÍA DIÁMETRO 3" TIPO "OMEGA"</v>
          </cell>
          <cell r="F2381" t="str">
            <v>UN</v>
          </cell>
          <cell r="G2381">
            <v>3402</v>
          </cell>
        </row>
        <row r="2382">
          <cell r="D2382">
            <v>11796</v>
          </cell>
          <cell r="E2382" t="str">
            <v>NIPLE EN ACERO Ø 12" CON EXTREMOS BRIDADOS, CON REVESTIMIENTO INTERIOR EN MORTERO DE CEMENTO Y RECUBRIMIENTO EXTERIOR EN PINTURA EPÓXICA. L = 2.50 m. INCLUYE UNA SALIDA TANGENCIAL EN ACERO Ø 2" CON EX</v>
          </cell>
          <cell r="F2382" t="str">
            <v>UN</v>
          </cell>
          <cell r="G2382">
            <v>4195010</v>
          </cell>
        </row>
        <row r="2383">
          <cell r="D2383">
            <v>11797</v>
          </cell>
          <cell r="E2383" t="str">
            <v>TRANSFORMADOR TIPO PEDESTAL PARA AP DE 75 KVA 11.4/0.380-0.220KV EN ACEITE VEGETAL.</v>
          </cell>
          <cell r="F2383" t="str">
            <v>UN</v>
          </cell>
          <cell r="G2383">
            <v>19384379</v>
          </cell>
        </row>
        <row r="2384">
          <cell r="D2384">
            <v>11798</v>
          </cell>
          <cell r="E2384" t="str">
            <v>CODO HD 90° EXTREMO JUNTA HIDRÁULICA D=8"</v>
          </cell>
          <cell r="F2384" t="str">
            <v>UN</v>
          </cell>
          <cell r="G2384">
            <v>941909</v>
          </cell>
        </row>
        <row r="2385">
          <cell r="D2385">
            <v>11799</v>
          </cell>
          <cell r="E2385" t="str">
            <v>TAPON HD EXTREMO JUNTA HIDRÁULICA D=8"</v>
          </cell>
          <cell r="F2385" t="str">
            <v>UN</v>
          </cell>
          <cell r="G2385">
            <v>379466</v>
          </cell>
        </row>
        <row r="2386">
          <cell r="D2386">
            <v>11800</v>
          </cell>
          <cell r="E2386" t="str">
            <v>TEE HD EXTREMO JUNTA HIDRÁULICA 8"x4"</v>
          </cell>
          <cell r="F2386" t="str">
            <v>UN</v>
          </cell>
          <cell r="G2386">
            <v>1131535</v>
          </cell>
        </row>
        <row r="2387">
          <cell r="D2387">
            <v>11801</v>
          </cell>
          <cell r="E2387" t="str">
            <v>TEE HD EXTREMO JUNTA HIDRÁULICA 8"x6"</v>
          </cell>
          <cell r="F2387" t="str">
            <v>UN</v>
          </cell>
          <cell r="G2387">
            <v>1280440</v>
          </cell>
        </row>
        <row r="2388">
          <cell r="D2388">
            <v>11803</v>
          </cell>
          <cell r="E2388" t="str">
            <v>VALVULA DE MARIPOSA D=18" EXTREMOS BRIDADOS CLASE 150 OPERACIÓN MANUAL</v>
          </cell>
          <cell r="F2388" t="str">
            <v>UN</v>
          </cell>
          <cell r="G2388">
            <v>20436796</v>
          </cell>
        </row>
        <row r="2389">
          <cell r="D2389">
            <v>11804</v>
          </cell>
          <cell r="E2389" t="str">
            <v>CODO HD 22.5° EXTREMO JUNTA HIDRÁULICA PARA PVC D= 3"</v>
          </cell>
          <cell r="F2389" t="str">
            <v>UN</v>
          </cell>
          <cell r="G2389">
            <v>177310</v>
          </cell>
        </row>
        <row r="2390">
          <cell r="D2390">
            <v>11805</v>
          </cell>
          <cell r="E2390" t="str">
            <v>CODO HD 45° EXTREMO JUNTA HIDRÁULICA PARA PVC D= 3"</v>
          </cell>
          <cell r="F2390" t="str">
            <v>UN</v>
          </cell>
          <cell r="G2390">
            <v>177310</v>
          </cell>
        </row>
        <row r="2391">
          <cell r="D2391">
            <v>11806</v>
          </cell>
          <cell r="E2391" t="str">
            <v>CODO HD 90° EXTREMO JUNTA HIDRÁULICA PARA PVC D= 3".</v>
          </cell>
          <cell r="F2391" t="str">
            <v>UN</v>
          </cell>
          <cell r="G2391">
            <v>185640</v>
          </cell>
        </row>
        <row r="2392">
          <cell r="D2392">
            <v>11807</v>
          </cell>
          <cell r="E2392" t="str">
            <v>TEE HD EXTREMO JUNTA HIDRÁULICA 6"x6"</v>
          </cell>
          <cell r="F2392" t="str">
            <v>UN</v>
          </cell>
          <cell r="G2392">
            <v>765170</v>
          </cell>
        </row>
        <row r="2393">
          <cell r="D2393">
            <v>11813</v>
          </cell>
          <cell r="E2393" t="str">
            <v>BREAKER INDUSTRIAL GRADUABLE DE 40A HASTA 100A</v>
          </cell>
          <cell r="F2393" t="str">
            <v>UN</v>
          </cell>
          <cell r="G2393">
            <v>225446</v>
          </cell>
        </row>
        <row r="2394">
          <cell r="D2394">
            <v>11814</v>
          </cell>
          <cell r="E2394" t="str">
            <v>BLOQUE DE CEMENTO MACIZO 6X20X20 COLOR ARENA, CHOCOLATE O SIMILAR</v>
          </cell>
          <cell r="F2394" t="str">
            <v>UN</v>
          </cell>
          <cell r="G2394">
            <v>3500</v>
          </cell>
        </row>
        <row r="2395">
          <cell r="D2395">
            <v>11815</v>
          </cell>
          <cell r="E2395" t="str">
            <v>RECEPCIÓN DE NIDOS RESCATADOS  (MAXIMO 3 HUEVOS).</v>
          </cell>
          <cell r="F2395" t="str">
            <v>UN</v>
          </cell>
          <cell r="G2395">
            <v>49600</v>
          </cell>
        </row>
        <row r="2396">
          <cell r="D2396">
            <v>11817</v>
          </cell>
          <cell r="E2396" t="str">
            <v>BLOQUE DE CEMENTO MACIZO 6X20X20 COLOR OCRE</v>
          </cell>
          <cell r="F2396" t="str">
            <v>UN</v>
          </cell>
          <cell r="G2396">
            <v>3500</v>
          </cell>
        </row>
        <row r="2397">
          <cell r="D2397">
            <v>11819</v>
          </cell>
          <cell r="E2397" t="str">
            <v>RECEPCIÓN DE AVES RESCATADAS</v>
          </cell>
          <cell r="F2397" t="str">
            <v>UN</v>
          </cell>
          <cell r="G2397">
            <v>49600</v>
          </cell>
        </row>
        <row r="2398">
          <cell r="D2398">
            <v>11820</v>
          </cell>
          <cell r="E2398" t="str">
            <v>INFORME SOBRE LAS AVES RESCATADAS</v>
          </cell>
          <cell r="F2398" t="str">
            <v>UN</v>
          </cell>
          <cell r="G2398">
            <v>126700</v>
          </cell>
        </row>
        <row r="2399">
          <cell r="D2399">
            <v>11826</v>
          </cell>
          <cell r="E2399" t="str">
            <v>CABLE MONOPOLAR DE COBRE, HF FR PARA 600 V  C.A. CALIBRE No. 12 AWG</v>
          </cell>
          <cell r="F2399" t="str">
            <v>ML</v>
          </cell>
          <cell r="G2399">
            <v>2650</v>
          </cell>
        </row>
        <row r="2400">
          <cell r="D2400">
            <v>11830</v>
          </cell>
          <cell r="E2400" t="str">
            <v>BLOQUE DE CEMENTO MACIZO 6X20X20 COLOR MARRÓN</v>
          </cell>
          <cell r="F2400" t="str">
            <v>UN</v>
          </cell>
          <cell r="G2400">
            <v>3600</v>
          </cell>
        </row>
        <row r="2401">
          <cell r="D2401">
            <v>11831</v>
          </cell>
          <cell r="E2401" t="str">
            <v>BLOQUE DE CEMENTO MACIZO 6X20X20 COLOR GRIS NATURAL O SIMILAR</v>
          </cell>
          <cell r="F2401" t="str">
            <v>UN</v>
          </cell>
          <cell r="G2401">
            <v>3451</v>
          </cell>
        </row>
        <row r="2402">
          <cell r="D2402">
            <v>11834</v>
          </cell>
          <cell r="E2402" t="str">
            <v>AVISO PUNTO IDU 1.50m x 0.90m EN LÁMINA GALVANIZADA CAL. 24. INCLUYE SUMINISTRO E INSTALACIÓN</v>
          </cell>
          <cell r="F2402" t="str">
            <v>UN</v>
          </cell>
          <cell r="G2402">
            <v>799680</v>
          </cell>
        </row>
        <row r="2403">
          <cell r="D2403">
            <v>11835</v>
          </cell>
          <cell r="E2403" t="str">
            <v>VOLANTES TAMAÑO CARTA EN PROPALMATE 90 Gr IMPRESIÓN 4x0 TINTAS IMPRESO A UNA CARA</v>
          </cell>
          <cell r="F2403" t="str">
            <v>UN</v>
          </cell>
          <cell r="G2403">
            <v>440</v>
          </cell>
        </row>
        <row r="2404">
          <cell r="D2404">
            <v>11836</v>
          </cell>
          <cell r="E2404" t="str">
            <v>VOLANTES TAMAÑO CARTA PROPALCOTE 115 Gr IMPRESIÓN 4x4 TINTAS IMPRESO A DOBLE CARA</v>
          </cell>
          <cell r="F2404" t="str">
            <v>UN</v>
          </cell>
          <cell r="G2404">
            <v>476</v>
          </cell>
        </row>
        <row r="2405">
          <cell r="D2405">
            <v>11837</v>
          </cell>
          <cell r="E2405" t="str">
            <v>VOLANTES TAMAÑO CARTA EN PROPALCOTE 90 Gr IMPRESIÓN 4x4 TINTAS</v>
          </cell>
          <cell r="F2405" t="str">
            <v>UN</v>
          </cell>
          <cell r="G2405">
            <v>417</v>
          </cell>
        </row>
        <row r="2406">
          <cell r="D2406">
            <v>11838</v>
          </cell>
          <cell r="E2406" t="str">
            <v>VOLANTES TAMAÑO MEDIA CARTA PROPALCOTE DE 115 Gr IMPRESIÓN 4x4 TINTAS IMPRESO A DOBLE CARA</v>
          </cell>
          <cell r="F2406" t="str">
            <v>UN</v>
          </cell>
          <cell r="G2406">
            <v>233</v>
          </cell>
        </row>
        <row r="2407">
          <cell r="D2407">
            <v>11839</v>
          </cell>
          <cell r="E2407" t="str">
            <v>VOLANTES TAMAÑO MEDIA CARTA PROPALCOTE DE 90 Gr IMPRESIÓN 4x4 TINTAS IMPRESO A DOBLE CARA</v>
          </cell>
          <cell r="F2407" t="str">
            <v>UN</v>
          </cell>
          <cell r="G2407">
            <v>220</v>
          </cell>
        </row>
        <row r="2408">
          <cell r="D2408">
            <v>11840</v>
          </cell>
          <cell r="E2408" t="str">
            <v>CALENDARIOS 15 x 15 cm. 13 HOJAS. BASE SIN IMPRESIÓN. FULL COLOR PROPALCOTE DE 150 Grs. BASE CARTÓN BLANCA, ANILLADO.</v>
          </cell>
          <cell r="F2408" t="str">
            <v>UN</v>
          </cell>
          <cell r="G2408">
            <v>7221</v>
          </cell>
        </row>
        <row r="2409">
          <cell r="D2409">
            <v>11841</v>
          </cell>
          <cell r="E2409" t="str">
            <v>PIEZAS IMANTADAS 8.5 x 5.5 cm HORIZONTAL, CALIBRE DEL IMÁN 0.3 mm, PLASTIFICADO BRILLO UV. REFILADO</v>
          </cell>
          <cell r="F2409" t="str">
            <v>UN</v>
          </cell>
          <cell r="G2409">
            <v>409</v>
          </cell>
        </row>
        <row r="2410">
          <cell r="D2410">
            <v>11842</v>
          </cell>
          <cell r="E2410" t="str">
            <v>ROMPE-TRÁFICO CARTÓN CORRUGADO IMPRESO A UNA CARA EN FULL COLOR ALTA RESOLUCIÓN, FORMA RECTANGULAR TROQUELADO A SILUETA 90 x 1.80 cm</v>
          </cell>
          <cell r="F2410" t="str">
            <v>UN</v>
          </cell>
          <cell r="G2410">
            <v>452200</v>
          </cell>
        </row>
        <row r="2411">
          <cell r="D2411">
            <v>11843</v>
          </cell>
          <cell r="E2411" t="str">
            <v>CARTILLAS 10 - 15 HOJAS INTERNAS FULL COLOR TAMAÑO MEDIA CARTA</v>
          </cell>
          <cell r="F2411" t="str">
            <v>UN</v>
          </cell>
          <cell r="G2411">
            <v>2332</v>
          </cell>
        </row>
        <row r="2412">
          <cell r="D2412">
            <v>11844</v>
          </cell>
          <cell r="E2412" t="str">
            <v>PERIÓDICO PÁGINAS 8/TAMAÑO 37  28.9 cm PAPEL PERIÓDICO DE 45 Gr IMPRESIÓN A COLOR 4x4.</v>
          </cell>
          <cell r="F2412" t="str">
            <v>UN</v>
          </cell>
          <cell r="G2412">
            <v>774</v>
          </cell>
        </row>
        <row r="2413">
          <cell r="D2413">
            <v>11845</v>
          </cell>
          <cell r="E2413" t="str">
            <v>FLOOR PRINTS EN VINILO ADHESIVO RESISTENTE, IMPERMEABLES Y LAVABLES. 70 x 100 cm FULL COLOR.</v>
          </cell>
          <cell r="F2413" t="str">
            <v>UN</v>
          </cell>
          <cell r="G2413">
            <v>83300</v>
          </cell>
        </row>
        <row r="2414">
          <cell r="D2414">
            <v>11846</v>
          </cell>
          <cell r="E2414" t="str">
            <v>VINILOS ADHESIVOS DE 30 x 60 cm PARA SUPERFICIES PLANAS, CORTE REFILADO FULL COLOR BRILLANTE.</v>
          </cell>
          <cell r="F2414" t="str">
            <v>UN</v>
          </cell>
          <cell r="G2414">
            <v>46648</v>
          </cell>
        </row>
        <row r="2415">
          <cell r="D2415">
            <v>11847</v>
          </cell>
          <cell r="E2415" t="str">
            <v>TRANSFORMADOR TIPO PEDESTAL PARA AP DE 30 KVA 11.4/0.380-0.220KV EN ACEITE VEGETAL.</v>
          </cell>
          <cell r="F2415" t="str">
            <v>UN</v>
          </cell>
          <cell r="G2415">
            <v>55002990</v>
          </cell>
        </row>
        <row r="2416">
          <cell r="D2416">
            <v>11848</v>
          </cell>
          <cell r="E2416" t="str">
            <v>TRANSFORMADOR TIPO PEDESTAL PARA AP DE 45 KVA 11.4/0.380-0.220KV EN ACEITE VEGETAL.</v>
          </cell>
          <cell r="F2416" t="str">
            <v>UN</v>
          </cell>
          <cell r="G2416">
            <v>57356810</v>
          </cell>
        </row>
        <row r="2417">
          <cell r="D2417">
            <v>11849</v>
          </cell>
          <cell r="E2417" t="str">
            <v>TRANSFORMADOR TIPO PEDESTAL PARA AP DE 45 KVA 11.4/0.208-0.120KV EN ACEITE VEGETAL.</v>
          </cell>
          <cell r="F2417" t="str">
            <v>UN</v>
          </cell>
          <cell r="G2417">
            <v>6337239</v>
          </cell>
        </row>
        <row r="2418">
          <cell r="D2418">
            <v>11850</v>
          </cell>
          <cell r="E2418" t="str">
            <v>TRANSFORMADOR TIPO PEDESTAL PARA AP DE 75 KVA 11.4/0.208-0.120KV EN ACEITE VEGETAL.</v>
          </cell>
          <cell r="F2418" t="str">
            <v>UN</v>
          </cell>
          <cell r="G2418">
            <v>8732222</v>
          </cell>
        </row>
        <row r="2419">
          <cell r="D2419">
            <v>11851</v>
          </cell>
          <cell r="E2419" t="str">
            <v>TRANSFORMADOR TIPO PEDESTAL PARA AP DE 150 KVA 11.4/0.208-0.120KV EN ACEITE VEGETAL.</v>
          </cell>
          <cell r="F2419" t="str">
            <v>UN</v>
          </cell>
          <cell r="G2419">
            <v>13645640</v>
          </cell>
        </row>
        <row r="2420">
          <cell r="D2420">
            <v>11852</v>
          </cell>
          <cell r="E2420" t="str">
            <v>CABLE CONDUCTOR DE ALUMINIO REFORZADO DESNUDO, CALIBRE No. 2 AWG</v>
          </cell>
          <cell r="F2420" t="str">
            <v>ML</v>
          </cell>
          <cell r="G2420">
            <v>3591</v>
          </cell>
        </row>
        <row r="2421">
          <cell r="D2421">
            <v>11853</v>
          </cell>
          <cell r="E2421" t="str">
            <v>EMPALME DE DERIVACIÓN EN RESINA AP 839 (Empalme recto / Derivación resina)</v>
          </cell>
          <cell r="F2421" t="str">
            <v>ML</v>
          </cell>
          <cell r="G2421">
            <v>187927</v>
          </cell>
        </row>
        <row r="2422">
          <cell r="D2422">
            <v>11854</v>
          </cell>
          <cell r="E2422" t="str">
            <v>LUMINARIA LED RALED II RA02SII 16 LED 72 W</v>
          </cell>
          <cell r="F2422" t="str">
            <v>UN</v>
          </cell>
          <cell r="G2422">
            <v>1053521</v>
          </cell>
        </row>
        <row r="2423">
          <cell r="D2423">
            <v>11856</v>
          </cell>
          <cell r="E2423" t="str">
            <v>MALLA ELECTROSOLDADA S=150x150mm, Ø=8.5x8.5mm</v>
          </cell>
          <cell r="F2423" t="str">
            <v>KG</v>
          </cell>
          <cell r="G2423">
            <v>6069</v>
          </cell>
        </row>
        <row r="2424">
          <cell r="D2424">
            <v>11862</v>
          </cell>
          <cell r="E2424" t="str">
            <v>LUMINARIA LED RALED II 192L T2 103W</v>
          </cell>
          <cell r="F2424" t="str">
            <v>UN</v>
          </cell>
          <cell r="G2424">
            <v>1289385</v>
          </cell>
        </row>
        <row r="2425">
          <cell r="D2425">
            <v>11863</v>
          </cell>
          <cell r="E2425" t="str">
            <v>LUMINARIA LED  RALED I 64 LED . T2. 37W.</v>
          </cell>
          <cell r="F2425" t="str">
            <v>UN</v>
          </cell>
          <cell r="G2425">
            <v>927728</v>
          </cell>
        </row>
        <row r="2426">
          <cell r="D2426">
            <v>11864</v>
          </cell>
          <cell r="E2426" t="str">
            <v>CAJA METALICA PARA DERIVACION ET 925</v>
          </cell>
          <cell r="F2426" t="str">
            <v>UN</v>
          </cell>
          <cell r="G2426">
            <v>155325</v>
          </cell>
        </row>
        <row r="2427">
          <cell r="D2427">
            <v>11865</v>
          </cell>
          <cell r="E2427" t="str">
            <v>TUBERÍA DE CORAZA METÁLICA FLEXIBLE 2"</v>
          </cell>
          <cell r="F2427" t="str">
            <v>ML</v>
          </cell>
          <cell r="G2427">
            <v>19814</v>
          </cell>
        </row>
        <row r="2428">
          <cell r="D2428">
            <v>11866</v>
          </cell>
          <cell r="E2428" t="str">
            <v>TUBERÍA DE CORAZA METÁLICA FLEXIBLE 3/4"</v>
          </cell>
          <cell r="F2428" t="str">
            <v>ML</v>
          </cell>
          <cell r="G2428">
            <v>9750</v>
          </cell>
        </row>
        <row r="2429">
          <cell r="D2429">
            <v>11869</v>
          </cell>
          <cell r="E2429" t="str">
            <v>LUMINARIA LED  RALED IIRA02SII  32 LED 72W</v>
          </cell>
          <cell r="F2429" t="str">
            <v>UN</v>
          </cell>
          <cell r="G2429">
            <v>1053521</v>
          </cell>
        </row>
        <row r="2430">
          <cell r="D2430">
            <v>11870</v>
          </cell>
          <cell r="E2430" t="str">
            <v>LOSETA PREFABRICADA EN CONCRETO MACIZO LISA A20 GRIS (20x20x6cm)</v>
          </cell>
          <cell r="F2430" t="str">
            <v>UN</v>
          </cell>
          <cell r="G2430">
            <v>3166</v>
          </cell>
        </row>
        <row r="2431">
          <cell r="D2431">
            <v>11871</v>
          </cell>
          <cell r="E2431" t="str">
            <v>BORRADO SEÑALIZACIÓN VIAL TIPO FRESADO CON MÁQUINA BERTELLI O SIMILAR (M2)</v>
          </cell>
          <cell r="F2431" t="str">
            <v>M2</v>
          </cell>
          <cell r="G2431">
            <v>62443</v>
          </cell>
        </row>
        <row r="2432">
          <cell r="D2432">
            <v>11872</v>
          </cell>
          <cell r="E2432" t="str">
            <v>FLEXIÓN DE ACERO ESTRUCTURAL. Norma técnica: ASTM E290.</v>
          </cell>
          <cell r="F2432" t="str">
            <v>UN</v>
          </cell>
          <cell r="G2432">
            <v>208847</v>
          </cell>
        </row>
        <row r="2433">
          <cell r="D2433">
            <v>11873</v>
          </cell>
          <cell r="E2433" t="str">
            <v>FATIGA DE PANEL EN ALUMINIO. PROTOCOLO FATIGA CONTRATO IDU-791-2017. Norma técnica: PROTOCOLO FATIGA CONTRATO IDU-791-2017.</v>
          </cell>
          <cell r="F2433" t="str">
            <v>UN</v>
          </cell>
          <cell r="G2433">
            <v>4977488</v>
          </cell>
        </row>
        <row r="2434">
          <cell r="D2434">
            <v>11874</v>
          </cell>
          <cell r="E2434" t="str">
            <v>PUNZONAMIENTO DE PANEL EN ALUMINIO. PROTOCOLO PUNZONAMIENTO CONTRATO IDU-791-2017. Norma técnica: PROTOCOLO PUNZONAMIENTO CONTRATO IDU-791-2017.</v>
          </cell>
          <cell r="F2434" t="str">
            <v>UN</v>
          </cell>
          <cell r="G2434">
            <v>500780</v>
          </cell>
        </row>
        <row r="2435">
          <cell r="D2435">
            <v>11875</v>
          </cell>
          <cell r="E2435" t="str">
            <v>FATIGA DE PANEL EN CONCRETO PRETENSADO. Norma técnica: PROTOCOLO FATIGA CONTRATO IDU-791-2017.</v>
          </cell>
          <cell r="F2435" t="str">
            <v>UN</v>
          </cell>
          <cell r="G2435">
            <v>6210000</v>
          </cell>
        </row>
        <row r="2436">
          <cell r="D2436">
            <v>11876</v>
          </cell>
          <cell r="E2436" t="str">
            <v xml:space="preserve">FRAGILIDAD A BAJA TEMPERATURA. Norma técnica: ASTM D746 INVE 642. </v>
          </cell>
          <cell r="F2436" t="str">
            <v>UN</v>
          </cell>
          <cell r="G2436">
            <v>452200</v>
          </cell>
        </row>
        <row r="2437">
          <cell r="D2437">
            <v>11877</v>
          </cell>
          <cell r="E2437" t="str">
            <v>PORCENTAJE MINIMO DE ZINC. Norma técnica: SSPC Paint 20.</v>
          </cell>
          <cell r="F2437" t="str">
            <v>UN</v>
          </cell>
          <cell r="G2437">
            <v>165334</v>
          </cell>
        </row>
        <row r="2438">
          <cell r="D2438">
            <v>11878</v>
          </cell>
          <cell r="E2438" t="str">
            <v xml:space="preserve">PUNZONAMIENTO EN PLÁSTICO RÍGIDO. Norma técnica: ASTM D6241. </v>
          </cell>
          <cell r="F2438" t="str">
            <v>UN</v>
          </cell>
          <cell r="G2438">
            <v>476000</v>
          </cell>
        </row>
        <row r="2439">
          <cell r="D2439">
            <v>11879</v>
          </cell>
          <cell r="E2439" t="e">
            <v>#VALUE!</v>
          </cell>
          <cell r="F2439" t="str">
            <v>Km-Car</v>
          </cell>
          <cell r="G2439">
            <v>160650</v>
          </cell>
        </row>
        <row r="2440">
          <cell r="D2440">
            <v>11880</v>
          </cell>
          <cell r="E2440" t="str">
            <v>METODOS PARA MUESTREO Y ENSAYOS DE UNIDADES DE MAMPOSTERIA Y OTROS PRODUCTOS DE ARCILLA. COEFICIENTE DE SATURACION. Norma Técnica: NTC-4017-18 numeral 10.4.4.</v>
          </cell>
          <cell r="F2440" t="str">
            <v>UN</v>
          </cell>
          <cell r="G2440">
            <v>49980</v>
          </cell>
        </row>
        <row r="2441">
          <cell r="D2441">
            <v>11881</v>
          </cell>
          <cell r="E2441" t="str">
            <v>RESISTENCIA DEL CONCRETO A LA ABRASION MEDIANTE CHORRO DE ARENA (SANDBLASTING). Norma Técnica: INVE-425-13 ASTM C418-20</v>
          </cell>
          <cell r="F2441" t="str">
            <v>UN</v>
          </cell>
          <cell r="G2441">
            <v>86513</v>
          </cell>
        </row>
        <row r="2442">
          <cell r="D2442">
            <v>11882</v>
          </cell>
          <cell r="E2442" t="str">
            <v>PIEZA DE REMATE CURVA A117 PARA RAMPA TIPO C (600x400x450mm)</v>
          </cell>
          <cell r="F2442" t="str">
            <v>UN</v>
          </cell>
          <cell r="G2442">
            <v>113162</v>
          </cell>
        </row>
        <row r="2443">
          <cell r="D2443">
            <v>11883</v>
          </cell>
          <cell r="E2443" t="str">
            <v>SARDINEL ESPECIAL A116 PARA RAMPA TIPO C (600x600x350mm)</v>
          </cell>
          <cell r="F2443" t="str">
            <v>UN</v>
          </cell>
          <cell r="G2443">
            <v>121836</v>
          </cell>
        </row>
        <row r="2444">
          <cell r="D2444">
            <v>11885</v>
          </cell>
          <cell r="E2444" t="str">
            <v>PIEZA DE REMATE A115 PARA RAMPA VEHICULAR TIPO B (600x400x450mm)</v>
          </cell>
          <cell r="F2444" t="str">
            <v>UN</v>
          </cell>
          <cell r="G2444">
            <v>99431</v>
          </cell>
        </row>
        <row r="2445">
          <cell r="D2445">
            <v>11886</v>
          </cell>
          <cell r="E2445" t="str">
            <v>TEE HD EXTREMO LISO 3" x 3"</v>
          </cell>
          <cell r="F2445" t="str">
            <v>UN</v>
          </cell>
          <cell r="G2445">
            <v>238000</v>
          </cell>
        </row>
        <row r="2446">
          <cell r="D2446">
            <v>11887</v>
          </cell>
          <cell r="E2446" t="str">
            <v>KIT DE NIVELACION PARA HIDRANTE DE DIÁMETRO 3", LONGITUD 300mm.</v>
          </cell>
          <cell r="F2446" t="str">
            <v>UN</v>
          </cell>
          <cell r="G2446">
            <v>712009</v>
          </cell>
        </row>
        <row r="2447">
          <cell r="D2447">
            <v>11888</v>
          </cell>
          <cell r="E2447" t="str">
            <v>SEÑAL VERTICAL PREVENTIVA SP-46B TIPO CUADRADO CON FLECHA. Lámina galvanizada Cal. 16, Ángulo de 2x14. Reflectivo diamante tipo XI, verde limón. Pintura electrostática.</v>
          </cell>
          <cell r="F2447" t="str">
            <v>UN</v>
          </cell>
          <cell r="G2447">
            <v>589050</v>
          </cell>
        </row>
        <row r="2448">
          <cell r="D2448">
            <v>11889</v>
          </cell>
          <cell r="E2448" t="str">
            <v>CANAL DE DRENAJE MONOLÍTICO EN CONCRETO POLIMÉRICO RD 100V, CLASE F900, COLOR NATURAL, H=26.5cm A=16cm, Long=100cm (Incluye rejilla).</v>
          </cell>
          <cell r="F2448" t="str">
            <v>UN</v>
          </cell>
          <cell r="G2448">
            <v>758260</v>
          </cell>
        </row>
        <row r="2449">
          <cell r="D2449">
            <v>11890</v>
          </cell>
          <cell r="E2449" t="str">
            <v>CANAL DE DRENAJE MONOLÍTICO EN CONCRETO POLIMÉRICO RD 150V, CLASE F900, COLOR NATURAL, H=28cm A=21cm, Long=100cm (Incluye rejilla).</v>
          </cell>
          <cell r="F2449" t="str">
            <v>UN</v>
          </cell>
          <cell r="G2449">
            <v>770734</v>
          </cell>
        </row>
        <row r="2450">
          <cell r="D2450">
            <v>11891</v>
          </cell>
          <cell r="E2450" t="str">
            <v>CANAL DE DRENAJE MONOLÍTICO EN CONCRETO POLIMÉRICO RD 150V, CLASE F900, COLOR NATURAL, H=38cm A=21cm, Long=100cm (Incluye rejilla).</v>
          </cell>
          <cell r="F2450" t="str">
            <v>UN</v>
          </cell>
          <cell r="G2450">
            <v>876755</v>
          </cell>
        </row>
        <row r="2451">
          <cell r="D2451">
            <v>11893</v>
          </cell>
          <cell r="E2451" t="str">
            <v>CUERDA NYLON D= 3mm</v>
          </cell>
          <cell r="F2451" t="str">
            <v>ML</v>
          </cell>
          <cell r="G2451">
            <v>695</v>
          </cell>
        </row>
        <row r="2452">
          <cell r="D2452">
            <v>11894</v>
          </cell>
          <cell r="E2452" t="str">
            <v>PERFORACIÓN HORIZONTAL PARA DUCTO DE POLIETILENO D=4", INCL. TUBERÍA (INCL. SUMINISTRO E INSTALACIÓN)</v>
          </cell>
          <cell r="F2452" t="str">
            <v>ML</v>
          </cell>
          <cell r="G2452">
            <v>529880</v>
          </cell>
        </row>
        <row r="2453">
          <cell r="D2453">
            <v>11895</v>
          </cell>
          <cell r="E2453" t="str">
            <v>VÁLVULA DE PIE ANTIGOLPE DE ARIETE - BRONCE D= 3".</v>
          </cell>
          <cell r="F2453" t="str">
            <v>UN</v>
          </cell>
          <cell r="G2453">
            <v>642838</v>
          </cell>
        </row>
        <row r="2454">
          <cell r="D2454">
            <v>11896</v>
          </cell>
          <cell r="E2454" t="str">
            <v>SOLDADURA SOLVENTE PARA CPVC (1/8 GLN)</v>
          </cell>
          <cell r="F2454" t="str">
            <v>UN</v>
          </cell>
          <cell r="G2454">
            <v>64900</v>
          </cell>
        </row>
        <row r="2455">
          <cell r="D2455">
            <v>11897</v>
          </cell>
          <cell r="E2455" t="str">
            <v>TUBERÍA CPVC DE 3/4"</v>
          </cell>
          <cell r="F2455" t="str">
            <v>ML</v>
          </cell>
          <cell r="G2455">
            <v>14130</v>
          </cell>
        </row>
        <row r="2456">
          <cell r="D2456">
            <v>11898</v>
          </cell>
          <cell r="E2456" t="str">
            <v>TUBERÍA CPVC DE 1/2"</v>
          </cell>
          <cell r="F2456" t="str">
            <v>ML</v>
          </cell>
          <cell r="G2456">
            <v>8598</v>
          </cell>
        </row>
        <row r="2457">
          <cell r="D2457">
            <v>11899</v>
          </cell>
          <cell r="E2457" t="str">
            <v>CODO 90° CPVC D=3/4"</v>
          </cell>
          <cell r="F2457" t="str">
            <v>UN</v>
          </cell>
          <cell r="G2457">
            <v>3472</v>
          </cell>
        </row>
        <row r="2458">
          <cell r="D2458">
            <v>11902</v>
          </cell>
          <cell r="E2458" t="str">
            <v>UNIÓN UNIVERSAL PVC SOLDAR D=2"</v>
          </cell>
          <cell r="F2458" t="str">
            <v>UN</v>
          </cell>
          <cell r="G2458">
            <v>5305</v>
          </cell>
        </row>
        <row r="2459">
          <cell r="D2459">
            <v>11903</v>
          </cell>
          <cell r="E2459" t="str">
            <v>ACCESORIOS UNIÓN CPVC DE 1/2"</v>
          </cell>
          <cell r="F2459" t="str">
            <v>UN</v>
          </cell>
          <cell r="G2459">
            <v>1396</v>
          </cell>
        </row>
        <row r="2460">
          <cell r="D2460">
            <v>11904</v>
          </cell>
          <cell r="E2460" t="str">
            <v>ACCESORIOS UNIÓN CPVC DE 3/4"</v>
          </cell>
          <cell r="F2460" t="str">
            <v>UN</v>
          </cell>
          <cell r="G2460">
            <v>2059</v>
          </cell>
        </row>
        <row r="2461">
          <cell r="D2461">
            <v>11905</v>
          </cell>
          <cell r="E2461" t="str">
            <v>ACCESORIOS CODO 90° CPVC DE 1/2"</v>
          </cell>
          <cell r="F2461" t="str">
            <v>UN</v>
          </cell>
          <cell r="G2461">
            <v>1921</v>
          </cell>
        </row>
        <row r="2462">
          <cell r="D2462">
            <v>11906</v>
          </cell>
          <cell r="E2462" t="str">
            <v>ACCESORIOS TEE CPVC DE 1/2"</v>
          </cell>
          <cell r="F2462" t="str">
            <v>UN</v>
          </cell>
          <cell r="G2462">
            <v>2548</v>
          </cell>
        </row>
        <row r="2463">
          <cell r="D2463">
            <v>11907</v>
          </cell>
          <cell r="E2463" t="str">
            <v>ACCESORIOS TEE CPVC DE 3/4"</v>
          </cell>
          <cell r="F2463" t="str">
            <v>UN</v>
          </cell>
          <cell r="G2463">
            <v>4035</v>
          </cell>
        </row>
        <row r="2464">
          <cell r="D2464">
            <v>11908</v>
          </cell>
          <cell r="E2464" t="str">
            <v>ADAPTADOR HEMBRA CPVC DE 3/4"</v>
          </cell>
          <cell r="F2464" t="str">
            <v>UN</v>
          </cell>
          <cell r="G2464">
            <v>3996</v>
          </cell>
        </row>
        <row r="2465">
          <cell r="D2465">
            <v>11909</v>
          </cell>
          <cell r="E2465" t="str">
            <v>ADAPTADOR MACHO CPVC DE 3/4"</v>
          </cell>
          <cell r="F2465" t="str">
            <v>UN</v>
          </cell>
          <cell r="G2465">
            <v>2570</v>
          </cell>
        </row>
        <row r="2466">
          <cell r="D2466">
            <v>11910</v>
          </cell>
          <cell r="E2466" t="str">
            <v>CODO CALLE GALVANIZADO Ø 1/2"</v>
          </cell>
          <cell r="F2466" t="str">
            <v>UN</v>
          </cell>
          <cell r="G2466">
            <v>3094</v>
          </cell>
        </row>
        <row r="2467">
          <cell r="D2467">
            <v>11911</v>
          </cell>
          <cell r="E2467" t="str">
            <v>ADAPTADOR HEMBRA CPVC DE 1/2"</v>
          </cell>
          <cell r="F2467" t="str">
            <v>UN</v>
          </cell>
          <cell r="G2467">
            <v>3280</v>
          </cell>
        </row>
        <row r="2468">
          <cell r="D2468">
            <v>11912</v>
          </cell>
          <cell r="E2468" t="str">
            <v>NIPLE GALVANIZADO Ø 1/2" x 8 cm</v>
          </cell>
          <cell r="F2468" t="str">
            <v>UN</v>
          </cell>
          <cell r="G2468">
            <v>2202</v>
          </cell>
        </row>
        <row r="2469">
          <cell r="D2469">
            <v>11913</v>
          </cell>
          <cell r="E2469" t="str">
            <v>TAPÓN GALVANIZADO Ø 1/2"</v>
          </cell>
          <cell r="F2469" t="str">
            <v>UN</v>
          </cell>
          <cell r="G2469">
            <v>1785</v>
          </cell>
        </row>
        <row r="2470">
          <cell r="D2470">
            <v>11914</v>
          </cell>
          <cell r="E2470" t="str">
            <v>BUJE SOLDADO SANITARIA PVCS 4" x 2"</v>
          </cell>
          <cell r="F2470" t="str">
            <v>UN</v>
          </cell>
          <cell r="G2470">
            <v>12061</v>
          </cell>
        </row>
        <row r="2471">
          <cell r="D2471">
            <v>11915</v>
          </cell>
          <cell r="E2471" t="str">
            <v>BUJE SOLDADO SANITARIA PVCS 6" x 4"</v>
          </cell>
          <cell r="F2471" t="str">
            <v>UN</v>
          </cell>
          <cell r="G2471">
            <v>45347</v>
          </cell>
        </row>
        <row r="2472">
          <cell r="D2472">
            <v>11916</v>
          </cell>
          <cell r="E2472" t="str">
            <v>YEE SANITARIA PVCS REDUCIDA 6" x 4"</v>
          </cell>
          <cell r="F2472" t="str">
            <v>UN</v>
          </cell>
          <cell r="G2472">
            <v>148938</v>
          </cell>
        </row>
        <row r="2473">
          <cell r="D2473">
            <v>11918</v>
          </cell>
          <cell r="E2473" t="str">
            <v>INTERRUPTORTRIPLE CONMUTABLE BLANCO</v>
          </cell>
          <cell r="F2473" t="str">
            <v>UN</v>
          </cell>
          <cell r="G2473">
            <v>9007</v>
          </cell>
        </row>
        <row r="2474">
          <cell r="D2474">
            <v>11919</v>
          </cell>
          <cell r="E2474" t="str">
            <v>PODA DE ESPECÍMENES MENORES A 5M (Incluye mano de obra)</v>
          </cell>
          <cell r="F2474" t="str">
            <v>UN</v>
          </cell>
          <cell r="G2474">
            <v>53550</v>
          </cell>
        </row>
        <row r="2475">
          <cell r="D2475">
            <v>11920</v>
          </cell>
          <cell r="E2475" t="str">
            <v>PODA RADICULAR (Incl. MdeO) Poda de raíz de especímenes de Rango 1. Incl. poda, aplicación de cicatrizante, astillado de residuos, limpieza del lugar, transporte y disposición final de residuos e info</v>
          </cell>
          <cell r="F2475" t="str">
            <v>UN</v>
          </cell>
          <cell r="G2475">
            <v>177310</v>
          </cell>
        </row>
        <row r="2476">
          <cell r="D2476">
            <v>11921</v>
          </cell>
          <cell r="E2476" t="str">
            <v>RIEGO DE ÁRBOL (Se aplica dosis de 40 litros por árbol)</v>
          </cell>
          <cell r="F2476" t="str">
            <v>UN</v>
          </cell>
          <cell r="G2476">
            <v>7735</v>
          </cell>
        </row>
        <row r="2477">
          <cell r="D2477">
            <v>11922</v>
          </cell>
          <cell r="E2477" t="str">
            <v>PODA DE ESPECÍMENES MAYORES A 5M (Incluye mano de obra)</v>
          </cell>
          <cell r="F2477" t="str">
            <v>UN</v>
          </cell>
          <cell r="G2477">
            <v>113050</v>
          </cell>
        </row>
        <row r="2478">
          <cell r="D2478">
            <v>11923</v>
          </cell>
          <cell r="E2478" t="str">
            <v>FERTILIZACIÓN EDÁFICA (Incluye mano de obra). Aplicación de 100 gramos de fertilizante por árbol.</v>
          </cell>
          <cell r="F2478" t="str">
            <v>UN</v>
          </cell>
          <cell r="G2478">
            <v>10353</v>
          </cell>
        </row>
        <row r="2479">
          <cell r="D2479">
            <v>11924</v>
          </cell>
          <cell r="E2479" t="str">
            <v>PODA RADICULAR (Incl. MdeO) Poda de raíz de especímenes de Rango 2. Incl. poda, aplicación de cicatrizante, astillado de residuos, limpieza del lugar, transporte y disposición final de residuos e info</v>
          </cell>
          <cell r="F2479" t="str">
            <v>UN</v>
          </cell>
          <cell r="G2479">
            <v>157080</v>
          </cell>
        </row>
        <row r="2480">
          <cell r="D2480">
            <v>11925</v>
          </cell>
          <cell r="E2480" t="str">
            <v>BORDILLO NO TRASPASABLE (Separador de Carril no rebasable) EN POLIETILENO DE ALTA DENSIDAD SIN PLOMO DE COLOR AMARILLO, SECCIONADO EN DOS UNIDADES, ALTURA MÍNIMA 15 cm, ANCHO 20 cm y LARGO 100 cm</v>
          </cell>
          <cell r="F2480" t="str">
            <v>UN</v>
          </cell>
          <cell r="G2480">
            <v>146155</v>
          </cell>
        </row>
        <row r="2481">
          <cell r="D2481">
            <v>11926</v>
          </cell>
          <cell r="E2481" t="str">
            <v>SEÑAL VERTICAL PREVENTIVA DE (60cm x 60cm) EN REFLECTIVO DE ALTA INTENSIDAD TIPO IV O SUPERIOR Y LÁMINA GALVANIZADA CAL. 16, INCLUYE PEDESTAL EN ÁNGULO</v>
          </cell>
          <cell r="F2481" t="str">
            <v>UN</v>
          </cell>
          <cell r="G2481">
            <v>430780</v>
          </cell>
        </row>
        <row r="2482">
          <cell r="D2482">
            <v>11927</v>
          </cell>
          <cell r="E2482" t="str">
            <v>SEÑAL VERTICAL PREVENTIVA DE (45cm x 45cm) EN REFLECTIVO DE ALTA INTENSIDAD TIPO IV O SUPERIOR Y LÁMINA GALVANIZADA CAL. 16, INCLUYE TUBO GALVANIZADO DE 2" DE DIÁMETRO INTERNO</v>
          </cell>
          <cell r="F2482" t="str">
            <v>UN</v>
          </cell>
          <cell r="G2482">
            <v>299632</v>
          </cell>
        </row>
        <row r="2483">
          <cell r="D2483">
            <v>11928</v>
          </cell>
          <cell r="E2483" t="str">
            <v>SEÑAL VERTICAL PREVENTIVA DE (60cm x 60cm) CON PLAQUETA (ALTO MÁXIMO DE 23cm) EN REFLECTIVO DE ALTA INTENSIDAD TIPO IV O SUPERIOR Y LÁMINA GALVANIZADA CAL. 16, INCLUYE PEDESTAL EN ÁNGULO</v>
          </cell>
          <cell r="F2483" t="str">
            <v>UN</v>
          </cell>
          <cell r="G2483">
            <v>538594</v>
          </cell>
        </row>
        <row r="2484">
          <cell r="D2484">
            <v>11929</v>
          </cell>
          <cell r="E2484" t="str">
            <v>SEÑAL VERTICAL INFORMATIVA DE (60cm x 60cm) EN REFLECTIVO DE ALTA INTENSIDAD TIPO IV O SUPERIOR Y LÁMINA GALVANIZADA CAL. 16, INCLUYE PEDESTAL EN ÁNGULO</v>
          </cell>
          <cell r="F2484" t="str">
            <v>UN</v>
          </cell>
          <cell r="G2484">
            <v>430780</v>
          </cell>
        </row>
        <row r="2485">
          <cell r="D2485">
            <v>11930</v>
          </cell>
          <cell r="E2485" t="str">
            <v>SEÑAL VERTICAL GRUPO DE REGLAMENTARIAS TIPO CIRCULO D=45cm. INCLUYE SUMINISTRO E INSTALACION.</v>
          </cell>
          <cell r="F2485" t="str">
            <v>UN</v>
          </cell>
          <cell r="G2485">
            <v>383689</v>
          </cell>
        </row>
        <row r="2486">
          <cell r="D2486">
            <v>11936</v>
          </cell>
          <cell r="E2486" t="str">
            <v>TRANSFORMADOR SEMISUMERGIBLE 112,5 KVA 11,4K/208-120V</v>
          </cell>
          <cell r="F2486" t="str">
            <v>UN</v>
          </cell>
          <cell r="G2486">
            <v>26665784</v>
          </cell>
        </row>
        <row r="2487">
          <cell r="D2487">
            <v>11938</v>
          </cell>
          <cell r="E2487" t="str">
            <v>BUJE SOLDADO PRESION PVC 3"X1 1/2" (REDUCCION CONCENTRICA)</v>
          </cell>
          <cell r="F2487" t="str">
            <v>UN</v>
          </cell>
          <cell r="G2487">
            <v>20171</v>
          </cell>
        </row>
        <row r="2488">
          <cell r="D2488">
            <v>11939</v>
          </cell>
          <cell r="E2488" t="str">
            <v>BUJE SOLDADO PRESION PVC 2"X3/4"</v>
          </cell>
          <cell r="F2488" t="str">
            <v>UN</v>
          </cell>
          <cell r="G2488">
            <v>6850</v>
          </cell>
        </row>
        <row r="2489">
          <cell r="D2489">
            <v>11940</v>
          </cell>
          <cell r="E2489" t="str">
            <v>REGISTRO DE BOLA 3" PVC</v>
          </cell>
          <cell r="F2489" t="str">
            <v>UN</v>
          </cell>
          <cell r="G2489">
            <v>101261</v>
          </cell>
        </row>
        <row r="2490">
          <cell r="D2490">
            <v>11941</v>
          </cell>
          <cell r="E2490" t="str">
            <v>BUJE SOLDADO PRESION CPVC 3/4" x 1/2"</v>
          </cell>
          <cell r="F2490" t="str">
            <v>UN</v>
          </cell>
          <cell r="G2490">
            <v>1827</v>
          </cell>
        </row>
        <row r="2491">
          <cell r="D2491">
            <v>11942</v>
          </cell>
          <cell r="E2491" t="str">
            <v>TEE HD EXTREMO LISO 2"x2"</v>
          </cell>
          <cell r="F2491" t="str">
            <v>UN</v>
          </cell>
          <cell r="G2491">
            <v>151130</v>
          </cell>
        </row>
        <row r="2492">
          <cell r="D2492">
            <v>11943</v>
          </cell>
          <cell r="E2492" t="str">
            <v>REGISTRO DE BOLA 4"</v>
          </cell>
          <cell r="F2492" t="str">
            <v>UN</v>
          </cell>
          <cell r="G2492">
            <v>121900</v>
          </cell>
        </row>
        <row r="2493">
          <cell r="D2493">
            <v>11944</v>
          </cell>
          <cell r="E2493" t="str">
            <v>CODO PVC EXTREMO LISO 45ºX3/4"</v>
          </cell>
          <cell r="F2493" t="str">
            <v>UN</v>
          </cell>
          <cell r="G2493">
            <v>2069</v>
          </cell>
        </row>
        <row r="2494">
          <cell r="D2494">
            <v>11945</v>
          </cell>
          <cell r="E2494" t="str">
            <v>UNION PVC (PRESION) D=1 1/2"</v>
          </cell>
          <cell r="F2494" t="str">
            <v>UN</v>
          </cell>
          <cell r="G2494">
            <v>3238</v>
          </cell>
        </row>
        <row r="2495">
          <cell r="D2495">
            <v>11946</v>
          </cell>
          <cell r="E2495" t="str">
            <v>UNION PVC (PRESION) D=3/4"</v>
          </cell>
          <cell r="F2495" t="str">
            <v>UN</v>
          </cell>
          <cell r="G2495">
            <v>790</v>
          </cell>
        </row>
        <row r="2496">
          <cell r="D2496">
            <v>11947</v>
          </cell>
          <cell r="E2496" t="str">
            <v>BUJE SOLDADO PRESION PVC 1 1/4" x 1/2"</v>
          </cell>
          <cell r="F2496" t="str">
            <v>UN</v>
          </cell>
          <cell r="G2496">
            <v>2902</v>
          </cell>
        </row>
        <row r="2497">
          <cell r="D2497">
            <v>11948</v>
          </cell>
          <cell r="E2497" t="str">
            <v>BUJE SOLDADO PRESIÓN PVC 2" x 1 1/4"</v>
          </cell>
          <cell r="F2497" t="str">
            <v>UN</v>
          </cell>
          <cell r="G2497">
            <v>6850</v>
          </cell>
        </row>
        <row r="2498">
          <cell r="D2498">
            <v>11949</v>
          </cell>
          <cell r="E2498" t="str">
            <v>BUJE SOLDADO PRESION PVC 2" x 1"</v>
          </cell>
          <cell r="F2498" t="str">
            <v>UN</v>
          </cell>
          <cell r="G2498">
            <v>6850</v>
          </cell>
        </row>
        <row r="2499">
          <cell r="D2499">
            <v>11950</v>
          </cell>
          <cell r="E2499" t="str">
            <v>COPA REDUCIDA GALVANIZADA HD 2" x 3/4"</v>
          </cell>
          <cell r="F2499" t="str">
            <v>UN</v>
          </cell>
          <cell r="G2499">
            <v>9785</v>
          </cell>
        </row>
        <row r="2500">
          <cell r="D2500">
            <v>11951</v>
          </cell>
          <cell r="E2500" t="str">
            <v>UNIÓN BRIDA x ACOPLE UNIVERSAL 3"</v>
          </cell>
          <cell r="F2500" t="str">
            <v>UN</v>
          </cell>
          <cell r="G2500">
            <v>182070</v>
          </cell>
        </row>
        <row r="2501">
          <cell r="D2501">
            <v>11952</v>
          </cell>
          <cell r="E2501" t="str">
            <v>UNIÓN BRIDA x ACOPLE UNIVERSAL 4"</v>
          </cell>
          <cell r="F2501" t="str">
            <v>UN</v>
          </cell>
          <cell r="G2501">
            <v>199920</v>
          </cell>
        </row>
        <row r="2502">
          <cell r="D2502">
            <v>11953</v>
          </cell>
          <cell r="E2502" t="str">
            <v>JUNTA ANTIVIBRATORIA D= 4"</v>
          </cell>
          <cell r="F2502" t="str">
            <v>UN</v>
          </cell>
          <cell r="G2502">
            <v>315707</v>
          </cell>
        </row>
        <row r="2503">
          <cell r="D2503">
            <v>11954</v>
          </cell>
          <cell r="E2503" t="str">
            <v>PASAMURO ACERO INOXIDABLE D= 1 1/2" x 50cm PARA TUBO DE 1"</v>
          </cell>
          <cell r="F2503" t="str">
            <v>UN</v>
          </cell>
          <cell r="G2503">
            <v>174941</v>
          </cell>
        </row>
        <row r="2504">
          <cell r="D2504">
            <v>11955</v>
          </cell>
          <cell r="E2504" t="str">
            <v>PASAMURO ACERO INOXIDABLE D= 4" x 50cm PARA TUBO DE 3"</v>
          </cell>
          <cell r="F2504" t="str">
            <v>UN</v>
          </cell>
          <cell r="G2504">
            <v>416463</v>
          </cell>
        </row>
        <row r="2505">
          <cell r="D2505">
            <v>11956</v>
          </cell>
          <cell r="E2505" t="str">
            <v>MANÓMETRO DE PRESIÓN 0 - 200 PSI</v>
          </cell>
          <cell r="F2505" t="str">
            <v>UN</v>
          </cell>
          <cell r="G2505">
            <v>74900</v>
          </cell>
        </row>
        <row r="2506">
          <cell r="D2506">
            <v>11957</v>
          </cell>
          <cell r="E2506" t="str">
            <v>TEE REDUCIDA PVC U.M. DE 4" x 3"</v>
          </cell>
          <cell r="F2506" t="str">
            <v>UN</v>
          </cell>
          <cell r="G2506">
            <v>458132</v>
          </cell>
        </row>
        <row r="2507">
          <cell r="D2507">
            <v>11958</v>
          </cell>
          <cell r="E2507" t="str">
            <v>PASAMURO ACERO INOXIDABLE D= 2 1/2" x 50cm PARA TUBO DE 2"</v>
          </cell>
          <cell r="F2507" t="str">
            <v>UN</v>
          </cell>
          <cell r="G2507">
            <v>292439</v>
          </cell>
        </row>
        <row r="2508">
          <cell r="D2508">
            <v>11960</v>
          </cell>
          <cell r="E2508" t="str">
            <v>ADAPTADOR MACHO CPVC DE 1/2"</v>
          </cell>
          <cell r="F2508" t="str">
            <v>UN</v>
          </cell>
          <cell r="G2508">
            <v>2091</v>
          </cell>
        </row>
        <row r="2509">
          <cell r="D2509">
            <v>11961</v>
          </cell>
          <cell r="E2509" t="str">
            <v>BLOQUE No. 3</v>
          </cell>
          <cell r="F2509" t="str">
            <v>UN</v>
          </cell>
          <cell r="G2509">
            <v>1100</v>
          </cell>
        </row>
        <row r="2510">
          <cell r="D2510">
            <v>11965</v>
          </cell>
          <cell r="E2510" t="str">
            <v>TRANSFORMADOR SEMISUMERGIBLE 300 KVA 11,4K/208-120V</v>
          </cell>
          <cell r="F2510" t="str">
            <v>UN</v>
          </cell>
          <cell r="G2510">
            <v>36229067</v>
          </cell>
        </row>
        <row r="2511">
          <cell r="D2511">
            <v>11968</v>
          </cell>
          <cell r="E2511" t="str">
            <v>BASE GRANULAR CLASE A (BGA_BG38) o (BGA_BG25)</v>
          </cell>
          <cell r="F2511" t="str">
            <v>M3</v>
          </cell>
          <cell r="G2511">
            <v>95557</v>
          </cell>
        </row>
        <row r="2512">
          <cell r="D2512">
            <v>11969</v>
          </cell>
          <cell r="E2512" t="str">
            <v>AGREGADOS RECICLADOS PARA SUBBASE GRANULAR (AR_SBG50)</v>
          </cell>
          <cell r="F2512" t="str">
            <v>M3</v>
          </cell>
          <cell r="G2512">
            <v>92716</v>
          </cell>
        </row>
        <row r="2513">
          <cell r="D2513">
            <v>11970</v>
          </cell>
          <cell r="E2513" t="str">
            <v>GEOTEXTIL TEJIDO PARA SEPARACIÓN</v>
          </cell>
          <cell r="F2513" t="str">
            <v>M2</v>
          </cell>
          <cell r="G2513">
            <v>11176</v>
          </cell>
        </row>
        <row r="2514">
          <cell r="D2514">
            <v>11972</v>
          </cell>
          <cell r="E2514" t="str">
            <v>CANAL DE DRENAJE MONOLÍTICO Y REJA EN CONCRETO POLIMÉRICO RD 150V H480 F900 (1.00 X 0.21 X 0.48) m</v>
          </cell>
          <cell r="F2514" t="str">
            <v>UN</v>
          </cell>
          <cell r="G2514">
            <v>1138414</v>
          </cell>
        </row>
        <row r="2515">
          <cell r="D2515">
            <v>11973</v>
          </cell>
          <cell r="E2515" t="str">
            <v>CANAL DE DRENAJE MONOLÍTICO Y REJA EN CONCRETO POLÍMERICO PD 100V H230 D400 (1.00 X 0.15 X 0.23) m</v>
          </cell>
          <cell r="F2515" t="str">
            <v>UN</v>
          </cell>
          <cell r="G2515">
            <v>496132</v>
          </cell>
        </row>
        <row r="2516">
          <cell r="D2516">
            <v>11974</v>
          </cell>
          <cell r="E2516" t="str">
            <v>CANAL DE DRENAJE MONOLÍTICO Y REJA EN CONCRETO POLÍMERICO RD 200V H330 F900 (1.00 X 0.26 X 0.33) m</v>
          </cell>
          <cell r="F2516" t="str">
            <v>UN</v>
          </cell>
          <cell r="G2516">
            <v>1128101</v>
          </cell>
        </row>
        <row r="2517">
          <cell r="D2517">
            <v>11976</v>
          </cell>
          <cell r="E2517" t="str">
            <v>EQUIPO DE ELECTROFUSIÓN DE 20 mm A 350 mm (Incluye certificado de calibración).</v>
          </cell>
          <cell r="F2517" t="str">
            <v>UN</v>
          </cell>
          <cell r="G2517">
            <v>11768900</v>
          </cell>
        </row>
        <row r="2518">
          <cell r="D2518">
            <v>11977</v>
          </cell>
          <cell r="E2518" t="str">
            <v>TAPON HD EXTREMO JUNTA HIDRÁULICA D=3"</v>
          </cell>
          <cell r="F2518" t="str">
            <v>UN</v>
          </cell>
          <cell r="G2518">
            <v>104037</v>
          </cell>
        </row>
        <row r="2519">
          <cell r="D2519">
            <v>11978</v>
          </cell>
          <cell r="E2519" t="str">
            <v>TEE HD EXTREMO JUNTA HIDRÁULICA 10"x6"</v>
          </cell>
          <cell r="F2519" t="str">
            <v>UN</v>
          </cell>
          <cell r="G2519">
            <v>1696940</v>
          </cell>
        </row>
        <row r="2520">
          <cell r="D2520">
            <v>11979</v>
          </cell>
          <cell r="E2520" t="str">
            <v>CODO HD EXTREMO JUNTA HIDRÁULICA PARA PVC 22.5ºX2"</v>
          </cell>
          <cell r="F2520" t="str">
            <v>UN</v>
          </cell>
          <cell r="G2520">
            <v>107100</v>
          </cell>
        </row>
        <row r="2521">
          <cell r="D2521">
            <v>11981</v>
          </cell>
          <cell r="E2521" t="str">
            <v>PLANTACIÓN DE CARISECO H= 1.5 m. (Incluye suministro al sitio de obra, plantacion, aplicación y mezcla de sustrato, tutor y amarre. Incluye transporte y disposición final de sobrantes en sitio autorizado a 28 Kms).</v>
          </cell>
          <cell r="F2521" t="str">
            <v>UN</v>
          </cell>
          <cell r="G2521">
            <v>176120</v>
          </cell>
        </row>
        <row r="2522">
          <cell r="D2522">
            <v>11982</v>
          </cell>
          <cell r="E2522" t="str">
            <v>PLANTACION DE PALMA ALEJANDRA H= 1.5 m. (Incluye suministro al sitio de obra, plantacion, aplicación y mezcla de sustrato, tutor, amarre, incluye transporte y disposición final de sobrantes en sitio autorizado a 28 km).</v>
          </cell>
          <cell r="F2522" t="str">
            <v>UN</v>
          </cell>
          <cell r="G2522">
            <v>279650</v>
          </cell>
        </row>
        <row r="2523">
          <cell r="D2523">
            <v>11983</v>
          </cell>
          <cell r="E2523" t="str">
            <v>PLANTACION DE SIETECUEROS H= 1.5 m. (Incluye suministro al sitio de obra, plantacion, aplicación y mezcla de sustrato, tutor y amarre. Incluye transporte y disposición final de sobrantes en sitio autorizado a 28 km).</v>
          </cell>
          <cell r="F2523" t="str">
            <v>UN</v>
          </cell>
          <cell r="G2523">
            <v>172550</v>
          </cell>
        </row>
        <row r="2524">
          <cell r="D2524">
            <v>11984</v>
          </cell>
          <cell r="E2524" t="str">
            <v>CLORURO DE CALCIO (En perlas)</v>
          </cell>
          <cell r="F2524" t="str">
            <v>KG</v>
          </cell>
          <cell r="G2524">
            <v>4446</v>
          </cell>
        </row>
        <row r="2525">
          <cell r="D2525">
            <v>11986</v>
          </cell>
          <cell r="E2525" t="str">
            <v>LOSETA PODOTACTIL EN POLIURETANO. ANCHO 0,40m. ACABADOS SEGÚN NORMA NTC 5610. DEC. 308/2018. INCLUYE LIMPIEZA Y ALISTAMIENTO DE SUPERFICIE. INCLUYE TODOS LOS ELEMENTOS DE COLOCACION, FIJACION Y MANO</v>
          </cell>
          <cell r="F2525" t="str">
            <v>ML</v>
          </cell>
          <cell r="G2525">
            <v>68827</v>
          </cell>
        </row>
        <row r="2526">
          <cell r="D2526">
            <v>11987</v>
          </cell>
          <cell r="E2526" t="str">
            <v>PLANTACION DE CUCHARO H= 1.5 m. (Incluye suministro al sitio de obra, plantacion, aplicación y mezcla de sustrato, tutor y amarre. Incluye transporte y disposición final de sobrantes en sitio autorizado a 28 km).</v>
          </cell>
          <cell r="F2526" t="str">
            <v>UN</v>
          </cell>
          <cell r="G2526">
            <v>132000</v>
          </cell>
        </row>
        <row r="2527">
          <cell r="D2527">
            <v>11988</v>
          </cell>
          <cell r="E2527" t="str">
            <v>TELA PARA CERRAMIENTO 55 gr/m2, COLOR BLANCO, ANCHO = 2.10m</v>
          </cell>
          <cell r="F2527" t="str">
            <v>ML</v>
          </cell>
          <cell r="G2527">
            <v>2874</v>
          </cell>
        </row>
        <row r="2528">
          <cell r="D2528">
            <v>11989</v>
          </cell>
          <cell r="E2528" t="str">
            <v>ESPUMA DE POLIETILENO, ANCHO = 1.00 m,  ESPESOR = 5 mm</v>
          </cell>
          <cell r="F2528" t="str">
            <v>ML</v>
          </cell>
          <cell r="G2528">
            <v>4800</v>
          </cell>
        </row>
        <row r="2529">
          <cell r="D2529">
            <v>11990</v>
          </cell>
          <cell r="E2529" t="str">
            <v>HELECHO MACHO H=1.0 m. (Incluye suministro al sitio de obra)</v>
          </cell>
          <cell r="F2529" t="str">
            <v>UN</v>
          </cell>
          <cell r="G2529">
            <v>114240</v>
          </cell>
        </row>
        <row r="2530">
          <cell r="D2530">
            <v>11991</v>
          </cell>
          <cell r="E2530" t="str">
            <v>PERFORACIÓN HORIZONTAL PARA DUCTO DE POLIETILENO D=6", INCLUYE TUBERÍA (Incluye suministro e instalación)</v>
          </cell>
          <cell r="F2530" t="str">
            <v>ML</v>
          </cell>
          <cell r="G2530">
            <v>659776</v>
          </cell>
        </row>
        <row r="2531">
          <cell r="D2531">
            <v>11992</v>
          </cell>
          <cell r="E2531" t="str">
            <v>PERFORACIÓN HORIZONTAL PARA DUCTO DE POLIETILENO D=12", INCLUYE TUBERÍA (Incluye suministro e instalación)</v>
          </cell>
          <cell r="F2531" t="str">
            <v>ML</v>
          </cell>
          <cell r="G2531">
            <v>1322615</v>
          </cell>
        </row>
        <row r="2532">
          <cell r="D2532">
            <v>11993</v>
          </cell>
          <cell r="E2532" t="str">
            <v xml:space="preserve">ADAPTADOR TERMINAL CAMPANA PVC D=2" </v>
          </cell>
          <cell r="F2532" t="str">
            <v>UN</v>
          </cell>
          <cell r="G2532">
            <v>5416</v>
          </cell>
        </row>
        <row r="2533">
          <cell r="D2533">
            <v>11994</v>
          </cell>
          <cell r="E2533" t="str">
            <v>TEE PE 6"x6" - PE100, PN 16 - RDE 11</v>
          </cell>
          <cell r="F2533" t="str">
            <v>UN</v>
          </cell>
          <cell r="G2533">
            <v>1037205</v>
          </cell>
        </row>
        <row r="2534">
          <cell r="D2534">
            <v>11995</v>
          </cell>
          <cell r="E2534" t="str">
            <v>REDUCCIÓN CONCÉNTRICA 6"X4" - PE100 - PN16 - RDE 11</v>
          </cell>
          <cell r="F2534" t="str">
            <v>UN</v>
          </cell>
          <cell r="G2534">
            <v>205269</v>
          </cell>
        </row>
        <row r="2535">
          <cell r="D2535">
            <v>11996</v>
          </cell>
          <cell r="E2535" t="str">
            <v>TAPON HD EXTREMO JUNTA HIDRÁULICA D=12"</v>
          </cell>
          <cell r="F2535" t="str">
            <v>UN</v>
          </cell>
          <cell r="G2535">
            <v>1163556</v>
          </cell>
        </row>
        <row r="2536">
          <cell r="D2536">
            <v>11997</v>
          </cell>
          <cell r="E2536" t="str">
            <v>BASE GRANULAR CLASE B (BGB_BG38) o (BGB_BG25)</v>
          </cell>
          <cell r="F2536" t="str">
            <v>M3</v>
          </cell>
          <cell r="G2536">
            <v>85680</v>
          </cell>
        </row>
        <row r="2537">
          <cell r="D2537">
            <v>11998</v>
          </cell>
          <cell r="E2537" t="str">
            <v>BARRERA DE SEGURIDAD - SEPARADOR CICLORUTA TIPO A-165 SIN ANCLAJE (0.53m x 0.60m x 1.50m) COLOR GRIS RESISTENCIA CONCRETO 28 Mpa</v>
          </cell>
          <cell r="F2537" t="str">
            <v>UN</v>
          </cell>
          <cell r="G2537">
            <v>85120</v>
          </cell>
        </row>
        <row r="2538">
          <cell r="D2538">
            <v>12002</v>
          </cell>
          <cell r="E2538" t="str">
            <v>ALCOHOL ANTISÉPTICO (ALCOHOL AL 70%). (Según Apéndice Bioseguridad Covid 19)_ Exento de IVA de forma temporal</v>
          </cell>
          <cell r="F2538" t="str">
            <v>GLN</v>
          </cell>
          <cell r="G2538">
            <v>26000</v>
          </cell>
        </row>
        <row r="2539">
          <cell r="D2539">
            <v>12003</v>
          </cell>
          <cell r="E2539" t="str">
            <v>TOALLAS DE PAPEL PARA MANOS. TIPO Z.  DOBLE HOJA. (PAQUETE 150 HOJAS)_(Según Apéndice Bioseguridad Covid 19)</v>
          </cell>
          <cell r="F2539" t="str">
            <v>UN</v>
          </cell>
          <cell r="G2539">
            <v>7700</v>
          </cell>
        </row>
        <row r="2540">
          <cell r="D2540">
            <v>12004</v>
          </cell>
          <cell r="E2540" t="str">
            <v>DISPENSADOR PLÁSTICO DE TOALLAS TIPO Z_(Según Apéndice Bioseguridad Covid 19)</v>
          </cell>
          <cell r="F2540" t="str">
            <v>UN</v>
          </cell>
          <cell r="G2540">
            <v>59235</v>
          </cell>
        </row>
        <row r="2541">
          <cell r="D2541">
            <v>12005</v>
          </cell>
          <cell r="E2541" t="str">
            <v>MESA PLÁSTICA DE 0.72m x 0.72m x 0.72m._(Según Apéndice Bioseguridad Covid 19)</v>
          </cell>
          <cell r="F2541" t="str">
            <v>UN</v>
          </cell>
          <cell r="G2541">
            <v>99900</v>
          </cell>
        </row>
        <row r="2542">
          <cell r="D2542">
            <v>12006</v>
          </cell>
          <cell r="E2542" t="str">
            <v>TERMOMETRO INFRARROJO PARA USO EN HUMANOS, LIBRE DE CONTACTO, IMPERMEABLE. (Según Apéndice Bioseguridad Covid 19)_ Exento de IVA de forma temporal</v>
          </cell>
          <cell r="F2542" t="str">
            <v>UN</v>
          </cell>
          <cell r="G2542">
            <v>78100</v>
          </cell>
        </row>
        <row r="2543">
          <cell r="D2543">
            <v>12010</v>
          </cell>
          <cell r="E2543" t="str">
            <v>JABÓN LIQUIDO PARA MANOS. (Según Apéndice Bioseguridad Covid 19)_ Exento de IVA de forma temporal</v>
          </cell>
          <cell r="F2543" t="str">
            <v>GLN</v>
          </cell>
          <cell r="G2543">
            <v>26000</v>
          </cell>
        </row>
        <row r="2544">
          <cell r="D2544">
            <v>12011</v>
          </cell>
          <cell r="E2544" t="str">
            <v>LAVAMANOS PORTÁTIL EN ACERO INOXIDABLE CON DOS TANQUES PARA AGUA LIMPIA Y RESIDUAL DE 20 LT C/U_ (Según Apéndice Bioseguridad Covid 19)</v>
          </cell>
          <cell r="F2544" t="str">
            <v>UN</v>
          </cell>
          <cell r="G2544">
            <v>1100000</v>
          </cell>
        </row>
        <row r="2545">
          <cell r="D2545">
            <v>12015</v>
          </cell>
          <cell r="E2545" t="str">
            <v>GEL ANTIBACTERIAL Antiséptico para manos sin enjuague, a base de glicerina, alcohol antiséptico al 70%, contenido máx. de agua 30%.(Según Apéndice Bioseguridad Covid 19)_ Exento IVA de forma temporal</v>
          </cell>
          <cell r="F2545" t="str">
            <v>LT</v>
          </cell>
          <cell r="G2545">
            <v>13500</v>
          </cell>
        </row>
        <row r="2546">
          <cell r="D2546">
            <v>12017</v>
          </cell>
          <cell r="E2546" t="str">
            <v>FUMIGADORA DE ESPALDA. ASPERSOR BOMBA MANUAL 20 LITROS. DESINFECCIÓN_ (Según Apéndice Bioseguridad Covid 19)</v>
          </cell>
          <cell r="F2546" t="str">
            <v>UN</v>
          </cell>
          <cell r="G2546">
            <v>129900</v>
          </cell>
        </row>
        <row r="2547">
          <cell r="D2547">
            <v>12019</v>
          </cell>
          <cell r="E2547" t="str">
            <v>BIG BAG TELA POLIPROPILENO R220 GM/2 Rollo de 100m-100cm x 100cm x 160cm Solapa/Fondo Ciego. Reata 25/30 blancos</v>
          </cell>
          <cell r="F2547" t="str">
            <v>UN</v>
          </cell>
          <cell r="G2547">
            <v>59417</v>
          </cell>
        </row>
        <row r="2548">
          <cell r="D2548">
            <v>12020</v>
          </cell>
          <cell r="E2548" t="str">
            <v>CARGUE, TRANSPORTE Y DISPOSICIÓN FINAL DE MADERA.</v>
          </cell>
          <cell r="F2548" t="str">
            <v>M3</v>
          </cell>
          <cell r="G2548">
            <v>29691</v>
          </cell>
        </row>
        <row r="2549">
          <cell r="D2549">
            <v>12021</v>
          </cell>
          <cell r="E2549" t="str">
            <v>CARGUE, TRANSPORTE Y DISPOSICIÓN FINAL DE RESIDUOS TIPO AGLOMERADO Y GUADUA.</v>
          </cell>
          <cell r="F2549" t="str">
            <v>KG</v>
          </cell>
          <cell r="G2549">
            <v>1071</v>
          </cell>
        </row>
        <row r="2550">
          <cell r="D2550">
            <v>12022</v>
          </cell>
          <cell r="E2550" t="str">
            <v>OVEROL TYVEK BLANCO</v>
          </cell>
          <cell r="F2550" t="str">
            <v>UN</v>
          </cell>
          <cell r="G2550">
            <v>26686</v>
          </cell>
        </row>
        <row r="2551">
          <cell r="D2551">
            <v>12023</v>
          </cell>
          <cell r="E2551" t="str">
            <v>RESPIRADOR ELASTOMÉRICO MEDIA CARA</v>
          </cell>
          <cell r="F2551" t="str">
            <v>UN</v>
          </cell>
          <cell r="G2551">
            <v>61680</v>
          </cell>
        </row>
        <row r="2552">
          <cell r="D2552">
            <v>12024</v>
          </cell>
          <cell r="E2552" t="str">
            <v>FILTRO P-100 PARTÍCULAS S/ACEITE HUMOS METÁLICOS VAPORES</v>
          </cell>
          <cell r="F2552" t="str">
            <v>PAR</v>
          </cell>
          <cell r="G2552">
            <v>38100</v>
          </cell>
        </row>
        <row r="2553">
          <cell r="D2553">
            <v>12025</v>
          </cell>
          <cell r="E2553" t="str">
            <v>MONOGAFAS CON VENTILACIÓN DIRECTA</v>
          </cell>
          <cell r="F2553" t="str">
            <v>PAR</v>
          </cell>
          <cell r="G2553">
            <v>11100</v>
          </cell>
        </row>
        <row r="2554">
          <cell r="D2554">
            <v>12026</v>
          </cell>
          <cell r="E2554" t="str">
            <v>GORRO DESECHABLE COFIA BLANCO</v>
          </cell>
          <cell r="F2554" t="str">
            <v>UN</v>
          </cell>
          <cell r="G2554">
            <v>268</v>
          </cell>
        </row>
        <row r="2555">
          <cell r="D2555">
            <v>12027</v>
          </cell>
          <cell r="E2555" t="str">
            <v>VYNIPEL DE 50cm x 50cm CALIBRE 6</v>
          </cell>
          <cell r="F2555" t="str">
            <v>ROLLO</v>
          </cell>
          <cell r="G2555">
            <v>34000</v>
          </cell>
        </row>
        <row r="2556">
          <cell r="D2556">
            <v>12028</v>
          </cell>
          <cell r="E2556" t="str">
            <v>DISPOSICIÓN FINAL DE RESIDUOS PELIGROSOS(MATERIALES CON CARACTERÍSTICAS DE PELIGROSIDAD TÓXICA, CORROSIVO, INFLAMABLES, EXPLOSIVOS Y/O ESPECIALES (RESIDUOS APROVECHABLES MEZCLADOS, COLCHONES, SOFÁS, F</v>
          </cell>
          <cell r="F2556" t="str">
            <v>KG</v>
          </cell>
          <cell r="G2556">
            <v>2118</v>
          </cell>
        </row>
        <row r="2557">
          <cell r="D2557">
            <v>12029</v>
          </cell>
          <cell r="E2557" t="str">
            <v>PETO PVC</v>
          </cell>
          <cell r="F2557" t="str">
            <v>UN</v>
          </cell>
          <cell r="G2557">
            <v>20468</v>
          </cell>
        </row>
        <row r="2558">
          <cell r="D2558">
            <v>12030</v>
          </cell>
          <cell r="E2558" t="str">
            <v>CANECA PLÁSTICA CON TAPA 60 LTS</v>
          </cell>
          <cell r="F2558" t="str">
            <v>UN</v>
          </cell>
          <cell r="G2558">
            <v>65000</v>
          </cell>
        </row>
        <row r="2559">
          <cell r="D2559">
            <v>12031</v>
          </cell>
          <cell r="E2559" t="str">
            <v>TAPABOCAS N95 SIN FILTRO. (Según Apéndice Bioseguridad Covid 19)_ Exento de IVA de forma temporal</v>
          </cell>
          <cell r="F2559" t="str">
            <v>UN</v>
          </cell>
          <cell r="G2559">
            <v>2800</v>
          </cell>
        </row>
        <row r="2560">
          <cell r="D2560">
            <v>12039</v>
          </cell>
          <cell r="E2560" t="str">
            <v>TAPABOCAS DESECHABLE. (Según Apéndice Bioseguridad Covid 19)_ Exento de IVA de forma temporal</v>
          </cell>
          <cell r="F2560" t="str">
            <v>UN</v>
          </cell>
          <cell r="G2560">
            <v>336</v>
          </cell>
        </row>
        <row r="2561">
          <cell r="D2561">
            <v>12040</v>
          </cell>
          <cell r="E2561" t="str">
            <v>HIPOCLORITO - (Según Apéndice Bioseguridad Covid 19)_ Exento de IVA de forma temporal</v>
          </cell>
          <cell r="F2561" t="str">
            <v>LT</v>
          </cell>
          <cell r="G2561">
            <v>2618</v>
          </cell>
        </row>
        <row r="2562">
          <cell r="D2562">
            <v>12043</v>
          </cell>
          <cell r="E2562" t="str">
            <v>TEE PE 12"X6" PE100, PN16 - RDE 11</v>
          </cell>
          <cell r="F2562" t="str">
            <v>UN</v>
          </cell>
          <cell r="G2562">
            <v>2832751</v>
          </cell>
        </row>
        <row r="2563">
          <cell r="D2563">
            <v>12045</v>
          </cell>
          <cell r="E2563" t="str">
            <v>ANGEO PLÁSTICO</v>
          </cell>
          <cell r="F2563" t="str">
            <v>M2</v>
          </cell>
          <cell r="G2563">
            <v>1507</v>
          </cell>
        </row>
        <row r="2564">
          <cell r="D2564">
            <v>12046</v>
          </cell>
          <cell r="E2564" t="str">
            <v>TRAGANTE CÚPULA CONCÉNTRICA DE 8"x 6" EN ALUMINIO</v>
          </cell>
          <cell r="F2564" t="str">
            <v>UN</v>
          </cell>
          <cell r="G2564">
            <v>135900</v>
          </cell>
        </row>
        <row r="2565">
          <cell r="D2565">
            <v>12048</v>
          </cell>
          <cell r="E2565" t="str">
            <v>ABONO ORGÁNICO COMPOST (No incluye transporte)</v>
          </cell>
          <cell r="F2565" t="str">
            <v>KG</v>
          </cell>
          <cell r="G2565">
            <v>16065</v>
          </cell>
        </row>
        <row r="2566">
          <cell r="D2566">
            <v>12050</v>
          </cell>
          <cell r="E2566" t="str">
            <v>REJA TIPO PASARELA FUNDICIÓN CLASE DE CARGA C250, Long=500 mm, H=22 mm, Ancho=323 mm</v>
          </cell>
          <cell r="F2566" t="str">
            <v>UN</v>
          </cell>
          <cell r="G2566">
            <v>422911</v>
          </cell>
        </row>
        <row r="2567">
          <cell r="D2567">
            <v>12051</v>
          </cell>
          <cell r="E2567" t="str">
            <v>TUBERÍA PVC SANITARIA D=10"</v>
          </cell>
          <cell r="F2567" t="str">
            <v>ML</v>
          </cell>
          <cell r="G2567">
            <v>187300</v>
          </cell>
        </row>
        <row r="2568">
          <cell r="D2568">
            <v>12052</v>
          </cell>
          <cell r="E2568" t="str">
            <v>TEE PVC SANITARIA D=6"</v>
          </cell>
          <cell r="F2568" t="str">
            <v>UN</v>
          </cell>
          <cell r="G2568">
            <v>195272</v>
          </cell>
        </row>
        <row r="2569">
          <cell r="D2569">
            <v>12053</v>
          </cell>
          <cell r="E2569" t="str">
            <v>CODO 22.5° CXC PVC SANITARIA D=6"</v>
          </cell>
          <cell r="F2569" t="str">
            <v>UN</v>
          </cell>
          <cell r="G2569">
            <v>170295</v>
          </cell>
        </row>
        <row r="2570">
          <cell r="D2570">
            <v>12058</v>
          </cell>
          <cell r="E2570" t="str">
            <v>LÍQUIDO INHIBIDOR PASIVADOR DE CORROSIÓN DEL CONCRETO REFORZADO</v>
          </cell>
          <cell r="F2570" t="str">
            <v>KG</v>
          </cell>
          <cell r="G2570">
            <v>6526</v>
          </cell>
        </row>
        <row r="2571">
          <cell r="D2571">
            <v>12059</v>
          </cell>
          <cell r="E2571" t="str">
            <v>VÁLVULA CHEQUE DE 2" CLASE 300.</v>
          </cell>
          <cell r="F2571" t="str">
            <v>UN</v>
          </cell>
          <cell r="G2571">
            <v>411900</v>
          </cell>
        </row>
        <row r="2572">
          <cell r="D2572">
            <v>12090</v>
          </cell>
          <cell r="E2572" t="str">
            <v>RECUBRIMIENTO EPÓXICO DE ALTA RESISTENCIA QUÍMICA INSENSIBLE A LA HUMEDAD</v>
          </cell>
          <cell r="F2572" t="str">
            <v>KG</v>
          </cell>
          <cell r="G2572">
            <v>160155</v>
          </cell>
        </row>
        <row r="2573">
          <cell r="D2573">
            <v>12091</v>
          </cell>
          <cell r="E2573" t="str">
            <v>SEPARADORES (ESPACIADOR) DE DUCTERÍA PARA 2 TUBOS DE Ø2" UNA Y DOBLE CARA</v>
          </cell>
          <cell r="F2573" t="str">
            <v>UN</v>
          </cell>
          <cell r="G2573">
            <v>9980</v>
          </cell>
        </row>
        <row r="2574">
          <cell r="D2574">
            <v>12092</v>
          </cell>
          <cell r="E2574" t="str">
            <v>SEPARADORES (ESPACIADOR) DE DUCTERÍA PARA 4 TUBOS DE Ø2" UNA Y DOBLE CARA</v>
          </cell>
          <cell r="F2574" t="str">
            <v>UN</v>
          </cell>
          <cell r="G2574">
            <v>16800</v>
          </cell>
        </row>
        <row r="2575">
          <cell r="D2575">
            <v>12093</v>
          </cell>
          <cell r="E2575" t="str">
            <v>SEPARADORES (ESPACIADOR) DE DUCTERÍA PARA 6 TUBOS DE Ø2" UNA Y DOBLE CARA</v>
          </cell>
          <cell r="F2575" t="str">
            <v>UN</v>
          </cell>
          <cell r="G2575">
            <v>21291</v>
          </cell>
        </row>
        <row r="2576">
          <cell r="D2576">
            <v>12094</v>
          </cell>
          <cell r="E2576" t="str">
            <v>SEPARADORES (ESPACIADOR) DE DUCTERÍA PARA 8 TUBOS DE Ø2" UNA Y DOBLE CARA</v>
          </cell>
          <cell r="F2576" t="str">
            <v>UN</v>
          </cell>
          <cell r="G2576">
            <v>26081</v>
          </cell>
        </row>
        <row r="2577">
          <cell r="D2577">
            <v>12095</v>
          </cell>
          <cell r="E2577" t="str">
            <v>SEPARADORES (ESPACIADOR) DE DUCTERÍA PARA 2 TUBOS DE Ø4" UNA Y DOBLE CARA</v>
          </cell>
          <cell r="F2577" t="str">
            <v>UN</v>
          </cell>
          <cell r="G2577">
            <v>10113</v>
          </cell>
        </row>
        <row r="2578">
          <cell r="D2578">
            <v>12096</v>
          </cell>
          <cell r="E2578" t="str">
            <v>SEPARADORES (ESPACIADOR) DE DUCTERÍA PARA 4 TUBOS DE Ø4" UNA Y DOBLE CARA</v>
          </cell>
          <cell r="F2578" t="str">
            <v>UN</v>
          </cell>
          <cell r="G2578">
            <v>21485</v>
          </cell>
        </row>
        <row r="2579">
          <cell r="D2579">
            <v>12097</v>
          </cell>
          <cell r="E2579" t="str">
            <v>SEPARADORES (ESPACIADOR) DE DUCTERÍA PARA 6 TUBOS DE Ø4" UNA Y DOBLE CARA</v>
          </cell>
          <cell r="F2579" t="str">
            <v>UN</v>
          </cell>
          <cell r="G2579">
            <v>30150</v>
          </cell>
        </row>
        <row r="2580">
          <cell r="D2580">
            <v>12098</v>
          </cell>
          <cell r="E2580" t="str">
            <v>SEPARADORES (ESPACIADOR) DE DUCTERÍA PARA 8 TUBOS DE Ø4" UNA Y DOBLE CARA</v>
          </cell>
          <cell r="F2580" t="str">
            <v>UN</v>
          </cell>
          <cell r="G2580">
            <v>36546</v>
          </cell>
        </row>
        <row r="2581">
          <cell r="D2581">
            <v>12229</v>
          </cell>
          <cell r="E2581" t="str">
            <v>TAPA INICIO / FINAL PARA SARDINEL DE DRENAJE RD 200 H:33</v>
          </cell>
          <cell r="F2581" t="str">
            <v>UN</v>
          </cell>
          <cell r="G2581">
            <v>463949</v>
          </cell>
        </row>
        <row r="2582">
          <cell r="D2582">
            <v>12234</v>
          </cell>
          <cell r="E2582" t="str">
            <v>BLOQUE DE CEMENTO MACIZO 4.2MPA VERDE DE 6X10X20 cm.</v>
          </cell>
          <cell r="F2582" t="str">
            <v>UN</v>
          </cell>
          <cell r="G2582">
            <v>2142</v>
          </cell>
        </row>
        <row r="2583">
          <cell r="D2583">
            <v>12235</v>
          </cell>
          <cell r="E2583" t="str">
            <v>MICROFIBRA SINTÉTICA MULTIFILAMENTO  DE POLIPROPILENO</v>
          </cell>
          <cell r="F2583" t="str">
            <v>KG</v>
          </cell>
          <cell r="G2583">
            <v>55692</v>
          </cell>
        </row>
        <row r="2584">
          <cell r="D2584">
            <v>12236</v>
          </cell>
          <cell r="E2584" t="str">
            <v>METODO DE ENSAYO PARA LA RESISTENCIA A LA TRACCION DE RECUBRIMIENTOS, UTILIZANDO PROBADORES PORTATILES DE ADHERENCIA. Norma Técnica: NTC-3916-96 ASTM D4541-22.</v>
          </cell>
          <cell r="F2584" t="str">
            <v>UN</v>
          </cell>
          <cell r="G2584">
            <v>215866</v>
          </cell>
        </row>
        <row r="2585">
          <cell r="D2585">
            <v>12237</v>
          </cell>
          <cell r="E2585" t="str">
            <v>TRACCIÓN DE LAMINA EN ALUMINIO. Norma Técnica: NTC 3353 ASTM E8</v>
          </cell>
          <cell r="F2585" t="str">
            <v>UN</v>
          </cell>
          <cell r="G2585">
            <v>115000</v>
          </cell>
        </row>
        <row r="2586">
          <cell r="D2586">
            <v>12238</v>
          </cell>
          <cell r="E2586" t="str">
            <v xml:space="preserve">FLEXIÓN DE LAMINA EN ALUMINIO. Norma Técnica: ASTM E290 </v>
          </cell>
          <cell r="F2586" t="str">
            <v>UN</v>
          </cell>
          <cell r="G2586">
            <v>154700</v>
          </cell>
        </row>
        <row r="2587">
          <cell r="D2587">
            <v>12239</v>
          </cell>
          <cell r="E2587" t="str">
            <v>SUBBASE GRANULAR PEA CLASE A - (SBG_PEA_A_50)</v>
          </cell>
          <cell r="F2587" t="str">
            <v>M3</v>
          </cell>
          <cell r="G2587">
            <v>71995</v>
          </cell>
        </row>
        <row r="2588">
          <cell r="D2588">
            <v>12240</v>
          </cell>
          <cell r="E2588" t="str">
            <v>SUBBASE GRANULAR PEA CLASE A - (SBG_PEA_A_64)</v>
          </cell>
          <cell r="F2588" t="str">
            <v>M3</v>
          </cell>
          <cell r="G2588">
            <v>71995</v>
          </cell>
        </row>
        <row r="2589">
          <cell r="D2589">
            <v>12241</v>
          </cell>
          <cell r="E2589" t="str">
            <v>SUBBASE GRANULAR PEA CLASE B - (SBG_PEA_B_50)</v>
          </cell>
          <cell r="F2589" t="str">
            <v>M3</v>
          </cell>
          <cell r="G2589">
            <v>71995</v>
          </cell>
        </row>
        <row r="2590">
          <cell r="D2590">
            <v>12242</v>
          </cell>
          <cell r="E2590" t="str">
            <v>FIBRAS METÁLICAS</v>
          </cell>
          <cell r="F2590" t="str">
            <v>KG</v>
          </cell>
          <cell r="G2590">
            <v>10115</v>
          </cell>
        </row>
        <row r="2591">
          <cell r="D2591">
            <v>12243</v>
          </cell>
          <cell r="E2591" t="str">
            <v>SUBBASE GRANULAR PEA CLASE B - (SBG_PEA_B_64)</v>
          </cell>
          <cell r="F2591" t="str">
            <v>M3</v>
          </cell>
          <cell r="G2591">
            <v>71995</v>
          </cell>
        </row>
        <row r="2592">
          <cell r="D2592">
            <v>12244</v>
          </cell>
          <cell r="E2592" t="str">
            <v>MATERIAL MARGINAL</v>
          </cell>
          <cell r="F2592" t="str">
            <v>M3</v>
          </cell>
          <cell r="G2592">
            <v>19635</v>
          </cell>
        </row>
        <row r="2593">
          <cell r="D2593">
            <v>12245</v>
          </cell>
          <cell r="E2593" t="str">
            <v>AGREGADOS RECICLADOS PARA BASE GRANULAR (AR_BG38)</v>
          </cell>
          <cell r="F2593" t="str">
            <v>M3</v>
          </cell>
          <cell r="G2593">
            <v>107701</v>
          </cell>
        </row>
        <row r="2594">
          <cell r="D2594">
            <v>12246</v>
          </cell>
          <cell r="E2594" t="str">
            <v>AGREGADOS RECICLADOS PARA BASE GRANULAR (AR_BG25)</v>
          </cell>
          <cell r="F2594" t="str">
            <v>M3</v>
          </cell>
          <cell r="G2594">
            <v>107701</v>
          </cell>
        </row>
        <row r="2595">
          <cell r="D2595">
            <v>12247</v>
          </cell>
          <cell r="E2595" t="str">
            <v>AGREGADOS RECICLADOS PARA SUBBASE GRANULAR PEA (AR_SBG_PEA50)</v>
          </cell>
          <cell r="F2595" t="str">
            <v>M3</v>
          </cell>
          <cell r="G2595">
            <v>76160</v>
          </cell>
        </row>
        <row r="2596">
          <cell r="D2596">
            <v>12248</v>
          </cell>
          <cell r="E2596" t="str">
            <v>AGREGADOS RECICLADOS PARA SUBBASE GRANULAR PEA (AR_SBG_PEA64)</v>
          </cell>
          <cell r="F2596" t="str">
            <v>M3</v>
          </cell>
          <cell r="G2596">
            <v>76160</v>
          </cell>
        </row>
        <row r="2597">
          <cell r="D2597">
            <v>12249</v>
          </cell>
          <cell r="E2597" t="str">
            <v>GRANO DE CAUCHO RECICLADO (GCR)</v>
          </cell>
          <cell r="F2597" t="str">
            <v>KG</v>
          </cell>
          <cell r="G2597">
            <v>1900</v>
          </cell>
        </row>
        <row r="2598">
          <cell r="D2598">
            <v>12250</v>
          </cell>
          <cell r="E2598" t="str">
            <v>CONCRETO AUTOCOMPACTANTE 24 Mpa (245 Kg/cm2)</v>
          </cell>
          <cell r="F2598" t="str">
            <v>M3</v>
          </cell>
          <cell r="G2598">
            <v>659290</v>
          </cell>
        </row>
        <row r="2599">
          <cell r="D2599">
            <v>12251</v>
          </cell>
          <cell r="E2599" t="str">
            <v>CONCRETO AUTOCOMPACTANTE 28 Mpa (280 Kg/cm2)</v>
          </cell>
          <cell r="F2599" t="str">
            <v>M3</v>
          </cell>
          <cell r="G2599">
            <v>676235</v>
          </cell>
        </row>
        <row r="2600">
          <cell r="D2600">
            <v>12252</v>
          </cell>
          <cell r="E2600" t="str">
            <v>CONCRETO AUTOCOMPACTANTE 44 Mpa (420 Kg/cm2)</v>
          </cell>
          <cell r="F2600" t="str">
            <v>M3</v>
          </cell>
          <cell r="G2600">
            <v>747038</v>
          </cell>
        </row>
        <row r="2601">
          <cell r="D2601">
            <v>12253</v>
          </cell>
          <cell r="E2601" t="e">
            <v>#VALUE!</v>
          </cell>
          <cell r="F2601" t="str">
            <v>Km-Car</v>
          </cell>
          <cell r="G2601">
            <v>175205</v>
          </cell>
        </row>
        <row r="2602">
          <cell r="D2602">
            <v>12254</v>
          </cell>
          <cell r="E2602" t="e">
            <v>#VALUE!</v>
          </cell>
          <cell r="F2602" t="str">
            <v>Km-Car</v>
          </cell>
          <cell r="G2602">
            <v>178054</v>
          </cell>
        </row>
        <row r="2603">
          <cell r="D2603">
            <v>12255</v>
          </cell>
          <cell r="E2603" t="e">
            <v>#VALUE!</v>
          </cell>
          <cell r="F2603" t="str">
            <v>Km-Car</v>
          </cell>
          <cell r="G2603">
            <v>184450</v>
          </cell>
        </row>
        <row r="2604">
          <cell r="D2604">
            <v>12256</v>
          </cell>
          <cell r="E2604" t="e">
            <v>#VALUE!</v>
          </cell>
          <cell r="F2604" t="str">
            <v>Km-Car</v>
          </cell>
          <cell r="G2604">
            <v>175205</v>
          </cell>
        </row>
        <row r="2605">
          <cell r="D2605">
            <v>12257</v>
          </cell>
          <cell r="E2605" t="str">
            <v>RESISTENCIA A LA COMPRESION INCONFINADA DE MEZCLAS COMPACTADAS DE SUELO-CAL (CON MEDICION DE ESFUERZO-DEFORMACION). Norma Técnica INVE-605-13.</v>
          </cell>
          <cell r="F2605" t="str">
            <v>UN</v>
          </cell>
          <cell r="G2605">
            <v>97818</v>
          </cell>
        </row>
        <row r="2606">
          <cell r="D2606">
            <v>12258</v>
          </cell>
          <cell r="E2606" t="str">
            <v>TINTAS PENETRANTES. Norma Técnica ASTM E165</v>
          </cell>
          <cell r="F2606" t="str">
            <v>DIA</v>
          </cell>
          <cell r="G2606">
            <v>1410150</v>
          </cell>
        </row>
        <row r="2607">
          <cell r="D2607">
            <v>12259</v>
          </cell>
          <cell r="E2607" t="str">
            <v>PARTÍCULAS MAGNÉTICAS. Norma Técnica ASTM E709 AWS D.1.1</v>
          </cell>
          <cell r="F2607" t="str">
            <v>DIA</v>
          </cell>
          <cell r="G2607">
            <v>714000</v>
          </cell>
        </row>
        <row r="2608">
          <cell r="D2608">
            <v>12260</v>
          </cell>
          <cell r="E2608" t="str">
            <v>EVALUACIÓN DE ADHERENCIA DEL RECUBRIMIENTO APLICADO. Norma Técnica: ASTM D4541</v>
          </cell>
          <cell r="F2608" t="str">
            <v>DIA</v>
          </cell>
          <cell r="G2608">
            <v>919632</v>
          </cell>
        </row>
        <row r="2609">
          <cell r="D2609">
            <v>12261</v>
          </cell>
          <cell r="E2609" t="str">
            <v>CALIBRACIÓN DE ESPESORES DE PELÍCULA SECA. Norma Técnica. ASTM A123/123M ASTM A153/153M D7091</v>
          </cell>
          <cell r="F2609" t="str">
            <v>DIA</v>
          </cell>
          <cell r="G2609">
            <v>919632</v>
          </cell>
        </row>
        <row r="2610">
          <cell r="D2610">
            <v>12262</v>
          </cell>
          <cell r="E2610" t="str">
            <v>EVALUACIÓN DEL ESPESOR DE PELICULA DE ZINC - CALIBRACIÓN DE ESPESORES DE PELÍCULA SECA. Norma Técnica ASTM A123/123M ASTM A153/153M</v>
          </cell>
          <cell r="F2610" t="str">
            <v>DIA</v>
          </cell>
          <cell r="G2610">
            <v>919632</v>
          </cell>
        </row>
        <row r="2611">
          <cell r="D2611">
            <v>12263</v>
          </cell>
          <cell r="E2611" t="str">
            <v>SISTEMAS DE PINTURAS PROTECTORAS. VARIABLES DE EVALUACION EN CAMPO. VALORACION DE LA CONTINUIDAD EN PELICULA. Norma Técnica ASTM D5162-21.</v>
          </cell>
          <cell r="F2611" t="str">
            <v>DIA</v>
          </cell>
          <cell r="G2611">
            <v>919632</v>
          </cell>
        </row>
        <row r="2612">
          <cell r="D2612">
            <v>12264</v>
          </cell>
          <cell r="E2612" t="str">
            <v>METODO DE ENSAYO PARA DETERMINAR LA FINURA DEL CEMENTO HIDRAULICO UTILIZANDO EL TAMIZ DE 45 mm (No. 325). Norma Técnica: NTC-294-18.</v>
          </cell>
          <cell r="F2612" t="str">
            <v>UN</v>
          </cell>
          <cell r="G2612">
            <v>74375</v>
          </cell>
        </row>
        <row r="2613">
          <cell r="D2613">
            <v>12265</v>
          </cell>
          <cell r="E2613" t="str">
            <v>TUBERÍA Ø4" EN HIERRO GALVANIZADO</v>
          </cell>
          <cell r="F2613" t="str">
            <v>ML</v>
          </cell>
          <cell r="G2613">
            <v>115550</v>
          </cell>
        </row>
        <row r="2614">
          <cell r="D2614">
            <v>12266</v>
          </cell>
          <cell r="E2614" t="str">
            <v>ULTRASONIDO. Norma Técnica ASTM E164  AWS D.1.1</v>
          </cell>
          <cell r="F2614" t="str">
            <v>DIA</v>
          </cell>
          <cell r="G2614">
            <v>773500</v>
          </cell>
        </row>
        <row r="2615">
          <cell r="D2615">
            <v>12267</v>
          </cell>
          <cell r="E2615" t="str">
            <v>LAVAMANOS PORTATIL DE PEDAL TIPO MANOS LIBRES.</v>
          </cell>
          <cell r="F2615" t="str">
            <v>UN</v>
          </cell>
          <cell r="G2615">
            <v>994534</v>
          </cell>
        </row>
        <row r="2616">
          <cell r="D2616">
            <v>12268</v>
          </cell>
          <cell r="E2616" t="str">
            <v>CALIBRACION TERMOMETRO DIGITAL</v>
          </cell>
          <cell r="F2616" t="str">
            <v>UN</v>
          </cell>
          <cell r="G2616">
            <v>207012</v>
          </cell>
        </row>
        <row r="2617">
          <cell r="D2617">
            <v>12269</v>
          </cell>
          <cell r="E2617" t="str">
            <v>TERMOMETRO DIGITAL INFRAROJO PARA USO EN HUMANOS, LIBRE DE CONTACTO, IMPERMEABLE</v>
          </cell>
          <cell r="F2617" t="str">
            <v>UN</v>
          </cell>
          <cell r="G2617">
            <v>78100</v>
          </cell>
        </row>
        <row r="2618">
          <cell r="D2618">
            <v>12270</v>
          </cell>
          <cell r="E2618" t="str">
            <v>DISPENSADOR DE JABÓN LÍQUIDO O GEL ANTIBACTERIAL - ALCOHOL, CON PEDAL METÁLICO</v>
          </cell>
          <cell r="F2618" t="str">
            <v>UN</v>
          </cell>
          <cell r="G2618">
            <v>139900</v>
          </cell>
        </row>
        <row r="2619">
          <cell r="D2619">
            <v>12271</v>
          </cell>
          <cell r="E2619" t="str">
            <v>RECOLECCION, TRANSPORTE Y DISPOSICION DE RESIDUOS LÍQUIDOS PROVENIENTES DE LAVAMANOS PORTATILES. (INCLUYE EQUIPO DE SUCCIÓN)</v>
          </cell>
          <cell r="F2619" t="str">
            <v>M3</v>
          </cell>
          <cell r="G2619">
            <v>371137</v>
          </cell>
        </row>
        <row r="2620">
          <cell r="D2620">
            <v>12272</v>
          </cell>
          <cell r="E2620" t="str">
            <v>BOTIQUIN TIPO B DOTADO PORTATIL</v>
          </cell>
          <cell r="F2620" t="str">
            <v>UN</v>
          </cell>
          <cell r="G2620">
            <v>387900</v>
          </cell>
        </row>
        <row r="2621">
          <cell r="D2621">
            <v>12277</v>
          </cell>
          <cell r="E2621" t="str">
            <v>AFOROS DE TRANSITO (MOTORIZADOS Y NO MOTORIZADOS) A PARTIR DE CAPTURA DE VIDEO. Incluye digitación y entrega de base de datos en archivo Excel. Captura día hábil y no hábil, con sus respectivos movimientos. Incluye todos los costos directos e indirectos</v>
          </cell>
          <cell r="F2621" t="str">
            <v>HR</v>
          </cell>
          <cell r="G2621">
            <v>251285</v>
          </cell>
        </row>
        <row r="2622">
          <cell r="D2622">
            <v>12319</v>
          </cell>
          <cell r="E2622" t="str">
            <v>BARRENO MANUAL HASTA 10M.  Incluye descripcion visual de estratos encontrados, lecturas de campo, SPT, Veleta, tipo y prof. muestras recuperadas, datos nivel freático</v>
          </cell>
          <cell r="F2622" t="str">
            <v>ML</v>
          </cell>
          <cell r="G2622">
            <v>107100</v>
          </cell>
        </row>
        <row r="2623">
          <cell r="D2623">
            <v>12320</v>
          </cell>
          <cell r="E2623" t="e">
            <v>#VALUE!</v>
          </cell>
          <cell r="F2623" t="str">
            <v>ML</v>
          </cell>
          <cell r="G2623">
            <v>242303</v>
          </cell>
        </row>
        <row r="2624">
          <cell r="D2624">
            <v>12321</v>
          </cell>
          <cell r="E2624" t="e">
            <v>#VALUE!</v>
          </cell>
          <cell r="F2624" t="str">
            <v>ML</v>
          </cell>
          <cell r="G2624">
            <v>302879</v>
          </cell>
        </row>
        <row r="2625">
          <cell r="D2625">
            <v>12322</v>
          </cell>
          <cell r="E2625" t="e">
            <v>#VALUE!</v>
          </cell>
          <cell r="F2625" t="str">
            <v>ML</v>
          </cell>
          <cell r="G2625">
            <v>214200</v>
          </cell>
        </row>
        <row r="2626">
          <cell r="D2626">
            <v>12323</v>
          </cell>
          <cell r="E2626" t="e">
            <v>#VALUE!</v>
          </cell>
          <cell r="F2626" t="str">
            <v>ML</v>
          </cell>
          <cell r="G2626">
            <v>166600</v>
          </cell>
        </row>
        <row r="2627">
          <cell r="D2627">
            <v>12324</v>
          </cell>
          <cell r="E2627" t="e">
            <v>#VALUE!</v>
          </cell>
          <cell r="F2627" t="str">
            <v>ML</v>
          </cell>
          <cell r="G2627">
            <v>220150</v>
          </cell>
        </row>
        <row r="2628">
          <cell r="D2628">
            <v>12325</v>
          </cell>
          <cell r="E2628" t="e">
            <v>#VALUE!</v>
          </cell>
          <cell r="F2628" t="str">
            <v>ML</v>
          </cell>
          <cell r="G2628">
            <v>238000</v>
          </cell>
        </row>
        <row r="2629">
          <cell r="D2629">
            <v>12326</v>
          </cell>
          <cell r="E2629" t="e">
            <v>#VALUE!</v>
          </cell>
          <cell r="F2629" t="str">
            <v>ML</v>
          </cell>
          <cell r="G2629">
            <v>403838</v>
          </cell>
        </row>
        <row r="2630">
          <cell r="D2630">
            <v>12327</v>
          </cell>
          <cell r="E2630" t="str">
            <v>PERFORACION MECANICA EN COLUVIÓN/ALUVIÓN DE 0 a 50m. Incluye recuperación continua muestras, descrip visual estratos encontrados, lecturas de campo, SPT, Veleta, tipo y profundidad de las muestras recuperadas</v>
          </cell>
          <cell r="F2630" t="str">
            <v>ML</v>
          </cell>
          <cell r="G2630">
            <v>535500</v>
          </cell>
        </row>
        <row r="2631">
          <cell r="D2631">
            <v>12328</v>
          </cell>
          <cell r="E2631" t="str">
            <v>PERFORACION MECANICA EN COLUVIÓN/ALUVIÓN mayor de 50m. Incluye recuperación continua muestras, descrip visual estratos encontrados, lecturas de campo, SPT, Veleta, tipo y profundidad de las muestras recuperadas</v>
          </cell>
          <cell r="F2631" t="str">
            <v>ML</v>
          </cell>
          <cell r="G2631">
            <v>499800</v>
          </cell>
        </row>
        <row r="2632">
          <cell r="D2632">
            <v>12329</v>
          </cell>
          <cell r="E2632" t="str">
            <v>ENSAYO DE REFRACCIÓN SISMICA</v>
          </cell>
          <cell r="F2632" t="str">
            <v>UN</v>
          </cell>
          <cell r="G2632">
            <v>3451000</v>
          </cell>
        </row>
        <row r="2633">
          <cell r="D2633">
            <v>12330</v>
          </cell>
          <cell r="E2633" t="str">
            <v xml:space="preserve">ENSAYO REMI (Refraction Microtremors) </v>
          </cell>
          <cell r="F2633" t="str">
            <v>UN</v>
          </cell>
          <cell r="G2633">
            <v>3451000</v>
          </cell>
        </row>
        <row r="2634">
          <cell r="D2634">
            <v>12331</v>
          </cell>
          <cell r="E2634" t="str">
            <v>ENSAYO MASW (Multichanel Analysis of Surface Waves). Determinación espesores estratos y velocidad de onda de corte</v>
          </cell>
          <cell r="F2634" t="str">
            <v>UN</v>
          </cell>
          <cell r="G2634">
            <v>4760000</v>
          </cell>
        </row>
        <row r="2635">
          <cell r="D2635">
            <v>12332</v>
          </cell>
          <cell r="E2635" t="str">
            <v>ENSAYO DE COLUMNA RESONANTE</v>
          </cell>
          <cell r="F2635" t="str">
            <v>UN</v>
          </cell>
          <cell r="G2635">
            <v>1483000</v>
          </cell>
        </row>
        <row r="2636">
          <cell r="D2636">
            <v>12333</v>
          </cell>
          <cell r="E2636" t="str">
            <v>ENSAYO TRIAXIAL CICLICO</v>
          </cell>
          <cell r="F2636" t="str">
            <v>UN</v>
          </cell>
          <cell r="G2636">
            <v>1725500</v>
          </cell>
        </row>
        <row r="2637">
          <cell r="D2637">
            <v>12334</v>
          </cell>
          <cell r="E2637" t="str">
            <v>ENSAYO Piezoelectric Bender Element</v>
          </cell>
          <cell r="F2637" t="str">
            <v>UN</v>
          </cell>
          <cell r="G2637">
            <v>348003</v>
          </cell>
        </row>
        <row r="2638">
          <cell r="D2638">
            <v>12335</v>
          </cell>
          <cell r="E2638" t="str">
            <v>EXPANSIÓN CONTROLADA EN CONSOLIDOMETRO</v>
          </cell>
          <cell r="F2638" t="str">
            <v>UN</v>
          </cell>
          <cell r="G2638">
            <v>258230</v>
          </cell>
        </row>
        <row r="2639">
          <cell r="D2639">
            <v>12336</v>
          </cell>
          <cell r="E2639" t="str">
            <v>ENSAYO DE VELETA DE LABORATORIO</v>
          </cell>
          <cell r="F2639" t="str">
            <v>UN</v>
          </cell>
          <cell r="G2639">
            <v>49980</v>
          </cell>
        </row>
        <row r="2640">
          <cell r="D2640">
            <v>12341</v>
          </cell>
          <cell r="E2640" t="str">
            <v>MARCO Y TAPA PARA CAJA DE INSPECCION CODENSA CS290</v>
          </cell>
          <cell r="F2640" t="str">
            <v>UN</v>
          </cell>
          <cell r="G2640">
            <v>3519860</v>
          </cell>
        </row>
        <row r="2641">
          <cell r="D2641">
            <v>12346</v>
          </cell>
          <cell r="E2641" t="str">
            <v>RECARGA DE CILINDRO DE GAS 40 LB</v>
          </cell>
          <cell r="F2641" t="str">
            <v>UN</v>
          </cell>
          <cell r="G2641">
            <v>92158</v>
          </cell>
        </row>
        <row r="2642">
          <cell r="D2642">
            <v>12350</v>
          </cell>
          <cell r="E2642" t="str">
            <v>ANDAMIO CERTIFICADO MULTIDIRECCIONAL, 1 TORRE, SECCIÓN  DE 1.4 X 1.4 M, ALTURA DE ANDAMIO 3 M</v>
          </cell>
          <cell r="F2642" t="str">
            <v>DIA</v>
          </cell>
          <cell r="G2642">
            <v>30127</v>
          </cell>
        </row>
        <row r="2643">
          <cell r="D2643">
            <v>12352</v>
          </cell>
          <cell r="E2643" t="str">
            <v>MORTERO SIN CONTRACCIÓN PARA ANCLAJES Y RELLENOS DE PRECISIÓN</v>
          </cell>
          <cell r="F2643" t="str">
            <v>BULTO</v>
          </cell>
          <cell r="G2643">
            <v>211900</v>
          </cell>
        </row>
        <row r="2644">
          <cell r="D2644">
            <v>12355</v>
          </cell>
          <cell r="E2644" t="str">
            <v>ANDAMIO CERTIFICADO MULTIDIRECCIONAL, 1 TORRE, SECCIÓN  DE 1.4 X 1.4 M, ALTURA DE ANDAMIO 4 M</v>
          </cell>
          <cell r="F2644" t="str">
            <v>DIA</v>
          </cell>
          <cell r="G2644">
            <v>38698</v>
          </cell>
        </row>
        <row r="2645">
          <cell r="D2645">
            <v>12356</v>
          </cell>
          <cell r="E2645" t="str">
            <v>LÁMINA HR 8mm x 20"A588 GR B/A709 GR 50/W</v>
          </cell>
          <cell r="F2645" t="str">
            <v>KG</v>
          </cell>
          <cell r="G2645">
            <v>13804</v>
          </cell>
        </row>
        <row r="2646">
          <cell r="D2646">
            <v>12357</v>
          </cell>
          <cell r="E2646" t="str">
            <v>BOTIQUIN TIPO A DOTADO PORTATIL</v>
          </cell>
          <cell r="F2646" t="str">
            <v>UN</v>
          </cell>
          <cell r="G2646">
            <v>125300</v>
          </cell>
        </row>
        <row r="2647">
          <cell r="D2647">
            <v>12358</v>
          </cell>
          <cell r="E2647" t="str">
            <v xml:space="preserve">APOYOS DE NEOPRENO DE 500mm x 400mm x 50mm Dureza 60. Con refuerzo de 2 láminas de 1/4" </v>
          </cell>
          <cell r="F2647" t="str">
            <v>UN</v>
          </cell>
          <cell r="G2647">
            <v>493850</v>
          </cell>
        </row>
        <row r="2648">
          <cell r="D2648">
            <v>12373</v>
          </cell>
          <cell r="E2648" t="str">
            <v>CONCRETO MR45 (350 Kg/cm2) ACELERADO 7 DÍAS</v>
          </cell>
          <cell r="F2648" t="str">
            <v>M3</v>
          </cell>
          <cell r="G2648">
            <v>697219</v>
          </cell>
        </row>
        <row r="2649">
          <cell r="D2649">
            <v>12375</v>
          </cell>
          <cell r="E2649" t="str">
            <v>CODO EN ACERO Ø24" ENTRE 67 1/2° Y 90° JUNTA ESPIGO Y CAMPANA, CON EMPAQUE DE CAUCHO, CON REVEST.INT. Y RECUBR. EXT. EN MORTERO DE CEMENTO. L= 1.65m x 1.65m</v>
          </cell>
          <cell r="F2649" t="str">
            <v>UN</v>
          </cell>
          <cell r="G2649">
            <v>8994957</v>
          </cell>
        </row>
        <row r="2650">
          <cell r="D2650">
            <v>12376</v>
          </cell>
          <cell r="E2650" t="str">
            <v>TAPON DE ACERO 16" SOLDADO</v>
          </cell>
          <cell r="F2650" t="str">
            <v>UN</v>
          </cell>
          <cell r="G2650">
            <v>442014</v>
          </cell>
        </row>
        <row r="2651">
          <cell r="D2651">
            <v>12377</v>
          </cell>
          <cell r="E2651" t="str">
            <v>REDUCCIÓN EN ACERO Ø 20" x 16" CON ESPIGO Ø 20" Y CAMPANA Ø 16, REVESTIDA INTERIOR Y EXTERIOR CON MORTERO CEMENTO. L= 0.58m PRESIÓN DE TRABAJO= 150 PSI</v>
          </cell>
          <cell r="F2651" t="str">
            <v>UN</v>
          </cell>
          <cell r="G2651">
            <v>2935020</v>
          </cell>
        </row>
        <row r="2652">
          <cell r="D2652">
            <v>12383</v>
          </cell>
          <cell r="E2652" t="str">
            <v>JUNTA DE DILATACIÓN ELASTOMÉRICA 160 MOVIMIENTO 160mm+/-80mm</v>
          </cell>
          <cell r="F2652" t="str">
            <v>ML</v>
          </cell>
          <cell r="G2652">
            <v>2874445</v>
          </cell>
        </row>
        <row r="2653">
          <cell r="D2653">
            <v>12384</v>
          </cell>
          <cell r="E2653" t="str">
            <v>JUNTA DE DILATACIÓN ELASTOMÉRICA 230 MOVIMIENTO 230mm+/-115mm</v>
          </cell>
          <cell r="F2653" t="str">
            <v>ML</v>
          </cell>
          <cell r="G2653">
            <v>5967850</v>
          </cell>
        </row>
        <row r="2654">
          <cell r="D2654">
            <v>12390</v>
          </cell>
          <cell r="E2654" t="str">
            <v xml:space="preserve">Conteo cualitativo y cuantitativo de fitolitos en las muestras de suelo, interpretando y reconstruyendo el contexto arqueobótanico. </v>
          </cell>
          <cell r="F2654" t="str">
            <v>UN</v>
          </cell>
          <cell r="G2654">
            <v>2085475</v>
          </cell>
        </row>
        <row r="2655">
          <cell r="D2655">
            <v>12391</v>
          </cell>
          <cell r="E2655" t="str">
            <v>Datación por Carbono 14 y extracción de colageno oseo.</v>
          </cell>
          <cell r="F2655" t="str">
            <v>UN</v>
          </cell>
          <cell r="G2655">
            <v>3677336</v>
          </cell>
        </row>
        <row r="2656">
          <cell r="D2656">
            <v>12392</v>
          </cell>
          <cell r="E2656" t="str">
            <v>Transporte aereo , entrega más rapida, de una muestra de 5 kg, desde la ciudad de Bogota hasta Ciudad de Mexico</v>
          </cell>
          <cell r="F2656" t="str">
            <v>UN</v>
          </cell>
          <cell r="G2656">
            <v>1165825</v>
          </cell>
        </row>
        <row r="2657">
          <cell r="D2657">
            <v>12393</v>
          </cell>
          <cell r="E2657" t="str">
            <v>Elaboración, digitalización y descripción de sección delgada de fragmento ceramica.</v>
          </cell>
          <cell r="F2657" t="str">
            <v>MUESTRA</v>
          </cell>
          <cell r="G2657">
            <v>1332800</v>
          </cell>
        </row>
        <row r="2658">
          <cell r="D2658">
            <v>12394</v>
          </cell>
          <cell r="E2658" t="str">
            <v xml:space="preserve">Prueba de carga estatica en Pilote  hasta 100 Ton. ASTM D1143-07. Incluye Transporte de Equipos </v>
          </cell>
          <cell r="F2658" t="str">
            <v>UN</v>
          </cell>
          <cell r="G2658">
            <v>19499839</v>
          </cell>
        </row>
        <row r="2659">
          <cell r="D2659">
            <v>12396</v>
          </cell>
          <cell r="E2659" t="str">
            <v>Analisis Bioantropologico de  restos oseos humanos, cuarteta basica , informe y base de datos detallada. (Incluye limpieza y registro fotografico).</v>
          </cell>
          <cell r="F2659" t="str">
            <v>UN</v>
          </cell>
          <cell r="G2659">
            <v>2289000</v>
          </cell>
        </row>
        <row r="2660">
          <cell r="D2660">
            <v>12405</v>
          </cell>
          <cell r="E2660" t="str">
            <v>RESINA  DE IMPREGNACIÓN DE ALTO MÓDULO Y ALTA RESISTENCIA</v>
          </cell>
          <cell r="F2660" t="str">
            <v>KG</v>
          </cell>
          <cell r="G2660">
            <v>292218</v>
          </cell>
        </row>
        <row r="2661">
          <cell r="D2661">
            <v>12428</v>
          </cell>
          <cell r="E2661" t="str">
            <v>FUMIGADORA DE ESPALDA. ASPERSOR BOMBA MANUAL 20 LITROS. DESINFECCIÓN._(Según Apéndice Bioseguridad Covid 19_V1 y V2)</v>
          </cell>
          <cell r="F2661" t="str">
            <v>UN</v>
          </cell>
          <cell r="G2661">
            <v>109160</v>
          </cell>
        </row>
        <row r="2662">
          <cell r="D2662">
            <v>12429</v>
          </cell>
          <cell r="E2662" t="str">
            <v>TAPABOCAS N95 SIN FILTRO._(Según Apéndice Bioseguridad Covid 19_V1 y V2)</v>
          </cell>
          <cell r="F2662" t="str">
            <v>UN</v>
          </cell>
          <cell r="G2662">
            <v>2353</v>
          </cell>
        </row>
        <row r="2663">
          <cell r="D2663">
            <v>12430</v>
          </cell>
          <cell r="E2663" t="str">
            <v>GEL ANTIBACTERIAL Antiséptico para manos sin enjuague, a base de glicerina, alcohol antiséptico al 70%, contenido máx. de agua 30%._(Según Apéndice Bioseguridad Covid 19_V1 y V2)</v>
          </cell>
          <cell r="F2663" t="str">
            <v>LT</v>
          </cell>
          <cell r="G2663">
            <v>11345</v>
          </cell>
        </row>
        <row r="2664">
          <cell r="D2664">
            <v>12431</v>
          </cell>
          <cell r="E2664" t="str">
            <v>BOLSA PARA BASURA TIPO INDUSTRIAL NEGRA DE 60 x 90 Cm CALIBRE 2 (PAQUETE DE 30 UNIDADES)_(Según Apéndice Bioseguridad Covid 19_V2)</v>
          </cell>
          <cell r="F2664" t="str">
            <v>UN</v>
          </cell>
          <cell r="G2664">
            <v>10840</v>
          </cell>
        </row>
        <row r="2665">
          <cell r="D2665">
            <v>12432</v>
          </cell>
          <cell r="E2665" t="str">
            <v>RECOLECCION, TRANSPORTE Y DISPOSICION DE RESIDUOS LÍQUIDOS PROVENIENTES DE LAVAMANOS PORTATILES. (INCLUYE EQUIPO DE SUCCIÓN)_(Según Apéndice Bioseguridad Covid 19_V2)</v>
          </cell>
          <cell r="F2665" t="str">
            <v>M3</v>
          </cell>
          <cell r="G2665">
            <v>311880</v>
          </cell>
        </row>
        <row r="2666">
          <cell r="D2666">
            <v>12434</v>
          </cell>
          <cell r="E2666" t="str">
            <v>HIPOCLORITO AL 5%._(Según Apéndice Bioseguridad Covid 19_V1 y V2)</v>
          </cell>
          <cell r="F2666" t="str">
            <v>LT</v>
          </cell>
          <cell r="G2666">
            <v>2200</v>
          </cell>
        </row>
        <row r="2667">
          <cell r="D2667">
            <v>12435</v>
          </cell>
          <cell r="E2667" t="str">
            <v>BOTIQUIN TIPO A DOTADO PORTÁTIL_(Según Apéndice Bioseguridad Covid 19_V2)</v>
          </cell>
          <cell r="F2667" t="str">
            <v>UN</v>
          </cell>
          <cell r="G2667">
            <v>105294</v>
          </cell>
        </row>
        <row r="2668">
          <cell r="D2668">
            <v>12436</v>
          </cell>
          <cell r="E2668" t="str">
            <v>JABÓN LIQUIDO PARA MANOS._(Según Apéndice Bioseguridad Covid 19_V1 y V2)</v>
          </cell>
          <cell r="F2668" t="str">
            <v>GLN</v>
          </cell>
          <cell r="G2668">
            <v>21849</v>
          </cell>
        </row>
        <row r="2669">
          <cell r="D2669">
            <v>12437</v>
          </cell>
          <cell r="E2669" t="str">
            <v>RESPIRADOR ELASTOMÉRICO MEDIA CARA_(Según Apéndice Bioseguridad Covid 19)</v>
          </cell>
          <cell r="F2669" t="str">
            <v>UN</v>
          </cell>
          <cell r="G2669">
            <v>51832</v>
          </cell>
        </row>
        <row r="2670">
          <cell r="D2670">
            <v>12438</v>
          </cell>
          <cell r="E2670" t="str">
            <v>BOTIQUIN TIPO B DOTADO PORTÁTIL_(Según Apéndice Bioseguridad Covid 19_V1)</v>
          </cell>
          <cell r="F2670" t="str">
            <v>UN</v>
          </cell>
          <cell r="G2670">
            <v>325966</v>
          </cell>
        </row>
        <row r="2671">
          <cell r="D2671">
            <v>12439</v>
          </cell>
          <cell r="E2671" t="str">
            <v>LAVAMANOS PORTÁTIL EN ACERO INOXIDABLE CON DOS TANQUES PARA AGUA LIMPIA Y RESIDUAL DE 20 LT C/U. _(Según Apéndice Bioseguridad Covid 19_V1)</v>
          </cell>
          <cell r="F2671" t="str">
            <v>UN</v>
          </cell>
          <cell r="G2671">
            <v>924370</v>
          </cell>
        </row>
        <row r="2672">
          <cell r="D2672">
            <v>12440</v>
          </cell>
          <cell r="E2672" t="str">
            <v>CALIBRACION TERMOMETRO DIGITAL_(Según Apéndice Bioseguridad Covid 19_V2)</v>
          </cell>
          <cell r="F2672" t="str">
            <v>UN</v>
          </cell>
          <cell r="G2672">
            <v>173960</v>
          </cell>
        </row>
        <row r="2673">
          <cell r="D2673">
            <v>12441</v>
          </cell>
          <cell r="E2673" t="str">
            <v>CAMILLA EN FIBRA CON ARNÉS - INMOVILIZADOR Y SEÑAL ._(Según Apéndice Bioseguridad Covid 19_V1 y V2)</v>
          </cell>
          <cell r="F2673" t="str">
            <v>UN</v>
          </cell>
          <cell r="G2673">
            <v>158000</v>
          </cell>
        </row>
        <row r="2674">
          <cell r="D2674">
            <v>12442</v>
          </cell>
          <cell r="E2674" t="str">
            <v>CANECA PLÁSTICA CON TAPA 60 LTS_(Según Apéndice Bioseguridad Covid 19_V1 y V2)</v>
          </cell>
          <cell r="F2674" t="str">
            <v>UN</v>
          </cell>
          <cell r="G2674">
            <v>54622</v>
          </cell>
        </row>
        <row r="2675">
          <cell r="D2675">
            <v>12443</v>
          </cell>
          <cell r="E2675" t="str">
            <v>CARPA VESTIER 2.0m x 2.0m TECHO Y ESTRUCTURA CON LATERALES EN LONA._(Según Apéndice Bioseguridad Covid 19_V1 y V2)</v>
          </cell>
          <cell r="F2675" t="str">
            <v>UN</v>
          </cell>
          <cell r="G2675">
            <v>1650000</v>
          </cell>
        </row>
        <row r="2676">
          <cell r="D2676">
            <v>12444</v>
          </cell>
          <cell r="E2676" t="str">
            <v>CARROTANQUE IRRIGADOR DE AGUA-VIAJE._(Según Apéndice Bioseguridad Covid 19_V1 y V2)</v>
          </cell>
          <cell r="F2676" t="str">
            <v>VIAJE</v>
          </cell>
          <cell r="G2676">
            <v>300000</v>
          </cell>
        </row>
        <row r="2677">
          <cell r="D2677">
            <v>12445</v>
          </cell>
          <cell r="E2677" t="str">
            <v>CHALECO REFLECTIVO EN TELA._(Según Apéndice Bioseguridad Covid 19_V1 y V2)</v>
          </cell>
          <cell r="F2677" t="str">
            <v>UN</v>
          </cell>
          <cell r="G2677">
            <v>12900</v>
          </cell>
        </row>
        <row r="2678">
          <cell r="D2678">
            <v>12446</v>
          </cell>
          <cell r="E2678" t="str">
            <v>TERMOMETRO DIGITAL INFRAROJO PARA USO EN HUMANOS, LIBRE DE CONTACTO, IMPERMEABLE_(Según Apéndice Bioseguridad Covid 19_V2)</v>
          </cell>
          <cell r="F2678" t="str">
            <v>UN</v>
          </cell>
          <cell r="G2678">
            <v>65630</v>
          </cell>
        </row>
        <row r="2679">
          <cell r="D2679">
            <v>12447</v>
          </cell>
          <cell r="E2679" t="str">
            <v>TERMOMETRO INFRARROJO PARA USO EN HUMANOS, LIBRE DE CONTACTO, IMPERMEABLE._(Según Apéndice Bioseguridad Covid 19_V1)</v>
          </cell>
          <cell r="F2679" t="str">
            <v>UN</v>
          </cell>
          <cell r="G2679">
            <v>65630</v>
          </cell>
        </row>
        <row r="2680">
          <cell r="D2680">
            <v>12448</v>
          </cell>
          <cell r="E2680" t="str">
            <v>TOALLAS DE PAPEL PARA MANOS. TIPO Z. DOBLE HOJA. (PAQUETE 150 HOJAS)_(Según Apéndice Bioseguridad Covid 19_V1 y V2)</v>
          </cell>
          <cell r="F2680" t="str">
            <v>UN</v>
          </cell>
          <cell r="G2680">
            <v>6471</v>
          </cell>
        </row>
        <row r="2681">
          <cell r="D2681">
            <v>12450</v>
          </cell>
          <cell r="E2681" t="str">
            <v>PETO PVC - (Según Apéndice Bioseguridad Covid 19)</v>
          </cell>
          <cell r="F2681" t="str">
            <v>UN</v>
          </cell>
          <cell r="G2681">
            <v>17200</v>
          </cell>
        </row>
        <row r="2682">
          <cell r="D2682">
            <v>12451</v>
          </cell>
          <cell r="E2682" t="str">
            <v>MONOGAFAS CON VENTILACIÓN DIRECTA _(Según Apéndice Bioseguridad Covid 19)</v>
          </cell>
          <cell r="F2682" t="str">
            <v>PAR</v>
          </cell>
          <cell r="G2682">
            <v>9328</v>
          </cell>
        </row>
        <row r="2683">
          <cell r="D2683">
            <v>12452</v>
          </cell>
          <cell r="E2683" t="str">
            <v>APISONADOR MECÁNICO (CANGURO O SALTARÍN) - GOLPES POR MINUTO DE 585 A 808 - INCLUYE COMBUSTIBLE</v>
          </cell>
          <cell r="F2683" t="str">
            <v>DIA</v>
          </cell>
          <cell r="G2683">
            <v>51187</v>
          </cell>
        </row>
        <row r="2684">
          <cell r="D2684">
            <v>12453</v>
          </cell>
          <cell r="E2684" t="str">
            <v>VYNIPEL DE 50cm x 50cm CALIBRE 6 - (Según apéndice de Bioseguridad Covid 19)</v>
          </cell>
          <cell r="F2684" t="str">
            <v>ROLLO</v>
          </cell>
          <cell r="G2684">
            <v>28571</v>
          </cell>
        </row>
        <row r="2685">
          <cell r="D2685">
            <v>12454</v>
          </cell>
          <cell r="E2685" t="str">
            <v>MINICARGADOR CON MARTILLO HIDRÁULICO - GOLPES POR MINUTO DEL MARTILLO DE 700 A 944 - INCLUYE OPERARIO Y COMBUSTIBLE</v>
          </cell>
          <cell r="F2685" t="str">
            <v>HR</v>
          </cell>
          <cell r="G2685">
            <v>124030</v>
          </cell>
        </row>
        <row r="2686">
          <cell r="D2686">
            <v>12456</v>
          </cell>
          <cell r="E2686" t="str">
            <v>LAVAMANOS PORTATIL DE PEDAL TIPO MANOS LIBRES._(Según Apéndice Bioseguridad Covid 19_V2)</v>
          </cell>
          <cell r="F2686" t="str">
            <v>UN</v>
          </cell>
          <cell r="G2686">
            <v>835743</v>
          </cell>
        </row>
        <row r="2687">
          <cell r="D2687">
            <v>12457</v>
          </cell>
          <cell r="E2687" t="str">
            <v>BIG BAG TELA POLIPROPILENO R220 GM/2 Rollo de 100m-100cm x 100cm x 160cm Solapa/Fondo Ciego. Reata 25/30 blancos (Según Apéndice Bioseguridad Covid 19)</v>
          </cell>
          <cell r="F2687" t="str">
            <v>UN</v>
          </cell>
          <cell r="G2687">
            <v>49930</v>
          </cell>
        </row>
        <row r="2688">
          <cell r="D2688">
            <v>12458</v>
          </cell>
          <cell r="E2688" t="str">
            <v>ROTOMARTILLO DEMOLEDOR - POTENCIA DE 1400 A 1600 WATTS</v>
          </cell>
          <cell r="F2688" t="str">
            <v>HR</v>
          </cell>
          <cell r="G2688">
            <v>10500</v>
          </cell>
        </row>
        <row r="2689">
          <cell r="D2689">
            <v>12460</v>
          </cell>
          <cell r="E2689" t="str">
            <v>BULLDOZER MEDIANO - MASA DE 18 A 24 TONELADAS - INCLUYE OPERARIO Y COMBUSTIBLE</v>
          </cell>
          <cell r="F2689" t="str">
            <v>HR</v>
          </cell>
          <cell r="G2689">
            <v>346764</v>
          </cell>
        </row>
        <row r="2690">
          <cell r="D2690">
            <v>12461</v>
          </cell>
          <cell r="E2690" t="str">
            <v>CARGADOR FRONTAL - MASA DE 10 A 18 TONELADAS - VOLUMEN DEL BALDE DE 1.7 A 3.1 METROS CÚBICOS - INCLUYE OPERARIO Y COMBUSTIBLE</v>
          </cell>
          <cell r="F2690" t="str">
            <v>HR</v>
          </cell>
          <cell r="G2690">
            <v>266665</v>
          </cell>
        </row>
        <row r="2691">
          <cell r="D2691">
            <v>12462</v>
          </cell>
          <cell r="E2691" t="str">
            <v>VIBROCOMPACTADOR MIXTO (RODILLO + NEUMÁTICOS) MASA 2 A 3 TONELADAS - INCLUYE OPERARIO Y COMBUSTIBLE.</v>
          </cell>
          <cell r="F2691" t="str">
            <v>HR</v>
          </cell>
          <cell r="G2691">
            <v>93143</v>
          </cell>
        </row>
        <row r="2692">
          <cell r="D2692">
            <v>12464</v>
          </cell>
          <cell r="E2692" t="str">
            <v>CONCRETO DE TEMPERATURA CONTROLADA 28. Norma Tecnica ET-2018 - 99</v>
          </cell>
          <cell r="F2692" t="str">
            <v>M3</v>
          </cell>
          <cell r="G2692">
            <v>627618</v>
          </cell>
        </row>
        <row r="2693">
          <cell r="D2693">
            <v>12465</v>
          </cell>
          <cell r="E2693" t="str">
            <v>CONCRETO DE TEMPERATURA CONTROLADA 24 . Norma Tecnica ET-2018 - 98</v>
          </cell>
          <cell r="F2693" t="str">
            <v>M3</v>
          </cell>
          <cell r="G2693">
            <v>611740</v>
          </cell>
        </row>
        <row r="2694">
          <cell r="D2694">
            <v>12466</v>
          </cell>
          <cell r="E2694" t="str">
            <v>SUBBASE GRANULAR CLASE B  - SBG50 (SBGB_SBG50). Norma Tecnica ET-2018 - 122</v>
          </cell>
          <cell r="F2694" t="str">
            <v>M3</v>
          </cell>
          <cell r="G2694">
            <v>74000</v>
          </cell>
        </row>
        <row r="2695">
          <cell r="D2695">
            <v>12467</v>
          </cell>
          <cell r="E2695" t="str">
            <v>SUBBASE GRANULAR CLASE A  - SBG50 (SBGA_SBG50). Norma Tecnica ET-2018 - 123</v>
          </cell>
          <cell r="F2695" t="str">
            <v>M3</v>
          </cell>
          <cell r="G2695">
            <v>74000</v>
          </cell>
        </row>
        <row r="2696">
          <cell r="D2696">
            <v>12468</v>
          </cell>
          <cell r="E2696" t="str">
            <v>DETERMINACIÓN DE RESISTENCIA A HONGOS. Norma Técnica: ASTM G21</v>
          </cell>
          <cell r="F2696" t="str">
            <v>UN</v>
          </cell>
          <cell r="G2696">
            <v>1071000</v>
          </cell>
        </row>
        <row r="2697">
          <cell r="D2697">
            <v>12469</v>
          </cell>
          <cell r="E2697" t="str">
            <v>EFICIENCIA EN LA SOLDADURA. Norma Técnica: GRI-GS-13</v>
          </cell>
          <cell r="F2697" t="str">
            <v>UN</v>
          </cell>
          <cell r="G2697">
            <v>333200</v>
          </cell>
        </row>
        <row r="2698">
          <cell r="D2698">
            <v>12470</v>
          </cell>
          <cell r="E2698" t="str">
            <v>METODO DE PRUEBA ESTANDAR PARA LA RESISTENCIA DE LA UNION DE GEOMALLAS INDIVIDUALES. Norma Técnica: ASTM D7737/D7737M-15 (23)</v>
          </cell>
          <cell r="F2698" t="str">
            <v>UN</v>
          </cell>
          <cell r="G2698">
            <v>333200</v>
          </cell>
        </row>
        <row r="2699">
          <cell r="D2699">
            <v>12471</v>
          </cell>
          <cell r="E2699" t="str">
            <v>PRUEBA DE SANIDAD REALIZADA EN LABORATORIO (INCLUYE PROBETAS). Norma técnica: AWS D.1.1</v>
          </cell>
          <cell r="F2699" t="str">
            <v>UN</v>
          </cell>
          <cell r="G2699">
            <v>981750</v>
          </cell>
        </row>
        <row r="2700">
          <cell r="D2700">
            <v>12472</v>
          </cell>
          <cell r="E2700" t="str">
            <v>DESGASTE DE LAMINA EN ALUMINIO. Norma técnica: ASTM D3389</v>
          </cell>
          <cell r="F2700" t="str">
            <v>UN</v>
          </cell>
          <cell r="G2700">
            <v>1119304</v>
          </cell>
        </row>
        <row r="2701">
          <cell r="D2701">
            <v>12473</v>
          </cell>
          <cell r="E2701" t="str">
            <v>DISPOSICIÓN FINAL DE RESIDUOS PELIGROSOS(MATERIALES CON CARACTERÍSTICAS DE PELIGROSIDAD TÓXICA, CORROSIVO, INFLAMABLES, EXPLOSIVOS Y/O ESPECIALES (RESIDUOS APROVECHABLES MEZCLADOS, COLCHONES, SOFÁS, F_(Según Apéndice Bioseguridad Covid 19)</v>
          </cell>
          <cell r="F2701" t="str">
            <v>KG</v>
          </cell>
          <cell r="G2701">
            <v>1780</v>
          </cell>
        </row>
        <row r="2702">
          <cell r="D2702">
            <v>12474</v>
          </cell>
          <cell r="E2702" t="str">
            <v>EFECTOS DEL CALOR Y DEL AIRE SOBRE EL ASFALTO EN LAMINA DELGADA. Norma técnica: INVE-721-13.</v>
          </cell>
          <cell r="F2702" t="str">
            <v>UN</v>
          </cell>
          <cell r="G2702">
            <v>558467</v>
          </cell>
        </row>
        <row r="2703">
          <cell r="D2703">
            <v>12475</v>
          </cell>
          <cell r="E2703" t="str">
            <v>ANALISIS VOLUMETRICO DE MEZCLAS ASFALTICAS COMPACTADAS EN CALIENTE. Norma técnica: INVE-799-13.</v>
          </cell>
          <cell r="F2703" t="str">
            <v>UN</v>
          </cell>
          <cell r="G2703">
            <v>142800</v>
          </cell>
        </row>
        <row r="2704">
          <cell r="D2704">
            <v>12476</v>
          </cell>
          <cell r="E2704" t="str">
            <v>METODO DE PRUEBA ESTANDAR PARA SODIO EN AGUA POR ESPECTROFOTOMETRIA DE ABSORCION ATOMICA. Norma técnica: ASTM D4191-15 (17).</v>
          </cell>
          <cell r="F2704" t="str">
            <v>UN</v>
          </cell>
          <cell r="G2704">
            <v>30940</v>
          </cell>
        </row>
        <row r="2705">
          <cell r="D2705">
            <v>12477</v>
          </cell>
          <cell r="E2705" t="str">
            <v>METODO DE PRUEBA ESTANDAR PARA POTASIO EN AGUA POR ESPECTROFOTOMETRIA DE ABSORCION ATOMICA. Norma técnica: ASTM D4192-15 (17).</v>
          </cell>
          <cell r="F2705" t="str">
            <v>UN</v>
          </cell>
          <cell r="G2705">
            <v>45489</v>
          </cell>
        </row>
        <row r="2706">
          <cell r="D2706">
            <v>12478</v>
          </cell>
          <cell r="E2706" t="str">
            <v>METODOS DE PRUEBA ESTANDAR PARA IONES DE CLORURO EN AGUA. Norma técnica: ASTM D512-23.</v>
          </cell>
          <cell r="F2706" t="str">
            <v>UN</v>
          </cell>
          <cell r="G2706">
            <v>17870</v>
          </cell>
        </row>
        <row r="2707">
          <cell r="D2707">
            <v>12479</v>
          </cell>
          <cell r="E2707" t="str">
            <v>FILTRO P-100 PARTÍCULAS S/ACEITE HUMOS METÁLICOS VAPORES_(Según Apéndice Bioseguridad Covid 19)</v>
          </cell>
          <cell r="F2707" t="str">
            <v>PAR</v>
          </cell>
          <cell r="G2707">
            <v>32017</v>
          </cell>
        </row>
        <row r="2708">
          <cell r="D2708">
            <v>12480</v>
          </cell>
          <cell r="E2708" t="str">
            <v>METODO DE PRUEBA ESTANDAR PARA IONES SULFATO EN AGUA. Norma técnica: ASTM D516-22 (23).</v>
          </cell>
          <cell r="F2708" t="str">
            <v>UN</v>
          </cell>
          <cell r="G2708">
            <v>24276</v>
          </cell>
        </row>
        <row r="2709">
          <cell r="D2709">
            <v>12481</v>
          </cell>
          <cell r="E2709" t="str">
            <v>ESPESOR DE LA PELICULA DE ASFALTO EN MEZCLAS BITUMINOSAS. Norma técnica: INVE-741-13.</v>
          </cell>
          <cell r="F2709" t="str">
            <v>UN</v>
          </cell>
          <cell r="G2709">
            <v>142800</v>
          </cell>
        </row>
        <row r="2710">
          <cell r="D2710">
            <v>12482</v>
          </cell>
          <cell r="E2710" t="str">
            <v>GORRO DESECHABLE COFIA BLANCO_(Según Apéndice Bioseguridad Covid 19)</v>
          </cell>
          <cell r="F2710" t="str">
            <v>UN</v>
          </cell>
          <cell r="G2710">
            <v>225</v>
          </cell>
        </row>
        <row r="2711">
          <cell r="D2711">
            <v>12483</v>
          </cell>
          <cell r="E2711" t="str">
            <v>FORMALETA CONCRETO AUTOCOMPACTANTE</v>
          </cell>
          <cell r="F2711" t="str">
            <v>DIA</v>
          </cell>
          <cell r="G2711">
            <v>863</v>
          </cell>
        </row>
        <row r="2712">
          <cell r="D2712">
            <v>12484</v>
          </cell>
          <cell r="E2712" t="str">
            <v>FORMALETA CONCRETO MASIVO</v>
          </cell>
          <cell r="F2712" t="str">
            <v>DIA</v>
          </cell>
          <cell r="G2712">
            <v>863</v>
          </cell>
        </row>
        <row r="2713">
          <cell r="D2713">
            <v>12485</v>
          </cell>
          <cell r="E2713" t="str">
            <v>TELEHANDLER - CARGA MÁXIMA DE 4 A 5 TONELADAS - INCLUYE OPERARIO Y COMBUSTIBLE</v>
          </cell>
          <cell r="F2713" t="str">
            <v>HR</v>
          </cell>
          <cell r="G2713">
            <v>231155</v>
          </cell>
        </row>
        <row r="2714">
          <cell r="D2714">
            <v>12486</v>
          </cell>
          <cell r="E2714" t="str">
            <v>FORMALETAS DESLIZANTES</v>
          </cell>
          <cell r="F2714" t="str">
            <v>DIA</v>
          </cell>
          <cell r="G2714">
            <v>876</v>
          </cell>
        </row>
        <row r="2715">
          <cell r="D2715">
            <v>12487</v>
          </cell>
          <cell r="E2715" t="str">
            <v>ADOQUIN RECTANGULAR RANURADO EN CONCRETO A28 200mm x 100mm. CARTILLA-003</v>
          </cell>
          <cell r="F2715" t="str">
            <v>UN</v>
          </cell>
          <cell r="G2715">
            <v>1964</v>
          </cell>
        </row>
        <row r="2716">
          <cell r="D2716">
            <v>12488</v>
          </cell>
          <cell r="E2716" t="str">
            <v>COMPACTADOR VIBRATORIO MONOCILÍNDRICO MANUAL (BENITIN) - POTENCIA DE 4.8 A 5.9 HP - INCLUYE OPERARIO Y COMBUSTIBLE</v>
          </cell>
          <cell r="F2716" t="str">
            <v>DIA</v>
          </cell>
          <cell r="G2716">
            <v>142575</v>
          </cell>
        </row>
        <row r="2717">
          <cell r="D2717">
            <v>12489</v>
          </cell>
          <cell r="E2717" t="str">
            <v>ADOQUIN TIPO I EN ARCILLA A29 210 mm x 145 mm.  CARTILLA-004</v>
          </cell>
          <cell r="F2717" t="str">
            <v>UN</v>
          </cell>
          <cell r="G2717">
            <v>1067</v>
          </cell>
        </row>
        <row r="2718">
          <cell r="D2718">
            <v>12490</v>
          </cell>
          <cell r="E2718" t="str">
            <v>PISOS DE ESCALERA EN MATERIAL SINTÉTICO (e= 25mm), EN PUENTES PEATONALES PROTOTIPO PARA BOGOTÁ D.C. Norma Tecnica ET-2018 - 118</v>
          </cell>
          <cell r="F2718" t="str">
            <v>M2</v>
          </cell>
          <cell r="G2718">
            <v>1240282</v>
          </cell>
        </row>
        <row r="2719">
          <cell r="D2719">
            <v>12491</v>
          </cell>
          <cell r="E2719" t="str">
            <v>COMPACTADOR VIBRATORIO BICILÍNDRICO MANUAL (BENITIN) - POTENCIA DE 7.5 A 8.6 HP - INCLUYE OPERARIO Y COMBUSTIBLE</v>
          </cell>
          <cell r="F2719" t="str">
            <v>DIA</v>
          </cell>
          <cell r="G2719">
            <v>173444</v>
          </cell>
        </row>
        <row r="2720">
          <cell r="D2720">
            <v>12492</v>
          </cell>
          <cell r="E2720" t="str">
            <v>EXCAVADORA MEDIANA SOBRE ORUGAS - MASA DE 18,5 A 23 TONELADAS - INCLUYE OPERARIO Y COMBUSTIBLE</v>
          </cell>
          <cell r="F2720" t="str">
            <v>HR</v>
          </cell>
          <cell r="G2720">
            <v>277205</v>
          </cell>
        </row>
        <row r="2721">
          <cell r="D2721">
            <v>12493</v>
          </cell>
          <cell r="E2721" t="str">
            <v>EXCAVADORA GRANDE SOBRE ORUGAS  - MASA DE 33 A 37 TONELADAS - INCLUYE OPERARIO Y COMBUSTIBLE</v>
          </cell>
          <cell r="F2721" t="str">
            <v>HR</v>
          </cell>
          <cell r="G2721">
            <v>358444</v>
          </cell>
        </row>
        <row r="2722">
          <cell r="D2722">
            <v>12494</v>
          </cell>
          <cell r="E2722" t="str">
            <v>EXCAVADORA PEQUEÑA SOBRE ORUGAS - MASA DE 13 A 17 TONELADAS - INCLUYE OPERARIO Y COMBUSTIBLE</v>
          </cell>
          <cell r="F2722" t="str">
            <v>HR</v>
          </cell>
          <cell r="G2722">
            <v>220245</v>
          </cell>
        </row>
        <row r="2723">
          <cell r="D2723">
            <v>12495</v>
          </cell>
          <cell r="E2723" t="str">
            <v>MINIEXCAVADORA SOBRE ORUGAS -  MASA DE 4 A 5 TONELADAS - INCLUYE OPERARIO Y COMBUSTIBLE</v>
          </cell>
          <cell r="F2723" t="str">
            <v>HR</v>
          </cell>
          <cell r="G2723">
            <v>109562</v>
          </cell>
        </row>
        <row r="2724">
          <cell r="D2724">
            <v>12496</v>
          </cell>
          <cell r="E2724" t="str">
            <v>TAPABOCAS DESECHABLE. _(Según Apéndice Bioseguridad Covid 19_V1 y V2)</v>
          </cell>
          <cell r="F2724" t="str">
            <v>UN</v>
          </cell>
          <cell r="G2724">
            <v>282</v>
          </cell>
        </row>
        <row r="2725">
          <cell r="D2725">
            <v>12497</v>
          </cell>
          <cell r="E2725" t="str">
            <v>DISPENSADOR DE JABÓN LÍQUIDO O GEL ANTIBACTERIAL - ALCOHOL, CON PEDAL METÁLICO_(Según Apéndice Bioseguridad Covid 19_V2)</v>
          </cell>
          <cell r="F2725" t="str">
            <v>UN</v>
          </cell>
          <cell r="G2725">
            <v>117563</v>
          </cell>
        </row>
        <row r="2726">
          <cell r="D2726">
            <v>12498</v>
          </cell>
          <cell r="E2726" t="str">
            <v>ALCOHOL ANTISÉPTICO (ALCOHOL AL 70%)._(Según Apéndice Bioseguridad Covid 19_V1 y V2)</v>
          </cell>
          <cell r="F2726" t="str">
            <v>GLN</v>
          </cell>
          <cell r="G2726">
            <v>21849</v>
          </cell>
        </row>
        <row r="2727">
          <cell r="D2727">
            <v>12499</v>
          </cell>
          <cell r="E2727" t="str">
            <v>DISPENSADOR DE JABÓN METÁLICO DE 1 LT_(Según Apéndice Bioseguridad Covid 19_V1)</v>
          </cell>
          <cell r="F2727" t="str">
            <v>UN</v>
          </cell>
          <cell r="G2727">
            <v>58739</v>
          </cell>
        </row>
        <row r="2728">
          <cell r="D2728">
            <v>12500</v>
          </cell>
          <cell r="E2728" t="str">
            <v>AGUA._(Según Apéndice Bioseguridad Covid 19_V1 y V2)</v>
          </cell>
          <cell r="F2728" t="str">
            <v>LT</v>
          </cell>
          <cell r="G2728">
            <v>25</v>
          </cell>
        </row>
        <row r="2729">
          <cell r="D2729">
            <v>12501</v>
          </cell>
          <cell r="E2729" t="str">
            <v>CHALECO SENCILLO EN DRIL SIN LOGO DOS BOLSILLOS._(Según Apéndice Bioseguridad Covid 19_V1 y V2)</v>
          </cell>
          <cell r="F2729" t="str">
            <v>UN</v>
          </cell>
          <cell r="G2729">
            <v>35500</v>
          </cell>
        </row>
        <row r="2730">
          <cell r="D2730">
            <v>12502</v>
          </cell>
          <cell r="E2730" t="str">
            <v>MASCARILLA DESECHABLE_(Según Apéndice Bioseguridad Covid 19_V1 y V2)</v>
          </cell>
          <cell r="F2730" t="str">
            <v>UN</v>
          </cell>
          <cell r="G2730">
            <v>521</v>
          </cell>
        </row>
        <row r="2731">
          <cell r="D2731">
            <v>12503</v>
          </cell>
          <cell r="E2731" t="str">
            <v>MESA PLÁSTICA DE 0.72m x 0.72m x 0.72m._(Según Apéndice Bioseguridad Covid 19_V1 y V2)</v>
          </cell>
          <cell r="F2731" t="str">
            <v>UN</v>
          </cell>
          <cell r="G2731">
            <v>83950</v>
          </cell>
        </row>
        <row r="2732">
          <cell r="D2732">
            <v>12504</v>
          </cell>
          <cell r="E2732" t="str">
            <v>SILLA PLÁSTICA SIN BRAZOS._(Según Apéndice Bioseguridad Covid 19_V1 y V2)</v>
          </cell>
          <cell r="F2732" t="str">
            <v>UN</v>
          </cell>
          <cell r="G2732">
            <v>29328</v>
          </cell>
        </row>
        <row r="2733">
          <cell r="D2733">
            <v>12505</v>
          </cell>
          <cell r="E2733" t="str">
            <v>DISPENSADOR PLÁSTICO DE TOALLAS TIPO Z_(Según Apéndice Bioseguridad Covid 19_V1 y V2)</v>
          </cell>
          <cell r="F2733" t="str">
            <v>UN</v>
          </cell>
          <cell r="G2733">
            <v>49777</v>
          </cell>
        </row>
        <row r="2734">
          <cell r="D2734">
            <v>12506</v>
          </cell>
          <cell r="E2734" t="str">
            <v>OVEROL EN DRILL DOS PIEZAS, CAMISA Y PANTALÓN._(Según Apéndice Bioseguridad Covid 19_V1 y V2)</v>
          </cell>
          <cell r="F2734" t="str">
            <v>UN</v>
          </cell>
          <cell r="G2734">
            <v>59680</v>
          </cell>
        </row>
        <row r="2735">
          <cell r="D2735">
            <v>12507</v>
          </cell>
          <cell r="E2735" t="str">
            <v>BAÑO TIPO FLUSHING - ALQUILER MANTENIMIENTO Y ASEO DE BAÑOS PORTÁTILES VIP MENSUAL_(Según Apéndice Bioseguridad Covid 19_V1 y V2)</v>
          </cell>
          <cell r="F2735" t="str">
            <v>UN/MES</v>
          </cell>
          <cell r="G2735">
            <v>523500</v>
          </cell>
        </row>
        <row r="2736">
          <cell r="D2736">
            <v>12508</v>
          </cell>
          <cell r="E2736" t="str">
            <v>OVEROL TYVEK BLANCO._(Según Apéndice Bioseguridad Covid 19_V1 y V2)</v>
          </cell>
          <cell r="F2736" t="str">
            <v>UN</v>
          </cell>
          <cell r="G2736">
            <v>22425</v>
          </cell>
        </row>
        <row r="2737">
          <cell r="D2737">
            <v>12509</v>
          </cell>
          <cell r="E2737" t="str">
            <v>ENTIBADO CONTINUO EN CAJONES DE ACERO (E1A - E1B), PROFUNDIDAD DE EXCAVACIÓN: H &lt;= 3.00 M</v>
          </cell>
          <cell r="F2737" t="str">
            <v>M2/MES</v>
          </cell>
          <cell r="G2737">
            <v>209440</v>
          </cell>
        </row>
        <row r="2738">
          <cell r="D2738">
            <v>12510</v>
          </cell>
          <cell r="E2738" t="str">
            <v>ALQUILER ENTIBADO DESLIZANTE E2, RANGO PROFUNDIDAD DE EXCAVACIÓN: 4.8 M &lt; H &lt;= 7.20 M</v>
          </cell>
          <cell r="F2738" t="str">
            <v>M2/MES</v>
          </cell>
          <cell r="G2738">
            <v>209440</v>
          </cell>
        </row>
        <row r="2739">
          <cell r="D2739">
            <v>12511</v>
          </cell>
          <cell r="E2739" t="str">
            <v>MALLA TEXTIL EN POLIESTER DE 2,8m X 7,0m CON SUBLIMACIÓN EN EL TOTAL DE LA SUPERFICIE Y REFUERZO EXTERNO EN REATA PARA TENSAR, Y OJALES EN REATA CADA 75cm, INCLUYE TRANSPORTE</v>
          </cell>
          <cell r="F2739" t="str">
            <v>UN</v>
          </cell>
          <cell r="G2739">
            <v>1080695</v>
          </cell>
        </row>
        <row r="2740">
          <cell r="D2740">
            <v>12512</v>
          </cell>
          <cell r="E2740" t="str">
            <v>FUMIGADORA DE ESPALDA. ASPERSOR BOMBA MANUAL 20 LITROS. DESINFECCIÓN._(Según Apéndice Bioseguridad Covid 19_V3)</v>
          </cell>
          <cell r="F2740" t="str">
            <v>UN</v>
          </cell>
          <cell r="G2740">
            <v>109160</v>
          </cell>
        </row>
        <row r="2741">
          <cell r="D2741">
            <v>12513</v>
          </cell>
          <cell r="E2741" t="str">
            <v>HIPOCLORITO AL 5%._(Según Apéndice Bioseguridad Covid 19_V3)</v>
          </cell>
          <cell r="F2741" t="str">
            <v>LT</v>
          </cell>
          <cell r="G2741">
            <v>2200</v>
          </cell>
        </row>
        <row r="2742">
          <cell r="D2742">
            <v>12514</v>
          </cell>
          <cell r="E2742" t="str">
            <v>JABÓN LIQUIDO PARA MANOS._(Según Apéndice Bioseguridad Covid 19_V3)</v>
          </cell>
          <cell r="F2742" t="str">
            <v>GLN</v>
          </cell>
          <cell r="G2742">
            <v>21849</v>
          </cell>
        </row>
        <row r="2743">
          <cell r="D2743">
            <v>12515</v>
          </cell>
          <cell r="E2743" t="str">
            <v>CARROTANQUE IRRIGADOR DE AGUA-VIAJE._(Según Apéndice Bioseguridad Covid 19_V3)</v>
          </cell>
          <cell r="F2743" t="str">
            <v>VIAJE</v>
          </cell>
          <cell r="G2743">
            <v>300000</v>
          </cell>
        </row>
        <row r="2744">
          <cell r="D2744">
            <v>12516</v>
          </cell>
          <cell r="E2744" t="str">
            <v>CHALECO REFLECTIVO EN TELA._(Según Apéndice Bioseguridad Covid 19_V3)</v>
          </cell>
          <cell r="F2744" t="str">
            <v>UN</v>
          </cell>
          <cell r="G2744">
            <v>12900</v>
          </cell>
        </row>
        <row r="2745">
          <cell r="D2745">
            <v>12517</v>
          </cell>
          <cell r="E2745" t="str">
            <v>TOALLAS DE PAPEL PARA MANOS. TIPO Z. DOBLE HOJA. (PAQUETE 150 HOJAS._(Según Apéndice Bioseguridad Covid 19_V3)</v>
          </cell>
          <cell r="F2745" t="str">
            <v>UN</v>
          </cell>
          <cell r="G2745">
            <v>6471</v>
          </cell>
        </row>
        <row r="2746">
          <cell r="D2746">
            <v>12518</v>
          </cell>
          <cell r="E2746" t="str">
            <v>LAVAMANOS PORTATIL DE PEDAL TIPO MANOS LIBRES._(Según Apéndice Bioseguridad Covid 19_V3)</v>
          </cell>
          <cell r="F2746" t="str">
            <v>UN</v>
          </cell>
          <cell r="G2746">
            <v>835743</v>
          </cell>
        </row>
        <row r="2747">
          <cell r="D2747">
            <v>12519</v>
          </cell>
          <cell r="E2747" t="str">
            <v>RECOLECCION, TRANSPORTE Y DISPOSICION DE RESIDUOS LÍQUIDOS PROVENIENTES DE LAVAMANOS PORTATILES. (INCLUYE EQUIPO DE SUCCIÓN)_(Según Apéndice Bioseguridad Covid 19_V3)</v>
          </cell>
          <cell r="F2747" t="str">
            <v>M3</v>
          </cell>
          <cell r="G2747">
            <v>311880</v>
          </cell>
        </row>
        <row r="2748">
          <cell r="D2748">
            <v>12520</v>
          </cell>
          <cell r="E2748" t="str">
            <v>TAPABOCAS DESECHABLE._(Según Apéndice Bioseguridad Covid 19_V3)</v>
          </cell>
          <cell r="F2748" t="str">
            <v>UN</v>
          </cell>
          <cell r="G2748">
            <v>282</v>
          </cell>
        </row>
        <row r="2749">
          <cell r="D2749">
            <v>12521</v>
          </cell>
          <cell r="E2749" t="str">
            <v>MASCARILLA DESECHABLE._(Según Apéndice Bioseguridad Covid 19_V3)</v>
          </cell>
          <cell r="F2749" t="str">
            <v>UN</v>
          </cell>
          <cell r="G2749">
            <v>521</v>
          </cell>
        </row>
        <row r="2750">
          <cell r="D2750">
            <v>12522</v>
          </cell>
          <cell r="E2750" t="str">
            <v>DISPENSADOR PLÁSTICO DE TOALLAS TIPO Z._(Según Apéndice Bioseguridad Covid 19_V3)</v>
          </cell>
          <cell r="F2750" t="str">
            <v>UN</v>
          </cell>
          <cell r="G2750">
            <v>49777</v>
          </cell>
        </row>
        <row r="2751">
          <cell r="D2751">
            <v>12523</v>
          </cell>
          <cell r="E2751" t="str">
            <v>OVEROL EN DRILL DOS PIEZAS, CAMISA Y PANTALÓN._(Según Apéndice Bioseguridad Covid 19_V3)</v>
          </cell>
          <cell r="F2751" t="str">
            <v>UN</v>
          </cell>
          <cell r="G2751">
            <v>59680</v>
          </cell>
        </row>
        <row r="2752">
          <cell r="D2752">
            <v>12524</v>
          </cell>
          <cell r="E2752" t="str">
            <v>ALCOHOL GLICERINADO 70%._(Según Apéndice Bioseguridad Covid 19_V3)</v>
          </cell>
          <cell r="F2752" t="str">
            <v>LT</v>
          </cell>
          <cell r="G2752">
            <v>8824</v>
          </cell>
        </row>
        <row r="2753">
          <cell r="D2753">
            <v>12525</v>
          </cell>
          <cell r="E2753" t="str">
            <v>DISPENSADOR DE JABÓN LÍQUIDO O ALCOHOL GLICERINADO, CON PEDAL METÁLICO._(Según Apéndice Bioseguridad Covid 19_V3)</v>
          </cell>
          <cell r="F2753" t="str">
            <v>UN</v>
          </cell>
          <cell r="G2753">
            <v>117563</v>
          </cell>
        </row>
        <row r="2754">
          <cell r="D2754">
            <v>12526</v>
          </cell>
          <cell r="E2754" t="str">
            <v>AGUA (Según Apéndice Bioseguridad Covid 19_V3)</v>
          </cell>
          <cell r="F2754" t="str">
            <v>LT</v>
          </cell>
          <cell r="G2754">
            <v>25</v>
          </cell>
        </row>
        <row r="2755">
          <cell r="D2755">
            <v>12668</v>
          </cell>
          <cell r="E2755" t="str">
            <v>PISO EN POLIPROPILENO DE ALTO IMPACTO PARA PUENTES PEATONALES Y ESTACIONES DE TRANSMILENIO, e=25MM. INCLUYE TRANSPORTE.</v>
          </cell>
          <cell r="F2755" t="str">
            <v>M2</v>
          </cell>
          <cell r="G2755">
            <v>1441447</v>
          </cell>
        </row>
        <row r="2756">
          <cell r="D2756">
            <v>12669</v>
          </cell>
          <cell r="E2756" t="str">
            <v>PISO EN POLIPROPILENO DE ALTO IMPACTO PARA ESCALERA DE PUENTES PEATONALES, ANCHO 38cm e=2cm. INCLUYE TRANSPORTE.</v>
          </cell>
          <cell r="F2756" t="str">
            <v>ML</v>
          </cell>
          <cell r="G2756">
            <v>815150</v>
          </cell>
        </row>
        <row r="2757">
          <cell r="D2757">
            <v>12670</v>
          </cell>
          <cell r="E2757" t="str">
            <v xml:space="preserve">SOPORTE DE ANCLAJE EN POLIPROPILENO DE ALTO IMPACTO PARA ESCALERA DE PUENTES PEATONALES, LARGO:34CM, ANCHO:4,5CM Y e:2,5CM.INCLUYE TRANSPORTE. </v>
          </cell>
          <cell r="F2757" t="str">
            <v>ML</v>
          </cell>
          <cell r="G2757">
            <v>145436</v>
          </cell>
        </row>
        <row r="2758">
          <cell r="D2758">
            <v>12744</v>
          </cell>
          <cell r="E2758" t="e">
            <v>#VALUE!</v>
          </cell>
          <cell r="F2758" t="str">
            <v>ML</v>
          </cell>
          <cell r="G2758">
            <v>743387</v>
          </cell>
        </row>
        <row r="2759">
          <cell r="D2759">
            <v>12745</v>
          </cell>
          <cell r="E2759" t="e">
            <v>#VALUE!</v>
          </cell>
          <cell r="F2759" t="str">
            <v>ML</v>
          </cell>
          <cell r="G2759">
            <v>743387</v>
          </cell>
        </row>
        <row r="2760">
          <cell r="D2760">
            <v>12746</v>
          </cell>
          <cell r="E2760" t="e">
            <v>#VALUE!</v>
          </cell>
          <cell r="F2760" t="str">
            <v>ML</v>
          </cell>
          <cell r="G2760">
            <v>810188</v>
          </cell>
        </row>
        <row r="2761">
          <cell r="D2761">
            <v>12747</v>
          </cell>
          <cell r="E2761" t="e">
            <v>#VALUE!</v>
          </cell>
          <cell r="F2761" t="str">
            <v>ML</v>
          </cell>
          <cell r="G2761">
            <v>1373519</v>
          </cell>
        </row>
        <row r="2762">
          <cell r="D2762">
            <v>12748</v>
          </cell>
          <cell r="E2762" t="e">
            <v>#VALUE!</v>
          </cell>
          <cell r="F2762" t="str">
            <v>ML</v>
          </cell>
          <cell r="G2762">
            <v>2165567</v>
          </cell>
        </row>
        <row r="2763">
          <cell r="D2763">
            <v>12778</v>
          </cell>
          <cell r="E2763" t="e">
            <v>#VALUE!</v>
          </cell>
          <cell r="F2763" t="str">
            <v>ML</v>
          </cell>
          <cell r="G2763">
            <v>2048267</v>
          </cell>
        </row>
        <row r="2764">
          <cell r="D2764">
            <v>12781</v>
          </cell>
          <cell r="E2764" t="str">
            <v>TARIFA DIA - ALQUILER DE VEHICULO: CAMPERO, PICK-UP, CAMIONETA, CAMION O SIMILAR DE 1300cc A 2000cc DE CILINDRADA, MODELO 2018 A 2015. 80% DE LA TARIFA ESTABLECIDA. INCLUYE TODOS LOS COSTOS DE OPERACIÓN Y MANTENIMIENTO EXCEPTO EL SALARIO DEL CONDUCTOR.</v>
          </cell>
          <cell r="F2764" t="str">
            <v>DIA</v>
          </cell>
          <cell r="G2764">
            <v>208000</v>
          </cell>
        </row>
        <row r="2765">
          <cell r="D2765">
            <v>12782</v>
          </cell>
          <cell r="E2765" t="e">
            <v>#VALUE!</v>
          </cell>
          <cell r="F2765" t="str">
            <v>MES</v>
          </cell>
          <cell r="G2765">
            <v>6328000</v>
          </cell>
        </row>
        <row r="2766">
          <cell r="D2766">
            <v>12783</v>
          </cell>
          <cell r="E2766" t="str">
            <v>TARIFA DIA - ALQUILER DE VEHICULO: CAMPERO, PICK-UP, CAMIONETA, CAMION O SIMILAR MAYOR A 2000cc DE CILINDRADA, MODELO 2018 A 2015. 80% DE LA TARIFA ESTABLECIDA. INCLUYE TODOS LOS COSTOS DE OPERACIÓN Y MANTENIMIENTO EXCEPTO EL SALARIO DEL CONDUCTOR.</v>
          </cell>
          <cell r="F2766" t="str">
            <v>DIA</v>
          </cell>
          <cell r="G2766">
            <v>299000</v>
          </cell>
        </row>
        <row r="2767">
          <cell r="D2767">
            <v>12784</v>
          </cell>
          <cell r="E2767" t="str">
            <v>TARIFA MES - ALQUILER DE VEHICULO MES: CAMPERO, PICK-UP, CAMIONETA, CAMION O SIMILAR MAYOR A 2000cc DE CILINDRADA, MODELO 2018 A 2015. 80% DE LA TARIFA ESTABLECIDA. INCLUYE TODOS LOS COSTOS DE OPERACIÓN Y MANTENIMIENTO EXCEPTO EL SALARIO DEL CONDUCTOR.</v>
          </cell>
          <cell r="F2767" t="str">
            <v>MES</v>
          </cell>
          <cell r="G2767">
            <v>9077000</v>
          </cell>
        </row>
        <row r="2768">
          <cell r="D2768">
            <v>12785</v>
          </cell>
          <cell r="E2768" t="str">
            <v>TARIFA DIA - ALQUILER DE VEHICULO: CAMPERO, PICK-UP, CAMIONETA, CAMION O SIMILAR MAYOR A 2000cc DE CILINDRADA, MODELO 2014 A 2011. 75% DE LA TARIFA ESTABLECIDA. INCLUYE TODOS LOS COSTOS DE OPERACIÓN Y MANTENIMIENTO EXCEPTO EL SALARIO DEL CONDUCTOR.</v>
          </cell>
          <cell r="F2768" t="str">
            <v>DIA</v>
          </cell>
          <cell r="G2768">
            <v>285000</v>
          </cell>
        </row>
        <row r="2769">
          <cell r="D2769">
            <v>12786</v>
          </cell>
          <cell r="E2769" t="str">
            <v>TARIFA MES - ALQUILER DE VEHICULO MES: CAMPERO, PICK-UP, CAMIONETA, CAMION O SIMILAR MAYOR A 2000cc DE CILINDRADA, MODELO 2014 A 2011. 75% DE LA TARIFA ESTABLECIDA. INCLUYE TODOS LOS COSTOS DE OPERACIÓN Y MANTENIMIENTO EXCEPTO EL SALARIO DEL CONDUCTOR.</v>
          </cell>
          <cell r="F2769" t="str">
            <v>MES</v>
          </cell>
          <cell r="G2769">
            <v>8507000</v>
          </cell>
        </row>
        <row r="2770">
          <cell r="D2770">
            <v>12787</v>
          </cell>
          <cell r="E2770" t="e">
            <v>#VALUE!</v>
          </cell>
          <cell r="F2770" t="str">
            <v>DIA</v>
          </cell>
          <cell r="G2770">
            <v>412000</v>
          </cell>
        </row>
        <row r="2771">
          <cell r="D2771">
            <v>12788</v>
          </cell>
          <cell r="E2771" t="e">
            <v>#VALUE!</v>
          </cell>
          <cell r="F2771" t="str">
            <v>MES</v>
          </cell>
          <cell r="G2771">
            <v>12345000</v>
          </cell>
        </row>
        <row r="2772">
          <cell r="D2772">
            <v>12830</v>
          </cell>
          <cell r="E2772" t="str">
            <v>TAPABOCAS DESECHABLE._(Según Apéndice Bioseguridad Covid 19_V4)</v>
          </cell>
          <cell r="F2772" t="str">
            <v>UN</v>
          </cell>
          <cell r="G2772">
            <v>282</v>
          </cell>
        </row>
        <row r="2773">
          <cell r="D2773">
            <v>12831</v>
          </cell>
          <cell r="E2773" t="str">
            <v>MASCARILLA DESECHABLE._(Según Apéndice Bioseguridad Covid 19_V4)</v>
          </cell>
          <cell r="F2773" t="str">
            <v>UN</v>
          </cell>
          <cell r="G2773">
            <v>521</v>
          </cell>
        </row>
        <row r="2774">
          <cell r="D2774">
            <v>12832</v>
          </cell>
          <cell r="E2774" t="str">
            <v>JABÓN LIQUIDO PARA MANOS._(Según Apéndice Bioseguridad Covid 19_V4)</v>
          </cell>
          <cell r="F2774" t="str">
            <v>GLN</v>
          </cell>
          <cell r="G2774">
            <v>21849</v>
          </cell>
        </row>
        <row r="2775">
          <cell r="D2775">
            <v>12833</v>
          </cell>
          <cell r="E2775" t="str">
            <v>CARROTANQUE IRRIGADOR DE AGUA-VIAJE._(Según Apéndice Bioseguridad Covid 19_V4)</v>
          </cell>
          <cell r="F2775" t="str">
            <v>VIAJE</v>
          </cell>
          <cell r="G2775">
            <v>300000</v>
          </cell>
        </row>
        <row r="2776">
          <cell r="D2776">
            <v>12834</v>
          </cell>
          <cell r="E2776" t="str">
            <v>TOALLAS DE PAPEL PARA MANOS. TIPO Z. DOBLE HOJA. (PAQUETE 150 HOJAS._(Según Apéndice Bioseguridad Covid 19_V4)</v>
          </cell>
          <cell r="F2776" t="str">
            <v>UN</v>
          </cell>
          <cell r="G2776">
            <v>6471</v>
          </cell>
        </row>
        <row r="2777">
          <cell r="D2777">
            <v>12835</v>
          </cell>
          <cell r="E2777" t="str">
            <v>DISPENSADOR DE JABÓN LÍQUIDO O ALCOHOL GLICERINADO, CON PEDAL METÁLICO._(Según Apéndice Bioseguridad Covid 19_V4)</v>
          </cell>
          <cell r="F2777" t="str">
            <v>UN</v>
          </cell>
          <cell r="G2777">
            <v>117563</v>
          </cell>
        </row>
        <row r="2778">
          <cell r="D2778">
            <v>12836</v>
          </cell>
          <cell r="E2778" t="str">
            <v>RECOLECCION, TRANSPORTE Y DISPOSICION DE RESIDUOS LÍQUIDOS PROVENIENTES DE LAVAMANOS PORTATILES. (INCLUYE EQUIPO DE SUCCIÓN)_(Según Apéndice Bioseguridad Covid 19_V4)</v>
          </cell>
          <cell r="F2778" t="str">
            <v>M3</v>
          </cell>
          <cell r="G2778">
            <v>311880</v>
          </cell>
        </row>
        <row r="2779">
          <cell r="D2779">
            <v>12837</v>
          </cell>
          <cell r="E2779" t="str">
            <v>LAVAMANOS PORTATIL DE PEDAL TIPO MANOS LIBRES._(Según Apéndice Bioseguridad Covid 19_V4)</v>
          </cell>
          <cell r="F2779" t="str">
            <v>UN</v>
          </cell>
          <cell r="G2779">
            <v>835743</v>
          </cell>
        </row>
        <row r="2780">
          <cell r="D2780">
            <v>12838</v>
          </cell>
          <cell r="E2780" t="str">
            <v>ALCOHOL GLICERINADO 70%._(Según Apéndice Bioseguridad Covid 19_V4)</v>
          </cell>
          <cell r="F2780" t="str">
            <v>LT</v>
          </cell>
          <cell r="G2780">
            <v>8824</v>
          </cell>
        </row>
        <row r="2781">
          <cell r="D2781">
            <v>12839</v>
          </cell>
          <cell r="E2781" t="str">
            <v>DISPENSADOR PLÁSTICO DE TOALLAS TIPO Z._(Según Apéndice Bioseguridad Covid 19_V4)</v>
          </cell>
          <cell r="F2781" t="str">
            <v>UN</v>
          </cell>
          <cell r="G2781">
            <v>49777</v>
          </cell>
        </row>
        <row r="2782">
          <cell r="D2782">
            <v>12895</v>
          </cell>
          <cell r="E2782" t="str">
            <v xml:space="preserve">TUBERIA CONDUIT METALICA RMC D= 6'' </v>
          </cell>
          <cell r="F2782" t="str">
            <v>ML</v>
          </cell>
          <cell r="G2782">
            <v>566267</v>
          </cell>
        </row>
        <row r="2783">
          <cell r="D2783">
            <v>12896</v>
          </cell>
          <cell r="E2783" t="str">
            <v>TUBERÍA ALCANTARILLADO PEAD 1500 mm (60") SN-8</v>
          </cell>
          <cell r="F2783" t="str">
            <v>ML</v>
          </cell>
          <cell r="G2783">
            <v>4957999</v>
          </cell>
        </row>
        <row r="2784">
          <cell r="D2784">
            <v>12918</v>
          </cell>
          <cell r="E2784" t="str">
            <v>PLANTA ELÉCTRICA - POTENCIA ELÉCTRICA GENERADA 11-13 kW INCLUYE COMBUSTIBLE</v>
          </cell>
          <cell r="F2784" t="str">
            <v>HR</v>
          </cell>
          <cell r="G2784">
            <v>15105</v>
          </cell>
        </row>
        <row r="2785">
          <cell r="D2785">
            <v>12919</v>
          </cell>
          <cell r="E2785" t="str">
            <v>PARAL METÁLICO CORTO DE 1.50 m A 2.7 m</v>
          </cell>
          <cell r="F2785" t="str">
            <v>MES</v>
          </cell>
          <cell r="G2785">
            <v>3403</v>
          </cell>
        </row>
        <row r="2786">
          <cell r="D2786">
            <v>12920</v>
          </cell>
          <cell r="E2786" t="str">
            <v>ANDAMIO MULTIDIRECCIONAL - ALTURA 9 m - ÁREA 4 m2</v>
          </cell>
          <cell r="F2786" t="str">
            <v>DIA</v>
          </cell>
          <cell r="G2786">
            <v>67285</v>
          </cell>
        </row>
        <row r="2787">
          <cell r="D2787">
            <v>12925</v>
          </cell>
          <cell r="E2787" t="str">
            <v>MEDIDA DE LA IRREGULARIDAD SUPERFICIAL DE UN PAVIMENTO MEDIANTE LA REGLA DE TRES METROS, ESTATICA O RODANTE (POR UNIDAD). NO INCLUYE TRANSPORTE. Norma Técnica: INVE-793-13 ASTM E1703/E1703M-10 (23).</v>
          </cell>
          <cell r="F2787" t="str">
            <v>UN</v>
          </cell>
          <cell r="G2787">
            <v>85680</v>
          </cell>
        </row>
        <row r="2788">
          <cell r="D2788">
            <v>12926</v>
          </cell>
          <cell r="E2788" t="str">
            <v>MEDIDA DE SEGREGACIÓN TÉRMICA DE MEZCLAS ASFÁLTICAS MEDIANTE CÁMARA TERMOGRÁFICA (Por unidad) - No Incluye Transporte</v>
          </cell>
          <cell r="F2788" t="str">
            <v>UN</v>
          </cell>
          <cell r="G2788">
            <v>18802</v>
          </cell>
        </row>
        <row r="2789">
          <cell r="D2789">
            <v>12927</v>
          </cell>
          <cell r="E2789" t="str">
            <v>MEDIDA DE SEGREGACIÓN TÉRMICA DE MEZCLAS ASFÁLTICAS MEDIANTE CÁMARA TERMOGRÁFICA (Por jornada) - No Incluye Transporte</v>
          </cell>
          <cell r="F2789" t="str">
            <v>DIA</v>
          </cell>
          <cell r="G2789">
            <v>595000</v>
          </cell>
        </row>
        <row r="2790">
          <cell r="D2790">
            <v>13188</v>
          </cell>
          <cell r="E2790" t="e">
            <v>#VALUE!</v>
          </cell>
          <cell r="F2790" t="str">
            <v>PUNTO</v>
          </cell>
          <cell r="G2790">
            <v>368424</v>
          </cell>
        </row>
        <row r="2791">
          <cell r="D2791">
            <v>13189</v>
          </cell>
          <cell r="E2791" t="e">
            <v>#VALUE!</v>
          </cell>
          <cell r="F2791" t="str">
            <v>ESTACION</v>
          </cell>
          <cell r="G2791">
            <v>34658750</v>
          </cell>
        </row>
        <row r="2792">
          <cell r="D2792">
            <v>13190</v>
          </cell>
          <cell r="E2792" t="str">
            <v>LOGÍSTICA MONITOREOS (Incluye unidad móvil, técnico de campo, comisión de campo y desplazamiento unidades móviles y transporte (máx 4 puntos monitoreo ruido y 4 estaciones calidad del aire)</v>
          </cell>
          <cell r="F2792" t="str">
            <v>UN</v>
          </cell>
          <cell r="G2792">
            <v>10317300</v>
          </cell>
        </row>
        <row r="2793">
          <cell r="D2793">
            <v>13191</v>
          </cell>
          <cell r="E2793" t="str">
            <v>MODELO DE CALIDAD DEL AIRE (Incluye modelo de dispersión de contaminantes atmosféricos con un (01) escenario, donde se simularán los aportes del contaminante PM10, PM2.5 y gases (CO, SOx y NOx))</v>
          </cell>
          <cell r="F2793" t="str">
            <v>UN</v>
          </cell>
          <cell r="G2793">
            <v>11900000</v>
          </cell>
        </row>
        <row r="2794">
          <cell r="D2794">
            <v>13221</v>
          </cell>
          <cell r="E2794" t="str">
            <v xml:space="preserve">LOSETA PULIDA DE MICROGRANO DE MARMOL FORMATO 40 cm * 40 cm * 4,5 cm </v>
          </cell>
          <cell r="F2794" t="str">
            <v>M2</v>
          </cell>
          <cell r="G2794">
            <v>136138</v>
          </cell>
        </row>
        <row r="2795">
          <cell r="D2795">
            <v>13222</v>
          </cell>
          <cell r="E2795" t="str">
            <v>LEVANTAMIENTO CON TECNOLOGIA GEORADAR(GPR)- Ground Penetrating Radar. Señal electromagnética de alta frecuencia, barrido con antena. Detección de redes. Incluye informe y radargramas</v>
          </cell>
          <cell r="F2795" t="str">
            <v>KM</v>
          </cell>
          <cell r="G2795">
            <v>5355000</v>
          </cell>
        </row>
        <row r="2796">
          <cell r="D2796">
            <v>13249</v>
          </cell>
          <cell r="E2796" t="str">
            <v>MEZCLA ASFÁLTICA EN CALIENTE DENSA MD19 CON CEMENTO ASFÁLTICO CA 14</v>
          </cell>
          <cell r="F2796" t="str">
            <v>M3</v>
          </cell>
          <cell r="G2796">
            <v>776266</v>
          </cell>
        </row>
        <row r="2797">
          <cell r="D2797">
            <v>13250</v>
          </cell>
          <cell r="E2797" t="str">
            <v>MEZCLA ASFÁLTICA EN CALIENTE DENSA MD25 CON CEMENTO ASFÁLTICO CA 14</v>
          </cell>
          <cell r="F2797" t="str">
            <v>M3</v>
          </cell>
          <cell r="G2797">
            <v>758679</v>
          </cell>
        </row>
        <row r="2798">
          <cell r="D2798">
            <v>13251</v>
          </cell>
          <cell r="E2798" t="str">
            <v>MEZCLA ASFÁLTICA EN CALIENTE MCCh25-A CON CEMENTO ASFÁLTICO MODIFICADO CON CAUCHO</v>
          </cell>
          <cell r="F2798" t="str">
            <v>M3</v>
          </cell>
          <cell r="G2798">
            <v>1142561</v>
          </cell>
        </row>
        <row r="2799">
          <cell r="D2799">
            <v>13300</v>
          </cell>
          <cell r="E2799" t="str">
            <v>ARENA DE PEÑA NORMA NP-040 (EAB)</v>
          </cell>
          <cell r="F2799" t="str">
            <v>M3</v>
          </cell>
          <cell r="G2799">
            <v>89726</v>
          </cell>
        </row>
        <row r="2800">
          <cell r="D2800">
            <v>13302</v>
          </cell>
          <cell r="E2800" t="e">
            <v>#VALUE!</v>
          </cell>
          <cell r="F2800" t="str">
            <v>UN</v>
          </cell>
          <cell r="G2800">
            <v>6723500</v>
          </cell>
        </row>
        <row r="2801">
          <cell r="D2801">
            <v>13303</v>
          </cell>
          <cell r="E2801" t="e">
            <v>#VALUE!</v>
          </cell>
          <cell r="F2801" t="str">
            <v>UN</v>
          </cell>
          <cell r="G2801">
            <v>9163000</v>
          </cell>
        </row>
        <row r="2802">
          <cell r="D2802">
            <v>13318</v>
          </cell>
          <cell r="E2802" t="str">
            <v>ALQUILER MICROPÍLOTEADORA PESO 9.200 KG, DIÁMETRO MAXIMO DE ABRAZADERAS 26 CM, FUERZA DE EXTRACCIÓN 6 TONELADAS - INCLUYE OPERARIO Y COMBUSTIBLE</v>
          </cell>
          <cell r="F2802" t="str">
            <v>HR</v>
          </cell>
          <cell r="G2802">
            <v>232783</v>
          </cell>
        </row>
        <row r="2803">
          <cell r="D2803">
            <v>13319</v>
          </cell>
          <cell r="E2803" t="str">
            <v>TEE PEAD 8" x 8" RDE11 - PN16 - PE100</v>
          </cell>
          <cell r="F2803" t="str">
            <v>UN</v>
          </cell>
          <cell r="G2803">
            <v>840307</v>
          </cell>
        </row>
        <row r="2804">
          <cell r="D2804">
            <v>13320</v>
          </cell>
          <cell r="E2804" t="str">
            <v>TEE PEAD 6" x 6" RDE11 - PN16 - PE100</v>
          </cell>
          <cell r="F2804" t="str">
            <v>UN</v>
          </cell>
          <cell r="G2804">
            <v>333010</v>
          </cell>
        </row>
        <row r="2805">
          <cell r="D2805">
            <v>13321</v>
          </cell>
          <cell r="E2805" t="str">
            <v>TEE PEAD 12" x 12" RDE11 - PN16 - PE100</v>
          </cell>
          <cell r="F2805" t="str">
            <v>UN</v>
          </cell>
          <cell r="G2805">
            <v>2184840</v>
          </cell>
        </row>
        <row r="2806">
          <cell r="D2806">
            <v>13322</v>
          </cell>
          <cell r="E2806" t="str">
            <v>TEE PEAD 8" x 6" RDE11 - PN16 - PE100</v>
          </cell>
          <cell r="F2806" t="str">
            <v>UN</v>
          </cell>
          <cell r="G2806">
            <v>709216</v>
          </cell>
        </row>
        <row r="2807">
          <cell r="D2807">
            <v>13323</v>
          </cell>
          <cell r="E2807" t="str">
            <v>TEE PEAD 6" x 4" RDE11 - PN16 - PE100</v>
          </cell>
          <cell r="F2807" t="str">
            <v>UN</v>
          </cell>
          <cell r="G2807">
            <v>419118</v>
          </cell>
        </row>
        <row r="2808">
          <cell r="D2808">
            <v>13324</v>
          </cell>
          <cell r="E2808" t="str">
            <v>REDUCCIÓN PEAD 10" x 8" RDE11 - PN16 - PE100</v>
          </cell>
          <cell r="F2808" t="str">
            <v>UN</v>
          </cell>
          <cell r="G2808">
            <v>849541</v>
          </cell>
        </row>
        <row r="2809">
          <cell r="D2809">
            <v>13325</v>
          </cell>
          <cell r="E2809" t="str">
            <v>REDUCCIÓN PEAD 8" x 6" RDE11 - PN16 - PE100</v>
          </cell>
          <cell r="F2809" t="str">
            <v>UN</v>
          </cell>
          <cell r="G2809">
            <v>352121</v>
          </cell>
        </row>
        <row r="2810">
          <cell r="D2810">
            <v>13326</v>
          </cell>
          <cell r="E2810" t="str">
            <v>REDUCCIÓN PEAD 6" x 4" RDE11 - PN16 - PE100</v>
          </cell>
          <cell r="F2810" t="str">
            <v>UN</v>
          </cell>
          <cell r="G2810">
            <v>189139</v>
          </cell>
        </row>
        <row r="2811">
          <cell r="D2811">
            <v>13327</v>
          </cell>
          <cell r="E2811" t="str">
            <v>REDUCCIÓN PEAD 4" x 3" RDE11 - PN16 - PE100</v>
          </cell>
          <cell r="F2811" t="str">
            <v>UN</v>
          </cell>
          <cell r="G2811">
            <v>34058</v>
          </cell>
        </row>
        <row r="2812">
          <cell r="D2812">
            <v>13328</v>
          </cell>
          <cell r="E2812" t="str">
            <v>REDUCCIÓN PEAD 10" x 6" RDE11 - PN16 - PE100</v>
          </cell>
          <cell r="F2812" t="str">
            <v>UN</v>
          </cell>
          <cell r="G2812">
            <v>514508</v>
          </cell>
        </row>
        <row r="2813">
          <cell r="D2813">
            <v>13329</v>
          </cell>
          <cell r="E2813" t="str">
            <v>REDUCCIÓN PEAD 12" x 10" RDE11 - PN16 - PE100</v>
          </cell>
          <cell r="F2813" t="str">
            <v>UN</v>
          </cell>
          <cell r="G2813">
            <v>1163344</v>
          </cell>
        </row>
        <row r="2814">
          <cell r="D2814">
            <v>13330</v>
          </cell>
          <cell r="E2814" t="str">
            <v>CODO PEAD 12" x 45° RDE11 - PN16 - PE100</v>
          </cell>
          <cell r="F2814" t="str">
            <v>UN</v>
          </cell>
          <cell r="G2814">
            <v>1606714</v>
          </cell>
        </row>
        <row r="2815">
          <cell r="D2815">
            <v>13331</v>
          </cell>
          <cell r="E2815" t="str">
            <v>CODO PEAD 12" x 90° RDE11 - PN16 - PE100</v>
          </cell>
          <cell r="F2815" t="str">
            <v>UN</v>
          </cell>
          <cell r="G2815">
            <v>2065745</v>
          </cell>
        </row>
        <row r="2816">
          <cell r="D2816">
            <v>13332</v>
          </cell>
          <cell r="E2816" t="str">
            <v>CODO PEAD 8" x 90° RDE11 - PN16 - PE100</v>
          </cell>
          <cell r="F2816" t="str">
            <v>UN</v>
          </cell>
          <cell r="G2816">
            <v>665734</v>
          </cell>
        </row>
        <row r="2817">
          <cell r="D2817">
            <v>13333</v>
          </cell>
          <cell r="E2817" t="str">
            <v>CODO PEAD 4" x 90° RDE17 - PN16 - PE100</v>
          </cell>
          <cell r="F2817" t="str">
            <v>UN</v>
          </cell>
          <cell r="G2817">
            <v>124450</v>
          </cell>
        </row>
        <row r="2818">
          <cell r="D2818">
            <v>13334</v>
          </cell>
          <cell r="E2818" t="str">
            <v>TUBERIA PEAD D=30" CORRUGADO ALCANTARILLADO DOBLE PARED JUNTA FLEXIBLE CXE DN 750MM NTC 6115 / NTC5447 (RIG. MIN. 228 PSI ≈ SN6 / SN5)</v>
          </cell>
          <cell r="F2818" t="str">
            <v>ML</v>
          </cell>
          <cell r="G2818">
            <v>631462</v>
          </cell>
        </row>
        <row r="2819">
          <cell r="D2819">
            <v>13335</v>
          </cell>
          <cell r="E2819" t="str">
            <v>SEPARADOR DE CARRIL REBASABLE  40cm x 15cm x 8cm  EN POLIETILENO DE ALTA DENSIDAD SIN PLOMO DE COLOR.  INCLUYE ANCLAJE EN CHAZO PLÁTICO Y DOS (2) TORNILLOS TIRAFONDO DE 1/2" x 4 1/2".</v>
          </cell>
          <cell r="F2819" t="str">
            <v>UN</v>
          </cell>
          <cell r="G2819">
            <v>17500</v>
          </cell>
        </row>
        <row r="2820">
          <cell r="D2820">
            <v>13336</v>
          </cell>
          <cell r="E2820" t="str">
            <v>ACOPLE PARA TUBERIA PVC A PEAD DE 4”</v>
          </cell>
          <cell r="F2820" t="str">
            <v>UN</v>
          </cell>
          <cell r="G2820">
            <v>246500</v>
          </cell>
        </row>
        <row r="2821">
          <cell r="D2821">
            <v>13372</v>
          </cell>
          <cell r="E2821" t="str">
            <v>ENDURECEDOR COLOR GRIS (4 Kg/m2)</v>
          </cell>
          <cell r="F2821" t="str">
            <v>M2</v>
          </cell>
          <cell r="G2821">
            <v>7705</v>
          </cell>
        </row>
        <row r="2822">
          <cell r="D2822">
            <v>13373</v>
          </cell>
          <cell r="E2822" t="str">
            <v>ENDURECEDOR COLOR AMARILLO (4 Kg/m2)</v>
          </cell>
          <cell r="F2822" t="str">
            <v>M2</v>
          </cell>
          <cell r="G2822">
            <v>13090</v>
          </cell>
        </row>
        <row r="2823">
          <cell r="D2823">
            <v>13374</v>
          </cell>
          <cell r="E2823" t="str">
            <v>ENDURECEDOR COLOR SALMON (4 Kg/m2)</v>
          </cell>
          <cell r="F2823" t="str">
            <v>M2</v>
          </cell>
          <cell r="G2823">
            <v>13690</v>
          </cell>
        </row>
        <row r="2824">
          <cell r="D2824">
            <v>13375</v>
          </cell>
          <cell r="E2824" t="str">
            <v>ENDURECEDOR COLOR OCRE (4 Kg/m2)</v>
          </cell>
          <cell r="F2824" t="str">
            <v>M2</v>
          </cell>
          <cell r="G2824">
            <v>12200</v>
          </cell>
        </row>
        <row r="2825">
          <cell r="D2825">
            <v>13376</v>
          </cell>
          <cell r="E2825" t="str">
            <v xml:space="preserve">CONTROLADOR sX CON CAPACIDAD PARA 16 GRUPOS VEHICULARES O PEATONALES. CON POSIBILIDAD DE AMPLIACIÓN HASTA 32 GRUPOS, PROTOCOLO ABIERTO OCIT, INCLUYE SUMINISTRO DE CONTROLADOR, INCLUYE GPS. </v>
          </cell>
          <cell r="F2825" t="str">
            <v>UN</v>
          </cell>
          <cell r="G2825">
            <v>129696154</v>
          </cell>
        </row>
        <row r="2826">
          <cell r="D2826">
            <v>13377</v>
          </cell>
          <cell r="E2826" t="str">
            <v>CONTROLADOR sX CON CAPACIDAD PARA 24 GRUPOS VEHICULARES O PEATONALES. CON POSIBILIDAD DE AMPLIACIÓN HASTA 32 GRUPOS, RELOJ EN TIEMPO REAL, 32, PROTOCOLO ABIERTO OCIT,  INCLUYE SUMINISTRO DE CONTROLADOR, INCLUYE GPS.</v>
          </cell>
          <cell r="F2826" t="str">
            <v>UN</v>
          </cell>
          <cell r="G2826">
            <v>147316390</v>
          </cell>
        </row>
        <row r="2827">
          <cell r="D2827">
            <v>13378</v>
          </cell>
          <cell r="E2827" t="str">
            <v>CONTROLADOR sX CON CAPACIDAD PARA 32 GRUPOS VEHICULARES O PEATONALES. CON POSIBILIDAD DE AMPLIACIÓN HASTA 32 GRUPOS, PROTOCOLO ABIERTO OCIT,  INCLUYE SUMINISTRO DE CONTROLADOR, INCLUYE GPS.</v>
          </cell>
          <cell r="F2827" t="str">
            <v>UN</v>
          </cell>
          <cell r="G2827">
            <v>163891141</v>
          </cell>
        </row>
        <row r="2828">
          <cell r="D2828">
            <v>13379</v>
          </cell>
          <cell r="E2828" t="str">
            <v>INSTALACIÓN Y PUESTA EN SERVICIO DE CONTROLADOR DE TRAFICO SX EN BOGOTÁ, (INCLUYE TRANSPORTE DE CONTROLADOR DESDE SDM HASTA LUGAR DE INSTALACIÓN EN BOGOTÁ, M. DE O. E IVA, NO INCLUYE SUMINISTRO DE CONTROLADOR</v>
          </cell>
          <cell r="F2828" t="str">
            <v>UN</v>
          </cell>
          <cell r="G2828">
            <v>1671653</v>
          </cell>
        </row>
        <row r="2829">
          <cell r="D2829">
            <v>13400</v>
          </cell>
          <cell r="E2829" t="e">
            <v>#VALUE!</v>
          </cell>
          <cell r="F2829" t="str">
            <v>UN</v>
          </cell>
          <cell r="G2829">
            <v>28755</v>
          </cell>
        </row>
        <row r="2830">
          <cell r="D2830">
            <v>13401</v>
          </cell>
          <cell r="E2830" t="e">
            <v>#VALUE!</v>
          </cell>
          <cell r="F2830" t="str">
            <v>UN</v>
          </cell>
          <cell r="G2830">
            <v>50516</v>
          </cell>
        </row>
        <row r="2831">
          <cell r="D2831">
            <v>13402</v>
          </cell>
          <cell r="E2831" t="str">
            <v>SUMINISTRO E INSTALACION DE SEÑAL ADHESIVA PARA ALINEACION BUS, COLOR ROJO Y AMARILLO, CADA UNA DE 5X50CM. SEGUN CARTILLA DE ESTACIONES SENCILLAS DE TRANSMILENIO</v>
          </cell>
          <cell r="F2831" t="str">
            <v>UN</v>
          </cell>
          <cell r="G2831">
            <v>43522</v>
          </cell>
        </row>
        <row r="2832">
          <cell r="D2832">
            <v>13403</v>
          </cell>
          <cell r="E2832" t="e">
            <v>#VALUE!</v>
          </cell>
          <cell r="F2832" t="str">
            <v>UN</v>
          </cell>
          <cell r="G2832">
            <v>189629</v>
          </cell>
        </row>
        <row r="2833">
          <cell r="D2833">
            <v>13404</v>
          </cell>
          <cell r="E2833" t="e">
            <v>#VALUE!</v>
          </cell>
          <cell r="F2833" t="str">
            <v>ML</v>
          </cell>
          <cell r="G2833">
            <v>132119</v>
          </cell>
        </row>
        <row r="2834">
          <cell r="D2834">
            <v>13405</v>
          </cell>
          <cell r="E2834" t="str">
            <v>SUMINISTRO E INSTALACION DE VALLA TRANSVERSAL DE SEÑALIZACION PARA SALIDA DE ESTACION (75X42CM) EN VINILO ADHESIVO FOTOLUMINISCENTE SOBRE ALUCOBOND DE 4MM. SEGUN CARTILLA DE SEÑALETICA TRANSMILENIO 2023 PARA ESTACIONES TIPO - ANCHO 5 MT</v>
          </cell>
          <cell r="F2834" t="str">
            <v>UN</v>
          </cell>
          <cell r="G2834">
            <v>1002546</v>
          </cell>
        </row>
        <row r="2835">
          <cell r="D2835">
            <v>13406</v>
          </cell>
          <cell r="E2835" t="e">
            <v>#VALUE!</v>
          </cell>
          <cell r="F2835" t="str">
            <v>UN</v>
          </cell>
          <cell r="G2835">
            <v>1002546</v>
          </cell>
        </row>
        <row r="2836">
          <cell r="D2836">
            <v>13407</v>
          </cell>
          <cell r="E2836" t="str">
            <v>SUMINISTRO E INSTALACION DE VALLA TRANSVERSAL DE SEÑALIZACION PARA INTERCAMBIO DE VAGON (100X32CM) EN VINILO ADHESIVO SOBRE ALUCOBOND DE 4MM. SEGUN CARTILLA DE SEÑALETICA TRANSMILENIO 2023 PARA ESTACIONES TIPO - ANCHO 5 MT</v>
          </cell>
          <cell r="F2836" t="str">
            <v>UN</v>
          </cell>
          <cell r="G2836">
            <v>1002546</v>
          </cell>
        </row>
        <row r="2837">
          <cell r="D2837">
            <v>13408</v>
          </cell>
          <cell r="E2837" t="str">
            <v>SUMINISTRO E INSTALACION DE VALLA TRANSVERSAL DE SEÑALIZACION PARA INGRESO A VAGON (100X40CM) EN VINILO ADHESIVO SOBRE ALUCOBOND DE 4MM. SEGUN CARTILLA DE SEÑALETICA TRANSMILENIO 2023 PARA ESTACIONES TIPO - ANCHO 5 MT</v>
          </cell>
          <cell r="F2837" t="str">
            <v>UN</v>
          </cell>
          <cell r="G2837">
            <v>1381404</v>
          </cell>
        </row>
        <row r="2838">
          <cell r="D2838">
            <v>13409</v>
          </cell>
          <cell r="E2838" t="str">
            <v>SUMINISTRO E INSTALACION DE VALLA TRANSVERSAL DE SEÑALIZACION PARA INGRESO A SERVICIO (100X40CM) EN VINILO ADHESIVO SOBRE ALUCOBOND DE 4MM. SEGUN CARTILLA DE SEÑALETICA TRANSMILENIO 2023 PARA ESTACIONES TIPO - ANCHO 5 MT</v>
          </cell>
          <cell r="F2838" t="str">
            <v>UN</v>
          </cell>
          <cell r="G2838">
            <v>1002546</v>
          </cell>
        </row>
        <row r="2839">
          <cell r="D2839">
            <v>13410</v>
          </cell>
          <cell r="E2839" t="str">
            <v>SUMINISTRO E INSTALACION DE VALLA TRANSVERSAL DE SEÑALIZACION PARA TAQUILLA (190X40CM) EN VINILO ADHESIVO SOBRE ALUCOBOND DE 4MM. SEGUN CARTILLA DE SEÑALETICA TRANSMILENIO 2023 PARA ESTACIONES TIPO - ANCHO 5 MT</v>
          </cell>
          <cell r="F2839" t="str">
            <v>UN</v>
          </cell>
          <cell r="G2839">
            <v>2609649</v>
          </cell>
        </row>
        <row r="2840">
          <cell r="D2840">
            <v>13411</v>
          </cell>
          <cell r="E2840" t="str">
            <v>SUMINISTRO E INSTALACION DE VALLA TRANSVERSAL DE SEÑALIZACION PARA TAQUILLA (240X40CM) EN VINILO ADHESIVO SOBRE ALUCOBOND DE 4MM. SEGUN CARTILLA DE SEÑALETICA TRANSMILENIO 2023 PARA ESTACIONES TIPO - ANCHO 5 MT</v>
          </cell>
          <cell r="F2840" t="str">
            <v>UN</v>
          </cell>
          <cell r="G2840">
            <v>2969601</v>
          </cell>
        </row>
        <row r="2841">
          <cell r="D2841">
            <v>13412</v>
          </cell>
          <cell r="E2841" t="str">
            <v>SUMINISTRO E INSTALACION DE VALLA TRANSVERSAL DE SEÑALIZACION PARA ACCESO A ESTACION (335X32CM) EN VINILO ADHESIVO SOBRE ALUCOBOND DE 4MM. SEGUN CARTILLA DE SEÑALETICA TRANSMILENIO 2023 PARA ESTACIONES TIPO - ANCHO 5 MT</v>
          </cell>
          <cell r="F2841" t="str">
            <v>UN</v>
          </cell>
          <cell r="G2841">
            <v>2875522</v>
          </cell>
        </row>
        <row r="2842">
          <cell r="D2842">
            <v>13413</v>
          </cell>
          <cell r="E2842" t="str">
            <v>SUMINISTRO E INSTALACION DE VALLA TRANSVERSAL DE SEÑALIZACION PARA ACCESO A BICI ESTACION (400X30CM) EN VINILO ADHESIVO SOBRE ALUCOBOND DE 4MM. SEGUN CARTILLA DE SEÑALETICA TRANSMILENIO 2023 PARA ESTACIONES TIPO - ANCHO 5 MT</v>
          </cell>
          <cell r="F2842" t="str">
            <v>UN</v>
          </cell>
          <cell r="G2842">
            <v>3509528</v>
          </cell>
        </row>
        <row r="2843">
          <cell r="D2843">
            <v>13414</v>
          </cell>
          <cell r="E2843" t="str">
            <v>SUMINISTRO E INSTALACION DE PORTA MAPAS INFORMATIVO PARA BICI ESTACION (115X85CM APROX). SEGUN CARTILLA DE SEÑALETICA TRANSMILENIO 2023</v>
          </cell>
          <cell r="F2843" t="str">
            <v>UN</v>
          </cell>
          <cell r="G2843">
            <v>10414054</v>
          </cell>
        </row>
        <row r="2844">
          <cell r="D2844">
            <v>13415</v>
          </cell>
          <cell r="E2844" t="str">
            <v>SUMINISTRO E INSTALACION DE PORTA MAPAS INFORMATIVO PARA ESTACION (205X168CM APROX). SEGUN CARTILLA DE SEÑALETICA TRANSMILENIO 2023</v>
          </cell>
          <cell r="F2844" t="str">
            <v>UN</v>
          </cell>
          <cell r="G2844">
            <v>13289577</v>
          </cell>
        </row>
        <row r="2845">
          <cell r="D2845">
            <v>13416</v>
          </cell>
          <cell r="E2845" t="str">
            <v>ALQUILER DE MARTILLO HIDRAULICO PARA EXCAVADORA</v>
          </cell>
          <cell r="F2845" t="str">
            <v>HR</v>
          </cell>
          <cell r="G2845">
            <v>24544</v>
          </cell>
        </row>
      </sheetData>
      <sheetData sheetId="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s>
    <sheetDataSet>
      <sheetData sheetId="0" refreshError="1">
        <row r="1">
          <cell r="A1" t="str">
            <v>Código</v>
          </cell>
          <cell r="B1" t="str">
            <v>Nombre</v>
          </cell>
          <cell r="C1" t="str">
            <v>UM</v>
          </cell>
          <cell r="D1" t="str">
            <v>Precio</v>
          </cell>
        </row>
        <row r="2">
          <cell r="A2">
            <v>322</v>
          </cell>
          <cell r="B2" t="str">
            <v>CONCRETO GRAVA COMÚN 2000 PSI 14 MPa (140 Kg/m2)</v>
          </cell>
          <cell r="C2" t="str">
            <v>M3</v>
          </cell>
          <cell r="D2">
            <v>529550</v>
          </cell>
        </row>
        <row r="3">
          <cell r="A3">
            <v>323</v>
          </cell>
          <cell r="B3" t="str">
            <v>CONCRETO GRAVA COMÚN 2500 PSI 17 MPa (175 Kg/cm2)</v>
          </cell>
          <cell r="C3" t="str">
            <v>M3</v>
          </cell>
          <cell r="D3">
            <v>545437</v>
          </cell>
        </row>
        <row r="4">
          <cell r="A4">
            <v>324</v>
          </cell>
          <cell r="B4" t="str">
            <v>CONCRETO GRAVA COMÚN 3000 PSI  21 MPa (210 Kg/cm2)</v>
          </cell>
          <cell r="C4" t="str">
            <v>M3</v>
          </cell>
          <cell r="D4">
            <v>559205</v>
          </cell>
        </row>
        <row r="5">
          <cell r="A5">
            <v>325</v>
          </cell>
          <cell r="B5" t="str">
            <v>CONCRETO GRAVA COMÚN 3500 PSI 24 MPa (245 Kg/cm2)</v>
          </cell>
          <cell r="C5" t="str">
            <v>M3</v>
          </cell>
          <cell r="D5">
            <v>576150</v>
          </cell>
        </row>
        <row r="6">
          <cell r="A6">
            <v>326</v>
          </cell>
          <cell r="B6" t="str">
            <v>CONCRETO GRAVA COMÚN 4000 PSI 28 MPa (280 Kg/cm2)</v>
          </cell>
          <cell r="C6" t="str">
            <v>M3</v>
          </cell>
          <cell r="D6">
            <v>593096</v>
          </cell>
        </row>
        <row r="7">
          <cell r="A7">
            <v>328</v>
          </cell>
          <cell r="B7" t="str">
            <v>CONCRETO GRAVA COMÚN 5000 PSI 34 MPa (350 Kg/cm2)</v>
          </cell>
          <cell r="C7" t="str">
            <v>M3</v>
          </cell>
          <cell r="D7">
            <v>637049</v>
          </cell>
        </row>
        <row r="8">
          <cell r="A8">
            <v>333</v>
          </cell>
          <cell r="B8" t="str">
            <v>CONCRETO GRAVA FINA 3000 PSI 21 MPa (210 Kg/cm2)</v>
          </cell>
          <cell r="C8" t="str">
            <v>M3</v>
          </cell>
          <cell r="D8">
            <v>572973</v>
          </cell>
        </row>
        <row r="9">
          <cell r="A9">
            <v>366</v>
          </cell>
          <cell r="B9" t="str">
            <v>MORTERO 2000 PSI 14 MPa (140 Kg/cm2)</v>
          </cell>
          <cell r="C9" t="str">
            <v>M3</v>
          </cell>
          <cell r="D9">
            <v>555767</v>
          </cell>
        </row>
        <row r="10">
          <cell r="A10">
            <v>1505</v>
          </cell>
          <cell r="B10" t="str">
            <v>COMPACTADOR DE LLANTAS - MASA SIN LASTRES DE 9 A 11 TONELADAS - INCLUYE OPERARIO Y COMBUSTIBLE</v>
          </cell>
          <cell r="C10" t="str">
            <v>HR</v>
          </cell>
          <cell r="D10">
            <v>182521</v>
          </cell>
        </row>
        <row r="11">
          <cell r="A11">
            <v>1512</v>
          </cell>
          <cell r="B11" t="str">
            <v>GRAMA</v>
          </cell>
          <cell r="C11" t="str">
            <v>M2</v>
          </cell>
          <cell r="D11">
            <v>17850</v>
          </cell>
        </row>
        <row r="12">
          <cell r="A12">
            <v>1515</v>
          </cell>
          <cell r="B12" t="str">
            <v>FORMALETA METÁLICA SARDINEL</v>
          </cell>
          <cell r="C12" t="str">
            <v>ML/DI</v>
          </cell>
          <cell r="D12">
            <v>1131</v>
          </cell>
        </row>
        <row r="13">
          <cell r="A13">
            <v>1794</v>
          </cell>
          <cell r="B13" t="str">
            <v>ALAMBRE RECOCIDO No.18</v>
          </cell>
          <cell r="C13" t="str">
            <v>KG</v>
          </cell>
          <cell r="D13">
            <v>5501</v>
          </cell>
        </row>
        <row r="14">
          <cell r="A14">
            <v>2273</v>
          </cell>
          <cell r="B14" t="str">
            <v>LADRILLO TOLETE RECOCIDO 24x12x6</v>
          </cell>
          <cell r="C14" t="str">
            <v>UN</v>
          </cell>
          <cell r="D14">
            <v>967</v>
          </cell>
        </row>
        <row r="15">
          <cell r="A15">
            <v>2307</v>
          </cell>
          <cell r="B15" t="str">
            <v>ARENA DE PEÑA</v>
          </cell>
          <cell r="C15" t="str">
            <v>M3</v>
          </cell>
          <cell r="D15">
            <v>65450</v>
          </cell>
        </row>
        <row r="16">
          <cell r="A16">
            <v>2308</v>
          </cell>
          <cell r="B16" t="str">
            <v>ARENA DE RIO</v>
          </cell>
          <cell r="C16" t="str">
            <v>M3</v>
          </cell>
          <cell r="D16">
            <v>130900</v>
          </cell>
        </row>
        <row r="17">
          <cell r="A17">
            <v>2551</v>
          </cell>
          <cell r="B17" t="str">
            <v>MARCO Y TAPA PARA CAJA DE INSPECCIÓN 0.5x0.5m</v>
          </cell>
          <cell r="C17" t="str">
            <v>UN</v>
          </cell>
          <cell r="D17">
            <v>178500</v>
          </cell>
        </row>
        <row r="18">
          <cell r="A18">
            <v>2798</v>
          </cell>
          <cell r="B18" t="str">
            <v>LADRILLO TOLETE COMUN</v>
          </cell>
          <cell r="C18" t="str">
            <v>UN</v>
          </cell>
          <cell r="D18">
            <v>700</v>
          </cell>
        </row>
        <row r="19">
          <cell r="A19">
            <v>2910</v>
          </cell>
          <cell r="B19" t="str">
            <v>RECEBO COMUN</v>
          </cell>
          <cell r="C19" t="str">
            <v>M3</v>
          </cell>
          <cell r="D19">
            <v>6569</v>
          </cell>
        </row>
        <row r="20">
          <cell r="A20">
            <v>3386</v>
          </cell>
          <cell r="B20" t="str">
            <v>FORMALETA MADERA (CAMILLA  0.73x1.4m, CRUCETA, CERCHA, PARAL CORTO)</v>
          </cell>
          <cell r="C20" t="str">
            <v>M2/MES</v>
          </cell>
          <cell r="D20">
            <v>12134</v>
          </cell>
        </row>
        <row r="21">
          <cell r="A21">
            <v>3995</v>
          </cell>
          <cell r="B21" t="str">
            <v>FORMALETA MADERA PARA TAPAS-CAJAS Y CAMARAS</v>
          </cell>
          <cell r="C21" t="str">
            <v>M2</v>
          </cell>
          <cell r="D21">
            <v>30615</v>
          </cell>
        </row>
        <row r="22">
          <cell r="A22">
            <v>4513</v>
          </cell>
          <cell r="B22" t="str">
            <v>DUCTO TELEFONICO LIVIANO PVC TIPO EB D=3"</v>
          </cell>
          <cell r="C22" t="str">
            <v>ML</v>
          </cell>
          <cell r="D22">
            <v>15387</v>
          </cell>
        </row>
        <row r="23">
          <cell r="A23">
            <v>4514</v>
          </cell>
          <cell r="B23" t="str">
            <v>DUCTO TELEFONICO LIVIANO PVC TIPO EB D=4"</v>
          </cell>
          <cell r="C23" t="str">
            <v>ML</v>
          </cell>
          <cell r="D23">
            <v>26489</v>
          </cell>
        </row>
        <row r="24">
          <cell r="A24">
            <v>4520</v>
          </cell>
          <cell r="B24" t="str">
            <v>DUCTO PVC TIPO TDP D=3"</v>
          </cell>
          <cell r="C24" t="str">
            <v>ML</v>
          </cell>
          <cell r="D24">
            <v>21417</v>
          </cell>
        </row>
        <row r="25">
          <cell r="A25">
            <v>4521</v>
          </cell>
          <cell r="B25" t="str">
            <v>DUCTO PVC TIPO TDP D=4"</v>
          </cell>
          <cell r="C25" t="str">
            <v>ML</v>
          </cell>
          <cell r="D25">
            <v>25465</v>
          </cell>
        </row>
        <row r="26">
          <cell r="A26">
            <v>4594</v>
          </cell>
          <cell r="B26" t="str">
            <v>CODO G.RAD. PVC U.M. NORMA NTC 382 90° D=2" RDE 21</v>
          </cell>
          <cell r="C26" t="str">
            <v>UN</v>
          </cell>
          <cell r="D26">
            <v>80543</v>
          </cell>
        </row>
        <row r="27">
          <cell r="A27">
            <v>4596</v>
          </cell>
          <cell r="B27" t="str">
            <v>CODO G.RAD. PVC U.M. NORMA NTC 382 90° D=4" RDE 21</v>
          </cell>
          <cell r="C27" t="str">
            <v>UN</v>
          </cell>
          <cell r="D27">
            <v>160668</v>
          </cell>
        </row>
        <row r="28">
          <cell r="A28">
            <v>4598</v>
          </cell>
          <cell r="B28" t="str">
            <v>CODO G.RAD. PVC U.M. NORMA NTC 382 90° D=8" RDE 21</v>
          </cell>
          <cell r="C28" t="str">
            <v>UN</v>
          </cell>
          <cell r="D28">
            <v>1203484</v>
          </cell>
        </row>
        <row r="29">
          <cell r="A29">
            <v>4600</v>
          </cell>
          <cell r="B29" t="str">
            <v>CODO G.RAD. PVC U.M. NORMA NTC 382 90° D=12" RDE 21</v>
          </cell>
          <cell r="C29" t="str">
            <v>UN</v>
          </cell>
          <cell r="D29">
            <v>3552452</v>
          </cell>
        </row>
        <row r="30">
          <cell r="A30">
            <v>4608</v>
          </cell>
          <cell r="B30" t="str">
            <v>UNION PVC U.M. NORMA NTC 382 D=2"</v>
          </cell>
          <cell r="C30" t="str">
            <v>UN</v>
          </cell>
          <cell r="D30">
            <v>37052</v>
          </cell>
        </row>
        <row r="31">
          <cell r="A31">
            <v>4609</v>
          </cell>
          <cell r="B31" t="str">
            <v>UNION PVC U.M. NORMA NTC 382 D=3"</v>
          </cell>
          <cell r="C31" t="str">
            <v>UN</v>
          </cell>
          <cell r="D31">
            <v>61001</v>
          </cell>
        </row>
        <row r="32">
          <cell r="A32">
            <v>4610</v>
          </cell>
          <cell r="B32" t="str">
            <v>UNION PVC U.M. NORMA NTC 382 D=4"</v>
          </cell>
          <cell r="C32" t="str">
            <v>UN</v>
          </cell>
          <cell r="D32">
            <v>88887</v>
          </cell>
        </row>
        <row r="33">
          <cell r="A33">
            <v>4611</v>
          </cell>
          <cell r="B33" t="str">
            <v>UNION PVC U.M. NORMA NTC 382 D=6"</v>
          </cell>
          <cell r="C33" t="str">
            <v>UN</v>
          </cell>
          <cell r="D33">
            <v>207537</v>
          </cell>
        </row>
        <row r="34">
          <cell r="A34">
            <v>4612</v>
          </cell>
          <cell r="B34" t="str">
            <v>UNION PVC U.M. NORMA NTC 382 D=8"</v>
          </cell>
          <cell r="C34" t="str">
            <v>UN</v>
          </cell>
          <cell r="D34">
            <v>381287</v>
          </cell>
        </row>
        <row r="35">
          <cell r="A35">
            <v>4613</v>
          </cell>
          <cell r="B35" t="str">
            <v>UNION PVC U.M. NORMA NTC 382 D=10"</v>
          </cell>
          <cell r="C35" t="str">
            <v>UN</v>
          </cell>
          <cell r="D35">
            <v>681242</v>
          </cell>
        </row>
        <row r="36">
          <cell r="A36">
            <v>4614</v>
          </cell>
          <cell r="B36" t="str">
            <v>UNION PVC U.M. NORMA NTC 382 D=12"</v>
          </cell>
          <cell r="C36" t="str">
            <v>UN</v>
          </cell>
          <cell r="D36">
            <v>1055776</v>
          </cell>
        </row>
        <row r="37">
          <cell r="A37">
            <v>4675</v>
          </cell>
          <cell r="B37" t="str">
            <v>CEMENTO GRIS TIPO III (Bulto x 50 Kg)</v>
          </cell>
          <cell r="C37" t="str">
            <v>UN</v>
          </cell>
          <cell r="D37">
            <v>30990</v>
          </cell>
        </row>
        <row r="38">
          <cell r="A38">
            <v>4694</v>
          </cell>
          <cell r="B38" t="str">
            <v>TUBERIA CONDUIT METALICA RMC D= 1"</v>
          </cell>
          <cell r="C38" t="str">
            <v>ML</v>
          </cell>
          <cell r="D38">
            <v>36720</v>
          </cell>
        </row>
        <row r="39">
          <cell r="A39">
            <v>4697</v>
          </cell>
          <cell r="B39" t="str">
            <v>TUBERIA CONDUIT METALICA RMC D= 1 1/2"</v>
          </cell>
          <cell r="C39" t="str">
            <v>ML</v>
          </cell>
          <cell r="D39">
            <v>43372</v>
          </cell>
        </row>
        <row r="40">
          <cell r="A40">
            <v>5038</v>
          </cell>
          <cell r="B40" t="str">
            <v>ACERO FIGURADO No. 3 (Ø 3/8") F'y=60000 PSI</v>
          </cell>
          <cell r="C40" t="str">
            <v>KG</v>
          </cell>
          <cell r="D40">
            <v>4657</v>
          </cell>
        </row>
        <row r="41">
          <cell r="A41">
            <v>5041</v>
          </cell>
          <cell r="B41" t="str">
            <v>ACERO FIGURADO No. 5 (Ø 5/8") F'y=60000 PSI</v>
          </cell>
          <cell r="C41" t="str">
            <v>KG</v>
          </cell>
          <cell r="D41">
            <v>4665</v>
          </cell>
        </row>
        <row r="42">
          <cell r="A42">
            <v>5042</v>
          </cell>
          <cell r="B42" t="str">
            <v>ACERO FIGURADO No. 6 (Ø 3/4") F'y=60000 PSI</v>
          </cell>
          <cell r="C42" t="str">
            <v>KG</v>
          </cell>
          <cell r="D42">
            <v>4665</v>
          </cell>
        </row>
        <row r="43">
          <cell r="A43">
            <v>5056</v>
          </cell>
          <cell r="B43" t="str">
            <v>MORTERO 1500 PSI 10,5 MPa (105 Kg/cm2)</v>
          </cell>
          <cell r="C43" t="str">
            <v>M3</v>
          </cell>
          <cell r="D43">
            <v>531787</v>
          </cell>
        </row>
        <row r="44">
          <cell r="A44">
            <v>5115</v>
          </cell>
          <cell r="B44" t="str">
            <v>A.C.P.M.</v>
          </cell>
          <cell r="C44" t="str">
            <v>GLN</v>
          </cell>
          <cell r="D44">
            <v>9614</v>
          </cell>
        </row>
        <row r="45">
          <cell r="A45">
            <v>5481</v>
          </cell>
          <cell r="B45" t="str">
            <v>BLOQUE PARA CAMARA TELEFONICA ETB</v>
          </cell>
          <cell r="C45" t="str">
            <v>UN</v>
          </cell>
          <cell r="D45">
            <v>9500</v>
          </cell>
        </row>
        <row r="46">
          <cell r="A46">
            <v>5661</v>
          </cell>
          <cell r="B46" t="str">
            <v>VIBROCOMPACTADORA TIPO RANA - VIBRACIONES POR MINUTO DE 5320 A 5880 - INCLUYE COMBUSTIBLE</v>
          </cell>
          <cell r="C46" t="str">
            <v>DIA</v>
          </cell>
          <cell r="D46">
            <v>57341</v>
          </cell>
        </row>
        <row r="47">
          <cell r="A47">
            <v>5890</v>
          </cell>
          <cell r="B47" t="str">
            <v>GRUA EXTENSION PARA POSTES DE BRAZO ARTICULADO. INCLUYE OPERARIO Y COMBUSTIBLE</v>
          </cell>
          <cell r="C47" t="str">
            <v>HR</v>
          </cell>
          <cell r="D47">
            <v>88387</v>
          </cell>
        </row>
        <row r="48">
          <cell r="A48">
            <v>5915</v>
          </cell>
          <cell r="B48" t="str">
            <v>GRAVILLA 1/2"</v>
          </cell>
          <cell r="C48" t="str">
            <v>M3</v>
          </cell>
          <cell r="D48">
            <v>91800</v>
          </cell>
        </row>
        <row r="49">
          <cell r="A49">
            <v>6013</v>
          </cell>
          <cell r="B49" t="str">
            <v>MOTONIVELADORA - MASA DE 16 A 18 TONELADAS - POTENCIA DE 93 A 122 KW - INCLUYE OPERARIO Y COMBUSTIBLE</v>
          </cell>
          <cell r="C49" t="str">
            <v>HR</v>
          </cell>
          <cell r="D49">
            <v>297048</v>
          </cell>
        </row>
        <row r="50">
          <cell r="A50">
            <v>6026</v>
          </cell>
          <cell r="B50" t="str">
            <v>RETROEXCAVADORA - MASA DE 7 A 9 TONELADAS - POTENCIA DE 74 A 99 HP - INCLUYE OPERARIO Y COMBUSTIBLE.</v>
          </cell>
          <cell r="C50" t="str">
            <v>HR</v>
          </cell>
          <cell r="D50">
            <v>157602</v>
          </cell>
        </row>
        <row r="51">
          <cell r="A51">
            <v>6062</v>
          </cell>
          <cell r="B51" t="str">
            <v>VIBROCOMPACTADOR DE CILINDRO LISO - MASA DE 10 A 13 TONELADAS - AMPLITUD DE COMPACTACIÓN  MÁXIMA 2mm - INCLUYE OPERARIO Y COMBUSTIBLE</v>
          </cell>
          <cell r="C51" t="str">
            <v>HR</v>
          </cell>
          <cell r="D51">
            <v>184305</v>
          </cell>
        </row>
        <row r="52">
          <cell r="A52">
            <v>6072</v>
          </cell>
          <cell r="B52" t="str">
            <v>CONCRETO MR41</v>
          </cell>
          <cell r="C52" t="str">
            <v>M3</v>
          </cell>
          <cell r="D52">
            <v>632284</v>
          </cell>
        </row>
        <row r="53">
          <cell r="A53">
            <v>6073</v>
          </cell>
          <cell r="B53" t="str">
            <v>CONCRETO MR43</v>
          </cell>
          <cell r="C53" t="str">
            <v>M3</v>
          </cell>
          <cell r="D53">
            <v>644370</v>
          </cell>
        </row>
        <row r="54">
          <cell r="A54">
            <v>6087</v>
          </cell>
          <cell r="B54" t="str">
            <v>TARIFA JORNAL - PERSONAL DE OBRA - AYUDANTE (INCLUYE FACTOR DE PRESTACIONES)</v>
          </cell>
          <cell r="C54" t="str">
            <v>JR</v>
          </cell>
          <cell r="D54">
            <v>79411</v>
          </cell>
        </row>
        <row r="55">
          <cell r="A55">
            <v>6088</v>
          </cell>
          <cell r="B55" t="str">
            <v>TARIFA JORNAL - PERSONAL DE OBRA - OFICIAL (INCLUYE FACTOR DE PRESTACIONES)</v>
          </cell>
          <cell r="C55" t="str">
            <v>JR</v>
          </cell>
          <cell r="D55">
            <v>113763</v>
          </cell>
        </row>
        <row r="56">
          <cell r="A56">
            <v>6092</v>
          </cell>
          <cell r="B56" t="str">
            <v>HERRAMIENTA MENOR</v>
          </cell>
          <cell r="C56" t="str">
            <v>GLB</v>
          </cell>
          <cell r="D56">
            <v>2000</v>
          </cell>
        </row>
        <row r="57">
          <cell r="A57">
            <v>6098</v>
          </cell>
          <cell r="B57" t="str">
            <v>AGUA</v>
          </cell>
          <cell r="C57" t="str">
            <v>LT</v>
          </cell>
          <cell r="D57">
            <v>30</v>
          </cell>
        </row>
        <row r="58">
          <cell r="A58">
            <v>6107</v>
          </cell>
          <cell r="B58" t="str">
            <v>MORTERO 4000 PSI 28 MPa (280 Kg/cm2)</v>
          </cell>
          <cell r="C58" t="str">
            <v>M3</v>
          </cell>
          <cell r="D58">
            <v>619829</v>
          </cell>
        </row>
        <row r="59">
          <cell r="A59">
            <v>6109</v>
          </cell>
          <cell r="B59" t="str">
            <v>SARDINEL PREFABRICADO A10 (800x200x500mm)</v>
          </cell>
          <cell r="C59" t="str">
            <v>UN</v>
          </cell>
          <cell r="D59">
            <v>48991</v>
          </cell>
        </row>
        <row r="60">
          <cell r="A60">
            <v>6115</v>
          </cell>
          <cell r="B60" t="str">
            <v>LOSETA PREFABRICADA A60 (400x200x60mm)</v>
          </cell>
          <cell r="C60" t="str">
            <v>M2</v>
          </cell>
          <cell r="D60">
            <v>95223</v>
          </cell>
        </row>
        <row r="61">
          <cell r="A61">
            <v>6116</v>
          </cell>
          <cell r="B61" t="str">
            <v>BORDILLO PREFABRICADO A80 (800x200x350mm)</v>
          </cell>
          <cell r="C61" t="str">
            <v>UN</v>
          </cell>
          <cell r="D61">
            <v>40004</v>
          </cell>
        </row>
        <row r="62">
          <cell r="A62">
            <v>6117</v>
          </cell>
          <cell r="B62" t="str">
            <v>PIEZA REMATE A105 - RAMPA A (800x400x275mm)</v>
          </cell>
          <cell r="C62" t="str">
            <v>UN</v>
          </cell>
          <cell r="D62">
            <v>81601</v>
          </cell>
        </row>
        <row r="63">
          <cell r="A63">
            <v>6118</v>
          </cell>
          <cell r="B63" t="str">
            <v>SARDINEL ESPECIAL A100 - RAMPA A (600x200x500mm)</v>
          </cell>
          <cell r="C63" t="str">
            <v>UN</v>
          </cell>
          <cell r="D63">
            <v>42280</v>
          </cell>
        </row>
        <row r="64">
          <cell r="A64">
            <v>6122</v>
          </cell>
          <cell r="B64" t="str">
            <v>BORDE SEPARADOR VERDE A170 (800x300x820mm)</v>
          </cell>
          <cell r="C64" t="str">
            <v>UN</v>
          </cell>
          <cell r="D64">
            <v>380800</v>
          </cell>
        </row>
        <row r="65">
          <cell r="A65">
            <v>6126</v>
          </cell>
          <cell r="B65" t="str">
            <v>TUBERIA PVC U.M.  EXT CORRUGADO/INT LISO U.M. NORMA NTC 3722-1 D=110MM (4")</v>
          </cell>
          <cell r="C65" t="str">
            <v>ML</v>
          </cell>
          <cell r="D65">
            <v>24616</v>
          </cell>
        </row>
        <row r="66">
          <cell r="A66">
            <v>6127</v>
          </cell>
          <cell r="B66" t="str">
            <v>TUBERIA PVC U.M.  EXT CORRUGADO/INT LISO U.M. NORMA NTC 3722-1 D=160MM (6")</v>
          </cell>
          <cell r="C66" t="str">
            <v>ML</v>
          </cell>
          <cell r="D66">
            <v>46934</v>
          </cell>
        </row>
        <row r="67">
          <cell r="A67">
            <v>6128</v>
          </cell>
          <cell r="B67" t="str">
            <v>TUBERIA PVC U.M.  EXT CORRUGADO/INT LISO U.M. NORMA NTC 3722-1 D=200MM (8")</v>
          </cell>
          <cell r="C67" t="str">
            <v>ML</v>
          </cell>
          <cell r="D67">
            <v>67093</v>
          </cell>
        </row>
        <row r="68">
          <cell r="A68">
            <v>6129</v>
          </cell>
          <cell r="B68" t="str">
            <v>TUBERIA PVC U.M.  EXT CORRUGADO/INT LISO U.M. NORMA NTC 3722-1 D=250MM (10")</v>
          </cell>
          <cell r="C68" t="str">
            <v>ML</v>
          </cell>
          <cell r="D68">
            <v>97993</v>
          </cell>
        </row>
        <row r="69">
          <cell r="A69">
            <v>6130</v>
          </cell>
          <cell r="B69" t="str">
            <v>TUBERIA PVC U.M.  EXT CORRUGADO/INT LISO U.M. NORMA NTC 3722-1 D=315MM (12")</v>
          </cell>
          <cell r="C69" t="str">
            <v>ML</v>
          </cell>
          <cell r="D69">
            <v>141005</v>
          </cell>
        </row>
        <row r="70">
          <cell r="A70">
            <v>6131</v>
          </cell>
          <cell r="B70" t="str">
            <v>TUBERIA PVC U.M.  EXT CORRUGADO/INT LISO U.M. NORMA NTC 3722-1 D=400MM (16")</v>
          </cell>
          <cell r="C70" t="str">
            <v>ML</v>
          </cell>
          <cell r="D70">
            <v>258462</v>
          </cell>
        </row>
        <row r="71">
          <cell r="A71">
            <v>6132</v>
          </cell>
          <cell r="B71" t="str">
            <v>TUBERIA PVC U.M.  EXT CORRUGADO/INT LISO U.M. NORMA NTC 3722-1 D=450MM (18")</v>
          </cell>
          <cell r="C71" t="str">
            <v>ML</v>
          </cell>
          <cell r="D71">
            <v>355046</v>
          </cell>
        </row>
        <row r="72">
          <cell r="A72">
            <v>6133</v>
          </cell>
          <cell r="B72" t="str">
            <v>TUBERIA PVC U.M.  EXT CORRUGADO/INT LISO U.M. NORMA NTC 3722-1 D=500MM (20")</v>
          </cell>
          <cell r="C72" t="str">
            <v>ML</v>
          </cell>
          <cell r="D72">
            <v>435181</v>
          </cell>
        </row>
        <row r="73">
          <cell r="A73">
            <v>6140</v>
          </cell>
          <cell r="B73" t="str">
            <v>COMPRESOR REMOLCABLE PARA MARTILLOS NEUMATICOS - CAUDAL DE AIRE DE 185 CFM - INCLUYE COMBUSTIBLE</v>
          </cell>
          <cell r="C73" t="str">
            <v>HR</v>
          </cell>
          <cell r="D73">
            <v>61977</v>
          </cell>
        </row>
        <row r="74">
          <cell r="A74">
            <v>6143</v>
          </cell>
          <cell r="B74" t="str">
            <v>MICROESFERAS REFLECTIVAS</v>
          </cell>
          <cell r="C74" t="str">
            <v>KG</v>
          </cell>
          <cell r="D74">
            <v>15545</v>
          </cell>
        </row>
        <row r="75">
          <cell r="A75">
            <v>6147</v>
          </cell>
          <cell r="B75" t="str">
            <v>TUBERIA CONCRETO CL.1 D=6" (15cm)</v>
          </cell>
          <cell r="C75" t="str">
            <v>ML</v>
          </cell>
          <cell r="D75">
            <v>44130</v>
          </cell>
        </row>
        <row r="76">
          <cell r="A76">
            <v>6148</v>
          </cell>
          <cell r="B76" t="str">
            <v>TUBERIA CONCRETO CL.1 D=8" (20cm)</v>
          </cell>
          <cell r="C76" t="str">
            <v>ML</v>
          </cell>
          <cell r="D76">
            <v>73898</v>
          </cell>
        </row>
        <row r="77">
          <cell r="A77">
            <v>6149</v>
          </cell>
          <cell r="B77" t="str">
            <v>TUBERIA CONCRETO CL.1 D=10" (25cm)</v>
          </cell>
          <cell r="C77" t="str">
            <v>ML</v>
          </cell>
          <cell r="D77">
            <v>90681</v>
          </cell>
        </row>
        <row r="78">
          <cell r="A78">
            <v>6150</v>
          </cell>
          <cell r="B78" t="str">
            <v>TUBERIA CONCRETO CL.1 D=12" (30cm)</v>
          </cell>
          <cell r="C78" t="str">
            <v>ML</v>
          </cell>
          <cell r="D78">
            <v>107685</v>
          </cell>
        </row>
        <row r="79">
          <cell r="A79">
            <v>6151</v>
          </cell>
          <cell r="B79" t="str">
            <v>TUBERIA CONCRETO CL.1 D=14" (35cm)</v>
          </cell>
          <cell r="C79" t="str">
            <v>ML</v>
          </cell>
          <cell r="D79">
            <v>135508</v>
          </cell>
        </row>
        <row r="80">
          <cell r="A80">
            <v>6152</v>
          </cell>
          <cell r="B80" t="str">
            <v>TUBERIA CONCRETO CL.1 D=16" (40cm)</v>
          </cell>
          <cell r="C80" t="str">
            <v>ML</v>
          </cell>
          <cell r="D80">
            <v>178543</v>
          </cell>
        </row>
        <row r="81">
          <cell r="A81">
            <v>6153</v>
          </cell>
          <cell r="B81" t="str">
            <v>TUBERIA CONCRETO CL.1 D=18" (45cm)</v>
          </cell>
          <cell r="C81" t="str">
            <v>ML</v>
          </cell>
          <cell r="D81">
            <v>231779</v>
          </cell>
        </row>
        <row r="82">
          <cell r="A82">
            <v>6154</v>
          </cell>
          <cell r="B82" t="str">
            <v>TUBERIA CONCRETO CL.1 D=20" (50cm)</v>
          </cell>
          <cell r="C82" t="str">
            <v>ML</v>
          </cell>
          <cell r="D82">
            <v>300017</v>
          </cell>
        </row>
        <row r="83">
          <cell r="A83">
            <v>6155</v>
          </cell>
          <cell r="B83" t="str">
            <v>TUBERIA CONCRETO CL.1 D=24" (60cm)</v>
          </cell>
          <cell r="C83" t="str">
            <v>ML</v>
          </cell>
          <cell r="D83">
            <v>442101</v>
          </cell>
        </row>
        <row r="84">
          <cell r="A84">
            <v>6156</v>
          </cell>
          <cell r="B84" t="str">
            <v>TUBERIA CONCRETO CL.2 D=6" (15cm)</v>
          </cell>
          <cell r="C84" t="str">
            <v>ML</v>
          </cell>
          <cell r="D84">
            <v>53620</v>
          </cell>
        </row>
        <row r="85">
          <cell r="A85">
            <v>6157</v>
          </cell>
          <cell r="B85" t="str">
            <v>TUBERIA CONCRETO CL.2 D=8" (20cm)</v>
          </cell>
          <cell r="C85" t="str">
            <v>ML</v>
          </cell>
          <cell r="D85">
            <v>90851</v>
          </cell>
        </row>
        <row r="86">
          <cell r="A86">
            <v>6158</v>
          </cell>
          <cell r="B86" t="str">
            <v>TUBERIA CONCRETO CL.2 D=10" (25cm)</v>
          </cell>
          <cell r="C86" t="str">
            <v>ML</v>
          </cell>
          <cell r="D86">
            <v>116377</v>
          </cell>
        </row>
        <row r="87">
          <cell r="A87">
            <v>6159</v>
          </cell>
          <cell r="B87" t="str">
            <v>TUBERIA CONCRETO CL.2 D=12" (30cm)</v>
          </cell>
          <cell r="C87" t="str">
            <v>ML</v>
          </cell>
          <cell r="D87">
            <v>148487</v>
          </cell>
        </row>
        <row r="88">
          <cell r="A88">
            <v>6160</v>
          </cell>
          <cell r="B88" t="str">
            <v>TUBERIA CONCRETO CL.2 D=14" (35cm)</v>
          </cell>
          <cell r="C88" t="str">
            <v>ML</v>
          </cell>
          <cell r="D88">
            <v>197102</v>
          </cell>
        </row>
        <row r="89">
          <cell r="A89">
            <v>6161</v>
          </cell>
          <cell r="B89" t="str">
            <v>TUBERIA CONCRETO CL.2 D=16" (40cm)</v>
          </cell>
          <cell r="C89" t="str">
            <v>ML</v>
          </cell>
          <cell r="D89">
            <v>256418</v>
          </cell>
        </row>
        <row r="90">
          <cell r="A90">
            <v>6162</v>
          </cell>
          <cell r="B90" t="str">
            <v>TUBERIA CONCRETO CL.2 D=18" (45cm)</v>
          </cell>
          <cell r="C90" t="str">
            <v>ML</v>
          </cell>
          <cell r="D90">
            <v>345370</v>
          </cell>
        </row>
        <row r="91">
          <cell r="A91">
            <v>6163</v>
          </cell>
          <cell r="B91" t="str">
            <v>TUBERIA CONCRETO CL.2 D=20" (50cm)</v>
          </cell>
          <cell r="C91" t="str">
            <v>ML</v>
          </cell>
          <cell r="D91">
            <v>413684</v>
          </cell>
        </row>
        <row r="92">
          <cell r="A92">
            <v>6164</v>
          </cell>
          <cell r="B92" t="str">
            <v>TUBERIA CONCRETO CL.2 D=24"(60cm)</v>
          </cell>
          <cell r="C92" t="str">
            <v>ML</v>
          </cell>
          <cell r="D92">
            <v>594829</v>
          </cell>
        </row>
        <row r="93">
          <cell r="A93">
            <v>6165</v>
          </cell>
          <cell r="B93" t="str">
            <v>TUBERIA CONCRETO REF. CL.I D=24" (60cm)</v>
          </cell>
          <cell r="C93" t="str">
            <v>ML</v>
          </cell>
          <cell r="D93">
            <v>648845</v>
          </cell>
        </row>
        <row r="94">
          <cell r="A94">
            <v>6166</v>
          </cell>
          <cell r="B94" t="str">
            <v>TUBERIA CONCRETO REF. CL.I D=27" (70cm)</v>
          </cell>
          <cell r="C94" t="str">
            <v>ML</v>
          </cell>
          <cell r="D94">
            <v>792005</v>
          </cell>
        </row>
        <row r="95">
          <cell r="A95">
            <v>6167</v>
          </cell>
          <cell r="B95" t="str">
            <v>TUBERIA CONCRETO REF. CL.I D=32" (80cm)</v>
          </cell>
          <cell r="C95" t="str">
            <v>ML</v>
          </cell>
          <cell r="D95">
            <v>989123</v>
          </cell>
        </row>
        <row r="96">
          <cell r="A96">
            <v>6168</v>
          </cell>
          <cell r="B96" t="str">
            <v>TUBERIA CONCRETO REF. CL.I D=36" (90cm)</v>
          </cell>
          <cell r="C96" t="str">
            <v>ML</v>
          </cell>
          <cell r="D96">
            <v>1244345</v>
          </cell>
        </row>
        <row r="97">
          <cell r="A97">
            <v>6169</v>
          </cell>
          <cell r="B97" t="str">
            <v>TUBERIA CONCRETO REF. CL.I D=40" (100cm)</v>
          </cell>
          <cell r="C97" t="str">
            <v>ML</v>
          </cell>
          <cell r="D97">
            <v>1556421</v>
          </cell>
        </row>
        <row r="98">
          <cell r="A98">
            <v>6170</v>
          </cell>
          <cell r="B98" t="str">
            <v>TUBERIA CONCRETO REF. CL.I D=44" (110cm)</v>
          </cell>
          <cell r="C98" t="str">
            <v>ML</v>
          </cell>
          <cell r="D98">
            <v>1751438</v>
          </cell>
        </row>
        <row r="99">
          <cell r="A99">
            <v>6171</v>
          </cell>
          <cell r="B99" t="str">
            <v>TUBERIA CONCRETO REF. CL.I D=48" (120cm)</v>
          </cell>
          <cell r="C99" t="str">
            <v>ML</v>
          </cell>
          <cell r="D99">
            <v>2043447</v>
          </cell>
        </row>
        <row r="100">
          <cell r="A100">
            <v>6172</v>
          </cell>
          <cell r="B100" t="str">
            <v>TUBERIA CONCRETO REF. CL.I D=52" (130cm)</v>
          </cell>
          <cell r="C100" t="str">
            <v>ML</v>
          </cell>
          <cell r="D100">
            <v>2262678</v>
          </cell>
        </row>
        <row r="101">
          <cell r="A101">
            <v>6173</v>
          </cell>
          <cell r="B101" t="str">
            <v>TUBERIA CONCRETO REF. CL.I D=56" (140cm)</v>
          </cell>
          <cell r="C101" t="str">
            <v>ML</v>
          </cell>
          <cell r="D101">
            <v>2540568</v>
          </cell>
        </row>
        <row r="102">
          <cell r="A102">
            <v>6174</v>
          </cell>
          <cell r="B102" t="str">
            <v>TUBERIA CONCRETO REF. CL.I D=60" (150cm)</v>
          </cell>
          <cell r="C102" t="str">
            <v>ML</v>
          </cell>
          <cell r="D102">
            <v>2821574</v>
          </cell>
        </row>
        <row r="103">
          <cell r="A103">
            <v>6175</v>
          </cell>
          <cell r="B103" t="str">
            <v>TUBERIA CONCRETO REF. CL.I D=64" (160cm)</v>
          </cell>
          <cell r="C103" t="str">
            <v>ML</v>
          </cell>
          <cell r="D103">
            <v>3192330</v>
          </cell>
        </row>
        <row r="104">
          <cell r="A104">
            <v>6176</v>
          </cell>
          <cell r="B104" t="str">
            <v>TUBERIA CONCRETO REF. CL.I D=68" (170cm)</v>
          </cell>
          <cell r="C104" t="str">
            <v>ML</v>
          </cell>
          <cell r="D104">
            <v>3608323</v>
          </cell>
        </row>
        <row r="105">
          <cell r="A105">
            <v>6177</v>
          </cell>
          <cell r="B105" t="str">
            <v>TUBERIA CONCRETO REF. CL.I D=72" (180cm)</v>
          </cell>
          <cell r="C105" t="str">
            <v>ML</v>
          </cell>
          <cell r="D105">
            <v>4070931</v>
          </cell>
        </row>
        <row r="106">
          <cell r="A106">
            <v>6178</v>
          </cell>
          <cell r="B106" t="str">
            <v>TUBERIA CONCRETO REF. CL.I D=80" (200cm)</v>
          </cell>
          <cell r="C106" t="str">
            <v>ML</v>
          </cell>
          <cell r="D106">
            <v>5117635</v>
          </cell>
        </row>
        <row r="107">
          <cell r="A107">
            <v>6179</v>
          </cell>
          <cell r="B107" t="str">
            <v>TUBERIA CONCRETO REF. CL.I D=86" (215cm)</v>
          </cell>
          <cell r="C107" t="str">
            <v>ML</v>
          </cell>
          <cell r="D107">
            <v>5775207</v>
          </cell>
        </row>
        <row r="108">
          <cell r="A108">
            <v>6180</v>
          </cell>
          <cell r="B108" t="str">
            <v>TUBERIA CONCRETO REF. CL.I D=92" (230cm)</v>
          </cell>
          <cell r="C108" t="str">
            <v>ML</v>
          </cell>
          <cell r="D108">
            <v>6499643</v>
          </cell>
        </row>
        <row r="109">
          <cell r="A109">
            <v>6181</v>
          </cell>
          <cell r="B109" t="str">
            <v>TUBERIA CONCRETO REF. CL.II D=24" (60cm)</v>
          </cell>
          <cell r="C109" t="str">
            <v>ML</v>
          </cell>
          <cell r="D109">
            <v>648845</v>
          </cell>
        </row>
        <row r="110">
          <cell r="A110">
            <v>6182</v>
          </cell>
          <cell r="B110" t="str">
            <v>TUBERIA CONCRETO REF. CL.II D=27" (70cm)</v>
          </cell>
          <cell r="C110" t="str">
            <v>ML</v>
          </cell>
          <cell r="D110">
            <v>815089</v>
          </cell>
        </row>
        <row r="111">
          <cell r="A111">
            <v>6183</v>
          </cell>
          <cell r="B111" t="str">
            <v>TUBERIA CONCRETO REF. CL.II D=32" (80cm)</v>
          </cell>
          <cell r="C111" t="str">
            <v>ML</v>
          </cell>
          <cell r="D111">
            <v>1017698</v>
          </cell>
        </row>
        <row r="112">
          <cell r="A112">
            <v>6184</v>
          </cell>
          <cell r="B112" t="str">
            <v>TUBERIA CONCRETO REF. CL.II D=36" (90cm)</v>
          </cell>
          <cell r="C112" t="str">
            <v>ML</v>
          </cell>
          <cell r="D112">
            <v>1276439</v>
          </cell>
        </row>
        <row r="113">
          <cell r="A113">
            <v>6185</v>
          </cell>
          <cell r="B113" t="str">
            <v>TUBERIA CONCRETO REF. CL.II D=40" (100cm)</v>
          </cell>
          <cell r="C113" t="str">
            <v>ML</v>
          </cell>
          <cell r="D113">
            <v>1597364</v>
          </cell>
        </row>
        <row r="114">
          <cell r="A114">
            <v>6188</v>
          </cell>
          <cell r="B114" t="str">
            <v>TUBERIA CONCRETO REF. CL.II D=44" (110cm)</v>
          </cell>
          <cell r="C114" t="str">
            <v>ML</v>
          </cell>
          <cell r="D114">
            <v>1788916</v>
          </cell>
        </row>
        <row r="115">
          <cell r="A115">
            <v>6189</v>
          </cell>
          <cell r="B115" t="str">
            <v>TUBERIA CONCRETO REF. CL.II D=48" (120cm)</v>
          </cell>
          <cell r="C115" t="str">
            <v>ML</v>
          </cell>
          <cell r="D115">
            <v>2096918</v>
          </cell>
        </row>
        <row r="116">
          <cell r="A116">
            <v>6190</v>
          </cell>
          <cell r="B116" t="str">
            <v>TUBERIA CONCRETO REF. CL.II D=52" (130cm)</v>
          </cell>
          <cell r="C116" t="str">
            <v>ML</v>
          </cell>
          <cell r="D116">
            <v>2326813</v>
          </cell>
        </row>
        <row r="117">
          <cell r="A117">
            <v>6191</v>
          </cell>
          <cell r="B117" t="str">
            <v>TUBERIA CONCRETO REF. CL.II D=56" (140cm)</v>
          </cell>
          <cell r="C117" t="str">
            <v>ML</v>
          </cell>
          <cell r="D117">
            <v>2578153</v>
          </cell>
        </row>
        <row r="118">
          <cell r="A118">
            <v>6192</v>
          </cell>
          <cell r="B118" t="str">
            <v>TUBERIA CONCRETO REF. CL.II D=60" (150cm)</v>
          </cell>
          <cell r="C118" t="str">
            <v>ML</v>
          </cell>
          <cell r="D118">
            <v>2880430</v>
          </cell>
        </row>
        <row r="119">
          <cell r="A119">
            <v>6193</v>
          </cell>
          <cell r="B119" t="str">
            <v>TUBERIA CONCRETO REF. CL.II D=64" (160cm)</v>
          </cell>
          <cell r="C119" t="str">
            <v>ML</v>
          </cell>
          <cell r="D119">
            <v>3274218</v>
          </cell>
        </row>
        <row r="120">
          <cell r="A120">
            <v>6194</v>
          </cell>
          <cell r="B120" t="str">
            <v>TUBERIA CONCRETO REF. CL.II D=68" (170cm)</v>
          </cell>
          <cell r="C120" t="str">
            <v>ML</v>
          </cell>
          <cell r="D120">
            <v>3700926</v>
          </cell>
        </row>
        <row r="121">
          <cell r="A121">
            <v>6195</v>
          </cell>
          <cell r="B121" t="str">
            <v>TUBERIA CONCRETO REF. CL.II D=72" (180cm)</v>
          </cell>
          <cell r="C121" t="str">
            <v>ML</v>
          </cell>
          <cell r="D121">
            <v>4090443</v>
          </cell>
        </row>
        <row r="122">
          <cell r="A122">
            <v>6196</v>
          </cell>
          <cell r="B122" t="str">
            <v>TUBERIA CONCRETO REF. CL.II D=80" (200cm)</v>
          </cell>
          <cell r="C122" t="str">
            <v>ML</v>
          </cell>
          <cell r="D122">
            <v>5142532</v>
          </cell>
        </row>
        <row r="123">
          <cell r="A123">
            <v>6197</v>
          </cell>
          <cell r="B123" t="str">
            <v>TUBERIA CONCRETO REF. CL.II D=86" (215cm)</v>
          </cell>
          <cell r="C123" t="str">
            <v>ML</v>
          </cell>
          <cell r="D123">
            <v>5871435</v>
          </cell>
        </row>
        <row r="124">
          <cell r="A124">
            <v>6198</v>
          </cell>
          <cell r="B124" t="str">
            <v>TUBERIA CONCRETO REF. CL.II D=92" (230cm)</v>
          </cell>
          <cell r="C124" t="str">
            <v>ML</v>
          </cell>
          <cell r="D124">
            <v>6606641</v>
          </cell>
        </row>
        <row r="125">
          <cell r="A125">
            <v>6199</v>
          </cell>
          <cell r="B125" t="str">
            <v>TUBERIA CONCRETO REF. CL.III D=24" (60cm)</v>
          </cell>
          <cell r="C125" t="str">
            <v>ML</v>
          </cell>
          <cell r="D125">
            <v>648845</v>
          </cell>
        </row>
        <row r="126">
          <cell r="A126">
            <v>6200</v>
          </cell>
          <cell r="B126" t="str">
            <v>TUBERIA CONCRETO REF. CL.III D=27" (70cm)</v>
          </cell>
          <cell r="C126" t="str">
            <v>ML</v>
          </cell>
          <cell r="D126">
            <v>863443</v>
          </cell>
        </row>
        <row r="127">
          <cell r="A127">
            <v>6201</v>
          </cell>
          <cell r="B127" t="str">
            <v>TUBERIA CONCRETO REF. CL.III D=32" (80cm)</v>
          </cell>
          <cell r="C127" t="str">
            <v>ML</v>
          </cell>
          <cell r="D127">
            <v>1076501</v>
          </cell>
        </row>
        <row r="128">
          <cell r="A128">
            <v>6202</v>
          </cell>
          <cell r="B128" t="str">
            <v>TUBERIA CONCRETO REF. CL.III D=36" (90cm)</v>
          </cell>
          <cell r="C128" t="str">
            <v>ML</v>
          </cell>
          <cell r="D128">
            <v>1349583</v>
          </cell>
        </row>
        <row r="129">
          <cell r="A129">
            <v>6203</v>
          </cell>
          <cell r="B129" t="str">
            <v>TUBERIA CONCRETO REF. CL.III D=40" (100cm)</v>
          </cell>
          <cell r="C129" t="str">
            <v>ML</v>
          </cell>
          <cell r="D129">
            <v>1691727</v>
          </cell>
        </row>
        <row r="130">
          <cell r="A130">
            <v>6204</v>
          </cell>
          <cell r="B130" t="str">
            <v>TUBERIA CONCRETO REF. CL.III D=44" (110cm)</v>
          </cell>
          <cell r="C130" t="str">
            <v>ML</v>
          </cell>
          <cell r="D130">
            <v>1892075</v>
          </cell>
        </row>
        <row r="131">
          <cell r="A131">
            <v>6205</v>
          </cell>
          <cell r="B131" t="str">
            <v>TUBERIA CONCRETO REF. CL.III D=48" (120cm)</v>
          </cell>
          <cell r="C131" t="str">
            <v>ML</v>
          </cell>
          <cell r="D131">
            <v>2219963</v>
          </cell>
        </row>
        <row r="132">
          <cell r="A132">
            <v>6206</v>
          </cell>
          <cell r="B132" t="str">
            <v>TUBERIA CONCRETO REF. CL.III D=52" (130cm)</v>
          </cell>
          <cell r="C132" t="str">
            <v>ML</v>
          </cell>
          <cell r="D132">
            <v>2462332</v>
          </cell>
        </row>
        <row r="133">
          <cell r="A133">
            <v>6207</v>
          </cell>
          <cell r="B133" t="str">
            <v>TUBERIA CONCRETO REF. CL.III D=56" (140cm)</v>
          </cell>
          <cell r="C133" t="str">
            <v>ML</v>
          </cell>
          <cell r="D133">
            <v>2724282</v>
          </cell>
        </row>
        <row r="134">
          <cell r="A134">
            <v>6208</v>
          </cell>
          <cell r="B134" t="str">
            <v>TUBERIA CONCRETO REF. CL.III D=60" (150cm)</v>
          </cell>
          <cell r="C134" t="str">
            <v>ML</v>
          </cell>
          <cell r="D134">
            <v>3249349</v>
          </cell>
        </row>
        <row r="135">
          <cell r="A135">
            <v>6209</v>
          </cell>
          <cell r="B135" t="str">
            <v>TUBERIA CONCRETO REF. CL.III D=64" (160cm)</v>
          </cell>
          <cell r="C135" t="str">
            <v>ML</v>
          </cell>
          <cell r="D135">
            <v>3422159</v>
          </cell>
        </row>
        <row r="136">
          <cell r="A136">
            <v>6210</v>
          </cell>
          <cell r="B136" t="str">
            <v>TUBERIA CONCRETO REF. CL.III D=68" (170cm)</v>
          </cell>
          <cell r="C136" t="str">
            <v>ML</v>
          </cell>
          <cell r="D136">
            <v>3870244</v>
          </cell>
        </row>
        <row r="137">
          <cell r="A137">
            <v>6211</v>
          </cell>
          <cell r="B137" t="str">
            <v>TUBERIA CONCRETO REF. CL.III D=72" (180cm)</v>
          </cell>
          <cell r="C137" t="str">
            <v>ML</v>
          </cell>
          <cell r="D137">
            <v>4519978</v>
          </cell>
        </row>
        <row r="138">
          <cell r="A138">
            <v>6212</v>
          </cell>
          <cell r="B138" t="str">
            <v>TUBERIA CONCRETO REF. CL.III D=80" (200cm)</v>
          </cell>
          <cell r="C138" t="str">
            <v>ML</v>
          </cell>
          <cell r="D138">
            <v>5368895</v>
          </cell>
        </row>
        <row r="139">
          <cell r="A139">
            <v>6213</v>
          </cell>
          <cell r="B139" t="str">
            <v>TUBERIA CONCRETO REF. CL.III D=86" (215cm)</v>
          </cell>
          <cell r="C139" t="str">
            <v>ML</v>
          </cell>
          <cell r="D139">
            <v>6026467</v>
          </cell>
        </row>
        <row r="140">
          <cell r="A140">
            <v>6214</v>
          </cell>
          <cell r="B140" t="str">
            <v>TUBERIA CONCRETO REF. CL.III D=92" (230cm)</v>
          </cell>
          <cell r="C140" t="str">
            <v>ML</v>
          </cell>
          <cell r="D140">
            <v>6722434</v>
          </cell>
        </row>
        <row r="141">
          <cell r="A141">
            <v>6215</v>
          </cell>
          <cell r="B141" t="str">
            <v>TUBERIA CONCRETO REF. CL.IV D=24" (60cm)</v>
          </cell>
          <cell r="C141" t="str">
            <v>ML</v>
          </cell>
          <cell r="D141">
            <v>736170</v>
          </cell>
        </row>
        <row r="142">
          <cell r="A142">
            <v>6216</v>
          </cell>
          <cell r="B142" t="str">
            <v>TUBERIA CONCRETO REF. CL.IV D=27" (70cm)</v>
          </cell>
          <cell r="C142" t="str">
            <v>ML</v>
          </cell>
          <cell r="D142">
            <v>982649</v>
          </cell>
        </row>
        <row r="143">
          <cell r="A143">
            <v>6217</v>
          </cell>
          <cell r="B143" t="str">
            <v>TUBERIA CONCRETO REF. CL.IV D=32" (80cm)</v>
          </cell>
          <cell r="C143" t="str">
            <v>ML</v>
          </cell>
          <cell r="D143">
            <v>1231426</v>
          </cell>
        </row>
        <row r="144">
          <cell r="A144">
            <v>6218</v>
          </cell>
          <cell r="B144" t="str">
            <v>TUBERIA CONCRETO REF. CL.IV D=36" (90cm)</v>
          </cell>
          <cell r="C144" t="str">
            <v>ML</v>
          </cell>
          <cell r="D144">
            <v>1543586</v>
          </cell>
        </row>
        <row r="145">
          <cell r="A145">
            <v>6219</v>
          </cell>
          <cell r="B145" t="str">
            <v>TUBERIA CONCRETO REF. CL.IV D=40" (100cm)</v>
          </cell>
          <cell r="C145" t="str">
            <v>ML</v>
          </cell>
          <cell r="D145">
            <v>1932430</v>
          </cell>
        </row>
        <row r="146">
          <cell r="A146">
            <v>6220</v>
          </cell>
          <cell r="B146" t="str">
            <v>TUBERIA CONCRETO REF. CL.IV D=44" (110cm)</v>
          </cell>
          <cell r="C146" t="str">
            <v>ML</v>
          </cell>
          <cell r="D146">
            <v>2163007</v>
          </cell>
        </row>
        <row r="147">
          <cell r="A147">
            <v>6221</v>
          </cell>
          <cell r="B147" t="str">
            <v>TUBERIA CONCRETO REF. CL.IV D=48" (120cm)</v>
          </cell>
          <cell r="C147" t="str">
            <v>ML</v>
          </cell>
          <cell r="D147">
            <v>2537382</v>
          </cell>
        </row>
        <row r="148">
          <cell r="A148">
            <v>6222</v>
          </cell>
          <cell r="B148" t="str">
            <v>TUBERIA CONCRETO REF. CL.IV D=52" (130cm)</v>
          </cell>
          <cell r="C148" t="str">
            <v>ML</v>
          </cell>
          <cell r="D148">
            <v>2836529</v>
          </cell>
        </row>
        <row r="149">
          <cell r="A149">
            <v>6223</v>
          </cell>
          <cell r="B149" t="str">
            <v>TUBERIA CONCRETO REF. CL.IV D=56" (140cm)</v>
          </cell>
          <cell r="C149" t="str">
            <v>ML</v>
          </cell>
          <cell r="D149">
            <v>3005769</v>
          </cell>
        </row>
        <row r="150">
          <cell r="A150">
            <v>6224</v>
          </cell>
          <cell r="B150" t="str">
            <v>TUBERIA CONCRETO REF. CL.IV D=60" (150cm)</v>
          </cell>
          <cell r="C150" t="str">
            <v>ML</v>
          </cell>
          <cell r="D150">
            <v>3443512</v>
          </cell>
        </row>
        <row r="151">
          <cell r="A151">
            <v>6225</v>
          </cell>
          <cell r="B151" t="str">
            <v>TUBERIA CONCRETO REF. CL.IV D=64" (160cm)</v>
          </cell>
          <cell r="C151" t="str">
            <v>ML</v>
          </cell>
          <cell r="D151">
            <v>3915828</v>
          </cell>
        </row>
        <row r="152">
          <cell r="A152">
            <v>6226</v>
          </cell>
          <cell r="B152" t="str">
            <v>TUBERIA CONCRETO REF. CL.IV D=68" (170cm)</v>
          </cell>
          <cell r="C152" t="str">
            <v>ML</v>
          </cell>
          <cell r="D152">
            <v>4431620</v>
          </cell>
        </row>
        <row r="153">
          <cell r="A153">
            <v>6227</v>
          </cell>
          <cell r="B153" t="str">
            <v>TUBERIA CONCRETO REF. CL.IV D=72" (180cm)</v>
          </cell>
          <cell r="C153" t="str">
            <v>ML</v>
          </cell>
          <cell r="D153">
            <v>4955004</v>
          </cell>
        </row>
        <row r="154">
          <cell r="A154">
            <v>6228</v>
          </cell>
          <cell r="B154" t="str">
            <v>TUBERIA CONCRETO REF. CL.IV D=80" (200cm)</v>
          </cell>
          <cell r="C154" t="str">
            <v>ML</v>
          </cell>
          <cell r="D154">
            <v>6142452</v>
          </cell>
        </row>
        <row r="155">
          <cell r="A155">
            <v>6229</v>
          </cell>
          <cell r="B155" t="str">
            <v>TUBERIA CONCRETO REF. CL.IV D=86" (215cm)</v>
          </cell>
          <cell r="C155" t="str">
            <v>ML</v>
          </cell>
          <cell r="D155">
            <v>7366570</v>
          </cell>
        </row>
        <row r="156">
          <cell r="A156">
            <v>6230</v>
          </cell>
          <cell r="B156" t="str">
            <v>TUBERIA CONCRETO REF. CL.IV D=92" (230cm)</v>
          </cell>
          <cell r="C156" t="str">
            <v>ML</v>
          </cell>
          <cell r="D156">
            <v>8048304</v>
          </cell>
        </row>
        <row r="157">
          <cell r="A157">
            <v>6236</v>
          </cell>
          <cell r="B157" t="str">
            <v>YEE CONCRETO 8" x 6" x 0.60m</v>
          </cell>
          <cell r="C157" t="str">
            <v>UN</v>
          </cell>
          <cell r="D157">
            <v>123913</v>
          </cell>
        </row>
        <row r="158">
          <cell r="A158">
            <v>6237</v>
          </cell>
          <cell r="B158" t="str">
            <v>YEE CONCRETO 10" x 6" x 1.25m</v>
          </cell>
          <cell r="C158" t="str">
            <v>UN</v>
          </cell>
          <cell r="D158">
            <v>218234</v>
          </cell>
        </row>
        <row r="159">
          <cell r="A159">
            <v>6238</v>
          </cell>
          <cell r="B159" t="str">
            <v>YEE CONCRETO 12" x 6" x 1.25m</v>
          </cell>
          <cell r="C159" t="str">
            <v>UN</v>
          </cell>
          <cell r="D159">
            <v>280144</v>
          </cell>
        </row>
        <row r="160">
          <cell r="A160">
            <v>6239</v>
          </cell>
          <cell r="B160" t="str">
            <v>YEE CONCRETO 14" x 6" x 1.25m</v>
          </cell>
          <cell r="C160" t="str">
            <v>UN</v>
          </cell>
          <cell r="D160">
            <v>334144</v>
          </cell>
        </row>
        <row r="161">
          <cell r="A161">
            <v>6240</v>
          </cell>
          <cell r="B161" t="str">
            <v>YEE CONCRETO 16" x 6" x 1.25m</v>
          </cell>
          <cell r="C161" t="str">
            <v>UN</v>
          </cell>
          <cell r="D161">
            <v>426833</v>
          </cell>
        </row>
        <row r="162">
          <cell r="A162">
            <v>6241</v>
          </cell>
          <cell r="B162" t="str">
            <v>YEE CONCRETO 18" x 6" x 1.25m</v>
          </cell>
          <cell r="C162" t="str">
            <v>UN</v>
          </cell>
          <cell r="D162">
            <v>502603</v>
          </cell>
        </row>
        <row r="163">
          <cell r="A163">
            <v>6242</v>
          </cell>
          <cell r="B163" t="str">
            <v>YEE CONCRETO 20" x 6" x 1.25m</v>
          </cell>
          <cell r="C163" t="str">
            <v>UN</v>
          </cell>
          <cell r="D163">
            <v>606218</v>
          </cell>
        </row>
        <row r="164">
          <cell r="A164">
            <v>6243</v>
          </cell>
          <cell r="B164" t="str">
            <v>YEE CONCRETO 24" x 6" x 1.25m</v>
          </cell>
          <cell r="C164" t="str">
            <v>UN</v>
          </cell>
          <cell r="D164">
            <v>901127</v>
          </cell>
        </row>
        <row r="165">
          <cell r="A165">
            <v>6257</v>
          </cell>
          <cell r="B165" t="str">
            <v>TUBERIA PVC U.M. NORMA NTC 382 D=2" RDE 21</v>
          </cell>
          <cell r="C165" t="str">
            <v>ML</v>
          </cell>
          <cell r="D165">
            <v>17866</v>
          </cell>
        </row>
        <row r="166">
          <cell r="A166">
            <v>6258</v>
          </cell>
          <cell r="B166" t="str">
            <v>TUBERIA PVC U.M. NORMA NTC 382 D=2 1/2" RDE 21</v>
          </cell>
          <cell r="C166" t="str">
            <v>ML</v>
          </cell>
          <cell r="D166">
            <v>26345</v>
          </cell>
        </row>
        <row r="167">
          <cell r="A167">
            <v>6259</v>
          </cell>
          <cell r="B167" t="str">
            <v>TUBERIA PVC U.M. NORMA NTC 382 D=3" RDE 21</v>
          </cell>
          <cell r="C167" t="str">
            <v>ML</v>
          </cell>
          <cell r="D167">
            <v>46757</v>
          </cell>
        </row>
        <row r="168">
          <cell r="A168">
            <v>6260</v>
          </cell>
          <cell r="B168" t="str">
            <v>TUBERIA PVC U.M. NORMA NTC 382 D=4`` RDE 21</v>
          </cell>
          <cell r="C168" t="str">
            <v>ML</v>
          </cell>
          <cell r="D168">
            <v>59073</v>
          </cell>
        </row>
        <row r="169">
          <cell r="A169">
            <v>6261</v>
          </cell>
          <cell r="B169" t="str">
            <v>TUBERIA PVC U.M. NORMA NTC 382 D=6" RDE 21</v>
          </cell>
          <cell r="C169" t="str">
            <v>ML</v>
          </cell>
          <cell r="D169">
            <v>121366</v>
          </cell>
        </row>
        <row r="170">
          <cell r="A170">
            <v>6262</v>
          </cell>
          <cell r="B170" t="str">
            <v>TUBERIA PVC U.M. NORMA NTC 382 D=8" RDE 21</v>
          </cell>
          <cell r="C170" t="str">
            <v>ML</v>
          </cell>
          <cell r="D170">
            <v>205580</v>
          </cell>
        </row>
        <row r="171">
          <cell r="A171">
            <v>6263</v>
          </cell>
          <cell r="B171" t="str">
            <v>TUBERIA PVC U.M. NORMA NTC 382 D=10" RDE 21</v>
          </cell>
          <cell r="C171" t="str">
            <v>ML</v>
          </cell>
          <cell r="D171">
            <v>323625</v>
          </cell>
        </row>
        <row r="172">
          <cell r="A172">
            <v>6264</v>
          </cell>
          <cell r="B172" t="str">
            <v>TUBERIA PVC U.M. NORMA NTC 382 D=12" RDE 21</v>
          </cell>
          <cell r="C172" t="str">
            <v>ML</v>
          </cell>
          <cell r="D172">
            <v>452814</v>
          </cell>
        </row>
        <row r="173">
          <cell r="A173">
            <v>6265</v>
          </cell>
          <cell r="B173" t="str">
            <v>TUBERIA PVC U.M. NORMA NTC 382 D=2" RDE 26</v>
          </cell>
          <cell r="C173" t="str">
            <v>ML</v>
          </cell>
          <cell r="D173">
            <v>14824</v>
          </cell>
        </row>
        <row r="174">
          <cell r="A174">
            <v>6266</v>
          </cell>
          <cell r="B174" t="str">
            <v>TUBERIA PVC U.M. NORMA NTC 382 D=3" RDE 26</v>
          </cell>
          <cell r="C174" t="str">
            <v>ML</v>
          </cell>
          <cell r="D174">
            <v>38774</v>
          </cell>
        </row>
        <row r="175">
          <cell r="A175">
            <v>6267</v>
          </cell>
          <cell r="B175" t="str">
            <v>TUBERIA PVC U.M. NORMA NTC 382 D=2 1/2" RDE 26</v>
          </cell>
          <cell r="C175" t="str">
            <v>ML</v>
          </cell>
          <cell r="D175">
            <v>22001</v>
          </cell>
        </row>
        <row r="176">
          <cell r="A176">
            <v>6268</v>
          </cell>
          <cell r="B176" t="str">
            <v>TUBERIA PVC U.M. NORMA NTC 382 D=4" RDE 26</v>
          </cell>
          <cell r="C176" t="str">
            <v>ML</v>
          </cell>
          <cell r="D176">
            <v>49742</v>
          </cell>
        </row>
        <row r="177">
          <cell r="A177">
            <v>6269</v>
          </cell>
          <cell r="B177" t="str">
            <v>TUBERIA PVC U.M. NORMA NTC 382 D=6" RDE 26</v>
          </cell>
          <cell r="C177" t="str">
            <v>ML</v>
          </cell>
          <cell r="D177">
            <v>99404</v>
          </cell>
        </row>
        <row r="178">
          <cell r="A178">
            <v>6270</v>
          </cell>
          <cell r="B178" t="str">
            <v>TUBERIA PVC U.M. NORMA NTC 382 D=8" RDE 26</v>
          </cell>
          <cell r="C178" t="str">
            <v>ML</v>
          </cell>
          <cell r="D178">
            <v>169108</v>
          </cell>
        </row>
        <row r="179">
          <cell r="A179">
            <v>6271</v>
          </cell>
          <cell r="B179" t="str">
            <v>TUBERIA PVC U.M. NORMA NTC 382 D=10" RDE 26</v>
          </cell>
          <cell r="C179" t="str">
            <v>ML</v>
          </cell>
          <cell r="D179">
            <v>263220</v>
          </cell>
        </row>
        <row r="180">
          <cell r="A180">
            <v>6272</v>
          </cell>
          <cell r="B180" t="str">
            <v>TUBERIA PVC U.M. NORMA NTC 382 D=12" RDE 26</v>
          </cell>
          <cell r="C180" t="str">
            <v>ML</v>
          </cell>
          <cell r="D180">
            <v>387916</v>
          </cell>
        </row>
        <row r="181">
          <cell r="A181">
            <v>6273</v>
          </cell>
          <cell r="B181" t="str">
            <v>TUBERIA PVC U.M. NORMA NTC 382 D=3" RDE 32.5</v>
          </cell>
          <cell r="C181" t="str">
            <v>ML</v>
          </cell>
          <cell r="D181">
            <v>31247</v>
          </cell>
        </row>
        <row r="182">
          <cell r="A182">
            <v>6274</v>
          </cell>
          <cell r="B182" t="str">
            <v>TUBERIA PVC U.M. NORMA NTC 382 D=4" RDE 32.5</v>
          </cell>
          <cell r="C182" t="str">
            <v>ML</v>
          </cell>
          <cell r="D182">
            <v>39706</v>
          </cell>
        </row>
        <row r="183">
          <cell r="A183">
            <v>6275</v>
          </cell>
          <cell r="B183" t="str">
            <v>TUBERIA PVC U.M. NORMA NTC 382 D=6" RDE 32.5</v>
          </cell>
          <cell r="C183" t="str">
            <v>ML</v>
          </cell>
          <cell r="D183">
            <v>81102</v>
          </cell>
        </row>
        <row r="184">
          <cell r="A184">
            <v>6276</v>
          </cell>
          <cell r="B184" t="str">
            <v>TUBERIA PVC U.M. NORMA NTC 382 D=8" RDE 32.5</v>
          </cell>
          <cell r="C184" t="str">
            <v>ML</v>
          </cell>
          <cell r="D184">
            <v>138001</v>
          </cell>
        </row>
        <row r="185">
          <cell r="A185">
            <v>6277</v>
          </cell>
          <cell r="B185" t="str">
            <v>TUBERIA PVC U.M. NORMA NTC 382 D=10" RDE 32.5</v>
          </cell>
          <cell r="C185" t="str">
            <v>ML</v>
          </cell>
          <cell r="D185">
            <v>215715</v>
          </cell>
        </row>
        <row r="186">
          <cell r="A186">
            <v>6278</v>
          </cell>
          <cell r="B186" t="str">
            <v>TUBERIA PVC U.M. NORMA NTC 382 D=12" RDE 32.5</v>
          </cell>
          <cell r="C186" t="str">
            <v>ML</v>
          </cell>
          <cell r="D186">
            <v>317699</v>
          </cell>
        </row>
        <row r="187">
          <cell r="A187">
            <v>6279</v>
          </cell>
          <cell r="B187" t="str">
            <v>TUBERIA PVC U.M. NORMA NTC 382 D=4" RDE 41</v>
          </cell>
          <cell r="C187" t="str">
            <v>ML</v>
          </cell>
          <cell r="D187">
            <v>30837</v>
          </cell>
        </row>
        <row r="188">
          <cell r="A188">
            <v>6280</v>
          </cell>
          <cell r="B188" t="str">
            <v>TUBERIA PVC U.M. NORMA NTC 382 D=6" RDE 41</v>
          </cell>
          <cell r="C188" t="str">
            <v>ML</v>
          </cell>
          <cell r="D188">
            <v>65373</v>
          </cell>
        </row>
        <row r="189">
          <cell r="A189">
            <v>6281</v>
          </cell>
          <cell r="B189" t="str">
            <v>TUBERIA PVC U.M. NORMA NTC 382 D=8" RDE 41</v>
          </cell>
          <cell r="C189" t="str">
            <v>ML</v>
          </cell>
          <cell r="D189">
            <v>110419</v>
          </cell>
        </row>
        <row r="190">
          <cell r="A190">
            <v>6282</v>
          </cell>
          <cell r="B190" t="str">
            <v>TUBERIA PVC U.M. NORMA NTC 382 D=10" RDE 41</v>
          </cell>
          <cell r="C190" t="str">
            <v>ML</v>
          </cell>
          <cell r="D190">
            <v>172667</v>
          </cell>
        </row>
        <row r="191">
          <cell r="A191">
            <v>6283</v>
          </cell>
          <cell r="B191" t="str">
            <v>TUBERIA PVC U.M. NORMA NTC 382 D=12" RDE 41</v>
          </cell>
          <cell r="C191" t="str">
            <v>ML</v>
          </cell>
          <cell r="D191">
            <v>240173</v>
          </cell>
        </row>
        <row r="192">
          <cell r="A192">
            <v>6285</v>
          </cell>
          <cell r="B192" t="str">
            <v>CONCRETO GRAVA COMÚN 1500 PSI 10.5 MPa (105 Kg/cm2)</v>
          </cell>
          <cell r="C192" t="str">
            <v>M3</v>
          </cell>
          <cell r="D192">
            <v>520030</v>
          </cell>
        </row>
        <row r="193">
          <cell r="A193">
            <v>6295</v>
          </cell>
          <cell r="B193" t="str">
            <v>POSTE EN CONCRETO LA, H=8m, CR=510 KG</v>
          </cell>
          <cell r="C193" t="str">
            <v>UN</v>
          </cell>
          <cell r="D193">
            <v>558110</v>
          </cell>
        </row>
        <row r="194">
          <cell r="A194">
            <v>6296</v>
          </cell>
          <cell r="B194" t="str">
            <v>POSTE EN CONCRETO LA, H=8m, CR=750 KG</v>
          </cell>
          <cell r="C194" t="str">
            <v>UN</v>
          </cell>
          <cell r="D194">
            <v>716380</v>
          </cell>
        </row>
        <row r="195">
          <cell r="A195">
            <v>6297</v>
          </cell>
          <cell r="B195" t="str">
            <v>POSTE EN CONCRETO LA, H=8m, CR=1050 KG</v>
          </cell>
          <cell r="C195" t="str">
            <v>UN</v>
          </cell>
          <cell r="D195">
            <v>962710</v>
          </cell>
        </row>
        <row r="196">
          <cell r="A196">
            <v>6298</v>
          </cell>
          <cell r="B196" t="str">
            <v>POSTE EN CONCRETO AP, H=8m, CR=510 KG</v>
          </cell>
          <cell r="C196" t="str">
            <v>UN</v>
          </cell>
          <cell r="D196">
            <v>572250</v>
          </cell>
        </row>
        <row r="197">
          <cell r="A197">
            <v>6303</v>
          </cell>
          <cell r="B197" t="str">
            <v>POSTE EN CONCRETO LA, H=10m, CR=510 KG</v>
          </cell>
          <cell r="C197" t="str">
            <v>UN</v>
          </cell>
          <cell r="D197">
            <v>741370</v>
          </cell>
        </row>
        <row r="198">
          <cell r="A198">
            <v>6304</v>
          </cell>
          <cell r="B198" t="str">
            <v>POSTE EN CONCRETO LA, H=10m, CR=750 KG</v>
          </cell>
          <cell r="C198" t="str">
            <v>UN</v>
          </cell>
          <cell r="D198">
            <v>886550</v>
          </cell>
        </row>
        <row r="199">
          <cell r="A199">
            <v>6305</v>
          </cell>
          <cell r="B199" t="str">
            <v>POSTE EN CONCRETO LA, H=10m, CR=1050 KG</v>
          </cell>
          <cell r="C199" t="str">
            <v>UN</v>
          </cell>
          <cell r="D199">
            <v>1223320</v>
          </cell>
        </row>
        <row r="200">
          <cell r="A200">
            <v>6306</v>
          </cell>
          <cell r="B200" t="str">
            <v>POSTE EN CONCRETO AP, H=10m, CR=510 KG</v>
          </cell>
          <cell r="C200" t="str">
            <v>UN</v>
          </cell>
          <cell r="D200">
            <v>749700</v>
          </cell>
        </row>
        <row r="201">
          <cell r="A201">
            <v>6307</v>
          </cell>
          <cell r="B201" t="str">
            <v>POSTE EN CONCRETO AP, H=10m, CR=750 KG</v>
          </cell>
          <cell r="C201" t="str">
            <v>UN</v>
          </cell>
          <cell r="D201">
            <v>985320</v>
          </cell>
        </row>
        <row r="202">
          <cell r="A202">
            <v>6308</v>
          </cell>
          <cell r="B202" t="str">
            <v>POSTE EN CONCRETO AP, H=10m, CR=1050 KG</v>
          </cell>
          <cell r="C202" t="str">
            <v>UN</v>
          </cell>
          <cell r="D202">
            <v>1122200</v>
          </cell>
        </row>
        <row r="203">
          <cell r="A203">
            <v>6309</v>
          </cell>
          <cell r="B203" t="str">
            <v>POSTE EN CONCRETO LA, H=12m, CR=510 KG</v>
          </cell>
          <cell r="C203" t="str">
            <v>UN</v>
          </cell>
          <cell r="D203">
            <v>923440</v>
          </cell>
        </row>
        <row r="204">
          <cell r="A204">
            <v>6310</v>
          </cell>
          <cell r="B204" t="str">
            <v>POSTE EN CONCRETO LA, H=12m, CR=750 KG</v>
          </cell>
          <cell r="C204" t="str">
            <v>UN</v>
          </cell>
          <cell r="D204">
            <v>1188810</v>
          </cell>
        </row>
        <row r="205">
          <cell r="A205">
            <v>6311</v>
          </cell>
          <cell r="B205" t="str">
            <v>POSTE EN CONCRETO LA, H=12m, CR=1050 KG</v>
          </cell>
          <cell r="C205" t="str">
            <v>UN</v>
          </cell>
          <cell r="D205">
            <v>2000000</v>
          </cell>
        </row>
        <row r="206">
          <cell r="A206">
            <v>6312</v>
          </cell>
          <cell r="B206" t="str">
            <v>POSTE EN CONCRETO AP, H=12m, CR=510 KG</v>
          </cell>
          <cell r="C206" t="str">
            <v>UN</v>
          </cell>
          <cell r="D206">
            <v>1055292</v>
          </cell>
        </row>
        <row r="207">
          <cell r="A207">
            <v>6314</v>
          </cell>
          <cell r="B207" t="str">
            <v>POSTE EN CONCRETO AP, H=12m, CR=1050 KG</v>
          </cell>
          <cell r="C207" t="str">
            <v>UN</v>
          </cell>
          <cell r="D207">
            <v>1679150</v>
          </cell>
        </row>
        <row r="208">
          <cell r="A208">
            <v>6315</v>
          </cell>
          <cell r="B208" t="str">
            <v>POSTE EN CONCRETO LA, H=14m, CR=750 KG</v>
          </cell>
          <cell r="C208" t="str">
            <v>UN</v>
          </cell>
          <cell r="D208">
            <v>1738590</v>
          </cell>
        </row>
        <row r="209">
          <cell r="A209">
            <v>6316</v>
          </cell>
          <cell r="B209" t="str">
            <v>POSTE EN CONCRETO LA, H=14m, CR=1050 KG</v>
          </cell>
          <cell r="C209" t="str">
            <v>UN</v>
          </cell>
          <cell r="D209">
            <v>2068220</v>
          </cell>
        </row>
        <row r="210">
          <cell r="A210">
            <v>6317</v>
          </cell>
          <cell r="B210" t="str">
            <v>POSTE EN CONCRETO LA, H=14m, CR=1350 KG</v>
          </cell>
          <cell r="C210" t="str">
            <v>UN</v>
          </cell>
          <cell r="D210">
            <v>2420460</v>
          </cell>
        </row>
        <row r="211">
          <cell r="A211">
            <v>6318</v>
          </cell>
          <cell r="B211" t="str">
            <v>POSTE EN CONCRETO AP, H=14m, CR=750 KG</v>
          </cell>
          <cell r="C211" t="str">
            <v>UN</v>
          </cell>
          <cell r="D211">
            <v>1826650</v>
          </cell>
        </row>
        <row r="212">
          <cell r="A212">
            <v>6319</v>
          </cell>
          <cell r="B212" t="str">
            <v>POSTE EN CONCRETO AP, H=14m, CR=1050 KG</v>
          </cell>
          <cell r="C212" t="str">
            <v>UN</v>
          </cell>
          <cell r="D212">
            <v>2140250</v>
          </cell>
        </row>
        <row r="213">
          <cell r="A213">
            <v>6320</v>
          </cell>
          <cell r="B213" t="str">
            <v>POSTE EN CONCRETO AP, H=14m, CR=1350 KG</v>
          </cell>
          <cell r="C213" t="str">
            <v>UN</v>
          </cell>
          <cell r="D213">
            <v>2701776</v>
          </cell>
        </row>
        <row r="214">
          <cell r="A214">
            <v>6324</v>
          </cell>
          <cell r="B214" t="str">
            <v>POSTE METALICO H=12m BRAZO DOBLE (PINTADO)</v>
          </cell>
          <cell r="C214" t="str">
            <v>UN</v>
          </cell>
          <cell r="D214">
            <v>4058495</v>
          </cell>
        </row>
        <row r="215">
          <cell r="A215">
            <v>6326</v>
          </cell>
          <cell r="B215" t="str">
            <v>POSTE METALICO H=10m BRAZO DOBLE (PINTADO)</v>
          </cell>
          <cell r="C215" t="str">
            <v>UN</v>
          </cell>
          <cell r="D215">
            <v>3433864</v>
          </cell>
        </row>
        <row r="216">
          <cell r="A216">
            <v>6327</v>
          </cell>
          <cell r="B216" t="str">
            <v>POSTE PEATONAL M130 H=6m BRAZO SENCILLO</v>
          </cell>
          <cell r="C216" t="str">
            <v>UN</v>
          </cell>
          <cell r="D216">
            <v>1242539</v>
          </cell>
        </row>
        <row r="217">
          <cell r="A217">
            <v>6328</v>
          </cell>
          <cell r="B217" t="str">
            <v>POSTE PEATONAL M130 H=6m BRAZO DOBLE</v>
          </cell>
          <cell r="C217" t="str">
            <v>UN</v>
          </cell>
          <cell r="D217">
            <v>1346069</v>
          </cell>
        </row>
        <row r="218">
          <cell r="A218">
            <v>6329</v>
          </cell>
          <cell r="B218" t="str">
            <v>LUMINARIA DE SODIO 70W, 208/220V PARA AP</v>
          </cell>
          <cell r="C218" t="str">
            <v>UN</v>
          </cell>
          <cell r="D218">
            <v>214200</v>
          </cell>
        </row>
        <row r="219">
          <cell r="A219">
            <v>6330</v>
          </cell>
          <cell r="B219" t="str">
            <v>LUMINARIA DE SODIO 250W, 208/220V PARA AP</v>
          </cell>
          <cell r="C219" t="str">
            <v>UN</v>
          </cell>
          <cell r="D219">
            <v>333200</v>
          </cell>
        </row>
        <row r="220">
          <cell r="A220">
            <v>6332</v>
          </cell>
          <cell r="B220" t="str">
            <v>CANECA EN MALLA METALICA M120</v>
          </cell>
          <cell r="C220" t="str">
            <v>UN</v>
          </cell>
          <cell r="D220">
            <v>416500</v>
          </cell>
        </row>
        <row r="221">
          <cell r="A221">
            <v>6333</v>
          </cell>
          <cell r="B221" t="str">
            <v>BANCA EN CONCRETO CON ESPALDAR M30</v>
          </cell>
          <cell r="C221" t="str">
            <v>UN</v>
          </cell>
          <cell r="D221">
            <v>630700</v>
          </cell>
        </row>
        <row r="222">
          <cell r="A222">
            <v>6334</v>
          </cell>
          <cell r="B222" t="str">
            <v>BOLARDO EN CONCRETO M60</v>
          </cell>
          <cell r="C222" t="str">
            <v>UN</v>
          </cell>
          <cell r="D222">
            <v>151033</v>
          </cell>
        </row>
        <row r="223">
          <cell r="A223">
            <v>6335</v>
          </cell>
          <cell r="B223" t="str">
            <v>BOLARDO ALTO EN HIERRO M63</v>
          </cell>
          <cell r="C223" t="str">
            <v>UN</v>
          </cell>
          <cell r="D223">
            <v>171414</v>
          </cell>
        </row>
        <row r="224">
          <cell r="A224">
            <v>6337</v>
          </cell>
          <cell r="B224" t="str">
            <v>CICLO-PARQUEADERO M100</v>
          </cell>
          <cell r="C224" t="str">
            <v>UN</v>
          </cell>
          <cell r="D224">
            <v>511700</v>
          </cell>
        </row>
        <row r="225">
          <cell r="A225">
            <v>6356</v>
          </cell>
          <cell r="B225" t="str">
            <v>REGLA VIBRATORIA A GASOLINA. INCLUYE COMBUSTIBLE</v>
          </cell>
          <cell r="C225" t="str">
            <v>DIA</v>
          </cell>
          <cell r="D225">
            <v>53978</v>
          </cell>
        </row>
        <row r="226">
          <cell r="A226">
            <v>6370</v>
          </cell>
          <cell r="B226" t="str">
            <v>TEE HD EXTREMO LISO 6"x2" (150x50mm)</v>
          </cell>
          <cell r="C226" t="str">
            <v>UN</v>
          </cell>
          <cell r="D226">
            <v>499800</v>
          </cell>
        </row>
        <row r="227">
          <cell r="A227">
            <v>6371</v>
          </cell>
          <cell r="B227" t="str">
            <v>TEE HD EXTREMO LISO 6"x3" (150x75mm)</v>
          </cell>
          <cell r="C227" t="str">
            <v>UN</v>
          </cell>
          <cell r="D227">
            <v>499800</v>
          </cell>
        </row>
        <row r="228">
          <cell r="A228">
            <v>6372</v>
          </cell>
          <cell r="B228" t="str">
            <v>TEE HD EXTREMO LISO 6"x4" (150x100mm)</v>
          </cell>
          <cell r="C228" t="str">
            <v>UN</v>
          </cell>
          <cell r="D228">
            <v>541138</v>
          </cell>
        </row>
        <row r="229">
          <cell r="A229">
            <v>6373</v>
          </cell>
          <cell r="B229" t="str">
            <v>TEE HD EXTREMO LISO 6"x6" (150x150mm)</v>
          </cell>
          <cell r="C229" t="str">
            <v>UN</v>
          </cell>
          <cell r="D229">
            <v>644802</v>
          </cell>
        </row>
        <row r="230">
          <cell r="A230">
            <v>6375</v>
          </cell>
          <cell r="B230" t="str">
            <v>TEE HD EXTREMO LISO 8"x2" (200X50mm)</v>
          </cell>
          <cell r="C230" t="str">
            <v>UN</v>
          </cell>
          <cell r="D230">
            <v>743750</v>
          </cell>
        </row>
        <row r="231">
          <cell r="A231">
            <v>6376</v>
          </cell>
          <cell r="B231" t="str">
            <v>TEE HD EXTREMO LISO 8"x3" (200x75mm)</v>
          </cell>
          <cell r="C231" t="str">
            <v>UN</v>
          </cell>
          <cell r="D231">
            <v>827050</v>
          </cell>
        </row>
        <row r="232">
          <cell r="A232">
            <v>6377</v>
          </cell>
          <cell r="B232" t="str">
            <v>TEE HD EXTREMO LISO 8"x4" (200x100mm)</v>
          </cell>
          <cell r="C232" t="str">
            <v>UN</v>
          </cell>
          <cell r="D232">
            <v>846717</v>
          </cell>
        </row>
        <row r="233">
          <cell r="A233">
            <v>6378</v>
          </cell>
          <cell r="B233" t="str">
            <v>TEE HD EXTREMO LISO 8"x6" (200x150mm)</v>
          </cell>
          <cell r="C233" t="str">
            <v>UN</v>
          </cell>
          <cell r="D233">
            <v>880600</v>
          </cell>
        </row>
        <row r="234">
          <cell r="A234">
            <v>6379</v>
          </cell>
          <cell r="B234" t="str">
            <v>TEE HD EXTREMO LISO 8"x8" (200x200mm)</v>
          </cell>
          <cell r="C234" t="str">
            <v>UN</v>
          </cell>
          <cell r="D234">
            <v>990188</v>
          </cell>
        </row>
        <row r="235">
          <cell r="A235">
            <v>6380</v>
          </cell>
          <cell r="B235" t="str">
            <v>TEE HD EXTREMO LISO 10"x2" (250x50mm)</v>
          </cell>
          <cell r="C235" t="str">
            <v>UN</v>
          </cell>
          <cell r="D235">
            <v>1256647</v>
          </cell>
        </row>
        <row r="236">
          <cell r="A236">
            <v>6381</v>
          </cell>
          <cell r="B236" t="str">
            <v>TEE HD EXTREMO LISO 10"x3" (250x75mm)</v>
          </cell>
          <cell r="C236" t="str">
            <v>UN</v>
          </cell>
          <cell r="D236">
            <v>1348666</v>
          </cell>
        </row>
        <row r="237">
          <cell r="A237">
            <v>6382</v>
          </cell>
          <cell r="B237" t="str">
            <v>TEE HD EXTREMO LISO 10"x4" (250x100mm)</v>
          </cell>
          <cell r="C237" t="str">
            <v>UN</v>
          </cell>
          <cell r="D237">
            <v>1388334</v>
          </cell>
        </row>
        <row r="238">
          <cell r="A238">
            <v>6383</v>
          </cell>
          <cell r="B238" t="str">
            <v>TEE HD EXTREMO LISO 10"x6" (250x150mm)</v>
          </cell>
          <cell r="C238" t="str">
            <v>UN</v>
          </cell>
          <cell r="D238">
            <v>1557710</v>
          </cell>
        </row>
        <row r="239">
          <cell r="A239">
            <v>6384</v>
          </cell>
          <cell r="B239" t="str">
            <v>TEE HD EXTREMO LISO 10"x8" (250x200mm)</v>
          </cell>
          <cell r="C239" t="str">
            <v>UN</v>
          </cell>
          <cell r="D239">
            <v>1804040</v>
          </cell>
        </row>
        <row r="240">
          <cell r="A240">
            <v>6385</v>
          </cell>
          <cell r="B240" t="str">
            <v>TEE HD EXTREMO LISO 10"x10" (250x250mm)</v>
          </cell>
          <cell r="C240" t="str">
            <v>UN</v>
          </cell>
          <cell r="D240">
            <v>1998097</v>
          </cell>
        </row>
        <row r="241">
          <cell r="A241">
            <v>6387</v>
          </cell>
          <cell r="B241" t="str">
            <v>TEE HD EXTREMO LISO 12"x3" (300x75mm)</v>
          </cell>
          <cell r="C241" t="str">
            <v>UN</v>
          </cell>
          <cell r="D241">
            <v>1810509</v>
          </cell>
        </row>
        <row r="242">
          <cell r="A242">
            <v>6388</v>
          </cell>
          <cell r="B242" t="str">
            <v>TEE HD EXTREMO LISO 12"x4" (300x100mm)</v>
          </cell>
          <cell r="C242" t="str">
            <v>UN</v>
          </cell>
          <cell r="D242">
            <v>1911757</v>
          </cell>
        </row>
        <row r="243">
          <cell r="A243">
            <v>6389</v>
          </cell>
          <cell r="B243" t="str">
            <v>TEE HD EXTREMO LISO 12"x6" (300x150mm)</v>
          </cell>
          <cell r="C243" t="str">
            <v>UN</v>
          </cell>
          <cell r="D243">
            <v>2120206</v>
          </cell>
        </row>
        <row r="244">
          <cell r="A244">
            <v>6390</v>
          </cell>
          <cell r="B244" t="str">
            <v>TEE HD EXTREMO LISO 12"x8" (300x200mm)</v>
          </cell>
          <cell r="C244" t="str">
            <v>UN</v>
          </cell>
          <cell r="D244">
            <v>2319700</v>
          </cell>
        </row>
        <row r="245">
          <cell r="A245">
            <v>6391</v>
          </cell>
          <cell r="B245" t="str">
            <v>TEE HD EXTREMO LISO 12"X10" (300x250mm)</v>
          </cell>
          <cell r="C245" t="str">
            <v>UN</v>
          </cell>
          <cell r="D245">
            <v>2602583</v>
          </cell>
        </row>
        <row r="246">
          <cell r="A246">
            <v>6392</v>
          </cell>
          <cell r="B246" t="str">
            <v>TEE HD EXTREMO LISO 12"x12" (300x300mm)</v>
          </cell>
          <cell r="C246" t="str">
            <v>UN</v>
          </cell>
          <cell r="D246">
            <v>2930138</v>
          </cell>
        </row>
        <row r="247">
          <cell r="A247">
            <v>6393</v>
          </cell>
          <cell r="B247" t="str">
            <v>TEE HD EXTREMO LISO 24"x8" (600x200mm)</v>
          </cell>
          <cell r="C247" t="str">
            <v>UN</v>
          </cell>
          <cell r="D247">
            <v>7126190</v>
          </cell>
        </row>
        <row r="248">
          <cell r="A248">
            <v>6394</v>
          </cell>
          <cell r="B248" t="str">
            <v>TEE HD EXTREMO LISO 24"x10" (600x250mm)</v>
          </cell>
          <cell r="C248" t="str">
            <v>UN</v>
          </cell>
          <cell r="D248">
            <v>8116997</v>
          </cell>
        </row>
        <row r="249">
          <cell r="A249">
            <v>6395</v>
          </cell>
          <cell r="B249" t="str">
            <v>TEE HD EXTREMO LISO 24"x12" (600x300mm)</v>
          </cell>
          <cell r="C249" t="str">
            <v>UN</v>
          </cell>
          <cell r="D249">
            <v>8879157</v>
          </cell>
        </row>
        <row r="250">
          <cell r="A250">
            <v>6396</v>
          </cell>
          <cell r="B250" t="str">
            <v>TEE HD EXTREMO LISO 24"x14" (600x350mm)</v>
          </cell>
          <cell r="C250" t="str">
            <v>UN</v>
          </cell>
          <cell r="D250">
            <v>9450776</v>
          </cell>
        </row>
        <row r="251">
          <cell r="A251">
            <v>6397</v>
          </cell>
          <cell r="B251" t="str">
            <v>TEE HD EXTREMO LISO 24"x16" (600x400mm)</v>
          </cell>
          <cell r="C251" t="str">
            <v>UN</v>
          </cell>
          <cell r="D251">
            <v>9908072</v>
          </cell>
        </row>
        <row r="252">
          <cell r="A252">
            <v>6398</v>
          </cell>
          <cell r="B252" t="str">
            <v>TEE HD EXTREMO LISO 24"x18" (600x450mm)</v>
          </cell>
          <cell r="C252" t="str">
            <v>UN</v>
          </cell>
          <cell r="D252">
            <v>10708339</v>
          </cell>
        </row>
        <row r="253">
          <cell r="A253">
            <v>6399</v>
          </cell>
          <cell r="B253" t="str">
            <v>TEE HD EXTREMO LISO 24"x20" (600x500mm)</v>
          </cell>
          <cell r="C253" t="str">
            <v>UN</v>
          </cell>
          <cell r="D253">
            <v>11279959</v>
          </cell>
        </row>
        <row r="254">
          <cell r="A254">
            <v>6400</v>
          </cell>
          <cell r="B254" t="str">
            <v>TEE HD EXTREMO LISO 24"x24" (600x600mm)</v>
          </cell>
          <cell r="C254" t="str">
            <v>UN</v>
          </cell>
          <cell r="D254">
            <v>12880494</v>
          </cell>
        </row>
        <row r="255">
          <cell r="A255">
            <v>6401</v>
          </cell>
          <cell r="B255" t="str">
            <v>TEE HD EXTREMO LISO 4"x3" (100x75mm)</v>
          </cell>
          <cell r="C255" t="str">
            <v>UN</v>
          </cell>
          <cell r="D255">
            <v>279650</v>
          </cell>
        </row>
        <row r="256">
          <cell r="A256">
            <v>6402</v>
          </cell>
          <cell r="B256" t="str">
            <v>TEE HD EXTREMO LISO 4"x4" (100x100mm)</v>
          </cell>
          <cell r="C256" t="str">
            <v>UN</v>
          </cell>
          <cell r="D256">
            <v>370750</v>
          </cell>
        </row>
        <row r="257">
          <cell r="A257">
            <v>6404</v>
          </cell>
          <cell r="B257" t="str">
            <v>CODO HD EXTREMO LISO 90ºX2``</v>
          </cell>
          <cell r="C257" t="str">
            <v>UN</v>
          </cell>
          <cell r="D257">
            <v>115430</v>
          </cell>
        </row>
        <row r="258">
          <cell r="A258">
            <v>6405</v>
          </cell>
          <cell r="B258" t="str">
            <v>CODO HD EXTREMO LISO 90ºX3``</v>
          </cell>
          <cell r="C258" t="str">
            <v>UN</v>
          </cell>
          <cell r="D258">
            <v>198057</v>
          </cell>
        </row>
        <row r="259">
          <cell r="A259">
            <v>6406</v>
          </cell>
          <cell r="B259" t="str">
            <v>CODO HD EXTREMO LISO 90ºX4``</v>
          </cell>
          <cell r="C259" t="str">
            <v>UN</v>
          </cell>
          <cell r="D259">
            <v>262523</v>
          </cell>
        </row>
        <row r="260">
          <cell r="A260">
            <v>6407</v>
          </cell>
          <cell r="B260" t="str">
            <v>CODO HD EXTREMO LISO 90ºX6``</v>
          </cell>
          <cell r="C260" t="str">
            <v>UN</v>
          </cell>
          <cell r="D260">
            <v>529550</v>
          </cell>
        </row>
        <row r="261">
          <cell r="A261">
            <v>6408</v>
          </cell>
          <cell r="B261" t="str">
            <v>CODO HD EXTREMO LISO 90ºX8``</v>
          </cell>
          <cell r="C261" t="str">
            <v>UN</v>
          </cell>
          <cell r="D261">
            <v>941909</v>
          </cell>
        </row>
        <row r="262">
          <cell r="A262">
            <v>6409</v>
          </cell>
          <cell r="B262" t="str">
            <v>CODO HD EXTREMO LISO 90ºX10``</v>
          </cell>
          <cell r="C262" t="str">
            <v>UN</v>
          </cell>
          <cell r="D262">
            <v>1441222</v>
          </cell>
        </row>
        <row r="263">
          <cell r="A263">
            <v>6410</v>
          </cell>
          <cell r="B263" t="str">
            <v>CODO HD EXTREMO LISO 90ºX12``</v>
          </cell>
          <cell r="C263" t="str">
            <v>UN</v>
          </cell>
          <cell r="D263">
            <v>1940877</v>
          </cell>
        </row>
        <row r="264">
          <cell r="A264">
            <v>6411</v>
          </cell>
          <cell r="B264" t="str">
            <v>CODO HD EXTREMO LISO 90ºX14``</v>
          </cell>
          <cell r="C264" t="str">
            <v>UN</v>
          </cell>
          <cell r="D264">
            <v>2808512</v>
          </cell>
        </row>
        <row r="265">
          <cell r="A265">
            <v>6412</v>
          </cell>
          <cell r="B265" t="str">
            <v>CODO HD EXTREMO LISO 90ºX16``</v>
          </cell>
          <cell r="C265" t="str">
            <v>UN</v>
          </cell>
          <cell r="D265">
            <v>3681938</v>
          </cell>
        </row>
        <row r="266">
          <cell r="A266">
            <v>6413</v>
          </cell>
          <cell r="B266" t="str">
            <v>CODO HD EXTREMO LISO 90ºX18``</v>
          </cell>
          <cell r="C266" t="str">
            <v>UN</v>
          </cell>
          <cell r="D266">
            <v>4652323</v>
          </cell>
        </row>
        <row r="267">
          <cell r="A267">
            <v>6414</v>
          </cell>
          <cell r="B267" t="str">
            <v>CODO HD EXTREMO LISO 90ºX20"</v>
          </cell>
          <cell r="C267" t="str">
            <v>UN</v>
          </cell>
          <cell r="D267">
            <v>5822577</v>
          </cell>
        </row>
        <row r="268">
          <cell r="A268">
            <v>6416</v>
          </cell>
          <cell r="B268" t="str">
            <v>CODO HD EXTREMO LISO 45ºX2``</v>
          </cell>
          <cell r="C268" t="str">
            <v>UN</v>
          </cell>
          <cell r="D268">
            <v>134470</v>
          </cell>
        </row>
        <row r="269">
          <cell r="A269">
            <v>6417</v>
          </cell>
          <cell r="B269" t="str">
            <v>CODO HD EXTREMO LISO 45ºX3``</v>
          </cell>
          <cell r="C269" t="str">
            <v>UN</v>
          </cell>
          <cell r="D269">
            <v>177305</v>
          </cell>
        </row>
        <row r="270">
          <cell r="A270">
            <v>6418</v>
          </cell>
          <cell r="B270" t="str">
            <v>CODO HD EXTREMO LISO 45ºX4``</v>
          </cell>
          <cell r="C270" t="str">
            <v>UN</v>
          </cell>
          <cell r="D270">
            <v>232596</v>
          </cell>
        </row>
        <row r="271">
          <cell r="A271">
            <v>6419</v>
          </cell>
          <cell r="B271" t="str">
            <v>CODO HD EXTREMO LISO 45ºX6``</v>
          </cell>
          <cell r="C271" t="str">
            <v>UN</v>
          </cell>
          <cell r="D271">
            <v>446250</v>
          </cell>
        </row>
        <row r="272">
          <cell r="A272">
            <v>6420</v>
          </cell>
          <cell r="B272" t="str">
            <v>CODO HD EXTREMO LISO 45ºX8``</v>
          </cell>
          <cell r="C272" t="str">
            <v>UN</v>
          </cell>
          <cell r="D272">
            <v>770623</v>
          </cell>
        </row>
        <row r="273">
          <cell r="A273">
            <v>6421</v>
          </cell>
          <cell r="B273" t="str">
            <v>CODO HD EXTREMO LISO 45ºX10"</v>
          </cell>
          <cell r="C273" t="str">
            <v>UN</v>
          </cell>
          <cell r="D273">
            <v>1223056</v>
          </cell>
        </row>
        <row r="274">
          <cell r="A274">
            <v>6422</v>
          </cell>
          <cell r="B274" t="str">
            <v>CODO HD EXTREMO LISO 45ºX12``</v>
          </cell>
          <cell r="C274" t="str">
            <v>UN</v>
          </cell>
          <cell r="D274">
            <v>1675256</v>
          </cell>
        </row>
        <row r="275">
          <cell r="A275">
            <v>6423</v>
          </cell>
          <cell r="B275" t="str">
            <v>CODO HD EXTREMO LISO 45ºX14``</v>
          </cell>
          <cell r="C275" t="str">
            <v>UN</v>
          </cell>
          <cell r="D275">
            <v>1997936</v>
          </cell>
        </row>
        <row r="276">
          <cell r="A276">
            <v>6424</v>
          </cell>
          <cell r="B276" t="str">
            <v>CODO HD EXTREMO LISO 45ºX16``</v>
          </cell>
          <cell r="C276" t="str">
            <v>UN</v>
          </cell>
          <cell r="D276">
            <v>2584201</v>
          </cell>
        </row>
        <row r="277">
          <cell r="A277">
            <v>6425</v>
          </cell>
          <cell r="B277" t="str">
            <v>CODO HD EXTREMO LISO 45ºX18``</v>
          </cell>
          <cell r="C277" t="str">
            <v>UN</v>
          </cell>
          <cell r="D277">
            <v>3510653</v>
          </cell>
        </row>
        <row r="278">
          <cell r="A278">
            <v>6426</v>
          </cell>
          <cell r="B278" t="str">
            <v>CODO HD EXTREMO LISO 45ºX20``</v>
          </cell>
          <cell r="C278" t="str">
            <v>UN</v>
          </cell>
          <cell r="D278">
            <v>5055702</v>
          </cell>
        </row>
        <row r="279">
          <cell r="A279">
            <v>6430</v>
          </cell>
          <cell r="B279" t="str">
            <v>CODO HD EXTREMO LISO 22.5ºX4``</v>
          </cell>
          <cell r="C279" t="str">
            <v>UN</v>
          </cell>
          <cell r="D279">
            <v>214149</v>
          </cell>
        </row>
        <row r="280">
          <cell r="A280">
            <v>6431</v>
          </cell>
          <cell r="B280" t="str">
            <v>CODO HD EXTREMO LISO 22.5ºX6``</v>
          </cell>
          <cell r="C280" t="str">
            <v>UN</v>
          </cell>
          <cell r="D280">
            <v>368900</v>
          </cell>
        </row>
        <row r="281">
          <cell r="A281">
            <v>6434</v>
          </cell>
          <cell r="B281" t="str">
            <v>CODO HD EXTREMO LISO 22.5ºX12``</v>
          </cell>
          <cell r="C281" t="str">
            <v>UN</v>
          </cell>
          <cell r="D281">
            <v>1454444</v>
          </cell>
        </row>
        <row r="282">
          <cell r="A282">
            <v>6440</v>
          </cell>
          <cell r="B282" t="str">
            <v>CODO HD EXTREMO LISO 11.25ºX2``</v>
          </cell>
          <cell r="C282" t="str">
            <v>UN</v>
          </cell>
          <cell r="D282">
            <v>103530</v>
          </cell>
        </row>
        <row r="283">
          <cell r="A283">
            <v>6441</v>
          </cell>
          <cell r="B283" t="str">
            <v>CODO HD EXTREMO LISO 11.25ºX3``</v>
          </cell>
          <cell r="C283" t="str">
            <v>UN</v>
          </cell>
          <cell r="D283">
            <v>163518</v>
          </cell>
        </row>
        <row r="284">
          <cell r="A284">
            <v>6442</v>
          </cell>
          <cell r="B284" t="str">
            <v>CODO HD EXTREMO LISO 11.25ºX4``</v>
          </cell>
          <cell r="C284" t="str">
            <v>UN</v>
          </cell>
          <cell r="D284">
            <v>204926</v>
          </cell>
        </row>
        <row r="285">
          <cell r="A285">
            <v>6443</v>
          </cell>
          <cell r="B285" t="str">
            <v>CODO HD EXTREMO LISO 11.25ºX6``</v>
          </cell>
          <cell r="C285" t="str">
            <v>UN</v>
          </cell>
          <cell r="D285">
            <v>357000</v>
          </cell>
        </row>
        <row r="286">
          <cell r="A286">
            <v>6446</v>
          </cell>
          <cell r="B286" t="str">
            <v>CODO HD EXTREMO LISO 11.25ºX12``</v>
          </cell>
          <cell r="C286" t="str">
            <v>UN</v>
          </cell>
          <cell r="D286">
            <v>1252144</v>
          </cell>
        </row>
        <row r="287">
          <cell r="A287">
            <v>6454</v>
          </cell>
          <cell r="B287" t="str">
            <v>UNION REPARACION HD EXTREMO LISO D=6"</v>
          </cell>
          <cell r="C287" t="str">
            <v>UN</v>
          </cell>
          <cell r="D287">
            <v>255188</v>
          </cell>
        </row>
        <row r="288">
          <cell r="A288">
            <v>6455</v>
          </cell>
          <cell r="B288" t="str">
            <v>UNION REPARACION HD EXTREMO LISO D=8"</v>
          </cell>
          <cell r="C288" t="str">
            <v>UN</v>
          </cell>
          <cell r="D288">
            <v>407031</v>
          </cell>
        </row>
        <row r="289">
          <cell r="A289">
            <v>6456</v>
          </cell>
          <cell r="B289" t="str">
            <v>UNION REPARACION HD EXTREMO LISO D=10"</v>
          </cell>
          <cell r="C289" t="str">
            <v>UN</v>
          </cell>
          <cell r="D289">
            <v>900359</v>
          </cell>
        </row>
        <row r="290">
          <cell r="A290">
            <v>6457</v>
          </cell>
          <cell r="B290" t="str">
            <v>UNION REPARACION HD EXTREMO LISO D=12"</v>
          </cell>
          <cell r="C290" t="str">
            <v>UN</v>
          </cell>
          <cell r="D290">
            <v>1083813</v>
          </cell>
        </row>
        <row r="291">
          <cell r="A291">
            <v>6458</v>
          </cell>
          <cell r="B291" t="str">
            <v>UNION REPARACION HD EXTREMO LISO D=14"</v>
          </cell>
          <cell r="C291" t="str">
            <v>UN</v>
          </cell>
          <cell r="D291">
            <v>1307164</v>
          </cell>
        </row>
        <row r="292">
          <cell r="A292">
            <v>6459</v>
          </cell>
          <cell r="B292" t="str">
            <v>UNION REPARACION HD EXTREMO LISO D=16"</v>
          </cell>
          <cell r="C292" t="str">
            <v>UN</v>
          </cell>
          <cell r="D292">
            <v>1407715</v>
          </cell>
        </row>
        <row r="293">
          <cell r="A293">
            <v>6462</v>
          </cell>
          <cell r="B293" t="str">
            <v>TAPON HD EXTREMO LISO D=4"</v>
          </cell>
          <cell r="C293" t="str">
            <v>UN</v>
          </cell>
          <cell r="D293">
            <v>111169</v>
          </cell>
        </row>
        <row r="294">
          <cell r="A294">
            <v>6463</v>
          </cell>
          <cell r="B294" t="str">
            <v>TAPON HD EXTREMO LISO D=6"</v>
          </cell>
          <cell r="C294" t="str">
            <v>UN</v>
          </cell>
          <cell r="D294">
            <v>279505</v>
          </cell>
        </row>
        <row r="295">
          <cell r="A295">
            <v>6464</v>
          </cell>
          <cell r="B295" t="str">
            <v>TAPON HD EXTREMO LISO D=8"</v>
          </cell>
          <cell r="C295" t="str">
            <v>UN</v>
          </cell>
          <cell r="D295">
            <v>561048</v>
          </cell>
        </row>
        <row r="296">
          <cell r="A296">
            <v>6472</v>
          </cell>
          <cell r="B296" t="str">
            <v>TUBERIA CONDUIT PVC D=1"</v>
          </cell>
          <cell r="C296" t="str">
            <v>ML</v>
          </cell>
          <cell r="D296">
            <v>5061</v>
          </cell>
        </row>
        <row r="297">
          <cell r="A297">
            <v>6473</v>
          </cell>
          <cell r="B297" t="str">
            <v>TUBERIA CONDUIT PVC D=1 1/4"</v>
          </cell>
          <cell r="C297" t="str">
            <v>ML</v>
          </cell>
          <cell r="D297">
            <v>7825</v>
          </cell>
        </row>
        <row r="298">
          <cell r="A298">
            <v>6474</v>
          </cell>
          <cell r="B298" t="str">
            <v>TUBERIA CONDUIT PVC D=1 1/2"</v>
          </cell>
          <cell r="C298" t="str">
            <v>ML</v>
          </cell>
          <cell r="D298">
            <v>9977</v>
          </cell>
        </row>
        <row r="299">
          <cell r="A299">
            <v>6475</v>
          </cell>
          <cell r="B299" t="str">
            <v>TUBERIA CONDUIT PVC D=2"</v>
          </cell>
          <cell r="C299" t="str">
            <v>ML</v>
          </cell>
          <cell r="D299">
            <v>15345</v>
          </cell>
        </row>
        <row r="300">
          <cell r="A300">
            <v>6476</v>
          </cell>
          <cell r="B300" t="str">
            <v>VALVULA COMPUERTA ELASTICA VNA E. L. D=2"</v>
          </cell>
          <cell r="C300" t="str">
            <v>UN</v>
          </cell>
          <cell r="D300">
            <v>558912</v>
          </cell>
        </row>
        <row r="301">
          <cell r="A301">
            <v>6477</v>
          </cell>
          <cell r="B301" t="str">
            <v>VALVULA COMPUERTA ELASTICA VNA E. L. D=3"</v>
          </cell>
          <cell r="C301" t="str">
            <v>UN</v>
          </cell>
          <cell r="D301">
            <v>795878</v>
          </cell>
        </row>
        <row r="302">
          <cell r="A302">
            <v>6479</v>
          </cell>
          <cell r="B302" t="str">
            <v>VALVULA COMPUERTA ELASTICA VNA E. L. D=6"</v>
          </cell>
          <cell r="C302" t="str">
            <v>UN</v>
          </cell>
          <cell r="D302">
            <v>2035235</v>
          </cell>
        </row>
        <row r="303">
          <cell r="A303">
            <v>6480</v>
          </cell>
          <cell r="B303" t="str">
            <v>VALVULA COMPUERTA ELASTICA VNA E. L. D=8"</v>
          </cell>
          <cell r="C303" t="str">
            <v>UN</v>
          </cell>
          <cell r="D303">
            <v>3712800</v>
          </cell>
        </row>
        <row r="304">
          <cell r="A304">
            <v>6481</v>
          </cell>
          <cell r="B304" t="str">
            <v>HIDRANTE EXTREMO BRIDA D=3" TIPO MILAN</v>
          </cell>
          <cell r="C304" t="str">
            <v>UN</v>
          </cell>
          <cell r="D304">
            <v>4046164</v>
          </cell>
        </row>
        <row r="305">
          <cell r="A305">
            <v>6482</v>
          </cell>
          <cell r="B305" t="str">
            <v>HIDRANTE EXTREMO BRIDA D=4" TIPO TRAFICO</v>
          </cell>
          <cell r="C305" t="str">
            <v>UN</v>
          </cell>
          <cell r="D305">
            <v>5409456</v>
          </cell>
        </row>
        <row r="306">
          <cell r="A306">
            <v>6483</v>
          </cell>
          <cell r="B306" t="str">
            <v>HIDRANTE EXTREMO BRIDA D=6" TIPO TRAFICO</v>
          </cell>
          <cell r="C306" t="str">
            <v>UN</v>
          </cell>
          <cell r="D306">
            <v>7375422</v>
          </cell>
        </row>
        <row r="307">
          <cell r="A307">
            <v>6484</v>
          </cell>
          <cell r="B307" t="str">
            <v>HIDRANTE EXTREMO BRIDA D=4" TIPO POSTE</v>
          </cell>
          <cell r="C307" t="str">
            <v>UN</v>
          </cell>
          <cell r="D307">
            <v>2697730</v>
          </cell>
        </row>
        <row r="308">
          <cell r="A308">
            <v>6485</v>
          </cell>
          <cell r="B308" t="str">
            <v>HIDRANTE EXTREMO BRIDA D=6" TIPO POSTE</v>
          </cell>
          <cell r="C308" t="str">
            <v>UN</v>
          </cell>
          <cell r="D308">
            <v>3015460</v>
          </cell>
        </row>
        <row r="309">
          <cell r="A309">
            <v>6507</v>
          </cell>
          <cell r="B309" t="str">
            <v>TERMINADORA DE ASFALTO - ANCHO DE PAVIMENTACIÓN ESTÁNDAR DE 2 A 6m - VOLUMEN DE LA TOLVA DE 5 A 8 M3 - INCLUYE OPERARIO Y COMBUSTIBLE</v>
          </cell>
          <cell r="C309" t="str">
            <v>HR</v>
          </cell>
          <cell r="D309">
            <v>212704</v>
          </cell>
        </row>
        <row r="310">
          <cell r="A310">
            <v>6527</v>
          </cell>
          <cell r="B310" t="str">
            <v>UNION REPARACION PVC U.M. NORMA NTC 382 D=6"</v>
          </cell>
          <cell r="C310" t="str">
            <v>UN</v>
          </cell>
          <cell r="D310">
            <v>243088</v>
          </cell>
        </row>
        <row r="311">
          <cell r="A311">
            <v>6528</v>
          </cell>
          <cell r="B311" t="str">
            <v>UNION REPARACION PVC U.M. NORMA NTC 382 D=8"</v>
          </cell>
          <cell r="C311" t="str">
            <v>UN</v>
          </cell>
          <cell r="D311">
            <v>446968</v>
          </cell>
        </row>
        <row r="312">
          <cell r="A312">
            <v>6530</v>
          </cell>
          <cell r="B312" t="str">
            <v>UNION REPARACION PVC U.M. NORMA NTC 382 D=12"</v>
          </cell>
          <cell r="C312" t="str">
            <v>UN</v>
          </cell>
          <cell r="D312">
            <v>1397506</v>
          </cell>
        </row>
        <row r="313">
          <cell r="A313">
            <v>6534</v>
          </cell>
          <cell r="B313" t="str">
            <v>BANCA EN CONCRETO SIN ESPALDAR M31</v>
          </cell>
          <cell r="C313" t="str">
            <v>UN</v>
          </cell>
          <cell r="D313">
            <v>416500</v>
          </cell>
        </row>
        <row r="314">
          <cell r="A314">
            <v>6535</v>
          </cell>
          <cell r="B314" t="str">
            <v>BANCA MODULAR EN CONCRETO M40</v>
          </cell>
          <cell r="C314" t="str">
            <v>UN</v>
          </cell>
          <cell r="D314">
            <v>208250</v>
          </cell>
        </row>
        <row r="315">
          <cell r="A315">
            <v>6539</v>
          </cell>
          <cell r="B315" t="str">
            <v>ADAPTADOR TERMINAL CAMPANA PVC D=3"</v>
          </cell>
          <cell r="C315" t="str">
            <v>UN</v>
          </cell>
          <cell r="D315">
            <v>9018</v>
          </cell>
        </row>
        <row r="316">
          <cell r="A316">
            <v>6540</v>
          </cell>
          <cell r="B316" t="str">
            <v>ADAPTADOR TERMINAL CAMPANA PVC D=4"</v>
          </cell>
          <cell r="C316" t="str">
            <v>UN</v>
          </cell>
          <cell r="D316">
            <v>17505</v>
          </cell>
        </row>
        <row r="317">
          <cell r="A317">
            <v>6543</v>
          </cell>
          <cell r="B317" t="str">
            <v>MARCO Y TAPA CAJA PASO SENCILLA ANDEN ETB</v>
          </cell>
          <cell r="C317" t="str">
            <v>UN</v>
          </cell>
          <cell r="D317">
            <v>394464</v>
          </cell>
        </row>
        <row r="318">
          <cell r="A318">
            <v>6545</v>
          </cell>
          <cell r="B318" t="str">
            <v>MARCO Y TAPAS CAJA PASO DOBLE ANDEN ETB</v>
          </cell>
          <cell r="C318" t="str">
            <v>UN</v>
          </cell>
          <cell r="D318">
            <v>681540</v>
          </cell>
        </row>
        <row r="319">
          <cell r="A319">
            <v>6551</v>
          </cell>
          <cell r="B319" t="str">
            <v>SEÑAL DOBLE CARA PARA CICLORUTA PARAL 3m</v>
          </cell>
          <cell r="C319" t="str">
            <v>UN</v>
          </cell>
          <cell r="D319">
            <v>556052</v>
          </cell>
        </row>
        <row r="320">
          <cell r="A320">
            <v>6552</v>
          </cell>
          <cell r="B320" t="str">
            <v>SEÑAL DE TRANSITO GRUPO I (60x60cm) POSTE 3.5m</v>
          </cell>
          <cell r="C320" t="str">
            <v>UN</v>
          </cell>
          <cell r="D320">
            <v>386892</v>
          </cell>
        </row>
        <row r="321">
          <cell r="A321">
            <v>6553</v>
          </cell>
          <cell r="B321" t="str">
            <v>SEÑAL DE TRANSITO GRUPO I (75x75cm) POSTE 3.5m</v>
          </cell>
          <cell r="C321" t="str">
            <v>UN</v>
          </cell>
          <cell r="D321">
            <v>503446</v>
          </cell>
        </row>
        <row r="322">
          <cell r="A322">
            <v>6554</v>
          </cell>
          <cell r="B322" t="str">
            <v>SEÑAL DE TRANSITO GRUPO I (90x90cm) POSTE 3.5m</v>
          </cell>
          <cell r="C322" t="str">
            <v>UN</v>
          </cell>
          <cell r="D322">
            <v>678300</v>
          </cell>
        </row>
        <row r="323">
          <cell r="A323">
            <v>6555</v>
          </cell>
          <cell r="B323" t="str">
            <v>TACHON EN CONCRETO 0.4x0.15x0.08m</v>
          </cell>
          <cell r="C323" t="str">
            <v>UN</v>
          </cell>
          <cell r="D323">
            <v>56570</v>
          </cell>
        </row>
        <row r="324">
          <cell r="A324">
            <v>6556</v>
          </cell>
          <cell r="B324" t="str">
            <v>TACHA REFLECTIVA UNIDIRECCIONAL, NO INCLUYE ELEMENTOS DE ANCLAJE</v>
          </cell>
          <cell r="C324" t="str">
            <v>UN</v>
          </cell>
          <cell r="D324">
            <v>8628</v>
          </cell>
        </row>
        <row r="325">
          <cell r="A325">
            <v>6559</v>
          </cell>
          <cell r="B325" t="str">
            <v>ADAPTADOR MACHO PVC U.S. D=2``</v>
          </cell>
          <cell r="C325" t="str">
            <v>UN</v>
          </cell>
          <cell r="D325">
            <v>7923</v>
          </cell>
        </row>
        <row r="326">
          <cell r="A326">
            <v>6560</v>
          </cell>
          <cell r="B326" t="str">
            <v>ADAPTADOR MACHO PVC U.S. D=3``</v>
          </cell>
          <cell r="C326" t="str">
            <v>UN</v>
          </cell>
          <cell r="D326">
            <v>31145</v>
          </cell>
        </row>
        <row r="327">
          <cell r="A327">
            <v>6561</v>
          </cell>
          <cell r="B327" t="str">
            <v>ADAPTADOR MACHO PVC U.S. D=4``</v>
          </cell>
          <cell r="C327" t="str">
            <v>UN</v>
          </cell>
          <cell r="D327">
            <v>57292</v>
          </cell>
        </row>
        <row r="328">
          <cell r="A328">
            <v>6567</v>
          </cell>
          <cell r="B328" t="str">
            <v>CARROTANQUE IRRIGADOR DE AGUA - HORA</v>
          </cell>
          <cell r="C328" t="str">
            <v>HR</v>
          </cell>
          <cell r="D328">
            <v>107100</v>
          </cell>
        </row>
        <row r="329">
          <cell r="A329">
            <v>6578</v>
          </cell>
          <cell r="B329" t="str">
            <v>TRITURADO 3/4"</v>
          </cell>
          <cell r="C329" t="str">
            <v>M3</v>
          </cell>
          <cell r="D329">
            <v>84490</v>
          </cell>
        </row>
        <row r="330">
          <cell r="A330">
            <v>6624</v>
          </cell>
          <cell r="B330" t="str">
            <v>RAJÓN SUELTO &gt; = 12" (30 - 50 cm)</v>
          </cell>
          <cell r="C330" t="str">
            <v>M3</v>
          </cell>
          <cell r="D330">
            <v>60571</v>
          </cell>
        </row>
        <row r="331">
          <cell r="A331">
            <v>6625</v>
          </cell>
          <cell r="B331" t="str">
            <v>MEZCLADORA DE CONCRETO (1,5 BULTOS) - INCLUYE COMBUSTIBLE</v>
          </cell>
          <cell r="C331" t="str">
            <v>DIA</v>
          </cell>
          <cell r="D331">
            <v>61648</v>
          </cell>
        </row>
        <row r="332">
          <cell r="A332">
            <v>6629</v>
          </cell>
          <cell r="B332" t="str">
            <v>FOTOCELDA CON BASE</v>
          </cell>
          <cell r="C332" t="str">
            <v>UN</v>
          </cell>
          <cell r="D332">
            <v>47600</v>
          </cell>
        </row>
        <row r="333">
          <cell r="A333">
            <v>6630</v>
          </cell>
          <cell r="B333" t="str">
            <v>BOMBILLO SODIO 70 W, 208/220V</v>
          </cell>
          <cell r="C333" t="str">
            <v>UN</v>
          </cell>
          <cell r="D333">
            <v>27370</v>
          </cell>
        </row>
        <row r="334">
          <cell r="A334">
            <v>6636</v>
          </cell>
          <cell r="B334" t="str">
            <v>POSTE METALICO H=10m BRAZO SENCILLO (PINTADO)</v>
          </cell>
          <cell r="C334" t="str">
            <v>UN</v>
          </cell>
          <cell r="D334">
            <v>3304273</v>
          </cell>
        </row>
        <row r="335">
          <cell r="A335">
            <v>6645</v>
          </cell>
          <cell r="B335" t="str">
            <v>CODO G.RAD. PVC U.M. NORMA NTC 382 90° D=2 1/2" RDE 21</v>
          </cell>
          <cell r="C335" t="str">
            <v>UN</v>
          </cell>
          <cell r="D335">
            <v>87247</v>
          </cell>
        </row>
        <row r="336">
          <cell r="A336">
            <v>6646</v>
          </cell>
          <cell r="B336" t="str">
            <v>CODO G.RAD. PVC U.M. NORMA NTC 382 90° D=3" RDE 21</v>
          </cell>
          <cell r="C336" t="str">
            <v>UN</v>
          </cell>
          <cell r="D336">
            <v>121282</v>
          </cell>
        </row>
        <row r="337">
          <cell r="A337">
            <v>6647</v>
          </cell>
          <cell r="B337" t="str">
            <v>CODO G.RAD. PVC U.M. NORMA NTC 382 90° D=6" RDE 21</v>
          </cell>
          <cell r="C337" t="str">
            <v>UN</v>
          </cell>
          <cell r="D337">
            <v>328532</v>
          </cell>
        </row>
        <row r="338">
          <cell r="A338">
            <v>6648</v>
          </cell>
          <cell r="B338" t="str">
            <v>CODO G.RAD. PVC U.M. NORMA NTC 382 90° D=10" RDE 21</v>
          </cell>
          <cell r="C338" t="str">
            <v>UN</v>
          </cell>
          <cell r="D338">
            <v>2617521</v>
          </cell>
        </row>
        <row r="339">
          <cell r="A339">
            <v>6649</v>
          </cell>
          <cell r="B339" t="str">
            <v>CODO G.RAD. PVC U.M. NORMA NTC 382 45° D=2 1/2" RDE 21</v>
          </cell>
          <cell r="C339" t="str">
            <v>UN</v>
          </cell>
          <cell r="D339">
            <v>100055</v>
          </cell>
        </row>
        <row r="340">
          <cell r="A340">
            <v>6650</v>
          </cell>
          <cell r="B340" t="str">
            <v>CODO G.RAD. PVC U.M. NORMA NTC 382 45° D=2" RDE 21</v>
          </cell>
          <cell r="C340" t="str">
            <v>UN</v>
          </cell>
          <cell r="D340">
            <v>77292</v>
          </cell>
        </row>
        <row r="341">
          <cell r="A341">
            <v>6651</v>
          </cell>
          <cell r="B341" t="str">
            <v>CODO G.RAD. PVC U.M. NORMA NTC 382 45° D=3" RDE 21</v>
          </cell>
          <cell r="C341" t="str">
            <v>UN</v>
          </cell>
          <cell r="D341">
            <v>115103</v>
          </cell>
        </row>
        <row r="342">
          <cell r="A342">
            <v>6652</v>
          </cell>
          <cell r="B342" t="str">
            <v>CODO G.RAD. PVC U.M. NORMA NTC 382 45° D=4" RDE 21</v>
          </cell>
          <cell r="C342" t="str">
            <v>UN</v>
          </cell>
          <cell r="D342">
            <v>151906</v>
          </cell>
        </row>
        <row r="343">
          <cell r="A343">
            <v>6653</v>
          </cell>
          <cell r="B343" t="str">
            <v>CODO G.RAD. PVC U.M. NORMA NTC 382 45° D=6" RDE 21</v>
          </cell>
          <cell r="C343" t="str">
            <v>UN</v>
          </cell>
          <cell r="D343">
            <v>285161</v>
          </cell>
        </row>
        <row r="344">
          <cell r="A344">
            <v>6654</v>
          </cell>
          <cell r="B344" t="str">
            <v>CODO G.RAD. PVC U.M. NORMA NTC 382 45° D=8" RDE 21</v>
          </cell>
          <cell r="C344" t="str">
            <v>UN</v>
          </cell>
          <cell r="D344">
            <v>799572</v>
          </cell>
        </row>
        <row r="345">
          <cell r="A345">
            <v>6655</v>
          </cell>
          <cell r="B345" t="str">
            <v>CODO G.RAD. PVC U.M. NORMA NTC 382 45° D=10" RDE 21</v>
          </cell>
          <cell r="C345" t="str">
            <v>UN</v>
          </cell>
          <cell r="D345">
            <v>1712362</v>
          </cell>
        </row>
        <row r="346">
          <cell r="A346">
            <v>6656</v>
          </cell>
          <cell r="B346" t="str">
            <v>CODO G.RAD. PVC U.M. NORMA NTC 382 45° D=12" RDE 21</v>
          </cell>
          <cell r="C346" t="str">
            <v>UN</v>
          </cell>
          <cell r="D346">
            <v>2403655</v>
          </cell>
        </row>
        <row r="347">
          <cell r="A347">
            <v>6657</v>
          </cell>
          <cell r="B347" t="str">
            <v>CODO G.RAD. PVC U.M. NORMA NTC 382 22.5° D=2" RDE 21</v>
          </cell>
          <cell r="C347" t="str">
            <v>UN</v>
          </cell>
          <cell r="D347">
            <v>37423</v>
          </cell>
        </row>
        <row r="348">
          <cell r="A348">
            <v>6658</v>
          </cell>
          <cell r="B348" t="str">
            <v>CODO G.RAD. PVC U.M. NORMA NTC 382 22.5° D=2 1/2" RDE 21</v>
          </cell>
          <cell r="C348" t="str">
            <v>UN</v>
          </cell>
          <cell r="D348">
            <v>52880</v>
          </cell>
        </row>
        <row r="349">
          <cell r="A349">
            <v>6659</v>
          </cell>
          <cell r="B349" t="str">
            <v>CODO G.RAD. PVC U.M. NORMA NTC 382 22.5° D=3" RDE 21</v>
          </cell>
          <cell r="C349" t="str">
            <v>UN</v>
          </cell>
          <cell r="D349">
            <v>72857</v>
          </cell>
        </row>
        <row r="350">
          <cell r="A350">
            <v>6660</v>
          </cell>
          <cell r="B350" t="str">
            <v>CODO G.RAD. PVC U.M. NORMA NTC 382 22.5° D=4" RDE 21</v>
          </cell>
          <cell r="C350" t="str">
            <v>UN</v>
          </cell>
          <cell r="D350">
            <v>119685</v>
          </cell>
        </row>
        <row r="351">
          <cell r="A351">
            <v>6661</v>
          </cell>
          <cell r="B351" t="str">
            <v>CODO G.RAD. PVC U.M. NORMA NTC 382 22.5° D=6" RDE 21</v>
          </cell>
          <cell r="C351" t="str">
            <v>UN</v>
          </cell>
          <cell r="D351">
            <v>294082</v>
          </cell>
        </row>
        <row r="352">
          <cell r="A352">
            <v>6662</v>
          </cell>
          <cell r="B352" t="str">
            <v>CODO G.RAD. PVC U.M. NORMA NTC 382 22.5° D=8" RDE 21</v>
          </cell>
          <cell r="C352" t="str">
            <v>UN</v>
          </cell>
          <cell r="D352">
            <v>622236</v>
          </cell>
        </row>
        <row r="353">
          <cell r="A353">
            <v>6663</v>
          </cell>
          <cell r="B353" t="str">
            <v>CODO G.RAD. PVC U.M. NORMA NTC 382 22.5° D=10" RDE 21</v>
          </cell>
          <cell r="C353" t="str">
            <v>UN</v>
          </cell>
          <cell r="D353">
            <v>1394286</v>
          </cell>
        </row>
        <row r="354">
          <cell r="A354">
            <v>6664</v>
          </cell>
          <cell r="B354" t="str">
            <v>CODO G.RAD. PVC U.M. NORMA NTC 382 22.5° D=12" RDE 21</v>
          </cell>
          <cell r="C354" t="str">
            <v>UN</v>
          </cell>
          <cell r="D354">
            <v>1877584</v>
          </cell>
        </row>
        <row r="355">
          <cell r="A355">
            <v>6665</v>
          </cell>
          <cell r="B355" t="str">
            <v>CODO G.RAD. PVC U.M. NORMA NTC 382 11.25° D=2" RDE 21</v>
          </cell>
          <cell r="C355" t="str">
            <v>UN</v>
          </cell>
          <cell r="D355">
            <v>43265</v>
          </cell>
        </row>
        <row r="356">
          <cell r="A356">
            <v>6666</v>
          </cell>
          <cell r="B356" t="str">
            <v>CODO G.RAD. PVC U.M. NORMA NTC 382 TI11.25° D=2 1/2" RDE 21</v>
          </cell>
          <cell r="C356" t="str">
            <v>UN</v>
          </cell>
          <cell r="D356">
            <v>50000</v>
          </cell>
        </row>
        <row r="357">
          <cell r="A357">
            <v>6667</v>
          </cell>
          <cell r="B357" t="str">
            <v>CODO G.RAD. PVC U.M. NORMA NTC 382 11.25° D=3" RDE 21</v>
          </cell>
          <cell r="C357" t="str">
            <v>UN</v>
          </cell>
          <cell r="D357">
            <v>66404</v>
          </cell>
        </row>
        <row r="358">
          <cell r="A358">
            <v>6668</v>
          </cell>
          <cell r="B358" t="str">
            <v>CODO G.RAD. PVC U.M. NORMA NTC 382 11.25° D=4" RDE 21</v>
          </cell>
          <cell r="C358" t="str">
            <v>UN</v>
          </cell>
          <cell r="D358">
            <v>113712</v>
          </cell>
        </row>
        <row r="359">
          <cell r="A359">
            <v>6669</v>
          </cell>
          <cell r="B359" t="str">
            <v>CODO G.RAD. PVC U.M. NORMA NTC 382 11.25° D=6" RDE 21</v>
          </cell>
          <cell r="C359" t="str">
            <v>UN</v>
          </cell>
          <cell r="D359">
            <v>262957</v>
          </cell>
        </row>
        <row r="360">
          <cell r="A360">
            <v>6670</v>
          </cell>
          <cell r="B360" t="str">
            <v>CODO G.RAD. PVC U.M. NORMA NTC 382 11.25° D=8" RDE 21</v>
          </cell>
          <cell r="C360" t="str">
            <v>UN</v>
          </cell>
          <cell r="D360">
            <v>534306</v>
          </cell>
        </row>
        <row r="361">
          <cell r="A361">
            <v>6671</v>
          </cell>
          <cell r="B361" t="str">
            <v>CODO G.RAD. PVC U.M. NORMA NTC 382 11.25° D=10" RDE 21</v>
          </cell>
          <cell r="C361" t="str">
            <v>UN</v>
          </cell>
          <cell r="D361">
            <v>1140646</v>
          </cell>
        </row>
        <row r="362">
          <cell r="A362">
            <v>6672</v>
          </cell>
          <cell r="B362" t="str">
            <v>CODO G.RAD. PVC U.M. NORMA NTC 382 11.25° D=12" RDE 21</v>
          </cell>
          <cell r="C362" t="str">
            <v>UN</v>
          </cell>
          <cell r="D362">
            <v>1509827</v>
          </cell>
        </row>
        <row r="363">
          <cell r="A363">
            <v>6673</v>
          </cell>
          <cell r="B363" t="str">
            <v>CABINA TELEFONICA PEDESTAL M20</v>
          </cell>
          <cell r="C363" t="str">
            <v>UN</v>
          </cell>
          <cell r="D363">
            <v>7345632</v>
          </cell>
        </row>
        <row r="364">
          <cell r="A364">
            <v>6674</v>
          </cell>
          <cell r="B364" t="str">
            <v xml:space="preserve">PARADERO EN ACERO INOXIDABLE M10 </v>
          </cell>
          <cell r="C364" t="str">
            <v>UN</v>
          </cell>
          <cell r="D364">
            <v>8925000</v>
          </cell>
        </row>
        <row r="365">
          <cell r="A365">
            <v>6675</v>
          </cell>
          <cell r="B365" t="str">
            <v>CICLO-PARQUEADERO M101</v>
          </cell>
          <cell r="C365" t="str">
            <v>UN</v>
          </cell>
          <cell r="D365">
            <v>928200</v>
          </cell>
        </row>
        <row r="366">
          <cell r="A366">
            <v>6677</v>
          </cell>
          <cell r="B366" t="str">
            <v>BANCA EN MADERA M50</v>
          </cell>
          <cell r="C366" t="str">
            <v>UN</v>
          </cell>
          <cell r="D366">
            <v>654500</v>
          </cell>
        </row>
        <row r="367">
          <cell r="A367">
            <v>6679</v>
          </cell>
          <cell r="B367" t="str">
            <v>PROTECTOR DE ARBOL M90</v>
          </cell>
          <cell r="C367" t="str">
            <v>UN</v>
          </cell>
          <cell r="D367">
            <v>722211</v>
          </cell>
        </row>
        <row r="368">
          <cell r="A368">
            <v>6680</v>
          </cell>
          <cell r="B368" t="str">
            <v>PROTECTOR DE ARBOL DE DOS TUBOS M91</v>
          </cell>
          <cell r="C368" t="str">
            <v>UN</v>
          </cell>
          <cell r="D368">
            <v>226100</v>
          </cell>
        </row>
        <row r="369">
          <cell r="A369">
            <v>6681</v>
          </cell>
          <cell r="B369" t="str">
            <v>POSTE HISTORICO M131 H=5m</v>
          </cell>
          <cell r="C369" t="str">
            <v>UN</v>
          </cell>
          <cell r="D369">
            <v>4713114</v>
          </cell>
        </row>
        <row r="370">
          <cell r="A370">
            <v>6682</v>
          </cell>
          <cell r="B370" t="str">
            <v>BOLARDO BAJO EN HIERRO M62</v>
          </cell>
          <cell r="C370" t="str">
            <v>UN</v>
          </cell>
          <cell r="D370">
            <v>190400</v>
          </cell>
        </row>
        <row r="371">
          <cell r="A371">
            <v>6683</v>
          </cell>
          <cell r="B371" t="str">
            <v>BOLARDO BAJO EN CONCRETO M61</v>
          </cell>
          <cell r="C371" t="str">
            <v>UN</v>
          </cell>
          <cell r="D371">
            <v>122166</v>
          </cell>
        </row>
        <row r="372">
          <cell r="A372">
            <v>6684</v>
          </cell>
          <cell r="B372" t="str">
            <v>BLOQUE ESTRUCTURAL TIPO PIEDRA GRIS</v>
          </cell>
          <cell r="C372" t="str">
            <v>UN</v>
          </cell>
          <cell r="D372">
            <v>6000</v>
          </cell>
        </row>
        <row r="373">
          <cell r="A373">
            <v>6698</v>
          </cell>
          <cell r="B373" t="str">
            <v>GEOTEXTIL NO TEJIDO PARA REPAVIMENTACION CON RESISTENCIA A LA TENSION GRAB: ENTRE 400 N Y 470 N, Y PUNTO DE FUSION: ENTRE 150°C Y 160°C</v>
          </cell>
          <cell r="C373" t="str">
            <v>M2</v>
          </cell>
          <cell r="D373">
            <v>7029</v>
          </cell>
        </row>
        <row r="374">
          <cell r="A374">
            <v>6700</v>
          </cell>
          <cell r="B374" t="str">
            <v>GEOTEXTIL NO TEJIDO CON RESISTENCIA A LA TENSION GRAB: ENTRE 720 N Y 780 N, Y RESISTENCIA AL RASGADO TRAPEZOIDAL: ENTRE 270 N Y 295 N</v>
          </cell>
          <cell r="C374" t="str">
            <v>M2</v>
          </cell>
          <cell r="D374">
            <v>7973</v>
          </cell>
        </row>
        <row r="375">
          <cell r="A375">
            <v>6701</v>
          </cell>
          <cell r="B375" t="str">
            <v>GEOTEXTIL NO TEJIDO CON RESISTENCIA A LA TENSION GRAB: ENTRE 850 N Y 980 N, Y RESISTENCIA AL RASGADO TRAPEZOIDAL: ENTRE 315 N Y 350 N</v>
          </cell>
          <cell r="C375" t="str">
            <v>M2</v>
          </cell>
          <cell r="D375">
            <v>9499</v>
          </cell>
        </row>
        <row r="376">
          <cell r="A376">
            <v>6702</v>
          </cell>
          <cell r="B376" t="str">
            <v>GEOTEXTIL NO TEJIDO CON RESISTENCIA A LA TENSION GRAB: ENTRE 1070 N Y 1165 N, Y RESISTENCIA AL RASGADO TRAPEZOIDAL: ENTRE 400 N Y 420 N</v>
          </cell>
          <cell r="C376" t="str">
            <v>M2</v>
          </cell>
          <cell r="D376">
            <v>13514</v>
          </cell>
        </row>
        <row r="377">
          <cell r="A377">
            <v>6703</v>
          </cell>
          <cell r="B377" t="str">
            <v>GEOTEXTIL NO TEJIDO CON RESISTENCIA A LA TENSION GRAB DE 1310 N, Y RESISTENCIA AL RASGADO TRAPEZOIDAL DE 470 N</v>
          </cell>
          <cell r="C377" t="str">
            <v>M2</v>
          </cell>
          <cell r="D377">
            <v>16440</v>
          </cell>
        </row>
        <row r="378">
          <cell r="A378">
            <v>6704</v>
          </cell>
          <cell r="B378" t="str">
            <v>GEOTEXTIL NO TEJIDO CON RESISTENCIA A LA TENSION GRAB DE 1530 N, Y RESISTENCIA AL RASGADO TRAPEZOIDAL DE 570 N</v>
          </cell>
          <cell r="C378" t="str">
            <v>M2</v>
          </cell>
          <cell r="D378">
            <v>20532</v>
          </cell>
        </row>
        <row r="379">
          <cell r="A379">
            <v>6710</v>
          </cell>
          <cell r="B379" t="str">
            <v>GEOTEXTIL TEJIDO CON RESISTENCIA A LA TENSION METODO TIRA ANCHA SENTIDO LONGITUDINAL: ENTRE 30 KN/M Y 39 KN/M, Y RESISTENCIA A LA TENSION GRAB: ENTRE 1140 N Y 1480 N</v>
          </cell>
          <cell r="C379" t="str">
            <v>M2</v>
          </cell>
          <cell r="D379">
            <v>6018</v>
          </cell>
        </row>
        <row r="380">
          <cell r="A380">
            <v>6715</v>
          </cell>
          <cell r="B380" t="str">
            <v>UNION PVC PRESION NORMA NTC 382 D=2 1/2"</v>
          </cell>
          <cell r="C380" t="str">
            <v>UN</v>
          </cell>
          <cell r="D380">
            <v>48526</v>
          </cell>
        </row>
        <row r="381">
          <cell r="A381">
            <v>6722</v>
          </cell>
          <cell r="B381" t="str">
            <v>SUBBASE GRANULAR B-400</v>
          </cell>
          <cell r="C381" t="str">
            <v>M3</v>
          </cell>
          <cell r="D381">
            <v>23800</v>
          </cell>
        </row>
        <row r="382">
          <cell r="A382">
            <v>6733</v>
          </cell>
          <cell r="B382" t="str">
            <v>ADOQUIN DE ARCILLA CUARTERON 26x6x6</v>
          </cell>
          <cell r="C382" t="str">
            <v>UN</v>
          </cell>
          <cell r="D382">
            <v>968</v>
          </cell>
        </row>
        <row r="383">
          <cell r="A383">
            <v>6739</v>
          </cell>
          <cell r="B383" t="str">
            <v>BOMBEO DE CONCRETO CON AUTOBOMBA (No incluye suministro ni instalación de concreto)</v>
          </cell>
          <cell r="C383" t="str">
            <v>M3</v>
          </cell>
          <cell r="D383">
            <v>55930</v>
          </cell>
        </row>
        <row r="384">
          <cell r="A384">
            <v>6780</v>
          </cell>
          <cell r="B384" t="str">
            <v>MOTOSIERRA - POTENCIA 2 A 3 KW (INCLUYE COMBUSTIBLE)</v>
          </cell>
          <cell r="C384" t="str">
            <v>DIA</v>
          </cell>
          <cell r="D384">
            <v>79000</v>
          </cell>
        </row>
        <row r="385">
          <cell r="A385">
            <v>6789</v>
          </cell>
          <cell r="B385" t="str">
            <v>ACERO FIGURADO No. 7 (Ø 7/8") F'y=60000 PSI</v>
          </cell>
          <cell r="C385" t="str">
            <v>KG</v>
          </cell>
          <cell r="D385">
            <v>4665</v>
          </cell>
        </row>
        <row r="386">
          <cell r="A386">
            <v>6792</v>
          </cell>
          <cell r="B386" t="str">
            <v>MARCO Y TAPA CIRCULAR CAMARA INSPECCIÓN ETB PL0025</v>
          </cell>
          <cell r="C386" t="str">
            <v>UN</v>
          </cell>
          <cell r="D386">
            <v>526696</v>
          </cell>
        </row>
        <row r="387">
          <cell r="A387">
            <v>6793</v>
          </cell>
          <cell r="B387" t="str">
            <v>MARCO Y TAPA CAJA INSPECCION SENCILLA CODENSA CS 275</v>
          </cell>
          <cell r="C387" t="str">
            <v>UN</v>
          </cell>
          <cell r="D387">
            <v>537988</v>
          </cell>
        </row>
        <row r="388">
          <cell r="A388">
            <v>6807</v>
          </cell>
          <cell r="B388" t="str">
            <v>FORMALETA MADERA SUMIDEROS</v>
          </cell>
          <cell r="C388" t="str">
            <v>M2</v>
          </cell>
          <cell r="D388">
            <v>47454</v>
          </cell>
        </row>
        <row r="389">
          <cell r="A389">
            <v>6824</v>
          </cell>
          <cell r="B389" t="str">
            <v>TRANSPORTE TUBERIA Y PREFABRICADOS</v>
          </cell>
          <cell r="C389" t="str">
            <v>KG</v>
          </cell>
          <cell r="D389">
            <v>36</v>
          </cell>
        </row>
        <row r="390">
          <cell r="A390">
            <v>6825</v>
          </cell>
          <cell r="B390" t="str">
            <v>BARRERA MONODIRECCIONAL NEW JERSEY (900x290x1000)</v>
          </cell>
          <cell r="C390" t="str">
            <v>UN</v>
          </cell>
          <cell r="D390">
            <v>272637</v>
          </cell>
        </row>
        <row r="391">
          <cell r="A391">
            <v>6826</v>
          </cell>
          <cell r="B391" t="str">
            <v>BARRERA BIDIRECCIONAL NEW JERSEY (800x600x1500)</v>
          </cell>
          <cell r="C391" t="str">
            <v>UN</v>
          </cell>
          <cell r="D391">
            <v>421102</v>
          </cell>
        </row>
        <row r="392">
          <cell r="A392">
            <v>6830</v>
          </cell>
          <cell r="B392" t="str">
            <v>GROUTING 10,5 MPa 1500 PSI (105 Kg/cm2)</v>
          </cell>
          <cell r="C392" t="str">
            <v>M3</v>
          </cell>
          <cell r="D392">
            <v>596965</v>
          </cell>
        </row>
        <row r="393">
          <cell r="A393">
            <v>6831</v>
          </cell>
          <cell r="B393" t="str">
            <v>GROUTING 2000 PSI 14 MPa (140 Kg/cm2)</v>
          </cell>
          <cell r="C393" t="str">
            <v>M3</v>
          </cell>
          <cell r="D393">
            <v>617224</v>
          </cell>
        </row>
        <row r="394">
          <cell r="A394">
            <v>6832</v>
          </cell>
          <cell r="B394" t="str">
            <v>GROUTING 17 MPa 2500 PSI (175 Kg/cm2)</v>
          </cell>
          <cell r="C394" t="str">
            <v>M3</v>
          </cell>
          <cell r="D394">
            <v>637483</v>
          </cell>
        </row>
        <row r="395">
          <cell r="A395">
            <v>6834</v>
          </cell>
          <cell r="B395" t="str">
            <v>TUBERIA PF D=1/2" RDE 9</v>
          </cell>
          <cell r="C395" t="str">
            <v>ML</v>
          </cell>
          <cell r="D395">
            <v>4732</v>
          </cell>
        </row>
        <row r="396">
          <cell r="A396">
            <v>6835</v>
          </cell>
          <cell r="B396" t="str">
            <v>UNION PVC PRESION U.S. D=1/2"</v>
          </cell>
          <cell r="C396" t="str">
            <v>UN</v>
          </cell>
          <cell r="D396">
            <v>551</v>
          </cell>
        </row>
        <row r="397">
          <cell r="A397">
            <v>6846</v>
          </cell>
          <cell r="B397" t="str">
            <v>ADOQUIN DE CONCRETO (200x100x80mm)</v>
          </cell>
          <cell r="C397" t="str">
            <v>UN</v>
          </cell>
          <cell r="D397">
            <v>1637</v>
          </cell>
        </row>
        <row r="398">
          <cell r="A398">
            <v>6847</v>
          </cell>
          <cell r="B398" t="str">
            <v>ADOQUIN DE CONCRETO (200x100x80mm) COLOR</v>
          </cell>
          <cell r="C398" t="str">
            <v>UN</v>
          </cell>
          <cell r="D398">
            <v>1700</v>
          </cell>
        </row>
        <row r="399">
          <cell r="A399">
            <v>6853</v>
          </cell>
          <cell r="B399" t="str">
            <v>ADOQUIN DE CONCRETO A25 (20x10x6cm)</v>
          </cell>
          <cell r="C399" t="str">
            <v>UN</v>
          </cell>
          <cell r="D399">
            <v>1397</v>
          </cell>
        </row>
        <row r="400">
          <cell r="A400">
            <v>6858</v>
          </cell>
          <cell r="B400" t="str">
            <v>CONCRETO MR50</v>
          </cell>
          <cell r="C400" t="str">
            <v>M3</v>
          </cell>
          <cell r="D400">
            <v>688522</v>
          </cell>
        </row>
        <row r="401">
          <cell r="A401">
            <v>6859</v>
          </cell>
          <cell r="B401" t="str">
            <v>CONCRETO MR45</v>
          </cell>
          <cell r="C401" t="str">
            <v>M3</v>
          </cell>
          <cell r="D401">
            <v>646297</v>
          </cell>
        </row>
        <row r="402">
          <cell r="A402">
            <v>6861</v>
          </cell>
          <cell r="B402" t="str">
            <v>LOSETA PREFABRICADA A50 - A55 - A56 (400x400x60mm)</v>
          </cell>
          <cell r="C402" t="str">
            <v>M2</v>
          </cell>
          <cell r="D402">
            <v>82490</v>
          </cell>
        </row>
        <row r="403">
          <cell r="A403">
            <v>6863</v>
          </cell>
          <cell r="B403" t="str">
            <v>CAÑUELA PREFABRICADA A120 (800x300x225mm)</v>
          </cell>
          <cell r="C403" t="str">
            <v>UN</v>
          </cell>
          <cell r="D403">
            <v>46627</v>
          </cell>
        </row>
        <row r="404">
          <cell r="A404">
            <v>6865</v>
          </cell>
          <cell r="B404" t="str">
            <v>CONCRETO TREMIE 3000 PSI (210 Kg/cm2)</v>
          </cell>
          <cell r="C404" t="str">
            <v>M3</v>
          </cell>
          <cell r="D404">
            <v>575621</v>
          </cell>
        </row>
        <row r="405">
          <cell r="A405">
            <v>6867</v>
          </cell>
          <cell r="B405" t="str">
            <v>ALQUILER PILOTEADORA PESO 60.000 KG, DIÁMETRO MAXIMO 1,20 M, PROFUNDIDAD 48 M. - INCLUYE OPERARIO Y COMBUSTIBLE</v>
          </cell>
          <cell r="C405" t="str">
            <v>HR</v>
          </cell>
          <cell r="D405">
            <v>600794</v>
          </cell>
        </row>
        <row r="406">
          <cell r="A406">
            <v>6875</v>
          </cell>
          <cell r="B406" t="str">
            <v>CEMENTO ASFÁLTICO MODIFICADO CON POLÍMEROS TIPO I</v>
          </cell>
          <cell r="C406" t="str">
            <v>KG</v>
          </cell>
          <cell r="D406">
            <v>5691</v>
          </cell>
        </row>
        <row r="407">
          <cell r="A407">
            <v>6878</v>
          </cell>
          <cell r="B407" t="str">
            <v>TRANSPORTE DE BASES ASFALTICAS</v>
          </cell>
          <cell r="C407" t="str">
            <v>M3-KM</v>
          </cell>
          <cell r="D407">
            <v>1782</v>
          </cell>
        </row>
        <row r="408">
          <cell r="A408">
            <v>6884</v>
          </cell>
          <cell r="B408" t="str">
            <v>POSTE METALICO H=9m BRAZO SENCILLO (PINTADO)</v>
          </cell>
          <cell r="C408" t="str">
            <v>UN</v>
          </cell>
          <cell r="D408">
            <v>3093167</v>
          </cell>
        </row>
        <row r="409">
          <cell r="A409">
            <v>6889</v>
          </cell>
          <cell r="B409" t="str">
            <v>FONDO DE JUNTA EN ESPUMA DE POLIETILENO DE BAJA DENSIDAD D=10 mm</v>
          </cell>
          <cell r="C409" t="str">
            <v>ML</v>
          </cell>
          <cell r="D409">
            <v>915</v>
          </cell>
        </row>
        <row r="410">
          <cell r="A410">
            <v>6914</v>
          </cell>
          <cell r="B410" t="str">
            <v>CURADOR PARA CONCRETOS Y MORTEROS</v>
          </cell>
          <cell r="C410" t="str">
            <v>KG</v>
          </cell>
          <cell r="D410">
            <v>9758</v>
          </cell>
        </row>
        <row r="411">
          <cell r="A411">
            <v>6919</v>
          </cell>
          <cell r="B411" t="str">
            <v>ESMALTE URETANO GRIS (COMPONENTE A)</v>
          </cell>
          <cell r="C411" t="str">
            <v>GLN</v>
          </cell>
          <cell r="D411">
            <v>237482</v>
          </cell>
        </row>
        <row r="412">
          <cell r="A412">
            <v>6944</v>
          </cell>
          <cell r="B412" t="str">
            <v>MARCO Y TAPA CIRCULAR CAJA VEHICULAR CODENSA CS280</v>
          </cell>
          <cell r="C412" t="str">
            <v>UN</v>
          </cell>
          <cell r="D412">
            <v>499800</v>
          </cell>
        </row>
        <row r="413">
          <cell r="A413">
            <v>6958</v>
          </cell>
          <cell r="B413" t="str">
            <v>GEOTEXTIL TEJIDO CON RESISTENCIA A LA TENSION METODO TIRA ANCHA SENTIDO LONGITUDINAL DE 60 KN/M, Y RESISTENCIA A LA TENSION GRAB DE 2400 N</v>
          </cell>
          <cell r="C413" t="str">
            <v>M2</v>
          </cell>
          <cell r="D413">
            <v>12399</v>
          </cell>
        </row>
        <row r="414">
          <cell r="A414">
            <v>6962</v>
          </cell>
          <cell r="B414" t="str">
            <v>EMULSION ASFALTICA CRL-1</v>
          </cell>
          <cell r="C414" t="str">
            <v>LT</v>
          </cell>
          <cell r="D414">
            <v>2353</v>
          </cell>
        </row>
        <row r="415">
          <cell r="A415">
            <v>6963</v>
          </cell>
          <cell r="B415" t="str">
            <v>EMULSION ASFALTICA CRR-1</v>
          </cell>
          <cell r="C415" t="str">
            <v>LT</v>
          </cell>
          <cell r="D415">
            <v>2292</v>
          </cell>
        </row>
        <row r="416">
          <cell r="A416">
            <v>6964</v>
          </cell>
          <cell r="B416" t="str">
            <v>EMULSION ASFALTICA CRR-2</v>
          </cell>
          <cell r="C416" t="str">
            <v>LT</v>
          </cell>
          <cell r="D416">
            <v>2410</v>
          </cell>
        </row>
        <row r="417">
          <cell r="A417">
            <v>7004</v>
          </cell>
          <cell r="B417" t="str">
            <v>BASE GRANULAR B-600</v>
          </cell>
          <cell r="C417" t="str">
            <v>M3</v>
          </cell>
          <cell r="D417">
            <v>46410</v>
          </cell>
        </row>
        <row r="418">
          <cell r="A418">
            <v>7005</v>
          </cell>
          <cell r="B418" t="str">
            <v>SUBBASE GRANULAR B-200</v>
          </cell>
          <cell r="C418" t="str">
            <v>M3</v>
          </cell>
          <cell r="D418">
            <v>19040</v>
          </cell>
        </row>
        <row r="419">
          <cell r="A419">
            <v>7009</v>
          </cell>
          <cell r="B419" t="str">
            <v>CORTADORA DE PAVIMENTOS (SIN DISCO) - PROFUNDIDAD DE CORTE MÁXIMO DE 16 A 20 cm - INCLUYE COMBUSTIBLE</v>
          </cell>
          <cell r="C419" t="str">
            <v>DIA</v>
          </cell>
          <cell r="D419">
            <v>101829</v>
          </cell>
        </row>
        <row r="420">
          <cell r="A420">
            <v>7012</v>
          </cell>
          <cell r="B420" t="str">
            <v>ADOQUIN DE ARCILLA 20x10x8</v>
          </cell>
          <cell r="C420" t="str">
            <v>UN</v>
          </cell>
          <cell r="D420">
            <v>1095</v>
          </cell>
        </row>
        <row r="421">
          <cell r="A421">
            <v>7018</v>
          </cell>
          <cell r="B421" t="str">
            <v>SELLANTE ELASTOMERICO CON BASE EN POLIURETANO</v>
          </cell>
          <cell r="C421" t="str">
            <v>GLN</v>
          </cell>
          <cell r="D421">
            <v>341217</v>
          </cell>
        </row>
        <row r="422">
          <cell r="A422">
            <v>7019</v>
          </cell>
          <cell r="B422" t="str">
            <v>GASOLINA CORRIENTE</v>
          </cell>
          <cell r="C422" t="str">
            <v>GLN</v>
          </cell>
          <cell r="D422">
            <v>15861</v>
          </cell>
        </row>
        <row r="423">
          <cell r="A423">
            <v>7020</v>
          </cell>
          <cell r="B423" t="str">
            <v>UNION REPARACION HD EXTREMO LISO D=3"</v>
          </cell>
          <cell r="C423" t="str">
            <v>UN</v>
          </cell>
          <cell r="D423">
            <v>159195</v>
          </cell>
        </row>
        <row r="424">
          <cell r="A424">
            <v>7021</v>
          </cell>
          <cell r="B424" t="str">
            <v>UNION GIBAULT HD PARA AC CL 25 D=3"</v>
          </cell>
          <cell r="C424" t="str">
            <v>UN</v>
          </cell>
          <cell r="D424">
            <v>154700</v>
          </cell>
        </row>
        <row r="425">
          <cell r="A425">
            <v>7022</v>
          </cell>
          <cell r="B425" t="str">
            <v>UNION GIBAULT HD PARA AC CL 25 D=4"</v>
          </cell>
          <cell r="C425" t="str">
            <v>UN</v>
          </cell>
          <cell r="D425">
            <v>186434</v>
          </cell>
        </row>
        <row r="426">
          <cell r="A426">
            <v>7023</v>
          </cell>
          <cell r="B426" t="str">
            <v>UNION GIBAULT HD PARA AC CL 25 D=8"</v>
          </cell>
          <cell r="C426" t="str">
            <v>UN</v>
          </cell>
          <cell r="D426">
            <v>275306</v>
          </cell>
        </row>
        <row r="427">
          <cell r="A427">
            <v>7024</v>
          </cell>
          <cell r="B427" t="str">
            <v>UNION GIBAULT HD PARA AC CL 25 D=6"</v>
          </cell>
          <cell r="C427" t="str">
            <v>UN</v>
          </cell>
          <cell r="D427">
            <v>268412</v>
          </cell>
        </row>
        <row r="428">
          <cell r="A428">
            <v>7025</v>
          </cell>
          <cell r="B428" t="str">
            <v>UNION GIBAULT HD PARA AC CL 25 D=10"</v>
          </cell>
          <cell r="C428" t="str">
            <v>UN</v>
          </cell>
          <cell r="D428">
            <v>543333</v>
          </cell>
        </row>
        <row r="429">
          <cell r="A429">
            <v>7026</v>
          </cell>
          <cell r="B429" t="str">
            <v>UNION GIBAULT HD PARA AC CL 25 D=12"</v>
          </cell>
          <cell r="C429" t="str">
            <v>UN</v>
          </cell>
          <cell r="D429">
            <v>798889</v>
          </cell>
        </row>
        <row r="430">
          <cell r="A430">
            <v>7041</v>
          </cell>
          <cell r="B430" t="str">
            <v>TAPA Y ANILLO EN POLIPROPILENO RECICLADO PARA POZO</v>
          </cell>
          <cell r="C430" t="str">
            <v>UN</v>
          </cell>
          <cell r="D430">
            <v>1530530</v>
          </cell>
        </row>
        <row r="431">
          <cell r="A431">
            <v>7050</v>
          </cell>
          <cell r="B431" t="str">
            <v>TARIFA HORA - PERSONAL DE OBRA - OFICIAL (INCLUYE FACTOR DE PRESTACIONES)</v>
          </cell>
          <cell r="C431" t="str">
            <v>HR</v>
          </cell>
          <cell r="D431">
            <v>14523</v>
          </cell>
        </row>
        <row r="432">
          <cell r="A432">
            <v>7055</v>
          </cell>
          <cell r="B432" t="str">
            <v>CAL HIDRATADA</v>
          </cell>
          <cell r="C432" t="str">
            <v>KG</v>
          </cell>
          <cell r="D432">
            <v>1012</v>
          </cell>
        </row>
        <row r="433">
          <cell r="A433">
            <v>7057</v>
          </cell>
          <cell r="B433" t="str">
            <v>TARIFA HORA - PERSONAL DE OBRA - AYUDANTE (INCLUYE FACTOR DE PRESTACIONES)</v>
          </cell>
          <cell r="C433" t="str">
            <v>HR</v>
          </cell>
          <cell r="D433">
            <v>10139</v>
          </cell>
        </row>
        <row r="434">
          <cell r="A434">
            <v>7071</v>
          </cell>
          <cell r="B434" t="str">
            <v>EMULSION ASFALTICA CRL-0</v>
          </cell>
          <cell r="C434" t="str">
            <v>LT</v>
          </cell>
          <cell r="D434">
            <v>1944</v>
          </cell>
        </row>
        <row r="435">
          <cell r="A435">
            <v>7080</v>
          </cell>
          <cell r="B435" t="str">
            <v>TUBERIA PVC SANITARIA U.S. D=4"</v>
          </cell>
          <cell r="C435" t="str">
            <v>ML</v>
          </cell>
          <cell r="D435">
            <v>34941</v>
          </cell>
        </row>
        <row r="436">
          <cell r="A436">
            <v>7081</v>
          </cell>
          <cell r="B436" t="str">
            <v>TUBERIA PVC SANITARIA U.S. D=6"</v>
          </cell>
          <cell r="C436" t="str">
            <v>ML</v>
          </cell>
          <cell r="D436">
            <v>73321</v>
          </cell>
        </row>
        <row r="437">
          <cell r="A437">
            <v>7082</v>
          </cell>
          <cell r="B437" t="str">
            <v>PLACA CUBIERTA POZO D=1.70m, e=0.25m - EAAB</v>
          </cell>
          <cell r="C437" t="str">
            <v>UN</v>
          </cell>
          <cell r="D437">
            <v>1585410</v>
          </cell>
        </row>
        <row r="438">
          <cell r="A438">
            <v>7084</v>
          </cell>
          <cell r="B438" t="str">
            <v>PLACA FONDO POZO D=1.70m, e=0.20m - EAAB</v>
          </cell>
          <cell r="C438" t="str">
            <v>UN</v>
          </cell>
          <cell r="D438">
            <v>1088510</v>
          </cell>
        </row>
        <row r="439">
          <cell r="A439">
            <v>7085</v>
          </cell>
          <cell r="B439" t="str">
            <v>SECCIÓN CILINDRO POZO D=1.20m, H=1.00m</v>
          </cell>
          <cell r="C439" t="str">
            <v>UN</v>
          </cell>
          <cell r="D439">
            <v>1457296</v>
          </cell>
        </row>
        <row r="440">
          <cell r="A440">
            <v>7086</v>
          </cell>
          <cell r="B440" t="str">
            <v>SECCIÓN CILINDRO POZO D=1.20m, H=0.50m</v>
          </cell>
          <cell r="C440" t="str">
            <v>UN</v>
          </cell>
          <cell r="D440">
            <v>805271</v>
          </cell>
        </row>
        <row r="441">
          <cell r="A441">
            <v>7087</v>
          </cell>
          <cell r="B441" t="str">
            <v>SECCIÓN CILINDRO POZO D=1.20m, H=0.25m</v>
          </cell>
          <cell r="C441" t="str">
            <v>UN</v>
          </cell>
          <cell r="D441">
            <v>559313</v>
          </cell>
        </row>
        <row r="442">
          <cell r="A442">
            <v>7088</v>
          </cell>
          <cell r="B442" t="str">
            <v>ACERO FIGURADO No. 4 (Ø 1/2") F'y=60000 PSI</v>
          </cell>
          <cell r="C442" t="str">
            <v>KG</v>
          </cell>
          <cell r="D442">
            <v>4665</v>
          </cell>
        </row>
        <row r="443">
          <cell r="A443">
            <v>7089</v>
          </cell>
          <cell r="B443" t="str">
            <v>MARCO Y TAPA PARA SUMIDERO 0.52 X 0.90 EAAB NP-023</v>
          </cell>
          <cell r="C443" t="str">
            <v>UN</v>
          </cell>
          <cell r="D443">
            <v>623660</v>
          </cell>
        </row>
        <row r="444">
          <cell r="A444">
            <v>7091</v>
          </cell>
          <cell r="B444" t="str">
            <v>SUMIDERO LATERAL SL-100</v>
          </cell>
          <cell r="C444" t="str">
            <v>UN</v>
          </cell>
          <cell r="D444">
            <v>1681487</v>
          </cell>
        </row>
        <row r="445">
          <cell r="A445">
            <v>7092</v>
          </cell>
          <cell r="B445" t="str">
            <v>SUMIDERO LATERAL SL-150</v>
          </cell>
          <cell r="C445" t="str">
            <v>UN</v>
          </cell>
          <cell r="D445">
            <v>2257149</v>
          </cell>
        </row>
        <row r="446">
          <cell r="A446">
            <v>7093</v>
          </cell>
          <cell r="B446" t="str">
            <v>SUMIDERO LATERAL SL-200</v>
          </cell>
          <cell r="C446" t="str">
            <v>UN</v>
          </cell>
          <cell r="D446">
            <v>2612674</v>
          </cell>
        </row>
        <row r="447">
          <cell r="A447">
            <v>7094</v>
          </cell>
          <cell r="B447" t="str">
            <v>SUMIDERO LATERAL SL-250</v>
          </cell>
          <cell r="C447" t="str">
            <v>UN</v>
          </cell>
          <cell r="D447">
            <v>3617932</v>
          </cell>
        </row>
        <row r="448">
          <cell r="A448">
            <v>7096</v>
          </cell>
          <cell r="B448" t="str">
            <v>TAPA SUMIDERO LATERAL SL-100</v>
          </cell>
          <cell r="C448" t="str">
            <v>UN</v>
          </cell>
          <cell r="D448">
            <v>1709439</v>
          </cell>
        </row>
        <row r="449">
          <cell r="A449">
            <v>7097</v>
          </cell>
          <cell r="B449" t="str">
            <v>TAPA SUMIDERO LATERAL SL-150</v>
          </cell>
          <cell r="C449" t="str">
            <v>UN</v>
          </cell>
          <cell r="D449">
            <v>2641434</v>
          </cell>
        </row>
        <row r="450">
          <cell r="A450">
            <v>7098</v>
          </cell>
          <cell r="B450" t="str">
            <v>TAPA SUMIDERO LATERAL SL-200</v>
          </cell>
          <cell r="C450" t="str">
            <v>UN</v>
          </cell>
          <cell r="D450">
            <v>3355822</v>
          </cell>
        </row>
        <row r="451">
          <cell r="A451">
            <v>7099</v>
          </cell>
          <cell r="B451" t="str">
            <v>TAPA SUMIDERO LATERAL SL-250</v>
          </cell>
          <cell r="C451" t="str">
            <v>UN</v>
          </cell>
          <cell r="D451">
            <v>3472159</v>
          </cell>
        </row>
        <row r="452">
          <cell r="A452">
            <v>7101</v>
          </cell>
          <cell r="B452" t="str">
            <v>SOBRETAPA SUMIDERO LATERAL SL-150</v>
          </cell>
          <cell r="C452" t="str">
            <v>UN</v>
          </cell>
          <cell r="D452">
            <v>936304</v>
          </cell>
        </row>
        <row r="453">
          <cell r="A453">
            <v>7104</v>
          </cell>
          <cell r="B453" t="str">
            <v>REJILLA SUMIDERO LATERAL 83.50 X 45</v>
          </cell>
          <cell r="C453" t="str">
            <v>UN</v>
          </cell>
          <cell r="D453">
            <v>350035</v>
          </cell>
        </row>
        <row r="454">
          <cell r="A454">
            <v>7105</v>
          </cell>
          <cell r="B454" t="str">
            <v>TUBERIA PVC DRENAJE D=65MM (TUBO SIN FILTRO)</v>
          </cell>
          <cell r="C454" t="str">
            <v>ML</v>
          </cell>
          <cell r="D454">
            <v>18369</v>
          </cell>
        </row>
        <row r="455">
          <cell r="A455">
            <v>7106</v>
          </cell>
          <cell r="B455" t="str">
            <v>TUBERIA PVC DRENAJE D=100MM (TUBO SIN FILTRO)</v>
          </cell>
          <cell r="C455" t="str">
            <v>ML</v>
          </cell>
          <cell r="D455">
            <v>31936</v>
          </cell>
        </row>
        <row r="456">
          <cell r="A456">
            <v>7107</v>
          </cell>
          <cell r="B456" t="str">
            <v>TUBERIA PVC DRENAJE D=160MM (TUBO SIN FILTRO)</v>
          </cell>
          <cell r="C456" t="str">
            <v>ML</v>
          </cell>
          <cell r="D456">
            <v>73136</v>
          </cell>
        </row>
        <row r="457">
          <cell r="A457">
            <v>7109</v>
          </cell>
          <cell r="B457" t="str">
            <v>TUBERIA PVC DRENAJE D=65MM (EN ROLLO CON FILTRO)</v>
          </cell>
          <cell r="C457" t="str">
            <v>ML</v>
          </cell>
          <cell r="D457">
            <v>13412</v>
          </cell>
        </row>
        <row r="458">
          <cell r="A458">
            <v>7110</v>
          </cell>
          <cell r="B458" t="str">
            <v>TUBERIA PVC DRENAJE D=100 mm (EN ROLLO CON FILTRO)</v>
          </cell>
          <cell r="C458" t="str">
            <v>ML</v>
          </cell>
          <cell r="D458">
            <v>23694</v>
          </cell>
        </row>
        <row r="459">
          <cell r="A459">
            <v>7111</v>
          </cell>
          <cell r="B459" t="str">
            <v>TUBERIA PVC DRENAJE D=160MM (EN ROLLO CON FILTRO)</v>
          </cell>
          <cell r="C459" t="str">
            <v>ML</v>
          </cell>
          <cell r="D459">
            <v>52789</v>
          </cell>
        </row>
        <row r="460">
          <cell r="A460">
            <v>7114</v>
          </cell>
          <cell r="B460" t="str">
            <v>CONCRETO DE BAJA PERMEABILIDAD 4000 PSI 28 MPa (280 Kg/cm2)</v>
          </cell>
          <cell r="C460" t="str">
            <v>M3</v>
          </cell>
          <cell r="D460">
            <v>643790</v>
          </cell>
        </row>
        <row r="461">
          <cell r="A461">
            <v>7115</v>
          </cell>
          <cell r="B461" t="str">
            <v>ADITIVO IMPERMEABILIZANTE PARA CONCRETOS Y MORTEROS</v>
          </cell>
          <cell r="C461" t="str">
            <v>KG</v>
          </cell>
          <cell r="D461">
            <v>10703</v>
          </cell>
        </row>
        <row r="462">
          <cell r="A462">
            <v>7119</v>
          </cell>
          <cell r="B462" t="str">
            <v>TUBERIA PVC U.M. EXT/INT LISO NORMA NTC 5070 D=24"</v>
          </cell>
          <cell r="C462" t="str">
            <v>ML</v>
          </cell>
          <cell r="D462">
            <v>607172</v>
          </cell>
        </row>
        <row r="463">
          <cell r="A463">
            <v>7120</v>
          </cell>
          <cell r="B463" t="str">
            <v>TUBERIA PVC U.M. EXT/INT LISO NORMA NTC 5070 D=27"</v>
          </cell>
          <cell r="C463" t="str">
            <v>ML</v>
          </cell>
          <cell r="D463">
            <v>714030</v>
          </cell>
        </row>
        <row r="464">
          <cell r="A464">
            <v>7121</v>
          </cell>
          <cell r="B464" t="str">
            <v>TUBERIA PVC U.M. EXT/INT LISO NORMA NTC 5070 D=30"</v>
          </cell>
          <cell r="C464" t="str">
            <v>ML</v>
          </cell>
          <cell r="D464">
            <v>891041</v>
          </cell>
        </row>
        <row r="465">
          <cell r="A465">
            <v>7122</v>
          </cell>
          <cell r="B465" t="str">
            <v>TUBERIA PVC U.M. EXT/INT LISO NORMA NTC 5070 D=33"</v>
          </cell>
          <cell r="C465" t="str">
            <v>ML</v>
          </cell>
          <cell r="D465">
            <v>1228725</v>
          </cell>
        </row>
        <row r="466">
          <cell r="A466">
            <v>7123</v>
          </cell>
          <cell r="B466" t="str">
            <v>TUBERIA PVC U.M. EXT/INT LISO NORMA NTC 5070 D=36"</v>
          </cell>
          <cell r="C466" t="str">
            <v>ML</v>
          </cell>
          <cell r="D466">
            <v>1653882</v>
          </cell>
        </row>
        <row r="467">
          <cell r="A467">
            <v>7124</v>
          </cell>
          <cell r="B467" t="str">
            <v>TUBERIA PVC U.M. EXT/INT LISO NORMA NTC 5070 D=39"</v>
          </cell>
          <cell r="C467" t="str">
            <v>ML</v>
          </cell>
          <cell r="D467">
            <v>2212824</v>
          </cell>
        </row>
        <row r="468">
          <cell r="A468">
            <v>7125</v>
          </cell>
          <cell r="B468" t="str">
            <v>TUBERIA PVC U.M. EXT/INT LISO NORMA NTC 5070 D=42"</v>
          </cell>
          <cell r="C468" t="str">
            <v>ML</v>
          </cell>
          <cell r="D468">
            <v>2597834</v>
          </cell>
        </row>
        <row r="469">
          <cell r="A469">
            <v>7131</v>
          </cell>
          <cell r="B469" t="str">
            <v>GEOTEXTIL TEJIDO CON RESISTENCIA A LA TENSION METODO TIRA ANCHA SENTIDO LONGITUDINAL: ENTRE 40 KN/M Y 43 KN/M, Y RESISTENCIA A LA TENSION GRAB: ENTRE 1560 N Y 1700 N</v>
          </cell>
          <cell r="C469" t="str">
            <v>M2</v>
          </cell>
          <cell r="D469">
            <v>6638</v>
          </cell>
        </row>
        <row r="470">
          <cell r="A470">
            <v>7133</v>
          </cell>
          <cell r="B470" t="str">
            <v>GEOTEXTIL TEJIDO CON RESISTENCIA A LA TENSION METODO TIRA ANCHA SENTIDO LONGITUDINAL: ENTRE 90 KN/M Y 110 KN/M, Y RESISTENCIA A LA TENSION GRAB DE 2900 N</v>
          </cell>
          <cell r="C470" t="str">
            <v>M2</v>
          </cell>
          <cell r="D470">
            <v>24961</v>
          </cell>
        </row>
        <row r="471">
          <cell r="A471">
            <v>7134</v>
          </cell>
          <cell r="B471" t="str">
            <v>GEOTEXTIL NO TEJIDO PARA REPAVIMENTACION CON RESISTENCIA A LA TENSION GRAB: ENTRE 530 N Y 550 N, Y PUNTO DE FUSION: ENTRE 150°C Y 160°C</v>
          </cell>
          <cell r="C471" t="str">
            <v>M2</v>
          </cell>
          <cell r="D471">
            <v>8350</v>
          </cell>
        </row>
        <row r="472">
          <cell r="A472">
            <v>7135</v>
          </cell>
          <cell r="B472" t="str">
            <v>ADOQUIN DE ARCILLA 20x10x6</v>
          </cell>
          <cell r="C472" t="str">
            <v>UN</v>
          </cell>
          <cell r="D472">
            <v>967</v>
          </cell>
        </row>
        <row r="473">
          <cell r="A473">
            <v>7138</v>
          </cell>
          <cell r="B473" t="str">
            <v>BORDE CONTENEDOR DE RAICES A70 (1070x120x135mm)</v>
          </cell>
          <cell r="C473" t="str">
            <v>UN</v>
          </cell>
          <cell r="D473">
            <v>26197</v>
          </cell>
        </row>
        <row r="474">
          <cell r="A474">
            <v>7141</v>
          </cell>
          <cell r="B474" t="str">
            <v>SARDINEL BAJO A85 - RAMPAS (800x200x350mm)</v>
          </cell>
          <cell r="C474" t="str">
            <v>UN</v>
          </cell>
          <cell r="D474">
            <v>37163</v>
          </cell>
        </row>
        <row r="475">
          <cell r="A475">
            <v>7142</v>
          </cell>
          <cell r="B475" t="str">
            <v>DUCTO PVC TIPO TDP D=6"</v>
          </cell>
          <cell r="C475" t="str">
            <v>ML</v>
          </cell>
          <cell r="D475">
            <v>57417</v>
          </cell>
        </row>
        <row r="476">
          <cell r="A476">
            <v>7145</v>
          </cell>
          <cell r="B476" t="str">
            <v>MARCO Y TAPA CAJA INSPECCION AP / BT CODENSA CS274</v>
          </cell>
          <cell r="C476" t="str">
            <v>UN</v>
          </cell>
          <cell r="D476">
            <v>401566</v>
          </cell>
        </row>
        <row r="477">
          <cell r="A477">
            <v>7146</v>
          </cell>
          <cell r="B477" t="str">
            <v>MANLIFT - PLATAFORMA ELEVADORA A COMBUSTIÓN DE BRAZO ARTICULADO - ALTURA MÁXIMA DE TRABAJO DE 16 A 18 M - INCLUYE OPERARIO Y COMBUSTIBLE</v>
          </cell>
          <cell r="C477" t="str">
            <v>HR</v>
          </cell>
          <cell r="D477">
            <v>95200</v>
          </cell>
        </row>
        <row r="478">
          <cell r="A478">
            <v>7147</v>
          </cell>
          <cell r="B478" t="str">
            <v>POSTE EN CONCRETO AP, H=8m, CR=750 KG</v>
          </cell>
          <cell r="C478" t="str">
            <v>UN</v>
          </cell>
          <cell r="D478">
            <v>589186</v>
          </cell>
        </row>
        <row r="479">
          <cell r="A479">
            <v>7151</v>
          </cell>
          <cell r="B479" t="str">
            <v>MARCO Y TAPA CAJA PASO SENCILLA EN CALZADA ETB</v>
          </cell>
          <cell r="C479" t="str">
            <v>UN</v>
          </cell>
          <cell r="D479">
            <v>1005000</v>
          </cell>
        </row>
        <row r="480">
          <cell r="A480">
            <v>7152</v>
          </cell>
          <cell r="B480" t="str">
            <v>MARCO Y TAPAS CAJA PASO DOBLE EN CALZADA ETB</v>
          </cell>
          <cell r="C480" t="str">
            <v>UN</v>
          </cell>
          <cell r="D480">
            <v>1676620</v>
          </cell>
        </row>
        <row r="481">
          <cell r="A481">
            <v>7153</v>
          </cell>
          <cell r="B481" t="str">
            <v>EMULSION MODIFICADA CON POLIMEROS CRR-1m</v>
          </cell>
          <cell r="C481" t="str">
            <v>LT</v>
          </cell>
          <cell r="D481">
            <v>3420</v>
          </cell>
        </row>
        <row r="482">
          <cell r="A482">
            <v>7154</v>
          </cell>
          <cell r="B482" t="str">
            <v>EMULSION MODIFICADA CON POLIMEROS CRR-2m</v>
          </cell>
          <cell r="C482" t="str">
            <v>LT</v>
          </cell>
          <cell r="D482">
            <v>3643</v>
          </cell>
        </row>
        <row r="483">
          <cell r="A483">
            <v>7166</v>
          </cell>
          <cell r="B483" t="str">
            <v>ESTABILIZADORA / RECICLADORA EN FRÍO - ANCHO DE CORTE/MEZCLA DE 2.4 A 2.7 M - PROFUNDIDAD DE CORTE/MEZCLA DE  476 A 518 MM - INCLUYE OPERARIO Y COMBUSTIBLE</v>
          </cell>
          <cell r="C483" t="str">
            <v>HR</v>
          </cell>
          <cell r="D483">
            <v>680339</v>
          </cell>
        </row>
        <row r="484">
          <cell r="A484">
            <v>7172</v>
          </cell>
          <cell r="B484" t="str">
            <v>MEZCLA ASFÁLTICA EN CALIENTE TIPO DENSO MD20 CON CEMENTO ASFÁLTICO 80-100</v>
          </cell>
          <cell r="C484" t="str">
            <v>M3</v>
          </cell>
          <cell r="D484">
            <v>778007</v>
          </cell>
        </row>
        <row r="485">
          <cell r="A485">
            <v>7174</v>
          </cell>
          <cell r="B485" t="str">
            <v>MEZCLA ASFÁLTICA DENSA EN CALIENTE MD12 CON CEMENTO ASFÁLTICO 80-100</v>
          </cell>
          <cell r="C485" t="str">
            <v>M3</v>
          </cell>
          <cell r="D485">
            <v>788189</v>
          </cell>
        </row>
        <row r="486">
          <cell r="A486">
            <v>7181</v>
          </cell>
          <cell r="B486" t="str">
            <v>MEZCLA ASFÁLTICA EN CALIENTE TIPO DENSO MD10 CON CEMENTO ASFÁLTICO 80-100</v>
          </cell>
          <cell r="C486" t="str">
            <v>M3</v>
          </cell>
          <cell r="D486">
            <v>866645</v>
          </cell>
        </row>
        <row r="487">
          <cell r="A487">
            <v>7199</v>
          </cell>
          <cell r="B487" t="str">
            <v>CONCRETO MR39 (245 Kg/cm2)</v>
          </cell>
          <cell r="C487" t="str">
            <v>M3</v>
          </cell>
          <cell r="D487">
            <v>620198</v>
          </cell>
        </row>
        <row r="488">
          <cell r="A488">
            <v>7200</v>
          </cell>
          <cell r="B488" t="str">
            <v>CONCRETO MR36 (210 Kg/cm2)</v>
          </cell>
          <cell r="C488" t="str">
            <v>M3</v>
          </cell>
          <cell r="D488">
            <v>602070</v>
          </cell>
        </row>
        <row r="489">
          <cell r="A489">
            <v>7202</v>
          </cell>
          <cell r="B489" t="str">
            <v>MALLA ELECTROSOLDADA S=250x250mm, Ø=4x4mm</v>
          </cell>
          <cell r="C489" t="str">
            <v>KG</v>
          </cell>
          <cell r="D489">
            <v>6069</v>
          </cell>
        </row>
        <row r="490">
          <cell r="A490">
            <v>7203</v>
          </cell>
          <cell r="B490" t="str">
            <v>MALLA ELECTROSOLDADA S=150x150mm, Ø=5x5mm</v>
          </cell>
          <cell r="C490" t="str">
            <v>KG</v>
          </cell>
          <cell r="D490">
            <v>6069</v>
          </cell>
        </row>
        <row r="491">
          <cell r="A491">
            <v>7204</v>
          </cell>
          <cell r="B491" t="str">
            <v>MALLA ELECTROSOLDADA S=150x150mm, Ø=6x6mm</v>
          </cell>
          <cell r="C491" t="str">
            <v>KG</v>
          </cell>
          <cell r="D491">
            <v>6069</v>
          </cell>
        </row>
        <row r="492">
          <cell r="A492">
            <v>7205</v>
          </cell>
          <cell r="B492" t="str">
            <v>MALLA ELECTROSOLDADA S=150x150mm, Ø=7x7mm</v>
          </cell>
          <cell r="C492" t="str">
            <v>KG</v>
          </cell>
          <cell r="D492">
            <v>6069</v>
          </cell>
        </row>
        <row r="493">
          <cell r="A493">
            <v>7206</v>
          </cell>
          <cell r="B493" t="str">
            <v>MALLA ELECTROSOLDADA S=150x150mm, Ø=8x8mm</v>
          </cell>
          <cell r="C493" t="str">
            <v>KG</v>
          </cell>
          <cell r="D493">
            <v>6069</v>
          </cell>
        </row>
        <row r="494">
          <cell r="A494">
            <v>7207</v>
          </cell>
          <cell r="B494" t="str">
            <v>MALLA ELECTROSOLDADA S=150x150mm, Ø=4x4mm</v>
          </cell>
          <cell r="C494" t="str">
            <v>KG</v>
          </cell>
          <cell r="D494">
            <v>6069</v>
          </cell>
        </row>
        <row r="495">
          <cell r="A495">
            <v>7208</v>
          </cell>
          <cell r="B495" t="str">
            <v>MALLA ELECTROSOLDADA S=200x200mm, Ø=4x4mm</v>
          </cell>
          <cell r="C495" t="str">
            <v>KG</v>
          </cell>
          <cell r="D495">
            <v>6069</v>
          </cell>
        </row>
        <row r="496">
          <cell r="A496">
            <v>7216</v>
          </cell>
          <cell r="B496" t="str">
            <v>PINTURA TERMOPLASTICA (Sum y Aplic. con Microesf.)</v>
          </cell>
          <cell r="C496" t="str">
            <v>M2</v>
          </cell>
          <cell r="D496">
            <v>151470</v>
          </cell>
        </row>
        <row r="497">
          <cell r="A497">
            <v>7219</v>
          </cell>
          <cell r="B497" t="str">
            <v>MARCO Y TAPAS CAJA INSPECCION DOBLE CODENSA CS276</v>
          </cell>
          <cell r="C497" t="str">
            <v>UN</v>
          </cell>
          <cell r="D497">
            <v>919766</v>
          </cell>
        </row>
        <row r="498">
          <cell r="A498">
            <v>7224</v>
          </cell>
          <cell r="B498" t="str">
            <v>AROBASE AROTAPA HF TIPO 1 EAAB NP-024</v>
          </cell>
          <cell r="C498" t="str">
            <v>UN</v>
          </cell>
          <cell r="D498">
            <v>382240</v>
          </cell>
        </row>
        <row r="499">
          <cell r="A499">
            <v>7227</v>
          </cell>
          <cell r="B499" t="str">
            <v>TOPELLANTAS (500x200x150mm)</v>
          </cell>
          <cell r="C499" t="str">
            <v>UN</v>
          </cell>
          <cell r="D499">
            <v>26147</v>
          </cell>
        </row>
        <row r="500">
          <cell r="A500">
            <v>7228</v>
          </cell>
          <cell r="B500" t="str">
            <v>MARCO REJILLA SUMIDERO LATERAL 100 X 65</v>
          </cell>
          <cell r="C500" t="str">
            <v>UN</v>
          </cell>
          <cell r="D500">
            <v>193204</v>
          </cell>
        </row>
        <row r="501">
          <cell r="A501">
            <v>7229</v>
          </cell>
          <cell r="B501" t="str">
            <v>TIERRA NEGRA, incluye fertilizante y cascarilla de arroz</v>
          </cell>
          <cell r="C501" t="str">
            <v>M3</v>
          </cell>
          <cell r="D501">
            <v>80000</v>
          </cell>
        </row>
        <row r="502">
          <cell r="A502">
            <v>7231</v>
          </cell>
          <cell r="B502" t="str">
            <v>DERECHOS DE BOTADERO</v>
          </cell>
          <cell r="C502" t="str">
            <v>M3</v>
          </cell>
          <cell r="D502">
            <v>7000</v>
          </cell>
        </row>
        <row r="503">
          <cell r="A503">
            <v>7236</v>
          </cell>
          <cell r="B503" t="str">
            <v>LUBRICANTE U.M. (EMPAQUE 500 gr)</v>
          </cell>
          <cell r="C503" t="str">
            <v>UN</v>
          </cell>
          <cell r="D503">
            <v>30983</v>
          </cell>
        </row>
        <row r="504">
          <cell r="A504">
            <v>7244</v>
          </cell>
          <cell r="B504" t="str">
            <v>UNION PVC U.M. EXT CORRUGADO/INT LISO U.M. NORMA NTC 3722-1 D=110MM (4")</v>
          </cell>
          <cell r="C504" t="str">
            <v>UN</v>
          </cell>
          <cell r="D504">
            <v>17247</v>
          </cell>
        </row>
        <row r="505">
          <cell r="A505">
            <v>7245</v>
          </cell>
          <cell r="B505" t="str">
            <v>UNION PVC U.M. EXT CORRUGADO/INT LISO U.M. NORMA NTC 3722-1 D=160MM (6")</v>
          </cell>
          <cell r="C505" t="str">
            <v>UN</v>
          </cell>
          <cell r="D505">
            <v>41789</v>
          </cell>
        </row>
        <row r="506">
          <cell r="A506">
            <v>7246</v>
          </cell>
          <cell r="B506" t="str">
            <v>TARIFA JORNAL - PERSONAL DE OBRA- TÉCNICO ELÉCTRICO (INCLUYE FACTOR DE PRESTACIONES)</v>
          </cell>
          <cell r="C506" t="str">
            <v>JR</v>
          </cell>
          <cell r="D506">
            <v>130939</v>
          </cell>
        </row>
        <row r="507">
          <cell r="A507">
            <v>7247</v>
          </cell>
          <cell r="B507" t="str">
            <v>TARIFA HORA - PERSONAL DE OBRA- TÉCNICO ELÉCTRICO (INCLUYE FACTOR DE PRESTACIONES)</v>
          </cell>
          <cell r="C507" t="str">
            <v>HR</v>
          </cell>
          <cell r="D507">
            <v>16717</v>
          </cell>
        </row>
        <row r="508">
          <cell r="A508">
            <v>7248</v>
          </cell>
          <cell r="B508" t="str">
            <v>TARIFA JORNAL - PERSONAL DE OBRA -  TECNICO PLOMERO (INCLUYE FACTOR DE PRESTACIONES)</v>
          </cell>
          <cell r="C508" t="str">
            <v>JR</v>
          </cell>
          <cell r="D508">
            <v>130939</v>
          </cell>
        </row>
        <row r="509">
          <cell r="A509">
            <v>7249</v>
          </cell>
          <cell r="B509" t="str">
            <v>TARIFA HORA - PERSONAL DE OBRA -  TECNICO PLOMERO (INCLUYE FACTOR DE PRESTACIONES)</v>
          </cell>
          <cell r="C509" t="str">
            <v>HR</v>
          </cell>
          <cell r="D509">
            <v>16715</v>
          </cell>
        </row>
        <row r="510">
          <cell r="A510">
            <v>7252</v>
          </cell>
          <cell r="B510" t="str">
            <v>PLANCHON EN ORDINARIO 2.90 X 0.18 X 0.04</v>
          </cell>
          <cell r="C510" t="str">
            <v>UN</v>
          </cell>
          <cell r="D510">
            <v>33320</v>
          </cell>
        </row>
        <row r="511">
          <cell r="A511">
            <v>7253</v>
          </cell>
          <cell r="B511" t="str">
            <v>PLANCHON EN ORDINARIO 3.90 X 0.18 X 0.04</v>
          </cell>
          <cell r="C511" t="str">
            <v>UN</v>
          </cell>
          <cell r="D511">
            <v>57212</v>
          </cell>
        </row>
        <row r="512">
          <cell r="A512">
            <v>7254</v>
          </cell>
          <cell r="B512" t="str">
            <v>PLANCHON EN ORDINARIO 4.90 X 0.18 X 0.04</v>
          </cell>
          <cell r="C512" t="str">
            <v>UN</v>
          </cell>
          <cell r="D512">
            <v>101150</v>
          </cell>
        </row>
        <row r="513">
          <cell r="A513">
            <v>7255</v>
          </cell>
          <cell r="B513" t="str">
            <v>PLANCHON EN ORDINARIO 5.90 X 0.18 X 0.04</v>
          </cell>
          <cell r="C513" t="str">
            <v>UN</v>
          </cell>
          <cell r="D513">
            <v>130900</v>
          </cell>
        </row>
        <row r="514">
          <cell r="A514">
            <v>7256</v>
          </cell>
          <cell r="B514" t="str">
            <v>REPISA EN ORDINARIO 2.90 X 0.08 X 0.04</v>
          </cell>
          <cell r="C514" t="str">
            <v>UN</v>
          </cell>
          <cell r="D514">
            <v>13566</v>
          </cell>
        </row>
        <row r="515">
          <cell r="A515">
            <v>7257</v>
          </cell>
          <cell r="B515" t="str">
            <v>REPISA EN ORDINARIO 3.90 X 0.08 X 0.04</v>
          </cell>
          <cell r="C515" t="str">
            <v>UN</v>
          </cell>
          <cell r="D515">
            <v>29988</v>
          </cell>
        </row>
        <row r="516">
          <cell r="A516">
            <v>7258</v>
          </cell>
          <cell r="B516" t="str">
            <v>REPISA EN ORDINARIO 4.90 X 0.08 X 0.04</v>
          </cell>
          <cell r="C516" t="str">
            <v>UN</v>
          </cell>
          <cell r="D516">
            <v>50575</v>
          </cell>
        </row>
        <row r="517">
          <cell r="A517">
            <v>7259</v>
          </cell>
          <cell r="B517" t="str">
            <v>REPISA EN ORDINARIO 5.90 X 0.08 X 0.04</v>
          </cell>
          <cell r="C517" t="str">
            <v>UN</v>
          </cell>
          <cell r="D517">
            <v>65450</v>
          </cell>
        </row>
        <row r="518">
          <cell r="A518">
            <v>7260</v>
          </cell>
          <cell r="B518" t="str">
            <v>DURMIENTE EN ORDINARIO 2.90 X 0.04 X 0.04</v>
          </cell>
          <cell r="C518" t="str">
            <v>UN</v>
          </cell>
          <cell r="D518">
            <v>6783</v>
          </cell>
        </row>
        <row r="519">
          <cell r="A519">
            <v>7261</v>
          </cell>
          <cell r="B519" t="str">
            <v>DURMIENTE EN ORDINARIO 3.90 X 0.04 X 0.04</v>
          </cell>
          <cell r="C519" t="str">
            <v>UN</v>
          </cell>
          <cell r="D519">
            <v>14303</v>
          </cell>
        </row>
        <row r="520">
          <cell r="A520">
            <v>7262</v>
          </cell>
          <cell r="B520" t="str">
            <v>CERCO EN ORDINARIO 2.90 X 0.08 X 0.08</v>
          </cell>
          <cell r="C520" t="str">
            <v>UN</v>
          </cell>
          <cell r="D520">
            <v>28987</v>
          </cell>
        </row>
        <row r="521">
          <cell r="A521">
            <v>7263</v>
          </cell>
          <cell r="B521" t="str">
            <v>CERCO EN ORDINARIO 3.90 X 0.08 X 0.08</v>
          </cell>
          <cell r="C521" t="str">
            <v>UN</v>
          </cell>
          <cell r="D521">
            <v>57212</v>
          </cell>
        </row>
        <row r="522">
          <cell r="A522">
            <v>7264</v>
          </cell>
          <cell r="B522" t="str">
            <v>CERCO EN ORDINARIO 4.90 X 0.08 X 0.08</v>
          </cell>
          <cell r="C522" t="str">
            <v>UN</v>
          </cell>
          <cell r="D522">
            <v>101150</v>
          </cell>
        </row>
        <row r="523">
          <cell r="A523">
            <v>7265</v>
          </cell>
          <cell r="B523" t="str">
            <v>CERCO EN ORDINARIO 5.90 X 0.08 X 0.08</v>
          </cell>
          <cell r="C523" t="str">
            <v>UN</v>
          </cell>
          <cell r="D523">
            <v>130900</v>
          </cell>
        </row>
        <row r="524">
          <cell r="A524">
            <v>7266</v>
          </cell>
          <cell r="B524" t="str">
            <v>TABLA BURRA EN ORDINARIO 2.90 X 0.28 X 0.025</v>
          </cell>
          <cell r="C524" t="str">
            <v>UN</v>
          </cell>
          <cell r="D524">
            <v>27965</v>
          </cell>
        </row>
        <row r="525">
          <cell r="A525">
            <v>7267</v>
          </cell>
          <cell r="B525" t="str">
            <v>TABLA BURRA EN ORDINARIO 2.90 X 0.23 X 0.025</v>
          </cell>
          <cell r="C525" t="str">
            <v>UN</v>
          </cell>
          <cell r="D525">
            <v>23681</v>
          </cell>
        </row>
        <row r="526">
          <cell r="A526">
            <v>7268</v>
          </cell>
          <cell r="B526" t="str">
            <v>TABLA BURRA EN ORDINARIO 2.90 X 0.18 X 0.025</v>
          </cell>
          <cell r="C526" t="str">
            <v>UN</v>
          </cell>
          <cell r="D526">
            <v>19324</v>
          </cell>
        </row>
        <row r="527">
          <cell r="A527">
            <v>7269</v>
          </cell>
          <cell r="B527" t="str">
            <v>TABLA BURRA EN ORDINARIO 2.90 X 0.13 X 0.025</v>
          </cell>
          <cell r="C527" t="str">
            <v>UN</v>
          </cell>
          <cell r="D527">
            <v>14204</v>
          </cell>
        </row>
        <row r="528">
          <cell r="A528">
            <v>7270</v>
          </cell>
          <cell r="B528" t="str">
            <v>TABLA CHAPA EN ORDINARIO 2.90 X 0.28 X 0.02</v>
          </cell>
          <cell r="C528" t="str">
            <v>UN</v>
          </cell>
          <cell r="D528">
            <v>22828</v>
          </cell>
        </row>
        <row r="529">
          <cell r="A529">
            <v>7271</v>
          </cell>
          <cell r="B529" t="str">
            <v>TABLA CHAPA EN ORDINARIO 2.90 X 0.23 X 0.02</v>
          </cell>
          <cell r="C529" t="str">
            <v>UN</v>
          </cell>
          <cell r="D529">
            <v>18117</v>
          </cell>
        </row>
        <row r="530">
          <cell r="A530">
            <v>7272</v>
          </cell>
          <cell r="B530" t="str">
            <v>TABLA CHAPA EN ORDINARIO 2.90 X 0.18 X 0.02</v>
          </cell>
          <cell r="C530" t="str">
            <v>UN</v>
          </cell>
          <cell r="D530">
            <v>14493</v>
          </cell>
        </row>
        <row r="531">
          <cell r="A531">
            <v>7273</v>
          </cell>
          <cell r="B531" t="str">
            <v>TABLA CHAPA EN ORDINARIO 2.90 X 0.13 X 0.02</v>
          </cell>
          <cell r="C531" t="str">
            <v>UN</v>
          </cell>
          <cell r="D531">
            <v>10653</v>
          </cell>
        </row>
        <row r="532">
          <cell r="A532">
            <v>7274</v>
          </cell>
          <cell r="B532" t="str">
            <v>CAMILLA EN ORDINARIO 1.40 X 0.70</v>
          </cell>
          <cell r="C532" t="str">
            <v>UN</v>
          </cell>
          <cell r="D532">
            <v>45815</v>
          </cell>
        </row>
        <row r="533">
          <cell r="A533">
            <v>7275</v>
          </cell>
          <cell r="B533" t="str">
            <v>LISTON EN ORDINARIO 3.00 X 0.10 X 0.018</v>
          </cell>
          <cell r="C533" t="str">
            <v>UN</v>
          </cell>
          <cell r="D533">
            <v>10115</v>
          </cell>
        </row>
        <row r="534">
          <cell r="A534">
            <v>7276</v>
          </cell>
          <cell r="B534" t="str">
            <v>LIMATON 3.00 M</v>
          </cell>
          <cell r="C534" t="str">
            <v>UN</v>
          </cell>
          <cell r="D534">
            <v>23100</v>
          </cell>
        </row>
        <row r="535">
          <cell r="A535">
            <v>7277</v>
          </cell>
          <cell r="B535" t="str">
            <v>LIMATON 4.00 M</v>
          </cell>
          <cell r="C535" t="str">
            <v>UN</v>
          </cell>
          <cell r="D535">
            <v>31500</v>
          </cell>
        </row>
        <row r="536">
          <cell r="A536">
            <v>7278</v>
          </cell>
          <cell r="B536" t="str">
            <v>LIMATON 5.00 M</v>
          </cell>
          <cell r="C536" t="str">
            <v>UN</v>
          </cell>
          <cell r="D536">
            <v>39375</v>
          </cell>
        </row>
        <row r="537">
          <cell r="A537">
            <v>7279</v>
          </cell>
          <cell r="B537" t="str">
            <v>LIMATON 6.00 M</v>
          </cell>
          <cell r="C537" t="str">
            <v>UN</v>
          </cell>
          <cell r="D537">
            <v>42000</v>
          </cell>
        </row>
        <row r="538">
          <cell r="A538">
            <v>7280</v>
          </cell>
          <cell r="B538" t="str">
            <v>LIMATON 7.00 M</v>
          </cell>
          <cell r="C538" t="str">
            <v>UN</v>
          </cell>
          <cell r="D538">
            <v>86625</v>
          </cell>
        </row>
        <row r="539">
          <cell r="A539">
            <v>7281</v>
          </cell>
          <cell r="B539" t="str">
            <v>LIMATON 8.00 M</v>
          </cell>
          <cell r="C539" t="str">
            <v>UN</v>
          </cell>
          <cell r="D539">
            <v>86625</v>
          </cell>
        </row>
        <row r="540">
          <cell r="A540">
            <v>7282</v>
          </cell>
          <cell r="B540" t="str">
            <v>VARA DE CORREDOR 3.0 M</v>
          </cell>
          <cell r="C540" t="str">
            <v>UN</v>
          </cell>
          <cell r="D540">
            <v>8925</v>
          </cell>
        </row>
        <row r="541">
          <cell r="A541">
            <v>7283</v>
          </cell>
          <cell r="B541" t="str">
            <v>VARA DE CORREDOR 4.0 M</v>
          </cell>
          <cell r="C541" t="str">
            <v>UN</v>
          </cell>
          <cell r="D541">
            <v>12180</v>
          </cell>
        </row>
        <row r="542">
          <cell r="A542">
            <v>7284</v>
          </cell>
          <cell r="B542" t="str">
            <v>VARA DE CORREDOR 5.0 M</v>
          </cell>
          <cell r="C542" t="str">
            <v>UN</v>
          </cell>
          <cell r="D542">
            <v>15225</v>
          </cell>
        </row>
        <row r="543">
          <cell r="A543">
            <v>7285</v>
          </cell>
          <cell r="B543" t="str">
            <v>VARA DE CORREDOR 6.0 M</v>
          </cell>
          <cell r="C543" t="str">
            <v>UN</v>
          </cell>
          <cell r="D543">
            <v>16800</v>
          </cell>
        </row>
        <row r="544">
          <cell r="A544">
            <v>7287</v>
          </cell>
          <cell r="B544" t="str">
            <v>VARA DE CLAVO 3.00 M</v>
          </cell>
          <cell r="C544" t="str">
            <v>UN</v>
          </cell>
          <cell r="D544">
            <v>9975</v>
          </cell>
        </row>
        <row r="545">
          <cell r="A545">
            <v>7288</v>
          </cell>
          <cell r="B545" t="str">
            <v>VARA DE CLAVO 6.00 M</v>
          </cell>
          <cell r="C545" t="str">
            <v>UN</v>
          </cell>
          <cell r="D545">
            <v>12600</v>
          </cell>
        </row>
        <row r="546">
          <cell r="A546">
            <v>7289</v>
          </cell>
          <cell r="B546" t="str">
            <v>BLOQUE PARA CAMARA TELEFONICA EPM -TELECOM</v>
          </cell>
          <cell r="C546" t="str">
            <v>UN</v>
          </cell>
          <cell r="D546">
            <v>4900</v>
          </cell>
        </row>
        <row r="547">
          <cell r="A547">
            <v>7291</v>
          </cell>
          <cell r="B547" t="str">
            <v>MARCO Y TAPA CIRCULAR TELECOM CT-014 (F)</v>
          </cell>
          <cell r="C547" t="str">
            <v>UN</v>
          </cell>
          <cell r="D547">
            <v>499800</v>
          </cell>
        </row>
        <row r="548">
          <cell r="A548">
            <v>7293</v>
          </cell>
          <cell r="B548" t="str">
            <v>MARCO Y TAPA CAMARA F1 TELECOM CT-043 (F)</v>
          </cell>
          <cell r="C548" t="str">
            <v>UN</v>
          </cell>
          <cell r="D548">
            <v>574620</v>
          </cell>
        </row>
        <row r="549">
          <cell r="A549">
            <v>7295</v>
          </cell>
          <cell r="B549" t="str">
            <v>MARCO Y TAPAS CAMARA DOBLE F1 TELECOM CT-044 (F)</v>
          </cell>
          <cell r="C549" t="str">
            <v>UN</v>
          </cell>
          <cell r="D549">
            <v>656880</v>
          </cell>
        </row>
        <row r="550">
          <cell r="A550">
            <v>7298</v>
          </cell>
          <cell r="B550" t="str">
            <v>MARCO Y TAPA CAMARA F2 TELECOM CT-053 (F)</v>
          </cell>
          <cell r="C550" t="str">
            <v>UN</v>
          </cell>
          <cell r="D550">
            <v>293026</v>
          </cell>
        </row>
        <row r="551">
          <cell r="A551">
            <v>7300</v>
          </cell>
          <cell r="B551" t="str">
            <v>DUCTO TELEFONICO LIVIANO PVC TIPO EB D=6"</v>
          </cell>
          <cell r="C551" t="str">
            <v>ML</v>
          </cell>
          <cell r="D551">
            <v>56395</v>
          </cell>
        </row>
        <row r="552">
          <cell r="A552">
            <v>7302</v>
          </cell>
          <cell r="B552" t="str">
            <v>DUCTO PESADO PVC TIPO DB D=2"</v>
          </cell>
          <cell r="C552" t="str">
            <v>ML</v>
          </cell>
          <cell r="D552">
            <v>10011</v>
          </cell>
        </row>
        <row r="553">
          <cell r="A553">
            <v>7303</v>
          </cell>
          <cell r="B553" t="str">
            <v>DUCTO PESADO PVC TIPO DB D=3"</v>
          </cell>
          <cell r="C553" t="str">
            <v>ML</v>
          </cell>
          <cell r="D553">
            <v>22185</v>
          </cell>
        </row>
        <row r="554">
          <cell r="A554">
            <v>7304</v>
          </cell>
          <cell r="B554" t="str">
            <v>DUCTO PESADO PVC TIPO DB D=4"</v>
          </cell>
          <cell r="C554" t="str">
            <v>ML</v>
          </cell>
          <cell r="D554">
            <v>37433</v>
          </cell>
        </row>
        <row r="555">
          <cell r="A555">
            <v>7305</v>
          </cell>
          <cell r="B555" t="str">
            <v>DUCTO PESADO PVC TIPO DB D=6"</v>
          </cell>
          <cell r="C555" t="str">
            <v>ML</v>
          </cell>
          <cell r="D555">
            <v>78072</v>
          </cell>
        </row>
        <row r="556">
          <cell r="A556">
            <v>7306</v>
          </cell>
          <cell r="B556" t="str">
            <v>CINTA DE DEMARCACION Cal. 3 (ROLLO 500mx0.10m)</v>
          </cell>
          <cell r="C556" t="str">
            <v>UN</v>
          </cell>
          <cell r="D556">
            <v>27908</v>
          </cell>
        </row>
        <row r="557">
          <cell r="A557">
            <v>7307</v>
          </cell>
          <cell r="B557" t="str">
            <v>SOLDADURA SOLVENTE PARA PVC (1/4 GLN)</v>
          </cell>
          <cell r="C557" t="str">
            <v>UN</v>
          </cell>
          <cell r="D557">
            <v>99900</v>
          </cell>
        </row>
        <row r="558">
          <cell r="A558">
            <v>7308</v>
          </cell>
          <cell r="B558" t="str">
            <v>TARIFA MES - SMMLV</v>
          </cell>
          <cell r="C558" t="str">
            <v>MES</v>
          </cell>
          <cell r="D558">
            <v>1423500</v>
          </cell>
        </row>
        <row r="559">
          <cell r="A559">
            <v>7309</v>
          </cell>
          <cell r="B559" t="str">
            <v>ACERO FIGURADO Ø 1/4" A Ø 1" F'y=60000 PSI - Puesto en obra</v>
          </cell>
          <cell r="C559" t="str">
            <v>KG</v>
          </cell>
          <cell r="D559">
            <v>4701</v>
          </cell>
        </row>
        <row r="560">
          <cell r="A560">
            <v>7313</v>
          </cell>
          <cell r="B560" t="str">
            <v>VIBRADOR DE EJE FLEXIBLE ELÉCTRICO - POTENCIA DE 2 A 3 HP</v>
          </cell>
          <cell r="C560" t="str">
            <v>DIA</v>
          </cell>
          <cell r="D560">
            <v>30940</v>
          </cell>
        </row>
        <row r="561">
          <cell r="A561">
            <v>7317</v>
          </cell>
          <cell r="B561" t="str">
            <v>GEOTEXTIL NO TEJIDO CON RESISTENCIA A LA TENSION GRAB: ENTRE 600 N Y 700 N, Y RESISTENCIA AL RASGADO TRAPEZOIDAL: ENTRE 240 N Y 260 N</v>
          </cell>
          <cell r="C561" t="str">
            <v>M2</v>
          </cell>
          <cell r="D561">
            <v>6059</v>
          </cell>
        </row>
        <row r="562">
          <cell r="A562">
            <v>7336</v>
          </cell>
          <cell r="B562" t="str">
            <v>LIMPIADOR (1/4 GLN)</v>
          </cell>
          <cell r="C562" t="str">
            <v>UN</v>
          </cell>
          <cell r="D562">
            <v>49900</v>
          </cell>
        </row>
        <row r="563">
          <cell r="A563">
            <v>7337</v>
          </cell>
          <cell r="B563" t="str">
            <v>IMPRIMANTE Y PUENTE DE ADHERENCIA</v>
          </cell>
          <cell r="C563" t="str">
            <v>KG</v>
          </cell>
          <cell r="D563">
            <v>138648</v>
          </cell>
        </row>
        <row r="564">
          <cell r="A564">
            <v>7338</v>
          </cell>
          <cell r="B564" t="str">
            <v>CINTA FLEXIBLE PARA SELLO DE JUNTAS A=15cm</v>
          </cell>
          <cell r="C564" t="str">
            <v>ML</v>
          </cell>
          <cell r="D564">
            <v>38788</v>
          </cell>
        </row>
        <row r="565">
          <cell r="A565">
            <v>7343</v>
          </cell>
          <cell r="B565" t="str">
            <v>BARANDA METALICA M80 (instalado y pintado)</v>
          </cell>
          <cell r="C565" t="str">
            <v>ML</v>
          </cell>
          <cell r="D565">
            <v>307020</v>
          </cell>
        </row>
        <row r="566">
          <cell r="A566">
            <v>7344</v>
          </cell>
          <cell r="B566" t="str">
            <v>BARANDA METALICA M81 (instalado y pintado)</v>
          </cell>
          <cell r="C566" t="str">
            <v>ML</v>
          </cell>
          <cell r="D566">
            <v>315350</v>
          </cell>
        </row>
        <row r="567">
          <cell r="A567">
            <v>7345</v>
          </cell>
          <cell r="B567" t="str">
            <v>CANECA EN ACERO INOXIDABLE TIPO BARCELONA</v>
          </cell>
          <cell r="C567" t="str">
            <v>UN</v>
          </cell>
          <cell r="D567">
            <v>844900</v>
          </cell>
        </row>
        <row r="568">
          <cell r="A568">
            <v>7346</v>
          </cell>
          <cell r="B568" t="str">
            <v>CABINA TELEFONICA DE PARED M21</v>
          </cell>
          <cell r="C568" t="str">
            <v>UN</v>
          </cell>
          <cell r="D568">
            <v>5457340</v>
          </cell>
        </row>
        <row r="569">
          <cell r="A569">
            <v>7351</v>
          </cell>
          <cell r="B569" t="str">
            <v>UNION DRESSER HD D=3"</v>
          </cell>
          <cell r="C569" t="str">
            <v>UN</v>
          </cell>
          <cell r="D569">
            <v>172549</v>
          </cell>
        </row>
        <row r="570">
          <cell r="A570">
            <v>7352</v>
          </cell>
          <cell r="B570" t="str">
            <v>UNION DRESSER HD D=4"</v>
          </cell>
          <cell r="C570" t="str">
            <v>UN</v>
          </cell>
          <cell r="D570">
            <v>185904</v>
          </cell>
        </row>
        <row r="571">
          <cell r="A571">
            <v>7353</v>
          </cell>
          <cell r="B571" t="str">
            <v>UNION DRESSER HD D=6"</v>
          </cell>
          <cell r="C571" t="str">
            <v>UN</v>
          </cell>
          <cell r="D571">
            <v>352352</v>
          </cell>
        </row>
        <row r="572">
          <cell r="A572">
            <v>7354</v>
          </cell>
          <cell r="B572" t="str">
            <v>UNION DRESSER HD D=8"</v>
          </cell>
          <cell r="C572" t="str">
            <v>UN</v>
          </cell>
          <cell r="D572">
            <v>451981</v>
          </cell>
        </row>
        <row r="573">
          <cell r="A573">
            <v>7355</v>
          </cell>
          <cell r="B573" t="str">
            <v>UNION DRESSER HD D=10"</v>
          </cell>
          <cell r="C573" t="str">
            <v>UN</v>
          </cell>
          <cell r="D573">
            <v>761820</v>
          </cell>
        </row>
        <row r="574">
          <cell r="A574">
            <v>7356</v>
          </cell>
          <cell r="B574" t="str">
            <v>UNION DRESSER HD D=12"</v>
          </cell>
          <cell r="C574" t="str">
            <v>UN</v>
          </cell>
          <cell r="D574">
            <v>992686</v>
          </cell>
        </row>
        <row r="575">
          <cell r="A575">
            <v>7359</v>
          </cell>
          <cell r="B575" t="str">
            <v>BARRERA RELLENABLE (1.45x0.45x0.55m) CON CINTA RET</v>
          </cell>
          <cell r="C575" t="str">
            <v>UN</v>
          </cell>
          <cell r="D575">
            <v>351050</v>
          </cell>
        </row>
        <row r="576">
          <cell r="A576">
            <v>7360</v>
          </cell>
          <cell r="B576" t="str">
            <v>BARRERA RELLENABLE (2.00x0.55x1.00m) CON CINTA RET</v>
          </cell>
          <cell r="C576" t="str">
            <v>UN</v>
          </cell>
          <cell r="D576">
            <v>456960</v>
          </cell>
        </row>
        <row r="577">
          <cell r="A577">
            <v>7361</v>
          </cell>
          <cell r="B577" t="str">
            <v>BLOQUE No. 4</v>
          </cell>
          <cell r="C577" t="str">
            <v>UN</v>
          </cell>
          <cell r="D577">
            <v>1300</v>
          </cell>
        </row>
        <row r="578">
          <cell r="A578">
            <v>7362</v>
          </cell>
          <cell r="B578" t="str">
            <v>BLOQUE No. 5</v>
          </cell>
          <cell r="C578" t="str">
            <v>UN</v>
          </cell>
          <cell r="D578">
            <v>1400</v>
          </cell>
        </row>
        <row r="579">
          <cell r="A579">
            <v>7363</v>
          </cell>
          <cell r="B579" t="str">
            <v>TAPA PARA POZO D=0.70m</v>
          </cell>
          <cell r="C579" t="str">
            <v>UN</v>
          </cell>
          <cell r="D579">
            <v>253730</v>
          </cell>
        </row>
        <row r="580">
          <cell r="A580">
            <v>7364</v>
          </cell>
          <cell r="B580" t="str">
            <v>REJILLA SUMIDERO TRANSVERSAL 50 X 50</v>
          </cell>
          <cell r="C580" t="str">
            <v>UN</v>
          </cell>
          <cell r="D580">
            <v>390365</v>
          </cell>
        </row>
        <row r="581">
          <cell r="A581">
            <v>7366</v>
          </cell>
          <cell r="B581" t="str">
            <v>UNION PVC U.M. EXT CORRUGADO/INT LISO U.M. NORMA NTC 3722-1 D=200MM (8")</v>
          </cell>
          <cell r="C581" t="str">
            <v>ML</v>
          </cell>
          <cell r="D581">
            <v>70148</v>
          </cell>
        </row>
        <row r="582">
          <cell r="A582">
            <v>7367</v>
          </cell>
          <cell r="B582" t="str">
            <v>UNION PVC U.M. EXT CORRUGADO/INT LISO U.M. NORMA NTC 3722-1 D=250MM (10")</v>
          </cell>
          <cell r="C582" t="str">
            <v>ML</v>
          </cell>
          <cell r="D582">
            <v>199251</v>
          </cell>
        </row>
        <row r="583">
          <cell r="A583">
            <v>7368</v>
          </cell>
          <cell r="B583" t="str">
            <v>UNION PVC U.M. EXT CORRUGADO/INT LISO U.M. NORMA NTC 3722-1 D=315MM (12")</v>
          </cell>
          <cell r="C583" t="str">
            <v>ML</v>
          </cell>
          <cell r="D583">
            <v>340924</v>
          </cell>
        </row>
        <row r="584">
          <cell r="A584">
            <v>7369</v>
          </cell>
          <cell r="B584" t="str">
            <v>UNION PVC U.M. EXT CORRUGADO/INT LISO U.M. NORMA NTC 3722-1T D=400MM (16")</v>
          </cell>
          <cell r="C584" t="str">
            <v>ML</v>
          </cell>
          <cell r="D584">
            <v>519795</v>
          </cell>
        </row>
        <row r="585">
          <cell r="A585">
            <v>7370</v>
          </cell>
          <cell r="B585" t="str">
            <v>UNION PVC U.M. EXT CORRUGADO/INT LISO U.M. NORMA NTC 3722-1 D=450MM (18")</v>
          </cell>
          <cell r="C585" t="str">
            <v>ML</v>
          </cell>
          <cell r="D585">
            <v>546759</v>
          </cell>
        </row>
        <row r="586">
          <cell r="A586">
            <v>7371</v>
          </cell>
          <cell r="B586" t="str">
            <v>UNION PVC U.M. EXT CORRUGADO/INT LISO U.M. NORMA NTC 3722-1 D=500MM (20")</v>
          </cell>
          <cell r="C586" t="str">
            <v>ML</v>
          </cell>
          <cell r="D586">
            <v>614276</v>
          </cell>
        </row>
        <row r="587">
          <cell r="A587">
            <v>7372</v>
          </cell>
          <cell r="B587" t="str">
            <v>CODO HD EXTREMO LISO 11.25ºX8``</v>
          </cell>
          <cell r="C587" t="str">
            <v>UN</v>
          </cell>
          <cell r="D587">
            <v>600950</v>
          </cell>
        </row>
        <row r="588">
          <cell r="A588">
            <v>7373</v>
          </cell>
          <cell r="B588" t="str">
            <v>CODO HD EXTREMO LISO 22.5ºX3``</v>
          </cell>
          <cell r="C588" t="str">
            <v>UN</v>
          </cell>
          <cell r="D588">
            <v>168082</v>
          </cell>
        </row>
        <row r="589">
          <cell r="A589">
            <v>7374</v>
          </cell>
          <cell r="B589" t="str">
            <v>VALVULA COMPUERTA ELASTICA VNA E. L. D=4"</v>
          </cell>
          <cell r="C589" t="str">
            <v>UN</v>
          </cell>
          <cell r="D589">
            <v>1054654</v>
          </cell>
        </row>
        <row r="590">
          <cell r="A590">
            <v>7375</v>
          </cell>
          <cell r="B590" t="str">
            <v>VALVULA COMPUERTA ELASTICA VNA E. L. D=10"</v>
          </cell>
          <cell r="C590" t="str">
            <v>UN</v>
          </cell>
          <cell r="D590">
            <v>5838380</v>
          </cell>
        </row>
        <row r="591">
          <cell r="A591">
            <v>7376</v>
          </cell>
          <cell r="B591" t="str">
            <v>VALVULA COMPUERTA ELASTICA VNA E. L. D=12"</v>
          </cell>
          <cell r="C591" t="str">
            <v>UN</v>
          </cell>
          <cell r="D591">
            <v>6947748</v>
          </cell>
        </row>
        <row r="592">
          <cell r="A592">
            <v>7377</v>
          </cell>
          <cell r="B592" t="str">
            <v>CODO HD JUNTA HIDRAULICA PARA PVC 11.25ºX2"</v>
          </cell>
          <cell r="C592" t="str">
            <v>UN</v>
          </cell>
          <cell r="D592">
            <v>103530</v>
          </cell>
        </row>
        <row r="593">
          <cell r="A593">
            <v>7378</v>
          </cell>
          <cell r="B593" t="str">
            <v>CODO HD JUNTA HIDRAULICA PARA PVC 11.25ºX3"</v>
          </cell>
          <cell r="C593" t="str">
            <v>UN</v>
          </cell>
          <cell r="D593">
            <v>177310</v>
          </cell>
        </row>
        <row r="594">
          <cell r="A594">
            <v>7379</v>
          </cell>
          <cell r="B594" t="str">
            <v>CODO HD JUNTA HIDRAULICA PARA PVC 11.25ºX4"</v>
          </cell>
          <cell r="C594" t="str">
            <v>UN</v>
          </cell>
          <cell r="D594">
            <v>239190</v>
          </cell>
        </row>
        <row r="595">
          <cell r="A595">
            <v>7380</v>
          </cell>
          <cell r="B595" t="str">
            <v>CODO HD JUNTA HIDRAULICA PARA PVC 11.25ºX6"</v>
          </cell>
          <cell r="C595" t="str">
            <v>UN</v>
          </cell>
          <cell r="D595">
            <v>422422</v>
          </cell>
        </row>
        <row r="596">
          <cell r="A596">
            <v>7381</v>
          </cell>
          <cell r="B596" t="str">
            <v>CODO HD JUNTA HIDRAULICA PARA PVC 11.25ºX8"</v>
          </cell>
          <cell r="C596" t="str">
            <v>UN</v>
          </cell>
          <cell r="D596">
            <v>627921</v>
          </cell>
        </row>
        <row r="597">
          <cell r="A597">
            <v>7382</v>
          </cell>
          <cell r="B597" t="str">
            <v>REDUCCION PVC U.M. NORMA NTC 382 4"x2"</v>
          </cell>
          <cell r="C597" t="str">
            <v>UN</v>
          </cell>
          <cell r="D597">
            <v>130762</v>
          </cell>
        </row>
        <row r="598">
          <cell r="A598">
            <v>7384</v>
          </cell>
          <cell r="B598" t="str">
            <v>REDUCCION PVC U.M. NORMA NTC 382 4"x3"</v>
          </cell>
          <cell r="C598" t="str">
            <v>UN</v>
          </cell>
          <cell r="D598">
            <v>135660</v>
          </cell>
        </row>
        <row r="599">
          <cell r="A599">
            <v>7385</v>
          </cell>
          <cell r="B599" t="str">
            <v>REDUCCION PVC U.M. NORMA NTC 382 6"x4"</v>
          </cell>
          <cell r="C599" t="str">
            <v>UN</v>
          </cell>
          <cell r="D599">
            <v>326060</v>
          </cell>
        </row>
        <row r="600">
          <cell r="A600">
            <v>7386</v>
          </cell>
          <cell r="B600" t="str">
            <v>REDUCCION PVC U.M. NORMA NTC 382 8"x6"</v>
          </cell>
          <cell r="C600" t="str">
            <v>UN</v>
          </cell>
          <cell r="D600">
            <v>980836</v>
          </cell>
        </row>
        <row r="601">
          <cell r="A601">
            <v>7387</v>
          </cell>
          <cell r="B601" t="str">
            <v>TAPON PVC U.M. NORMA NTC 382 D=3"</v>
          </cell>
          <cell r="C601" t="str">
            <v>UN</v>
          </cell>
          <cell r="D601">
            <v>71274</v>
          </cell>
        </row>
        <row r="602">
          <cell r="A602">
            <v>7388</v>
          </cell>
          <cell r="B602" t="str">
            <v>TAPON PVC U.M. NORMA NTC 382 D=4"</v>
          </cell>
          <cell r="C602" t="str">
            <v>UN</v>
          </cell>
          <cell r="D602">
            <v>90618</v>
          </cell>
        </row>
        <row r="603">
          <cell r="A603">
            <v>7389</v>
          </cell>
          <cell r="B603" t="str">
            <v>TAPON PVC U.M. NORMA NTC 382 D=6"</v>
          </cell>
          <cell r="C603" t="str">
            <v>UN</v>
          </cell>
          <cell r="D603">
            <v>207325</v>
          </cell>
        </row>
        <row r="604">
          <cell r="A604">
            <v>7390</v>
          </cell>
          <cell r="B604" t="str">
            <v>TAPON PVC U.M. NORMA NTC 382 D=8"</v>
          </cell>
          <cell r="C604" t="str">
            <v>UN</v>
          </cell>
          <cell r="D604">
            <v>573855</v>
          </cell>
        </row>
        <row r="605">
          <cell r="A605">
            <v>7391</v>
          </cell>
          <cell r="B605" t="str">
            <v>REDUCCION CONCENTRICA HD E.L. 6"x2" (150x50mm)</v>
          </cell>
          <cell r="C605" t="str">
            <v>UN</v>
          </cell>
          <cell r="D605">
            <v>279650</v>
          </cell>
        </row>
        <row r="606">
          <cell r="A606">
            <v>7392</v>
          </cell>
          <cell r="B606" t="str">
            <v>REDUCCION CONCENTRICA HD E.L. 6"x3" (150x75mm)</v>
          </cell>
          <cell r="C606" t="str">
            <v>UN</v>
          </cell>
          <cell r="D606">
            <v>357000</v>
          </cell>
        </row>
        <row r="607">
          <cell r="A607">
            <v>7393</v>
          </cell>
          <cell r="B607" t="str">
            <v>REDUCCION CONCENTRICA HD E.L. 6"x4" (150x100mm)</v>
          </cell>
          <cell r="C607" t="str">
            <v>UN</v>
          </cell>
          <cell r="D607">
            <v>430604</v>
          </cell>
        </row>
        <row r="608">
          <cell r="A608">
            <v>7396</v>
          </cell>
          <cell r="B608" t="str">
            <v>REDUCCION CONCENTRICA HD E.L. 8"x4" (200x100mm)</v>
          </cell>
          <cell r="C608" t="str">
            <v>UN</v>
          </cell>
          <cell r="D608">
            <v>440300</v>
          </cell>
        </row>
        <row r="609">
          <cell r="A609">
            <v>7397</v>
          </cell>
          <cell r="B609" t="str">
            <v>REDUCCION CONCENTRICA HD E.L. 8"x6" (200x150mm)</v>
          </cell>
          <cell r="C609" t="str">
            <v>UN</v>
          </cell>
          <cell r="D609">
            <v>598734</v>
          </cell>
        </row>
        <row r="610">
          <cell r="A610">
            <v>7398</v>
          </cell>
          <cell r="B610" t="str">
            <v>REDUCCION CONCENTRICA HD E.L. 10"x3" (250x75mm)</v>
          </cell>
          <cell r="C610" t="str">
            <v>UN</v>
          </cell>
          <cell r="D610">
            <v>713879</v>
          </cell>
        </row>
        <row r="611">
          <cell r="A611">
            <v>7399</v>
          </cell>
          <cell r="B611" t="str">
            <v>REDUCCION CONCENTRICA HD E.L. 10"x4" (250x100mm)</v>
          </cell>
          <cell r="C611" t="str">
            <v>UN</v>
          </cell>
          <cell r="D611">
            <v>743750</v>
          </cell>
        </row>
        <row r="612">
          <cell r="A612">
            <v>7400</v>
          </cell>
          <cell r="B612" t="str">
            <v>REDUCCION CONCENTRICA HD E.L. 10"x6" (250x150mm)</v>
          </cell>
          <cell r="C612" t="str">
            <v>UN</v>
          </cell>
          <cell r="D612">
            <v>773500</v>
          </cell>
        </row>
        <row r="613">
          <cell r="A613">
            <v>7401</v>
          </cell>
          <cell r="B613" t="str">
            <v>REDUCCION CONCENTRICA HD E.L. 10"x8" (250x200mm)</v>
          </cell>
          <cell r="C613" t="str">
            <v>UN</v>
          </cell>
          <cell r="D613">
            <v>863559</v>
          </cell>
        </row>
        <row r="614">
          <cell r="A614">
            <v>7403</v>
          </cell>
          <cell r="B614" t="str">
            <v>REDUCCION CONCENTRICA HD E.L. 12"x4" (300x100mm)</v>
          </cell>
          <cell r="C614" t="str">
            <v>UN</v>
          </cell>
          <cell r="D614">
            <v>1161351</v>
          </cell>
        </row>
        <row r="615">
          <cell r="A615">
            <v>7404</v>
          </cell>
          <cell r="B615" t="str">
            <v>REDUCCION CONCENTRICA HD E.L. 12"x6" (300x150mm)</v>
          </cell>
          <cell r="C615" t="str">
            <v>UN</v>
          </cell>
          <cell r="D615">
            <v>1176206</v>
          </cell>
        </row>
        <row r="616">
          <cell r="A616">
            <v>7405</v>
          </cell>
          <cell r="B616" t="str">
            <v>REDUCCION CONCENTRICA HD E.L. 12"x8" (300x200mm)</v>
          </cell>
          <cell r="C616" t="str">
            <v>UN</v>
          </cell>
          <cell r="D616">
            <v>1176206</v>
          </cell>
        </row>
        <row r="617">
          <cell r="A617">
            <v>7406</v>
          </cell>
          <cell r="B617" t="str">
            <v>REDUCCION CONCENTRICA HD E.L. 12"x10"  (300x250mm)</v>
          </cell>
          <cell r="C617" t="str">
            <v>UN</v>
          </cell>
          <cell r="D617">
            <v>1553612</v>
          </cell>
        </row>
        <row r="618">
          <cell r="A618">
            <v>7407</v>
          </cell>
          <cell r="B618" t="str">
            <v>UNION REPARACION PVC U.M. NORMA NTC 382 D=2"</v>
          </cell>
          <cell r="C618" t="str">
            <v>UN</v>
          </cell>
          <cell r="D618">
            <v>42895</v>
          </cell>
        </row>
        <row r="619">
          <cell r="A619">
            <v>7409</v>
          </cell>
          <cell r="B619" t="str">
            <v>UNION REPARACION PVC U.M. NORMA NTC 382 D=3"</v>
          </cell>
          <cell r="C619" t="str">
            <v>UN</v>
          </cell>
          <cell r="D619">
            <v>68325</v>
          </cell>
        </row>
        <row r="620">
          <cell r="A620">
            <v>7410</v>
          </cell>
          <cell r="B620" t="str">
            <v>UNION REPARACION PVC U.M. NORMA NTC 382 D=4"</v>
          </cell>
          <cell r="C620" t="str">
            <v>UN</v>
          </cell>
          <cell r="D620">
            <v>104976</v>
          </cell>
        </row>
        <row r="621">
          <cell r="A621">
            <v>7411</v>
          </cell>
          <cell r="B621" t="str">
            <v>UNION REPARACION PVC U.M. NORMA NTC 382 D=10"</v>
          </cell>
          <cell r="C621" t="str">
            <v>UN</v>
          </cell>
          <cell r="D621">
            <v>763097</v>
          </cell>
        </row>
        <row r="622">
          <cell r="A622">
            <v>7412</v>
          </cell>
          <cell r="B622" t="str">
            <v>ACOPLE UNIVERSAL D=3" (85 a 103mm)</v>
          </cell>
          <cell r="C622" t="str">
            <v>UN</v>
          </cell>
          <cell r="D622">
            <v>176200</v>
          </cell>
        </row>
        <row r="623">
          <cell r="A623">
            <v>7413</v>
          </cell>
          <cell r="B623" t="str">
            <v>ACOPLE UNIVERSAL D=4" (110 a 128mm)</v>
          </cell>
          <cell r="C623" t="str">
            <v>UN</v>
          </cell>
          <cell r="D623">
            <v>195607</v>
          </cell>
        </row>
        <row r="624">
          <cell r="A624">
            <v>7414</v>
          </cell>
          <cell r="B624" t="str">
            <v>ACOPLE UNIVERSAL D=6" (167 a 189mm) R2</v>
          </cell>
          <cell r="C624" t="str">
            <v>UN</v>
          </cell>
          <cell r="D624">
            <v>404616</v>
          </cell>
        </row>
        <row r="625">
          <cell r="A625">
            <v>7415</v>
          </cell>
          <cell r="B625" t="str">
            <v>ACOPLE UNIVERSAL D=8" (234 a 252mm) R2</v>
          </cell>
          <cell r="C625" t="str">
            <v>UN</v>
          </cell>
          <cell r="D625">
            <v>600223</v>
          </cell>
        </row>
        <row r="626">
          <cell r="A626">
            <v>7416</v>
          </cell>
          <cell r="B626" t="str">
            <v>ACOPLE UNIVERSAL D=10" (292 a 310mm) R2</v>
          </cell>
          <cell r="C626" t="str">
            <v>UN</v>
          </cell>
          <cell r="D626">
            <v>860370</v>
          </cell>
        </row>
        <row r="627">
          <cell r="A627">
            <v>7417</v>
          </cell>
          <cell r="B627" t="str">
            <v>ACOPLE UNIVERSAL D=12" (350 a 368mm) R3</v>
          </cell>
          <cell r="C627" t="str">
            <v>UN</v>
          </cell>
          <cell r="D627">
            <v>1104469</v>
          </cell>
        </row>
        <row r="628">
          <cell r="A628">
            <v>7418</v>
          </cell>
          <cell r="B628" t="str">
            <v>TARIFA MES - AUXILIO DE TRANSPORTE</v>
          </cell>
          <cell r="C628" t="str">
            <v>MES</v>
          </cell>
          <cell r="D628">
            <v>200000</v>
          </cell>
        </row>
        <row r="629">
          <cell r="A629">
            <v>7419</v>
          </cell>
          <cell r="B629" t="str">
            <v>CONCRETO GRAVA COMÚN 4500 PSI 31.5 MPa (315 Kg/cm2)</v>
          </cell>
          <cell r="C629" t="str">
            <v>M3</v>
          </cell>
          <cell r="D629">
            <v>610042</v>
          </cell>
        </row>
        <row r="630">
          <cell r="A630">
            <v>7420</v>
          </cell>
          <cell r="B630" t="str">
            <v>MORTERO 2500 PSI 17 MPa (175 Kg/cm2)</v>
          </cell>
          <cell r="C630" t="str">
            <v>M3</v>
          </cell>
          <cell r="D630">
            <v>609512</v>
          </cell>
        </row>
        <row r="631">
          <cell r="A631">
            <v>7421</v>
          </cell>
          <cell r="B631" t="str">
            <v>MORTERO 3000 PSI 21 MPa (210 Kg/cm2)</v>
          </cell>
          <cell r="C631" t="str">
            <v>M3</v>
          </cell>
          <cell r="D631">
            <v>644462</v>
          </cell>
        </row>
        <row r="632">
          <cell r="A632">
            <v>7422</v>
          </cell>
          <cell r="B632" t="str">
            <v>MORTERO 3500 PSI 24 MPa (245 Kg/cm2)</v>
          </cell>
          <cell r="C632" t="str">
            <v>M3</v>
          </cell>
          <cell r="D632">
            <v>679413</v>
          </cell>
        </row>
        <row r="633">
          <cell r="A633">
            <v>7423</v>
          </cell>
          <cell r="B633" t="str">
            <v>ARMADO CANASTAS PARA PILOTES</v>
          </cell>
          <cell r="C633" t="str">
            <v>KG</v>
          </cell>
          <cell r="D633">
            <v>706</v>
          </cell>
        </row>
        <row r="634">
          <cell r="A634">
            <v>7426</v>
          </cell>
          <cell r="B634" t="str">
            <v>GEODREN (RED DRENANTE DE POLIETILENO DE ALTA DENSIDAD PEAD-HDPE Y GEOTEXTIL NO TEJIDO) CON ALTURA DE 1.0 M</v>
          </cell>
          <cell r="C634" t="str">
            <v>ML</v>
          </cell>
          <cell r="D634">
            <v>46865</v>
          </cell>
        </row>
        <row r="635">
          <cell r="A635">
            <v>7427</v>
          </cell>
          <cell r="B635" t="str">
            <v>GEODREN (RED DRENANTE DE POLIETILENO DE ALTA DENSIDAD PEAD-HDPE Y GEOTEXTIL NO TEJIDO) CON ALTURA DE 2.0 M</v>
          </cell>
          <cell r="C635" t="str">
            <v>ML</v>
          </cell>
          <cell r="D635">
            <v>85275</v>
          </cell>
        </row>
        <row r="636">
          <cell r="A636">
            <v>7428</v>
          </cell>
          <cell r="B636" t="str">
            <v>GEOCOMPUESTO PARA DRENAJE, CONFORMADO POR GEODREN (RED DRENANTE DE POLIETILENO DE ALTA DENSIDAD PEAD-HDPE Y GEOTEXTIL NO TEJIDO) CON ALTURA DE 0.5 M Y TUBERIA FLEXIBLE CORRUGADA DE DRENAJE CON DIAMETRO DE 100 MM</v>
          </cell>
          <cell r="C636" t="str">
            <v>ML</v>
          </cell>
          <cell r="D636">
            <v>49636</v>
          </cell>
        </row>
        <row r="637">
          <cell r="A637">
            <v>7429</v>
          </cell>
          <cell r="B637" t="str">
            <v>GEOCOMPUESTO PARA DRENAJE, CONFORMADO POR GEODREN (RED DRENANTE DE POLIETILENO DE ALTA DENSIDAD PEAD-HDPE Y GEOTEXTIL NO TEJIDO) CON ALTURA DE 1.0 M Y TUBERIA FLEXIBLE CORRUGADA DE DRENAJE CON DIAMETRO DE 100 MM</v>
          </cell>
          <cell r="C637" t="str">
            <v>ML</v>
          </cell>
          <cell r="D637">
            <v>71624</v>
          </cell>
        </row>
        <row r="638">
          <cell r="A638">
            <v>7430</v>
          </cell>
          <cell r="B638" t="str">
            <v>GEOCOMPUESTO PARA DRENAJE, CONFORMADO POR GEODREN (RED DRENANTE DE POLIETILENO DE ALTA DENSIDAD PEAD-HDPE Y GEOTEXTIL NO TEJIDO) CON ALTURA DE 2.0 M Y TUBERIA FLEXIBLE CORRUGADA DE DRENAJE CON DIAMETRO DE 100 MM</v>
          </cell>
          <cell r="C638" t="str">
            <v>ML</v>
          </cell>
          <cell r="D638">
            <v>117258</v>
          </cell>
        </row>
        <row r="639">
          <cell r="A639">
            <v>7434</v>
          </cell>
          <cell r="B639" t="str">
            <v>DISCO DIAMANTADO ASFALTO-CONCRETO 14"/350mm, cortes aprox. 1.600 a 1.800 mts. de profundidad máxima hasta 100mm.</v>
          </cell>
          <cell r="C639" t="str">
            <v>UN</v>
          </cell>
          <cell r="D639">
            <v>540350</v>
          </cell>
        </row>
        <row r="640">
          <cell r="A640">
            <v>7436</v>
          </cell>
          <cell r="B640" t="str">
            <v>MOTOBOMBA SUMERGIBLE Ø 2" O 3" - INCLUYE COMBUSTIBLE</v>
          </cell>
          <cell r="C640" t="str">
            <v>DIA</v>
          </cell>
          <cell r="D640">
            <v>63046</v>
          </cell>
        </row>
        <row r="641">
          <cell r="A641">
            <v>7437</v>
          </cell>
          <cell r="B641" t="str">
            <v>CORTADORA DE LADRILLO (SIN DISCO) - PROFUNDIDAD DE CORTE DE 10 A 17cm (INLCUYE COMBUSTIBLE)</v>
          </cell>
          <cell r="C641" t="str">
            <v>DIA</v>
          </cell>
          <cell r="D641">
            <v>54734</v>
          </cell>
        </row>
        <row r="642">
          <cell r="A642">
            <v>7438</v>
          </cell>
          <cell r="B642" t="str">
            <v>RODILLO VIBROCOMPACTADOR TÁNDEM PEQUEÑO - MASA DE 2,5 A 3 TONELADAS - AMPLITUD DE COMPACTACIÓN DE 0.5 MM  - INCLUYE OPERARIO Y COMBUSTIBLE</v>
          </cell>
          <cell r="C642" t="str">
            <v>DIA</v>
          </cell>
          <cell r="D642">
            <v>462602</v>
          </cell>
        </row>
        <row r="643">
          <cell r="A643">
            <v>7439</v>
          </cell>
          <cell r="B643" t="str">
            <v xml:space="preserve">MARTILLO DEMOLEDOR NEUMÁTICO - GOLPES POR MINUTO DE 1100 A 1680 - CONSUMO DE AIRE DE 57 A 85 CFM </v>
          </cell>
          <cell r="C643" t="str">
            <v>HR</v>
          </cell>
          <cell r="D643">
            <v>5950</v>
          </cell>
        </row>
        <row r="644">
          <cell r="A644">
            <v>7442</v>
          </cell>
          <cell r="B644" t="str">
            <v>FONDO DE JUNTA EN ESPUMA DE POLIETILENO DE BAJA DENSIDAD D= 16 mm</v>
          </cell>
          <cell r="C644" t="str">
            <v>ML</v>
          </cell>
          <cell r="D644">
            <v>1571</v>
          </cell>
        </row>
        <row r="645">
          <cell r="A645">
            <v>7443</v>
          </cell>
          <cell r="B645" t="str">
            <v>FONDO DE JUNTA EN ESPUMA DE POLIETILENO DE BAJA DENSIDAD D= 22 mm</v>
          </cell>
          <cell r="C645" t="str">
            <v>ML</v>
          </cell>
          <cell r="D645">
            <v>3123</v>
          </cell>
        </row>
        <row r="646">
          <cell r="A646">
            <v>7444</v>
          </cell>
          <cell r="B646" t="str">
            <v>TUBERIA PVC SANITARIA U.S. D=1 1/2"</v>
          </cell>
          <cell r="C646" t="str">
            <v>ML</v>
          </cell>
          <cell r="D646">
            <v>13416</v>
          </cell>
        </row>
        <row r="647">
          <cell r="A647">
            <v>7445</v>
          </cell>
          <cell r="B647" t="str">
            <v>ACOPLE UNIVERSAL D=6" (159 a 181mm) R1</v>
          </cell>
          <cell r="C647" t="str">
            <v>UN</v>
          </cell>
          <cell r="D647">
            <v>307389</v>
          </cell>
        </row>
        <row r="648">
          <cell r="A648">
            <v>7446</v>
          </cell>
          <cell r="B648" t="str">
            <v>ACOPLE UNIVERSAL D=8" (218 a 235mm) R1</v>
          </cell>
          <cell r="C648" t="str">
            <v>UN</v>
          </cell>
          <cell r="D648">
            <v>473886</v>
          </cell>
        </row>
        <row r="649">
          <cell r="A649">
            <v>7448</v>
          </cell>
          <cell r="B649" t="str">
            <v>ACOPLE UNIVERSAL D=12" (315 a 333mm) R1</v>
          </cell>
          <cell r="C649" t="str">
            <v>UN</v>
          </cell>
          <cell r="D649">
            <v>928317</v>
          </cell>
        </row>
        <row r="650">
          <cell r="A650">
            <v>7451</v>
          </cell>
          <cell r="B650" t="str">
            <v>ACERO FIGURADO No. 8 (Ø 1") F'y=60000 PSI</v>
          </cell>
          <cell r="C650" t="str">
            <v>KG</v>
          </cell>
          <cell r="D650">
            <v>4701</v>
          </cell>
        </row>
        <row r="651">
          <cell r="A651">
            <v>7452</v>
          </cell>
          <cell r="B651" t="str">
            <v>ACERO FIGURADO No. 10 (Ø 1 1/4") F'y=60000 PSI</v>
          </cell>
          <cell r="C651" t="str">
            <v>KG</v>
          </cell>
          <cell r="D651">
            <v>4939</v>
          </cell>
        </row>
        <row r="652">
          <cell r="A652">
            <v>7453</v>
          </cell>
          <cell r="B652" t="str">
            <v>UNION REPARACION HD EXTREMO LISO D=4"</v>
          </cell>
          <cell r="C652" t="str">
            <v>UN</v>
          </cell>
          <cell r="D652">
            <v>176200</v>
          </cell>
        </row>
        <row r="653">
          <cell r="A653">
            <v>7455</v>
          </cell>
          <cell r="B653" t="str">
            <v>CODO HD EXTREMO LISO 22.5ºX8"</v>
          </cell>
          <cell r="C653" t="str">
            <v>UN</v>
          </cell>
          <cell r="D653">
            <v>618800</v>
          </cell>
        </row>
        <row r="654">
          <cell r="A654">
            <v>7457</v>
          </cell>
          <cell r="B654" t="str">
            <v>TUBERIA CONDUIT METALICA GALVANIZADA IMC D= 1"</v>
          </cell>
          <cell r="C654" t="str">
            <v>ML</v>
          </cell>
          <cell r="D654">
            <v>28383</v>
          </cell>
        </row>
        <row r="655">
          <cell r="A655">
            <v>7458</v>
          </cell>
          <cell r="B655" t="str">
            <v>TUBERIA CONDUIT METALICA GALVANIZADA IMC D= 1 1/2"</v>
          </cell>
          <cell r="C655" t="str">
            <v>ML</v>
          </cell>
          <cell r="D655">
            <v>44783</v>
          </cell>
        </row>
        <row r="656">
          <cell r="A656">
            <v>7460</v>
          </cell>
          <cell r="B656" t="str">
            <v>TUBERIA CONDUIT METALICA GALVANIZADA EMT D= 1 1/2"</v>
          </cell>
          <cell r="C656" t="str">
            <v>ML</v>
          </cell>
          <cell r="D656">
            <v>39417</v>
          </cell>
        </row>
        <row r="657">
          <cell r="A657">
            <v>7461</v>
          </cell>
          <cell r="B657" t="str">
            <v>ARENA LAVADA DE PEÑA</v>
          </cell>
          <cell r="C657" t="str">
            <v>M3</v>
          </cell>
          <cell r="D657">
            <v>89049</v>
          </cell>
        </row>
        <row r="658">
          <cell r="A658">
            <v>7462</v>
          </cell>
          <cell r="B658" t="str">
            <v>TRANSPORTE DE PETREOS</v>
          </cell>
          <cell r="C658" t="str">
            <v>M3-KM</v>
          </cell>
          <cell r="D658">
            <v>1760</v>
          </cell>
        </row>
        <row r="659">
          <cell r="A659">
            <v>7463</v>
          </cell>
          <cell r="B659" t="str">
            <v>GEOTEXTIL NO TEJIDO CON RESISTENCIA A LA TENSION GRAB DE 400 N, Y RESISTENCIA AL RASGADO TRAPEZOIDAL DE 164 N</v>
          </cell>
          <cell r="C659" t="str">
            <v>M2</v>
          </cell>
          <cell r="D659">
            <v>3695</v>
          </cell>
        </row>
        <row r="660">
          <cell r="A660">
            <v>7465</v>
          </cell>
          <cell r="B660" t="str">
            <v>GEOTEXTIL NO TEJIDO CON RESISTENCIA A LA TENSION GRAB: ENTRE 450 N Y 500 N, Y RESISTENCIA AL RASGADO TRAPEZOIDAL: ENTRE 190 N Y 222 N</v>
          </cell>
          <cell r="C660" t="str">
            <v>M2</v>
          </cell>
          <cell r="D660">
            <v>5242</v>
          </cell>
        </row>
        <row r="661">
          <cell r="A661">
            <v>7467</v>
          </cell>
          <cell r="B661" t="str">
            <v>GEOTEXTIL TEJIDO CON RESISTENCIA A LA TENSION METODO TIRA ANCHA SENTIDO LONGITUDINAL DE 20 KN/M, Y RESISTENCIA A LA TENSION GRAB DE 790 N</v>
          </cell>
          <cell r="C661" t="str">
            <v>M2</v>
          </cell>
          <cell r="D661">
            <v>4578</v>
          </cell>
        </row>
        <row r="662">
          <cell r="A662">
            <v>7468</v>
          </cell>
          <cell r="B662" t="str">
            <v>GEOTEXTIL TEJIDO CON RESISTENCIA A LA TENSION METODO TIRA ANCHA SENTIDO LONGITUDINAL: ENTRE 21 KN/M Y 29 KN/M, Y RESISTENCIA A LA TENSION GRAB: ENTRE 800 N Y 1000 N</v>
          </cell>
          <cell r="C662" t="str">
            <v>M2</v>
          </cell>
          <cell r="D662">
            <v>4665</v>
          </cell>
        </row>
        <row r="663">
          <cell r="A663">
            <v>7471</v>
          </cell>
          <cell r="B663" t="str">
            <v>METODO DE ENSAYO PARA DETERMINAR LA DENSIDAD DEL CEMENTO HIDRAULICO. Norma técnica: NTC - 221 - 19 ASTM C188-17 (23)</v>
          </cell>
          <cell r="C663" t="str">
            <v>UN</v>
          </cell>
          <cell r="D663">
            <v>90000</v>
          </cell>
        </row>
        <row r="664">
          <cell r="A664">
            <v>7472</v>
          </cell>
          <cell r="B664" t="str">
            <v>METODO DE ENSAYO PARA DETERMINAR EL TIEMPO DE FRAGUADO DEL CEMENTO HIDRAULICO MEDIANTE EL APARATO DE VICAT. Norma técnica: NTC-118-20 ASTM C119-21.</v>
          </cell>
          <cell r="C664" t="str">
            <v>UN</v>
          </cell>
          <cell r="D664">
            <v>70210</v>
          </cell>
        </row>
        <row r="665">
          <cell r="A665">
            <v>7482</v>
          </cell>
          <cell r="B665" t="str">
            <v>EQUIVALENTE DE ARENA DE SUELOS Y AGREGADOS FINOS. Norma técnica: INV E 133-13 NTC-6179-16 ASTM D2419-22</v>
          </cell>
          <cell r="C665" t="str">
            <v>UN</v>
          </cell>
          <cell r="D665">
            <v>117215</v>
          </cell>
        </row>
        <row r="666">
          <cell r="A666">
            <v>7485</v>
          </cell>
          <cell r="B666" t="str">
            <v>RESISTENCIA A LA DEGRADACIÓN DE LOS AGREGADOS GRUESOS DE TAMAÑOS MAYORES DE 19 mm (¾") POR ABRASIÓN E IMPACTO EN LA MÁQUINA DE LOS ÁNGELES (CON TRITURACIÓN DE AGREGADOS). Norma técnica: INV E 219-13 NTC 93-13</v>
          </cell>
          <cell r="C666" t="str">
            <v>UN</v>
          </cell>
          <cell r="D666">
            <v>141372</v>
          </cell>
        </row>
        <row r="667">
          <cell r="A667">
            <v>7487</v>
          </cell>
          <cell r="B667" t="str">
            <v>VALOR DE AZUL DE METILENO EN AGREGADOS FINOS. Norma técnica: INVE-235-13 UNE-EN-933-9 (10)</v>
          </cell>
          <cell r="C667" t="str">
            <v>UN</v>
          </cell>
          <cell r="D667">
            <v>179928</v>
          </cell>
        </row>
        <row r="668">
          <cell r="A668">
            <v>7488</v>
          </cell>
          <cell r="B668" t="str">
            <v>DETERMINACION EN EL LABORATORIO DEL CONTENIDO DE AGUA (HUMEDAD) DE MUESTRAS DE SUELO, ROCA Y MEZCLAS DE SUELO-AGREGADO. Norma técnica: INVE-122-13 NTC-1495-13 ASTM D2216-19.</v>
          </cell>
          <cell r="C668" t="str">
            <v>UN</v>
          </cell>
          <cell r="D668">
            <v>10282</v>
          </cell>
        </row>
        <row r="669">
          <cell r="A669">
            <v>7489</v>
          </cell>
          <cell r="B669" t="str">
            <v>METODO DE PRUEBA ESTANDAR PARA LA DETERMINACION DE LA DENSIDAD (PESO UNITARIO) EN LABORATORIO DE ESPECIMENES DE SUELO. Norma técnica: ASTM D7263-21.</v>
          </cell>
          <cell r="C669" t="str">
            <v>UN</v>
          </cell>
          <cell r="D669">
            <v>35700</v>
          </cell>
        </row>
        <row r="670">
          <cell r="A670">
            <v>7490</v>
          </cell>
          <cell r="B670" t="str">
            <v>DETERMINACION DE LOS TAMAÑOS DE LAS PARTICULAS DE LOS SUELOS (GRANULOMETRIA POR TAMIZADO E HIDROMETRIA). Norma técnica: INVE-123-13 ASTM D422-63-98 (retirado 2016).</v>
          </cell>
          <cell r="C670" t="str">
            <v>UN</v>
          </cell>
          <cell r="D670">
            <v>148750</v>
          </cell>
        </row>
        <row r="671">
          <cell r="A671">
            <v>7493</v>
          </cell>
          <cell r="B671" t="str">
            <v>DETERMINACION DE LA CANTIDAD DE MATERIAL QUE PASA EL TAMIZ DE 75 μm (N° 200) EN LOS AGREGADOS PETREOS MEDIANTE LAVADO. Norma técnica: INVE-214-13 NTC-78-19 ASTM C117-17 (20) ASTM D1140-17</v>
          </cell>
          <cell r="C671" t="str">
            <v>UN</v>
          </cell>
          <cell r="D671">
            <v>47600</v>
          </cell>
        </row>
        <row r="672">
          <cell r="A672">
            <v>7494</v>
          </cell>
          <cell r="B672" t="str">
            <v>DETERMINACION DE LA GRAVEDAD ESPECÍFICA DE LAS PARTICULAS SOLIDAS DE LOS SUELOS Y DEL LLENANTE MINERAL, EMPLEANDO UN PICNOMETRO CON AGUA. Norma técnica: INVE-128-13 ASTM D854-14 (retirado 2023).</v>
          </cell>
          <cell r="C672" t="str">
            <v>UN</v>
          </cell>
          <cell r="D672">
            <v>53978</v>
          </cell>
        </row>
        <row r="673">
          <cell r="A673">
            <v>7496</v>
          </cell>
          <cell r="B673" t="str">
            <v>DETERMINACION DE LOS FACTORES DE CONTRACCION DE LOS SUELOS. Norma técnica: INVE-127-13 NTC-1503-01 ASTM D427-04 (retirado 2010).</v>
          </cell>
          <cell r="C673" t="str">
            <v>UN</v>
          </cell>
          <cell r="D673">
            <v>83300</v>
          </cell>
        </row>
        <row r="674">
          <cell r="A674">
            <v>7497</v>
          </cell>
          <cell r="B674" t="str">
            <v>DETERMINACION DEL CONTENIDO ORGANICO DE UN SUELO MEDIANTE EL ENSAYO DE PERDIDA POR IGNICION. Norma técnica: INV E 121-13 AASHTO T-267-86 (18)</v>
          </cell>
          <cell r="C674" t="str">
            <v>UN</v>
          </cell>
          <cell r="D674">
            <v>65450</v>
          </cell>
        </row>
        <row r="675">
          <cell r="A675">
            <v>7501</v>
          </cell>
          <cell r="B675" t="str">
            <v>CONSOLIDACION UNIDIMENSIONAL DE SUELOS (METODO B - RAPIDA). Norma técnica: INVE-151-13 NTC-1967-00 ASTM D2435/D2435M-11 (20).</v>
          </cell>
          <cell r="C675" t="str">
            <v>UN</v>
          </cell>
          <cell r="D675">
            <v>308448</v>
          </cell>
        </row>
        <row r="676">
          <cell r="A676">
            <v>7502</v>
          </cell>
          <cell r="B676" t="str">
            <v>CONSOLIDACION UNIDIMENSIONAL DE SUELOS (METODO A - LENTA). Norma técnica: INVE-151-13 NTC-1967-00 ASTM D2435/D2435M-11 (20).</v>
          </cell>
          <cell r="C676" t="str">
            <v>UN</v>
          </cell>
          <cell r="D676">
            <v>737800</v>
          </cell>
        </row>
        <row r="677">
          <cell r="A677">
            <v>7503</v>
          </cell>
          <cell r="B677" t="str">
            <v>CONSOLIDACION UNIDIMENSIONAL DE SUELOS (DOBLE CICLO DE CARGA Y DESCARGA). Norma técnica: INVE-151-13 NTC-1967-00 ASTM D2435/D2435M-11 (20).</v>
          </cell>
          <cell r="C677" t="str">
            <v>UN</v>
          </cell>
          <cell r="D677">
            <v>761600</v>
          </cell>
        </row>
        <row r="678">
          <cell r="A678">
            <v>7511</v>
          </cell>
          <cell r="B678" t="str">
            <v>CBR DE SUELOS COMPACTADOS EN EL LABORATORIO (METODO I). Norma técnica: INVE-148-13 NTC-2122-13 ASTM D1883-21.</v>
          </cell>
          <cell r="C678" t="str">
            <v>UN</v>
          </cell>
          <cell r="D678">
            <v>311780</v>
          </cell>
        </row>
        <row r="679">
          <cell r="A679">
            <v>7520</v>
          </cell>
          <cell r="B679" t="str">
            <v>RELACIONES HUMEDAD - PESO UNITARIO SECO EN LOS SUELOS (ENSAYO NORMAL DE COMPACTACION). Norma técnica: INVE-141-13 ASTM D698-12 (21)</v>
          </cell>
          <cell r="C679" t="str">
            <v>UN</v>
          </cell>
          <cell r="D679">
            <v>122570</v>
          </cell>
        </row>
        <row r="680">
          <cell r="A680">
            <v>7523</v>
          </cell>
          <cell r="B680" t="str">
            <v>OBTENCION DE NUCLEOS DE CONCRETO ENDURECIDO (NUCLEOS DE 3"). Norma técnica: INVE-418-13 NTC-3658-18.</v>
          </cell>
          <cell r="C680" t="str">
            <v>UN</v>
          </cell>
          <cell r="D680">
            <v>207001</v>
          </cell>
        </row>
        <row r="681">
          <cell r="A681">
            <v>7524</v>
          </cell>
          <cell r="B681" t="str">
            <v>OBTENCION DE NUCLEOS DE CONCRETO ENDURECIDO (NUCLEOS DE 4"). Norma técnica: INVE-418-13 NTC-3658-18.</v>
          </cell>
          <cell r="C681" t="str">
            <v>UN</v>
          </cell>
          <cell r="D681">
            <v>207001</v>
          </cell>
        </row>
        <row r="682">
          <cell r="A682">
            <v>7530</v>
          </cell>
          <cell r="B682" t="str">
            <v>EXTRACCION DE TESTIGOS DE PAVIMENTOS ASFALTICOS (NUCLEOS DE 4"). Norma técnica: INVE-758-13 Numeral 5.1 ASTM D5361/D5361M-16 (22).</v>
          </cell>
          <cell r="C682" t="str">
            <v>UN</v>
          </cell>
          <cell r="D682">
            <v>121380</v>
          </cell>
        </row>
        <row r="683">
          <cell r="A683">
            <v>7542</v>
          </cell>
          <cell r="B683" t="str">
            <v>RESISTENCIA A LA COMPRESION DE CILINDROS DE CONCRETO (MOLDEADOS O NUCLEOS). Norma técnica: INVE-410-13 NTC-673-21 ASTM C39/C39M-21.</v>
          </cell>
          <cell r="C683" t="str">
            <v>UN</v>
          </cell>
          <cell r="D683">
            <v>8568</v>
          </cell>
        </row>
        <row r="684">
          <cell r="A684">
            <v>7544</v>
          </cell>
          <cell r="B684" t="str">
            <v>TRACCION INDIRECTA DE CILINDROS DE CONCRETO. Norma técnica: INVE-411-13 NTC-722-00 ASTM C496/C496M-17</v>
          </cell>
          <cell r="C684" t="str">
            <v>UN</v>
          </cell>
          <cell r="D684">
            <v>20825</v>
          </cell>
        </row>
        <row r="685">
          <cell r="A685">
            <v>7550</v>
          </cell>
          <cell r="B685" t="str">
            <v>ENSAYO DE ADHERENCIA EN BANDEJA. Norma técnica: INVE-740-13.</v>
          </cell>
          <cell r="C685" t="str">
            <v>UN</v>
          </cell>
          <cell r="D685">
            <v>155890</v>
          </cell>
        </row>
        <row r="686">
          <cell r="A686">
            <v>7551</v>
          </cell>
          <cell r="B686" t="str">
            <v>ESTABILIDAD Y FLUJO DE MEZCLAS ASFALTICAS EN CALIENTE EMPLEANDO EL EQUIPO MARSHALL (UNA PROBETA). Norma técnica: INVE-748-13 ASTM D6926-20 ASTM D6927-15 (22).</v>
          </cell>
          <cell r="C686" t="str">
            <v>UN</v>
          </cell>
          <cell r="D686">
            <v>71400</v>
          </cell>
        </row>
        <row r="687">
          <cell r="A687">
            <v>7554</v>
          </cell>
          <cell r="B687" t="str">
            <v>SEÑALIZACION TUBULAR COLOMBINA PLASTICA</v>
          </cell>
          <cell r="C687" t="str">
            <v>UN</v>
          </cell>
          <cell r="D687">
            <v>44982</v>
          </cell>
        </row>
        <row r="688">
          <cell r="A688">
            <v>7555</v>
          </cell>
          <cell r="B688" t="str">
            <v>CINTA DE SEÑALIZACION CAL 4 (ROLLO 500mx0.10m)</v>
          </cell>
          <cell r="C688" t="str">
            <v>UN</v>
          </cell>
          <cell r="D688">
            <v>40698</v>
          </cell>
        </row>
        <row r="689">
          <cell r="A689">
            <v>7556</v>
          </cell>
          <cell r="B689" t="str">
            <v>PLASTICO NEGRO CALIBRE 6</v>
          </cell>
          <cell r="C689" t="str">
            <v>M2</v>
          </cell>
          <cell r="D689">
            <v>1671</v>
          </cell>
        </row>
        <row r="690">
          <cell r="A690">
            <v>7557</v>
          </cell>
          <cell r="B690" t="str">
            <v>BOLSA DE LONA</v>
          </cell>
          <cell r="C690" t="str">
            <v>UN</v>
          </cell>
          <cell r="D690">
            <v>2717</v>
          </cell>
        </row>
        <row r="691">
          <cell r="A691">
            <v>7558</v>
          </cell>
          <cell r="B691" t="str">
            <v xml:space="preserve">BAÑO TIPO FLUSHING - ALQUILER MANTENIMIENTO Y ASEO DE BAÑO PORTATIL </v>
          </cell>
          <cell r="C691" t="str">
            <v>UN/MES</v>
          </cell>
          <cell r="D691">
            <v>622965</v>
          </cell>
        </row>
        <row r="692">
          <cell r="A692">
            <v>7559</v>
          </cell>
          <cell r="B692" t="str">
            <v>TELA VERDE DE CERRAMIENTO (2.10mx250)</v>
          </cell>
          <cell r="C692" t="str">
            <v>M2</v>
          </cell>
          <cell r="D692">
            <v>2672</v>
          </cell>
        </row>
        <row r="693">
          <cell r="A693">
            <v>7560</v>
          </cell>
          <cell r="B693" t="str">
            <v>POLISOMBRA 65% (1x7m) R-800 NEGRA</v>
          </cell>
          <cell r="C693" t="str">
            <v>M2</v>
          </cell>
          <cell r="D693">
            <v>3140</v>
          </cell>
        </row>
        <row r="694">
          <cell r="A694">
            <v>7561</v>
          </cell>
          <cell r="B694" t="str">
            <v>POLISOMBRA 47% (4x100m)</v>
          </cell>
          <cell r="C694" t="str">
            <v>M2</v>
          </cell>
          <cell r="D694">
            <v>1791</v>
          </cell>
        </row>
        <row r="695">
          <cell r="A695">
            <v>7562</v>
          </cell>
          <cell r="B695" t="str">
            <v>POSTE ROLLIZO D= 12cm a 15cm</v>
          </cell>
          <cell r="C695" t="str">
            <v>ML</v>
          </cell>
          <cell r="D695">
            <v>22180</v>
          </cell>
        </row>
        <row r="696">
          <cell r="A696">
            <v>7567</v>
          </cell>
          <cell r="B696" t="str">
            <v>SEÑAL EN POLIETILENO ALVEOLAR PARE-SIGA 45cms. DECORADA CON REFLECTIVO, GRADO ALTA INTENSIDAD</v>
          </cell>
          <cell r="C696" t="str">
            <v>UN</v>
          </cell>
          <cell r="D696">
            <v>92820</v>
          </cell>
        </row>
        <row r="697">
          <cell r="A697">
            <v>7568</v>
          </cell>
          <cell r="B697" t="str">
            <v>EXTINTOR x 5LB</v>
          </cell>
          <cell r="C697" t="str">
            <v>UN</v>
          </cell>
          <cell r="D697">
            <v>40299</v>
          </cell>
        </row>
        <row r="698">
          <cell r="A698">
            <v>7569</v>
          </cell>
          <cell r="B698" t="str">
            <v>BOTIQUIN PRIMEROS AUXILIOS CON MEDICAMENTOS DE 22CM X 27CM</v>
          </cell>
          <cell r="C698" t="str">
            <v>UN</v>
          </cell>
          <cell r="D698">
            <v>58501</v>
          </cell>
        </row>
        <row r="699">
          <cell r="A699">
            <v>7571</v>
          </cell>
          <cell r="B699" t="str">
            <v>CONOS H= 0,9- 1,0mt</v>
          </cell>
          <cell r="C699" t="str">
            <v>UN</v>
          </cell>
          <cell r="D699">
            <v>81010</v>
          </cell>
        </row>
        <row r="700">
          <cell r="A700">
            <v>7575</v>
          </cell>
          <cell r="B700" t="str">
            <v>CAPA IMPERMEABLE CALIBRE 14 - 16</v>
          </cell>
          <cell r="C700" t="str">
            <v>UN</v>
          </cell>
          <cell r="D700">
            <v>30821</v>
          </cell>
        </row>
        <row r="701">
          <cell r="A701">
            <v>7576</v>
          </cell>
          <cell r="B701" t="str">
            <v>PROTECCION AUDITIVA DE INSERTAR (PAR)</v>
          </cell>
          <cell r="C701" t="str">
            <v>UN</v>
          </cell>
          <cell r="D701">
            <v>1728</v>
          </cell>
        </row>
        <row r="702">
          <cell r="A702">
            <v>7577</v>
          </cell>
          <cell r="B702" t="str">
            <v>GAFAS DE SEGURIDAD</v>
          </cell>
          <cell r="C702" t="str">
            <v>UN</v>
          </cell>
          <cell r="D702">
            <v>7735</v>
          </cell>
        </row>
        <row r="703">
          <cell r="A703">
            <v>7578</v>
          </cell>
          <cell r="B703" t="str">
            <v>GUANTES DE VAQUETA</v>
          </cell>
          <cell r="C703" t="str">
            <v>UN</v>
          </cell>
          <cell r="D703">
            <v>9401</v>
          </cell>
        </row>
        <row r="704">
          <cell r="A704">
            <v>7579</v>
          </cell>
          <cell r="B704" t="str">
            <v>MASCARILLA DESECHABLE</v>
          </cell>
          <cell r="C704" t="str">
            <v>UN</v>
          </cell>
          <cell r="D704">
            <v>620</v>
          </cell>
        </row>
        <row r="705">
          <cell r="A705">
            <v>7580</v>
          </cell>
          <cell r="B705" t="str">
            <v>CASCO DE SEGURIDAD DIELECTRICO</v>
          </cell>
          <cell r="C705" t="str">
            <v>UN</v>
          </cell>
          <cell r="D705">
            <v>24000</v>
          </cell>
        </row>
        <row r="706">
          <cell r="A706">
            <v>7582</v>
          </cell>
          <cell r="B706" t="str">
            <v>PETO EN CARNAZA</v>
          </cell>
          <cell r="C706" t="str">
            <v>UN</v>
          </cell>
          <cell r="D706">
            <v>25000</v>
          </cell>
        </row>
        <row r="707">
          <cell r="A707">
            <v>7583</v>
          </cell>
          <cell r="B707" t="str">
            <v>PROTECTOR AUDITIVO TIPO COPA</v>
          </cell>
          <cell r="C707" t="str">
            <v>UN</v>
          </cell>
          <cell r="D707">
            <v>29750</v>
          </cell>
        </row>
        <row r="708">
          <cell r="A708">
            <v>7585</v>
          </cell>
          <cell r="B708" t="str">
            <v>SARDINEL ALTO RAMPA A86</v>
          </cell>
          <cell r="C708" t="str">
            <v>ML</v>
          </cell>
          <cell r="D708">
            <v>37163</v>
          </cell>
        </row>
        <row r="709">
          <cell r="A709">
            <v>7586</v>
          </cell>
          <cell r="B709" t="str">
            <v>ESTOPEROL 10 cm x 3 cm (NO INCLUYE ELEMENTOS DE ANCLAJE)</v>
          </cell>
          <cell r="C709" t="str">
            <v>UN</v>
          </cell>
          <cell r="D709">
            <v>3300</v>
          </cell>
        </row>
        <row r="710">
          <cell r="A710">
            <v>7587</v>
          </cell>
          <cell r="B710" t="str">
            <v>PEGANTE EPOXICO DE DOS COMPONENTES</v>
          </cell>
          <cell r="C710" t="str">
            <v>KG</v>
          </cell>
          <cell r="D710">
            <v>146748</v>
          </cell>
        </row>
        <row r="711">
          <cell r="A711">
            <v>7596</v>
          </cell>
          <cell r="B711" t="str">
            <v>VIBRADOR DE EJE FLEXIBLE A COMBUSTIÓN - POTENCIA DE 5 A 7 HP</v>
          </cell>
          <cell r="C711" t="str">
            <v>DIA</v>
          </cell>
          <cell r="D711">
            <v>49295</v>
          </cell>
        </row>
        <row r="712">
          <cell r="A712">
            <v>7598</v>
          </cell>
          <cell r="B712" t="str">
            <v>TRITURADO 1-1/2"</v>
          </cell>
          <cell r="C712" t="str">
            <v>M3</v>
          </cell>
          <cell r="D712">
            <v>84490</v>
          </cell>
        </row>
        <row r="713">
          <cell r="A713">
            <v>7603</v>
          </cell>
          <cell r="B713" t="str">
            <v>TUBERIA GRP 300mm (300mm-800mm PRESION) PN10 BAR SN 5000. Incluye Transporte.</v>
          </cell>
          <cell r="C713" t="str">
            <v>ML</v>
          </cell>
          <cell r="D713">
            <v>368178</v>
          </cell>
        </row>
        <row r="714">
          <cell r="A714">
            <v>7604</v>
          </cell>
          <cell r="B714" t="str">
            <v>TUBERIA GRP 400mm (300mm-800mm PRESION) PN 10 BAR SN 5000. Incluye Transporte.</v>
          </cell>
          <cell r="C714" t="str">
            <v>ML</v>
          </cell>
          <cell r="D714">
            <v>444410</v>
          </cell>
        </row>
        <row r="715">
          <cell r="A715">
            <v>7606</v>
          </cell>
          <cell r="B715" t="str">
            <v>TUBERIA GRP 500mm (300mm-800mm PRESION) PN 10 BAR SN 5000. Incluye Transporte.</v>
          </cell>
          <cell r="C715" t="str">
            <v>ML</v>
          </cell>
          <cell r="D715">
            <v>567585</v>
          </cell>
        </row>
        <row r="716">
          <cell r="A716">
            <v>7607</v>
          </cell>
          <cell r="B716" t="str">
            <v>TUBERIA GRP 600mm (300mm-800mm PRESION) PN 10 BAR SN 5000. INCLUYE TRANSPORTE</v>
          </cell>
          <cell r="C716" t="str">
            <v>ML</v>
          </cell>
          <cell r="D716">
            <v>625751</v>
          </cell>
        </row>
        <row r="717">
          <cell r="A717">
            <v>7608</v>
          </cell>
          <cell r="B717" t="str">
            <v>TUBERIA GRP 700mm (300mm-800mm PRESION) PN 10 BAR SN 5000. INCLUYE TRANSPORTE</v>
          </cell>
          <cell r="C717" t="str">
            <v>ML</v>
          </cell>
          <cell r="D717">
            <v>764803</v>
          </cell>
        </row>
        <row r="718">
          <cell r="A718">
            <v>7610</v>
          </cell>
          <cell r="B718" t="str">
            <v>GEOMALLA BIAXIAL CON RESISTENCIA ULTIMA A LA TENSION, SENTIDO LONGITUDINAL Y TRANSVERSAL: ENTRE 30 KN/M Y 32 KN/M</v>
          </cell>
          <cell r="C718" t="str">
            <v>M2</v>
          </cell>
          <cell r="D718">
            <v>9663</v>
          </cell>
        </row>
        <row r="719">
          <cell r="A719">
            <v>7613</v>
          </cell>
          <cell r="B719" t="str">
            <v>TUBERIA GRP 800mm (300mm-800mm PRESION) PN 10 BAR SN 5000. Incluye Transporte.</v>
          </cell>
          <cell r="C719" t="str">
            <v>ML</v>
          </cell>
          <cell r="D719">
            <v>902826</v>
          </cell>
        </row>
        <row r="720">
          <cell r="A720">
            <v>7614</v>
          </cell>
          <cell r="B720" t="str">
            <v>TUBERIA GRP 900mm (600mm-2400mm FLUJO LIBRE) PN 10 BAR SN 5000. Incluye Transporte.</v>
          </cell>
          <cell r="C720" t="str">
            <v>ML</v>
          </cell>
          <cell r="D720">
            <v>1141974</v>
          </cell>
        </row>
        <row r="721">
          <cell r="A721">
            <v>7615</v>
          </cell>
          <cell r="B721" t="str">
            <v>TUBERIA GRP 1000mm (600mm-2400mm FLUJO LIBRE) PN 1 BAR SN 5000. Incluye Transporte.</v>
          </cell>
          <cell r="C721" t="str">
            <v>ML</v>
          </cell>
          <cell r="D721">
            <v>1444918</v>
          </cell>
        </row>
        <row r="722">
          <cell r="A722">
            <v>7616</v>
          </cell>
          <cell r="B722" t="str">
            <v>TUBERIA GRP 1100mm (600mm-2400mm FLUJO LIBRE) PN 1 BAR SN 5000. Incluye Transporte.</v>
          </cell>
          <cell r="C722" t="str">
            <v>ML</v>
          </cell>
          <cell r="D722">
            <v>1637698</v>
          </cell>
        </row>
        <row r="723">
          <cell r="A723">
            <v>7617</v>
          </cell>
          <cell r="B723" t="str">
            <v>TUBERIA GRP 1200mm (600mm-2400mm FLUJO LIBRE) PN 1 BAR SN 5000. INCLUYE TRANSPORTE.</v>
          </cell>
          <cell r="C723" t="str">
            <v>ML</v>
          </cell>
          <cell r="D723">
            <v>1830478</v>
          </cell>
        </row>
        <row r="724">
          <cell r="A724">
            <v>7618</v>
          </cell>
          <cell r="B724" t="str">
            <v>TUBERIA GRP 1300 (600mm-2400mm FLUJO LIBRE) PN 1 BAR SN 5000. INCLUYE TRANSPORTE</v>
          </cell>
          <cell r="C724" t="str">
            <v>ML</v>
          </cell>
          <cell r="D724">
            <v>2056995</v>
          </cell>
        </row>
        <row r="725">
          <cell r="A725">
            <v>7619</v>
          </cell>
          <cell r="B725" t="str">
            <v>TUBERIA GRP 1400 (600mm-2400mm FLUJO LIBRE) PN 1 BAR SN 5000. INCLUYE TRANSPORTE</v>
          </cell>
          <cell r="C725" t="str">
            <v>ML</v>
          </cell>
          <cell r="D725">
            <v>2630872</v>
          </cell>
        </row>
        <row r="726">
          <cell r="A726">
            <v>7620</v>
          </cell>
          <cell r="B726" t="str">
            <v>TUBERIA GRP 1500 (600mm-2400mm FLUJO LIBRE) PN 1 BAR SN 5000. INCLUYE TRANSPORTE</v>
          </cell>
          <cell r="C726" t="str">
            <v>ML</v>
          </cell>
          <cell r="D726">
            <v>2915223</v>
          </cell>
        </row>
        <row r="727">
          <cell r="A727">
            <v>7621</v>
          </cell>
          <cell r="B727" t="str">
            <v>TUBERIA GRP 1600 (600mm-2400mm FLUJO LIBRE) PN 1 BAR SN 5000. INCLUYE TRANSPORTE</v>
          </cell>
          <cell r="C727" t="str">
            <v>ML</v>
          </cell>
          <cell r="D727">
            <v>3223671</v>
          </cell>
        </row>
        <row r="728">
          <cell r="A728">
            <v>7622</v>
          </cell>
          <cell r="B728" t="str">
            <v>TUBERIA GRP 1700 (600mm-2400mm FLUJO LIBRE) PN 1 BAR SN 5000. INCLUYE TRANSPORTE</v>
          </cell>
          <cell r="C728" t="str">
            <v>ML</v>
          </cell>
          <cell r="D728">
            <v>3532119</v>
          </cell>
        </row>
        <row r="729">
          <cell r="A729">
            <v>7626</v>
          </cell>
          <cell r="B729" t="str">
            <v>ACOPLE GRP 300mm (PN 10 Bar) Incluye Transporte.</v>
          </cell>
          <cell r="C729" t="str">
            <v>UN</v>
          </cell>
          <cell r="D729">
            <v>594218</v>
          </cell>
        </row>
        <row r="730">
          <cell r="A730">
            <v>7627</v>
          </cell>
          <cell r="B730" t="str">
            <v>ACOPLE GRP 350mm (PN 10 Bar). Incluye Transporte.</v>
          </cell>
          <cell r="C730" t="str">
            <v>UN</v>
          </cell>
          <cell r="D730">
            <v>616351</v>
          </cell>
        </row>
        <row r="731">
          <cell r="A731">
            <v>7628</v>
          </cell>
          <cell r="B731" t="str">
            <v>ACOPLE GRP 400mm (PN 10 Bar). INCLUYE TRANSPORTE</v>
          </cell>
          <cell r="C731" t="str">
            <v>UN</v>
          </cell>
          <cell r="D731">
            <v>637545</v>
          </cell>
        </row>
        <row r="732">
          <cell r="A732">
            <v>7630</v>
          </cell>
          <cell r="B732" t="str">
            <v>ACOPLE GRP 500mm (PN 10 Bar).  INCLUYE TRANSPORTE</v>
          </cell>
          <cell r="C732" t="str">
            <v>UN</v>
          </cell>
          <cell r="D732">
            <v>671672</v>
          </cell>
        </row>
        <row r="733">
          <cell r="A733">
            <v>7631</v>
          </cell>
          <cell r="B733" t="str">
            <v>ACOPLE GRP 600mm (PN 10 Bar). INCLUYE TRANSPORTE</v>
          </cell>
          <cell r="C733" t="str">
            <v>UN</v>
          </cell>
          <cell r="D733">
            <v>862400</v>
          </cell>
        </row>
        <row r="734">
          <cell r="A734">
            <v>7632</v>
          </cell>
          <cell r="B734" t="str">
            <v>ACOPLE GRP 700mm (PN 10 Bar). INCLUYE TRANSPORTE</v>
          </cell>
          <cell r="C734" t="str">
            <v>UN</v>
          </cell>
          <cell r="D734">
            <v>922470</v>
          </cell>
        </row>
        <row r="735">
          <cell r="A735">
            <v>7633</v>
          </cell>
          <cell r="B735" t="str">
            <v>ACOPLE GRP 800mm (PN 10 Bar). INCLUYE TRANSPORTE</v>
          </cell>
          <cell r="C735" t="str">
            <v>UN</v>
          </cell>
          <cell r="D735">
            <v>996907</v>
          </cell>
        </row>
        <row r="736">
          <cell r="A736">
            <v>7634</v>
          </cell>
          <cell r="B736" t="str">
            <v>ACOPLE GRP 900mm (PN 10 Bar). INCLUYE TRANSPORTE</v>
          </cell>
          <cell r="C736" t="str">
            <v>UN</v>
          </cell>
          <cell r="D736">
            <v>1073185</v>
          </cell>
        </row>
        <row r="737">
          <cell r="A737">
            <v>7635</v>
          </cell>
          <cell r="B737" t="str">
            <v>ACOPLE GRP 1000mm  (PN 1 BAR). INCLUYE TRANSPORTE</v>
          </cell>
          <cell r="C737" t="str">
            <v>UN</v>
          </cell>
          <cell r="D737">
            <v>877149</v>
          </cell>
        </row>
        <row r="738">
          <cell r="A738">
            <v>7636</v>
          </cell>
          <cell r="B738" t="str">
            <v>ACOPLE GRP 1100mm  (PN 1 BAR). INCLUYE TRANSPORTE</v>
          </cell>
          <cell r="C738" t="str">
            <v>UN</v>
          </cell>
          <cell r="D738">
            <v>915705</v>
          </cell>
        </row>
        <row r="739">
          <cell r="A739">
            <v>7637</v>
          </cell>
          <cell r="B739" t="str">
            <v>ACOPLE GRP 1200mm  (PN 1 BAR). INCLUYE TRANSPORTE</v>
          </cell>
          <cell r="C739" t="str">
            <v>UN</v>
          </cell>
          <cell r="D739">
            <v>1021734</v>
          </cell>
        </row>
        <row r="740">
          <cell r="A740">
            <v>7638</v>
          </cell>
          <cell r="B740" t="str">
            <v>ACOPLE GRP 1300mm  (PN 1 BAR). INCLUYE TRANSPORTE</v>
          </cell>
          <cell r="C740" t="str">
            <v>UN</v>
          </cell>
          <cell r="D740">
            <v>1238612</v>
          </cell>
        </row>
        <row r="741">
          <cell r="A741">
            <v>7639</v>
          </cell>
          <cell r="B741" t="str">
            <v>ACOPLE GRP 1400mm  (PN 1 BAR). INCLUYE TRANSPORTE</v>
          </cell>
          <cell r="C741" t="str">
            <v>UN</v>
          </cell>
          <cell r="D741">
            <v>1296446</v>
          </cell>
        </row>
        <row r="742">
          <cell r="A742">
            <v>7640</v>
          </cell>
          <cell r="B742" t="str">
            <v>ACOPLE GRP 1500mm  (PN 1 BAR). INCLUYE TRANSPORTE</v>
          </cell>
          <cell r="C742" t="str">
            <v>UN</v>
          </cell>
          <cell r="D742">
            <v>1388016</v>
          </cell>
        </row>
        <row r="743">
          <cell r="A743">
            <v>7641</v>
          </cell>
          <cell r="B743" t="str">
            <v>ACOPLE GRP 1600mm  (PN 1 BAR). INCLUYE TRANSPORTE</v>
          </cell>
          <cell r="C743" t="str">
            <v>UN</v>
          </cell>
          <cell r="D743">
            <v>1566338</v>
          </cell>
        </row>
        <row r="744">
          <cell r="A744">
            <v>7642</v>
          </cell>
          <cell r="B744" t="str">
            <v>ACOPLE GRP 1700mm  (PN 1 BAR). INCLUYE TRANSPORTE</v>
          </cell>
          <cell r="C744" t="str">
            <v>UN</v>
          </cell>
          <cell r="D744">
            <v>1624172</v>
          </cell>
        </row>
        <row r="745">
          <cell r="A745">
            <v>7643</v>
          </cell>
          <cell r="B745" t="str">
            <v>ACOPLE GRP 1800mm  (PN 1 BAR). INCLUYE TRANSPORTE</v>
          </cell>
          <cell r="C745" t="str">
            <v>UN</v>
          </cell>
          <cell r="D745">
            <v>1884425</v>
          </cell>
        </row>
        <row r="746">
          <cell r="A746">
            <v>7644</v>
          </cell>
          <cell r="B746" t="str">
            <v>ACOPLE GRP 2000mm  (PN 1 BAR). INCLUYE TRANSPORTE</v>
          </cell>
          <cell r="C746" t="str">
            <v>UN</v>
          </cell>
          <cell r="D746">
            <v>2004912</v>
          </cell>
        </row>
        <row r="747">
          <cell r="A747">
            <v>7645</v>
          </cell>
          <cell r="B747" t="str">
            <v>TUBERIA GRP 1800 (600mm-2400mm FLUJO LIBRE) PN 1 BAR SN 5000. INCLUYE TRANSPORTE</v>
          </cell>
          <cell r="C747" t="str">
            <v>ML</v>
          </cell>
          <cell r="D747">
            <v>3898401</v>
          </cell>
        </row>
        <row r="748">
          <cell r="A748">
            <v>7646</v>
          </cell>
          <cell r="B748" t="str">
            <v>TUBERIA GRP 2000 (600mm-2400mm FLUJO LIBRE) PN 1 BAR SN 5000. INCLUYE TRANSPORTE</v>
          </cell>
          <cell r="C748" t="str">
            <v>ML</v>
          </cell>
          <cell r="D748">
            <v>4602048</v>
          </cell>
        </row>
        <row r="749">
          <cell r="A749">
            <v>7647</v>
          </cell>
          <cell r="B749" t="str">
            <v>ACOPLE GRP 2400mm - PN 1 BAR. INCLUYE TRANSPORTE</v>
          </cell>
          <cell r="C749" t="str">
            <v>UN</v>
          </cell>
          <cell r="D749">
            <v>2308541</v>
          </cell>
        </row>
        <row r="750">
          <cell r="A750">
            <v>7648</v>
          </cell>
          <cell r="B750" t="str">
            <v>TUBERIA GRP 2400 (600mm-2400mm FLUJO LIBRE) - PN 1 BAR SN 5000. INCLUYE TRANSPORTE</v>
          </cell>
          <cell r="C750" t="str">
            <v>ML</v>
          </cell>
          <cell r="D750">
            <v>6279234</v>
          </cell>
        </row>
        <row r="751">
          <cell r="A751">
            <v>7650</v>
          </cell>
          <cell r="B751" t="str">
            <v>RECUBRIMIENTO BARRERA EPOXICO</v>
          </cell>
          <cell r="C751" t="str">
            <v>GLN</v>
          </cell>
          <cell r="D751">
            <v>205456</v>
          </cell>
        </row>
        <row r="752">
          <cell r="A752">
            <v>7651</v>
          </cell>
          <cell r="B752" t="str">
            <v>CATALIZADOR BARRERA EPOXICA COMPONENTE B</v>
          </cell>
          <cell r="C752" t="str">
            <v>GLN</v>
          </cell>
          <cell r="D752">
            <v>216139</v>
          </cell>
        </row>
        <row r="753">
          <cell r="A753">
            <v>7652</v>
          </cell>
          <cell r="B753" t="str">
            <v>RECUBRIMIENTO EN ESMALTE URETANO GRIS</v>
          </cell>
          <cell r="C753" t="str">
            <v>GLN</v>
          </cell>
          <cell r="D753">
            <v>237482</v>
          </cell>
        </row>
        <row r="754">
          <cell r="A754">
            <v>7653</v>
          </cell>
          <cell r="B754" t="str">
            <v>CATALIZADOR ESMALTE  URETANO (COMPONENTE B)</v>
          </cell>
          <cell r="C754" t="str">
            <v>GLN</v>
          </cell>
          <cell r="D754">
            <v>360000</v>
          </cell>
        </row>
        <row r="755">
          <cell r="A755">
            <v>7654</v>
          </cell>
          <cell r="B755" t="str">
            <v>DISOLVENTE EPOXICO</v>
          </cell>
          <cell r="C755" t="str">
            <v>GLN</v>
          </cell>
          <cell r="D755">
            <v>68020</v>
          </cell>
        </row>
        <row r="756">
          <cell r="A756">
            <v>7655</v>
          </cell>
          <cell r="B756" t="str">
            <v>DISOLVENTE URETANO</v>
          </cell>
          <cell r="C756" t="str">
            <v>GLN</v>
          </cell>
          <cell r="D756">
            <v>90335</v>
          </cell>
        </row>
        <row r="757">
          <cell r="A757">
            <v>7656</v>
          </cell>
          <cell r="B757" t="str">
            <v>IMPRIMANTE EPOXICO RICO EN ZINC</v>
          </cell>
          <cell r="C757" t="str">
            <v>GLN</v>
          </cell>
          <cell r="D757">
            <v>181163</v>
          </cell>
        </row>
        <row r="758">
          <cell r="A758">
            <v>7657</v>
          </cell>
          <cell r="B758" t="str">
            <v>CATALIZADOR PARA IMPRIMANTE EPOXICO RICO EN ZINC</v>
          </cell>
          <cell r="C758" t="str">
            <v>GLN</v>
          </cell>
          <cell r="D758">
            <v>127996</v>
          </cell>
        </row>
        <row r="759">
          <cell r="A759">
            <v>7658</v>
          </cell>
          <cell r="B759" t="str">
            <v>MEZCLA ASFÁLTICA EN CALIENTE CON ASFALTO MODIFICADO CON GRANO DE CAUCHO RECICLADO (GCR)</v>
          </cell>
          <cell r="C759" t="str">
            <v>M3</v>
          </cell>
          <cell r="D759">
            <v>1144542</v>
          </cell>
        </row>
        <row r="760">
          <cell r="A760">
            <v>7664</v>
          </cell>
          <cell r="B760" t="str">
            <v>SEÑALETICA SITP 1-2 RUTAS H=3.75 CON O SIN CENEFA</v>
          </cell>
          <cell r="C760" t="str">
            <v>UN</v>
          </cell>
          <cell r="D760">
            <v>1124545</v>
          </cell>
        </row>
        <row r="761">
          <cell r="A761">
            <v>7680</v>
          </cell>
          <cell r="B761" t="str">
            <v>PINTURA EN ESMALTE DOMESTICO</v>
          </cell>
          <cell r="C761" t="str">
            <v>GLN</v>
          </cell>
          <cell r="D761">
            <v>79700</v>
          </cell>
        </row>
        <row r="762">
          <cell r="A762">
            <v>7686</v>
          </cell>
          <cell r="B762" t="str">
            <v>BASE GRANULAR BG_B CON RECICLADO DE CONCRETO HIDRAULICO</v>
          </cell>
          <cell r="C762" t="str">
            <v>M3</v>
          </cell>
          <cell r="D762">
            <v>81001</v>
          </cell>
        </row>
        <row r="763">
          <cell r="A763">
            <v>7687</v>
          </cell>
          <cell r="B763" t="str">
            <v>BASE GRANULAR BG_A CON RECICLADO DE CONCRETO HIDRAULICO</v>
          </cell>
          <cell r="C763" t="str">
            <v>M3</v>
          </cell>
          <cell r="D763">
            <v>87703</v>
          </cell>
        </row>
        <row r="764">
          <cell r="A764">
            <v>7688</v>
          </cell>
          <cell r="B764" t="str">
            <v>BASE GRANULAR BG_C CON RECICLADO DE CONCRETO HIDRAULICO</v>
          </cell>
          <cell r="C764" t="str">
            <v>M3</v>
          </cell>
          <cell r="D764">
            <v>73780</v>
          </cell>
        </row>
        <row r="765">
          <cell r="A765">
            <v>7689</v>
          </cell>
          <cell r="B765" t="str">
            <v>SUBBASE GRANULAR SBG_A CON RECICLADO DE CONCRETO HIDRAULICO</v>
          </cell>
          <cell r="C765" t="str">
            <v>M3</v>
          </cell>
          <cell r="D765">
            <v>71400</v>
          </cell>
        </row>
        <row r="766">
          <cell r="A766">
            <v>7690</v>
          </cell>
          <cell r="B766" t="str">
            <v>SUBBASE GRANULAR SBG_B CON RECICLADO DE CONCRETO HIDRAULICO</v>
          </cell>
          <cell r="C766" t="str">
            <v>M3</v>
          </cell>
          <cell r="D766">
            <v>71400</v>
          </cell>
        </row>
        <row r="767">
          <cell r="A767">
            <v>7691</v>
          </cell>
          <cell r="B767" t="str">
            <v>SUBBASE GRANULAR SBG_C CON RECICLADO DE CONCRETO HIDRAULICO</v>
          </cell>
          <cell r="C767" t="str">
            <v>M3</v>
          </cell>
          <cell r="D767">
            <v>65450</v>
          </cell>
        </row>
        <row r="768">
          <cell r="A768">
            <v>7692</v>
          </cell>
          <cell r="B768" t="str">
            <v>SUBBASE GRANULAR CON RECICLADO DE CONCRETO ASFALTICO</v>
          </cell>
          <cell r="C768" t="str">
            <v>M3</v>
          </cell>
          <cell r="D768">
            <v>85680</v>
          </cell>
        </row>
        <row r="769">
          <cell r="A769">
            <v>7695</v>
          </cell>
          <cell r="B769" t="str">
            <v>SIERRA ELÉCTRICA CALADORA - POTENCIA DE 500 A 563 W</v>
          </cell>
          <cell r="C769" t="str">
            <v>HR</v>
          </cell>
          <cell r="D769">
            <v>1785</v>
          </cell>
        </row>
        <row r="770">
          <cell r="A770">
            <v>7697</v>
          </cell>
          <cell r="B770" t="str">
            <v>PLANTA ELECTRICA POTENCIA ELÉCTRICA GENERADA 4KW - INCLUYE COMBUSTIBLE</v>
          </cell>
          <cell r="C770" t="str">
            <v>HR</v>
          </cell>
          <cell r="D770">
            <v>11996</v>
          </cell>
        </row>
        <row r="771">
          <cell r="A771">
            <v>7698</v>
          </cell>
          <cell r="B771" t="str">
            <v>PULIDORA MANUAL ELECTRICA</v>
          </cell>
          <cell r="C771" t="str">
            <v>HR</v>
          </cell>
          <cell r="D771">
            <v>2142</v>
          </cell>
        </row>
        <row r="772">
          <cell r="A772">
            <v>7699</v>
          </cell>
          <cell r="B772" t="str">
            <v>DISCO DE CORTE METAL 7 X 1/8"</v>
          </cell>
          <cell r="C772" t="str">
            <v>UN</v>
          </cell>
          <cell r="D772">
            <v>4827</v>
          </cell>
        </row>
        <row r="773">
          <cell r="A773">
            <v>7700</v>
          </cell>
          <cell r="B773" t="str">
            <v>DISCO ABRASIVO DESBASTE METAL 7 X 1/4"</v>
          </cell>
          <cell r="C773" t="str">
            <v>UN</v>
          </cell>
          <cell r="D773">
            <v>8627</v>
          </cell>
        </row>
        <row r="774">
          <cell r="A774">
            <v>7701</v>
          </cell>
          <cell r="B774" t="str">
            <v>TALADRO ROTOPERCUTOR - POTENCIA DE 860 A 1030 WATTS</v>
          </cell>
          <cell r="C774" t="str">
            <v>HR</v>
          </cell>
          <cell r="D774">
            <v>3750</v>
          </cell>
        </row>
        <row r="775">
          <cell r="A775">
            <v>7707</v>
          </cell>
          <cell r="B775" t="str">
            <v>GUADAÑADORA - POTENCIA DE 1.3 A 1.7 KW - INCLUYE COMBUSTIBLE</v>
          </cell>
          <cell r="C775" t="str">
            <v>DIA</v>
          </cell>
          <cell r="D775">
            <v>61887</v>
          </cell>
        </row>
        <row r="776">
          <cell r="A776">
            <v>7710</v>
          </cell>
          <cell r="B776" t="str">
            <v>PLAQUETA TIPO REJILLA (PEATONAL) 0.40 x 0.40 e= 6cm</v>
          </cell>
          <cell r="C776" t="str">
            <v>UN</v>
          </cell>
          <cell r="D776">
            <v>34578</v>
          </cell>
        </row>
        <row r="777">
          <cell r="A777">
            <v>7713</v>
          </cell>
          <cell r="B777" t="str">
            <v>CODO PVC 45° D= 1 1/2"</v>
          </cell>
          <cell r="C777" t="str">
            <v>UN</v>
          </cell>
          <cell r="D777">
            <v>10510</v>
          </cell>
        </row>
        <row r="778">
          <cell r="A778">
            <v>7714</v>
          </cell>
          <cell r="B778" t="str">
            <v>PLANTACION DE LLAMA AMARILLA (Incluye suministro al sitio de obra, plantación, tierra negra, abono y tutor)</v>
          </cell>
          <cell r="C778" t="str">
            <v>M2</v>
          </cell>
          <cell r="D778">
            <v>56270</v>
          </cell>
        </row>
        <row r="779">
          <cell r="A779">
            <v>7715</v>
          </cell>
          <cell r="B779" t="str">
            <v>PLANTACION DE COLA DE ZORRO (Incluye suministro al sitio de obra, plantación, tierra negra, abono y tutor)</v>
          </cell>
          <cell r="C779" t="str">
            <v>M2</v>
          </cell>
          <cell r="D779">
            <v>50438</v>
          </cell>
        </row>
        <row r="780">
          <cell r="A780">
            <v>7717</v>
          </cell>
          <cell r="B780" t="str">
            <v>PLANTACION DE EUCALIPTO POMARROSO H=1.5 m. (Incluye suministro al sitio de obra, plantacion, caja, tierra, abono y tutor)</v>
          </cell>
          <cell r="C780" t="str">
            <v>UN</v>
          </cell>
          <cell r="D780">
            <v>176314</v>
          </cell>
        </row>
        <row r="781">
          <cell r="A781">
            <v>7718</v>
          </cell>
          <cell r="B781" t="str">
            <v>PLANTACION DE CHICALA H=1.5 m. (Incluye suministro al sitio de obra, plantacion, caja, tierra,  abono y tutor)</v>
          </cell>
          <cell r="C781" t="str">
            <v>UN</v>
          </cell>
          <cell r="D781">
            <v>102453</v>
          </cell>
        </row>
        <row r="782">
          <cell r="A782">
            <v>7720</v>
          </cell>
          <cell r="B782" t="str">
            <v>PLANTACION DE JAZMIN CHINO H= 1.5 m. (Incluye suministro al sitio de obra, plantacion, caja, tierra, abono y tutor)</v>
          </cell>
          <cell r="C782" t="str">
            <v>UN</v>
          </cell>
          <cell r="D782">
            <v>160683</v>
          </cell>
        </row>
        <row r="783">
          <cell r="A783">
            <v>7722</v>
          </cell>
          <cell r="B783" t="str">
            <v>TUBERIA PVC PRESION E.L. D=1 1/2" RDE21 PSI 200</v>
          </cell>
          <cell r="C783" t="str">
            <v>ML</v>
          </cell>
          <cell r="D783">
            <v>15188</v>
          </cell>
        </row>
        <row r="784">
          <cell r="A784">
            <v>7723</v>
          </cell>
          <cell r="B784" t="str">
            <v>BLOQUEO Y TRANSPLANTE DE ARBOLES DE 1-5mt (Incluye transporte, recolección)</v>
          </cell>
          <cell r="C784" t="str">
            <v>UN</v>
          </cell>
          <cell r="D784">
            <v>1000000</v>
          </cell>
        </row>
        <row r="785">
          <cell r="A785">
            <v>7724</v>
          </cell>
          <cell r="B785" t="str">
            <v>BLOQUEO Y TRANSPLANTE DE ARBOLES DE 5 - 10mt (Incluye transporte, recolección)</v>
          </cell>
          <cell r="C785" t="str">
            <v>UN</v>
          </cell>
          <cell r="D785">
            <v>1500000</v>
          </cell>
        </row>
        <row r="786">
          <cell r="A786">
            <v>7725</v>
          </cell>
          <cell r="B786" t="str">
            <v>BLOQUEO Y TRANSPLANTE DE ARBOLES DE 10 - 15mt (Incluye transporte, recolección)</v>
          </cell>
          <cell r="C786" t="str">
            <v>UN</v>
          </cell>
          <cell r="D786">
            <v>2000000</v>
          </cell>
        </row>
        <row r="787">
          <cell r="A787">
            <v>7727</v>
          </cell>
          <cell r="B787" t="str">
            <v>TUBERIA ACERO AL CARBON SIN COSTURA SCH40 D=3"</v>
          </cell>
          <cell r="C787" t="str">
            <v>ML</v>
          </cell>
          <cell r="D787">
            <v>92820</v>
          </cell>
        </row>
        <row r="788">
          <cell r="A788">
            <v>7728</v>
          </cell>
          <cell r="B788" t="str">
            <v>TUBERIA ACERO AL CARBON SIN COSTURA SCH40 D=4"</v>
          </cell>
          <cell r="C788" t="str">
            <v>ML</v>
          </cell>
          <cell r="D788">
            <v>130662</v>
          </cell>
        </row>
        <row r="789">
          <cell r="A789">
            <v>7729</v>
          </cell>
          <cell r="B789" t="str">
            <v>TUBERIA ACERO AL CARBON SIN COSTURA SCH40 D=6"</v>
          </cell>
          <cell r="C789" t="str">
            <v>ML</v>
          </cell>
          <cell r="D789">
            <v>314160</v>
          </cell>
        </row>
        <row r="790">
          <cell r="A790">
            <v>7730</v>
          </cell>
          <cell r="B790" t="str">
            <v>TUBERIA ACERO AL CARBON SIN COSTURA SCH40 D=8"</v>
          </cell>
          <cell r="C790" t="str">
            <v>ML</v>
          </cell>
          <cell r="D790">
            <v>568860</v>
          </cell>
        </row>
        <row r="791">
          <cell r="A791">
            <v>7737</v>
          </cell>
          <cell r="B791" t="str">
            <v>ANALISIS GRANULOMETRICO DE LOS AGREGADOS GRUESO Y FINO. Norma técnica: INVE-213-13 NTC-77-18.</v>
          </cell>
          <cell r="C791" t="str">
            <v>UN</v>
          </cell>
          <cell r="D791">
            <v>94010</v>
          </cell>
        </row>
        <row r="792">
          <cell r="A792">
            <v>7738</v>
          </cell>
          <cell r="B792" t="str">
            <v>RESISTENCIA A LA DEGRADACION DE LOS AGREGADOS DE TAMAÑOS MENORES DE 37.5 MM (1 1/2") POR MEDIO DE LA MAQUINA DE LOS ANGELES. Norma técnica: INVE-218-13 NTC-98-19 ASTM C131/C131M-20.</v>
          </cell>
          <cell r="C792" t="str">
            <v>UN</v>
          </cell>
          <cell r="D792">
            <v>119000</v>
          </cell>
        </row>
        <row r="793">
          <cell r="A793">
            <v>7743</v>
          </cell>
          <cell r="B793" t="str">
            <v>PORCENTAJE DE PARTICULAS FRACTURADAS EN UN AGREGADO GRUESO. Norma técnica: INVE-227-13 NTC-5987-13</v>
          </cell>
          <cell r="C793" t="str">
            <v>UN</v>
          </cell>
          <cell r="D793">
            <v>68128</v>
          </cell>
        </row>
        <row r="794">
          <cell r="A794">
            <v>7744</v>
          </cell>
          <cell r="B794" t="str">
            <v>INDICES DE APLANAMIENTO Y ALARGAMIENTO DE LOS AGREGADOS PARA CARRETERAS. Norma técnica: INVE-230-13.</v>
          </cell>
          <cell r="C794" t="str">
            <v>UN</v>
          </cell>
          <cell r="D794">
            <v>109480</v>
          </cell>
        </row>
        <row r="795">
          <cell r="A795">
            <v>7750</v>
          </cell>
          <cell r="B795" t="str">
            <v>DENSIDAD, DENSIDAD RELATIVA (GRAVEDAD ESPECIFICA) Y ABSORCION DEL AGREGADO FINO. Norma técnica: INVE-222-13 NTC-237-20 ASTM C128-22 (23)</v>
          </cell>
          <cell r="C795" t="str">
            <v>UN</v>
          </cell>
          <cell r="D795">
            <v>83657</v>
          </cell>
        </row>
        <row r="796">
          <cell r="A796">
            <v>7752</v>
          </cell>
          <cell r="B796" t="str">
            <v>PENETRACION DE LOS MATERIALES BITUMINOSOS. Norma técnica: INVE-706-13 NTC-5028-16 ASTM D5/D5M-20</v>
          </cell>
          <cell r="C796" t="str">
            <v>UN</v>
          </cell>
          <cell r="D796">
            <v>115000</v>
          </cell>
        </row>
        <row r="797">
          <cell r="A797">
            <v>7754</v>
          </cell>
          <cell r="B797" t="str">
            <v>DUCTILIDAD DE LOS MATERIALES ASFALTICOS. Norma técnica: INVE-702-13 ASTM D113-17 (18).</v>
          </cell>
          <cell r="C797" t="str">
            <v>UN</v>
          </cell>
          <cell r="D797">
            <v>142800</v>
          </cell>
        </row>
        <row r="798">
          <cell r="A798">
            <v>7755</v>
          </cell>
          <cell r="B798" t="str">
            <v>EVALUACION DE LA SUSCEPTIBILIDAD AL AGUA DE LAS MEZCLAS DE CONCRETO ASFALTICO UTILIZANDO LA PRUEBA DE TRACCION INDIRECTA (SEIS PROBETAS). Norma técnica: INVE-725-13 ASTM D4867/D4867M-09-14 (22) AASHTO T-283-21.</v>
          </cell>
          <cell r="C798" t="str">
            <v>UN</v>
          </cell>
          <cell r="D798">
            <v>866320</v>
          </cell>
        </row>
        <row r="799">
          <cell r="A799">
            <v>7758</v>
          </cell>
          <cell r="B799" t="str">
            <v>ENSAYO DE TENSION INDIRECTA PARA DETERMINAR EL MODULO RESILIENTE DE MEZCLAS ASFALTICAS (TRES TEMPERATURAS Y TRES FRECUENCIAS). Norma técnica: INVE-749-13 UNE-EN 12697-26-19 Anexo F ASTM D7369-20.</v>
          </cell>
          <cell r="C799" t="str">
            <v>UN</v>
          </cell>
          <cell r="D799">
            <v>1642200</v>
          </cell>
        </row>
        <row r="800">
          <cell r="A800">
            <v>7762</v>
          </cell>
          <cell r="B800" t="str">
            <v>MODULO DE ELASTICIDAD ESTATICO Y RELACION DE POISSON DEL CONCRETO EN COMPRESION. Norma técnica: INVE-749-13 ASTM C469/C469M-22.</v>
          </cell>
          <cell r="C800" t="str">
            <v>UN</v>
          </cell>
          <cell r="D800">
            <v>255850</v>
          </cell>
        </row>
        <row r="801">
          <cell r="A801">
            <v>7766</v>
          </cell>
          <cell r="B801" t="str">
            <v>PUNTO DE ABLANDAMIENTO DE MATERIALES BITUMINOSOS (APARATO DE ANILLO Y BOLA). Norma técnica: INVE-712-13 NTC-5118-16 ASTM D36/D36M-14 (20)</v>
          </cell>
          <cell r="C801" t="str">
            <v>UN</v>
          </cell>
          <cell r="D801">
            <v>166600</v>
          </cell>
        </row>
        <row r="802">
          <cell r="A802">
            <v>7767</v>
          </cell>
          <cell r="B802" t="str">
            <v>ANDAMIO TUBULAR DE 1.50m* 1,50m  (incluye dos marcos + dos crucetas)</v>
          </cell>
          <cell r="C802" t="str">
            <v>DIA</v>
          </cell>
          <cell r="D802">
            <v>1101</v>
          </cell>
        </row>
        <row r="803">
          <cell r="A803">
            <v>7769</v>
          </cell>
          <cell r="B803" t="str">
            <v>PLANCHON PARA ANDAMIO</v>
          </cell>
          <cell r="C803" t="str">
            <v>DIA</v>
          </cell>
          <cell r="D803">
            <v>907</v>
          </cell>
        </row>
        <row r="804">
          <cell r="A804">
            <v>7770</v>
          </cell>
          <cell r="B804" t="str">
            <v>DISEÑO DE MEZCLAS ASFALTICAS METODO MARSHALL.</v>
          </cell>
          <cell r="C804" t="str">
            <v>UN</v>
          </cell>
          <cell r="D804">
            <v>1827000</v>
          </cell>
        </row>
        <row r="805">
          <cell r="A805">
            <v>7772</v>
          </cell>
          <cell r="B805" t="str">
            <v>DETERMINACION DE DEMANDA BIOQUIMICA DE OXIGENO (DBO). Norma técnica: SM-5210-B-17.</v>
          </cell>
          <cell r="C805" t="str">
            <v>UN</v>
          </cell>
          <cell r="D805">
            <v>56861</v>
          </cell>
        </row>
        <row r="806">
          <cell r="A806">
            <v>7773</v>
          </cell>
          <cell r="B806" t="str">
            <v>DETERMINACION DE DEMANDA QUIMICA DE OXIGENO (DQO). Norma técnica: SM-5220-D-17.</v>
          </cell>
          <cell r="C806" t="str">
            <v>UN</v>
          </cell>
          <cell r="D806">
            <v>56861</v>
          </cell>
        </row>
        <row r="807">
          <cell r="A807">
            <v>7774</v>
          </cell>
          <cell r="B807" t="str">
            <v>DETERMINACION DE OXIGENO DISUELTO (MODIFICACION DE AZIDA). Norma técnica: SM-4500-O-C-17.</v>
          </cell>
          <cell r="C807" t="str">
            <v>UN</v>
          </cell>
          <cell r="D807">
            <v>11424</v>
          </cell>
        </row>
        <row r="808">
          <cell r="A808">
            <v>7775</v>
          </cell>
          <cell r="B808" t="str">
            <v>DETERMINACION DE NITROGENO ORGANICO (METODO SEMI-MICRO-KJELDAHL). Norma técnica: SM-4500-Norg-C-17.</v>
          </cell>
          <cell r="C808" t="str">
            <v>UN</v>
          </cell>
          <cell r="D808">
            <v>53550</v>
          </cell>
        </row>
        <row r="809">
          <cell r="A809">
            <v>7776</v>
          </cell>
          <cell r="B809" t="str">
            <v>FOSFORO TOTAL. Norma técnica: SM-4500-P-B-17 SM-4500-P-E-17.</v>
          </cell>
          <cell r="C809" t="str">
            <v>UN</v>
          </cell>
          <cell r="D809">
            <v>28274</v>
          </cell>
        </row>
        <row r="810">
          <cell r="A810">
            <v>7777</v>
          </cell>
          <cell r="B810" t="str">
            <v>COLIFORMES TOTALES FERMENTACION TUBOS MULTIPLES. Norma técnica: SM-9221-B-17.</v>
          </cell>
          <cell r="C810" t="str">
            <v>UN</v>
          </cell>
          <cell r="D810">
            <v>51884</v>
          </cell>
        </row>
        <row r="811">
          <cell r="A811">
            <v>7778</v>
          </cell>
          <cell r="B811" t="str">
            <v>COLIFORMES FECALES  FERMENTACIÓN TUBOS MÚLTIPLES. Norma técnica: SM-9221-E-17.</v>
          </cell>
          <cell r="C811" t="str">
            <v>UN</v>
          </cell>
          <cell r="D811">
            <v>51884</v>
          </cell>
        </row>
        <row r="812">
          <cell r="A812">
            <v>7780</v>
          </cell>
          <cell r="B812" t="str">
            <v>DETERMINACION DE POTASIO. Norma técnica: SM-3500-K-B-17.</v>
          </cell>
          <cell r="C812" t="str">
            <v>UN</v>
          </cell>
          <cell r="D812">
            <v>33320</v>
          </cell>
        </row>
        <row r="813">
          <cell r="A813">
            <v>7781</v>
          </cell>
          <cell r="B813" t="str">
            <v>ACIDEZ TOTAL. Norma técnica: SM-2310-B-17.</v>
          </cell>
          <cell r="C813" t="str">
            <v>UN</v>
          </cell>
          <cell r="D813">
            <v>13479</v>
          </cell>
        </row>
        <row r="814">
          <cell r="A814">
            <v>7782</v>
          </cell>
          <cell r="B814" t="str">
            <v>ALCALINIDAD TOTAL. Norma técnica: SM-2320-B-17.</v>
          </cell>
          <cell r="C814" t="str">
            <v>UN</v>
          </cell>
          <cell r="D814">
            <v>14518</v>
          </cell>
        </row>
        <row r="815">
          <cell r="A815">
            <v>7783</v>
          </cell>
          <cell r="B815" t="str">
            <v>DETERMINACION DE TURBIEDAD. (METODO NEFELOMETRICO). Norma técnica: SM-2130-B-17.</v>
          </cell>
          <cell r="C815" t="str">
            <v>UN</v>
          </cell>
          <cell r="D815">
            <v>8169</v>
          </cell>
        </row>
        <row r="816">
          <cell r="A816">
            <v>7784</v>
          </cell>
          <cell r="B816" t="str">
            <v>DETERMINACION DE ACEITES Y GRASAS. Norma técnica: SM-5520-B-17.</v>
          </cell>
          <cell r="C816" t="str">
            <v>UN</v>
          </cell>
          <cell r="D816">
            <v>65450</v>
          </cell>
        </row>
        <row r="817">
          <cell r="A817">
            <v>7785</v>
          </cell>
          <cell r="B817" t="str">
            <v>SOLIDOS SUSPENDIDOS TOTALES, SECADO A 103°C - 105°C. Norma técnica: SM-2540-B-17.</v>
          </cell>
          <cell r="C817" t="str">
            <v>UN</v>
          </cell>
          <cell r="D817">
            <v>22744</v>
          </cell>
        </row>
        <row r="818">
          <cell r="A818">
            <v>7786</v>
          </cell>
          <cell r="B818" t="str">
            <v>SOLIDOS DISUELTOS TOTALES. Norma técnica: SM-2540-C-17.</v>
          </cell>
          <cell r="C818" t="str">
            <v>UN</v>
          </cell>
          <cell r="D818">
            <v>21206</v>
          </cell>
        </row>
        <row r="819">
          <cell r="A819">
            <v>7787</v>
          </cell>
          <cell r="B819" t="str">
            <v>SOLIDOS TOTALES, SECADO A 103°C - 105°C. Norma técnica: SM-2540-D-17  ASTM C 1603 2010.</v>
          </cell>
          <cell r="C819" t="str">
            <v>UN</v>
          </cell>
          <cell r="D819">
            <v>21206</v>
          </cell>
        </row>
        <row r="820">
          <cell r="A820">
            <v>7788</v>
          </cell>
          <cell r="B820" t="str">
            <v>DETERMINACION DE SOLIDOS SEDIMENTABLES. Norma técnica: SM-2540-F-17.</v>
          </cell>
          <cell r="C820" t="str">
            <v>UN</v>
          </cell>
          <cell r="D820">
            <v>8996</v>
          </cell>
        </row>
        <row r="821">
          <cell r="A821">
            <v>7798</v>
          </cell>
          <cell r="B821" t="str">
            <v>DETERMINACION DE PH. Norma técnica: SM-4500-H+B-17 ASTM D1293-18</v>
          </cell>
          <cell r="C821" t="str">
            <v>UN</v>
          </cell>
          <cell r="D821">
            <v>5772</v>
          </cell>
        </row>
        <row r="822">
          <cell r="A822">
            <v>7800</v>
          </cell>
          <cell r="B822" t="str">
            <v>DETERMINACION DE TEMPERATURA DEL AGUA. Norma técnica: SM-2550-B-17.</v>
          </cell>
          <cell r="C822" t="str">
            <v>UN</v>
          </cell>
          <cell r="D822">
            <v>2975</v>
          </cell>
        </row>
        <row r="823">
          <cell r="A823">
            <v>7801</v>
          </cell>
          <cell r="B823" t="str">
            <v>DETERMINACION DE COLOR VERDADERO (METODO DE COMPARACION VISUAL). Norma técnica: SM-2120-B-17.</v>
          </cell>
          <cell r="C823" t="str">
            <v>UN</v>
          </cell>
          <cell r="D823">
            <v>11372</v>
          </cell>
        </row>
        <row r="824">
          <cell r="A824">
            <v>7811</v>
          </cell>
          <cell r="B824" t="str">
            <v>CEPILLO INDUSTRIAL DE NYLON CON CABO DE 35CM A 42CM X 9CM X 17CM</v>
          </cell>
          <cell r="C824" t="str">
            <v>UN</v>
          </cell>
          <cell r="D824">
            <v>15938</v>
          </cell>
        </row>
        <row r="825">
          <cell r="A825">
            <v>7818</v>
          </cell>
          <cell r="B825" t="str">
            <v>CAMILLA MADERA PRIMEROS AUXILIOS INMOVILIZADOR CABEZA</v>
          </cell>
          <cell r="C825" t="str">
            <v>UN</v>
          </cell>
          <cell r="D825">
            <v>207247</v>
          </cell>
        </row>
        <row r="826">
          <cell r="A826">
            <v>7819</v>
          </cell>
          <cell r="B826" t="str">
            <v>EXTINTOR POLVO QUIMICO SECO DE 20LB TIPO ABC METALICO CON GANCHO Y AVISO</v>
          </cell>
          <cell r="C826" t="str">
            <v>UN</v>
          </cell>
          <cell r="D826">
            <v>92920</v>
          </cell>
        </row>
        <row r="827">
          <cell r="A827">
            <v>7821</v>
          </cell>
          <cell r="B827" t="str">
            <v>BOTA LISA DIELECTRICA CON PUNTERA EN ACERO DE CAUCHO, CINTA AMARILLA, PUNTERA Y PLANTILLA EN ACERO</v>
          </cell>
          <cell r="C827" t="str">
            <v>PAR</v>
          </cell>
          <cell r="D827">
            <v>149500</v>
          </cell>
        </row>
        <row r="828">
          <cell r="A828">
            <v>7822</v>
          </cell>
          <cell r="B828" t="str">
            <v>BOTA CUERO LISA NEGRA SEGURIDAD PUNTERA DE ACERO</v>
          </cell>
          <cell r="C828" t="str">
            <v>PAR</v>
          </cell>
          <cell r="D828">
            <v>70000</v>
          </cell>
        </row>
        <row r="829">
          <cell r="A829">
            <v>7823</v>
          </cell>
          <cell r="B829" t="str">
            <v>BOTA DE CAUCHO, CINTA AMARILLA, PUNTERA Y PLANTILLA EN ACERO</v>
          </cell>
          <cell r="C829" t="str">
            <v>PAR</v>
          </cell>
          <cell r="D829">
            <v>130000</v>
          </cell>
        </row>
        <row r="830">
          <cell r="A830">
            <v>7824</v>
          </cell>
          <cell r="B830" t="str">
            <v>PROTECTOR AUDITIVO TIPO TAPON DESECHABLE SIN CORDON</v>
          </cell>
          <cell r="C830" t="str">
            <v>PAR</v>
          </cell>
          <cell r="D830">
            <v>827</v>
          </cell>
        </row>
        <row r="831">
          <cell r="A831">
            <v>7825</v>
          </cell>
          <cell r="B831" t="str">
            <v>MASCARILLA DESECHABLE CONTRA POLVOS Y PARTICULAS NO TOXICAS</v>
          </cell>
          <cell r="C831" t="str">
            <v>UN</v>
          </cell>
          <cell r="D831">
            <v>4379</v>
          </cell>
        </row>
        <row r="832">
          <cell r="A832">
            <v>7826</v>
          </cell>
          <cell r="B832" t="str">
            <v>MASCARILLA DESECHABLE CON VALVULA CONTRA POLVO Y PARTICULAS NO TOXICAS</v>
          </cell>
          <cell r="C832" t="str">
            <v>UN</v>
          </cell>
          <cell r="D832">
            <v>8306</v>
          </cell>
        </row>
        <row r="833">
          <cell r="A833">
            <v>7827</v>
          </cell>
          <cell r="B833" t="str">
            <v>PROTECTOR AUDITIVO TIPO TAPON INSERCION EN SILICONA CON CORDEL EN ESTUCHE</v>
          </cell>
          <cell r="C833" t="str">
            <v>PAR</v>
          </cell>
          <cell r="D833">
            <v>2618</v>
          </cell>
        </row>
        <row r="834">
          <cell r="A834">
            <v>7832</v>
          </cell>
          <cell r="B834" t="str">
            <v>BARBUQUEJO EN REATA CON MENTONERA CON TRES APOYOS PARA CASCO</v>
          </cell>
          <cell r="C834" t="str">
            <v>UN</v>
          </cell>
          <cell r="D834">
            <v>6000</v>
          </cell>
        </row>
        <row r="835">
          <cell r="A835">
            <v>7836</v>
          </cell>
          <cell r="B835" t="str">
            <v>ARNES MULTIPROPOSITO CON ESLINGA - 4 ANILLOS - PARA RESTRICCION Y DETENCION DE CAIDAS CON PUNTO FIJO</v>
          </cell>
          <cell r="C835" t="str">
            <v>UN</v>
          </cell>
          <cell r="D835">
            <v>165410</v>
          </cell>
        </row>
        <row r="836">
          <cell r="A836">
            <v>7837</v>
          </cell>
          <cell r="B836" t="str">
            <v>ESLINGA SEGURIDAD CINTA DE NYLON EN Y CON AMORTIGUADOR Y 2 MOSQUETONES GRANDES</v>
          </cell>
          <cell r="C836" t="str">
            <v>UN</v>
          </cell>
          <cell r="D836">
            <v>247282</v>
          </cell>
        </row>
        <row r="837">
          <cell r="A837">
            <v>7838</v>
          </cell>
          <cell r="B837" t="str">
            <v>IMPERMEABLE INDUSTRIAL PVC CON CAPUCHA EN NYLON</v>
          </cell>
          <cell r="C837" t="str">
            <v>UN</v>
          </cell>
          <cell r="D837">
            <v>51051</v>
          </cell>
        </row>
        <row r="838">
          <cell r="A838">
            <v>7839</v>
          </cell>
          <cell r="B838" t="str">
            <v>OVEROL IMPERMEABLE INDUSTRIAL AMARILLO 2 PIEZAS CON CAPUCHA</v>
          </cell>
          <cell r="C838" t="str">
            <v>UN</v>
          </cell>
          <cell r="D838">
            <v>57715</v>
          </cell>
        </row>
        <row r="839">
          <cell r="A839">
            <v>7844</v>
          </cell>
          <cell r="B839" t="str">
            <v>GUANTE NITRILO 13" RESISTENTE CONTRA QUIMICOS COMBUSTIBLES SOLVENTES GRASAS</v>
          </cell>
          <cell r="C839" t="str">
            <v>PAR</v>
          </cell>
          <cell r="D839">
            <v>10591</v>
          </cell>
        </row>
        <row r="840">
          <cell r="A840">
            <v>7846</v>
          </cell>
          <cell r="B840" t="str">
            <v>GUANTE CARNAZA REFORZADO EN CARNAZA LARGO</v>
          </cell>
          <cell r="C840" t="str">
            <v>PAR</v>
          </cell>
          <cell r="D840">
            <v>10591</v>
          </cell>
        </row>
        <row r="841">
          <cell r="A841">
            <v>7850</v>
          </cell>
          <cell r="B841" t="str">
            <v>CINTA PARA SEÑALIZACION DE 500MT X 4" PELIGRO CALIBRE 3.5</v>
          </cell>
          <cell r="C841" t="str">
            <v>ROLLO</v>
          </cell>
          <cell r="D841">
            <v>25149</v>
          </cell>
        </row>
        <row r="842">
          <cell r="A842">
            <v>7851</v>
          </cell>
          <cell r="B842" t="str">
            <v>RESPIRADOR PARA GASES DOBLE SIN CARTUCHO</v>
          </cell>
          <cell r="C842" t="str">
            <v>UN</v>
          </cell>
          <cell r="D842">
            <v>68900</v>
          </cell>
        </row>
        <row r="843">
          <cell r="A843">
            <v>7852</v>
          </cell>
          <cell r="B843" t="str">
            <v>TELA VERDE PARA CERRAMIENTO 2.10 METRO DE ANCHO DE 60GR</v>
          </cell>
          <cell r="C843" t="str">
            <v>ML</v>
          </cell>
          <cell r="D843">
            <v>2827</v>
          </cell>
        </row>
        <row r="844">
          <cell r="A844">
            <v>7870</v>
          </cell>
          <cell r="B844" t="str">
            <v>VÍDEO BEAM - ALQUILER POR DIA</v>
          </cell>
          <cell r="C844" t="str">
            <v>DIA</v>
          </cell>
          <cell r="D844">
            <v>99855</v>
          </cell>
        </row>
        <row r="845">
          <cell r="A845">
            <v>7874</v>
          </cell>
          <cell r="B845" t="str">
            <v>GRAVEDAD ESPECIFICA BULK Y DENSIDAD DE MEZCLAS ASFALTICAS COMPACTADAS NO ABSORBENTES EMPLEANDO ESPECIMENES SATURADOS Y SUPERFICIALMENTE SECOS. Norma técnica: INVE-733-13 ASTM D2726/D2726M-21</v>
          </cell>
          <cell r="C845" t="str">
            <v>UN</v>
          </cell>
          <cell r="D845">
            <v>48790</v>
          </cell>
        </row>
        <row r="846">
          <cell r="A846">
            <v>7876</v>
          </cell>
          <cell r="B846" t="str">
            <v>EXTRACCION CUANTITATIVA DEL ASFALTO EN MEZCLAS PARA PAVIMENTOS. Norma técnica: INVE-732-13 ASTM D2172/D2172M-17e1 (18)</v>
          </cell>
          <cell r="C846" t="str">
            <v>UN</v>
          </cell>
          <cell r="D846">
            <v>158876</v>
          </cell>
        </row>
        <row r="847">
          <cell r="A847">
            <v>7877</v>
          </cell>
          <cell r="B847" t="str">
            <v>RESISTENCIA A LA FLEXION DEL CONCRETO USANDO UNA VIGA SIMPLEMENTE APOYADA Y CARGADA EN LOS TERCIOS DE LA LUZ LIBRE. Norma técnica: NTC-2871-18.</v>
          </cell>
          <cell r="C847" t="str">
            <v>UN</v>
          </cell>
          <cell r="D847">
            <v>41650</v>
          </cell>
        </row>
        <row r="848">
          <cell r="A848">
            <v>7884</v>
          </cell>
          <cell r="B848" t="str">
            <v>SARDINEL ESPECIAL A 110 - RAMPA B (600X400X500MM)</v>
          </cell>
          <cell r="C848" t="str">
            <v>UN</v>
          </cell>
          <cell r="D848">
            <v>80000</v>
          </cell>
        </row>
        <row r="849">
          <cell r="A849">
            <v>7891</v>
          </cell>
          <cell r="B849" t="str">
            <v>ESMALTE ALQUIDICO</v>
          </cell>
          <cell r="C849" t="str">
            <v>GLN</v>
          </cell>
          <cell r="D849">
            <v>146452</v>
          </cell>
        </row>
        <row r="850">
          <cell r="A850">
            <v>7892</v>
          </cell>
          <cell r="B850" t="str">
            <v>EQUIPO VACTOR - SONDEO - LIMPIEZA - RECOLECCIÓN DE LODOS NO PELIGROSOS (No incluye agua).</v>
          </cell>
          <cell r="C850" t="str">
            <v>HR</v>
          </cell>
          <cell r="D850">
            <v>380000</v>
          </cell>
        </row>
        <row r="851">
          <cell r="A851">
            <v>7896</v>
          </cell>
          <cell r="B851" t="str">
            <v>IMPRESIÓN HOJA CARTA, A 1X0 TINTAS EN PAPEL BOND DE 75 GR.</v>
          </cell>
          <cell r="C851" t="str">
            <v>UN</v>
          </cell>
          <cell r="D851">
            <v>120</v>
          </cell>
        </row>
        <row r="852">
          <cell r="A852">
            <v>7897</v>
          </cell>
          <cell r="B852" t="str">
            <v>AFICHE TAMAÑO MEDIO PLIEGO A 4X0 TINTAS EN PROPALCOTE DE 115 GR.</v>
          </cell>
          <cell r="C852" t="str">
            <v>UN</v>
          </cell>
          <cell r="D852">
            <v>1322</v>
          </cell>
        </row>
        <row r="853">
          <cell r="A853">
            <v>7898</v>
          </cell>
          <cell r="B853" t="str">
            <v>PLEGABLES DE SOSTENIBILIDAD EN TRES CUERPOS TAMAÑO CARTA A 4X4 TINTAS EN PROPALCOTE.</v>
          </cell>
          <cell r="C853" t="str">
            <v>UN</v>
          </cell>
          <cell r="D853">
            <v>500</v>
          </cell>
        </row>
        <row r="854">
          <cell r="A854">
            <v>7900</v>
          </cell>
          <cell r="B854" t="str">
            <v>VOLANTES TAMAÑO CARTA POLICROMÍA DE 114 GR.</v>
          </cell>
          <cell r="C854" t="str">
            <v>UN</v>
          </cell>
          <cell r="D854">
            <v>169</v>
          </cell>
        </row>
        <row r="855">
          <cell r="A855">
            <v>7901</v>
          </cell>
          <cell r="B855" t="str">
            <v>VOLANTES TAMAÑO 1/2 CARTA POLICROMÍA COTE DE 115 GR.</v>
          </cell>
          <cell r="C855" t="str">
            <v>UN</v>
          </cell>
          <cell r="D855">
            <v>84</v>
          </cell>
        </row>
        <row r="856">
          <cell r="A856">
            <v>7904</v>
          </cell>
          <cell r="B856" t="str">
            <v>EXÁMEN MÉDICO OCUPACIONAL DE INGRESO O RETIRO</v>
          </cell>
          <cell r="C856" t="str">
            <v>UN</v>
          </cell>
          <cell r="D856">
            <v>30000</v>
          </cell>
        </row>
        <row r="857">
          <cell r="A857">
            <v>7906</v>
          </cell>
          <cell r="B857" t="str">
            <v>EXAMEN DE AUDIOMETRÍA DE INGRESO O EGRESO</v>
          </cell>
          <cell r="C857" t="str">
            <v>UN</v>
          </cell>
          <cell r="D857">
            <v>25000</v>
          </cell>
        </row>
        <row r="858">
          <cell r="A858">
            <v>7908</v>
          </cell>
          <cell r="B858" t="str">
            <v>EXAMEN DE OPTOMETRÍA DE INGRESO O EGRESO</v>
          </cell>
          <cell r="C858" t="str">
            <v>UN</v>
          </cell>
          <cell r="D858">
            <v>25600</v>
          </cell>
        </row>
        <row r="859">
          <cell r="A859">
            <v>7910</v>
          </cell>
          <cell r="B859" t="str">
            <v>EXAMEN DE ESPIROMETRÍA DE INGRESO O EGRESO</v>
          </cell>
          <cell r="C859" t="str">
            <v>UN</v>
          </cell>
          <cell r="D859">
            <v>30000</v>
          </cell>
        </row>
        <row r="860">
          <cell r="A860">
            <v>7919</v>
          </cell>
          <cell r="B860" t="str">
            <v>COMPRESOR DE AIRE DE PISTÓN - CAUDAL DE AIRE DE 38 A 53 CFM</v>
          </cell>
          <cell r="C860" t="str">
            <v>DIA</v>
          </cell>
          <cell r="D860">
            <v>38000</v>
          </cell>
        </row>
        <row r="861">
          <cell r="A861">
            <v>7921</v>
          </cell>
          <cell r="B861" t="str">
            <v>CONCRETO MR41 DE RESISTENCIA ACELERADA (3 días)</v>
          </cell>
          <cell r="C861" t="str">
            <v>M3</v>
          </cell>
          <cell r="D861">
            <v>738150</v>
          </cell>
        </row>
        <row r="862">
          <cell r="A862">
            <v>7922</v>
          </cell>
          <cell r="B862" t="str">
            <v>HIDROLAVADORA MOTOR A COMBUSTIÓN - CAUDAL DE 8 A 13 LITROS POR MINUTO - PRESIÓN DE 2700 A 2960 PSI - INCLUYE COMBUSTIBLE</v>
          </cell>
          <cell r="C862" t="str">
            <v>HR</v>
          </cell>
          <cell r="D862">
            <v>7630</v>
          </cell>
        </row>
        <row r="863">
          <cell r="A863">
            <v>7923</v>
          </cell>
          <cell r="B863" t="str">
            <v>DETERGENTE/DESENGRASANTE INDUSTRIAL</v>
          </cell>
          <cell r="C863" t="str">
            <v>KG</v>
          </cell>
          <cell r="D863">
            <v>7238</v>
          </cell>
        </row>
        <row r="864">
          <cell r="A864">
            <v>7926</v>
          </cell>
          <cell r="B864" t="str">
            <v>TACHÓN PLÁSTICO  REFLECTIVO ALTA RESISTENCIA DE L:40cm x Ancho:15cm x Alto:8cm INCLUYE TORNILLOS DE ANCLAJE</v>
          </cell>
          <cell r="C864" t="str">
            <v>UN</v>
          </cell>
          <cell r="D864">
            <v>33188</v>
          </cell>
        </row>
        <row r="865">
          <cell r="A865">
            <v>7932</v>
          </cell>
          <cell r="B865" t="str">
            <v>TUBERÍA PVC PRESIÓN 1/2" RDE 9 500 PSI</v>
          </cell>
          <cell r="C865" t="str">
            <v>ML</v>
          </cell>
          <cell r="D865">
            <v>5205</v>
          </cell>
        </row>
        <row r="866">
          <cell r="A866">
            <v>7934</v>
          </cell>
          <cell r="B866" t="str">
            <v>KIT DE NIVELACION PARA HIDRANTE  DE DIÁMETRO DE 6", LONGITUD 400mm , INCLUYE TODOS LOS ELEMENTOS NECESARIOS PARA SU INSTALACIÓN</v>
          </cell>
          <cell r="C866" t="str">
            <v>UN</v>
          </cell>
          <cell r="D866">
            <v>1168886</v>
          </cell>
        </row>
        <row r="867">
          <cell r="A867">
            <v>7939</v>
          </cell>
          <cell r="B867" t="str">
            <v>REDUCCIÓN CONCENTRICA HD EL 4" x 3"</v>
          </cell>
          <cell r="C867" t="str">
            <v>UN</v>
          </cell>
          <cell r="D867">
            <v>166600</v>
          </cell>
        </row>
        <row r="868">
          <cell r="A868">
            <v>7941</v>
          </cell>
          <cell r="B868" t="str">
            <v>REDUCCIÓN HD 6" x 4" J.H.</v>
          </cell>
          <cell r="C868" t="str">
            <v>UN</v>
          </cell>
          <cell r="D868">
            <v>440300</v>
          </cell>
        </row>
        <row r="869">
          <cell r="A869">
            <v>7942</v>
          </cell>
          <cell r="B869" t="str">
            <v>REDUCCIÓN HD 4" x 2" J.H.</v>
          </cell>
          <cell r="C869" t="str">
            <v>UN</v>
          </cell>
          <cell r="D869">
            <v>158270</v>
          </cell>
        </row>
        <row r="870">
          <cell r="A870">
            <v>7945</v>
          </cell>
          <cell r="B870" t="str">
            <v>CINTA TEFLON - CINTA SELLANTE 1/2" x 0.20 DENSIDAD</v>
          </cell>
          <cell r="C870" t="str">
            <v>ML</v>
          </cell>
          <cell r="D870">
            <v>121</v>
          </cell>
        </row>
        <row r="871">
          <cell r="A871">
            <v>7946</v>
          </cell>
          <cell r="B871" t="str">
            <v>SOLDADURA DE ESTAÑO ROLLO DE 250 GR. 1/16"</v>
          </cell>
          <cell r="C871" t="str">
            <v>LB</v>
          </cell>
          <cell r="D871">
            <v>99000</v>
          </cell>
        </row>
        <row r="872">
          <cell r="A872">
            <v>7947</v>
          </cell>
          <cell r="B872" t="str">
            <v>CAJILLA PLASTICA Y TAPA EN POLIPROPILENO PARA MEDIDOR.</v>
          </cell>
          <cell r="C872" t="str">
            <v>UN</v>
          </cell>
          <cell r="D872">
            <v>337960</v>
          </cell>
        </row>
        <row r="873">
          <cell r="A873">
            <v>7948</v>
          </cell>
          <cell r="B873" t="str">
            <v>TUBERÍA DE ACERO GALVANIZADO 1". Espesor del tubo (1.5mm)</v>
          </cell>
          <cell r="C873" t="str">
            <v>ML</v>
          </cell>
          <cell r="D873">
            <v>24871</v>
          </cell>
        </row>
        <row r="874">
          <cell r="A874">
            <v>7949</v>
          </cell>
          <cell r="B874" t="str">
            <v>KIT SILLA YEE 200 x 160 PVC</v>
          </cell>
          <cell r="C874" t="str">
            <v>UN</v>
          </cell>
          <cell r="D874">
            <v>126528</v>
          </cell>
        </row>
        <row r="875">
          <cell r="A875">
            <v>7950</v>
          </cell>
          <cell r="B875" t="str">
            <v>KIT SILLA YEE 315 x 160 PVC</v>
          </cell>
          <cell r="C875" t="str">
            <v>UN</v>
          </cell>
          <cell r="D875">
            <v>227467</v>
          </cell>
        </row>
        <row r="876">
          <cell r="A876">
            <v>7953</v>
          </cell>
          <cell r="B876" t="str">
            <v>PASTO KIKUYO CORTADO A MÁQUINA (INCLUYE SUMINISTRO Y RIEGO DE TIERRA FERTIL DE 10 cm DE ESPESOR E INSTALACIÓN Y SIEMBRA DE PASTO Y SALADO Y NIVELACIÓN</v>
          </cell>
          <cell r="C876" t="str">
            <v>M2</v>
          </cell>
          <cell r="D876">
            <v>11033</v>
          </cell>
        </row>
        <row r="877">
          <cell r="A877">
            <v>7955</v>
          </cell>
          <cell r="B877" t="str">
            <v>PLANTACION DE NOGAL H= 1.5 m. (Incluye suministro al sitio de obra, plantacion, caja, tierra, abono y tutor</v>
          </cell>
          <cell r="C877" t="str">
            <v>UN</v>
          </cell>
          <cell r="D877">
            <v>135448</v>
          </cell>
        </row>
        <row r="878">
          <cell r="A878">
            <v>7956</v>
          </cell>
          <cell r="B878" t="str">
            <v>PLANTACION DE ROBLE H= 1.5 m. (Incluye suministro al sitio de obra, plantacion, caja, tierra, abono y tutor)</v>
          </cell>
          <cell r="C878" t="str">
            <v>UN</v>
          </cell>
          <cell r="D878">
            <v>142383</v>
          </cell>
        </row>
        <row r="879">
          <cell r="A879">
            <v>7957</v>
          </cell>
          <cell r="B879" t="str">
            <v>PLANTACION DE CAUCHO SABANERO H= 1.5 m. (Incluye suministro al sitio de obra, plantacion, caja, tierra, abono y tutor)</v>
          </cell>
          <cell r="C879" t="str">
            <v>UN</v>
          </cell>
          <cell r="D879">
            <v>172562</v>
          </cell>
        </row>
        <row r="880">
          <cell r="A880">
            <v>7958</v>
          </cell>
          <cell r="B880" t="str">
            <v>PLANTACION DE MAGNÓLIO H= 1.5 m. (Incluye suministro al sitio de obra, plantacion, caja, tierra, abono y tutor)</v>
          </cell>
          <cell r="C880" t="str">
            <v>UN</v>
          </cell>
          <cell r="D880">
            <v>446590</v>
          </cell>
        </row>
        <row r="881">
          <cell r="A881">
            <v>7959</v>
          </cell>
          <cell r="B881" t="str">
            <v>PLANTACION DE YARUMO H= 1.5 m. (Incluye suministro al sitio de obra, plantacion, caja, tierra, abono y tutor)</v>
          </cell>
          <cell r="C881" t="str">
            <v>UN</v>
          </cell>
          <cell r="D881">
            <v>163184</v>
          </cell>
        </row>
        <row r="882">
          <cell r="A882">
            <v>7961</v>
          </cell>
          <cell r="B882" t="str">
            <v>TUBO EN CONCRETO ALTA RESISTENCIA D= 10"</v>
          </cell>
          <cell r="C882" t="str">
            <v>ML</v>
          </cell>
          <cell r="D882">
            <v>315953</v>
          </cell>
        </row>
        <row r="883">
          <cell r="A883">
            <v>7962</v>
          </cell>
          <cell r="B883" t="str">
            <v>TUBO EN CONCRETO ALTA RESISTENCIA D= 12"</v>
          </cell>
          <cell r="C883" t="str">
            <v>ML</v>
          </cell>
          <cell r="D883">
            <v>383327</v>
          </cell>
        </row>
        <row r="884">
          <cell r="A884">
            <v>7963</v>
          </cell>
          <cell r="B884" t="str">
            <v>TUBO EN CONCRETO ALTA RESISTENCIA D= 14"</v>
          </cell>
          <cell r="C884" t="str">
            <v>ML</v>
          </cell>
          <cell r="D884">
            <v>469020</v>
          </cell>
        </row>
        <row r="885">
          <cell r="A885">
            <v>7965</v>
          </cell>
          <cell r="B885" t="str">
            <v>REDUCCIÓN HD 4" x 3" J.H.</v>
          </cell>
          <cell r="C885" t="str">
            <v>UN</v>
          </cell>
          <cell r="D885">
            <v>183260</v>
          </cell>
        </row>
        <row r="886">
          <cell r="A886">
            <v>7966</v>
          </cell>
          <cell r="B886" t="str">
            <v>REDUCCIÓN HD 8" x 6" J.H.</v>
          </cell>
          <cell r="C886" t="str">
            <v>UN</v>
          </cell>
          <cell r="D886">
            <v>592620</v>
          </cell>
        </row>
        <row r="887">
          <cell r="A887">
            <v>7967</v>
          </cell>
          <cell r="B887" t="str">
            <v>KIT DE NIVELACION PARA HIDRANTE TRÁFICO DE DIÁMETRO DE 4", LONGITUD 400mm , INCLUYE TODOS LOS ELEMENTOS NECESARIOS PARA SU INSTALACIÓN</v>
          </cell>
          <cell r="C887" t="str">
            <v>UN</v>
          </cell>
          <cell r="D887">
            <v>1168886</v>
          </cell>
        </row>
        <row r="888">
          <cell r="A888">
            <v>7968</v>
          </cell>
          <cell r="B888" t="str">
            <v>MOLDE PARA ESTAMPADO DE CONCRETO</v>
          </cell>
          <cell r="C888" t="str">
            <v>UN</v>
          </cell>
          <cell r="D888">
            <v>380000</v>
          </cell>
        </row>
        <row r="889">
          <cell r="A889">
            <v>7969</v>
          </cell>
          <cell r="B889" t="str">
            <v>COLOR ENDURECEDOR DE CUARZO (4 Kg/m2)</v>
          </cell>
          <cell r="C889" t="str">
            <v>M2</v>
          </cell>
          <cell r="D889">
            <v>9939</v>
          </cell>
        </row>
        <row r="890">
          <cell r="A890">
            <v>7970</v>
          </cell>
          <cell r="B890" t="str">
            <v>DESMOLDANTE EN POLVO COLOR (0.2 Kg/m2)</v>
          </cell>
          <cell r="C890" t="str">
            <v>M2</v>
          </cell>
          <cell r="D890">
            <v>4355</v>
          </cell>
        </row>
        <row r="891">
          <cell r="A891">
            <v>7971</v>
          </cell>
          <cell r="B891" t="str">
            <v>SELLADOR ACRÍLICO TRANSPARENTE SEMILUSTRE (0.25 L/m2)</v>
          </cell>
          <cell r="C891" t="str">
            <v>M2</v>
          </cell>
          <cell r="D891">
            <v>5532</v>
          </cell>
        </row>
        <row r="892">
          <cell r="A892">
            <v>7973</v>
          </cell>
          <cell r="B892" t="str">
            <v>ADHESIVO TIPO LATEX PARA MORTERO</v>
          </cell>
          <cell r="C892" t="str">
            <v>KG</v>
          </cell>
          <cell r="D892">
            <v>46285</v>
          </cell>
        </row>
        <row r="893">
          <cell r="A893">
            <v>7974</v>
          </cell>
          <cell r="B893" t="str">
            <v>SELLANTE PARA PISO</v>
          </cell>
          <cell r="C893" t="str">
            <v>GLN</v>
          </cell>
          <cell r="D893">
            <v>151011</v>
          </cell>
        </row>
        <row r="894">
          <cell r="A894">
            <v>7976</v>
          </cell>
          <cell r="B894" t="str">
            <v>SUBBASE GRANULAR PEA (SBG_PEA)</v>
          </cell>
          <cell r="C894" t="str">
            <v>M3</v>
          </cell>
          <cell r="D894">
            <v>59667</v>
          </cell>
        </row>
        <row r="895">
          <cell r="A895">
            <v>7977</v>
          </cell>
          <cell r="B895" t="str">
            <v>MATERIAL SELECCIONADO</v>
          </cell>
          <cell r="C895" t="str">
            <v>M3</v>
          </cell>
          <cell r="D895">
            <v>26180</v>
          </cell>
        </row>
        <row r="896">
          <cell r="A896">
            <v>7979</v>
          </cell>
          <cell r="B896" t="str">
            <v>CINTA MÉTRICA DE 30 MT</v>
          </cell>
          <cell r="C896" t="str">
            <v>UN</v>
          </cell>
          <cell r="D896">
            <v>70599</v>
          </cell>
        </row>
        <row r="897">
          <cell r="A897">
            <v>7983</v>
          </cell>
          <cell r="B897" t="str">
            <v>TARIFA DIA - ALQUILER DE VEHICULO: CAMPERO, PICK-UP, CAMIONETA, CAMION O SIMILAR DE 1300cc A 2000cc DE CILINDRADA, MODELO 2014 A 2011. 75% DE LA TARIFA ESTABLECIDA. INCLUYE TODOS LOS COSTOS DE OPERACIÓN Y MANTENIMIENTO EXCEPTO EL SALARIO DEL CONDUCTOR.</v>
          </cell>
          <cell r="C897" t="str">
            <v>DIA</v>
          </cell>
          <cell r="D897">
            <v>208500</v>
          </cell>
        </row>
        <row r="898">
          <cell r="A898">
            <v>7984</v>
          </cell>
          <cell r="B898" t="str">
            <v>CARROTANQUE IRRIGADOR DE ASFALTO - VOLUMEN DEL TANQUE DE 4500 A 6000 LITROS</v>
          </cell>
          <cell r="C898" t="str">
            <v>HR</v>
          </cell>
          <cell r="D898">
            <v>104125</v>
          </cell>
        </row>
        <row r="899">
          <cell r="A899">
            <v>7989</v>
          </cell>
          <cell r="B899" t="e">
            <v>#VALUE!</v>
          </cell>
          <cell r="C899" t="str">
            <v>MES</v>
          </cell>
          <cell r="D899">
            <v>12174750</v>
          </cell>
        </row>
        <row r="900">
          <cell r="A900">
            <v>7992</v>
          </cell>
          <cell r="B900" t="str">
            <v>AVISO PUNTO CREA 1.50m x 0.90m EN LÁMINA GALVANIZADA CAL. 24. INCLUYE SUMINISTRO E INSTALACIÓN</v>
          </cell>
          <cell r="C900" t="str">
            <v>UN</v>
          </cell>
          <cell r="D900">
            <v>799680</v>
          </cell>
        </row>
        <row r="901">
          <cell r="A901">
            <v>7993</v>
          </cell>
          <cell r="B901" t="str">
            <v>CARPA VESTIER 2.0m x 2.0m TECHO Y ESTRUCTURA CON LATERALES EN LONA</v>
          </cell>
          <cell r="C901" t="str">
            <v>UN</v>
          </cell>
          <cell r="D901">
            <v>1963500</v>
          </cell>
        </row>
        <row r="902">
          <cell r="A902">
            <v>7994</v>
          </cell>
          <cell r="B902" t="str">
            <v>MALLA DE GALLINERO 1 1/4" (ROLLO 0.90m x 10.0m)</v>
          </cell>
          <cell r="C902" t="str">
            <v>M2</v>
          </cell>
          <cell r="D902">
            <v>2495</v>
          </cell>
        </row>
        <row r="903">
          <cell r="A903">
            <v>7999</v>
          </cell>
          <cell r="B903" t="str">
            <v>ADITIVO POTENCIALIZADOR DE CEMENTO (AUMENTO DE RESISTENCIA Y FLEXIBILIDAD DE SUELO)</v>
          </cell>
          <cell r="C903" t="str">
            <v>KG</v>
          </cell>
          <cell r="D903">
            <v>7013</v>
          </cell>
        </row>
        <row r="904">
          <cell r="A904">
            <v>8000</v>
          </cell>
          <cell r="B904" t="str">
            <v>INSPECCIÓN DE REDES DE ALCANTARILLADO CON SISTEMA CCTV PARA DIÁMETROS ENTRE 6" Y 36". INCL MANO DE OBRA IDÓNEA, INFORME ESCRITO DE DIAGNÓSTICO Y DVD CON VIDEO. INCL IVA</v>
          </cell>
          <cell r="C904" t="str">
            <v>ML</v>
          </cell>
          <cell r="D904">
            <v>13090</v>
          </cell>
        </row>
        <row r="905">
          <cell r="A905">
            <v>8001</v>
          </cell>
          <cell r="B905" t="str">
            <v>INSPECCIÓN DE REDES DE ALCANTARILLADO CON SISTEMA CCTV  PARA DIÁMETROS MAYORES A 36". INCL MANO DE OBRA IDÓNEA, INFORME ESCRITO DE DIAGNÓSTICO Y DVD CON VIDEO. INCL IVA</v>
          </cell>
          <cell r="C905" t="str">
            <v>ML</v>
          </cell>
          <cell r="D905">
            <v>15500</v>
          </cell>
        </row>
        <row r="906">
          <cell r="A906">
            <v>8002</v>
          </cell>
          <cell r="B906" t="str">
            <v>LAVADO Y SONDEO DE REDES DE ALCANTARILLADO ENTRE 6" Y 16" DE DIÁMETRO Y CON GRADO DE COLMATACIÓN MENOR DEL 30%. INCL MANO DE OBRA IDÓNEA, SEÑALIZACIÓN BÁSICA, SUMIN DE COMBUSTIBLE Y AGUA. INCL. IVA</v>
          </cell>
          <cell r="C906" t="str">
            <v>ML</v>
          </cell>
          <cell r="D906">
            <v>20205</v>
          </cell>
        </row>
        <row r="907">
          <cell r="A907">
            <v>8003</v>
          </cell>
          <cell r="B907" t="str">
            <v>LAVADO Y SONDEO DE REDES DE ALCANTARILLADO ENTRE 18" Y 36" DE DIÁMETRO Y CON GRADO DE COLMATACIÓN MENOR DEL 30%. INCLUYE MANO DE OBRA IDÓNEA, SEÑALIZACIÓN BÁSICA, SUMIN DE COMBUSTIBLE Y AGUA. INCL IVA</v>
          </cell>
          <cell r="C907" t="str">
            <v>ML</v>
          </cell>
          <cell r="D907">
            <v>21734</v>
          </cell>
        </row>
        <row r="908">
          <cell r="A908">
            <v>8011</v>
          </cell>
          <cell r="B908" t="str">
            <v>ENSAYO DE COMPRESION TRIAXIAL SOBRE SUELOS COHESIVOS (EN CONDICION CONSOLIDADA, DRENADA CD 3 PUNTOS). Norma técnica: INVE-153-13 UNE-EN-ISO-17892-9-19 Numerales 6.4 y 6.7.3  ASTM D7181-20.</v>
          </cell>
          <cell r="C908" t="str">
            <v>UN</v>
          </cell>
          <cell r="D908">
            <v>2397850</v>
          </cell>
        </row>
        <row r="909">
          <cell r="A909">
            <v>8012</v>
          </cell>
          <cell r="B909" t="str">
            <v>CBR SOBRE MUESTRA INALTERADA (METODO II). Norma técnica: INVE-148-13 NTC-2122-13 ASTM D1883-21.</v>
          </cell>
          <cell r="C909" t="str">
            <v>UN</v>
          </cell>
          <cell r="D909">
            <v>154224</v>
          </cell>
        </row>
        <row r="910">
          <cell r="A910">
            <v>8015</v>
          </cell>
          <cell r="B910" t="str">
            <v>COMPRESION INCONFINADA EN MUESTRAS DE SUELOS. Norma técnica: INVE-152-13 NTC-1527-00 ASTM D2166/D2166M-16.</v>
          </cell>
          <cell r="C910" t="str">
            <v>UN</v>
          </cell>
          <cell r="D910">
            <v>79730</v>
          </cell>
        </row>
        <row r="911">
          <cell r="A911">
            <v>8019</v>
          </cell>
          <cell r="B911" t="str">
            <v>RELACIONES HUMEDAD - PESO UNITARIO SECO EN LOS SUELOS (ENSAYO MODIFICADO DE COMPACTACION). Norma técnica: INVE-142-13 ASTM D1557-12 (21) AASHTO T-180-20</v>
          </cell>
          <cell r="C911" t="str">
            <v>UN</v>
          </cell>
          <cell r="D911">
            <v>165410</v>
          </cell>
        </row>
        <row r="912">
          <cell r="A912">
            <v>8025</v>
          </cell>
          <cell r="B912" t="str">
            <v>DETECCIÓN DEL REFUERZO UTILIZANDO FERROSCAN (POR DÍA)</v>
          </cell>
          <cell r="C912" t="str">
            <v>DIA</v>
          </cell>
          <cell r="D912">
            <v>930000</v>
          </cell>
        </row>
        <row r="913">
          <cell r="A913">
            <v>8026</v>
          </cell>
          <cell r="B913" t="str">
            <v>DETERMINACION DE LA PROFUNDIDAD DE CARBONATACION EN CONCRETO ENDURECIDO Y PUESTO EN SERVICIO. Norma técnica: UNE-112011-11 CPC-18-88</v>
          </cell>
          <cell r="C913" t="str">
            <v>UN</v>
          </cell>
          <cell r="D913">
            <v>54264</v>
          </cell>
        </row>
        <row r="914">
          <cell r="A914">
            <v>8028</v>
          </cell>
          <cell r="B914" t="str">
            <v>METODO PARA DETERMINAR EL NUMERO DE REBOTE (INDICE ESCLEROMETRICO) EN EL CONCRETO ENDURECIDO, ZONA POR ELEMENTO. Norma técnica: INVE-413-13 NTC-3692-18 ASTM C805/C805M-18 (19).</v>
          </cell>
          <cell r="C914" t="str">
            <v>UN</v>
          </cell>
          <cell r="D914">
            <v>102340</v>
          </cell>
        </row>
        <row r="915">
          <cell r="A915">
            <v>8033</v>
          </cell>
          <cell r="B915" t="str">
            <v>SEMÁFORO VEHICULAR DE POLICARBONATO (3x200), LENTES DE POLICARBONATO DE 8", TRES LUCES, SISTEMA DE ILUMINACIÓN A LEDS. SUMINISTRO E INSTALACIÓN</v>
          </cell>
          <cell r="C915" t="str">
            <v>UN</v>
          </cell>
          <cell r="D915">
            <v>4274895</v>
          </cell>
        </row>
        <row r="916">
          <cell r="A916">
            <v>8034</v>
          </cell>
          <cell r="B916" t="str">
            <v>SEMÁFORO PEATONAL DE POLICARBONATO (2x200), LENTES DE POLICARBONATO DE 8", DOS LUCES, SISTEMA DE ILUMINACIÓN A LEDS. SUMINISTRO E INSTALACIÓN</v>
          </cell>
          <cell r="C916" t="str">
            <v>UN</v>
          </cell>
          <cell r="D916">
            <v>3021452</v>
          </cell>
        </row>
        <row r="917">
          <cell r="A917">
            <v>8035</v>
          </cell>
          <cell r="B917" t="str">
            <v>POSTE TIPO MÁSTIL T1 (3.60m) EN TUBO SCH 40 GALVANIZADO Y PINTADO - SUMINISTRO E INSTALACIÓN</v>
          </cell>
          <cell r="C917" t="str">
            <v>UN</v>
          </cell>
          <cell r="D917">
            <v>2891348</v>
          </cell>
        </row>
        <row r="918">
          <cell r="A918">
            <v>8036</v>
          </cell>
          <cell r="B918" t="str">
            <v>POSTE TIPO MÉNSULA T2 (5.50m) EN TUBO SCH 40 GALVANIZADO Y PINTADO. SUMINISTRO E INSTALACION</v>
          </cell>
          <cell r="C918" t="str">
            <v>UN</v>
          </cell>
          <cell r="D918">
            <v>6427190</v>
          </cell>
        </row>
        <row r="919">
          <cell r="A919">
            <v>8037</v>
          </cell>
          <cell r="B919" t="str">
            <v>CABLE ELÉCTRICO 4x16 AWG PARA CONTROL DE SEMÁFOROS VEHICULARES TIPO ST CU 600V 75°C</v>
          </cell>
          <cell r="C919" t="str">
            <v>ML</v>
          </cell>
          <cell r="D919">
            <v>22480</v>
          </cell>
        </row>
        <row r="920">
          <cell r="A920">
            <v>8038</v>
          </cell>
          <cell r="B920" t="str">
            <v>CABLE ELÉCTRICO 3x16 AWG PARA CONTROL DE SEMÁFOROS PEATONALES TIPO ST CU 600V 75°C</v>
          </cell>
          <cell r="C920" t="str">
            <v>ML</v>
          </cell>
          <cell r="D920">
            <v>19384</v>
          </cell>
        </row>
        <row r="921">
          <cell r="A921">
            <v>8039</v>
          </cell>
          <cell r="B921" t="str">
            <v>CABLE ELÉCTRICO 2x8 AWG PARA ACOMETIDA TIPO ST CU 600V 75°C</v>
          </cell>
          <cell r="C921" t="str">
            <v>ML</v>
          </cell>
          <cell r="D921">
            <v>22487</v>
          </cell>
        </row>
        <row r="922">
          <cell r="A922">
            <v>8041</v>
          </cell>
          <cell r="B922" t="str">
            <v>ACERO LISO  D= 1 1/4"</v>
          </cell>
          <cell r="C922" t="str">
            <v>KG</v>
          </cell>
          <cell r="D922">
            <v>7557</v>
          </cell>
        </row>
        <row r="923">
          <cell r="A923">
            <v>8043</v>
          </cell>
          <cell r="B923" t="str">
            <v>NEOPRENO REFORZADO (doble refuerzo)</v>
          </cell>
          <cell r="C923" t="str">
            <v>dm3</v>
          </cell>
          <cell r="D923">
            <v>68765</v>
          </cell>
        </row>
        <row r="924">
          <cell r="A924">
            <v>8044</v>
          </cell>
          <cell r="B924" t="str">
            <v>ANDAMIO TUBULAR DE 1.50m (6 SECCIONES)</v>
          </cell>
          <cell r="C924" t="str">
            <v>DIA</v>
          </cell>
          <cell r="D924">
            <v>6605</v>
          </cell>
        </row>
        <row r="925">
          <cell r="A925">
            <v>8046</v>
          </cell>
          <cell r="B925" t="str">
            <v>ADAPTADOR BRIDA 12" (334mm A 352mm) R2</v>
          </cell>
          <cell r="C925" t="str">
            <v>UN</v>
          </cell>
          <cell r="D925">
            <v>1104469</v>
          </cell>
        </row>
        <row r="926">
          <cell r="A926">
            <v>8047</v>
          </cell>
          <cell r="B926" t="str">
            <v>ACOPLE UNIVERSAL R1-R2 D= 8"</v>
          </cell>
          <cell r="C926" t="str">
            <v>UN</v>
          </cell>
          <cell r="D926">
            <v>600223</v>
          </cell>
        </row>
        <row r="927">
          <cell r="A927">
            <v>8048</v>
          </cell>
          <cell r="B927" t="str">
            <v>ACOPLE UNIVERSAL R1-R2 D= 12"</v>
          </cell>
          <cell r="C927" t="str">
            <v>UN</v>
          </cell>
          <cell r="D927">
            <v>1104469</v>
          </cell>
        </row>
        <row r="928">
          <cell r="A928">
            <v>8049</v>
          </cell>
          <cell r="B928" t="str">
            <v>TAPA VALVULA DE SEGURIDAD CIERRE PERMANENTE No.3</v>
          </cell>
          <cell r="C928" t="str">
            <v>UN</v>
          </cell>
          <cell r="D928">
            <v>233886</v>
          </cell>
        </row>
        <row r="929">
          <cell r="A929">
            <v>8050</v>
          </cell>
          <cell r="B929" t="str">
            <v>PARAL METÁLICO LARGO - LONGITUD DE 2.00 A 3.50 M</v>
          </cell>
          <cell r="C929" t="str">
            <v>DIA</v>
          </cell>
          <cell r="D929">
            <v>207</v>
          </cell>
        </row>
        <row r="930">
          <cell r="A930">
            <v>8051</v>
          </cell>
          <cell r="B930" t="str">
            <v>TUBERÍA ESTRUCTURAL METÁLICO CUADRADO DE 6mt (50mm x 50mm) ESPESOR 2mm</v>
          </cell>
          <cell r="C930" t="str">
            <v>UN</v>
          </cell>
          <cell r="D930">
            <v>82615</v>
          </cell>
        </row>
        <row r="931">
          <cell r="A931">
            <v>8052</v>
          </cell>
          <cell r="B931" t="str">
            <v>REGISTRO DE INCORPORACIÓN HG 1/2" CON ACOPLE</v>
          </cell>
          <cell r="C931" t="str">
            <v>UN</v>
          </cell>
          <cell r="D931">
            <v>32495</v>
          </cell>
        </row>
        <row r="932">
          <cell r="A932">
            <v>8053</v>
          </cell>
          <cell r="B932" t="str">
            <v>REGISTRO DE BOLA TIPO PESADO 1/2"</v>
          </cell>
          <cell r="C932" t="str">
            <v>UN</v>
          </cell>
          <cell r="D932">
            <v>28900</v>
          </cell>
        </row>
        <row r="933">
          <cell r="A933">
            <v>8054</v>
          </cell>
          <cell r="B933" t="str">
            <v>ADAPTADOR MACHO PVC 1/2"</v>
          </cell>
          <cell r="C933" t="str">
            <v>UN</v>
          </cell>
          <cell r="D933">
            <v>594</v>
          </cell>
        </row>
        <row r="934">
          <cell r="A934">
            <v>8055</v>
          </cell>
          <cell r="B934" t="str">
            <v>COLLAR DE DERIVACIÓN 3" x 1/2"</v>
          </cell>
          <cell r="C934" t="str">
            <v>UN</v>
          </cell>
          <cell r="D934">
            <v>64189</v>
          </cell>
        </row>
        <row r="935">
          <cell r="A935">
            <v>8057</v>
          </cell>
          <cell r="B935" t="str">
            <v>TUBERÍA DE ACERO GALVANIZADO 1/2". Espesor del tubo (15mm)</v>
          </cell>
          <cell r="C935" t="str">
            <v>ML</v>
          </cell>
          <cell r="D935">
            <v>15708</v>
          </cell>
        </row>
        <row r="936">
          <cell r="A936">
            <v>8060</v>
          </cell>
          <cell r="B936" t="str">
            <v>TRANSPORTE DE MAQUINARIA DE 6 A 9 TONELADAS. INCLUYE ESCOLTA. VIAJE IDA Y VUELTA</v>
          </cell>
          <cell r="C936" t="str">
            <v>VIAJE</v>
          </cell>
          <cell r="D936">
            <v>1107979</v>
          </cell>
        </row>
        <row r="937">
          <cell r="A937">
            <v>8061</v>
          </cell>
          <cell r="B937" t="str">
            <v>EFECTO DEL AGUA SOBRE LA RESISTENCIA A LA COMPRESION DE LAS MEZCLAS ASFALTICAS COMPACTADAS (ENSAYO DE INMERSIÓN- COMPRESIÓN), incluye elaboración. Norma técnica: INVE-738-13 ASTM D1075-11 (19).</v>
          </cell>
          <cell r="C937" t="str">
            <v>UN</v>
          </cell>
          <cell r="D937">
            <v>1339940</v>
          </cell>
        </row>
        <row r="938">
          <cell r="A938">
            <v>8062</v>
          </cell>
          <cell r="B938" t="str">
            <v>MODULO RESILIENTE DE SUELOS Y AGREGADOS. Norma técnica: INVE-156-13 AASHTO T-307-21.</v>
          </cell>
          <cell r="C938" t="str">
            <v>UN</v>
          </cell>
          <cell r="D938">
            <v>1329587</v>
          </cell>
        </row>
        <row r="939">
          <cell r="A939">
            <v>8070</v>
          </cell>
          <cell r="B939" t="str">
            <v>SISTEMA DE ANCLAJE PARA POSTES METÁLICOS 3/4" x 1500 (4 PERNOS)</v>
          </cell>
          <cell r="C939" t="str">
            <v>UN</v>
          </cell>
          <cell r="D939">
            <v>384132</v>
          </cell>
        </row>
        <row r="940">
          <cell r="A940">
            <v>8077</v>
          </cell>
          <cell r="B940" t="str">
            <v>EQUIPO DE OXICORTE - PRESIÓN DE OXÍGENO 125 PSI - PRESIÓN GAS COMBUSTIBLE 15 PSI</v>
          </cell>
          <cell r="C940" t="str">
            <v>DIA</v>
          </cell>
          <cell r="D940">
            <v>85628</v>
          </cell>
        </row>
        <row r="941">
          <cell r="A941">
            <v>8078</v>
          </cell>
          <cell r="B941" t="str">
            <v>YEE PVC SANITARIA D=4"</v>
          </cell>
          <cell r="C941" t="str">
            <v>UN</v>
          </cell>
          <cell r="D941">
            <v>36357</v>
          </cell>
        </row>
        <row r="942">
          <cell r="A942">
            <v>8079</v>
          </cell>
          <cell r="B942" t="str">
            <v>TEE HD 4"X2" EXTREMO LISO</v>
          </cell>
          <cell r="C942" t="str">
            <v>UN</v>
          </cell>
          <cell r="D942">
            <v>249900</v>
          </cell>
        </row>
        <row r="943">
          <cell r="A943">
            <v>8080</v>
          </cell>
          <cell r="B943" t="str">
            <v>TUBERIA ACERO CARBON ASTM A=53 SCH 40 DE D=12"</v>
          </cell>
          <cell r="C943" t="str">
            <v>ML</v>
          </cell>
          <cell r="D943">
            <v>784924</v>
          </cell>
        </row>
        <row r="944">
          <cell r="A944">
            <v>8085</v>
          </cell>
          <cell r="B944" t="str">
            <v>PLANTACION DE FUCCIA H=1.3mt (Incluye tierra, abono, tutor) SUMINISTRO</v>
          </cell>
          <cell r="C944" t="str">
            <v>UN</v>
          </cell>
          <cell r="D944">
            <v>134502</v>
          </cell>
        </row>
        <row r="945">
          <cell r="A945">
            <v>8086</v>
          </cell>
          <cell r="B945" t="str">
            <v>PLANTACION DE DURAZNILLO H=1.5mt (Incluye tierra, abono, tutor) SUMINISTRO</v>
          </cell>
          <cell r="C945" t="str">
            <v>UN</v>
          </cell>
          <cell r="D945">
            <v>155518</v>
          </cell>
        </row>
        <row r="946">
          <cell r="A946">
            <v>8089</v>
          </cell>
          <cell r="B946" t="str">
            <v>PLANTACION DE GUAYACÁN H=1.5mt (Incluye tierra, abono, tutor) SUMINISTRO</v>
          </cell>
          <cell r="C946" t="str">
            <v>UN</v>
          </cell>
          <cell r="D946">
            <v>146061</v>
          </cell>
        </row>
        <row r="947">
          <cell r="A947">
            <v>8090</v>
          </cell>
          <cell r="B947" t="str">
            <v>PLANTACION DE ARRAYÁN H=1.3mt (Incluye tierra, abono, tutor) SUMINISTRO</v>
          </cell>
          <cell r="C947" t="str">
            <v>UN</v>
          </cell>
          <cell r="D947">
            <v>86166</v>
          </cell>
        </row>
        <row r="948">
          <cell r="A948">
            <v>8091</v>
          </cell>
          <cell r="B948" t="str">
            <v>PLANTACION DE CARBONERO H=1.5mt (Incluye tierra, abono, tutor) SUMINISTRO</v>
          </cell>
          <cell r="C948" t="str">
            <v>UN</v>
          </cell>
          <cell r="D948">
            <v>138706</v>
          </cell>
        </row>
        <row r="949">
          <cell r="A949">
            <v>8094</v>
          </cell>
          <cell r="B949" t="str">
            <v>PLANTACION DE FALSO PIMIENTO  H=1.3mt (Incluye tierra, abono, tutor) SUMINISTRO</v>
          </cell>
          <cell r="C949" t="str">
            <v>UN</v>
          </cell>
          <cell r="D949">
            <v>135028</v>
          </cell>
        </row>
        <row r="950">
          <cell r="A950">
            <v>8097</v>
          </cell>
          <cell r="B950" t="str">
            <v>PLANTACION DE CUBRESUELOS BALSAMINA (incluye 20 unidades por M2) SUMINISTRO</v>
          </cell>
          <cell r="C950" t="str">
            <v>M2</v>
          </cell>
          <cell r="D950">
            <v>61272</v>
          </cell>
        </row>
        <row r="951">
          <cell r="A951">
            <v>8099</v>
          </cell>
          <cell r="B951" t="str">
            <v>ADOQUIN EN CONCRETO COLOR OCRE A25 - Adoquin en concreto de 10x20x6cm-Color Ocre</v>
          </cell>
          <cell r="C951" t="str">
            <v>M2</v>
          </cell>
          <cell r="D951">
            <v>75000</v>
          </cell>
        </row>
        <row r="952">
          <cell r="A952">
            <v>8100</v>
          </cell>
          <cell r="B952" t="str">
            <v>ADOQUIN ECOLÓGICO EN CONCRETO DE 40 X 40 X 8cm - GRAMOQUIN</v>
          </cell>
          <cell r="C952" t="str">
            <v>M2</v>
          </cell>
          <cell r="D952">
            <v>71063</v>
          </cell>
        </row>
        <row r="953">
          <cell r="A953">
            <v>8101</v>
          </cell>
          <cell r="B953" t="str">
            <v>ACELERANTE DE FRAGUADO Y RESISTENCIA PARA CONCRETOS</v>
          </cell>
          <cell r="C953" t="str">
            <v>KG</v>
          </cell>
          <cell r="D953">
            <v>11704</v>
          </cell>
        </row>
        <row r="954">
          <cell r="A954">
            <v>8102</v>
          </cell>
          <cell r="B954" t="str">
            <v>TARIFA OPERADOR EQUIPO (INCLUYE FACTOR DE PRESTACIONES)</v>
          </cell>
          <cell r="C954" t="str">
            <v>MES</v>
          </cell>
          <cell r="D954">
            <v>3101223</v>
          </cell>
        </row>
        <row r="955">
          <cell r="A955">
            <v>8103</v>
          </cell>
          <cell r="B955" t="str">
            <v>GRÚA TELESCÓPICA  MOVIL - CARGA MÁXIMA DE 35 A 39 TONELADAS - INCLUYE TRANSPORTE DE IDA Y VUELTA, COMBUSTIBLE Y OPERARIO</v>
          </cell>
          <cell r="C955" t="str">
            <v>DIA</v>
          </cell>
          <cell r="D955">
            <v>2611386</v>
          </cell>
        </row>
        <row r="956">
          <cell r="A956">
            <v>8113</v>
          </cell>
          <cell r="B956" t="str">
            <v>RESISTENCIA A LA COMPRESIÓN UNIAXIAL DE MUESTRAS DE ROCAS INTACTAS. Norma técnica: ASTM D7012 - 14 (Método C).</v>
          </cell>
          <cell r="C956" t="str">
            <v>UN</v>
          </cell>
          <cell r="D956">
            <v>101150</v>
          </cell>
        </row>
        <row r="957">
          <cell r="A957">
            <v>8116</v>
          </cell>
          <cell r="B957" t="str">
            <v>RESISTENCIA A LA FATIGA DE MEZCLAS ASFALTICAS EN CALIENTE MEDIANTE EL ENSAYO DE FLEXION EN DOS PUNTOS SOBRE PROBETAS TRAPEZOIDALES. Norma técnica: INVE-808-13 UNE-EN-12697-24-19 Anexo A NFP-98-261-1-01.</v>
          </cell>
          <cell r="C957" t="str">
            <v>UN</v>
          </cell>
          <cell r="D957">
            <v>2349060</v>
          </cell>
        </row>
        <row r="958">
          <cell r="A958">
            <v>8141</v>
          </cell>
          <cell r="B958" t="str">
            <v>PINTURA BASE AGUA PARA USO EXTERIOR</v>
          </cell>
          <cell r="C958" t="str">
            <v>GLN</v>
          </cell>
          <cell r="D958">
            <v>86312</v>
          </cell>
        </row>
        <row r="959">
          <cell r="A959">
            <v>8142</v>
          </cell>
          <cell r="B959" t="str">
            <v>BALDOSA DE GRANITO 33 x 33 CM</v>
          </cell>
          <cell r="C959" t="str">
            <v>M2</v>
          </cell>
          <cell r="D959">
            <v>91300</v>
          </cell>
        </row>
        <row r="960">
          <cell r="A960">
            <v>8143</v>
          </cell>
          <cell r="B960" t="str">
            <v>ADHESIVO, EN POLVO Y DE FRAGUADO RÁPIDO. PREMEZCLADO EN FÁBRICA CON ADITIVOS TIPO LÁTEX, DE BASE CEMENTOSA</v>
          </cell>
          <cell r="C960" t="str">
            <v>KG</v>
          </cell>
          <cell r="D960">
            <v>1700</v>
          </cell>
        </row>
        <row r="961">
          <cell r="A961">
            <v>8144</v>
          </cell>
          <cell r="B961" t="str">
            <v>BOQUILLA CON LATEX</v>
          </cell>
          <cell r="C961" t="str">
            <v>KG</v>
          </cell>
          <cell r="D961">
            <v>5898</v>
          </cell>
        </row>
        <row r="962">
          <cell r="A962">
            <v>8145</v>
          </cell>
          <cell r="B962" t="str">
            <v>ZOCALO EN GRANITO h=7.2CM</v>
          </cell>
          <cell r="C962" t="str">
            <v>ML</v>
          </cell>
          <cell r="D962">
            <v>18750</v>
          </cell>
        </row>
        <row r="963">
          <cell r="A963">
            <v>8146</v>
          </cell>
          <cell r="B963" t="str">
            <v>PORCELANATO BEIGE 60 x 60 CM2</v>
          </cell>
          <cell r="C963" t="str">
            <v>M2</v>
          </cell>
          <cell r="D963">
            <v>65400</v>
          </cell>
        </row>
        <row r="964">
          <cell r="A964">
            <v>8149</v>
          </cell>
          <cell r="B964" t="str">
            <v>PINTURA PARA ALUMINIO 260°C</v>
          </cell>
          <cell r="C964" t="str">
            <v>GLN</v>
          </cell>
          <cell r="D964">
            <v>178999</v>
          </cell>
        </row>
        <row r="965">
          <cell r="A965">
            <v>8150</v>
          </cell>
          <cell r="B965" t="str">
            <v>DISPENSADOR DE JABÓN METÁLICO DE 1 LT</v>
          </cell>
          <cell r="C965" t="str">
            <v>UN</v>
          </cell>
          <cell r="D965">
            <v>100899</v>
          </cell>
        </row>
        <row r="966">
          <cell r="A966">
            <v>8152</v>
          </cell>
          <cell r="B966" t="str">
            <v>PORTAROLLO</v>
          </cell>
          <cell r="C966" t="str">
            <v>UN</v>
          </cell>
          <cell r="D966">
            <v>18079</v>
          </cell>
        </row>
        <row r="967">
          <cell r="A967">
            <v>8153</v>
          </cell>
          <cell r="B967" t="str">
            <v>TOALLERO EN ACERO INOXIDABLE</v>
          </cell>
          <cell r="C967" t="str">
            <v>UN</v>
          </cell>
          <cell r="D967">
            <v>89140</v>
          </cell>
        </row>
        <row r="968">
          <cell r="A968">
            <v>8154</v>
          </cell>
          <cell r="B968" t="str">
            <v>LAVAPLATOS EN ACERO INOXIDABLE DE SOBREPONER CON ALETA Cr DE 1.0x0.50 MTS</v>
          </cell>
          <cell r="C968" t="str">
            <v>UN</v>
          </cell>
          <cell r="D968">
            <v>170589</v>
          </cell>
        </row>
        <row r="969">
          <cell r="A969">
            <v>8155</v>
          </cell>
          <cell r="B969" t="str">
            <v>SILICONA TRANSPARENTE 300ML</v>
          </cell>
          <cell r="C969" t="str">
            <v>UN</v>
          </cell>
          <cell r="D969">
            <v>10322</v>
          </cell>
        </row>
        <row r="970">
          <cell r="A970">
            <v>8156</v>
          </cell>
          <cell r="B970" t="str">
            <v>TUBERIA PVC SANITARIA D=2"</v>
          </cell>
          <cell r="C970" t="str">
            <v>ML</v>
          </cell>
          <cell r="D970">
            <v>16634</v>
          </cell>
        </row>
        <row r="971">
          <cell r="A971">
            <v>8157</v>
          </cell>
          <cell r="B971" t="str">
            <v>TAPON DE PRUEBA PVC SANITARIA D=2"</v>
          </cell>
          <cell r="C971" t="str">
            <v>UN</v>
          </cell>
          <cell r="D971">
            <v>1641</v>
          </cell>
        </row>
        <row r="972">
          <cell r="A972">
            <v>8158</v>
          </cell>
          <cell r="B972" t="str">
            <v>TAPON DE PRUEBA PVC SANITARIA D=4"</v>
          </cell>
          <cell r="C972" t="str">
            <v>UN</v>
          </cell>
          <cell r="D972">
            <v>4135</v>
          </cell>
        </row>
        <row r="973">
          <cell r="A973">
            <v>8159</v>
          </cell>
          <cell r="B973" t="str">
            <v>CODO 45° 1/8 CxE PVC SANITARIA D=4"</v>
          </cell>
          <cell r="C973" t="str">
            <v>UN</v>
          </cell>
          <cell r="D973">
            <v>20091</v>
          </cell>
        </row>
        <row r="974">
          <cell r="A974">
            <v>8160</v>
          </cell>
          <cell r="B974" t="str">
            <v>CODO 45° 1/8 CxE PVC SANITARIA D= 2"</v>
          </cell>
          <cell r="C974" t="str">
            <v>UN</v>
          </cell>
          <cell r="D974">
            <v>5308</v>
          </cell>
        </row>
        <row r="975">
          <cell r="A975">
            <v>8161</v>
          </cell>
          <cell r="B975" t="str">
            <v>CODO 90° 1/4 CXE PVC SANITARIA D= 4"</v>
          </cell>
          <cell r="C975" t="str">
            <v>UN</v>
          </cell>
          <cell r="D975">
            <v>22017</v>
          </cell>
        </row>
        <row r="976">
          <cell r="A976">
            <v>8162</v>
          </cell>
          <cell r="B976" t="str">
            <v>YEE PVC SANITARIA D= 2"</v>
          </cell>
          <cell r="C976" t="str">
            <v>UN</v>
          </cell>
          <cell r="D976">
            <v>10172</v>
          </cell>
        </row>
        <row r="977">
          <cell r="A977">
            <v>8164</v>
          </cell>
          <cell r="B977" t="str">
            <v>YEE DOBLE PVC SANITARIA D= 4"</v>
          </cell>
          <cell r="C977" t="str">
            <v>UN</v>
          </cell>
          <cell r="D977">
            <v>64080</v>
          </cell>
        </row>
        <row r="978">
          <cell r="A978">
            <v>8165</v>
          </cell>
          <cell r="B978" t="str">
            <v>YEE REDUCIDA PVC SANITARIA 4" x 2"</v>
          </cell>
          <cell r="C978" t="str">
            <v>UN</v>
          </cell>
          <cell r="D978">
            <v>31208</v>
          </cell>
        </row>
        <row r="979">
          <cell r="A979">
            <v>8166</v>
          </cell>
          <cell r="B979" t="str">
            <v>CODO 45°  1/8 CXC SANITARIA D= 4"</v>
          </cell>
          <cell r="C979" t="str">
            <v>UN</v>
          </cell>
          <cell r="D979">
            <v>20091</v>
          </cell>
        </row>
        <row r="980">
          <cell r="A980">
            <v>8167</v>
          </cell>
          <cell r="B980" t="str">
            <v>UNION SANITARIA  D= 4"</v>
          </cell>
          <cell r="C980" t="str">
            <v>UN</v>
          </cell>
          <cell r="D980">
            <v>10405</v>
          </cell>
        </row>
        <row r="981">
          <cell r="A981">
            <v>8169</v>
          </cell>
          <cell r="B981" t="str">
            <v>CODO 45°  1/8 CXC SANITARIA D= 2"</v>
          </cell>
          <cell r="C981" t="str">
            <v>UN</v>
          </cell>
          <cell r="D981">
            <v>5308</v>
          </cell>
        </row>
        <row r="982">
          <cell r="A982">
            <v>8170</v>
          </cell>
          <cell r="B982" t="str">
            <v>SIFON 180° D= 2"</v>
          </cell>
          <cell r="C982" t="str">
            <v>UN</v>
          </cell>
          <cell r="D982">
            <v>7338</v>
          </cell>
        </row>
        <row r="983">
          <cell r="A983">
            <v>8171</v>
          </cell>
          <cell r="B983" t="str">
            <v>UNION SANITARIA D= 2"</v>
          </cell>
          <cell r="C983" t="str">
            <v>UN</v>
          </cell>
          <cell r="D983">
            <v>3576</v>
          </cell>
        </row>
        <row r="984">
          <cell r="A984">
            <v>8172</v>
          </cell>
          <cell r="B984" t="str">
            <v>TUBERIA PVC E.L. D= 1 1/4" 200 PSI RDE 21</v>
          </cell>
          <cell r="C984" t="str">
            <v>ML</v>
          </cell>
          <cell r="D984">
            <v>11632</v>
          </cell>
        </row>
        <row r="985">
          <cell r="A985">
            <v>8173</v>
          </cell>
          <cell r="B985" t="str">
            <v>TUBERIA PVC E.L.  D= 1" RDE 13.5 - 315 PSI</v>
          </cell>
          <cell r="C985" t="str">
            <v>ML</v>
          </cell>
          <cell r="D985">
            <v>9350</v>
          </cell>
        </row>
        <row r="986">
          <cell r="A986">
            <v>8174</v>
          </cell>
          <cell r="B986" t="str">
            <v>TEE PVC E.L. D= 1 1/2"</v>
          </cell>
          <cell r="C986" t="str">
            <v>UN</v>
          </cell>
          <cell r="D986">
            <v>12727</v>
          </cell>
        </row>
        <row r="987">
          <cell r="A987">
            <v>8175</v>
          </cell>
          <cell r="B987" t="str">
            <v>TEE PVC E.L.  D= 1 1/4"</v>
          </cell>
          <cell r="C987" t="str">
            <v>UN</v>
          </cell>
          <cell r="D987">
            <v>9696</v>
          </cell>
        </row>
        <row r="988">
          <cell r="A988">
            <v>8177</v>
          </cell>
          <cell r="B988" t="str">
            <v>CODO 90° PVC E.L.  D= 1 1/4"</v>
          </cell>
          <cell r="C988" t="str">
            <v>UN</v>
          </cell>
          <cell r="D988">
            <v>5184</v>
          </cell>
        </row>
        <row r="989">
          <cell r="A989">
            <v>8178</v>
          </cell>
          <cell r="B989" t="str">
            <v>CODO 90° PVC E.L.  D= 1"</v>
          </cell>
          <cell r="C989" t="str">
            <v>UN</v>
          </cell>
          <cell r="D989">
            <v>2699</v>
          </cell>
        </row>
        <row r="990">
          <cell r="A990">
            <v>8179</v>
          </cell>
          <cell r="B990" t="str">
            <v>CODO 90° E.L.  D= 1 1/2"</v>
          </cell>
          <cell r="C990" t="str">
            <v>UN</v>
          </cell>
          <cell r="D990">
            <v>9678</v>
          </cell>
        </row>
        <row r="991">
          <cell r="A991">
            <v>8180</v>
          </cell>
          <cell r="B991" t="str">
            <v>REDUCCION PVC E.L.  D= 1 1/2 x 1 1/4" (BUJE SOLDADO)</v>
          </cell>
          <cell r="C991" t="str">
            <v>UN</v>
          </cell>
          <cell r="D991">
            <v>4928</v>
          </cell>
        </row>
        <row r="992">
          <cell r="A992">
            <v>8181</v>
          </cell>
          <cell r="B992" t="str">
            <v>REDUCCION PVC E.L. D=1 1/4" x 1" (BUJE SOLDADO)</v>
          </cell>
          <cell r="C992" t="str">
            <v>UN</v>
          </cell>
          <cell r="D992">
            <v>3193</v>
          </cell>
        </row>
        <row r="993">
          <cell r="A993">
            <v>8182</v>
          </cell>
          <cell r="B993" t="str">
            <v>REDUCCION PVC E.L.  D= 1" x 3/4</v>
          </cell>
          <cell r="C993" t="str">
            <v>UN</v>
          </cell>
          <cell r="D993">
            <v>1662</v>
          </cell>
        </row>
        <row r="994">
          <cell r="A994">
            <v>8183</v>
          </cell>
          <cell r="B994" t="str">
            <v>REDUCCION PVC E.L. D= 3/4" x 1/2" (BUJE SOLDADO)</v>
          </cell>
          <cell r="C994" t="str">
            <v>UN</v>
          </cell>
          <cell r="D994">
            <v>835</v>
          </cell>
        </row>
        <row r="995">
          <cell r="A995">
            <v>8185</v>
          </cell>
          <cell r="B995" t="str">
            <v>REGISTRO BOLA 1" TIPO PESADO</v>
          </cell>
          <cell r="C995" t="str">
            <v>UN</v>
          </cell>
          <cell r="D995">
            <v>25056</v>
          </cell>
        </row>
        <row r="996">
          <cell r="A996">
            <v>8186</v>
          </cell>
          <cell r="B996" t="str">
            <v>REGISTRO BOLA 1 1/4" TIPO PESADO</v>
          </cell>
          <cell r="C996" t="str">
            <v>UN</v>
          </cell>
          <cell r="D996">
            <v>33601</v>
          </cell>
        </row>
        <row r="997">
          <cell r="A997">
            <v>8187</v>
          </cell>
          <cell r="B997" t="str">
            <v>CODO 45° PVC E.L. D=1"</v>
          </cell>
          <cell r="C997" t="str">
            <v>UN</v>
          </cell>
          <cell r="D997">
            <v>4334</v>
          </cell>
        </row>
        <row r="998">
          <cell r="A998">
            <v>8188</v>
          </cell>
          <cell r="B998" t="str">
            <v>TEE PVC E.L. D=1" SHEDULE 40</v>
          </cell>
          <cell r="C998" t="str">
            <v>UN</v>
          </cell>
          <cell r="D998">
            <v>3754</v>
          </cell>
        </row>
        <row r="999">
          <cell r="A999">
            <v>8189</v>
          </cell>
          <cell r="B999" t="str">
            <v>TAPON COPA PVC D=1" (TAPON SOLDADO)</v>
          </cell>
          <cell r="C999" t="str">
            <v>UN</v>
          </cell>
          <cell r="D999">
            <v>1651</v>
          </cell>
        </row>
        <row r="1000">
          <cell r="A1000">
            <v>8190</v>
          </cell>
          <cell r="B1000" t="str">
            <v>CODO 45° PVC E.L. D=1/2"</v>
          </cell>
          <cell r="C1000" t="str">
            <v>UN</v>
          </cell>
          <cell r="D1000">
            <v>1424</v>
          </cell>
        </row>
        <row r="1001">
          <cell r="A1001">
            <v>8191</v>
          </cell>
          <cell r="B1001" t="str">
            <v>TUBERIA PVC E.L. D=1/2" RDE 13.5 315PSI</v>
          </cell>
          <cell r="C1001" t="str">
            <v>ML</v>
          </cell>
          <cell r="D1001">
            <v>3714</v>
          </cell>
        </row>
        <row r="1002">
          <cell r="A1002">
            <v>8192</v>
          </cell>
          <cell r="B1002" t="str">
            <v>TEE PVC E.L. D=1/2 SHEDULE 40</v>
          </cell>
          <cell r="C1002" t="str">
            <v>UN</v>
          </cell>
          <cell r="D1002">
            <v>1136</v>
          </cell>
        </row>
        <row r="1003">
          <cell r="A1003">
            <v>8193</v>
          </cell>
          <cell r="B1003" t="str">
            <v>TAPON COPA PVC D=1/2"</v>
          </cell>
          <cell r="C1003" t="str">
            <v>UN</v>
          </cell>
          <cell r="D1003">
            <v>492</v>
          </cell>
        </row>
        <row r="1004">
          <cell r="A1004">
            <v>8195</v>
          </cell>
          <cell r="B1004" t="str">
            <v>CABLE No.2 AWG 600V 90°</v>
          </cell>
          <cell r="C1004" t="str">
            <v>ML</v>
          </cell>
          <cell r="D1004">
            <v>21932</v>
          </cell>
        </row>
        <row r="1005">
          <cell r="A1005">
            <v>8199</v>
          </cell>
          <cell r="B1005" t="str">
            <v>CABLE 4 AWG 600V 90° C THHN/THWN</v>
          </cell>
          <cell r="C1005" t="str">
            <v>ML</v>
          </cell>
          <cell r="D1005">
            <v>14624</v>
          </cell>
        </row>
        <row r="1006">
          <cell r="A1006">
            <v>8202</v>
          </cell>
          <cell r="B1006" t="str">
            <v>VARILLA COPPERWELD DE 5/8" (2.4 MT)</v>
          </cell>
          <cell r="C1006" t="str">
            <v>UN</v>
          </cell>
          <cell r="D1006">
            <v>232250</v>
          </cell>
        </row>
        <row r="1007">
          <cell r="A1007">
            <v>8203</v>
          </cell>
          <cell r="B1007" t="str">
            <v>INTERRUPTOR MONOFASICO 40A</v>
          </cell>
          <cell r="C1007" t="str">
            <v>UN</v>
          </cell>
          <cell r="D1007">
            <v>14700</v>
          </cell>
        </row>
        <row r="1008">
          <cell r="A1008">
            <v>8204</v>
          </cell>
          <cell r="B1008" t="str">
            <v>INTERRUPTOR TRIFILAR 50A</v>
          </cell>
          <cell r="C1008" t="str">
            <v>UN</v>
          </cell>
          <cell r="D1008">
            <v>33450</v>
          </cell>
        </row>
        <row r="1009">
          <cell r="A1009">
            <v>8205</v>
          </cell>
          <cell r="B1009" t="str">
            <v>SOLDADURA EXOTERMICA</v>
          </cell>
          <cell r="C1009" t="str">
            <v>GR</v>
          </cell>
          <cell r="D1009">
            <v>166</v>
          </cell>
        </row>
        <row r="1010">
          <cell r="A1010">
            <v>8206</v>
          </cell>
          <cell r="B1010" t="str">
            <v>CABLE No.1/0 AWG THHN-600V COBRE</v>
          </cell>
          <cell r="C1010" t="str">
            <v>ML</v>
          </cell>
          <cell r="D1010">
            <v>38900</v>
          </cell>
        </row>
        <row r="1011">
          <cell r="A1011">
            <v>8207</v>
          </cell>
          <cell r="B1011" t="str">
            <v>CONDUCTOR No.2 A 600V EN COBRE</v>
          </cell>
          <cell r="C1011" t="str">
            <v>ML</v>
          </cell>
          <cell r="D1011">
            <v>21932</v>
          </cell>
        </row>
        <row r="1012">
          <cell r="A1012">
            <v>8208</v>
          </cell>
          <cell r="B1012" t="str">
            <v>TUBERIA CONDUIT METALICA EMT D= 2"</v>
          </cell>
          <cell r="C1012" t="str">
            <v>ML</v>
          </cell>
          <cell r="D1012">
            <v>50073</v>
          </cell>
        </row>
        <row r="1013">
          <cell r="A1013">
            <v>8209</v>
          </cell>
          <cell r="B1013" t="str">
            <v>GRAPA PARA TUBERIA EMT D=2"</v>
          </cell>
          <cell r="C1013" t="str">
            <v>UN</v>
          </cell>
          <cell r="D1013">
            <v>1350</v>
          </cell>
        </row>
        <row r="1014">
          <cell r="A1014">
            <v>8210</v>
          </cell>
          <cell r="B1014" t="str">
            <v>CABLE No.6 AWG THHN- 600V COBRE</v>
          </cell>
          <cell r="C1014" t="str">
            <v>ML</v>
          </cell>
          <cell r="D1014">
            <v>9145</v>
          </cell>
        </row>
        <row r="1015">
          <cell r="A1015">
            <v>8211</v>
          </cell>
          <cell r="B1015" t="str">
            <v>CABLE No.8 AWG THHN-600V COBRE</v>
          </cell>
          <cell r="C1015" t="str">
            <v>ML</v>
          </cell>
          <cell r="D1015">
            <v>5775</v>
          </cell>
        </row>
        <row r="1016">
          <cell r="A1016">
            <v>8212</v>
          </cell>
          <cell r="B1016" t="str">
            <v>TUBERIA CONDUIT METALICA EMT D= 1"</v>
          </cell>
          <cell r="C1016" t="str">
            <v>ML</v>
          </cell>
          <cell r="D1016">
            <v>17732</v>
          </cell>
        </row>
        <row r="1017">
          <cell r="A1017">
            <v>8213</v>
          </cell>
          <cell r="B1017" t="str">
            <v>GRAPA PARA TUBERIA EMT D=1"</v>
          </cell>
          <cell r="C1017" t="str">
            <v>UN</v>
          </cell>
          <cell r="D1017">
            <v>450</v>
          </cell>
        </row>
        <row r="1018">
          <cell r="A1018">
            <v>8216</v>
          </cell>
          <cell r="B1018" t="str">
            <v>TOMA DE INCRUSTAR DOBLE CON POLO A TIERRA AISLADO 15A REGULADA</v>
          </cell>
          <cell r="C1018" t="str">
            <v>UN</v>
          </cell>
          <cell r="D1018">
            <v>11250</v>
          </cell>
        </row>
        <row r="1019">
          <cell r="A1019">
            <v>8217</v>
          </cell>
          <cell r="B1019" t="str">
            <v>CAJA PLASTICA ELECTRICA 4" X 4" CONDUIT 1/2"</v>
          </cell>
          <cell r="C1019" t="str">
            <v>UN</v>
          </cell>
          <cell r="D1019">
            <v>1428</v>
          </cell>
        </row>
        <row r="1020">
          <cell r="A1020">
            <v>8218</v>
          </cell>
          <cell r="B1020" t="str">
            <v>CABLE No.14 AWG 600V 90° C THHN/THWN</v>
          </cell>
          <cell r="C1020" t="str">
            <v>ML</v>
          </cell>
          <cell r="D1020">
            <v>1583</v>
          </cell>
        </row>
        <row r="1021">
          <cell r="A1021">
            <v>8219</v>
          </cell>
          <cell r="B1021" t="str">
            <v>TOMA TRIFILAR DE INCRUSTAR 50A/250V</v>
          </cell>
          <cell r="C1021" t="str">
            <v>UN</v>
          </cell>
          <cell r="D1021">
            <v>28875</v>
          </cell>
        </row>
        <row r="1022">
          <cell r="A1022">
            <v>8221</v>
          </cell>
          <cell r="B1022" t="str">
            <v>CABLE 12 AWG 600V 90° C THHN/THWN</v>
          </cell>
          <cell r="C1022" t="str">
            <v>ML</v>
          </cell>
          <cell r="D1022">
            <v>2500</v>
          </cell>
        </row>
        <row r="1023">
          <cell r="A1023">
            <v>8222</v>
          </cell>
          <cell r="B1023" t="str">
            <v>BREAKER ENCHUFABLE TRIPOLAR 3x20 A</v>
          </cell>
          <cell r="C1023" t="str">
            <v>UN</v>
          </cell>
          <cell r="D1023">
            <v>42007</v>
          </cell>
        </row>
        <row r="1024">
          <cell r="A1024">
            <v>8223</v>
          </cell>
          <cell r="B1024" t="str">
            <v>BALA - BALA 1 LUZ e27 13cm ESPECULAR BLANCO</v>
          </cell>
          <cell r="C1024" t="str">
            <v>UN</v>
          </cell>
          <cell r="D1024">
            <v>17751</v>
          </cell>
        </row>
        <row r="1025">
          <cell r="A1025">
            <v>8224</v>
          </cell>
          <cell r="B1025" t="str">
            <v>BOMBILLOS AHORRADORES 20W, 120V</v>
          </cell>
          <cell r="C1025" t="str">
            <v>UN</v>
          </cell>
          <cell r="D1025">
            <v>9500</v>
          </cell>
        </row>
        <row r="1026">
          <cell r="A1026">
            <v>8225</v>
          </cell>
          <cell r="B1026" t="str">
            <v>INTERRUPTOR DOBLE</v>
          </cell>
          <cell r="C1026" t="str">
            <v>UN</v>
          </cell>
          <cell r="D1026">
            <v>7350</v>
          </cell>
        </row>
        <row r="1027">
          <cell r="A1027">
            <v>8227</v>
          </cell>
          <cell r="B1027" t="str">
            <v>CAJA DE INTERRUPTOR 2 x 4</v>
          </cell>
          <cell r="C1027" t="str">
            <v>UN</v>
          </cell>
          <cell r="D1027">
            <v>1290</v>
          </cell>
        </row>
        <row r="1028">
          <cell r="A1028">
            <v>8228</v>
          </cell>
          <cell r="B1028" t="str">
            <v>TUBERÍA GALVANIZADA D=2". Espesor del tubo (1.5mm)</v>
          </cell>
          <cell r="C1028" t="str">
            <v>ML</v>
          </cell>
          <cell r="D1028">
            <v>53575</v>
          </cell>
        </row>
        <row r="1029">
          <cell r="A1029">
            <v>8229</v>
          </cell>
          <cell r="B1029" t="str">
            <v>GRAPA PARA TUBERIA EMT D=3/4"</v>
          </cell>
          <cell r="C1029" t="str">
            <v>UN</v>
          </cell>
          <cell r="D1029">
            <v>400</v>
          </cell>
        </row>
        <row r="1030">
          <cell r="A1030">
            <v>8230</v>
          </cell>
          <cell r="B1030" t="str">
            <v>TUBERÍA DE ACERO GALVANIZADA D=3/4". Espesor del tubo (15mm)</v>
          </cell>
          <cell r="C1030" t="str">
            <v>ML</v>
          </cell>
          <cell r="D1030">
            <v>12951</v>
          </cell>
        </row>
        <row r="1031">
          <cell r="A1031">
            <v>8231</v>
          </cell>
          <cell r="B1031" t="str">
            <v>GRAPA PARA TUBERIA EMT D=3"</v>
          </cell>
          <cell r="C1031" t="str">
            <v>UN</v>
          </cell>
          <cell r="D1031">
            <v>3689</v>
          </cell>
        </row>
        <row r="1032">
          <cell r="A1032">
            <v>8232</v>
          </cell>
          <cell r="B1032" t="str">
            <v>TUBERIA CONDUIT METALICA EMT D= 3/4"</v>
          </cell>
          <cell r="C1032" t="str">
            <v>ML</v>
          </cell>
          <cell r="D1032">
            <v>11967</v>
          </cell>
        </row>
        <row r="1033">
          <cell r="A1033">
            <v>8233</v>
          </cell>
          <cell r="B1033" t="str">
            <v>BREAKER ENCHUFABLE 1 x 20 A</v>
          </cell>
          <cell r="C1033" t="str">
            <v>UN</v>
          </cell>
          <cell r="D1033">
            <v>13000</v>
          </cell>
        </row>
        <row r="1034">
          <cell r="A1034">
            <v>8235</v>
          </cell>
          <cell r="B1034" t="str">
            <v>TUBO FLUORESCENTE 54 W</v>
          </cell>
          <cell r="C1034" t="str">
            <v>UN</v>
          </cell>
          <cell r="D1034">
            <v>12000</v>
          </cell>
        </row>
        <row r="1035">
          <cell r="A1035">
            <v>8244</v>
          </cell>
          <cell r="B1035" t="str">
            <v>SANITARIO LINEA INSTITUCIONAL COLOR BLANCO (VALVULA ANTIVANDALICA TIPO PUSH METALICO, CROMADO)</v>
          </cell>
          <cell r="C1035" t="str">
            <v>UN</v>
          </cell>
          <cell r="D1035">
            <v>417029</v>
          </cell>
        </row>
        <row r="1036">
          <cell r="A1036">
            <v>8245</v>
          </cell>
          <cell r="B1036" t="str">
            <v>SANITARIO LINEA INSTITUCIONAL PARA DISCAPACITADOS COLOR BLANCO (VALVULA ANTIVANDALICA TIPO PUSH METALICO, CROMADO)</v>
          </cell>
          <cell r="C1036" t="str">
            <v>UN</v>
          </cell>
          <cell r="D1036">
            <v>1061456</v>
          </cell>
        </row>
        <row r="1037">
          <cell r="A1037">
            <v>8246</v>
          </cell>
          <cell r="B1037" t="str">
            <v>ORINAL MEDIANO DE COLGAR TIPO INSTITUCIONAL COLOR BLANCO (VALVULA ANTIVANDALICA TIPO PUSH METALICO, CROMADO)</v>
          </cell>
          <cell r="C1037" t="str">
            <v>UN</v>
          </cell>
          <cell r="D1037">
            <v>348752</v>
          </cell>
        </row>
        <row r="1038">
          <cell r="A1038">
            <v>8247</v>
          </cell>
          <cell r="B1038" t="str">
            <v>PAPELERA DE 200/400 mm EN LAMINA DE ACERO INOXIDABLE SATINADO CON CERROJO</v>
          </cell>
          <cell r="C1038" t="str">
            <v>UN</v>
          </cell>
          <cell r="D1038">
            <v>79325</v>
          </cell>
        </row>
        <row r="1039">
          <cell r="A1039">
            <v>8248</v>
          </cell>
          <cell r="B1039" t="str">
            <v>GRIFERIA  PARA LAVAMANOS INSTITUCIONAL DE MESON TIPO PUSH METALICO CROMADO</v>
          </cell>
          <cell r="C1039" t="str">
            <v>UN</v>
          </cell>
          <cell r="D1039">
            <v>272599</v>
          </cell>
        </row>
        <row r="1040">
          <cell r="A1040">
            <v>8249</v>
          </cell>
          <cell r="B1040" t="str">
            <v>SECADOR ELECTRICO DE MANOS, CARCAZA OVALADA METALICA ACERO INOXIDABLE 304 SATINADO CAL. 1.2mm. 1650 W</v>
          </cell>
          <cell r="C1040" t="str">
            <v>UN</v>
          </cell>
          <cell r="D1040">
            <v>540340</v>
          </cell>
        </row>
        <row r="1041">
          <cell r="A1041">
            <v>8250</v>
          </cell>
          <cell r="B1041" t="str">
            <v>VALVULA ANTIVANDALICA PARA ORINAL CON ACCESORIOS PARA CONECTAR</v>
          </cell>
          <cell r="C1041" t="str">
            <v>UN</v>
          </cell>
          <cell r="D1041">
            <v>436219</v>
          </cell>
        </row>
        <row r="1042">
          <cell r="A1042">
            <v>8253</v>
          </cell>
          <cell r="B1042" t="str">
            <v>PINTURA EPOXICA</v>
          </cell>
          <cell r="C1042" t="str">
            <v>GLN</v>
          </cell>
          <cell r="D1042">
            <v>206900</v>
          </cell>
        </row>
        <row r="1043">
          <cell r="A1043">
            <v>8254</v>
          </cell>
          <cell r="B1043" t="str">
            <v>SOLDADURA E-7018 x 1/8"</v>
          </cell>
          <cell r="C1043" t="str">
            <v>KG</v>
          </cell>
          <cell r="D1043">
            <v>17990</v>
          </cell>
        </row>
        <row r="1044">
          <cell r="A1044">
            <v>8256</v>
          </cell>
          <cell r="B1044" t="str">
            <v>TARIFA JORNAL - PERSONAL DE OBRA - SOLDADOR (INCLUYE FACTOR DE PRESTACIONES)</v>
          </cell>
          <cell r="C1044" t="str">
            <v>JR</v>
          </cell>
          <cell r="D1044">
            <v>113763</v>
          </cell>
        </row>
        <row r="1045">
          <cell r="A1045">
            <v>8258</v>
          </cell>
          <cell r="B1045" t="str">
            <v>EQUIPO DE SOLDADURA - CAPACIDAD 225 AMP</v>
          </cell>
          <cell r="C1045" t="str">
            <v>DIA</v>
          </cell>
          <cell r="D1045">
            <v>38900</v>
          </cell>
        </row>
        <row r="1046">
          <cell r="A1046">
            <v>8259</v>
          </cell>
          <cell r="B1046" t="str">
            <v>TUBO CERRAMIENTO NEGRO 2" 1.9mm</v>
          </cell>
          <cell r="C1046" t="str">
            <v>ML</v>
          </cell>
          <cell r="D1046">
            <v>19203</v>
          </cell>
        </row>
        <row r="1047">
          <cell r="A1047">
            <v>8260</v>
          </cell>
          <cell r="B1047" t="str">
            <v>TUBO CERRAMIENTO  NEGRO 1/2" 1.9 mm</v>
          </cell>
          <cell r="C1047" t="str">
            <v>ML</v>
          </cell>
          <cell r="D1047">
            <v>5355</v>
          </cell>
        </row>
        <row r="1048">
          <cell r="A1048">
            <v>8262</v>
          </cell>
          <cell r="B1048" t="str">
            <v>ANTICORROSIVO CROMATO DE ZINC</v>
          </cell>
          <cell r="C1048" t="str">
            <v>GLN</v>
          </cell>
          <cell r="D1048">
            <v>115711</v>
          </cell>
        </row>
        <row r="1049">
          <cell r="A1049">
            <v>8270</v>
          </cell>
          <cell r="B1049" t="str">
            <v>DEMARCACIÓN LINEA DE CEDA EL PASO DISCONTINUA DE 0.8mt ESPACIADO 0.4mt, E=2.3mm EN PINTURA TERMOPLÁSTICA, INCLUYE SUMINISTRO Y APLICACIÓN CON EQUIPO, INCLUYE MICROESFERAS</v>
          </cell>
          <cell r="C1049" t="str">
            <v>ML</v>
          </cell>
          <cell r="D1049">
            <v>7973</v>
          </cell>
        </row>
        <row r="1050">
          <cell r="A1050">
            <v>8271</v>
          </cell>
          <cell r="B1050" t="str">
            <v>DEMARCACION LINEA CARRIL A=0.12mt L=3.0 SEPARCION =5.0mt E=2.3mm, EN PINTURA TERMOPLATICA. INCLUYE SUMINISTRO Y APLICACION CON EQUIPO. INCLUYE MICROESFERAS</v>
          </cell>
          <cell r="C1050" t="str">
            <v>M2</v>
          </cell>
          <cell r="D1050">
            <v>11104</v>
          </cell>
        </row>
        <row r="1051">
          <cell r="A1051">
            <v>8276</v>
          </cell>
          <cell r="B1051" t="str">
            <v>FRANJA EN ADHESIVO VINILICO ESMERILADO EFECTO STAND BLASTED FROSTED CRYSTAL L=8m.  (SUMINISTRO E INSTALACIÓN) GARANTIA DE 5 AÑOS AL EXTERIOR. SEGUN MANUAL DE IMAGEN DE TRANSMILENIO S.A.</v>
          </cell>
          <cell r="C1051" t="str">
            <v>UN</v>
          </cell>
          <cell r="D1051">
            <v>87406</v>
          </cell>
        </row>
        <row r="1052">
          <cell r="A1052">
            <v>8277</v>
          </cell>
          <cell r="B1052" t="str">
            <v>FRANJA EN VINILO CON ADHESIVO EN VINILO ALTO 6cm, L=8m.  (SUMINISTRO E INSTALACIÓN) GARANTIA DE 5 AÑOS AL EXTERIOR SEGUN COLOR. SEGUN MANUAL DE IMAGEN DE TRANSMILENIO S.A.</v>
          </cell>
          <cell r="C1052" t="str">
            <v>UN</v>
          </cell>
          <cell r="D1052">
            <v>25158</v>
          </cell>
        </row>
        <row r="1053">
          <cell r="A1053">
            <v>8278</v>
          </cell>
          <cell r="B1053" t="str">
            <v>FRANJA EN VINILO CON ADHESIVO EN VINILO ALTO 3cm,  (SUMINISTRO E INSTALACIÓN) GARANTIA DE 5 AÑOS AL EXTERIOR SEGUN COLOR. SEGUN MANUAL DE IMAGEN DE TRANSMILENIO S.A.</v>
          </cell>
          <cell r="C1053" t="str">
            <v>UN</v>
          </cell>
          <cell r="D1053">
            <v>20171</v>
          </cell>
        </row>
        <row r="1054">
          <cell r="A1054">
            <v>8292</v>
          </cell>
          <cell r="B1054" t="str">
            <v>TARIFA JORNAL - PROFESIONAL CATEGORÍA 8 (INCLUYE FACTOR DE PRESTACIONES)</v>
          </cell>
          <cell r="C1054" t="str">
            <v>JR</v>
          </cell>
          <cell r="D1054">
            <v>252160</v>
          </cell>
        </row>
        <row r="1055">
          <cell r="A1055">
            <v>8294</v>
          </cell>
          <cell r="B1055" t="str">
            <v>COLLAR DERIVACION 4" x 1/2"</v>
          </cell>
          <cell r="C1055" t="str">
            <v>UN</v>
          </cell>
          <cell r="D1055">
            <v>29884</v>
          </cell>
        </row>
        <row r="1056">
          <cell r="A1056">
            <v>8295</v>
          </cell>
          <cell r="B1056" t="str">
            <v>COLLAR DERIVACION 6" x 1/2"</v>
          </cell>
          <cell r="C1056" t="str">
            <v>UN</v>
          </cell>
          <cell r="D1056">
            <v>37988</v>
          </cell>
        </row>
        <row r="1057">
          <cell r="A1057">
            <v>8297</v>
          </cell>
          <cell r="B1057" t="str">
            <v>TARIFA DIA - ALQUILER DE VEHICULO: CAMPERO, PICK-UP, CAMIONETA, CAMION O SIMILAR DE 1300cc A 2000cc DE CILINDRADA, MODELO 2022 A 2019. 100% DE LA TARIFA ESTABLECIDA. INCLUYE TODOS LOS COSTOS DE OPERACIÓN Y MANTENIMIENTO EXCEPTO EL SALARIO DEL CONDUCTOR.</v>
          </cell>
          <cell r="C1057" t="str">
            <v>DIA</v>
          </cell>
          <cell r="D1057">
            <v>278000</v>
          </cell>
        </row>
        <row r="1058">
          <cell r="A1058">
            <v>8298</v>
          </cell>
          <cell r="B1058" t="str">
            <v>MINICARGADOR - POTENCIA 53 A 63 KW - INCLUYE OPERARIO Y COMBUSTIBLE</v>
          </cell>
          <cell r="C1058" t="str">
            <v>HR</v>
          </cell>
          <cell r="D1058">
            <v>103936</v>
          </cell>
        </row>
        <row r="1059">
          <cell r="A1059">
            <v>8299</v>
          </cell>
          <cell r="B1059" t="str">
            <v>TARIFA JORNAL - PERSONAL DE OBRA - AYUDANTE HORARIO NOCTURNO (INCLUYE FACTOR DE PRESTACIONES)</v>
          </cell>
          <cell r="C1059" t="str">
            <v>JR</v>
          </cell>
          <cell r="D1059">
            <v>107206</v>
          </cell>
        </row>
        <row r="1060">
          <cell r="A1060">
            <v>8300</v>
          </cell>
          <cell r="B1060" t="str">
            <v>TARIFA JORNAL - PERSONAL DE OBRA - OFICIAL HORARIO NOCTURNO (INCLUYE FACTOR DE PRESTACIONES)</v>
          </cell>
          <cell r="C1060" t="str">
            <v>JR</v>
          </cell>
          <cell r="D1060">
            <v>153581</v>
          </cell>
        </row>
        <row r="1061">
          <cell r="A1061">
            <v>8302</v>
          </cell>
          <cell r="B1061" t="str">
            <v>BOYA PLASTICA DE 20 x 20 x 9 cm DE ALTURA (NO INCLUYE ELEMENTOS DE ANCLAJE)</v>
          </cell>
          <cell r="C1061" t="str">
            <v>UN</v>
          </cell>
          <cell r="D1061">
            <v>25300</v>
          </cell>
        </row>
        <row r="1062">
          <cell r="A1062">
            <v>8303</v>
          </cell>
          <cell r="B1062" t="str">
            <v>HITO DE 75cm DE ALTURA Y 8cm DE DIAMETRO CON REFLECTIVOS DE COLOR AMARILLO. NO INCLUYE ELEMENTOS DE ANCLAJE</v>
          </cell>
          <cell r="C1062" t="str">
            <v>UN</v>
          </cell>
          <cell r="D1062">
            <v>51170</v>
          </cell>
        </row>
        <row r="1063">
          <cell r="A1063">
            <v>8304</v>
          </cell>
          <cell r="B1063" t="str">
            <v>EQUIPO DE OXICORTE - PRESIÓN DE OXÍGENO 125 PSI - PRESIÓN GAS COMBUSTIBLE 15 PSI, MES</v>
          </cell>
          <cell r="C1063" t="str">
            <v>MES</v>
          </cell>
          <cell r="D1063">
            <v>1883821</v>
          </cell>
        </row>
        <row r="1064">
          <cell r="A1064">
            <v>8306</v>
          </cell>
          <cell r="B1064" t="str">
            <v>EPOXICO PARA ANCLAJE DE ALTA RESISTENCIA (Unidad 600cc-900g)</v>
          </cell>
          <cell r="C1064" t="str">
            <v>UN</v>
          </cell>
          <cell r="D1064">
            <v>150856</v>
          </cell>
        </row>
        <row r="1065">
          <cell r="A1065">
            <v>8313</v>
          </cell>
          <cell r="B1065" t="str">
            <v>MORTERO DE REPARACIÓN ESTRUCTURAL</v>
          </cell>
          <cell r="C1065" t="str">
            <v>KG</v>
          </cell>
          <cell r="D1065">
            <v>5303</v>
          </cell>
        </row>
        <row r="1066">
          <cell r="A1066">
            <v>8314</v>
          </cell>
          <cell r="B1066" t="str">
            <v>RECUBRIMIENTO INHIBIDOR DE CORROSIÓN EPOXI-CEMENTO PARA PROTEGER ACERO DE REFUERZO. TRICOMPONENTE.</v>
          </cell>
          <cell r="C1066" t="str">
            <v>KG</v>
          </cell>
          <cell r="D1066">
            <v>24059</v>
          </cell>
        </row>
        <row r="1067">
          <cell r="A1067">
            <v>8315</v>
          </cell>
          <cell r="B1067" t="str">
            <v>SELLADOR ELÁSTICO  DE POLIURETANO. CARTUCHO 300 ml</v>
          </cell>
          <cell r="C1067" t="str">
            <v>UN</v>
          </cell>
          <cell r="D1067">
            <v>55900</v>
          </cell>
        </row>
        <row r="1068">
          <cell r="A1068">
            <v>8319</v>
          </cell>
          <cell r="B1068" t="str">
            <v>PINTURA EN FRÍO PARA DEMARCACIÓN DE VÍAS. A= 12 cm. INCLUYE EQUIPO AUTOPROPULSADO Y MANO DE OBRA.</v>
          </cell>
          <cell r="C1068" t="str">
            <v>ML</v>
          </cell>
          <cell r="D1068">
            <v>2505</v>
          </cell>
        </row>
        <row r="1069">
          <cell r="A1069">
            <v>8320</v>
          </cell>
          <cell r="B1069" t="str">
            <v>TARIFA MES - PERSONAL DE OBRA - OPERADOR EQUIPO DE SEÑALIZACIÓN (INCLUYE FACTOR DE PRESTACIONES)</v>
          </cell>
          <cell r="C1069" t="str">
            <v>MES</v>
          </cell>
          <cell r="D1069">
            <v>3412889</v>
          </cell>
        </row>
        <row r="1070">
          <cell r="A1070">
            <v>8321</v>
          </cell>
          <cell r="B1070" t="str">
            <v>TARIFA JORNAL - PERSONAL DE OBRA - OPERADOR EQUIPO DE SEÑALIZACIÓN (INCLUYE FACTOR DE PRESTACIONES)</v>
          </cell>
          <cell r="C1070" t="str">
            <v>JR</v>
          </cell>
          <cell r="D1070">
            <v>113763</v>
          </cell>
        </row>
        <row r="1071">
          <cell r="A1071">
            <v>8322</v>
          </cell>
          <cell r="B1071" t="str">
            <v>PINTURA EN FRÍO PARA DEMARCACIÓN DE VÍAS. INCLUYE EQUIPO MANUAL Y MANO DE OBRA.</v>
          </cell>
          <cell r="C1071" t="str">
            <v>ML</v>
          </cell>
          <cell r="D1071">
            <v>2494</v>
          </cell>
        </row>
        <row r="1072">
          <cell r="A1072">
            <v>8324</v>
          </cell>
          <cell r="B1072" t="e">
            <v>#VALUE!</v>
          </cell>
          <cell r="C1072" t="str">
            <v>DIA</v>
          </cell>
          <cell r="D1072">
            <v>405825</v>
          </cell>
        </row>
        <row r="1073">
          <cell r="A1073">
            <v>8328</v>
          </cell>
          <cell r="B1073" t="str">
            <v>FUNGIBLES</v>
          </cell>
          <cell r="C1073" t="str">
            <v>GLB</v>
          </cell>
          <cell r="D1073">
            <v>1000</v>
          </cell>
        </row>
        <row r="1074">
          <cell r="A1074">
            <v>8329</v>
          </cell>
          <cell r="B1074" t="str">
            <v>APLICACIÓN DE BICOMPONENTE (SPRAY O EXTRUSIÓN) INCLUYE EQUIPO Y MANO DE OBRA</v>
          </cell>
          <cell r="C1074" t="str">
            <v>ML</v>
          </cell>
          <cell r="D1074">
            <v>7735</v>
          </cell>
        </row>
        <row r="1075">
          <cell r="A1075">
            <v>8330</v>
          </cell>
          <cell r="B1075" t="str">
            <v>PLASTICO EN FRIO (INCLUYE CATALIZADOR) - PINTURA PARA TRAFICO</v>
          </cell>
          <cell r="C1075" t="str">
            <v>GLN</v>
          </cell>
          <cell r="D1075">
            <v>248263</v>
          </cell>
        </row>
        <row r="1076">
          <cell r="A1076">
            <v>8331</v>
          </cell>
          <cell r="B1076" t="str">
            <v>APLICACIÓN DE BICOMPONENTE (SPRAY O EXTRUSIÓN) INCLUYE EQUIPO Y MANO DE OBRA Y MICROESFERAS</v>
          </cell>
          <cell r="C1076" t="str">
            <v>M2</v>
          </cell>
          <cell r="D1076">
            <v>47829</v>
          </cell>
        </row>
        <row r="1077">
          <cell r="A1077">
            <v>8334</v>
          </cell>
          <cell r="B1077" t="str">
            <v>BORRADO SEÑALIZACIÓN VIAL TIPO FRESADO CON MÁQUINA BERTELLI O SIMILAR (ML)</v>
          </cell>
          <cell r="C1077" t="str">
            <v>ML</v>
          </cell>
          <cell r="D1077">
            <v>9640</v>
          </cell>
        </row>
        <row r="1078">
          <cell r="A1078">
            <v>8340</v>
          </cell>
          <cell r="B1078" t="str">
            <v>TORNILLO. INCLUYE TUERCA Y ARANDELA</v>
          </cell>
          <cell r="C1078" t="str">
            <v>KG</v>
          </cell>
          <cell r="D1078">
            <v>10702</v>
          </cell>
        </row>
        <row r="1079">
          <cell r="A1079">
            <v>8357</v>
          </cell>
          <cell r="B1079" t="str">
            <v>TACHA REFLECTIVA BIDIRECCIONAL (NO INCLUYE ELEMENTOS DE ANCLAJE)</v>
          </cell>
          <cell r="C1079" t="str">
            <v>UN</v>
          </cell>
          <cell r="D1079">
            <v>8925</v>
          </cell>
        </row>
        <row r="1080">
          <cell r="A1080">
            <v>8358</v>
          </cell>
          <cell r="B1080" t="str">
            <v>RESALTO EN CAUCHO DE L=1m, ANCHO 30cm, ALTO 4.5cm (INCLUYE PERNOS)</v>
          </cell>
          <cell r="C1080" t="str">
            <v>UN</v>
          </cell>
          <cell r="D1080">
            <v>214170</v>
          </cell>
        </row>
        <row r="1081">
          <cell r="A1081">
            <v>8359</v>
          </cell>
          <cell r="B1081" t="str">
            <v>TUBERIA CONDUIT PVC D= 1/2"</v>
          </cell>
          <cell r="C1081" t="str">
            <v>ML</v>
          </cell>
          <cell r="D1081">
            <v>2791</v>
          </cell>
        </row>
        <row r="1082">
          <cell r="A1082">
            <v>8362</v>
          </cell>
          <cell r="B1082" t="str">
            <v>TUBERIA CONCRETO REF. CL.V D=36´ (90 CM)</v>
          </cell>
          <cell r="C1082" t="str">
            <v>ML</v>
          </cell>
          <cell r="D1082">
            <v>1771015</v>
          </cell>
        </row>
        <row r="1083">
          <cell r="A1083">
            <v>8364</v>
          </cell>
          <cell r="B1083" t="str">
            <v>DETERMINACION DE CLORUROS. Norma técnica: SM-4500-Cl-B-17.</v>
          </cell>
          <cell r="C1083" t="str">
            <v>PUNTO</v>
          </cell>
          <cell r="D1083">
            <v>17870</v>
          </cell>
        </row>
        <row r="1084">
          <cell r="A1084">
            <v>8365</v>
          </cell>
          <cell r="B1084" t="str">
            <v>DETERMINACION DE SULFATOS. Norma técnica: SM-4500-SO42-E-17 ASTM D516-16 (23).</v>
          </cell>
          <cell r="C1084" t="str">
            <v>PUNTO</v>
          </cell>
          <cell r="D1084">
            <v>24276</v>
          </cell>
        </row>
        <row r="1085">
          <cell r="A1085">
            <v>8366</v>
          </cell>
          <cell r="B1085" t="str">
            <v>DETERMINACION DE NITRATOS. Norma técnica: SM-4500-NO3-B-17.</v>
          </cell>
          <cell r="C1085" t="str">
            <v>PUNTO</v>
          </cell>
          <cell r="D1085">
            <v>22744</v>
          </cell>
        </row>
        <row r="1086">
          <cell r="A1086">
            <v>8367</v>
          </cell>
          <cell r="B1086" t="str">
            <v>DETERMINACION DE HIERRO TOTAL. Norma técnica: SM-3500-Fe-B-17.</v>
          </cell>
          <cell r="C1086" t="str">
            <v>PUNTO</v>
          </cell>
          <cell r="D1086">
            <v>33320</v>
          </cell>
        </row>
        <row r="1087">
          <cell r="A1087">
            <v>8369</v>
          </cell>
          <cell r="B1087" t="str">
            <v>DETERMINACION DE MAGNESIO. Norma técnica: SM-3500-Mg-B-17.</v>
          </cell>
          <cell r="C1087" t="str">
            <v>PUNTO</v>
          </cell>
          <cell r="D1087">
            <v>36628</v>
          </cell>
        </row>
        <row r="1088">
          <cell r="A1088">
            <v>8370</v>
          </cell>
          <cell r="B1088" t="str">
            <v>DETERMINACION DE SODIO. Norma técnica: SM-3500-Na-B-17.</v>
          </cell>
          <cell r="C1088" t="str">
            <v>PUNTO</v>
          </cell>
          <cell r="D1088">
            <v>36628</v>
          </cell>
        </row>
        <row r="1089">
          <cell r="A1089">
            <v>8404</v>
          </cell>
          <cell r="B1089" t="str">
            <v>PINTURA BASE AGUA DOMESTICA</v>
          </cell>
          <cell r="C1089" t="str">
            <v>GLN</v>
          </cell>
          <cell r="D1089">
            <v>74333</v>
          </cell>
        </row>
        <row r="1090">
          <cell r="A1090">
            <v>8430</v>
          </cell>
          <cell r="B1090" t="str">
            <v>CAMARA GRP 2500 * 2500 * 1200 (INCLUYE TUBERIA , CHIMENEA 2.5m Y ACCESORIOS. INCLUYE TRANSPORTE</v>
          </cell>
          <cell r="C1090" t="str">
            <v>UN</v>
          </cell>
          <cell r="D1090">
            <v>96782311</v>
          </cell>
        </row>
        <row r="1091">
          <cell r="A1091">
            <v>8431</v>
          </cell>
          <cell r="B1091" t="str">
            <v>CAMARA GRP 2600 * 2600 * 1200 (INCLUYE TUBERIA , CHIMENEA 2.5m Y ACCESORIOS. INCLUYE TRANSPORTE</v>
          </cell>
          <cell r="C1091" t="str">
            <v>UN</v>
          </cell>
          <cell r="D1091">
            <v>103103605</v>
          </cell>
        </row>
        <row r="1092">
          <cell r="A1092">
            <v>8432</v>
          </cell>
          <cell r="B1092" t="str">
            <v>TUBERIA GRP DN 350 PN1 SN2500. INCLUYE TRANSPORTE</v>
          </cell>
          <cell r="C1092" t="str">
            <v>ML</v>
          </cell>
          <cell r="D1092">
            <v>434311</v>
          </cell>
        </row>
        <row r="1093">
          <cell r="A1093">
            <v>8434</v>
          </cell>
          <cell r="B1093" t="str">
            <v>TUBERIA GRP DN 450 PN1 SN2500. INCLUYE TRANSPORTE</v>
          </cell>
          <cell r="C1093" t="str">
            <v>ML</v>
          </cell>
          <cell r="D1093">
            <v>525881</v>
          </cell>
        </row>
        <row r="1094">
          <cell r="A1094">
            <v>8435</v>
          </cell>
          <cell r="B1094" t="str">
            <v>ACOPLE GRP DN 450 PN1. INCLUYE TRANSPORTE</v>
          </cell>
          <cell r="C1094" t="str">
            <v>UN</v>
          </cell>
          <cell r="D1094">
            <v>573521</v>
          </cell>
        </row>
        <row r="1095">
          <cell r="A1095">
            <v>8436</v>
          </cell>
          <cell r="B1095" t="str">
            <v>TUBERIA GRP DN 550 PN1 SN2500. INCLUYE TRANSPORTE</v>
          </cell>
          <cell r="C1095" t="str">
            <v>ML</v>
          </cell>
          <cell r="D1095">
            <v>654154</v>
          </cell>
        </row>
        <row r="1096">
          <cell r="A1096">
            <v>8437</v>
          </cell>
          <cell r="B1096" t="str">
            <v>ACOPLE GRP DN 550 PN1. INCLUYE TRANSPORTE</v>
          </cell>
          <cell r="C1096" t="str">
            <v>UN</v>
          </cell>
          <cell r="D1096">
            <v>607257</v>
          </cell>
        </row>
        <row r="1097">
          <cell r="A1097">
            <v>8438</v>
          </cell>
          <cell r="B1097" t="str">
            <v>TUBERIA GRP DN 650 PN1 SN2500. INCLUYE TRANSPORTE</v>
          </cell>
          <cell r="C1097" t="str">
            <v>ML</v>
          </cell>
          <cell r="D1097">
            <v>762870</v>
          </cell>
        </row>
        <row r="1098">
          <cell r="A1098">
            <v>8440</v>
          </cell>
          <cell r="B1098" t="str">
            <v>TUBERIA GRP DN 750 PN1 SN2500 - INCLUYE TRANSPORTE</v>
          </cell>
          <cell r="C1098" t="str">
            <v>ML</v>
          </cell>
          <cell r="D1098">
            <v>907732</v>
          </cell>
        </row>
        <row r="1099">
          <cell r="A1099">
            <v>8441</v>
          </cell>
          <cell r="B1099" t="str">
            <v>ACOPLE GRP DN 750 PN1. INCLUYE TRANSPORTE</v>
          </cell>
          <cell r="C1099" t="str">
            <v>UN</v>
          </cell>
          <cell r="D1099">
            <v>686779</v>
          </cell>
        </row>
        <row r="1100">
          <cell r="A1100">
            <v>8442</v>
          </cell>
          <cell r="B1100" t="str">
            <v>TUBERIA GRP DN 850 PN1 SN2500. INCLUYE TRANSPORTE</v>
          </cell>
          <cell r="C1100" t="str">
            <v>ML</v>
          </cell>
          <cell r="D1100">
            <v>1106442</v>
          </cell>
        </row>
        <row r="1101">
          <cell r="A1101">
            <v>8443</v>
          </cell>
          <cell r="B1101" t="str">
            <v>ACOPLE GRP DN 850 PN1. INCLUYE TRANSPORTE</v>
          </cell>
          <cell r="C1101" t="str">
            <v>UN</v>
          </cell>
          <cell r="D1101">
            <v>720515</v>
          </cell>
        </row>
        <row r="1102">
          <cell r="A1102">
            <v>8444</v>
          </cell>
          <cell r="B1102" t="str">
            <v>TUBERIA GRP DN 2500 PN1 SN2500. INCLUYE TRANSPORTE</v>
          </cell>
          <cell r="C1102" t="str">
            <v>ML</v>
          </cell>
          <cell r="D1102">
            <v>6703350</v>
          </cell>
        </row>
        <row r="1103">
          <cell r="A1103">
            <v>8445</v>
          </cell>
          <cell r="B1103" t="str">
            <v>ACOPLE GRP DN 2500 PN1. INCLUYE TRANSPORTE</v>
          </cell>
          <cell r="C1103" t="str">
            <v>UN</v>
          </cell>
          <cell r="D1103">
            <v>2376014</v>
          </cell>
        </row>
        <row r="1104">
          <cell r="A1104">
            <v>8447</v>
          </cell>
          <cell r="B1104" t="str">
            <v>TUBERIA GRP DN 2600 PN1 SN2500. INCLUYE TRANSPORTE</v>
          </cell>
          <cell r="C1104" t="str">
            <v>ML</v>
          </cell>
          <cell r="D1104">
            <v>7132285</v>
          </cell>
        </row>
        <row r="1105">
          <cell r="A1105">
            <v>8448</v>
          </cell>
          <cell r="B1105" t="str">
            <v>ACOPLE GRP DN 2600 PN1. INCLUYE TRANSPORTE</v>
          </cell>
          <cell r="C1105" t="str">
            <v>UN</v>
          </cell>
          <cell r="D1105">
            <v>3118217</v>
          </cell>
        </row>
        <row r="1106">
          <cell r="A1106">
            <v>8449</v>
          </cell>
          <cell r="B1106" t="str">
            <v>CAMARA GRP 900 * 900 * 1200 (INCLUYE TUBERIA , CHIMENEA 1.0m Y ACCESORIOS. INCLUYE TRANSPORTE</v>
          </cell>
          <cell r="C1106" t="str">
            <v>UN</v>
          </cell>
          <cell r="D1106">
            <v>27173053</v>
          </cell>
        </row>
        <row r="1107">
          <cell r="A1107">
            <v>8450</v>
          </cell>
          <cell r="B1107" t="str">
            <v>CAMARA GRP 900 * 900 * 1200 (INCLUYE TUBERIA , CHIMENEA 2.5m Y ACCESORIOS. INCLUYE TRANSPORTE</v>
          </cell>
          <cell r="C1107" t="str">
            <v>UN</v>
          </cell>
          <cell r="D1107">
            <v>27173053</v>
          </cell>
        </row>
        <row r="1108">
          <cell r="A1108">
            <v>8451</v>
          </cell>
          <cell r="B1108" t="str">
            <v>CAMARA GRP 1000 * 1000 * 1200 (INCLUYE TUBERIA , CHIMENEA 2.5m Y ACCESORIOS. INCLUYE TRANSPORTE</v>
          </cell>
          <cell r="C1108" t="str">
            <v>UN</v>
          </cell>
          <cell r="D1108">
            <v>28966029</v>
          </cell>
        </row>
        <row r="1109">
          <cell r="A1109">
            <v>8452</v>
          </cell>
          <cell r="B1109" t="str">
            <v>CAMARA GRP 1100 * 1100 * 1200 (INCLUYE TUBERIA , CHIMENEA 2.5m Y ACCESORIOS. INCLUYE TRANSPORTE</v>
          </cell>
          <cell r="C1109" t="str">
            <v>UN</v>
          </cell>
          <cell r="D1109">
            <v>31774069</v>
          </cell>
        </row>
        <row r="1110">
          <cell r="A1110">
            <v>8453</v>
          </cell>
          <cell r="B1110" t="str">
            <v>CAMARA GRP 1300 * 1300 * 1200 (INCLUYE TUBERIA , CHIMENEA 5m Y ACCESORIOS.  INCLUYE TRANSPORTE</v>
          </cell>
          <cell r="C1110" t="str">
            <v>UN</v>
          </cell>
          <cell r="D1110">
            <v>38621661</v>
          </cell>
        </row>
        <row r="1111">
          <cell r="A1111">
            <v>8454</v>
          </cell>
          <cell r="B1111" t="str">
            <v>CAMARA GRP 1500 * 1500 * 1200 (INCLUYE TUBERIA , CHIMENEA 2.5m Y ACCESORIOS. INCLUYE TRANSPORTE</v>
          </cell>
          <cell r="C1111" t="str">
            <v>UN</v>
          </cell>
          <cell r="D1111">
            <v>46730179</v>
          </cell>
        </row>
        <row r="1112">
          <cell r="A1112">
            <v>8455</v>
          </cell>
          <cell r="B1112" t="str">
            <v>CAMARA GRP 1600 * 1600 * 1200 (INCLUYE TUBERIA , CHIMENEA 2.5m Y ACCESORIOS. INCLUYE TRANSPORTE</v>
          </cell>
          <cell r="C1112" t="str">
            <v>UN</v>
          </cell>
          <cell r="D1112">
            <v>55497584</v>
          </cell>
        </row>
        <row r="1113">
          <cell r="A1113">
            <v>8456</v>
          </cell>
          <cell r="B1113" t="str">
            <v>CAMARA GRP 1800 * 1800 * 1200 (INCLUYE TUBERIA , CHIMENEA 2.5m Y ACCESORIOS.  INCLUYE TRANSPORTE</v>
          </cell>
          <cell r="C1113" t="str">
            <v>UN</v>
          </cell>
          <cell r="D1113">
            <v>61691194</v>
          </cell>
        </row>
        <row r="1114">
          <cell r="A1114">
            <v>8457</v>
          </cell>
          <cell r="B1114" t="str">
            <v>CAMARA GRP 1800 * 1800 * 1200 (INCLUYE TUBERIA , CHIMENEA 5m Y ACCESORIOS.  INCLUYE TRANSPORTE</v>
          </cell>
          <cell r="C1114" t="str">
            <v>UN</v>
          </cell>
          <cell r="D1114">
            <v>68694427</v>
          </cell>
        </row>
        <row r="1115">
          <cell r="A1115">
            <v>8460</v>
          </cell>
          <cell r="B1115" t="str">
            <v>CONECTORES DE COBRE 25mm 5/8"</v>
          </cell>
          <cell r="C1115" t="str">
            <v>UN</v>
          </cell>
          <cell r="D1115">
            <v>8850</v>
          </cell>
        </row>
        <row r="1116">
          <cell r="A1116">
            <v>8461</v>
          </cell>
          <cell r="B1116" t="str">
            <v>ALAMBRE DE COBRE No. 4 AWG</v>
          </cell>
          <cell r="C1116" t="str">
            <v>ML</v>
          </cell>
          <cell r="D1116">
            <v>15772</v>
          </cell>
        </row>
        <row r="1117">
          <cell r="A1117">
            <v>8462</v>
          </cell>
          <cell r="B1117" t="str">
            <v>MASCARILLA DE GIRO PARA SEMAFORO DE 200 mm</v>
          </cell>
          <cell r="C1117" t="str">
            <v>UN</v>
          </cell>
          <cell r="D1117">
            <v>354141</v>
          </cell>
        </row>
        <row r="1118">
          <cell r="A1118">
            <v>8463</v>
          </cell>
          <cell r="B1118" t="str">
            <v>MODULO ROJO PARA SEMAFOROS DE 200mm (TIPO LED, SEMAFORO TIPO MENSULA) SUMINISTRO E INSTALACION.</v>
          </cell>
          <cell r="C1118" t="str">
            <v>UN</v>
          </cell>
          <cell r="D1118">
            <v>728969</v>
          </cell>
        </row>
        <row r="1119">
          <cell r="A1119">
            <v>8473</v>
          </cell>
          <cell r="B1119" t="str">
            <v>MALLA ZARANDA DE 6" x 6" PARA CLASIFICACION MATERIAL</v>
          </cell>
          <cell r="C1119" t="str">
            <v>M2</v>
          </cell>
          <cell r="D1119">
            <v>1516</v>
          </cell>
        </row>
        <row r="1120">
          <cell r="A1120">
            <v>8474</v>
          </cell>
          <cell r="B1120" t="str">
            <v>ÁNGULO METÁLICO</v>
          </cell>
          <cell r="C1120" t="str">
            <v>KG</v>
          </cell>
          <cell r="D1120">
            <v>6844</v>
          </cell>
        </row>
        <row r="1121">
          <cell r="A1121">
            <v>8475</v>
          </cell>
          <cell r="B1121" t="str">
            <v>PLATINA METALICA</v>
          </cell>
          <cell r="C1121" t="str">
            <v>KG</v>
          </cell>
          <cell r="D1121">
            <v>6418</v>
          </cell>
        </row>
        <row r="1122">
          <cell r="A1122">
            <v>8476</v>
          </cell>
          <cell r="B1122" t="str">
            <v>MALLA ESLABONADA CALIBRE 10.5 - HUECO DE 2" x 2"</v>
          </cell>
          <cell r="C1122" t="str">
            <v>M2</v>
          </cell>
          <cell r="D1122">
            <v>23982</v>
          </cell>
        </row>
        <row r="1123">
          <cell r="A1123">
            <v>8478</v>
          </cell>
          <cell r="B1123" t="str">
            <v>TEJA DE ZINC 800 x 2438</v>
          </cell>
          <cell r="C1123" t="str">
            <v>UN</v>
          </cell>
          <cell r="D1123">
            <v>24139</v>
          </cell>
        </row>
        <row r="1124">
          <cell r="A1124">
            <v>8479</v>
          </cell>
          <cell r="B1124" t="str">
            <v>AMARRAS - Abrazadera Plastico De 8 Pulg. (200mm) Con Argolla</v>
          </cell>
          <cell r="C1124" t="str">
            <v>UN</v>
          </cell>
          <cell r="D1124">
            <v>126</v>
          </cell>
        </row>
        <row r="1125">
          <cell r="A1125">
            <v>8480</v>
          </cell>
          <cell r="B1125" t="str">
            <v>LIJA</v>
          </cell>
          <cell r="C1125" t="str">
            <v>UN</v>
          </cell>
          <cell r="D1125">
            <v>1243</v>
          </cell>
        </row>
        <row r="1126">
          <cell r="A1126">
            <v>8481</v>
          </cell>
          <cell r="B1126" t="str">
            <v>PINTURA BASE ACEITE</v>
          </cell>
          <cell r="C1126" t="str">
            <v>GLN</v>
          </cell>
          <cell r="D1126">
            <v>83270</v>
          </cell>
        </row>
        <row r="1127">
          <cell r="A1127">
            <v>8482</v>
          </cell>
          <cell r="B1127" t="str">
            <v>PINTURA EN VINILO TIPO 1</v>
          </cell>
          <cell r="C1127" t="str">
            <v>GLN</v>
          </cell>
          <cell r="D1127">
            <v>74333</v>
          </cell>
        </row>
        <row r="1128">
          <cell r="A1128">
            <v>8483</v>
          </cell>
          <cell r="B1128" t="str">
            <v>TANQUE DE AGUA 500 Lts</v>
          </cell>
          <cell r="C1128" t="str">
            <v>UN</v>
          </cell>
          <cell r="D1128">
            <v>193718</v>
          </cell>
        </row>
        <row r="1129">
          <cell r="A1129">
            <v>8500</v>
          </cell>
          <cell r="B1129" t="str">
            <v>TUBERIA CONDUIT METALICA EMT D= 4"</v>
          </cell>
          <cell r="C1129" t="str">
            <v>ML</v>
          </cell>
          <cell r="D1129">
            <v>121094</v>
          </cell>
        </row>
        <row r="1130">
          <cell r="A1130">
            <v>8501</v>
          </cell>
          <cell r="B1130" t="str">
            <v>ENSAYO DE COMPRESION TRIAXIAL SOBRE SUELOS COHESIVOS (EN CONDICION CONSOLIDADA, NO DRENADA CU 3 PUNTOS). Norma técnica: INVE-153-13 UNE-EN-ISO-17892-9-19  Numerales 6.4 y 6.7.2* (Norma de referencia) ASTM D4767-11 (20).</v>
          </cell>
          <cell r="C1130" t="str">
            <v>UN</v>
          </cell>
          <cell r="D1130">
            <v>1441090</v>
          </cell>
        </row>
        <row r="1131">
          <cell r="A1131">
            <v>8502</v>
          </cell>
          <cell r="B1131" t="str">
            <v>CANASTILLA PASAJUNTAS</v>
          </cell>
          <cell r="C1131" t="str">
            <v>KG</v>
          </cell>
          <cell r="D1131">
            <v>8152</v>
          </cell>
        </row>
        <row r="1132">
          <cell r="A1132">
            <v>8506</v>
          </cell>
          <cell r="B1132" t="str">
            <v>PINTURA ACRÍLICA BASE SOLVENTE AMARILLO / BLANCO PARA DEMARCACION - PINTUTRAFICO</v>
          </cell>
          <cell r="C1132" t="str">
            <v>GLN</v>
          </cell>
          <cell r="D1132">
            <v>112000</v>
          </cell>
        </row>
        <row r="1133">
          <cell r="A1133">
            <v>8508</v>
          </cell>
          <cell r="B1133" t="str">
            <v>PINTURA ACRÍLICA BASE SOLVENTE AZUL / ROJO PARA DEMARCACION - PINTURA PARA TRAFICO</v>
          </cell>
          <cell r="C1133" t="str">
            <v>GLN</v>
          </cell>
          <cell r="D1133">
            <v>112000</v>
          </cell>
        </row>
        <row r="1134">
          <cell r="A1134">
            <v>8509</v>
          </cell>
          <cell r="B1134" t="str">
            <v>IMPRIMANTE NEGRO MATE - ACRILICO BASE SOLVENTE - PINTURA PARA TRAFICO</v>
          </cell>
          <cell r="C1134" t="str">
            <v>GLN</v>
          </cell>
          <cell r="D1134">
            <v>114072</v>
          </cell>
        </row>
        <row r="1135">
          <cell r="A1135">
            <v>8511</v>
          </cell>
          <cell r="B1135" t="str">
            <v>PINTURA ACRÍLICA BASE SOLVENTE AMARILLO / BLANCO PARA DEMARCACION - TERTRAFICO</v>
          </cell>
          <cell r="C1135" t="str">
            <v>GLN</v>
          </cell>
          <cell r="D1135">
            <v>112000</v>
          </cell>
        </row>
        <row r="1136">
          <cell r="A1136">
            <v>8515</v>
          </cell>
          <cell r="B1136" t="str">
            <v>AGENTE DESENCOFRANTE</v>
          </cell>
          <cell r="C1136" t="str">
            <v>KG</v>
          </cell>
          <cell r="D1136">
            <v>14920</v>
          </cell>
        </row>
        <row r="1137">
          <cell r="A1137">
            <v>8516</v>
          </cell>
          <cell r="B1137" t="str">
            <v>FORMALETA PARA CONCRETOS - MADERA (ESTRUCTURAS ENTERRADAS - UN (1) USO)</v>
          </cell>
          <cell r="C1137" t="str">
            <v>M2</v>
          </cell>
          <cell r="D1137">
            <v>42011</v>
          </cell>
        </row>
        <row r="1138">
          <cell r="A1138">
            <v>8520</v>
          </cell>
          <cell r="B1138" t="str">
            <v>FORMALETA METÁLICA (CONCRETO HIDRÁULICO)</v>
          </cell>
          <cell r="C1138" t="str">
            <v>M2/DIA</v>
          </cell>
          <cell r="D1138">
            <v>1614</v>
          </cell>
        </row>
        <row r="1139">
          <cell r="A1139">
            <v>8522</v>
          </cell>
          <cell r="B1139" t="str">
            <v>ICOPOR D-12 20 MM (LAMINA) DE 1.0m x 1.0m</v>
          </cell>
          <cell r="C1139" t="str">
            <v>M2</v>
          </cell>
          <cell r="D1139">
            <v>8524</v>
          </cell>
        </row>
        <row r="1140">
          <cell r="A1140">
            <v>8524</v>
          </cell>
          <cell r="B1140" t="str">
            <v>SELLADO DE JUNTAS (300 CC). Masilla elástica sellante de un componente, con base en poliuretano, con proceso de curado en presencia de humedad del ambiente. Norma ASTM C-920.</v>
          </cell>
          <cell r="C1140" t="str">
            <v>UN</v>
          </cell>
          <cell r="D1140">
            <v>55900</v>
          </cell>
        </row>
        <row r="1141">
          <cell r="A1141">
            <v>8525</v>
          </cell>
          <cell r="B1141" t="str">
            <v>GEOMEMBRANA DE POLIETILENO DE ALTA DENSIDAD (PEAD-HDPE) CON ESPESOR DE 30 MILS (0,75 MM)</v>
          </cell>
          <cell r="C1141" t="str">
            <v>M2</v>
          </cell>
          <cell r="D1141">
            <v>18936</v>
          </cell>
        </row>
        <row r="1142">
          <cell r="A1142">
            <v>8529</v>
          </cell>
          <cell r="B1142" t="str">
            <v>ANTICORROSIVO PHCL</v>
          </cell>
          <cell r="C1142" t="str">
            <v>GLN</v>
          </cell>
          <cell r="D1142">
            <v>76900</v>
          </cell>
        </row>
        <row r="1143">
          <cell r="A1143">
            <v>8530</v>
          </cell>
          <cell r="B1143" t="str">
            <v>FUNDENTE (PARA SOLDADURA) 60 gr.</v>
          </cell>
          <cell r="C1143" t="str">
            <v>UN</v>
          </cell>
          <cell r="D1143">
            <v>10900</v>
          </cell>
        </row>
        <row r="1144">
          <cell r="A1144">
            <v>8531</v>
          </cell>
          <cell r="B1144" t="str">
            <v>DISOLVENTE THINER</v>
          </cell>
          <cell r="C1144" t="str">
            <v>GLN</v>
          </cell>
          <cell r="D1144">
            <v>29000</v>
          </cell>
        </row>
        <row r="1145">
          <cell r="A1145">
            <v>8539</v>
          </cell>
          <cell r="B1145" t="str">
            <v>BLOQUE PERFORADO 15X20X40</v>
          </cell>
          <cell r="C1145" t="str">
            <v>UN</v>
          </cell>
          <cell r="D1145">
            <v>4900</v>
          </cell>
        </row>
        <row r="1146">
          <cell r="A1146">
            <v>8555</v>
          </cell>
          <cell r="B1146" t="str">
            <v>LIJA DE AGUA 150 SUPER</v>
          </cell>
          <cell r="C1146" t="str">
            <v>UN</v>
          </cell>
          <cell r="D1146">
            <v>1465</v>
          </cell>
        </row>
        <row r="1147">
          <cell r="A1147">
            <v>8560</v>
          </cell>
          <cell r="B1147" t="str">
            <v xml:space="preserve">CURVA METALICA GALVANIZADA IMC D=1" </v>
          </cell>
          <cell r="C1147" t="str">
            <v>UN</v>
          </cell>
          <cell r="D1147">
            <v>9871</v>
          </cell>
        </row>
        <row r="1148">
          <cell r="A1148">
            <v>8565</v>
          </cell>
          <cell r="B1148" t="str">
            <v>ALAMBRON 40  1/4 PULG LISO</v>
          </cell>
          <cell r="C1148" t="str">
            <v>KG</v>
          </cell>
          <cell r="D1148">
            <v>6130</v>
          </cell>
        </row>
        <row r="1149">
          <cell r="A1149">
            <v>8566</v>
          </cell>
          <cell r="B1149" t="str">
            <v>VARILLA DILATACIÓN ALUMINIO</v>
          </cell>
          <cell r="C1149" t="str">
            <v>ML</v>
          </cell>
          <cell r="D1149">
            <v>1746</v>
          </cell>
        </row>
        <row r="1150">
          <cell r="A1150">
            <v>8567</v>
          </cell>
          <cell r="B1150" t="str">
            <v>BALDOSA EN GRANO PULIDO TIPO 1 Y TIPO 2 (30X30)</v>
          </cell>
          <cell r="C1150" t="str">
            <v>M2</v>
          </cell>
          <cell r="D1150">
            <v>71341</v>
          </cell>
        </row>
        <row r="1151">
          <cell r="A1151">
            <v>8570</v>
          </cell>
          <cell r="B1151" t="str">
            <v>GRANITO (MEZCLA)</v>
          </cell>
          <cell r="C1151" t="str">
            <v>BULTO</v>
          </cell>
          <cell r="D1151">
            <v>22868</v>
          </cell>
        </row>
        <row r="1152">
          <cell r="A1152">
            <v>8576</v>
          </cell>
          <cell r="B1152" t="str">
            <v>PEGANTE PARA PISOS DE CAUCHO SINTÉTICO</v>
          </cell>
          <cell r="C1152" t="str">
            <v>GLN</v>
          </cell>
          <cell r="D1152">
            <v>109900</v>
          </cell>
        </row>
        <row r="1153">
          <cell r="A1153">
            <v>8577</v>
          </cell>
          <cell r="B1153" t="str">
            <v>TUBERIA PVC SANITARIA 3"</v>
          </cell>
          <cell r="C1153" t="str">
            <v>ML</v>
          </cell>
          <cell r="D1153">
            <v>24845</v>
          </cell>
        </row>
        <row r="1154">
          <cell r="A1154">
            <v>8578</v>
          </cell>
          <cell r="B1154" t="str">
            <v>CODO 90°-1/4 CxC PVC SANITARIA D= 2"</v>
          </cell>
          <cell r="C1154" t="str">
            <v>UN</v>
          </cell>
          <cell r="D1154">
            <v>4434</v>
          </cell>
        </row>
        <row r="1155">
          <cell r="A1155">
            <v>8579</v>
          </cell>
          <cell r="B1155" t="str">
            <v>CODO 90°-1/4 CxC PVC SANITARIA D=4"</v>
          </cell>
          <cell r="C1155" t="str">
            <v>UN</v>
          </cell>
          <cell r="D1155">
            <v>17857</v>
          </cell>
        </row>
        <row r="1156">
          <cell r="A1156">
            <v>8584</v>
          </cell>
          <cell r="B1156" t="str">
            <v>TUBERIA PVC SANITARIA 8"</v>
          </cell>
          <cell r="C1156" t="str">
            <v>ML</v>
          </cell>
          <cell r="D1156">
            <v>131904</v>
          </cell>
        </row>
        <row r="1157">
          <cell r="A1157">
            <v>8586</v>
          </cell>
          <cell r="B1157" t="str">
            <v>TUBERÍA VENTILACIÓN PVC 3"</v>
          </cell>
          <cell r="C1157" t="str">
            <v>ML</v>
          </cell>
          <cell r="D1157">
            <v>15600</v>
          </cell>
        </row>
        <row r="1158">
          <cell r="A1158">
            <v>8588</v>
          </cell>
          <cell r="B1158" t="str">
            <v>TUBERIA PVC PRESIÓN 1" RDE 21</v>
          </cell>
          <cell r="C1158" t="str">
            <v>ML</v>
          </cell>
          <cell r="D1158">
            <v>6458</v>
          </cell>
        </row>
        <row r="1159">
          <cell r="A1159">
            <v>8634</v>
          </cell>
          <cell r="B1159" t="str">
            <v>LAVAMANOS INSTITUCIONAL</v>
          </cell>
          <cell r="C1159" t="str">
            <v>UN</v>
          </cell>
          <cell r="D1159">
            <v>173894</v>
          </cell>
        </row>
        <row r="1160">
          <cell r="A1160">
            <v>8635</v>
          </cell>
          <cell r="B1160" t="str">
            <v>ACOPLE 1/2 PARA AGUA POTABLE</v>
          </cell>
          <cell r="C1160" t="str">
            <v>UN</v>
          </cell>
          <cell r="D1160">
            <v>3113</v>
          </cell>
        </row>
        <row r="1161">
          <cell r="A1161">
            <v>8636</v>
          </cell>
          <cell r="B1161" t="str">
            <v>CEMENTO BLANCO</v>
          </cell>
          <cell r="C1161" t="str">
            <v>KG</v>
          </cell>
          <cell r="D1161">
            <v>1826</v>
          </cell>
        </row>
        <row r="1162">
          <cell r="A1162">
            <v>8644</v>
          </cell>
          <cell r="B1162" t="str">
            <v>LAVAMANOS SOBREPONER</v>
          </cell>
          <cell r="C1162" t="str">
            <v>UN</v>
          </cell>
          <cell r="D1162">
            <v>191799</v>
          </cell>
        </row>
        <row r="1163">
          <cell r="A1163">
            <v>8645</v>
          </cell>
          <cell r="B1163" t="str">
            <v>LAVAMANOS DE COLGAR PARA PERSONAS CON MOVILIDAD REDUCIDA</v>
          </cell>
          <cell r="C1163" t="str">
            <v>UN</v>
          </cell>
          <cell r="D1163">
            <v>482186</v>
          </cell>
        </row>
        <row r="1164">
          <cell r="A1164">
            <v>8654</v>
          </cell>
          <cell r="B1164" t="str">
            <v>ACERO FIGURADO No.2  (1/4") F`y = 60000 PSI</v>
          </cell>
          <cell r="C1164" t="str">
            <v>KG</v>
          </cell>
          <cell r="D1164">
            <v>5569</v>
          </cell>
        </row>
        <row r="1165">
          <cell r="A1165">
            <v>8666</v>
          </cell>
          <cell r="B1165" t="str">
            <v>CABLE CU ENCAUCHETADO 3X16 AWG</v>
          </cell>
          <cell r="C1165" t="str">
            <v>ML</v>
          </cell>
          <cell r="D1165">
            <v>4315</v>
          </cell>
        </row>
        <row r="1166">
          <cell r="A1166">
            <v>8672</v>
          </cell>
          <cell r="B1166" t="str">
            <v>CAJA GALVANIZADA 4X4 CUMPLE NORMA RETIE</v>
          </cell>
          <cell r="C1166" t="str">
            <v>UN</v>
          </cell>
          <cell r="D1166">
            <v>3800</v>
          </cell>
        </row>
        <row r="1167">
          <cell r="A1167">
            <v>8674</v>
          </cell>
          <cell r="B1167" t="str">
            <v>TOMACORRIENTE CON CONEXIÓN A TIERRA, MONOFÁSICO DOBLE, 15 A</v>
          </cell>
          <cell r="C1167" t="str">
            <v>UN</v>
          </cell>
          <cell r="D1167">
            <v>4600</v>
          </cell>
        </row>
        <row r="1168">
          <cell r="A1168">
            <v>8675</v>
          </cell>
          <cell r="B1168" t="str">
            <v>TOMACORRIENTE CON PROTECCIÓN DE FALLA A TIERRA (GFCI)</v>
          </cell>
          <cell r="C1168" t="str">
            <v>UN</v>
          </cell>
          <cell r="D1168">
            <v>38554</v>
          </cell>
        </row>
        <row r="1169">
          <cell r="A1169">
            <v>8676</v>
          </cell>
          <cell r="B1169" t="str">
            <v>TOMACORRIENTE CON CONEXIÓN A TIERRA, BIFÁSICOS, DOS POLOS, 3 HILOS, 20 A</v>
          </cell>
          <cell r="C1169" t="str">
            <v>UN</v>
          </cell>
          <cell r="D1169">
            <v>10591</v>
          </cell>
        </row>
        <row r="1170">
          <cell r="A1170">
            <v>8679</v>
          </cell>
          <cell r="B1170" t="str">
            <v>TUBO CONDUIT METALICA EMT D=1" (3M)</v>
          </cell>
          <cell r="C1170" t="str">
            <v>UN</v>
          </cell>
          <cell r="D1170">
            <v>53194</v>
          </cell>
        </row>
        <row r="1171">
          <cell r="A1171">
            <v>8688</v>
          </cell>
          <cell r="B1171" t="str">
            <v>OTROS MATERIALES Y ACCESORIOS</v>
          </cell>
          <cell r="C1171" t="str">
            <v>GLB</v>
          </cell>
          <cell r="D1171">
            <v>1000</v>
          </cell>
        </row>
        <row r="1172">
          <cell r="A1172">
            <v>8689</v>
          </cell>
          <cell r="B1172" t="str">
            <v>TARIFA JORNAL - PERSONAL DE OBRA - TECNICO SOLDADOR (INCLUYE FACTOR DE PRESTACIONES)</v>
          </cell>
          <cell r="C1172" t="str">
            <v>JR</v>
          </cell>
          <cell r="D1172">
            <v>130939</v>
          </cell>
        </row>
        <row r="1173">
          <cell r="A1173">
            <v>8690</v>
          </cell>
          <cell r="B1173" t="str">
            <v>TARIFA JORNAL - PERSONAL DE OBRA - TÉCNICO (SOLDADOR 1 A) (INCLUYE FACTOR DE PRESTACIONES)</v>
          </cell>
          <cell r="C1173" t="str">
            <v>JR</v>
          </cell>
          <cell r="D1173">
            <v>130939</v>
          </cell>
        </row>
        <row r="1174">
          <cell r="A1174">
            <v>8694</v>
          </cell>
          <cell r="B1174" t="str">
            <v>CABLE DE COBRE AISLADO No.10</v>
          </cell>
          <cell r="C1174" t="str">
            <v>ML</v>
          </cell>
          <cell r="D1174">
            <v>3555</v>
          </cell>
        </row>
        <row r="1175">
          <cell r="A1175">
            <v>8695</v>
          </cell>
          <cell r="B1175" t="str">
            <v>CABLE DE COBRE AISLADO No.8</v>
          </cell>
          <cell r="C1175" t="str">
            <v>ML</v>
          </cell>
          <cell r="D1175">
            <v>6250</v>
          </cell>
        </row>
        <row r="1176">
          <cell r="A1176">
            <v>8696</v>
          </cell>
          <cell r="B1176" t="str">
            <v>CABLE DE COBRE AISLADO No.6</v>
          </cell>
          <cell r="C1176" t="str">
            <v>ML</v>
          </cell>
          <cell r="D1176">
            <v>9650</v>
          </cell>
        </row>
        <row r="1177">
          <cell r="A1177">
            <v>8698</v>
          </cell>
          <cell r="B1177" t="str">
            <v>CABLE DE COBRE AISLADO No.4</v>
          </cell>
          <cell r="C1177" t="str">
            <v>ML</v>
          </cell>
          <cell r="D1177">
            <v>17557</v>
          </cell>
        </row>
        <row r="1178">
          <cell r="A1178">
            <v>8699</v>
          </cell>
          <cell r="B1178" t="str">
            <v>CABLE DE COBRE AISLADO No.2</v>
          </cell>
          <cell r="C1178" t="str">
            <v>ML</v>
          </cell>
          <cell r="D1178">
            <v>21932</v>
          </cell>
        </row>
        <row r="1179">
          <cell r="A1179">
            <v>8700</v>
          </cell>
          <cell r="B1179" t="str">
            <v>CABLE No. 2/0 AWG THHN-600V COBRE</v>
          </cell>
          <cell r="C1179" t="str">
            <v>ML</v>
          </cell>
          <cell r="D1179">
            <v>45454</v>
          </cell>
        </row>
        <row r="1180">
          <cell r="A1180">
            <v>8706</v>
          </cell>
          <cell r="B1180" t="str">
            <v>CURVA CONDUIT GALVANIZADA IMC 3/4"</v>
          </cell>
          <cell r="C1180" t="str">
            <v>UN</v>
          </cell>
          <cell r="D1180">
            <v>6550</v>
          </cell>
        </row>
        <row r="1181">
          <cell r="A1181">
            <v>8708</v>
          </cell>
          <cell r="B1181" t="str">
            <v>CURVA CONDUIT GALVANIZADA IMC 2"</v>
          </cell>
          <cell r="C1181" t="str">
            <v>UN</v>
          </cell>
          <cell r="D1181">
            <v>34213</v>
          </cell>
        </row>
        <row r="1182">
          <cell r="A1182">
            <v>8710</v>
          </cell>
          <cell r="B1182" t="str">
            <v>CURVA  EMT D= 3"</v>
          </cell>
          <cell r="C1182" t="str">
            <v>UN</v>
          </cell>
          <cell r="D1182">
            <v>62500</v>
          </cell>
        </row>
        <row r="1183">
          <cell r="A1183">
            <v>8712</v>
          </cell>
          <cell r="B1183" t="str">
            <v>UNIÓN EMT D= 3"</v>
          </cell>
          <cell r="C1183" t="str">
            <v>UN</v>
          </cell>
          <cell r="D1183">
            <v>24731</v>
          </cell>
        </row>
        <row r="1184">
          <cell r="A1184">
            <v>8721</v>
          </cell>
          <cell r="B1184" t="str">
            <v>CABLE COBRE 4/0 AWG 600V 90° C THHN/THWN</v>
          </cell>
          <cell r="C1184" t="str">
            <v>ML</v>
          </cell>
          <cell r="D1184">
            <v>70900</v>
          </cell>
        </row>
        <row r="1185">
          <cell r="A1185">
            <v>8722</v>
          </cell>
          <cell r="B1185" t="str">
            <v>CABLE DE COBRE AISLADO 8 AWG 600V 90° C THHN/THWN</v>
          </cell>
          <cell r="C1185" t="str">
            <v>ML</v>
          </cell>
          <cell r="D1185">
            <v>6250</v>
          </cell>
        </row>
        <row r="1186">
          <cell r="A1186">
            <v>8729</v>
          </cell>
          <cell r="B1186" t="str">
            <v>CURVA  EMT D= 1 1/4"</v>
          </cell>
          <cell r="C1186" t="str">
            <v>UN</v>
          </cell>
          <cell r="D1186">
            <v>8850</v>
          </cell>
        </row>
        <row r="1187">
          <cell r="A1187">
            <v>8731</v>
          </cell>
          <cell r="B1187" t="str">
            <v>UNIÓN EMT D= 1 1/4"</v>
          </cell>
          <cell r="C1187" t="str">
            <v>UN</v>
          </cell>
          <cell r="D1187">
            <v>3800</v>
          </cell>
        </row>
        <row r="1188">
          <cell r="A1188">
            <v>8732</v>
          </cell>
          <cell r="B1188" t="str">
            <v>CURVA  EMT D= 2"</v>
          </cell>
          <cell r="C1188" t="str">
            <v>UN</v>
          </cell>
          <cell r="D1188">
            <v>14450</v>
          </cell>
        </row>
        <row r="1189">
          <cell r="A1189">
            <v>8734</v>
          </cell>
          <cell r="B1189" t="str">
            <v>UNIÓN EMT D= 2"</v>
          </cell>
          <cell r="C1189" t="str">
            <v>UN</v>
          </cell>
          <cell r="D1189">
            <v>6300</v>
          </cell>
        </row>
        <row r="1190">
          <cell r="A1190">
            <v>8737</v>
          </cell>
          <cell r="B1190" t="str">
            <v>CABLE NO.1/0 AWG 15 KV 133% XLPE</v>
          </cell>
          <cell r="C1190" t="str">
            <v>ML</v>
          </cell>
          <cell r="D1190">
            <v>67983</v>
          </cell>
        </row>
        <row r="1191">
          <cell r="A1191">
            <v>8738</v>
          </cell>
          <cell r="B1191" t="str">
            <v>CABLE COBRE DESNUDO No. 2 AWG</v>
          </cell>
          <cell r="C1191" t="str">
            <v>ML</v>
          </cell>
          <cell r="D1191">
            <v>21000</v>
          </cell>
        </row>
        <row r="1192">
          <cell r="A1192">
            <v>8743</v>
          </cell>
          <cell r="B1192" t="str">
            <v>CURVA PVC 4"</v>
          </cell>
          <cell r="C1192" t="str">
            <v>UN</v>
          </cell>
          <cell r="D1192">
            <v>25350</v>
          </cell>
        </row>
        <row r="1193">
          <cell r="A1193">
            <v>8746</v>
          </cell>
          <cell r="B1193" t="str">
            <v>CABLE NO.2/0 AWG 15 KV 133% XLPE</v>
          </cell>
          <cell r="C1193" t="str">
            <v>ML</v>
          </cell>
          <cell r="D1193">
            <v>65150</v>
          </cell>
        </row>
        <row r="1194">
          <cell r="A1194">
            <v>8749</v>
          </cell>
          <cell r="B1194" t="str">
            <v>CABLE DE COBRE AISLADO THWN/THHN NO. 500 MCM</v>
          </cell>
          <cell r="C1194" t="str">
            <v>ML</v>
          </cell>
          <cell r="D1194">
            <v>178850</v>
          </cell>
        </row>
        <row r="1195">
          <cell r="A1195">
            <v>8750</v>
          </cell>
          <cell r="B1195" t="str">
            <v>TUBO PVC 4" DB TIPO PESADO</v>
          </cell>
          <cell r="C1195" t="str">
            <v>ML</v>
          </cell>
          <cell r="D1195">
            <v>37432</v>
          </cell>
        </row>
        <row r="1196">
          <cell r="A1196">
            <v>8760</v>
          </cell>
          <cell r="B1196" t="str">
            <v>CABLE ALUMINIO AISLADO NO.1/0</v>
          </cell>
          <cell r="C1196" t="str">
            <v>ML</v>
          </cell>
          <cell r="D1196">
            <v>9100</v>
          </cell>
        </row>
        <row r="1197">
          <cell r="A1197">
            <v>8768</v>
          </cell>
          <cell r="B1197" t="str">
            <v>CABLE COBRE DESNUDO NO.2/0 AWG</v>
          </cell>
          <cell r="C1197" t="str">
            <v>ML</v>
          </cell>
          <cell r="D1197">
            <v>43900</v>
          </cell>
        </row>
        <row r="1198">
          <cell r="A1198">
            <v>8771</v>
          </cell>
          <cell r="B1198" t="str">
            <v>TERMINAL 1 HUECO AWG 2/0</v>
          </cell>
          <cell r="C1198" t="str">
            <v>UN</v>
          </cell>
          <cell r="D1198">
            <v>5250</v>
          </cell>
        </row>
        <row r="1199">
          <cell r="A1199">
            <v>8774</v>
          </cell>
          <cell r="B1199" t="str">
            <v>ADAPTADOR TERMINAL PVC 3/4"</v>
          </cell>
          <cell r="C1199" t="str">
            <v>UN</v>
          </cell>
          <cell r="D1199">
            <v>250</v>
          </cell>
        </row>
        <row r="1200">
          <cell r="A1200">
            <v>8777</v>
          </cell>
          <cell r="B1200" t="str">
            <v>CABLE UTP CATEGORIA 6A</v>
          </cell>
          <cell r="C1200" t="str">
            <v>ML</v>
          </cell>
          <cell r="D1200">
            <v>4125</v>
          </cell>
        </row>
        <row r="1201">
          <cell r="A1201">
            <v>8779</v>
          </cell>
          <cell r="B1201" t="str">
            <v>CAJA GALVANIZADA 2400</v>
          </cell>
          <cell r="C1201" t="str">
            <v>UN</v>
          </cell>
          <cell r="D1201">
            <v>3312</v>
          </cell>
        </row>
        <row r="1202">
          <cell r="A1202">
            <v>8789</v>
          </cell>
          <cell r="B1202" t="str">
            <v>INTERVINIL PRO DRYWALL</v>
          </cell>
          <cell r="C1202" t="str">
            <v>GLN</v>
          </cell>
          <cell r="D1202">
            <v>15817</v>
          </cell>
        </row>
        <row r="1203">
          <cell r="A1203">
            <v>8790</v>
          </cell>
          <cell r="B1203" t="str">
            <v>VIDRIO TEMPLADO DE 10MM</v>
          </cell>
          <cell r="C1203" t="str">
            <v>M2</v>
          </cell>
          <cell r="D1203">
            <v>189572</v>
          </cell>
        </row>
        <row r="1204">
          <cell r="A1204">
            <v>8794</v>
          </cell>
          <cell r="B1204" t="str">
            <v>VIDRIO TEMPLADO DE 6MM</v>
          </cell>
          <cell r="C1204" t="str">
            <v>M2</v>
          </cell>
          <cell r="D1204">
            <v>102162</v>
          </cell>
        </row>
        <row r="1205">
          <cell r="A1205">
            <v>8844</v>
          </cell>
          <cell r="B1205" t="str">
            <v>ELECTROSOLDADOR - DE 350 A 515 AMPERIOS EN UN CICLO DE TRABAJO DEL 60%</v>
          </cell>
          <cell r="C1205" t="str">
            <v>HR</v>
          </cell>
          <cell r="D1205">
            <v>4862</v>
          </cell>
        </row>
        <row r="1206">
          <cell r="A1206">
            <v>8845</v>
          </cell>
          <cell r="B1206" t="str">
            <v>TARIFA JORNAL - PERSONAL DE OBRA - TÉCNICO (INCLUYE FACTOR DE PRESTACIONES)</v>
          </cell>
          <cell r="C1206" t="str">
            <v>JR</v>
          </cell>
          <cell r="D1206">
            <v>130939</v>
          </cell>
        </row>
        <row r="1207">
          <cell r="A1207">
            <v>8846</v>
          </cell>
          <cell r="B1207" t="str">
            <v>BLOQUE CANALIZADOR AMARILLO - SEPARADOR TIPO TRANSMILENIO. NO INCLUYE ELEMENTOS DE ANCLAJE</v>
          </cell>
          <cell r="C1207" t="str">
            <v>UN</v>
          </cell>
          <cell r="D1207">
            <v>153956</v>
          </cell>
        </row>
        <row r="1208">
          <cell r="A1208">
            <v>8854</v>
          </cell>
          <cell r="B1208" t="str">
            <v>SEMAFORO (3x200) LENTES DE POLICARBONATO DE 8" BICICLETA LUCES. SISTEMA ILUMINACION A LEDS COMPATIBILIDAD C800/900 PARA FIJACION A MASTIL. INCL ELEMENTOS DE FIJACION</v>
          </cell>
          <cell r="C1208" t="str">
            <v>UN</v>
          </cell>
          <cell r="D1208">
            <v>3900979</v>
          </cell>
        </row>
        <row r="1209">
          <cell r="A1209">
            <v>8855</v>
          </cell>
          <cell r="B1209" t="str">
            <v>ADAPTADOR TERMINAL EMT 1"</v>
          </cell>
          <cell r="C1209" t="str">
            <v>UN</v>
          </cell>
          <cell r="D1209">
            <v>2499</v>
          </cell>
        </row>
        <row r="1210">
          <cell r="A1210">
            <v>8856</v>
          </cell>
          <cell r="B1210" t="str">
            <v>ADAPTADOR TERMINAL EMT 3/4"</v>
          </cell>
          <cell r="C1210" t="str">
            <v>UN</v>
          </cell>
          <cell r="D1210">
            <v>1545</v>
          </cell>
        </row>
        <row r="1211">
          <cell r="A1211">
            <v>8858</v>
          </cell>
          <cell r="B1211" t="str">
            <v>CABLE COAXIAL RG-6</v>
          </cell>
          <cell r="C1211" t="str">
            <v>ML</v>
          </cell>
          <cell r="D1211">
            <v>1171</v>
          </cell>
        </row>
        <row r="1212">
          <cell r="A1212">
            <v>8859</v>
          </cell>
          <cell r="B1212" t="str">
            <v>CABLE CU THHN No. 4 DESNUDO</v>
          </cell>
          <cell r="C1212" t="str">
            <v>ML</v>
          </cell>
          <cell r="D1212">
            <v>14150</v>
          </cell>
        </row>
        <row r="1213">
          <cell r="A1213">
            <v>8860</v>
          </cell>
          <cell r="B1213" t="str">
            <v>CABLE FLEXIBLE OXIGENO 2x14</v>
          </cell>
          <cell r="C1213" t="str">
            <v>ML</v>
          </cell>
          <cell r="D1213">
            <v>2900</v>
          </cell>
        </row>
        <row r="1214">
          <cell r="A1214">
            <v>8861</v>
          </cell>
          <cell r="B1214" t="str">
            <v>CABLE UPT VOZ Y DATOS CAT 6</v>
          </cell>
          <cell r="C1214" t="str">
            <v>ML</v>
          </cell>
          <cell r="D1214">
            <v>2960</v>
          </cell>
        </row>
        <row r="1215">
          <cell r="A1215">
            <v>8862</v>
          </cell>
          <cell r="B1215" t="str">
            <v>CABLE UPT CAT 6 PARA EXTERIORES</v>
          </cell>
          <cell r="C1215" t="str">
            <v>ML</v>
          </cell>
          <cell r="D1215">
            <v>2857</v>
          </cell>
        </row>
        <row r="1216">
          <cell r="A1216">
            <v>8865</v>
          </cell>
          <cell r="B1216" t="str">
            <v>CAJA METALICA PARA CUATRO (4) MEDIDORES</v>
          </cell>
          <cell r="C1216" t="str">
            <v>UN</v>
          </cell>
          <cell r="D1216">
            <v>559993</v>
          </cell>
        </row>
        <row r="1217">
          <cell r="A1217">
            <v>8866</v>
          </cell>
          <cell r="B1217" t="str">
            <v>CAJA RADWEL CONDULETA 2 x 4"</v>
          </cell>
          <cell r="C1217" t="str">
            <v>UN</v>
          </cell>
          <cell r="D1217">
            <v>16400</v>
          </cell>
        </row>
        <row r="1218">
          <cell r="A1218">
            <v>8867</v>
          </cell>
          <cell r="B1218" t="str">
            <v>CAPACETE METALICO GALVANIZADO IMC DE 3"</v>
          </cell>
          <cell r="C1218" t="str">
            <v>UN</v>
          </cell>
          <cell r="D1218">
            <v>54100</v>
          </cell>
        </row>
        <row r="1219">
          <cell r="A1219">
            <v>8868</v>
          </cell>
          <cell r="B1219" t="str">
            <v>CONDUCTORES COBRE No. 1/0 AWG/THHN 600V</v>
          </cell>
          <cell r="C1219" t="str">
            <v>ML</v>
          </cell>
          <cell r="D1219">
            <v>39950</v>
          </cell>
        </row>
        <row r="1220">
          <cell r="A1220">
            <v>8869</v>
          </cell>
          <cell r="B1220" t="str">
            <v>CONDUCTOR COBRE No. 2 AWT/THHN 600V</v>
          </cell>
          <cell r="C1220" t="str">
            <v>ML</v>
          </cell>
          <cell r="D1220">
            <v>27278</v>
          </cell>
        </row>
        <row r="1221">
          <cell r="A1221">
            <v>8870</v>
          </cell>
          <cell r="B1221" t="str">
            <v>CURVA CONDUIT EMT 1"</v>
          </cell>
          <cell r="C1221" t="str">
            <v>UN</v>
          </cell>
          <cell r="D1221">
            <v>3300</v>
          </cell>
        </row>
        <row r="1222">
          <cell r="A1222">
            <v>8871</v>
          </cell>
          <cell r="B1222" t="str">
            <v>CURVA CONDUIT EMT 3/4"</v>
          </cell>
          <cell r="C1222" t="str">
            <v>UN</v>
          </cell>
          <cell r="D1222">
            <v>2475</v>
          </cell>
        </row>
        <row r="1223">
          <cell r="A1223">
            <v>8872</v>
          </cell>
          <cell r="B1223" t="str">
            <v>CURVA GRAN RADIO DUCTO PVC  EB DE 3"</v>
          </cell>
          <cell r="C1223" t="str">
            <v>UN</v>
          </cell>
          <cell r="D1223">
            <v>24913</v>
          </cell>
        </row>
        <row r="1224">
          <cell r="A1224">
            <v>8873</v>
          </cell>
          <cell r="B1224" t="str">
            <v>FAVIGEL</v>
          </cell>
          <cell r="C1224" t="str">
            <v>KG</v>
          </cell>
          <cell r="D1224">
            <v>6684</v>
          </cell>
        </row>
        <row r="1225">
          <cell r="A1225">
            <v>8874</v>
          </cell>
          <cell r="B1225" t="str">
            <v>MEDIDOR DE ENERGIA MONOFASICO</v>
          </cell>
          <cell r="C1225" t="str">
            <v>UN</v>
          </cell>
          <cell r="D1225">
            <v>68500</v>
          </cell>
        </row>
        <row r="1226">
          <cell r="A1226">
            <v>8875</v>
          </cell>
          <cell r="B1226" t="str">
            <v>MEDIDOR DE ENERGIA TRIFASICO 20-80 AMP</v>
          </cell>
          <cell r="C1226" t="str">
            <v>UN</v>
          </cell>
          <cell r="D1226">
            <v>220000</v>
          </cell>
        </row>
        <row r="1227">
          <cell r="A1227">
            <v>8876</v>
          </cell>
          <cell r="B1227" t="str">
            <v>SOLDADURA EXOTERMICA 115 Gr</v>
          </cell>
          <cell r="C1227" t="str">
            <v>UN</v>
          </cell>
          <cell r="D1227">
            <v>17742</v>
          </cell>
        </row>
        <row r="1228">
          <cell r="A1228">
            <v>8877</v>
          </cell>
          <cell r="B1228" t="str">
            <v>TOMA DOBLE VOZ Y DATOS CAT 6</v>
          </cell>
          <cell r="C1228" t="str">
            <v>UN</v>
          </cell>
          <cell r="D1228">
            <v>36295</v>
          </cell>
        </row>
        <row r="1229">
          <cell r="A1229">
            <v>8880</v>
          </cell>
          <cell r="B1229" t="str">
            <v>TUBERIA CONDUIT METALICA GALVANIZADA IMC D= 4"</v>
          </cell>
          <cell r="C1229" t="str">
            <v>ML</v>
          </cell>
          <cell r="D1229">
            <v>159583</v>
          </cell>
        </row>
        <row r="1230">
          <cell r="A1230">
            <v>8883</v>
          </cell>
          <cell r="B1230" t="str">
            <v>UNION CONDUIT EMT DE 1"</v>
          </cell>
          <cell r="C1230" t="str">
            <v>UN</v>
          </cell>
          <cell r="D1230">
            <v>1902</v>
          </cell>
        </row>
        <row r="1231">
          <cell r="A1231">
            <v>8884</v>
          </cell>
          <cell r="B1231" t="str">
            <v>UNION CONDUIT EMT DE 3/4"</v>
          </cell>
          <cell r="C1231" t="str">
            <v>UN</v>
          </cell>
          <cell r="D1231">
            <v>1200</v>
          </cell>
        </row>
        <row r="1232">
          <cell r="A1232">
            <v>8885</v>
          </cell>
          <cell r="B1232" t="str">
            <v>SOLDADURA EXOTERMICA CAP No. 90 gr</v>
          </cell>
          <cell r="C1232" t="str">
            <v>UN</v>
          </cell>
          <cell r="D1232">
            <v>14750</v>
          </cell>
        </row>
        <row r="1233">
          <cell r="A1233">
            <v>8907</v>
          </cell>
          <cell r="B1233" t="str">
            <v>GEOCOMPUESTO PARA DRENAJE, CONFORMADO POR GEODREN (RED DRENANTE DE POLIETILENO DE ALTA DENSIDAD PEAD-HDPE Y GEOTEXTIL NO TEJIDO) CON ALTURA DE 1.0 M Y TUBERIA FLEXIBLE CORRUGADA DE DRENAJE CON DIAMETRO DE 160 MM</v>
          </cell>
          <cell r="C1233" t="str">
            <v>ML</v>
          </cell>
          <cell r="D1233">
            <v>114194</v>
          </cell>
        </row>
        <row r="1234">
          <cell r="A1234">
            <v>8908</v>
          </cell>
          <cell r="B1234" t="str">
            <v>GEOCOMPUESTO PARA DRENAJE, CONFORMADO POR GEODREN (RED DRENANTE DE POLIETILENO DE ALTA DENSIDAD PEAD-HDPE Y GEOTEXTIL NO TEJIDO) CON ALTURA DE 1.0 M Y TUBERIA FLEXIBLE CORRUGADA DE DRENAJE CON DIAMETRO DE 200 MM</v>
          </cell>
          <cell r="C1234" t="str">
            <v>ML</v>
          </cell>
          <cell r="D1234">
            <v>134568</v>
          </cell>
        </row>
        <row r="1235">
          <cell r="A1235">
            <v>8911</v>
          </cell>
          <cell r="B1235" t="str">
            <v>TARIFA JORNAL - PERSONAL DE OBRA - OPERADOR EQUIPO DE SEÑALIZACIÓN HORARIO NOCTURNO (INCLUYE FACTOR DE PRESTACIONES)</v>
          </cell>
          <cell r="C1235" t="str">
            <v>JR</v>
          </cell>
          <cell r="D1235">
            <v>153581</v>
          </cell>
        </row>
        <row r="1236">
          <cell r="A1236">
            <v>8913</v>
          </cell>
          <cell r="B1236" t="str">
            <v>FORMALETA FLEXIBLE PARA CONCRETO O MORTERO HIDRÁULICO, A PARTIR DE GEOTEXTIL TEJIDO CON RESISTENCIA A LA TENSION GRAB: ENTRE 700 N Y 770 N, ANCHO DE 1.20 M, LARGO DE 2.4 M Y CAPACIDAD DE 1.0 M3</v>
          </cell>
          <cell r="C1236" t="str">
            <v>UN</v>
          </cell>
          <cell r="D1236">
            <v>40020</v>
          </cell>
        </row>
        <row r="1237">
          <cell r="A1237">
            <v>8928</v>
          </cell>
          <cell r="B1237" t="str">
            <v>TUBERIA PVC U.M. NORMA NTC 382 D= 14" RD 21</v>
          </cell>
          <cell r="C1237" t="str">
            <v>ML</v>
          </cell>
          <cell r="D1237">
            <v>561545</v>
          </cell>
        </row>
        <row r="1238">
          <cell r="A1238">
            <v>8929</v>
          </cell>
          <cell r="B1238" t="str">
            <v>UNION GIBAULT HD PARA AC CL.25  D= 14" (350mm)</v>
          </cell>
          <cell r="C1238" t="str">
            <v>UN</v>
          </cell>
          <cell r="D1238">
            <v>1153860</v>
          </cell>
        </row>
        <row r="1239">
          <cell r="A1239">
            <v>8930</v>
          </cell>
          <cell r="B1239" t="str">
            <v>UNION DE CONSTRUCCION Y REPARACION PARA PVC  D= 14"</v>
          </cell>
          <cell r="C1239" t="str">
            <v>UN</v>
          </cell>
          <cell r="D1239">
            <v>1889219</v>
          </cell>
        </row>
        <row r="1240">
          <cell r="A1240">
            <v>8931</v>
          </cell>
          <cell r="B1240" t="str">
            <v>UNION DE TRANSICION PVC-AC  CL.25  D= 14"</v>
          </cell>
          <cell r="C1240" t="str">
            <v>UN</v>
          </cell>
          <cell r="D1240">
            <v>4528337</v>
          </cell>
        </row>
        <row r="1241">
          <cell r="A1241">
            <v>8932</v>
          </cell>
          <cell r="B1241" t="str">
            <v>REDUCCION CONCENTRICA HD E.L.  4" x 2"  (100x50mm)</v>
          </cell>
          <cell r="C1241" t="str">
            <v>UN</v>
          </cell>
          <cell r="D1241">
            <v>158270</v>
          </cell>
        </row>
        <row r="1242">
          <cell r="A1242">
            <v>8933</v>
          </cell>
          <cell r="B1242" t="str">
            <v>REDUCCION CONCENTRICA HD E.L.  14" x 12"  (350x300mm)</v>
          </cell>
          <cell r="C1242" t="str">
            <v>UN</v>
          </cell>
          <cell r="D1242">
            <v>2148612</v>
          </cell>
        </row>
        <row r="1243">
          <cell r="A1243">
            <v>8938</v>
          </cell>
          <cell r="B1243" t="str">
            <v>CAJA GALVANIZADA 5800 CL. 20</v>
          </cell>
          <cell r="C1243" t="str">
            <v>UN</v>
          </cell>
          <cell r="D1243">
            <v>2500</v>
          </cell>
        </row>
        <row r="1244">
          <cell r="A1244">
            <v>8939</v>
          </cell>
          <cell r="B1244" t="str">
            <v>CABLE POLARIZADO 2 x 14"</v>
          </cell>
          <cell r="C1244" t="str">
            <v>ML</v>
          </cell>
          <cell r="D1244">
            <v>3284</v>
          </cell>
        </row>
        <row r="1245">
          <cell r="A1245">
            <v>8941</v>
          </cell>
          <cell r="B1245" t="str">
            <v>TABLERO BIFASICO DE 18 CIRCUITOS CON PUERTA</v>
          </cell>
          <cell r="C1245" t="str">
            <v>UN</v>
          </cell>
          <cell r="D1245">
            <v>192750</v>
          </cell>
        </row>
        <row r="1246">
          <cell r="A1246">
            <v>8942</v>
          </cell>
          <cell r="B1246" t="str">
            <v>CABLE C XLPE 4/0 AWG 15 KV ALUMINIO IL 100% CINTA</v>
          </cell>
          <cell r="C1246" t="str">
            <v>ML</v>
          </cell>
          <cell r="D1246">
            <v>52326</v>
          </cell>
        </row>
        <row r="1247">
          <cell r="A1247">
            <v>8968</v>
          </cell>
          <cell r="B1247" t="str">
            <v>TRANSPORTE DE POSTES AP/LA</v>
          </cell>
          <cell r="C1247" t="str">
            <v>GLB</v>
          </cell>
          <cell r="D1247">
            <v>1000</v>
          </cell>
        </row>
        <row r="1248">
          <cell r="A1248">
            <v>8969</v>
          </cell>
          <cell r="B1248" t="str">
            <v>MOVILIZACIÓN, MONTAJE Y DESMONTAJE DE EQUIPO ENTRE PERFORACIONES DENTRO DE LA OBRA</v>
          </cell>
          <cell r="C1248" t="str">
            <v>GLB</v>
          </cell>
          <cell r="D1248">
            <v>1000</v>
          </cell>
        </row>
        <row r="1249">
          <cell r="A1249">
            <v>8972</v>
          </cell>
          <cell r="B1249" t="str">
            <v>CONCRETO TREMIE 4000 PSI  28 MPa (280 Kg/cm2)</v>
          </cell>
          <cell r="C1249" t="str">
            <v>M3</v>
          </cell>
          <cell r="D1249">
            <v>609512</v>
          </cell>
        </row>
        <row r="1250">
          <cell r="A1250">
            <v>8973</v>
          </cell>
          <cell r="B1250" t="str">
            <v>SOLDADURA 7018 x 3/32</v>
          </cell>
          <cell r="C1250" t="str">
            <v>KG</v>
          </cell>
          <cell r="D1250">
            <v>23250</v>
          </cell>
        </row>
        <row r="1251">
          <cell r="A1251">
            <v>8975</v>
          </cell>
          <cell r="B1251" t="str">
            <v>TUBERÍA ESTRUCTURAL METÁLICO RECTANGULAR DE 6mt (50mm x 25mm) ESPESOR 2mm (TUBERIA DE 2" x 1" CAL. 18)</v>
          </cell>
          <cell r="C1251" t="str">
            <v>ML</v>
          </cell>
          <cell r="D1251">
            <v>6783</v>
          </cell>
        </row>
        <row r="1252">
          <cell r="A1252">
            <v>8978</v>
          </cell>
          <cell r="B1252" t="str">
            <v>GALVANIZADO EN CALIENTE</v>
          </cell>
          <cell r="C1252" t="str">
            <v>KG</v>
          </cell>
          <cell r="D1252">
            <v>2440</v>
          </cell>
        </row>
        <row r="1253">
          <cell r="A1253">
            <v>8979</v>
          </cell>
          <cell r="B1253" t="str">
            <v>OXIGENO</v>
          </cell>
          <cell r="C1253" t="str">
            <v>M3</v>
          </cell>
          <cell r="D1253">
            <v>16065</v>
          </cell>
        </row>
        <row r="1254">
          <cell r="A1254">
            <v>8981</v>
          </cell>
          <cell r="B1254" t="str">
            <v>LAMINA HR A-36</v>
          </cell>
          <cell r="C1254" t="str">
            <v>KG</v>
          </cell>
          <cell r="D1254">
            <v>4526</v>
          </cell>
        </row>
        <row r="1255">
          <cell r="A1255">
            <v>8983</v>
          </cell>
          <cell r="B1255" t="str">
            <v>PERFIL IPE - ASTM A572 GR. 50</v>
          </cell>
          <cell r="C1255" t="str">
            <v>KG</v>
          </cell>
          <cell r="D1255">
            <v>7854</v>
          </cell>
        </row>
        <row r="1256">
          <cell r="A1256">
            <v>8984</v>
          </cell>
          <cell r="B1256" t="str">
            <v>PERFILES C</v>
          </cell>
          <cell r="C1256" t="str">
            <v>KG</v>
          </cell>
          <cell r="D1256">
            <v>6069</v>
          </cell>
        </row>
        <row r="1257">
          <cell r="A1257">
            <v>8985</v>
          </cell>
          <cell r="B1257" t="str">
            <v>BREAKER ENCHUFABLE 1x50A</v>
          </cell>
          <cell r="C1257" t="str">
            <v>UN</v>
          </cell>
          <cell r="D1257">
            <v>14042</v>
          </cell>
        </row>
        <row r="1258">
          <cell r="A1258">
            <v>8986</v>
          </cell>
          <cell r="B1258" t="str">
            <v>BREAKER ENCHUFABLE 1x15A</v>
          </cell>
          <cell r="C1258" t="str">
            <v>UN</v>
          </cell>
          <cell r="D1258">
            <v>13000</v>
          </cell>
        </row>
        <row r="1259">
          <cell r="A1259">
            <v>8987</v>
          </cell>
          <cell r="B1259" t="str">
            <v>BREAKER ENCHUFABLE 2X15A</v>
          </cell>
          <cell r="C1259" t="str">
            <v>UN</v>
          </cell>
          <cell r="D1259">
            <v>36000</v>
          </cell>
        </row>
        <row r="1260">
          <cell r="A1260">
            <v>8988</v>
          </cell>
          <cell r="B1260" t="str">
            <v>BREAKER ENCHUFABLE 1X30A</v>
          </cell>
          <cell r="C1260" t="str">
            <v>UN</v>
          </cell>
          <cell r="D1260">
            <v>13550</v>
          </cell>
        </row>
        <row r="1261">
          <cell r="A1261">
            <v>8990</v>
          </cell>
          <cell r="B1261" t="str">
            <v>BREAKER ENCHUFABLE 3X60A</v>
          </cell>
          <cell r="C1261" t="str">
            <v>UN</v>
          </cell>
          <cell r="D1261">
            <v>83866</v>
          </cell>
        </row>
        <row r="1262">
          <cell r="A1262">
            <v>8993</v>
          </cell>
          <cell r="B1262" t="str">
            <v>CAJA PARA 4 MEDIDORES TRIFASICA 81cm x 75cm x 18cm</v>
          </cell>
          <cell r="C1262" t="str">
            <v>UN</v>
          </cell>
          <cell r="D1262">
            <v>535000</v>
          </cell>
        </row>
        <row r="1263">
          <cell r="A1263">
            <v>8994</v>
          </cell>
          <cell r="B1263" t="str">
            <v>CLAVIJA 10A</v>
          </cell>
          <cell r="C1263" t="str">
            <v>UN</v>
          </cell>
          <cell r="D1263">
            <v>2100</v>
          </cell>
        </row>
        <row r="1264">
          <cell r="A1264">
            <v>8995</v>
          </cell>
          <cell r="B1264" t="str">
            <v>CURVA EMT 1 1/2"</v>
          </cell>
          <cell r="C1264" t="str">
            <v>UN</v>
          </cell>
          <cell r="D1264">
            <v>10650</v>
          </cell>
        </row>
        <row r="1265">
          <cell r="A1265">
            <v>8996</v>
          </cell>
          <cell r="B1265" t="str">
            <v>TABLERO TRIFASICO 18 CIRCUITOS CON ESPACIO PARA TOTALIZADOR</v>
          </cell>
          <cell r="C1265" t="str">
            <v>UN</v>
          </cell>
          <cell r="D1265">
            <v>397100</v>
          </cell>
        </row>
        <row r="1266">
          <cell r="A1266">
            <v>8997</v>
          </cell>
          <cell r="B1266" t="str">
            <v>TABLERO MONOFASICO CON ESPACIO PARA 6 CIRCUITOS</v>
          </cell>
          <cell r="C1266" t="str">
            <v>UN</v>
          </cell>
          <cell r="D1266">
            <v>49980</v>
          </cell>
        </row>
        <row r="1267">
          <cell r="A1267">
            <v>9000</v>
          </cell>
          <cell r="B1267" t="str">
            <v>TOTALIZADOR INDUSTRIAL DE 30A</v>
          </cell>
          <cell r="C1267" t="str">
            <v>UN</v>
          </cell>
          <cell r="D1267">
            <v>219350</v>
          </cell>
        </row>
        <row r="1268">
          <cell r="A1268">
            <v>9001</v>
          </cell>
          <cell r="B1268" t="str">
            <v>TOTALIZADOR INDUSTRIAL DE 3x80A</v>
          </cell>
          <cell r="C1268" t="str">
            <v>UN</v>
          </cell>
          <cell r="D1268">
            <v>211820</v>
          </cell>
        </row>
        <row r="1269">
          <cell r="A1269">
            <v>9003</v>
          </cell>
          <cell r="B1269" t="str">
            <v>UNION EMT 1 1/2"</v>
          </cell>
          <cell r="C1269" t="str">
            <v>UN</v>
          </cell>
          <cell r="D1269">
            <v>4850</v>
          </cell>
        </row>
        <row r="1270">
          <cell r="A1270">
            <v>9004</v>
          </cell>
          <cell r="B1270" t="str">
            <v>TUBO EN CONCRETO ALTA RESISTENCIA D= 8"</v>
          </cell>
          <cell r="C1270" t="str">
            <v>ML</v>
          </cell>
          <cell r="D1270">
            <v>244253</v>
          </cell>
        </row>
        <row r="1271">
          <cell r="A1271">
            <v>9005</v>
          </cell>
          <cell r="B1271" t="str">
            <v>TUBERIA CONCRETO DE ALTA RESISTENCIA D= 16"</v>
          </cell>
          <cell r="C1271" t="str">
            <v>ML</v>
          </cell>
          <cell r="D1271">
            <v>522653</v>
          </cell>
        </row>
        <row r="1272">
          <cell r="A1272">
            <v>9006</v>
          </cell>
          <cell r="B1272" t="str">
            <v>TUBO EN CONCRETO ALTA RESISTENCIA D= 18"</v>
          </cell>
          <cell r="C1272" t="str">
            <v>ML</v>
          </cell>
          <cell r="D1272">
            <v>649106</v>
          </cell>
        </row>
        <row r="1273">
          <cell r="A1273">
            <v>9007</v>
          </cell>
          <cell r="B1273" t="str">
            <v>TUBO EN CONCRETO ALTA RESISTENCIA D= 20"</v>
          </cell>
          <cell r="C1273" t="str">
            <v>ML</v>
          </cell>
          <cell r="D1273">
            <v>765235</v>
          </cell>
        </row>
        <row r="1274">
          <cell r="A1274">
            <v>9034</v>
          </cell>
          <cell r="B1274" t="str">
            <v>DELINEADORES TIPO A 0.77 x 0.15 x 0.10 (Incluye tornillos)</v>
          </cell>
          <cell r="C1274" t="str">
            <v>UN</v>
          </cell>
          <cell r="D1274">
            <v>200648</v>
          </cell>
        </row>
        <row r="1275">
          <cell r="A1275">
            <v>9035</v>
          </cell>
          <cell r="B1275" t="str">
            <v>DELINEADORES TIPO B 0.78 x 0.20 x 0.15 (Incluye tornillos)</v>
          </cell>
          <cell r="C1275" t="str">
            <v>UN</v>
          </cell>
          <cell r="D1275">
            <v>217175</v>
          </cell>
        </row>
        <row r="1276">
          <cell r="A1276">
            <v>9036</v>
          </cell>
          <cell r="B1276" t="str">
            <v>DELINEADORES TIPO C 0.405 x 0.15 x 0.085 (Incluye tornillos)</v>
          </cell>
          <cell r="C1276" t="str">
            <v>UN</v>
          </cell>
          <cell r="D1276">
            <v>59262</v>
          </cell>
        </row>
        <row r="1277">
          <cell r="A1277">
            <v>9037</v>
          </cell>
          <cell r="B1277" t="str">
            <v>CURVA 90° PVC 2"</v>
          </cell>
          <cell r="C1277" t="str">
            <v>UN</v>
          </cell>
          <cell r="D1277">
            <v>22778</v>
          </cell>
        </row>
        <row r="1278">
          <cell r="A1278">
            <v>9038</v>
          </cell>
          <cell r="B1278" t="str">
            <v>POSTE TIPO MASTIL T1 X (5.00 mt) EN TUBO SCH 40  GALVANIZADO Y PINTADO</v>
          </cell>
          <cell r="C1278" t="str">
            <v>UN</v>
          </cell>
          <cell r="D1278">
            <v>3434646</v>
          </cell>
        </row>
        <row r="1279">
          <cell r="A1279">
            <v>9043</v>
          </cell>
          <cell r="B1279" t="str">
            <v>GEOMALLA BIAXIAL PARA EL CONTROL DEL REFLEJO DE AGRIETAMIENTO EN CAPAS DE CONCRETO ASFALTICO, CON MODULO DE TENSION CICLICA MINIMO DE 1820 KN/M</v>
          </cell>
          <cell r="C1279" t="str">
            <v>M2</v>
          </cell>
          <cell r="D1279">
            <v>19492</v>
          </cell>
        </row>
        <row r="1280">
          <cell r="A1280">
            <v>9044</v>
          </cell>
          <cell r="B1280" t="str">
            <v>GEOMALLA BIAXIAL PARA EL CONTROL DEL REFLEJO DE AGRIETAMIENTO EN CAPAS DE CONCRETO ASFALTICO, CON MODULO DE TENSION CICLICA MINIMO DE 2340 KN/M</v>
          </cell>
          <cell r="C1280" t="str">
            <v>M2</v>
          </cell>
          <cell r="D1280">
            <v>23990</v>
          </cell>
        </row>
        <row r="1281">
          <cell r="A1281">
            <v>9048</v>
          </cell>
          <cell r="B1281" t="str">
            <v>CARTELERA CON MARCO EN ALUMINIO ANODIZADO, PAÑO COLOR GRIS CON CENEFA SUPERIOR, PUERTAS CORREDIZAS. Incl. transporte</v>
          </cell>
          <cell r="C1281" t="str">
            <v>UN</v>
          </cell>
          <cell r="D1281">
            <v>549702</v>
          </cell>
        </row>
        <row r="1282">
          <cell r="A1282">
            <v>9050</v>
          </cell>
          <cell r="B1282" t="str">
            <v>CAMARA DIGITAL COMPACTA MINIMO 16.2 MEGAPIXELES, MEMORIA DE 8 GB, VIDEO HD CON PAUSA Y ZOOM (UN)</v>
          </cell>
          <cell r="C1282" t="str">
            <v>UN</v>
          </cell>
          <cell r="D1282">
            <v>568132</v>
          </cell>
        </row>
        <row r="1283">
          <cell r="A1283">
            <v>9054</v>
          </cell>
          <cell r="B1283" t="str">
            <v>CUBIERTA SANDWICH DECK  333C, SENCILLA, EN ALUZINC Cal 24. SUM E INST. PANEL SIN TRASLAPOS LONGITUDINALES. PINTURA PLASTISOL/DURANAR 1 CARA (e=24micrones) CLIPS METALICOS OCULTOS. AISLANTE FIBRA VIDRIO 38mm</v>
          </cell>
          <cell r="C1283" t="str">
            <v>M2</v>
          </cell>
          <cell r="D1283">
            <v>344300</v>
          </cell>
        </row>
        <row r="1284">
          <cell r="A1284">
            <v>9056</v>
          </cell>
          <cell r="B1284" t="str">
            <v>CIELORASO BAFFLE EN ALUZINC LISO COLOR ALUMINIO MEDIO. INCL FIJACION CON SISTEMA DE TRABA DE PRESION A UN RIEL PORTAPANEL SECCION 25mm CON DISTANCIA CADA 100mm Y ALTUA DE 100mm</v>
          </cell>
          <cell r="C1284" t="str">
            <v>M2</v>
          </cell>
          <cell r="D1284">
            <v>646281</v>
          </cell>
        </row>
        <row r="1285">
          <cell r="A1285">
            <v>9057</v>
          </cell>
          <cell r="B1285" t="str">
            <v>CIELO 84R EN ALUZINC LISO COLOR ALUMINIO MEDIO. INCL FIJACION A LA ESTRUCTURA DEL PORTAPANEL POR MEDIO DE AMARRES CADA METRO, ANCHO DEL PANEL DE 84mm</v>
          </cell>
          <cell r="C1285" t="str">
            <v>M2</v>
          </cell>
          <cell r="D1285">
            <v>314800</v>
          </cell>
        </row>
        <row r="1286">
          <cell r="A1286">
            <v>9061</v>
          </cell>
          <cell r="B1286" t="str">
            <v>LAMINA HR A36 e=3/8" PARA CAMISA METÁLICA PERDIDA</v>
          </cell>
          <cell r="C1286" t="str">
            <v>M2</v>
          </cell>
          <cell r="D1286">
            <v>460104</v>
          </cell>
        </row>
        <row r="1287">
          <cell r="A1287">
            <v>9062</v>
          </cell>
          <cell r="B1287" t="str">
            <v>SEÑAL VERTICAL UNA CARA PARA CICLORUTA PARAL 3m, ÁNGULO DE 2x1/4x3m LAMINA CAL. 16 PINTADA POR UNA CARA 0.60m x 0.60m o 0.75m x 0.75m</v>
          </cell>
          <cell r="C1287" t="str">
            <v>UN</v>
          </cell>
          <cell r="D1287">
            <v>421260</v>
          </cell>
        </row>
        <row r="1288">
          <cell r="A1288">
            <v>9084</v>
          </cell>
          <cell r="B1288" t="str">
            <v>TARIFA MES - PERSONAL TÉCNICO-TECNÓLOGO EN ÁREAS DE INGENIERÍA (NO INCLUYE FACTOR DE PRESTACIONES)</v>
          </cell>
          <cell r="C1288" t="str">
            <v>MES</v>
          </cell>
          <cell r="D1288">
            <v>3410000</v>
          </cell>
        </row>
        <row r="1289">
          <cell r="A1289">
            <v>9085</v>
          </cell>
          <cell r="B1289" t="str">
            <v>TARIFA MES - PERSONAL TÉCNICO - AUXILIAR DE INGENIERÍA (NO INCLUYE FACTOR DE PRESTACIONES)</v>
          </cell>
          <cell r="C1289" t="str">
            <v>MES</v>
          </cell>
          <cell r="D1289">
            <v>2997000</v>
          </cell>
        </row>
        <row r="1290">
          <cell r="A1290">
            <v>9086</v>
          </cell>
          <cell r="B1290" t="str">
            <v>TARIFA MES - PERSONAL TÉCNICO - DIBUJANTE 1 (NO INCLUYE FACTOR DE PRESTACIONES)</v>
          </cell>
          <cell r="C1290" t="str">
            <v>MES</v>
          </cell>
          <cell r="D1290">
            <v>3143000</v>
          </cell>
        </row>
        <row r="1291">
          <cell r="A1291">
            <v>9087</v>
          </cell>
          <cell r="B1291" t="str">
            <v>TARIFA MES - PERSONAL TÉCNICO - DIBUJANTE 2 (NO INCLUYE FACTOR DE PRESTACIONES)</v>
          </cell>
          <cell r="C1291" t="str">
            <v>MES</v>
          </cell>
          <cell r="D1291">
            <v>2540000</v>
          </cell>
        </row>
        <row r="1292">
          <cell r="A1292">
            <v>9088</v>
          </cell>
          <cell r="B1292" t="str">
            <v>TARIFA MES - PERSONAL TÉCNICO - TOPÓGRAFO INSPECTOR (NO INCLUYE FACTOR DE PRESTACIONES)</v>
          </cell>
          <cell r="C1292" t="str">
            <v>MES</v>
          </cell>
          <cell r="D1292">
            <v>3555000</v>
          </cell>
        </row>
        <row r="1293">
          <cell r="A1293">
            <v>9089</v>
          </cell>
          <cell r="B1293" t="str">
            <v>TARIFA MES - PERSONAL TÉCNICO - LABORATORISTA INSPECTOR (NO INCLUYE FACTOR DE PRESTACIONES)</v>
          </cell>
          <cell r="C1293" t="str">
            <v>MES</v>
          </cell>
          <cell r="D1293">
            <v>3149000</v>
          </cell>
        </row>
        <row r="1294">
          <cell r="A1294">
            <v>9090</v>
          </cell>
          <cell r="B1294" t="str">
            <v>TARIFA MES - PERSONAL TÉCNICO - LABORATORISTA AUXILIAR (NO INCLUYE FACTOR DE PRESTACIONES)</v>
          </cell>
          <cell r="C1294" t="str">
            <v>MES</v>
          </cell>
          <cell r="D1294">
            <v>2204000</v>
          </cell>
        </row>
        <row r="1295">
          <cell r="A1295">
            <v>9091</v>
          </cell>
          <cell r="B1295" t="str">
            <v>TARIFA MES - PERSONAL TÉCNICO - OPERADOR EQUIPO PERFORACIÓN (INCLUYE FACTOR DE PRESTACIONES)</v>
          </cell>
          <cell r="C1295" t="str">
            <v>MES</v>
          </cell>
          <cell r="D1295">
            <v>4415945</v>
          </cell>
        </row>
        <row r="1296">
          <cell r="A1296">
            <v>9092</v>
          </cell>
          <cell r="B1296" t="str">
            <v>TARIFA MES - PERSONAL TÉCNICO - OPERADOR AUXILIAR DE EQUIPO (INCLUYE FACTOR DE PRESTACIONES)</v>
          </cell>
          <cell r="C1296" t="str">
            <v>MES</v>
          </cell>
          <cell r="D1296">
            <v>3059232</v>
          </cell>
        </row>
        <row r="1297">
          <cell r="A1297">
            <v>9093</v>
          </cell>
          <cell r="B1297" t="str">
            <v>TARIFA MES - PERSONAL TÉCNICO - INSPECTOR 1 (NO INCLUYE FACTOR DE PRESTACIONES)</v>
          </cell>
          <cell r="C1297" t="str">
            <v>MES</v>
          </cell>
          <cell r="D1297">
            <v>2586000</v>
          </cell>
        </row>
        <row r="1298">
          <cell r="A1298">
            <v>9094</v>
          </cell>
          <cell r="B1298" t="str">
            <v>TARIFA MES - PERSONAL TÉCNICO - INSPECTOR 2 (NO INCLUYE FACTOR DE PRESTACIONES)</v>
          </cell>
          <cell r="C1298" t="str">
            <v>MES</v>
          </cell>
          <cell r="D1298">
            <v>2328000</v>
          </cell>
        </row>
        <row r="1299">
          <cell r="A1299">
            <v>9095</v>
          </cell>
          <cell r="B1299" t="str">
            <v>TARIFA MES - PERSONAL TÉCNICO - TOPÓGRAFO AUXILIAR (NO INCLUYE FACTOR DE PRESTACIONES)</v>
          </cell>
          <cell r="C1299" t="str">
            <v>MES</v>
          </cell>
          <cell r="D1299">
            <v>2915000</v>
          </cell>
        </row>
        <row r="1300">
          <cell r="A1300">
            <v>9096</v>
          </cell>
          <cell r="B1300" t="str">
            <v>TARIFA MES - PERSONAL TÉCNICO - BATIMETRISTA INSPECTOR (NO INCLUYE FACTOR DE PRESTACIONES)</v>
          </cell>
          <cell r="C1300" t="str">
            <v>MES</v>
          </cell>
          <cell r="D1300">
            <v>3555000</v>
          </cell>
        </row>
        <row r="1301">
          <cell r="A1301">
            <v>9097</v>
          </cell>
          <cell r="B1301" t="str">
            <v>TARIFA MES - PERSONAL TÉCNICO - BATIMETRISTA AUXILIAR (NO INCLUYE FACTOR DE PRESTACIONES)</v>
          </cell>
          <cell r="C1301" t="str">
            <v>MES</v>
          </cell>
          <cell r="D1301">
            <v>2915000</v>
          </cell>
        </row>
        <row r="1302">
          <cell r="A1302">
            <v>9098</v>
          </cell>
          <cell r="B1302" t="str">
            <v>TARIFA MES - PERSONAL AUXILIAR TÉCNICO - CADENERO 1 (NO INCLUYE FACTOR DE PRESTACIONES)</v>
          </cell>
          <cell r="C1302" t="str">
            <v>MES</v>
          </cell>
          <cell r="D1302">
            <v>2204000</v>
          </cell>
        </row>
        <row r="1303">
          <cell r="A1303">
            <v>9099</v>
          </cell>
          <cell r="B1303" t="str">
            <v>TARIFA MES - PERSONAL AUXILIAR TÉCNICO - CADENERO 2 (NO INCLUYE FACTOR DE PRESTACIONES)</v>
          </cell>
          <cell r="C1303" t="str">
            <v>MES</v>
          </cell>
          <cell r="D1303">
            <v>1920000</v>
          </cell>
        </row>
        <row r="1304">
          <cell r="A1304">
            <v>9100</v>
          </cell>
          <cell r="B1304" t="str">
            <v>TARIFA MES - PERSONAL AUXILIAR TÉCNICO - CONDUCTOR O MOTORISTA (NO INCLUYE FACTOR DE PRESTACIONES)</v>
          </cell>
          <cell r="C1304" t="str">
            <v>MES</v>
          </cell>
          <cell r="D1304">
            <v>1597000</v>
          </cell>
        </row>
        <row r="1305">
          <cell r="A1305">
            <v>9101</v>
          </cell>
          <cell r="B1305" t="str">
            <v>TARIFA MES - PERSONAL DE OBRA - MAESTRO DE OBRA (NO INCLUYE FACTOR DE PRESTACIONES)</v>
          </cell>
          <cell r="C1305" t="str">
            <v>MES</v>
          </cell>
          <cell r="D1305">
            <v>4270500</v>
          </cell>
        </row>
        <row r="1306">
          <cell r="A1306">
            <v>9102</v>
          </cell>
          <cell r="B1306" t="str">
            <v>TARIFA MES - PERSONAL ADMINISTRATIVO - ADMINISTRADOR (NO INCLUYE FACTOR DE PRESTACIONES)</v>
          </cell>
          <cell r="C1306" t="str">
            <v>MES</v>
          </cell>
          <cell r="D1306">
            <v>3310000</v>
          </cell>
        </row>
        <row r="1307">
          <cell r="A1307">
            <v>9103</v>
          </cell>
          <cell r="B1307" t="str">
            <v>TARIFA MES - PERSONAL ADMINISTRATIVO - AUXILIAR ADMINISTRATIVO-ALMACENISTA (NO INCLUYE FACTOR DE PRESTACIONES)</v>
          </cell>
          <cell r="C1307" t="str">
            <v>MES</v>
          </cell>
          <cell r="D1307">
            <v>2361000</v>
          </cell>
        </row>
        <row r="1308">
          <cell r="A1308">
            <v>9104</v>
          </cell>
          <cell r="B1308" t="str">
            <v>TARIFA MES - PERSONAL ADMINISTRATIVO - SECRETARIA 1 (NO INCLUYE FACTOR DE PRESTACIONES)</v>
          </cell>
          <cell r="C1308" t="str">
            <v>MES</v>
          </cell>
          <cell r="D1308">
            <v>1920000</v>
          </cell>
        </row>
        <row r="1309">
          <cell r="A1309">
            <v>9105</v>
          </cell>
          <cell r="B1309" t="str">
            <v>TARIFA MES - PERSONAL ADMINISTRATIVO - SECRETARIA 2 (NO INCLUYE FACTOR DE PRESTACIONES)</v>
          </cell>
          <cell r="C1309" t="str">
            <v>MES</v>
          </cell>
          <cell r="D1309">
            <v>1597000</v>
          </cell>
        </row>
        <row r="1310">
          <cell r="A1310">
            <v>9107</v>
          </cell>
          <cell r="B1310" t="str">
            <v>TARIFA MES - PROFESIONAL CATEGORÍA 1 (NO INCLUYE FACTOR DE PRESTACIONES)</v>
          </cell>
          <cell r="C1310" t="str">
            <v>MES</v>
          </cell>
          <cell r="D1310">
            <v>16543000</v>
          </cell>
        </row>
        <row r="1311">
          <cell r="A1311">
            <v>9108</v>
          </cell>
          <cell r="B1311" t="str">
            <v>TARIFA MES - PROFESIONAL CATEGORÍA 2 (NO INCLUYE FACTOR DE PRESTACIONES)</v>
          </cell>
          <cell r="C1311" t="str">
            <v>MES</v>
          </cell>
          <cell r="D1311">
            <v>12608000</v>
          </cell>
        </row>
        <row r="1312">
          <cell r="A1312">
            <v>9109</v>
          </cell>
          <cell r="B1312" t="str">
            <v>TARIFA MES - PROFESIONAL CATEGORÍA 3 (NO INCLUYE FACTOR DE PRESTACIONES)</v>
          </cell>
          <cell r="C1312" t="str">
            <v>MES</v>
          </cell>
          <cell r="D1312">
            <v>10640000</v>
          </cell>
        </row>
        <row r="1313">
          <cell r="A1313">
            <v>9110</v>
          </cell>
          <cell r="B1313" t="str">
            <v>TARIFA MES - PROFESIONAL CATEGORÍA 4 (NO INCLUYE FACTOR DE PRESTACIONES)</v>
          </cell>
          <cell r="C1313" t="str">
            <v>MES</v>
          </cell>
          <cell r="D1313">
            <v>9060000</v>
          </cell>
        </row>
        <row r="1314">
          <cell r="A1314">
            <v>9111</v>
          </cell>
          <cell r="B1314" t="str">
            <v>TARIFA MES - PROFESIONAL CATEGORÍA 5 (NO INCLUYE FACTOR DE PRESTACIONES)</v>
          </cell>
          <cell r="C1314" t="str">
            <v>MES</v>
          </cell>
          <cell r="D1314">
            <v>8172000</v>
          </cell>
        </row>
        <row r="1315">
          <cell r="A1315">
            <v>9112</v>
          </cell>
          <cell r="B1315" t="str">
            <v>TARIFA MES - PROFESIONAL CATEGORÍA 6 (NO INCLUYE FACTOR DE PRESTACIONES)</v>
          </cell>
          <cell r="C1315" t="str">
            <v>MES</v>
          </cell>
          <cell r="D1315">
            <v>7287000</v>
          </cell>
        </row>
        <row r="1316">
          <cell r="A1316">
            <v>9113</v>
          </cell>
          <cell r="B1316" t="str">
            <v>TARIFA MES - PROFESIONAL CATEGORÍA 7 (NO INCLUYE FACTOR DE PRESTACIONES)</v>
          </cell>
          <cell r="C1316" t="str">
            <v>MES</v>
          </cell>
          <cell r="D1316">
            <v>5510000</v>
          </cell>
        </row>
        <row r="1317">
          <cell r="A1317">
            <v>9114</v>
          </cell>
          <cell r="B1317" t="str">
            <v>TARIFA MES - PROFESIONAL CATEGORÍA 8 (NO INCLUYE FACTOR DE PRESTACIONES)</v>
          </cell>
          <cell r="C1317" t="str">
            <v>MES</v>
          </cell>
          <cell r="D1317">
            <v>5200000</v>
          </cell>
        </row>
        <row r="1318">
          <cell r="A1318">
            <v>9116</v>
          </cell>
          <cell r="B1318" t="str">
            <v xml:space="preserve">TARIFA DIA - EQUIPO COMPLETO DE LABORATORIO - ESTUDIOS </v>
          </cell>
          <cell r="C1318" t="str">
            <v>DIA</v>
          </cell>
          <cell r="D1318">
            <v>255000</v>
          </cell>
        </row>
        <row r="1319">
          <cell r="A1319">
            <v>9117</v>
          </cell>
          <cell r="B1319" t="str">
            <v xml:space="preserve">TARIFA MES - EQUIPO COMPLETO DE LABORATORIO - ESTUDIOS </v>
          </cell>
          <cell r="C1319" t="str">
            <v>MES</v>
          </cell>
          <cell r="D1319">
            <v>7357000</v>
          </cell>
        </row>
        <row r="1320">
          <cell r="A1320">
            <v>9118</v>
          </cell>
          <cell r="B1320" t="str">
            <v xml:space="preserve">TARIFA DIA - EQUIPO COMPLETO DE LABORATORIO - INTERVENTORIAS </v>
          </cell>
          <cell r="C1320" t="str">
            <v>DIA</v>
          </cell>
          <cell r="D1320">
            <v>439000</v>
          </cell>
        </row>
        <row r="1321">
          <cell r="A1321">
            <v>9119</v>
          </cell>
          <cell r="B1321" t="str">
            <v xml:space="preserve">TARIFA MES - EQUIPO COMPLETO DE LABORATORIO - INTERVENTORIAS </v>
          </cell>
          <cell r="C1321" t="str">
            <v>MES</v>
          </cell>
          <cell r="D1321">
            <v>13005000</v>
          </cell>
        </row>
        <row r="1322">
          <cell r="A1322">
            <v>9120</v>
          </cell>
          <cell r="B1322" t="str">
            <v>TARIFA DIA - EQUIPO COMPLETO DE BATIMETRIA, HIDROMETRIA O SEDIMENTOMETRIA</v>
          </cell>
          <cell r="C1322" t="str">
            <v>DIA</v>
          </cell>
          <cell r="D1322">
            <v>313000</v>
          </cell>
        </row>
        <row r="1323">
          <cell r="A1323">
            <v>9121</v>
          </cell>
          <cell r="B1323" t="str">
            <v xml:space="preserve">TARIFA MES - EQUIPO COMPLETO DE BATIMETRIA, HIDROMETRIA O SEDIMENTOMETRIA </v>
          </cell>
          <cell r="C1323" t="str">
            <v>MES</v>
          </cell>
          <cell r="D1323">
            <v>9440000</v>
          </cell>
        </row>
        <row r="1324">
          <cell r="A1324">
            <v>9122</v>
          </cell>
          <cell r="B1324" t="str">
            <v xml:space="preserve">TARIFA DIA - PLOTTER </v>
          </cell>
          <cell r="C1324" t="str">
            <v>DIA</v>
          </cell>
          <cell r="D1324">
            <v>47910</v>
          </cell>
        </row>
        <row r="1325">
          <cell r="A1325">
            <v>9123</v>
          </cell>
          <cell r="B1325" t="str">
            <v xml:space="preserve">TARIFA MES - PLOTTER </v>
          </cell>
          <cell r="C1325" t="str">
            <v>MES</v>
          </cell>
          <cell r="D1325">
            <v>1442779</v>
          </cell>
        </row>
        <row r="1326">
          <cell r="A1326">
            <v>9143</v>
          </cell>
          <cell r="B1326" t="str">
            <v>TAPON HD EXTREMO LISO D= 3"</v>
          </cell>
          <cell r="C1326" t="str">
            <v>UN</v>
          </cell>
          <cell r="D1326">
            <v>58178</v>
          </cell>
        </row>
        <row r="1327">
          <cell r="A1327">
            <v>9144</v>
          </cell>
          <cell r="B1327" t="str">
            <v>PRUEBA HIDROSTÁTICA EN TUBERÍAS HASTA DE 12" TRAMOS MÁXIMO DE 500 ML</v>
          </cell>
          <cell r="C1327" t="str">
            <v>UN</v>
          </cell>
          <cell r="D1327">
            <v>690200</v>
          </cell>
        </row>
        <row r="1328">
          <cell r="A1328">
            <v>9145</v>
          </cell>
          <cell r="B1328" t="str">
            <v>DESINFECCIÓN DE TUBERÍAS HASTA DE 12", POR TRAMOS.</v>
          </cell>
          <cell r="C1328" t="str">
            <v>UN</v>
          </cell>
          <cell r="D1328">
            <v>690200</v>
          </cell>
        </row>
        <row r="1329">
          <cell r="A1329">
            <v>9146</v>
          </cell>
          <cell r="B1329" t="str">
            <v>DETECTORES DE DEMANDA VEHICULAR (CÁMARA) NO INCLUYE CABLES</v>
          </cell>
          <cell r="C1329" t="str">
            <v>UN</v>
          </cell>
          <cell r="D1329">
            <v>17278541</v>
          </cell>
        </row>
        <row r="1330">
          <cell r="A1330">
            <v>9147</v>
          </cell>
          <cell r="B1330" t="str">
            <v>DETECTORES DE DEMANDA PEATONAL (BOTONES) NO INCLUYE CABLES</v>
          </cell>
          <cell r="C1330" t="str">
            <v>UN</v>
          </cell>
          <cell r="D1330">
            <v>1937971</v>
          </cell>
        </row>
        <row r="1331">
          <cell r="A1331">
            <v>9148</v>
          </cell>
          <cell r="B1331" t="str">
            <v>TORRE DE ILUMINACIÓN. POTENCIA DE 2.4 A 3.8 KW - INCLUYE COMBUSTIBLE</v>
          </cell>
          <cell r="C1331" t="str">
            <v>MES</v>
          </cell>
          <cell r="D1331">
            <v>3511768</v>
          </cell>
        </row>
        <row r="1332">
          <cell r="A1332">
            <v>9159</v>
          </cell>
          <cell r="B1332" t="str">
            <v>ALQUILER ENTIBADO DESLIZANTE E2, RANGO PROFUNDIDAD DE EXCAVACIÓN: 3.0 M &lt; H &lt;= 4.8 M. INCL. ACCESORIOS Y ELEMENTOS DE FIJACIÓN</v>
          </cell>
          <cell r="C1332" t="str">
            <v>M2/MES</v>
          </cell>
          <cell r="D1332">
            <v>209440</v>
          </cell>
        </row>
        <row r="1333">
          <cell r="A1333">
            <v>9164</v>
          </cell>
          <cell r="B1333" t="str">
            <v>TARIFA DIA - ALQUILER DE VEHICULO: CAMPERO, PICK-UP, CAMIONETA, CAMION O SIMILAR MAYOR A 2000cc DE CILINDRADA, MODELO 2022 A 2019. 100% DE LA TARIFA ESTABLECIDA. INCLUYE TODOS LOS COSTOS DE OPERACIÓN Y MANTENIMIENTO EXCEPTO EL SALARIO DEL CONDUCTOR.</v>
          </cell>
          <cell r="C1333" t="str">
            <v>DIA</v>
          </cell>
          <cell r="D1333">
            <v>396000</v>
          </cell>
        </row>
        <row r="1334">
          <cell r="A1334">
            <v>9165</v>
          </cell>
          <cell r="B1334" t="str">
            <v>TARIFA MES - ALQUILER DE VEHICULO: CAMPERO, PICK-UP, CAMIONETA, CAMION O SIMILAR DE 1300cc A 2000cc DE CILINDRADA, MODELO 2022 A 2019. 100% DE LA TARIFA ESTABLECIDA. INCLUYE TODOS LOS COSTOS DE OPERACIÓN Y MANTENIMIENTO EXCEPTO EL SALARIO DEL CONDUCTOR</v>
          </cell>
          <cell r="C1334" t="str">
            <v>MES</v>
          </cell>
          <cell r="D1334">
            <v>8352000</v>
          </cell>
        </row>
        <row r="1335">
          <cell r="A1335">
            <v>9166</v>
          </cell>
          <cell r="B1335" t="str">
            <v>TARIFA MES - ALQUILER DE VEHICULO: CAMPERO, PICK-UP, CAMIONETA, CAMION O SIMILAR MAYOR A 2000cc DE CILINDRADA, MODELO 2022 A 2019. 100% DE LA TARIFA ESTABLECIDA. INCLUYE TODOS LOS COSTOS DE OPERACIÓN Y MANTENIMIENTO EXCEPTO EL SALARIO DEL CONDUCTOR</v>
          </cell>
          <cell r="C1335" t="str">
            <v>MES</v>
          </cell>
          <cell r="D1335">
            <v>11931000</v>
          </cell>
        </row>
        <row r="1336">
          <cell r="A1336">
            <v>9167</v>
          </cell>
          <cell r="B1336" t="e">
            <v>#VALUE!</v>
          </cell>
          <cell r="C1336" t="str">
            <v>DIA</v>
          </cell>
          <cell r="D1336">
            <v>542000</v>
          </cell>
        </row>
        <row r="1337">
          <cell r="A1337">
            <v>9168</v>
          </cell>
          <cell r="B1337" t="e">
            <v>#VALUE!</v>
          </cell>
          <cell r="C1337" t="str">
            <v>MES</v>
          </cell>
          <cell r="D1337">
            <v>16233000</v>
          </cell>
        </row>
        <row r="1338">
          <cell r="A1338">
            <v>9169</v>
          </cell>
          <cell r="B1338" t="str">
            <v>PALETA PARE-SIGA REGLAMENTADA</v>
          </cell>
          <cell r="C1338" t="str">
            <v>UN</v>
          </cell>
          <cell r="D1338">
            <v>31428</v>
          </cell>
        </row>
        <row r="1339">
          <cell r="A1339">
            <v>9170</v>
          </cell>
          <cell r="B1339" t="str">
            <v>ARANDELA (Kg)</v>
          </cell>
          <cell r="C1339" t="str">
            <v>KG</v>
          </cell>
          <cell r="D1339">
            <v>10895</v>
          </cell>
        </row>
        <row r="1340">
          <cell r="A1340">
            <v>9171</v>
          </cell>
          <cell r="B1340" t="str">
            <v>TORNILLO (Kg)</v>
          </cell>
          <cell r="C1340" t="str">
            <v>KG</v>
          </cell>
          <cell r="D1340">
            <v>9433</v>
          </cell>
        </row>
        <row r="1341">
          <cell r="A1341">
            <v>9172</v>
          </cell>
          <cell r="B1341" t="str">
            <v>TRANSPORTE DE EQUIPO DE HASTA 1 TONELADA POR VIAJE _ INCLUYE ESCOLTA</v>
          </cell>
          <cell r="C1341" t="str">
            <v>VIAJE</v>
          </cell>
          <cell r="D1341">
            <v>600000</v>
          </cell>
        </row>
        <row r="1342">
          <cell r="A1342">
            <v>9176</v>
          </cell>
          <cell r="B1342" t="str">
            <v>PLUMA GRÚA A COMBUSTIÓN - CAPACIDAD DE CARGA DE  250 A 300 KG. GUAYA DE 35m. NO INCLUYE COMBUSTIBLE</v>
          </cell>
          <cell r="C1342" t="str">
            <v>MES</v>
          </cell>
          <cell r="D1342">
            <v>749700</v>
          </cell>
        </row>
        <row r="1343">
          <cell r="A1343">
            <v>9184</v>
          </cell>
          <cell r="B1343" t="str">
            <v>SEÑAL VERTICAL GRUPO DE INFORMATIVAS TIPO RECTANGULO (60cm x 75cm)</v>
          </cell>
          <cell r="C1343" t="str">
            <v>UN</v>
          </cell>
          <cell r="D1343">
            <v>421260</v>
          </cell>
        </row>
        <row r="1344">
          <cell r="A1344">
            <v>9185</v>
          </cell>
          <cell r="B1344" t="str">
            <v>SONORIZADORES PARA INVIDENTES</v>
          </cell>
          <cell r="C1344" t="str">
            <v>UN</v>
          </cell>
          <cell r="D1344">
            <v>5798613</v>
          </cell>
        </row>
        <row r="1345">
          <cell r="A1345">
            <v>9186</v>
          </cell>
          <cell r="B1345" t="str">
            <v>TRANSFORMADOR MONOFASICO 15 KVA (TENSION PRIMARIA DE 13.200, TENSION SECUNDARIA 240/120V ABB</v>
          </cell>
          <cell r="C1345" t="str">
            <v>UN</v>
          </cell>
          <cell r="D1345">
            <v>8033015</v>
          </cell>
        </row>
        <row r="1346">
          <cell r="A1346">
            <v>9187</v>
          </cell>
          <cell r="B1346" t="str">
            <v>POSTE TIPO MÉNSULA T2 (3.50m) EN TUBO SCH 40 GALVANIZADO Y PINTADO.</v>
          </cell>
          <cell r="C1346" t="str">
            <v>UN</v>
          </cell>
          <cell r="D1346">
            <v>4517471</v>
          </cell>
        </row>
        <row r="1347">
          <cell r="A1347">
            <v>9188</v>
          </cell>
          <cell r="B1347" t="str">
            <v>POSTE TIPO MÉNSULA T2 (4.50m) EN TUBO SCH 40 GALVANIZADO Y PINTADO.</v>
          </cell>
          <cell r="C1347" t="str">
            <v>UN</v>
          </cell>
          <cell r="D1347">
            <v>5652500</v>
          </cell>
        </row>
        <row r="1348">
          <cell r="A1348">
            <v>9189</v>
          </cell>
          <cell r="B1348" t="str">
            <v>POSTE TIPO MÉNSULA T2 (6.50m) EN TUBO SCH 40 GALVANIZADO Y PINTADO.</v>
          </cell>
          <cell r="C1348" t="str">
            <v>UN</v>
          </cell>
          <cell r="D1348">
            <v>7217469</v>
          </cell>
        </row>
        <row r="1349">
          <cell r="A1349">
            <v>9190</v>
          </cell>
          <cell r="B1349" t="str">
            <v>POSTE TIPO MÉNSULA T2 (8.50m) EN TUBO SCH 40 GALVANIZADO Y PINTADO.</v>
          </cell>
          <cell r="C1349" t="str">
            <v>UN</v>
          </cell>
          <cell r="D1349">
            <v>13449973</v>
          </cell>
        </row>
        <row r="1350">
          <cell r="A1350">
            <v>9191</v>
          </cell>
          <cell r="B1350" t="str">
            <v>SEMAFORO VEHICULAR DE POLICARBONATO (3x200), LENTES DE POLICARBONATO DE 8", TRES LUCES, SISTEMA DE ILUMINACIÓN A LEDS. TIPO MENSULA.</v>
          </cell>
          <cell r="C1350" t="str">
            <v>UN</v>
          </cell>
          <cell r="D1350">
            <v>4599352</v>
          </cell>
        </row>
        <row r="1351">
          <cell r="A1351">
            <v>9192</v>
          </cell>
          <cell r="B1351" t="str">
            <v>SEMAFORO VEHICULAR DE POLICARBONATO (3x200), LENTES DE POLICARBONATO DE 8", TRES LUCES, SISTEMA DE ILUMINACIÓN A LEDS. FLECHA DE GIRO TIPO MENSULA.</v>
          </cell>
          <cell r="C1351" t="str">
            <v>UN</v>
          </cell>
          <cell r="D1351">
            <v>4480262</v>
          </cell>
        </row>
        <row r="1352">
          <cell r="A1352">
            <v>9193</v>
          </cell>
          <cell r="B1352" t="str">
            <v>SEMAFORO VEHICULAR DE POLICARBONATO (3x200), LENTES DE POLICARBONATO DE 8", TRES LUCES, SISTEMA DE ILUMINACIÓN A LEDS. FLECHA DE GIRO TIPO MASTIL.</v>
          </cell>
          <cell r="C1352" t="str">
            <v>UN</v>
          </cell>
          <cell r="D1352">
            <v>4150137</v>
          </cell>
        </row>
        <row r="1353">
          <cell r="A1353">
            <v>9194</v>
          </cell>
          <cell r="B1353" t="str">
            <v>SEMAFORO VEHICULAR DE POLICARBONATO (3x200), LENTES DE POLICARBONATO DE 8", TRES LUCES, SISTEMA DE ILUMINACIÓN A LEDS. TIPO MASTIL.</v>
          </cell>
          <cell r="C1353" t="str">
            <v>UN</v>
          </cell>
          <cell r="D1353">
            <v>4102977</v>
          </cell>
        </row>
        <row r="1354">
          <cell r="A1354">
            <v>9197</v>
          </cell>
          <cell r="B1354" t="str">
            <v>CONCRETO MR41 COLOR OCRE.</v>
          </cell>
          <cell r="C1354" t="str">
            <v>M3</v>
          </cell>
          <cell r="D1354">
            <v>803866</v>
          </cell>
        </row>
        <row r="1355">
          <cell r="A1355">
            <v>9199</v>
          </cell>
          <cell r="B1355" t="str">
            <v>CONCRETO MR41 COLOR GRIS GRAVA 1" (280 Kg/cm2)</v>
          </cell>
          <cell r="C1355" t="str">
            <v>M3</v>
          </cell>
          <cell r="D1355">
            <v>659879</v>
          </cell>
        </row>
        <row r="1356">
          <cell r="A1356">
            <v>9200</v>
          </cell>
          <cell r="B1356" t="str">
            <v>SEÑAL VERTICAL GRUPO DE PREVENTIVAS TIPO CUADRADO (75cm x 75cm)</v>
          </cell>
          <cell r="C1356" t="str">
            <v>UN</v>
          </cell>
          <cell r="D1356">
            <v>512890</v>
          </cell>
        </row>
        <row r="1357">
          <cell r="A1357">
            <v>9201</v>
          </cell>
          <cell r="B1357" t="str">
            <v>SEÑAL VERTICAL GRUPO DE PREVENTIVAS SP-40 TIPO RECTANGULO (120cm x 40cm)</v>
          </cell>
          <cell r="C1357" t="str">
            <v>UN</v>
          </cell>
          <cell r="D1357">
            <v>492378</v>
          </cell>
        </row>
        <row r="1358">
          <cell r="A1358">
            <v>9202</v>
          </cell>
          <cell r="B1358" t="str">
            <v>SEÑAL VERTICAL GRUPO DE REGLAMENTARIAS TIPO CIRCULO D= 75cm</v>
          </cell>
          <cell r="C1358" t="str">
            <v>UN</v>
          </cell>
          <cell r="D1358">
            <v>503446</v>
          </cell>
        </row>
        <row r="1359">
          <cell r="A1359">
            <v>9203</v>
          </cell>
          <cell r="B1359" t="str">
            <v>SEÑAL VERTICAL GRUPO DE REGLAMENTARIAS SR-01 TIPO OCTAGONO CON ALTURA DE 75cm</v>
          </cell>
          <cell r="C1359" t="str">
            <v>UN</v>
          </cell>
          <cell r="D1359">
            <v>503446</v>
          </cell>
        </row>
        <row r="1360">
          <cell r="A1360">
            <v>9204</v>
          </cell>
          <cell r="B1360" t="str">
            <v>SEÑAL VERTICAL GRUPO DE REGLAMENTARIAS SR-02 TIPO TRIANGULO EQUILATERO 75cm DE LADO</v>
          </cell>
          <cell r="C1360" t="str">
            <v>UN</v>
          </cell>
          <cell r="D1360">
            <v>503446</v>
          </cell>
        </row>
        <row r="1361">
          <cell r="A1361">
            <v>9209</v>
          </cell>
          <cell r="B1361" t="str">
            <v>BARRICADA METALICA TIPO IDU CON CERRADO REFLECTIVO NARANJA Y BLANCO GRADO INGENIERIA, MEDIDAS: 2.40m x 1.50m - 3 BANDEJAS DE 20cm x 2.40m. TABLERO DE DESVIO DE 60cm</v>
          </cell>
          <cell r="C1361" t="str">
            <v>UN</v>
          </cell>
          <cell r="D1361">
            <v>407306</v>
          </cell>
        </row>
        <row r="1362">
          <cell r="A1362">
            <v>9210</v>
          </cell>
          <cell r="B1362" t="str">
            <v>GRÚA REMOLQUE TIPO PLANCHÓN.  INCLUYE CONDUCTOR Y COMBUSTIBLE - INCLUYE MOVILIZACIÓN Y DESMOVILIZACIÓN</v>
          </cell>
          <cell r="C1362" t="str">
            <v>DIA</v>
          </cell>
          <cell r="D1362">
            <v>1416474</v>
          </cell>
        </row>
        <row r="1363">
          <cell r="A1363">
            <v>9216</v>
          </cell>
          <cell r="B1363" t="str">
            <v>METODO DE PRUEBA ESTANDAR PARA LA DETERMINACION DEL INDICE DE RESISTENCIA DE CARGA PUNTUAL EN ROCA. Norma técnica: ASTM D5731-16 (17) Método ISRM-07 Cap 8</v>
          </cell>
          <cell r="C1363" t="str">
            <v>UN</v>
          </cell>
          <cell r="D1363">
            <v>118643</v>
          </cell>
        </row>
        <row r="1364">
          <cell r="A1364">
            <v>9217</v>
          </cell>
          <cell r="B1364" t="str">
            <v>METODO PARA LA DETERMINACION DEL INDICE DE DESLEIMIENTO - DURABILIDAD DE LUTITAS Y OTRAS ROCAS DEBILES. Norma técnica: INVE-236-13 ASTM D4644-16.</v>
          </cell>
          <cell r="C1364" t="str">
            <v>UN</v>
          </cell>
          <cell r="D1364">
            <v>271320</v>
          </cell>
        </row>
        <row r="1365">
          <cell r="A1365">
            <v>9219</v>
          </cell>
          <cell r="B1365" t="str">
            <v>METODO DE PRUEBA ESTANDAR PARA LA RESISTENCIA A LA TRACCION INDIRECTA DE MUESTRAS DE NUCLEO DE ROCA INTACTA. Norma técnica: ASTM D3967-23 NTL-253-91</v>
          </cell>
          <cell r="C1365" t="str">
            <v>UN</v>
          </cell>
          <cell r="D1365">
            <v>104720</v>
          </cell>
        </row>
        <row r="1366">
          <cell r="A1366">
            <v>9229</v>
          </cell>
          <cell r="B1366" t="str">
            <v>JUEGO DE ARO Y TAPA EN HF PARA CAMARA T-13 Y T-14 NORMA ETB</v>
          </cell>
          <cell r="C1366" t="str">
            <v>JGO</v>
          </cell>
          <cell r="D1366">
            <v>526696</v>
          </cell>
        </row>
        <row r="1367">
          <cell r="A1367">
            <v>9247</v>
          </cell>
          <cell r="B1367" t="str">
            <v>LAMINA ALVEOLAR POLICARBONATO 6 MM</v>
          </cell>
          <cell r="C1367" t="str">
            <v>M2</v>
          </cell>
          <cell r="D1367">
            <v>50226</v>
          </cell>
        </row>
        <row r="1368">
          <cell r="A1368">
            <v>9253</v>
          </cell>
          <cell r="B1368" t="str">
            <v>EQUIPO ANDROIDE CON GPS, CAMARA Y WIFI</v>
          </cell>
          <cell r="C1368" t="str">
            <v>UN</v>
          </cell>
          <cell r="D1368">
            <v>242142</v>
          </cell>
        </row>
        <row r="1369">
          <cell r="A1369">
            <v>9254</v>
          </cell>
          <cell r="B1369" t="str">
            <v>TARIFA JORNAL - PROFESIONAL CATEGORÍA 6 (NO INCLUYE FACTOR DE PRESTACIONES)</v>
          </cell>
          <cell r="C1369" t="str">
            <v>JR</v>
          </cell>
          <cell r="D1369">
            <v>242900</v>
          </cell>
        </row>
        <row r="1370">
          <cell r="A1370">
            <v>9255</v>
          </cell>
          <cell r="B1370" t="str">
            <v>CONCRETO MR43 DE RESISTENCIA ACELERADA (7 días)</v>
          </cell>
          <cell r="C1370" t="str">
            <v>M3</v>
          </cell>
          <cell r="D1370">
            <v>684333</v>
          </cell>
        </row>
        <row r="1371">
          <cell r="A1371">
            <v>9256</v>
          </cell>
          <cell r="B1371" t="str">
            <v>TUBERIA CONCRETO REF. CL.V D=24" (60cm)</v>
          </cell>
          <cell r="C1371" t="str">
            <v>ML</v>
          </cell>
          <cell r="D1371">
            <v>844446</v>
          </cell>
        </row>
        <row r="1372">
          <cell r="A1372">
            <v>9257</v>
          </cell>
          <cell r="B1372" t="str">
            <v>TUBERIA CONCRETO REF. CL.V D=27" (70 cm)</v>
          </cell>
          <cell r="C1372" t="str">
            <v>ML</v>
          </cell>
          <cell r="D1372">
            <v>1127231</v>
          </cell>
        </row>
        <row r="1373">
          <cell r="A1373">
            <v>9259</v>
          </cell>
          <cell r="B1373" t="str">
            <v>TUBERIA CONCRETO REF. CL.V D=40´ (100 cm)</v>
          </cell>
          <cell r="C1373" t="str">
            <v>ML</v>
          </cell>
          <cell r="D1373">
            <v>2216903</v>
          </cell>
        </row>
        <row r="1374">
          <cell r="A1374">
            <v>9260</v>
          </cell>
          <cell r="B1374" t="str">
            <v>CRUZ HD  12" x 6" JH (JUNTA HIDRAULICA)</v>
          </cell>
          <cell r="C1374" t="str">
            <v>UN</v>
          </cell>
          <cell r="D1374">
            <v>2668116</v>
          </cell>
        </row>
        <row r="1375">
          <cell r="A1375">
            <v>9275</v>
          </cell>
          <cell r="B1375" t="str">
            <v>ENSAYO DE CORTE DIRECTO EN CONDICION NO CONSOLIDADA, NO DRENADA (UU 3 PUNTOS). Norma técnica: INVE-154-13* (Norma de referencia) UNE-EN-ISO-17892-10 (19)* (Norma de referencia).</v>
          </cell>
          <cell r="C1375" t="str">
            <v>UN</v>
          </cell>
          <cell r="D1375">
            <v>416500</v>
          </cell>
        </row>
        <row r="1376">
          <cell r="A1376">
            <v>9276</v>
          </cell>
          <cell r="B1376" t="str">
            <v>ENSAYO DE CORTE DIRECTO EN CONDICION CONSOLIDADA, NO DRENADA (CU 3 PUNTOS). Norma técnica: INVE-154-13* (Norma de referencia) UNE-EN-ISO-17892-10 (19)* (Norma de referencia) UNE-103401-98 ASTM D6528-17.</v>
          </cell>
          <cell r="C1376" t="str">
            <v>UN</v>
          </cell>
          <cell r="D1376">
            <v>511700</v>
          </cell>
        </row>
        <row r="1377">
          <cell r="A1377">
            <v>9277</v>
          </cell>
          <cell r="B1377" t="str">
            <v>ENSAYO DE CORTE DIRECTO EN CONDICION CONSOLIDADA DRENADA (CD 3 PUNTOS). Norma técnica: INVE-154-13 NTC-1917-00 UNE-EN-ISO-17892-10-19 Numerales 5.2.1 y 7.7.1 ASTM D3080/D3080M-1 1 (Retirado en 2020) AASHTO T-236-22.</v>
          </cell>
          <cell r="C1377" t="str">
            <v>UN</v>
          </cell>
          <cell r="D1377">
            <v>604044</v>
          </cell>
        </row>
        <row r="1378">
          <cell r="A1378">
            <v>9278</v>
          </cell>
          <cell r="B1378" t="str">
            <v>ENSAYO DE COMPRESION TRIAXIAL SOBRE SUELOS COHESIVOS (EN CONDICION NO CONSOLIDADA, NO DRENADA UU 3 PUNTOS). Norma técnica: INVE-153-13 UNE-EN-ISO-17892-8-19 ASTM D2850-23.</v>
          </cell>
          <cell r="C1378" t="str">
            <v>UN</v>
          </cell>
          <cell r="D1378">
            <v>910350</v>
          </cell>
        </row>
        <row r="1379">
          <cell r="A1379">
            <v>9279</v>
          </cell>
          <cell r="B1379" t="str">
            <v>DENSIDAD Y PESO UNITARIO DEL SUELO EN EL TERRENO POR EL METODO DEL CONO Y ARENA. Norma técnica: INVE-161-13 NTC-1667-02 ASTM D1556/D1556M-15e1 (16)</v>
          </cell>
          <cell r="C1379" t="str">
            <v>UN</v>
          </cell>
          <cell r="D1379">
            <v>59500</v>
          </cell>
        </row>
        <row r="1380">
          <cell r="A1380">
            <v>9280</v>
          </cell>
          <cell r="B1380" t="str">
            <v>BOLSA PARA BASURA TIPO INDUSTRIAL NEGRA DE 60 x 90 Cm CALIBRE 2 (PAQUETE DE 30 UNIDADES)</v>
          </cell>
          <cell r="C1380" t="str">
            <v>UN</v>
          </cell>
          <cell r="D1380">
            <v>13029</v>
          </cell>
        </row>
        <row r="1381">
          <cell r="A1381">
            <v>9283</v>
          </cell>
          <cell r="B1381" t="str">
            <v>GUANTE CAUCHO NEGRO CORRUGADO CALIBRE 35</v>
          </cell>
          <cell r="C1381" t="str">
            <v>PAR</v>
          </cell>
          <cell r="D1381">
            <v>6500</v>
          </cell>
        </row>
        <row r="1382">
          <cell r="A1382">
            <v>9286</v>
          </cell>
          <cell r="B1382" t="str">
            <v>OVEROL EN DRILL DOS PIEZAS, CAMISA Y PANTALÓN</v>
          </cell>
          <cell r="C1382" t="str">
            <v>UN</v>
          </cell>
          <cell r="D1382">
            <v>71019</v>
          </cell>
        </row>
        <row r="1383">
          <cell r="A1383">
            <v>9287</v>
          </cell>
          <cell r="B1383" t="str">
            <v>PALA REDONDA No.  2 CON CABO</v>
          </cell>
          <cell r="C1383" t="str">
            <v>UN</v>
          </cell>
          <cell r="D1383">
            <v>21317</v>
          </cell>
        </row>
        <row r="1384">
          <cell r="A1384">
            <v>9288</v>
          </cell>
          <cell r="B1384" t="str">
            <v>BOTIQUIN PRIMEROS AUXILIOS METÁLICO DE 40cm x 27cm x 10cm, INCLUYE MEDICAMENTOS</v>
          </cell>
          <cell r="C1384" t="str">
            <v>UN</v>
          </cell>
          <cell r="D1384">
            <v>129781</v>
          </cell>
        </row>
        <row r="1385">
          <cell r="A1385">
            <v>9289</v>
          </cell>
          <cell r="B1385" t="str">
            <v>FILTRO CONTRA POLVO PARA RESPIRADORES</v>
          </cell>
          <cell r="C1385" t="str">
            <v>UN</v>
          </cell>
          <cell r="D1385">
            <v>12350</v>
          </cell>
        </row>
        <row r="1386">
          <cell r="A1386">
            <v>9290</v>
          </cell>
          <cell r="B1386" t="str">
            <v>CANECA PLÁSTICA NEGRA DE 55 GALONES CON TAPA PLANA.</v>
          </cell>
          <cell r="C1386" t="str">
            <v>UN</v>
          </cell>
          <cell r="D1386">
            <v>137784</v>
          </cell>
        </row>
        <row r="1387">
          <cell r="A1387">
            <v>9302</v>
          </cell>
          <cell r="B1387" t="str">
            <v>CONCRETO GRAVA COMÚN 6000 PSI 44 MPa (420 Kg/cm2)</v>
          </cell>
          <cell r="C1387" t="str">
            <v>M3</v>
          </cell>
          <cell r="D1387">
            <v>691063</v>
          </cell>
        </row>
        <row r="1388">
          <cell r="A1388">
            <v>9303</v>
          </cell>
          <cell r="B1388" t="str">
            <v>TUBO EN U - SEPARADOR DE CICLORUTA SC-01 ARO. ELABORADO EN TUBO AN REDONDO DE 2 1/2" TERMINADO EN PINTURA EN POLVO RESISTENTE A LA INTEMPERIE. (INCLUYE PINTURA)</v>
          </cell>
          <cell r="C1388" t="str">
            <v>UN</v>
          </cell>
          <cell r="D1388">
            <v>178500</v>
          </cell>
        </row>
        <row r="1389">
          <cell r="A1389">
            <v>9306</v>
          </cell>
          <cell r="B1389" t="str">
            <v>ALAMBRE DE PUAS X 350 MTS. CAL. 12</v>
          </cell>
          <cell r="C1389" t="str">
            <v>ROLLO</v>
          </cell>
          <cell r="D1389">
            <v>175708</v>
          </cell>
        </row>
        <row r="1390">
          <cell r="A1390">
            <v>9307</v>
          </cell>
          <cell r="B1390" t="str">
            <v>PUNTILLA GRAPA EN U 1 1/4 x 9"</v>
          </cell>
          <cell r="C1390" t="str">
            <v>KG</v>
          </cell>
          <cell r="D1390">
            <v>8989</v>
          </cell>
        </row>
        <row r="1391">
          <cell r="A1391">
            <v>9309</v>
          </cell>
          <cell r="B1391" t="str">
            <v>FUMIGADORA AGRÍCOLA PLÁSTICA ERGONÓMICA DE 20 LITROS</v>
          </cell>
          <cell r="C1391" t="str">
            <v>UN</v>
          </cell>
          <cell r="D1391">
            <v>144900</v>
          </cell>
        </row>
        <row r="1392">
          <cell r="A1392">
            <v>9310</v>
          </cell>
          <cell r="B1392" t="str">
            <v>HERBICIDA (APLICADO POR ASPERSIÓN)</v>
          </cell>
          <cell r="C1392" t="str">
            <v>LT</v>
          </cell>
          <cell r="D1392">
            <v>28000</v>
          </cell>
        </row>
        <row r="1393">
          <cell r="A1393">
            <v>9311</v>
          </cell>
          <cell r="B1393" t="str">
            <v>RATICIDA 250 G</v>
          </cell>
          <cell r="C1393" t="str">
            <v>GR</v>
          </cell>
          <cell r="D1393">
            <v>102</v>
          </cell>
        </row>
        <row r="1394">
          <cell r="A1394">
            <v>9314</v>
          </cell>
          <cell r="B1394" t="str">
            <v>TARIFA JORNAL - PERSONAL DE OBRA - PLOMERO ELECTRICISTA (INCLUYE FACTOR DE PRESTACIONES)</v>
          </cell>
          <cell r="C1394" t="str">
            <v>JR</v>
          </cell>
          <cell r="D1394">
            <v>130939</v>
          </cell>
        </row>
        <row r="1395">
          <cell r="A1395">
            <v>9317</v>
          </cell>
          <cell r="B1395" t="str">
            <v>TARIFA JORNAL - PERSONAL DE OBRA - OPERARIO (INCLUYE FACTOR DE PRESTACIONES)</v>
          </cell>
          <cell r="C1395" t="str">
            <v>JR</v>
          </cell>
          <cell r="D1395">
            <v>148115</v>
          </cell>
        </row>
        <row r="1396">
          <cell r="A1396">
            <v>9318</v>
          </cell>
          <cell r="B1396" t="str">
            <v>TARIFA HORA - PERSONAL DE OBRA - OPERARIO (INCLUYE FACTOR DE PRESTACIONES)</v>
          </cell>
          <cell r="C1396" t="str">
            <v>HR</v>
          </cell>
          <cell r="D1396">
            <v>18908</v>
          </cell>
        </row>
        <row r="1397">
          <cell r="A1397">
            <v>9319</v>
          </cell>
          <cell r="B1397" t="str">
            <v>TARIFA JORNAL- PERSONAL DE OBRA - OPERARIO HORARIO NOCTURNO (INCLUYE FACTOR DE PRESTACIONES)</v>
          </cell>
          <cell r="C1397" t="str">
            <v>JR</v>
          </cell>
          <cell r="D1397">
            <v>202020</v>
          </cell>
        </row>
        <row r="1398">
          <cell r="A1398">
            <v>9320</v>
          </cell>
          <cell r="B1398" t="str">
            <v>TARIFA JORNAL - PERSONAL TÉCNICO - INSPECTOR 2 (INCLUYE FACTOR DE PRESTACIONES)</v>
          </cell>
          <cell r="C1398" t="str">
            <v>JR</v>
          </cell>
          <cell r="D1398">
            <v>123066</v>
          </cell>
        </row>
        <row r="1399">
          <cell r="A1399">
            <v>9321</v>
          </cell>
          <cell r="B1399" t="str">
            <v>TARIFA JORNAL - PERSONAL TÉCNICO - INSPECTOR 1 (INCLUYE FACTOR DE PRESTACIONES)</v>
          </cell>
          <cell r="C1399" t="str">
            <v>JR</v>
          </cell>
          <cell r="D1399">
            <v>135518</v>
          </cell>
        </row>
        <row r="1400">
          <cell r="A1400">
            <v>9323</v>
          </cell>
          <cell r="B1400" t="str">
            <v>TARIFA JORNAL - PERSONAL TÉCNICO - TOPÓGRAFO INSPECTOR (INCLUYE FACTOR DE PRESTACIONES)</v>
          </cell>
          <cell r="C1400" t="str">
            <v>JR</v>
          </cell>
          <cell r="D1400">
            <v>172766</v>
          </cell>
        </row>
        <row r="1401">
          <cell r="A1401">
            <v>9324</v>
          </cell>
          <cell r="B1401" t="str">
            <v>TARIFA JORNAL - PERSONAL AUXILIAR TÉCNICO - CADENERO 2 (INCLUYE FACTOR DE PRESTACIONES)</v>
          </cell>
          <cell r="C1401" t="str">
            <v>JR</v>
          </cell>
          <cell r="D1401">
            <v>103374</v>
          </cell>
        </row>
        <row r="1402">
          <cell r="A1402">
            <v>9325</v>
          </cell>
          <cell r="B1402" t="str">
            <v>CARROTANQUE IRRIGADOR DE AGUA. ( VIAJE DE 10 M3 )</v>
          </cell>
          <cell r="C1402" t="str">
            <v>VIAJE</v>
          </cell>
          <cell r="D1402">
            <v>300000</v>
          </cell>
        </row>
        <row r="1403">
          <cell r="A1403">
            <v>9333</v>
          </cell>
          <cell r="B1403" t="str">
            <v>MEDIDA DEL POTENCIAL DE COLAPSO DE UN SUELO PARCIALMENTE SATURADO. Norma técnica: INVE-157-13 ASTM  D5333-03 (retirado en 2017).</v>
          </cell>
          <cell r="C1403" t="str">
            <v>UN</v>
          </cell>
          <cell r="D1403">
            <v>308448</v>
          </cell>
        </row>
        <row r="1404">
          <cell r="A1404">
            <v>9334</v>
          </cell>
          <cell r="B1404" t="str">
            <v>DETERMINACION DEL CONTENIDO DE SALES SOLUBLES EN LOS SUELOS. Norma técnica: INVE-158-13 NLT-114-99.</v>
          </cell>
          <cell r="C1404" t="str">
            <v>UN</v>
          </cell>
          <cell r="D1404">
            <v>142800</v>
          </cell>
        </row>
        <row r="1405">
          <cell r="A1405">
            <v>9335</v>
          </cell>
          <cell r="B1405" t="str">
            <v>DETERMINACION DE LA DENSIDAD Y DEL CONTENIDO DE AGUA DEL SUELO Y DEL SUELO - AGREGADO EN EL TERRENO EMPLEANDO MEDIDORES NUCLEARES (PROFUNDIDAD REDUCIDA). Norma técnica: INVE-164-13 ASTM D6938-23.</v>
          </cell>
          <cell r="C1405" t="str">
            <v>UN</v>
          </cell>
          <cell r="D1405">
            <v>44982</v>
          </cell>
        </row>
        <row r="1406">
          <cell r="A1406">
            <v>9342</v>
          </cell>
          <cell r="B1406" t="str">
            <v>DETERMINACION DE TERRONES DE ARCILLA Y PARTICULAS DELEZNABLES EN LOS AGREGADOS. Norma técnica: INVE-211-13 NTC-589-00 ASTM C142/C142M-17</v>
          </cell>
          <cell r="C1406" t="str">
            <v>UN</v>
          </cell>
          <cell r="D1406">
            <v>51408</v>
          </cell>
        </row>
        <row r="1407">
          <cell r="A1407">
            <v>9343</v>
          </cell>
          <cell r="B1407" t="str">
            <v>PRESENCIA DE IMPUREZAS ORGANICAS EN ARENAS USADAS PARA LA PREPARACION DE MORTEROS O CONCRETOS. Norma técnica: INVE-212-13 NTC-127-00 ASTM C40/C40M-20</v>
          </cell>
          <cell r="C1407" t="str">
            <v>UN</v>
          </cell>
          <cell r="D1407">
            <v>36890</v>
          </cell>
        </row>
        <row r="1408">
          <cell r="A1408">
            <v>9344</v>
          </cell>
          <cell r="B1408" t="str">
            <v>DENSIDAD BULK (PESO UNITARIO) Y PORCENTAJE DE VACIOS DE LOS AGREGADOS EN ESTADO SUELTO Y COMPACTO. Norma técnica: INVE-217-13 NTC-92-19</v>
          </cell>
          <cell r="C1408" t="str">
            <v>UN</v>
          </cell>
          <cell r="D1408">
            <v>53550</v>
          </cell>
        </row>
        <row r="1409">
          <cell r="A1409">
            <v>9345</v>
          </cell>
          <cell r="B1409" t="str">
            <v>SOLIDEZ DE LOS AGREGADOS FRENTE A LA ACCION DE SOLUCIONES DE SULFATO DE SODIO O DE MAGNESIO. Norma técnica: INVE-220-13 NTC-126-16 ASTM C88/C88M-18</v>
          </cell>
          <cell r="C1409" t="str">
            <v>UN</v>
          </cell>
          <cell r="D1409">
            <v>287980</v>
          </cell>
        </row>
        <row r="1410">
          <cell r="A1410">
            <v>9346</v>
          </cell>
          <cell r="B1410" t="str">
            <v>CANTIDAD DE PARTICULAS LIVIANAS EN UN AGREGADO PETREO. Norma técnica: INVE-221-13 NTC-130-94 ASTM C123/C123M-23</v>
          </cell>
          <cell r="C1410" t="str">
            <v>UN</v>
          </cell>
          <cell r="D1410">
            <v>140063</v>
          </cell>
        </row>
        <row r="1411">
          <cell r="A1411">
            <v>9347</v>
          </cell>
          <cell r="B1411" t="str">
            <v>DENSIDAD, DENSIDAD RELATIVA (GRAVEDAD ESPECIFICA) Y ABSORCION DEL AGREGADO GRUESO. Norma técnica: INVE-223-13 NTC-176-19 ASTM C127-15 (16)</v>
          </cell>
          <cell r="C1411" t="str">
            <v>UN</v>
          </cell>
          <cell r="D1411">
            <v>85680</v>
          </cell>
        </row>
        <row r="1412">
          <cell r="A1412">
            <v>9348</v>
          </cell>
          <cell r="B1412" t="str">
            <v>DETERMINACION DEL VALOR DEL 10% DE FINOS. Norma técnica: INVE-224-13 BS 812-111 (90)</v>
          </cell>
          <cell r="C1412" t="str">
            <v>UN</v>
          </cell>
          <cell r="D1412">
            <v>262157</v>
          </cell>
        </row>
        <row r="1413">
          <cell r="A1413">
            <v>9350</v>
          </cell>
          <cell r="B1413" t="str">
            <v>DETERMINACION DEL CONTENIDO DE AZUFRE EN LOS AGREGADOS PETREOS. Norma técnica: INVE-233-13.</v>
          </cell>
          <cell r="C1413" t="str">
            <v>UN</v>
          </cell>
          <cell r="D1413">
            <v>305000</v>
          </cell>
        </row>
        <row r="1414">
          <cell r="A1414">
            <v>9351</v>
          </cell>
          <cell r="B1414" t="str">
            <v>DETERMINACION DE LA REACTIVIDAD POTENCIAL ACALI-SILICE DE AGREGADOS (METODO QUIMICO). Norma técnica: INVE-234-13 NTC-175-96.</v>
          </cell>
          <cell r="C1414" t="str">
            <v>UN</v>
          </cell>
          <cell r="D1414">
            <v>452200</v>
          </cell>
        </row>
        <row r="1415">
          <cell r="A1415">
            <v>9352</v>
          </cell>
          <cell r="B1415" t="str">
            <v>DETERMINACION DE LA LIMPIEZA SUPERFICIAL DE LAS PARTICULAS DE AGREGADO GRUESO. Norma técnica: INVE-237-13.</v>
          </cell>
          <cell r="C1415" t="str">
            <v>UN</v>
          </cell>
          <cell r="D1415">
            <v>63665</v>
          </cell>
        </row>
        <row r="1416">
          <cell r="A1416">
            <v>9353</v>
          </cell>
          <cell r="B1416" t="str">
            <v>DETERMINACION DE LA RESISTENCIA DEL AGREGADO GRUESO A LA DEGRADACION POR ABRASION, UTILIZANDO EL APARATO MICRO-DEVAL. Norma técnica: INVE-238-13 ASTM D6928-17</v>
          </cell>
          <cell r="C1416" t="str">
            <v>UN</v>
          </cell>
          <cell r="D1416">
            <v>233835</v>
          </cell>
        </row>
        <row r="1417">
          <cell r="A1417">
            <v>9354</v>
          </cell>
          <cell r="B1417" t="str">
            <v>DETERMINACION DEL CONTENIDO DE VACIOS EN AGREGADOS FINOS NO COMPACTADOS (INFLUENCIADO POR LA FORMA DE LAS PARTICULAS, LA TEXTURA SUPERFICIAL Y LA GRANULOMETRIA). Norma técnica: INVE-239-13.</v>
          </cell>
          <cell r="C1417" t="str">
            <v>UN</v>
          </cell>
          <cell r="D1417">
            <v>112217</v>
          </cell>
        </row>
        <row r="1418">
          <cell r="A1418">
            <v>9355</v>
          </cell>
          <cell r="B1418" t="str">
            <v>PROPORCION DE PARTICULAS PLANAS, ALARGADAS O PLANAS Y ALARGADAS EN AGREGADOS GRUESOS. Norma técnica: INVE-240-13 ASTM D4791-19</v>
          </cell>
          <cell r="C1418" t="str">
            <v>UN</v>
          </cell>
          <cell r="D1418">
            <v>157080</v>
          </cell>
        </row>
        <row r="1419">
          <cell r="A1419">
            <v>9356</v>
          </cell>
          <cell r="B1419" t="str">
            <v>ANALISIS PETROGRAFICO DE AGREGADOS PARA CONCRETO (1 SECCION DELGADA). Norma técnica: ASTM C295/C295M-19</v>
          </cell>
          <cell r="C1419" t="str">
            <v>UN</v>
          </cell>
          <cell r="D1419">
            <v>1832600</v>
          </cell>
        </row>
        <row r="1420">
          <cell r="A1420">
            <v>9357</v>
          </cell>
          <cell r="B1420" t="str">
            <v>ANALISIS PETROGRAFICO DE AGREGADOS PARA CONCRETO (2 SECCIONES DELGADAS). Norma técnica: ASTM C295/C295M-19</v>
          </cell>
          <cell r="C1420" t="str">
            <v>UN</v>
          </cell>
          <cell r="D1420">
            <v>1714790</v>
          </cell>
        </row>
        <row r="1421">
          <cell r="A1421">
            <v>9358</v>
          </cell>
          <cell r="B1421" t="str">
            <v>ANALISIS PETROGRAFICO DE AGREGADOS PARA CONCRETO (3 SECCIONES DELGADAS). Norma técnica: ASTM C295/C295M-19</v>
          </cell>
          <cell r="C1421" t="str">
            <v>UN</v>
          </cell>
          <cell r="D1421">
            <v>1915900</v>
          </cell>
        </row>
        <row r="1422">
          <cell r="A1422">
            <v>9359</v>
          </cell>
          <cell r="B1422" t="str">
            <v>DETERMINACION DEL CONTENIDO DE AGUA EN LOS MATERIALES BITUMINOSOS POR DESTILACION. Norma técnica: INVE-704-13 ASTM D95-13 (18).</v>
          </cell>
          <cell r="C1422" t="str">
            <v>UN</v>
          </cell>
          <cell r="D1422">
            <v>229075</v>
          </cell>
        </row>
        <row r="1423">
          <cell r="A1423">
            <v>9360</v>
          </cell>
          <cell r="B1423" t="str">
            <v>PUNTOS DE INFLAMACION Y DE COMBUSTION MEDIANTE LA COPA ABIERTA CLEVELAND. Norma técnica: INVE-709-13 ASTM D92-18.</v>
          </cell>
          <cell r="C1423" t="str">
            <v>UN</v>
          </cell>
          <cell r="D1423">
            <v>120428</v>
          </cell>
        </row>
        <row r="1424">
          <cell r="A1424">
            <v>9361</v>
          </cell>
          <cell r="B1424" t="str">
            <v>SOLUBILIDAD DE MATERIALES ASFALTICOS EN TRICLOROETILENO. Norma técnica: INVE-713-13</v>
          </cell>
          <cell r="C1424" t="str">
            <v>UN</v>
          </cell>
          <cell r="D1424">
            <v>381395</v>
          </cell>
        </row>
        <row r="1425">
          <cell r="A1425">
            <v>9363</v>
          </cell>
          <cell r="B1425" t="str">
            <v>DETERMINACION DE LA VISCOSIDAD DEL ASFALTO EMPLEANDO UN VISCOSIMETRO ROTACIONAL (TRES TEMPERATURAS). Norma técnica: INVE-717-13 ASTM D4402/D4402M-23 AASHTO T-316-19</v>
          </cell>
          <cell r="C1425" t="str">
            <v>UN</v>
          </cell>
          <cell r="D1425">
            <v>358190</v>
          </cell>
        </row>
        <row r="1426">
          <cell r="A1426">
            <v>9364</v>
          </cell>
          <cell r="B1426" t="str">
            <v>EFECTO DEL CALOR Y DEL AIRE SOBRE EL ASFALTO EN LAMINA DELGADA Y ROTATORIA. Norma técnica: INVE-720-13 ASTM D2872-22.</v>
          </cell>
          <cell r="C1426" t="str">
            <v>UN</v>
          </cell>
          <cell r="D1426">
            <v>678300</v>
          </cell>
        </row>
        <row r="1427">
          <cell r="A1427">
            <v>9366</v>
          </cell>
          <cell r="B1427" t="str">
            <v>GRAVEDAD ESPECIFICA BULK Y DENSIDAD DE MEZCLAS ASFALTICAS COMPACTADAS ABSORBENTES EMPLEANDO ESPECIMENES RECUBIERTOS CON UNA PELICULA DE PARAFINA. Norma técnica: INVE-734-13 ASTM D1188/D1188M-22</v>
          </cell>
          <cell r="C1427" t="str">
            <v>UN</v>
          </cell>
          <cell r="D1427">
            <v>57834</v>
          </cell>
        </row>
        <row r="1428">
          <cell r="A1428">
            <v>9367</v>
          </cell>
          <cell r="B1428" t="str">
            <v>GRAVEDAD ESPECIFICA MAXIMA DE MEZCLAS ASFALTICAS PARA PAVIMENTOS. Norma técnica: INVE-735-13 ASTM D2041/D2041M-11 (19).</v>
          </cell>
          <cell r="C1428" t="str">
            <v>UN</v>
          </cell>
          <cell r="D1428">
            <v>122831</v>
          </cell>
        </row>
        <row r="1429">
          <cell r="A1429">
            <v>9368</v>
          </cell>
          <cell r="B1429" t="str">
            <v>MEDIDA DE LA DENSIDAD DE CAPAS DE CONCRETO ASFALTICO EN EL TERRENO EMPLEANDO EL METODO NUCLEAR. Norma técnica: INVE-746-13 ASTM D2950/D2950M-22 (23).</v>
          </cell>
          <cell r="C1429" t="str">
            <v>UN</v>
          </cell>
          <cell r="D1429">
            <v>53550</v>
          </cell>
        </row>
        <row r="1430">
          <cell r="A1430">
            <v>9369</v>
          </cell>
          <cell r="B1430" t="str">
            <v>DETERMINACION DE LAS PROPIEDADES REOLOGICAS DE LOS LIGANTES ASFALTICOS MEDIANTE EL REOMETRO DE CORTE DINAMICO. Norma técnica: INVE-750-13 AASHTO T-315-20.</v>
          </cell>
          <cell r="C1430" t="str">
            <v>UN</v>
          </cell>
          <cell r="D1430">
            <v>1182265</v>
          </cell>
        </row>
        <row r="1431">
          <cell r="A1431">
            <v>9370</v>
          </cell>
          <cell r="B1431" t="str">
            <v>RESISTENCIA A LA DEFORMACION PLASTICA DE LAS MEZCLAS ASFALTICAS MEDIANTE LA PISTA DE ENSAYO DE LABORATORIO. Norma técnica: INVE-756-13 NLT-173-00.</v>
          </cell>
          <cell r="C1431" t="str">
            <v>UN</v>
          </cell>
          <cell r="D1431">
            <v>1303050</v>
          </cell>
        </row>
        <row r="1432">
          <cell r="A1432">
            <v>9371</v>
          </cell>
          <cell r="B1432" t="str">
            <v>RECUPERACION DEL ASFALTO DE UNA SOLUCION UTILIZANDO EL EVAPORADOR ROTATORIO. Norma técnica: INVE-759-13 ASTM D5404/D5404M-21.</v>
          </cell>
          <cell r="C1432" t="str">
            <v>UN</v>
          </cell>
          <cell r="D1432">
            <v>737800</v>
          </cell>
        </row>
        <row r="1433">
          <cell r="A1433">
            <v>9373</v>
          </cell>
          <cell r="B1433" t="str">
            <v>ADHESIVIDAD DE LOS LIGANTES BITUMINOSOS A LOS AGREGADOS FINOS (METODO RIEDEL - WEBER). Norma técnica: INVE-774-13 NLT-355-93.</v>
          </cell>
          <cell r="C1433" t="str">
            <v>UN</v>
          </cell>
          <cell r="D1433">
            <v>209154</v>
          </cell>
        </row>
        <row r="1434">
          <cell r="A1434">
            <v>9374</v>
          </cell>
          <cell r="B1434" t="str">
            <v>ANALISIS GRANULOMETRICO DE LOS AGREGADOS EXTRAIDOS DE MEZCLAS ASFALTICAS. Norma técnica: INVE-782-13 ASTM D5444-23.</v>
          </cell>
          <cell r="C1434" t="str">
            <v>UN</v>
          </cell>
          <cell r="D1434">
            <v>69377</v>
          </cell>
        </row>
        <row r="1435">
          <cell r="A1435">
            <v>9375</v>
          </cell>
          <cell r="B1435" t="str">
            <v>DETERMINACION DE LAS LEYES DE FATIGA DE MEZCLAS ASFALTICAS COMPACTADAS EN CALIENTE SOMETIDAS A FLEXION DINAMICA. Norma técnica: INVE-784-13 UNE-EN-12697-24-19 Anexo D AASHTO-T-321-22.</v>
          </cell>
          <cell r="C1435" t="str">
            <v>UN</v>
          </cell>
          <cell r="D1435">
            <v>4046000</v>
          </cell>
        </row>
        <row r="1436">
          <cell r="A1436">
            <v>9379</v>
          </cell>
          <cell r="B1436" t="str">
            <v>VISCOSIDAD SAYBOLT DE ASFALTOS. Norma técnica: INVE-714-13 ASTM D88/D88M-07 (19) e1</v>
          </cell>
          <cell r="C1436" t="str">
            <v>UN</v>
          </cell>
          <cell r="D1436">
            <v>157913</v>
          </cell>
        </row>
        <row r="1437">
          <cell r="A1437">
            <v>9381</v>
          </cell>
          <cell r="B1437" t="str">
            <v>RECUPERACION ELASTICA POR TORSION DE ASFALTOS MODIFICADOS. Norma técnica: INVE-727-13 NLT-329-91.</v>
          </cell>
          <cell r="C1437" t="str">
            <v>UN</v>
          </cell>
          <cell r="D1437">
            <v>77588</v>
          </cell>
        </row>
        <row r="1438">
          <cell r="A1438">
            <v>9383</v>
          </cell>
          <cell r="B1438" t="str">
            <v>DESTILACION DE EMULSIONES ASFALTICAS. Norma técnica: INVE-762-13 ASTM D6997-12 (20).</v>
          </cell>
          <cell r="C1438" t="str">
            <v>UN</v>
          </cell>
          <cell r="D1438">
            <v>202062</v>
          </cell>
        </row>
        <row r="1439">
          <cell r="A1439">
            <v>9384</v>
          </cell>
          <cell r="B1439" t="str">
            <v>VISCOSIDAD SAYBOLT FUROL DE EMULSIONES ASFALTICAS. Norma técnica: INVE-763-13 ASTM D7496-18 (19).</v>
          </cell>
          <cell r="C1439" t="str">
            <v>UN</v>
          </cell>
          <cell r="D1439">
            <v>139230</v>
          </cell>
        </row>
        <row r="1440">
          <cell r="A1440">
            <v>9385</v>
          </cell>
          <cell r="B1440" t="str">
            <v>MUESTREO Y ENSAYO DE PREFABRICADOS DE CONCRETO NO REFORZADOS, VIBROCOMPACTADOS (RESISTENCIA A LA COMPRESION). Norma técnica: NTC-4024-01 Numeral 6.</v>
          </cell>
          <cell r="C1440" t="str">
            <v>UN</v>
          </cell>
          <cell r="D1440">
            <v>41650</v>
          </cell>
        </row>
        <row r="1441">
          <cell r="A1441">
            <v>9386</v>
          </cell>
          <cell r="B1441" t="str">
            <v>ABSORCION DE AGUA POR LOS ADOQUINES DE CONCRETO. Norma técnica: INVE-427-13 NTC-2017-18 Numeral 6.3 ASTM C140/C140M-22c</v>
          </cell>
          <cell r="C1441" t="str">
            <v>UN</v>
          </cell>
          <cell r="D1441">
            <v>47600</v>
          </cell>
        </row>
        <row r="1442">
          <cell r="A1442">
            <v>9387</v>
          </cell>
          <cell r="B1442" t="str">
            <v>DISEÑO DE MEZCLAS DE CONCRETO CON DOS AGREGADOS PARA UNA RESISTENCIA DADA (Incluye caracterización)</v>
          </cell>
          <cell r="C1442" t="str">
            <v>UN</v>
          </cell>
          <cell r="D1442">
            <v>595000</v>
          </cell>
        </row>
        <row r="1443">
          <cell r="A1443">
            <v>9388</v>
          </cell>
          <cell r="B1443" t="str">
            <v>MEDIDA DE LA MACROTEXTURA SUPERFICIAL DE UN PAVIMENTO EMPLEANDO LA TECNICA VOLUMETRICA. Norma técnica: INVE-791-13 ASTM E965-15 (19) NLT-335-00.</v>
          </cell>
          <cell r="C1443" t="str">
            <v>UN</v>
          </cell>
          <cell r="D1443">
            <v>55930</v>
          </cell>
        </row>
        <row r="1444">
          <cell r="A1444">
            <v>9389</v>
          </cell>
          <cell r="B1444" t="str">
            <v>METODO DE PRUEBA ESTANDAR PARA DETERMINAR LA CARGA DE ROTURA Y ELONGACION DE GEOTEXTILES (METODO GRAB). Norma técnica: ASTM D4632/D4632M-15a (23)</v>
          </cell>
          <cell r="C1444" t="str">
            <v>UN</v>
          </cell>
          <cell r="D1444">
            <v>345100</v>
          </cell>
        </row>
        <row r="1445">
          <cell r="A1445">
            <v>9396</v>
          </cell>
          <cell r="B1445" t="str">
            <v>MÉTODOS PARA MUESTREO Y ENSAYOS DE UNIDADES DE MAMPOSTERÍA Y OTROS PRODUCTOS DE ARCILLA. MÓDULO DE ROTURA - ENSAYO DE FLEXION. Norma técnica: NTC-4017-18 Numeral 6.</v>
          </cell>
          <cell r="C1445" t="str">
            <v>UN</v>
          </cell>
          <cell r="D1445">
            <v>37218</v>
          </cell>
        </row>
        <row r="1446">
          <cell r="A1446">
            <v>9397</v>
          </cell>
          <cell r="B1446" t="str">
            <v>ADOQUINES DE CONCRETO PARA PAVIMENTOS (RESISTENCIA A LA FLEXOTRACCION - MODULO DE ROTURA). Norma técnica: NTC-2017-18 Numeral 6.4.</v>
          </cell>
          <cell r="C1446" t="str">
            <v>UN</v>
          </cell>
          <cell r="D1446">
            <v>33415</v>
          </cell>
        </row>
        <row r="1447">
          <cell r="A1447">
            <v>9398</v>
          </cell>
          <cell r="B1447" t="str">
            <v>METODO DE ENSAYO PARA DETERMINAR LA RESISTENCIA A LA ABRASION DE MATERIALES PARA PISOS Y PAVIMENTOS, MEDIANTE ARENA Y DISCO METALICO ANCHO. (ADOQUINES DE CONCRETO). Norma técnica: NTC-5147-02.</v>
          </cell>
          <cell r="C1447" t="str">
            <v>UN</v>
          </cell>
          <cell r="D1447">
            <v>105375</v>
          </cell>
        </row>
        <row r="1448">
          <cell r="A1448">
            <v>9401</v>
          </cell>
          <cell r="B1448" t="str">
            <v>LOSETAS DE CONCRETO PARA PAVIMENTOS. RESISTENCIA A LA FLEXOTRACCION - MODULO DE ROTURA. Norma técnica: NTC-4992-22 Numeral 6.4.</v>
          </cell>
          <cell r="C1448" t="str">
            <v>UN</v>
          </cell>
          <cell r="D1448">
            <v>61166</v>
          </cell>
        </row>
        <row r="1449">
          <cell r="A1449">
            <v>9402</v>
          </cell>
          <cell r="B1449" t="str">
            <v>LOSETAS DE CONCRETO PARA PAVIMENTOS. ABSORCION DE AGUA Y DENSIDAD. Norma técnica: NTC-4992-22 Numeral 6.3.</v>
          </cell>
          <cell r="C1449" t="str">
            <v>UN</v>
          </cell>
          <cell r="D1449">
            <v>41650</v>
          </cell>
        </row>
        <row r="1450">
          <cell r="A1450">
            <v>9404</v>
          </cell>
          <cell r="B1450" t="str">
            <v>METODO DE ENSAYO PARA DETERMINAR LA RESISTENCIA A LA ABRASION DE MATERIALES PARA PISOS Y PAVIMENTOS, MEDIANTE ARENA Y DISCO METALICO ANCHO. (LOSETAS DE CONCRETO). Norma técnica: NTC-5147-02.</v>
          </cell>
          <cell r="C1450" t="str">
            <v>UN</v>
          </cell>
          <cell r="D1450">
            <v>79730</v>
          </cell>
        </row>
        <row r="1451">
          <cell r="A1451">
            <v>9405</v>
          </cell>
          <cell r="B1451" t="str">
            <v>PREFABRICADOS DE CONCRETO. BORDILLOS Y SARDINALES DE CONCRETO (MODULO DE ROTURA). Norma técnica: NTC-4109-19 Numeral 7.</v>
          </cell>
          <cell r="C1451" t="str">
            <v>UN</v>
          </cell>
          <cell r="D1451">
            <v>269892</v>
          </cell>
        </row>
        <row r="1452">
          <cell r="A1452">
            <v>9407</v>
          </cell>
          <cell r="B1452" t="str">
            <v>EXTRACCION DE TESTIGOS DE PAVIMENTOS ASFALTICOS MEDIANTE ASERRADO, DE 100 CM X 100 CM. Norma técnica: INVE-758-13 Numeral 5.2 ASTM D5361/D5361M-22.</v>
          </cell>
          <cell r="C1452" t="str">
            <v>UN</v>
          </cell>
          <cell r="D1452">
            <v>130900</v>
          </cell>
        </row>
        <row r="1453">
          <cell r="A1453">
            <v>9408</v>
          </cell>
          <cell r="B1453" t="str">
            <v>PUESTO DE TRABAJO - ESCRITORIO 75x120x50</v>
          </cell>
          <cell r="C1453" t="str">
            <v>UN</v>
          </cell>
          <cell r="D1453">
            <v>209467</v>
          </cell>
        </row>
        <row r="1454">
          <cell r="A1454">
            <v>9409</v>
          </cell>
          <cell r="B1454" t="str">
            <v>SILLA ESCRITORIO GIRATORIA CON BRAZOS</v>
          </cell>
          <cell r="C1454" t="str">
            <v>UN</v>
          </cell>
          <cell r="D1454">
            <v>189338</v>
          </cell>
        </row>
        <row r="1455">
          <cell r="A1455">
            <v>9413</v>
          </cell>
          <cell r="B1455" t="str">
            <v>LAMINA ALFAJOR</v>
          </cell>
          <cell r="C1455" t="str">
            <v>KG</v>
          </cell>
          <cell r="D1455">
            <v>6486</v>
          </cell>
        </row>
        <row r="1456">
          <cell r="A1456">
            <v>9414</v>
          </cell>
          <cell r="B1456" t="str">
            <v>SILLA PLÁSTICA SIN BRAZOS</v>
          </cell>
          <cell r="C1456" t="str">
            <v>UN</v>
          </cell>
          <cell r="D1456">
            <v>36607</v>
          </cell>
        </row>
        <row r="1457">
          <cell r="A1457">
            <v>9423</v>
          </cell>
          <cell r="B1457" t="str">
            <v>TARIFA MES - PERSONAL DE OBRA - TÉCNICO (PLOMERO_ELECTRICISTA) (INCLUYE FACTOR DE PRESTACIONES)</v>
          </cell>
          <cell r="C1457" t="str">
            <v>MES</v>
          </cell>
          <cell r="D1457">
            <v>3928173</v>
          </cell>
        </row>
        <row r="1458">
          <cell r="A1458">
            <v>9424</v>
          </cell>
          <cell r="B1458" t="str">
            <v>TARIFA MES - PERSONAL DE OBRA - AYUDANTE (INCLUYE FACTOR DE PRESTACIONES)</v>
          </cell>
          <cell r="C1458" t="str">
            <v>MES</v>
          </cell>
          <cell r="D1458">
            <v>2382324</v>
          </cell>
        </row>
        <row r="1459">
          <cell r="A1459">
            <v>9427</v>
          </cell>
          <cell r="B1459" t="str">
            <v>COSTO DE LA REPRODUCCIÓN DE PLANOS TAMAÑO PLIEGO</v>
          </cell>
          <cell r="C1459" t="str">
            <v>UN</v>
          </cell>
          <cell r="D1459">
            <v>12589</v>
          </cell>
        </row>
        <row r="1460">
          <cell r="A1460">
            <v>9428</v>
          </cell>
          <cell r="B1460" t="str">
            <v>COSTO DE CERTIFICADO DE TRADICIÓN Y LIBERTAD DE INMUEBLES</v>
          </cell>
          <cell r="C1460" t="str">
            <v>UN</v>
          </cell>
          <cell r="D1460">
            <v>23338</v>
          </cell>
        </row>
        <row r="1461">
          <cell r="A1461">
            <v>9433</v>
          </cell>
          <cell r="B1461" t="str">
            <v>EXPANSIÓN LIBRE EN CONSOLIDÓMETRO. Norma técnica: ASTM D4546 - 14e1. Norma técnica: ASTM D4546 - 14e1.</v>
          </cell>
          <cell r="C1461" t="str">
            <v>UN</v>
          </cell>
          <cell r="D1461">
            <v>167076</v>
          </cell>
        </row>
        <row r="1462">
          <cell r="A1462">
            <v>9434</v>
          </cell>
          <cell r="B1462" t="str">
            <v>TRATAMIENTO Y DISPOSICIÓN FINAL DE LODOS NO PELIGROSOS PROVENIENTES DE ALCANTARILLADO</v>
          </cell>
          <cell r="C1462" t="str">
            <v>KG</v>
          </cell>
          <cell r="D1462">
            <v>381</v>
          </cell>
        </row>
        <row r="1463">
          <cell r="A1463">
            <v>9437</v>
          </cell>
          <cell r="B1463" t="str">
            <v xml:space="preserve">CONO CONCENTRICO PARA POZO D= 1.20m x 0.60m e=0.10m  h= 0.75m </v>
          </cell>
          <cell r="C1463" t="str">
            <v>UN</v>
          </cell>
          <cell r="D1463">
            <v>721810</v>
          </cell>
        </row>
        <row r="1464">
          <cell r="A1464">
            <v>9441</v>
          </cell>
          <cell r="B1464" t="str">
            <v>SEÑAL LUMINOSA BIDIRECCIONAL 1.50m x 0.50m</v>
          </cell>
          <cell r="C1464" t="str">
            <v>UN</v>
          </cell>
          <cell r="D1464">
            <v>1356600</v>
          </cell>
        </row>
        <row r="1465">
          <cell r="A1465">
            <v>9443</v>
          </cell>
          <cell r="B1465" t="str">
            <v>DETERMINACION DEL COEFICIENTE DE PULIMIENTO ACELERADO (CPA) DE LAS PARTICULAS DE AGREGADO GRUESO. Norma técnica: INVE-232-13.</v>
          </cell>
          <cell r="C1465" t="str">
            <v>UN</v>
          </cell>
          <cell r="D1465">
            <v>1773100</v>
          </cell>
        </row>
        <row r="1466">
          <cell r="A1466">
            <v>9444</v>
          </cell>
          <cell r="B1466" t="str">
            <v>PORCENTAJE DE VACIOS CON AIRE EN MEZCLAS ASFALTICAS COMPACTADAS DENSAS Y ABIERTAS. Norma técnica: INVE-736-13 ASTM D3203/D3203M-22.</v>
          </cell>
          <cell r="C1466" t="str">
            <v>UN</v>
          </cell>
          <cell r="D1466">
            <v>196469</v>
          </cell>
        </row>
        <row r="1467">
          <cell r="A1467">
            <v>9445</v>
          </cell>
          <cell r="B1467" t="str">
            <v>CONCENTRACION CRITICA DE LLENANTE EN MEZCLAS DE CONCRETO ASFALTICO. Norma técnica: INVE-745-13 IRAM-1542-83</v>
          </cell>
          <cell r="C1467" t="str">
            <v>UN</v>
          </cell>
          <cell r="D1467">
            <v>265370</v>
          </cell>
        </row>
        <row r="1468">
          <cell r="A1468">
            <v>9446</v>
          </cell>
          <cell r="B1468" t="str">
            <v>ADHESIVIDAD DE LOS LIGANTES BITUMINOSOS A LOS ARIDOS EN PRESENCIA DE AGUA (STRIPPING). Norma técnica: AASHTO T-182-02 NLT-166-92</v>
          </cell>
          <cell r="C1468" t="str">
            <v>UN</v>
          </cell>
          <cell r="D1468">
            <v>77350</v>
          </cell>
        </row>
        <row r="1469">
          <cell r="A1469">
            <v>9447</v>
          </cell>
          <cell r="B1469" t="str">
            <v>METODO DE PRUEBA ESTANDAR PARA EL MODULO DINAMICO DE MEZCLAS ASFALTICAS. Norma técnica: ASTM D3497-95 (17)  AASHTO TP-62-07 AASHTO T-342-22</v>
          </cell>
          <cell r="C1469" t="str">
            <v>UN</v>
          </cell>
          <cell r="D1469">
            <v>1731450</v>
          </cell>
        </row>
        <row r="1470">
          <cell r="A1470">
            <v>9448</v>
          </cell>
          <cell r="B1470" t="str">
            <v>SEDIMENTACION DE LAS EMULSIONES ASFALTICAS DURANTE EL ALMACENAMIENTO. Norma técnica: INVE-764-13 ASTM D6930-19 NLT-140-99.</v>
          </cell>
          <cell r="C1470" t="str">
            <v>UN</v>
          </cell>
          <cell r="D1470">
            <v>236215</v>
          </cell>
        </row>
        <row r="1471">
          <cell r="A1471">
            <v>9449</v>
          </cell>
          <cell r="B1471" t="str">
            <v>TAMIZADO DE LAS EMULSIONES ASFALTICAS. Norma técnica: INVE-765-13 ASTM D6933-22.</v>
          </cell>
          <cell r="C1471" t="str">
            <v>UN</v>
          </cell>
          <cell r="D1471">
            <v>64730</v>
          </cell>
        </row>
        <row r="1472">
          <cell r="A1472">
            <v>9450</v>
          </cell>
          <cell r="B1472" t="str">
            <v>DEMULSIBILIDAD DE LAS EMULSIONES ASFALTICAS. Norma técnica: INVE-766-13 ASTM D6936-17.</v>
          </cell>
          <cell r="C1472" t="str">
            <v>UN</v>
          </cell>
          <cell r="D1472">
            <v>148155</v>
          </cell>
        </row>
        <row r="1473">
          <cell r="A1473">
            <v>9451</v>
          </cell>
          <cell r="B1473" t="str">
            <v>IDENTIFICACION DE LAS EMULSIONES ASFALTICAS CATIONICAS MEDIANTE LA DETERMINACION DE LA CARGA DE LAS PARTICULAS. Norma técnica: INVE-767-13 ASTM D7402-09 (17) NLT-194-99.</v>
          </cell>
          <cell r="C1473" t="str">
            <v>UN</v>
          </cell>
          <cell r="D1473">
            <v>84490</v>
          </cell>
        </row>
        <row r="1474">
          <cell r="A1474">
            <v>9452</v>
          </cell>
          <cell r="B1474" t="str">
            <v>PH DE LAS EMULSIONES ASFALTICAS. Norma técnica: INVE-768-13 NLT-195-92.</v>
          </cell>
          <cell r="C1474" t="str">
            <v>UN</v>
          </cell>
          <cell r="D1474">
            <v>69020</v>
          </cell>
        </row>
        <row r="1475">
          <cell r="A1475">
            <v>9453</v>
          </cell>
          <cell r="B1475" t="str">
            <v>ENSAYO DE MEZCLA CON CEMENTO DE LAS EMULSIONES ASFALTICAS. Norma técnica: INVE-770-13 ASTM D6935-22 NLT-144-98.</v>
          </cell>
          <cell r="C1475" t="str">
            <v>UN</v>
          </cell>
          <cell r="D1475">
            <v>273700</v>
          </cell>
        </row>
        <row r="1476">
          <cell r="A1476">
            <v>9454</v>
          </cell>
          <cell r="B1476" t="str">
            <v>MEDIDA DEL COEFICIENTE DE RESISTENCIA AL DESLIZAMIENTO USANDO EL PENDULO BRITANICO. Norma técnica: INVE-792-13 NTC-5129-02</v>
          </cell>
          <cell r="C1476" t="str">
            <v>UN</v>
          </cell>
          <cell r="D1476">
            <v>59500</v>
          </cell>
        </row>
        <row r="1477">
          <cell r="A1477">
            <v>9455</v>
          </cell>
          <cell r="B1477" t="str">
            <v>TARIFA MES - PERSONAL DE OBRA - AYUDANTE (NO INCLUYE FACTOR DE PRESTACIONES)</v>
          </cell>
          <cell r="C1477" t="str">
            <v>MES</v>
          </cell>
          <cell r="D1477">
            <v>1423500</v>
          </cell>
        </row>
        <row r="1478">
          <cell r="A1478">
            <v>9456</v>
          </cell>
          <cell r="B1478" t="str">
            <v>TARIFA MES - ALQUILER DE VEHICULO: CAMPERO, PICK-UP, CAMIONETA, CAMION O SIMILAR DE 1300cc A 2000cc DE CILINDRADA, MODELO 2014 A 2011. 75% DE LA TARIFA ESTABLECIDA. INCLUYE TODOS LOS COSTOS DE OPERACIÓN Y MANTENIMIENTO EXCEPTO EL SALARIO DEL CONDUCTOR</v>
          </cell>
          <cell r="C1478" t="str">
            <v>MES</v>
          </cell>
          <cell r="D1478">
            <v>6264000</v>
          </cell>
        </row>
        <row r="1479">
          <cell r="A1479">
            <v>9457</v>
          </cell>
          <cell r="B1479" t="str">
            <v>TARIFA MES - PERSONAL DE OBRA - INSPECTOR 1 HORARIO NOCTURNO (NO INCLUYE FACTOR DE PRESTACIONES)</v>
          </cell>
          <cell r="C1479" t="str">
            <v>MES</v>
          </cell>
          <cell r="D1479">
            <v>3491100</v>
          </cell>
        </row>
        <row r="1480">
          <cell r="A1480">
            <v>9459</v>
          </cell>
          <cell r="B1480" t="str">
            <v>TARIFA MES - PERSONAL TÉCNICO - OPERADOR EQUIPO PERFORACIÓN (NO INCLUYE FACTOR DE PRESTACIONES)</v>
          </cell>
          <cell r="C1480" t="str">
            <v>MES</v>
          </cell>
          <cell r="D1480">
            <v>2828000</v>
          </cell>
        </row>
        <row r="1481">
          <cell r="A1481">
            <v>9460</v>
          </cell>
          <cell r="B1481" t="str">
            <v>TARIFA MES - PERSONAL TÉCNICO - OPERADOR AUXILIAR DE EQUIPO (NO INCLUYE FACTOR DE PRESTACIONES)</v>
          </cell>
          <cell r="C1481" t="str">
            <v>MES</v>
          </cell>
          <cell r="D1481">
            <v>1891000</v>
          </cell>
        </row>
        <row r="1482">
          <cell r="A1482">
            <v>9461</v>
          </cell>
          <cell r="B1482" t="str">
            <v>TARIFA MES - PERSONAL DE OBRA - OFICIAL (NO INCLUYE FACTOR DE PRESTACIONES)</v>
          </cell>
          <cell r="C1482" t="str">
            <v>MES</v>
          </cell>
          <cell r="D1482">
            <v>2135250</v>
          </cell>
        </row>
        <row r="1483">
          <cell r="A1483">
            <v>9462</v>
          </cell>
          <cell r="B1483" t="str">
            <v>TARIFA MES - PERSONAL DE OBRA - PLOMERO (NO INCLUYE FACTOR DE PRESTACIONES)</v>
          </cell>
          <cell r="C1483" t="str">
            <v>MES</v>
          </cell>
          <cell r="D1483">
            <v>2491125</v>
          </cell>
        </row>
        <row r="1484">
          <cell r="A1484">
            <v>9463</v>
          </cell>
          <cell r="B1484" t="str">
            <v>TARIFA MES - PERSONAL DE OBRA - TÉCNICO ELÉCTRICO (NO INCLUYE FACTOR DE PRESTACIONES)</v>
          </cell>
          <cell r="C1484" t="str">
            <v>MES</v>
          </cell>
          <cell r="D1484">
            <v>2491125</v>
          </cell>
        </row>
        <row r="1485">
          <cell r="A1485">
            <v>9464</v>
          </cell>
          <cell r="B1485" t="str">
            <v>TARIFA MES - PERSONAL DE OBRA - OPERARIO (NO INCLUYE FACTOR DE PRESTACIONES)</v>
          </cell>
          <cell r="C1485" t="str">
            <v>MES</v>
          </cell>
          <cell r="D1485">
            <v>2847000</v>
          </cell>
        </row>
        <row r="1486">
          <cell r="A1486">
            <v>9465</v>
          </cell>
          <cell r="B1486" t="str">
            <v>TARIFA MES - PROFESIONAL CATEGORÍA 1 (INCLUYE FACTOR DE PRESTACIONES)</v>
          </cell>
          <cell r="C1486" t="str">
            <v>MES</v>
          </cell>
          <cell r="D1486">
            <v>26222053</v>
          </cell>
        </row>
        <row r="1487">
          <cell r="A1487">
            <v>9466</v>
          </cell>
          <cell r="B1487" t="str">
            <v>TARIFA MES - PROFESIONAL CATEGORÍA 2 (INCLUYE FACTOR DE PRESTACIONES)</v>
          </cell>
          <cell r="C1487" t="str">
            <v>MES</v>
          </cell>
          <cell r="D1487">
            <v>18291131</v>
          </cell>
        </row>
        <row r="1488">
          <cell r="A1488">
            <v>9467</v>
          </cell>
          <cell r="B1488" t="str">
            <v>TARIFA MES - PROFESIONAL CATEGORÍA 3 (INCLUYE FACTOR DE PRESTACIONES)</v>
          </cell>
          <cell r="C1488" t="str">
            <v>MES</v>
          </cell>
          <cell r="D1488">
            <v>15441598</v>
          </cell>
        </row>
        <row r="1489">
          <cell r="A1489">
            <v>9468</v>
          </cell>
          <cell r="B1489" t="str">
            <v>TARIFA MES - PROFESIONAL CATEGORÍA 4 (INCLUYE FACTOR DE PRESTACIONES)</v>
          </cell>
          <cell r="C1489" t="str">
            <v>MES</v>
          </cell>
          <cell r="D1489">
            <v>13153863</v>
          </cell>
        </row>
        <row r="1490">
          <cell r="A1490">
            <v>9469</v>
          </cell>
          <cell r="B1490" t="str">
            <v>TARIFA MES - PROFESIONAL CATEGORÍA 5 (INCLUYE FACTOR DE PRESTACIONES)</v>
          </cell>
          <cell r="C1490" t="str">
            <v>MES</v>
          </cell>
          <cell r="D1490">
            <v>11868098</v>
          </cell>
        </row>
        <row r="1491">
          <cell r="A1491">
            <v>9470</v>
          </cell>
          <cell r="B1491" t="str">
            <v>TARIFA MES - PROFESIONAL CATEGORÍA 6 (INCLUYE FACTOR DE PRESTACIONES)</v>
          </cell>
          <cell r="C1491" t="str">
            <v>MES</v>
          </cell>
          <cell r="D1491">
            <v>10586677</v>
          </cell>
        </row>
        <row r="1492">
          <cell r="A1492">
            <v>9471</v>
          </cell>
          <cell r="B1492" t="str">
            <v>TARIFA MES - PROFESIONAL CATEGORÍA 7 (INCLUYE FACTOR DE PRESTACIONES)</v>
          </cell>
          <cell r="C1492" t="str">
            <v>MES</v>
          </cell>
          <cell r="D1492">
            <v>8013700</v>
          </cell>
        </row>
        <row r="1493">
          <cell r="A1493">
            <v>9472</v>
          </cell>
          <cell r="B1493" t="str">
            <v>TARIFA MES - PROFESIONAL CATEGORÍA 8 (INCLUYE FACTOR DE PRESTACIONES)</v>
          </cell>
          <cell r="C1493" t="str">
            <v>MES</v>
          </cell>
          <cell r="D1493">
            <v>7564841</v>
          </cell>
        </row>
        <row r="1494">
          <cell r="A1494">
            <v>9473</v>
          </cell>
          <cell r="B1494" t="str">
            <v>TARIFA MES - PERSONAL TÉCNICO - TECNÓLOGO EN ÁREAS DE INGENIERÍA (INCLUYE FACTOR DE PRESTACIONES)</v>
          </cell>
          <cell r="C1494" t="str">
            <v>MES</v>
          </cell>
          <cell r="D1494">
            <v>4973040</v>
          </cell>
        </row>
        <row r="1495">
          <cell r="A1495">
            <v>9474</v>
          </cell>
          <cell r="B1495" t="str">
            <v>TARIFA MES - PERSONAL TÉCNICO - AUXILIAR DE INGENIERÍA (INCLUYE FACTOR DE PRESTACIONES)</v>
          </cell>
          <cell r="C1495" t="str">
            <v>MES</v>
          </cell>
          <cell r="D1495">
            <v>4375044</v>
          </cell>
        </row>
        <row r="1496">
          <cell r="A1496">
            <v>9475</v>
          </cell>
          <cell r="B1496" t="str">
            <v>TARIFA MES - PERSONAL TÉCNICO - DIBUJANTE 1 (INCLUYE FACTOR DE PRESTACIONES)</v>
          </cell>
          <cell r="C1496" t="str">
            <v>MES</v>
          </cell>
          <cell r="D1496">
            <v>4586443</v>
          </cell>
        </row>
        <row r="1497">
          <cell r="A1497">
            <v>9476</v>
          </cell>
          <cell r="B1497" t="str">
            <v>TARIFA MES - PERSONAL TÉCNICO - DIBUJANTE 2 (INCLUYE FACTOR DE PRESTACIONES)</v>
          </cell>
          <cell r="C1497" t="str">
            <v>MES</v>
          </cell>
          <cell r="D1497">
            <v>3998941</v>
          </cell>
        </row>
        <row r="1498">
          <cell r="A1498">
            <v>9477</v>
          </cell>
          <cell r="B1498" t="str">
            <v>TARIFA MES - PERSONAL TÉCNICO - TOPÓGRAFO INSPECTOR (INCLUYE FACTOR DE PRESTACIONES)</v>
          </cell>
          <cell r="C1498" t="str">
            <v>MES</v>
          </cell>
          <cell r="D1498">
            <v>5182990</v>
          </cell>
        </row>
        <row r="1499">
          <cell r="A1499">
            <v>9478</v>
          </cell>
          <cell r="B1499" t="str">
            <v>TARIFA MES - PERSONAL TÉCNICO - TOPÓGRAFO AUXILIAR (INCLUYE FACTOR DE PRESTACIONES)</v>
          </cell>
          <cell r="C1499" t="str">
            <v>MES</v>
          </cell>
          <cell r="D1499">
            <v>4256313</v>
          </cell>
        </row>
        <row r="1500">
          <cell r="A1500">
            <v>9479</v>
          </cell>
          <cell r="B1500" t="str">
            <v>TARIFA MES - PERSONAL TÉCNICO - BATIMETRISTA INSPECTOR (INCLUYE FACTOR DE PRESTACIONES)</v>
          </cell>
          <cell r="C1500" t="str">
            <v>MES</v>
          </cell>
          <cell r="D1500">
            <v>5182990</v>
          </cell>
        </row>
        <row r="1501">
          <cell r="A1501">
            <v>9480</v>
          </cell>
          <cell r="B1501" t="str">
            <v>TARIFA MES - PERSONAL TÉCNICO - BATIMETRISTA AUXILIAR (INCLUYE FACTOR DE PRESTACIONES)</v>
          </cell>
          <cell r="C1501" t="str">
            <v>MES</v>
          </cell>
          <cell r="D1501">
            <v>4256313</v>
          </cell>
        </row>
        <row r="1502">
          <cell r="A1502">
            <v>9481</v>
          </cell>
          <cell r="B1502" t="str">
            <v>TARIFA MES - PERSONAL TÉCNICO - LABORATORISTA INSPECTOR (INCLUYE FACTOR DE PRESTACIONES)</v>
          </cell>
          <cell r="C1502" t="str">
            <v>MES</v>
          </cell>
          <cell r="D1502">
            <v>4595129</v>
          </cell>
        </row>
        <row r="1503">
          <cell r="A1503">
            <v>9482</v>
          </cell>
          <cell r="B1503" t="str">
            <v>TARIFA MES - PERSONAL TÉCNICO - LABORATORISTA AUXILIAR (INCLUYE FACTOR DE PRESTACIONES)</v>
          </cell>
          <cell r="C1503" t="str">
            <v>MES</v>
          </cell>
          <cell r="D1503">
            <v>3512437</v>
          </cell>
        </row>
        <row r="1504">
          <cell r="A1504">
            <v>9483</v>
          </cell>
          <cell r="B1504" t="str">
            <v>TARIFA MES - PERSONAL TÉCNICO - INSPECTOR 1 (INCLUYE FACTOR DE PRESTACIONES)</v>
          </cell>
          <cell r="C1504" t="str">
            <v>MES</v>
          </cell>
          <cell r="D1504">
            <v>4065546</v>
          </cell>
        </row>
        <row r="1505">
          <cell r="A1505">
            <v>9484</v>
          </cell>
          <cell r="B1505" t="str">
            <v>TARIFA MES - PERSONAL TÉCNICO - INSPECTOR 2 (INCLUYE FACTOR DE PRESTACIONES)</v>
          </cell>
          <cell r="C1505" t="str">
            <v>MES</v>
          </cell>
          <cell r="D1505">
            <v>3691978</v>
          </cell>
        </row>
        <row r="1506">
          <cell r="A1506">
            <v>9485</v>
          </cell>
          <cell r="B1506" t="str">
            <v>TARIFA MES - PERSONAL ADMINISTRATIVO - ADMINISTRADOR (INCLUYE FACTOR DE PRESTACIONES)</v>
          </cell>
          <cell r="C1506" t="str">
            <v>MES</v>
          </cell>
          <cell r="D1506">
            <v>4828247</v>
          </cell>
        </row>
        <row r="1507">
          <cell r="A1507">
            <v>9486</v>
          </cell>
          <cell r="B1507" t="str">
            <v>TARIFA MES - PERSONAL ADMINISTRATIVO - AUXILIAR ADMINISTRATIVO-ALMACENISTA (INCLUYE FACTOR DE PRESTACIONES)</v>
          </cell>
          <cell r="C1507" t="str">
            <v>MES</v>
          </cell>
          <cell r="D1507">
            <v>3739761</v>
          </cell>
        </row>
        <row r="1508">
          <cell r="A1508">
            <v>9487</v>
          </cell>
          <cell r="B1508" t="str">
            <v>TARIFA MES - PERSONAL ADMINISTRATIVO - SECRETARIA 1 (INCLUYE FACTOR DE PRESTACIONES)</v>
          </cell>
          <cell r="C1508" t="str">
            <v>MES</v>
          </cell>
          <cell r="D1508">
            <v>3101223</v>
          </cell>
        </row>
        <row r="1509">
          <cell r="A1509">
            <v>9488</v>
          </cell>
          <cell r="B1509" t="str">
            <v>TARIFA MES - PERSONAL ADMINISTRATIVO - SECRETARIA 2 (INCLUYE FACTOR DE PRESTACIONES)</v>
          </cell>
          <cell r="C1509" t="str">
            <v>MES</v>
          </cell>
          <cell r="D1509">
            <v>2633540</v>
          </cell>
        </row>
        <row r="1510">
          <cell r="A1510">
            <v>9489</v>
          </cell>
          <cell r="B1510" t="str">
            <v>TARIFA MES - PERSONAL AUXILIAR TÉCNICO - CADENERO 1 (INCLUYE FACTOR DE PRESTACIONES)</v>
          </cell>
          <cell r="C1510" t="str">
            <v>MES</v>
          </cell>
          <cell r="D1510">
            <v>3512437</v>
          </cell>
        </row>
        <row r="1511">
          <cell r="A1511">
            <v>9490</v>
          </cell>
          <cell r="B1511" t="str">
            <v>TARIFA MES - PERSONAL AUXILIAR TÉCNICO - CADENERO 2 (INCLUYE FACTOR DE PRESTACIONES)</v>
          </cell>
          <cell r="C1511" t="str">
            <v>MES</v>
          </cell>
          <cell r="D1511">
            <v>3101223</v>
          </cell>
        </row>
        <row r="1512">
          <cell r="A1512">
            <v>9491</v>
          </cell>
          <cell r="B1512" t="str">
            <v>TARIFA MES - PERSONAL AUXILIAR TÉCNICO - SECRETARIA - CONDUCTOR O MOTORISTA (INCLUYE FACTOR DE PRESTACIONES)</v>
          </cell>
          <cell r="C1512" t="str">
            <v>MES</v>
          </cell>
          <cell r="D1512">
            <v>2633540</v>
          </cell>
        </row>
        <row r="1513">
          <cell r="A1513">
            <v>9492</v>
          </cell>
          <cell r="B1513" t="str">
            <v>TARIFA MES - PERSONAL DE OBRA - MAESTRO DE OBRA (INCLUYE FACTOR DE PRESTACIONES)</v>
          </cell>
          <cell r="C1513" t="str">
            <v>MES</v>
          </cell>
          <cell r="D1513">
            <v>6218986</v>
          </cell>
        </row>
        <row r="1514">
          <cell r="A1514">
            <v>9493</v>
          </cell>
          <cell r="B1514" t="str">
            <v>TARIFA MES - PERSONAL DE OBRA - OFICIAL (INCLUYE FACTOR DE PRESTACIONES)</v>
          </cell>
          <cell r="C1514" t="str">
            <v>MES</v>
          </cell>
          <cell r="D1514">
            <v>3412889</v>
          </cell>
        </row>
        <row r="1515">
          <cell r="A1515">
            <v>9494</v>
          </cell>
          <cell r="B1515" t="str">
            <v>TARIFA MES - PERSONAL DE OBRA - OPERARIO (INCLUYE FACTOR DE PRESTACIONES)</v>
          </cell>
          <cell r="C1515" t="str">
            <v>MES</v>
          </cell>
          <cell r="D1515">
            <v>4443457</v>
          </cell>
        </row>
        <row r="1516">
          <cell r="A1516">
            <v>9495</v>
          </cell>
          <cell r="B1516" t="str">
            <v>TUERCAS POR KG</v>
          </cell>
          <cell r="C1516" t="str">
            <v>KG</v>
          </cell>
          <cell r="D1516">
            <v>11777</v>
          </cell>
        </row>
        <row r="1517">
          <cell r="A1517">
            <v>9496</v>
          </cell>
          <cell r="B1517" t="str">
            <v>PERNOS POR Kg</v>
          </cell>
          <cell r="C1517" t="str">
            <v>KG</v>
          </cell>
          <cell r="D1517">
            <v>9994</v>
          </cell>
        </row>
        <row r="1518">
          <cell r="A1518">
            <v>9497</v>
          </cell>
          <cell r="B1518" t="str">
            <v>TARIFA JORNAL - PERSONAL DE OBRA - AYUDANTE - HORARIO NOCTURNO (INCLUYE FACTOR DE PRESTACIONES)</v>
          </cell>
          <cell r="C1518" t="str">
            <v>HR</v>
          </cell>
          <cell r="D1518">
            <v>13401</v>
          </cell>
        </row>
        <row r="1519">
          <cell r="A1519">
            <v>9499</v>
          </cell>
          <cell r="B1519" t="str">
            <v>CONCRETO TREMIE GRAVA FINA 3500 PSI</v>
          </cell>
          <cell r="C1519" t="str">
            <v>M3</v>
          </cell>
          <cell r="D1519">
            <v>606335</v>
          </cell>
        </row>
        <row r="1520">
          <cell r="A1520">
            <v>9500</v>
          </cell>
          <cell r="B1520" t="str">
            <v>LÁMINA COLABORANTE 2" CALIBRE 16 (1.50mm)</v>
          </cell>
          <cell r="C1520" t="str">
            <v>M2</v>
          </cell>
          <cell r="D1520">
            <v>106505</v>
          </cell>
        </row>
        <row r="1521">
          <cell r="A1521">
            <v>9501</v>
          </cell>
          <cell r="B1521" t="str">
            <v>LÁMINA COLABORANTE 2" CALIBRE 18 (1.20mm)</v>
          </cell>
          <cell r="C1521" t="str">
            <v>M2</v>
          </cell>
          <cell r="D1521">
            <v>79730</v>
          </cell>
        </row>
        <row r="1522">
          <cell r="A1522">
            <v>9505</v>
          </cell>
          <cell r="B1522" t="str">
            <v>TARIFA JORNAL- PROFESIONAL CATEGORÍA 1 (INCLUYE FACTOR DE PRESTACIONES)</v>
          </cell>
          <cell r="C1522" t="str">
            <v>JR</v>
          </cell>
          <cell r="D1522">
            <v>874069</v>
          </cell>
        </row>
        <row r="1523">
          <cell r="A1523">
            <v>9506</v>
          </cell>
          <cell r="B1523" t="str">
            <v>TARIFA JORNAL - PROFESIONAL CATEGORÍA 2 (INCLUYE FACTOR DE PRESTACIONES)</v>
          </cell>
          <cell r="C1523" t="str">
            <v>JR</v>
          </cell>
          <cell r="D1523">
            <v>609705</v>
          </cell>
        </row>
        <row r="1524">
          <cell r="A1524">
            <v>9507</v>
          </cell>
          <cell r="B1524" t="str">
            <v>TARIFA JORNAL - PROFESIONAL CATEGORÍA 3 (INCLUYE FACTOR DE PRESTACIONES)</v>
          </cell>
          <cell r="C1524" t="str">
            <v>JR</v>
          </cell>
          <cell r="D1524">
            <v>514720</v>
          </cell>
        </row>
        <row r="1525">
          <cell r="A1525">
            <v>9508</v>
          </cell>
          <cell r="B1525" t="str">
            <v>TARIFA JORNAL - PROFESIONAL CATEGORÍA 4 (INCLUYE FACTOR DE PRESTACIONES)</v>
          </cell>
          <cell r="C1525" t="str">
            <v>JR</v>
          </cell>
          <cell r="D1525">
            <v>438462</v>
          </cell>
        </row>
        <row r="1526">
          <cell r="A1526">
            <v>9509</v>
          </cell>
          <cell r="B1526" t="str">
            <v>TARIFA JORNAL - PROFESIONAL CATEGORÍA 5 (INCLUYE FACTOR DE PRESTACIONES)</v>
          </cell>
          <cell r="C1526" t="str">
            <v>JR</v>
          </cell>
          <cell r="D1526">
            <v>395604</v>
          </cell>
        </row>
        <row r="1527">
          <cell r="A1527">
            <v>9510</v>
          </cell>
          <cell r="B1527" t="str">
            <v>TARIFA JORNAL - PROFESIONAL CATEGORÍA 6 (INCLUYE FACTOR DE PRESTACIONES)</v>
          </cell>
          <cell r="C1527" t="str">
            <v>JR</v>
          </cell>
          <cell r="D1527">
            <v>352889</v>
          </cell>
        </row>
        <row r="1528">
          <cell r="A1528">
            <v>9511</v>
          </cell>
          <cell r="B1528" t="str">
            <v>TARIFA JORNAL - PROFESIONAL CATEGORÍA 7 (INCLUYE FACTOR DE PRESTACIONES)</v>
          </cell>
          <cell r="C1528" t="str">
            <v>JR</v>
          </cell>
          <cell r="D1528">
            <v>267122</v>
          </cell>
        </row>
        <row r="1529">
          <cell r="A1529">
            <v>9512</v>
          </cell>
          <cell r="B1529" t="str">
            <v>TARIFA JORNAL - PERSONAL TÉCNICO - TECNÓLOGO EN ÁREAS DE INGENIERÍA (INCLUYE FACTOR DE PRESTACIONES)</v>
          </cell>
          <cell r="C1529" t="str">
            <v>JR</v>
          </cell>
          <cell r="D1529">
            <v>165768</v>
          </cell>
        </row>
        <row r="1530">
          <cell r="A1530">
            <v>9513</v>
          </cell>
          <cell r="B1530" t="str">
            <v>TARIFA JORNAL - PERSONAL TÉCNICO - AUXILIAR DE INGENIERÍA (INCLUYE FACTOR DE PRESTACIONES)</v>
          </cell>
          <cell r="C1530" t="str">
            <v>JR</v>
          </cell>
          <cell r="D1530">
            <v>145835</v>
          </cell>
        </row>
        <row r="1531">
          <cell r="A1531">
            <v>9514</v>
          </cell>
          <cell r="B1531" t="str">
            <v>TARIFA JORNAL - PERSONAL TÉCNICO - DIBUJANTE 1 (INCLUYE FACTOR DE PRESTACIONES)</v>
          </cell>
          <cell r="C1531" t="str">
            <v>JR</v>
          </cell>
          <cell r="D1531">
            <v>152881</v>
          </cell>
        </row>
        <row r="1532">
          <cell r="A1532">
            <v>9515</v>
          </cell>
          <cell r="B1532" t="str">
            <v>TARIFA JORNAL - PERSONAL TÉCNICO - DIBUJANTE 2 (INCLUYE FACTOR DE PRESTACIONES)</v>
          </cell>
          <cell r="C1532" t="str">
            <v>JR</v>
          </cell>
          <cell r="D1532">
            <v>133298</v>
          </cell>
        </row>
        <row r="1533">
          <cell r="A1533">
            <v>9516</v>
          </cell>
          <cell r="B1533" t="str">
            <v>TARIFA JORNAL - PERSONAL TÉCNICO - TOPÓGRAFO AUXILIAR (INCLUYE FACTOR DE PRESTACIONES)</v>
          </cell>
          <cell r="C1533" t="str">
            <v>JR</v>
          </cell>
          <cell r="D1533">
            <v>141876</v>
          </cell>
        </row>
        <row r="1534">
          <cell r="A1534">
            <v>9517</v>
          </cell>
          <cell r="B1534" t="str">
            <v>TARIFA JORNAL - PERSONAL TÉCNICO - BATIMETRISTA INSPECTOR (INCLUYE FACTOR DE PRESTACIONES)</v>
          </cell>
          <cell r="C1534" t="str">
            <v>JR</v>
          </cell>
          <cell r="D1534">
            <v>172766</v>
          </cell>
        </row>
        <row r="1535">
          <cell r="A1535">
            <v>9518</v>
          </cell>
          <cell r="B1535" t="str">
            <v>TARIFA JORNAL - PERSONAL TÉCNICO - BATIMETRISTA AUXILIAR (INCLUYE FACTOR DE PRESTACIONES)</v>
          </cell>
          <cell r="C1535" t="str">
            <v>JR</v>
          </cell>
          <cell r="D1535">
            <v>141877</v>
          </cell>
        </row>
        <row r="1536">
          <cell r="A1536">
            <v>9519</v>
          </cell>
          <cell r="B1536" t="str">
            <v>TARIFA JORNAL - PERSONAL TÉCNICO - LABORATORISTA INSPECTOR (INCLUYE FACTOR DE PRESTACIONES)</v>
          </cell>
          <cell r="C1536" t="str">
            <v>JR</v>
          </cell>
          <cell r="D1536">
            <v>153171</v>
          </cell>
        </row>
        <row r="1537">
          <cell r="A1537">
            <v>9520</v>
          </cell>
          <cell r="B1537" t="str">
            <v>TARIFA JORNAL - PERSONAL TÉCNICO - LABORATORISTA AUXILIAR (INCLUYE FACTOR DE PRESTACIONES)</v>
          </cell>
          <cell r="C1537" t="str">
            <v>JR</v>
          </cell>
          <cell r="D1537">
            <v>117081</v>
          </cell>
        </row>
        <row r="1538">
          <cell r="A1538">
            <v>9521</v>
          </cell>
          <cell r="B1538" t="str">
            <v>TARIFA JORNAL - PERSONAL TÉCNICO - OPERADOR EQUIPO PERFORACIÓN (INCLUYE FACTOR DE PRESTACIONES)</v>
          </cell>
          <cell r="C1538" t="str">
            <v>JR</v>
          </cell>
          <cell r="D1538">
            <v>147198</v>
          </cell>
        </row>
        <row r="1539">
          <cell r="A1539">
            <v>9522</v>
          </cell>
          <cell r="B1539" t="str">
            <v>TARIFA JORNAL - PERSONAL TÉCNICO - OPERADOR AUXILIAR DE EQUIPO (INCLUYE FACTOR DE PRESTACIONES)</v>
          </cell>
          <cell r="C1539" t="str">
            <v>JR</v>
          </cell>
          <cell r="D1539">
            <v>101975</v>
          </cell>
        </row>
        <row r="1540">
          <cell r="A1540">
            <v>9523</v>
          </cell>
          <cell r="B1540" t="str">
            <v>TARIFA JORNAL- PERSONAL ADMINISTRATIVO - ADMINISTRADOR (INCLUYE FACTOR DE PRESTACIONES)</v>
          </cell>
          <cell r="C1540" t="str">
            <v>JR</v>
          </cell>
          <cell r="D1540">
            <v>160941</v>
          </cell>
        </row>
        <row r="1541">
          <cell r="A1541">
            <v>9524</v>
          </cell>
          <cell r="B1541" t="str">
            <v>TARIFA JORNAL - PERSONAL ADMINISTRATIVO - AUXILIAR ADMINISTRATIVO-ALMACENISTA (INCLUYE FACTOR DE PRESTACIONES)</v>
          </cell>
          <cell r="C1541" t="str">
            <v>JR</v>
          </cell>
          <cell r="D1541">
            <v>124659</v>
          </cell>
        </row>
        <row r="1542">
          <cell r="A1542">
            <v>9525</v>
          </cell>
          <cell r="B1542" t="str">
            <v>TARIFA JORNAL - PERSONAL ADMINISTRATIVO - SECRETARIA 1 (INCLUYE FACTOR DE PRESTACIONES)</v>
          </cell>
          <cell r="C1542" t="str">
            <v>JR</v>
          </cell>
          <cell r="D1542">
            <v>103374</v>
          </cell>
        </row>
        <row r="1543">
          <cell r="A1543">
            <v>9526</v>
          </cell>
          <cell r="B1543" t="str">
            <v>TARIFA JORNAL - PERSONAL ADMINISTRATIVO - SECRETARIA 2 (INCLUYE FACTOR DE PRESTACIONES)</v>
          </cell>
          <cell r="C1543" t="str">
            <v>JR</v>
          </cell>
          <cell r="D1543">
            <v>87785</v>
          </cell>
        </row>
        <row r="1544">
          <cell r="A1544">
            <v>9527</v>
          </cell>
          <cell r="B1544" t="str">
            <v>TARIFA JORNAL - PERSONAL AUXILIAR TÉCNICO - CADENERO 1 (INCLUYE FACTOR DE PRESTACIONES)</v>
          </cell>
          <cell r="C1544" t="str">
            <v>JR</v>
          </cell>
          <cell r="D1544">
            <v>117081</v>
          </cell>
        </row>
        <row r="1545">
          <cell r="A1545">
            <v>9528</v>
          </cell>
          <cell r="B1545" t="str">
            <v>TARIFA JORNAL - PERSONAL AUXILIAR TÉCNICO - SECRETARIA - CONDUCTOR O MOTORISTA (INCLUYE FACTOR DE PRESTACIONES)</v>
          </cell>
          <cell r="C1545" t="str">
            <v>JR</v>
          </cell>
          <cell r="D1545">
            <v>87785</v>
          </cell>
        </row>
        <row r="1546">
          <cell r="A1546">
            <v>9529</v>
          </cell>
          <cell r="B1546" t="str">
            <v>TARIFA JORNAL- PERSONAL DE OBRA - MAESTRO DE OBRA (INCLUYE FACTOR DE PRESTACIONES)</v>
          </cell>
          <cell r="C1546" t="str">
            <v>JR</v>
          </cell>
          <cell r="D1546">
            <v>207300</v>
          </cell>
        </row>
        <row r="1547">
          <cell r="A1547">
            <v>9530</v>
          </cell>
          <cell r="B1547" t="str">
            <v>TARIFA MES - PERSONAL DE OBRA - TÉCNICO ELÉCTRICO (INCLUYE FACTOR DE PRESTACIONES)</v>
          </cell>
          <cell r="C1547" t="str">
            <v>MES</v>
          </cell>
          <cell r="D1547">
            <v>3928173</v>
          </cell>
        </row>
        <row r="1548">
          <cell r="A1548">
            <v>9531</v>
          </cell>
          <cell r="B1548" t="str">
            <v>TARIFA HORA - PROFESIONAL CATEGORIA 1 (INCLUYE FACTOR DE PRESTACIONES)</v>
          </cell>
          <cell r="C1548" t="str">
            <v>HR</v>
          </cell>
          <cell r="D1548">
            <v>111583</v>
          </cell>
        </row>
        <row r="1549">
          <cell r="A1549">
            <v>9532</v>
          </cell>
          <cell r="B1549" t="str">
            <v>TARIFA HORA - PROFESIONAL CATEGORÍA 2 (INCLUYE FACTOR DE PRESTACIONES)</v>
          </cell>
          <cell r="C1549" t="str">
            <v>HR</v>
          </cell>
          <cell r="D1549">
            <v>77835</v>
          </cell>
        </row>
        <row r="1550">
          <cell r="A1550">
            <v>9533</v>
          </cell>
          <cell r="B1550" t="str">
            <v>TARIFA HORA - PROFESIONAL CATEGORÍA 3 (INCLUYE FACTOR DE PRESTACIONES)</v>
          </cell>
          <cell r="C1550" t="str">
            <v>HR</v>
          </cell>
          <cell r="D1550">
            <v>65709</v>
          </cell>
        </row>
        <row r="1551">
          <cell r="A1551">
            <v>9534</v>
          </cell>
          <cell r="B1551" t="str">
            <v>TARIFA HORA - PROFESIONAL CATEGORÍA 4 (INCLUYE FACTOR DE PRESTACIONES)</v>
          </cell>
          <cell r="C1551" t="str">
            <v>HR</v>
          </cell>
          <cell r="D1551">
            <v>55974</v>
          </cell>
        </row>
        <row r="1552">
          <cell r="A1552">
            <v>9535</v>
          </cell>
          <cell r="B1552" t="str">
            <v>TARIFA HORA - PROFESIONAL CATEGORÍA 5 (INCLUYE FACTOR DE PRESTACIONES)</v>
          </cell>
          <cell r="C1552" t="str">
            <v>HR</v>
          </cell>
          <cell r="D1552">
            <v>50502</v>
          </cell>
        </row>
        <row r="1553">
          <cell r="A1553">
            <v>9536</v>
          </cell>
          <cell r="B1553" t="str">
            <v>TARIFA HORA - PROFESIONAL CATEGORÍA 6 (INCLUYE FACTOR DE PRESTACIONES)</v>
          </cell>
          <cell r="C1553" t="str">
            <v>HR</v>
          </cell>
          <cell r="D1553">
            <v>45050</v>
          </cell>
        </row>
        <row r="1554">
          <cell r="A1554">
            <v>9537</v>
          </cell>
          <cell r="B1554" t="str">
            <v>TARIFA HORA - PROFESIONAL CATEGORÍA 7 (INCLUYE FACTOR DE PRESTACIONES)</v>
          </cell>
          <cell r="C1554" t="str">
            <v>HR</v>
          </cell>
          <cell r="D1554">
            <v>34101</v>
          </cell>
        </row>
        <row r="1555">
          <cell r="A1555">
            <v>9538</v>
          </cell>
          <cell r="B1555" t="str">
            <v>TARIFA HORA - PROFESIONAL CATEGORÍA 8 (INCLUYE FACTOR DE PRESTACIONES)</v>
          </cell>
          <cell r="C1555" t="str">
            <v>HR</v>
          </cell>
          <cell r="D1555">
            <v>32190</v>
          </cell>
        </row>
        <row r="1556">
          <cell r="A1556">
            <v>9539</v>
          </cell>
          <cell r="B1556" t="str">
            <v>TARIFA HORA - PERSONAL TÉCNICO - TECNÓLOGO EN ÁREAS DE INGENIERÍA (INCLUYE FACTOR DE PRESTACIONES)</v>
          </cell>
          <cell r="C1556" t="str">
            <v>HR</v>
          </cell>
          <cell r="D1556">
            <v>21160</v>
          </cell>
        </row>
        <row r="1557">
          <cell r="A1557">
            <v>9540</v>
          </cell>
          <cell r="B1557" t="str">
            <v>TARIFA HORA - PERSONAL TÉCNICO - AUXILIAR DE INGENIERÍA (INCLUYE FACTOR DE PRESTACIONES)</v>
          </cell>
          <cell r="C1557" t="str">
            <v>HR</v>
          </cell>
          <cell r="D1557">
            <v>18617</v>
          </cell>
        </row>
        <row r="1558">
          <cell r="A1558">
            <v>9541</v>
          </cell>
          <cell r="B1558" t="str">
            <v>TARIFA HORA - PERSONAL TÉCNICO - DIBUJANTE 1 (INCLUYE FACTOR DE PRESTACIONES)</v>
          </cell>
          <cell r="C1558" t="str">
            <v>HR</v>
          </cell>
          <cell r="D1558">
            <v>19517</v>
          </cell>
        </row>
        <row r="1559">
          <cell r="A1559">
            <v>9542</v>
          </cell>
          <cell r="B1559" t="str">
            <v>TARIFA HORA - PERSONAL TÉCNICO - DIBUJANTE 2 (INCLUYE FACTOR DE PRESTACIONES)</v>
          </cell>
          <cell r="C1559" t="str">
            <v>HR</v>
          </cell>
          <cell r="D1559">
            <v>17018</v>
          </cell>
        </row>
        <row r="1560">
          <cell r="A1560">
            <v>9543</v>
          </cell>
          <cell r="B1560" t="str">
            <v>TARIFA HORA - PERSONAL TÉCNICO - TOPÓGRAFO INSPECTOR (INCLUYE FACTOR DE PRESTACIONES)</v>
          </cell>
          <cell r="C1560" t="str">
            <v>HR</v>
          </cell>
          <cell r="D1560">
            <v>22055</v>
          </cell>
        </row>
        <row r="1561">
          <cell r="A1561">
            <v>9544</v>
          </cell>
          <cell r="B1561" t="str">
            <v>TARIFA HORA - PERSONAL TÉCNICO - TOPÓGRAFO AUXILIAR (INCLUYE FACTOR DE PRESTACIONES)</v>
          </cell>
          <cell r="C1561" t="str">
            <v>HR</v>
          </cell>
          <cell r="D1561">
            <v>18113</v>
          </cell>
        </row>
        <row r="1562">
          <cell r="A1562">
            <v>9545</v>
          </cell>
          <cell r="B1562" t="str">
            <v>TARIFA HORA - PERSONAL TÉCNICO - BATIMETRISTA INSPECTOR (INCLUYE FACTOR DE PRESTACIONES)</v>
          </cell>
          <cell r="C1562" t="str">
            <v>HR</v>
          </cell>
          <cell r="D1562">
            <v>22055</v>
          </cell>
        </row>
        <row r="1563">
          <cell r="A1563">
            <v>9546</v>
          </cell>
          <cell r="B1563" t="str">
            <v>TARIFA HORA - PERSONAL TÉCNICO - BATIMETRISTA AUXILIAR (INCLUYE FACTOR DE PRESTACIONES)</v>
          </cell>
          <cell r="C1563" t="str">
            <v>HR</v>
          </cell>
          <cell r="D1563">
            <v>18111</v>
          </cell>
        </row>
        <row r="1564">
          <cell r="A1564">
            <v>9547</v>
          </cell>
          <cell r="B1564" t="str">
            <v>TARIFA HORA - PERSONAL TÉCNICO - LABORATORISTA INSPECTOR (INCLUYE FACTOR DE PRESTACIONES)</v>
          </cell>
          <cell r="C1564" t="str">
            <v>HR</v>
          </cell>
          <cell r="D1564">
            <v>19553</v>
          </cell>
        </row>
        <row r="1565">
          <cell r="A1565">
            <v>9548</v>
          </cell>
          <cell r="B1565" t="str">
            <v>TARIFA HORA - PERSONAL TÉCNICO - LABORATORISTA AUXILIAR (INCLUYE FACTOR DE PRESTACIONES)</v>
          </cell>
          <cell r="C1565" t="str">
            <v>HR</v>
          </cell>
          <cell r="D1565">
            <v>14947</v>
          </cell>
        </row>
        <row r="1566">
          <cell r="A1566">
            <v>9549</v>
          </cell>
          <cell r="B1566" t="str">
            <v>TARIFA HORA - PERSONAL TÉCNICO - OPERADOR EQUIPO PERFORACIÓN (INCLUYE FACTOR DE PRESTACIONES)</v>
          </cell>
          <cell r="C1566" t="str">
            <v>HR</v>
          </cell>
          <cell r="D1566">
            <v>18791</v>
          </cell>
        </row>
        <row r="1567">
          <cell r="A1567">
            <v>9550</v>
          </cell>
          <cell r="B1567" t="str">
            <v>TARIFA HORA - PERSONAL TÉCNICO - OPERADOR AUXILIAR DE EQUIPO (INCLUYE FACTOR DE PRESTACIONES)</v>
          </cell>
          <cell r="C1567" t="str">
            <v>HR</v>
          </cell>
          <cell r="D1567">
            <v>13018</v>
          </cell>
        </row>
        <row r="1568">
          <cell r="A1568">
            <v>9551</v>
          </cell>
          <cell r="B1568" t="str">
            <v>TARIFA HORA - PERSONAL TÉCNICO - INSPECTOR 1 (INCLUYE FACTOR DE PRESTACIONES)</v>
          </cell>
          <cell r="C1568" t="str">
            <v>HR</v>
          </cell>
          <cell r="D1568">
            <v>17299</v>
          </cell>
        </row>
        <row r="1569">
          <cell r="A1569">
            <v>9552</v>
          </cell>
          <cell r="B1569" t="str">
            <v>TARIFA HORA - PERSONAL TÉCNICO - INSPECTOR 2 (INCLUYE FACTOR DE PRESTACIONES)</v>
          </cell>
          <cell r="C1569" t="str">
            <v>HR</v>
          </cell>
          <cell r="D1569">
            <v>15712</v>
          </cell>
        </row>
        <row r="1570">
          <cell r="A1570">
            <v>9553</v>
          </cell>
          <cell r="B1570" t="str">
            <v>TARIFA HORA- PERSONAL ADMINISTRATIVO - ADMINISTRADOR (INCLUYE FACTOR DE PRESTACIONES)</v>
          </cell>
          <cell r="C1570" t="str">
            <v>HR</v>
          </cell>
          <cell r="D1570">
            <v>20546</v>
          </cell>
        </row>
        <row r="1571">
          <cell r="A1571">
            <v>9554</v>
          </cell>
          <cell r="B1571" t="str">
            <v>TARIFA HORA - PERSONAL ADMINISTRATIVO - AUXILIAR ADMINISTRATIVO-ALMACENISTA (INCLUYE FACTOR DE PRESTACIONES)</v>
          </cell>
          <cell r="C1571" t="str">
            <v>HR</v>
          </cell>
          <cell r="D1571">
            <v>15914</v>
          </cell>
        </row>
        <row r="1572">
          <cell r="A1572">
            <v>9555</v>
          </cell>
          <cell r="B1572" t="str">
            <v>TARIFA HORA - PERSONAL ADMINISTRATIVO - SECRETARIA 1 (INCLUYE FACTOR DE PRESTACIONES)</v>
          </cell>
          <cell r="C1572" t="str">
            <v>HR</v>
          </cell>
          <cell r="D1572">
            <v>13198</v>
          </cell>
        </row>
        <row r="1573">
          <cell r="A1573">
            <v>9556</v>
          </cell>
          <cell r="B1573" t="str">
            <v>TARIFA HORA - PERSONAL ADMINISTRATIVO - SECRETARIA 2 (INCLUYE FACTOR DE PRESTACIONES)</v>
          </cell>
          <cell r="C1573" t="str">
            <v>HR</v>
          </cell>
          <cell r="D1573">
            <v>11207</v>
          </cell>
        </row>
        <row r="1574">
          <cell r="A1574">
            <v>9557</v>
          </cell>
          <cell r="B1574" t="str">
            <v>TARIFA HORA - PERSONAL AUXILIAR TÉCNICO - CADENERO 1 (INCLUYE FACTOR DE PRESTACIONES)</v>
          </cell>
          <cell r="C1574" t="str">
            <v>HR</v>
          </cell>
          <cell r="D1574">
            <v>14947</v>
          </cell>
        </row>
        <row r="1575">
          <cell r="A1575">
            <v>9558</v>
          </cell>
          <cell r="B1575" t="str">
            <v>TARIFA HORA - PERSONAL AUXILIAR TÉCNICO - CADENERO 2 (INCLUYE FACTOR DE PRESTACIONES)</v>
          </cell>
          <cell r="C1575" t="str">
            <v>HR</v>
          </cell>
          <cell r="D1575">
            <v>13198</v>
          </cell>
        </row>
        <row r="1576">
          <cell r="A1576">
            <v>9559</v>
          </cell>
          <cell r="B1576" t="str">
            <v>TARIFA HORA - PERSONAL AUXILIAR TÉCNICO - SECRETARIA - CONDUCTOR O MOTORISTA (INCLUYE FACTOR DE PRESTACIONES)</v>
          </cell>
          <cell r="C1576" t="str">
            <v>HR</v>
          </cell>
          <cell r="D1576">
            <v>11207</v>
          </cell>
        </row>
        <row r="1577">
          <cell r="A1577">
            <v>9560</v>
          </cell>
          <cell r="B1577" t="str">
            <v>TARIFA HORA - PERSONAL DE OBRA - MAESTRO DE OBRA (INCLUYE FACTOR DE PRESTACIONES)</v>
          </cell>
          <cell r="C1577" t="str">
            <v>HR</v>
          </cell>
          <cell r="D1577">
            <v>26464</v>
          </cell>
        </row>
        <row r="1578">
          <cell r="A1578">
            <v>9570</v>
          </cell>
          <cell r="B1578" t="str">
            <v>UNIÓN CANALETA PLÁSTICA DE 20cm x 12cm PORTACABLES</v>
          </cell>
          <cell r="C1578" t="str">
            <v>UN</v>
          </cell>
          <cell r="D1578">
            <v>2133</v>
          </cell>
        </row>
        <row r="1579">
          <cell r="A1579">
            <v>9571</v>
          </cell>
          <cell r="B1579" t="str">
            <v>UNIÓN CANALETA PLÁSTICA DE 32mm x 12mm PORTACABLES</v>
          </cell>
          <cell r="C1579" t="str">
            <v>UN</v>
          </cell>
          <cell r="D1579">
            <v>11407</v>
          </cell>
        </row>
        <row r="1580">
          <cell r="A1580">
            <v>9572</v>
          </cell>
          <cell r="B1580" t="str">
            <v>CANALETA PLÁSTICA DE 20cm x 12cm PORTACABLES CON ADHESIVO</v>
          </cell>
          <cell r="C1580" t="str">
            <v>ML</v>
          </cell>
          <cell r="D1580">
            <v>4800</v>
          </cell>
        </row>
        <row r="1581">
          <cell r="A1581">
            <v>9573</v>
          </cell>
          <cell r="B1581" t="str">
            <v>CANALETA PLÁSTICA DE 32cm x 12cm PORTACABLES CON ADHESIVO</v>
          </cell>
          <cell r="C1581" t="str">
            <v>ML</v>
          </cell>
          <cell r="D1581">
            <v>4473</v>
          </cell>
        </row>
        <row r="1582">
          <cell r="A1582">
            <v>9574</v>
          </cell>
          <cell r="B1582" t="str">
            <v>ABRAZADERA CORREDIZA - CREMALLERA 8mm</v>
          </cell>
          <cell r="C1582" t="str">
            <v>UN</v>
          </cell>
          <cell r="D1582">
            <v>1397</v>
          </cell>
        </row>
        <row r="1583">
          <cell r="A1583">
            <v>9575</v>
          </cell>
          <cell r="B1583" t="str">
            <v>TARIFA MES - PERSONAL TÉCNICO - CELADOR ARMADO (24 horas por 30 dias dividos en 3 turnos de 8 horas diarias. Incluye prestaciones de ley, Administraciòn y servicios).</v>
          </cell>
          <cell r="C1583" t="str">
            <v>MES</v>
          </cell>
          <cell r="D1583">
            <v>14320209</v>
          </cell>
        </row>
        <row r="1584">
          <cell r="A1584">
            <v>9576</v>
          </cell>
          <cell r="B1584" t="str">
            <v>TARIFA MES - ARRIENDO OFICINA INCL. ADMINISTRACIÓN, SERVICIOS PÚBLICOS, COMUNICACIONES</v>
          </cell>
          <cell r="C1584" t="str">
            <v>M2/MES</v>
          </cell>
          <cell r="D1584">
            <v>51916</v>
          </cell>
        </row>
        <row r="1585">
          <cell r="A1585">
            <v>9577</v>
          </cell>
          <cell r="B1585" t="str">
            <v>TARIFA MES - ALQUILER CAMPAMENTOS INCL. SERVICIOS PÚBLICOS PROVISIONALES</v>
          </cell>
          <cell r="C1585" t="str">
            <v>M2/MES</v>
          </cell>
          <cell r="D1585">
            <v>25982</v>
          </cell>
        </row>
        <row r="1586">
          <cell r="A1586">
            <v>9578</v>
          </cell>
          <cell r="B1586" t="str">
            <v>TARIFA MES - GASTOS OFICINA (PAPELERIA, FOTOCOPIAS Y OTROS)</v>
          </cell>
          <cell r="C1586" t="str">
            <v>GLB/MS</v>
          </cell>
          <cell r="D1586">
            <v>1199778</v>
          </cell>
        </row>
        <row r="1587">
          <cell r="A1587">
            <v>9629</v>
          </cell>
          <cell r="B1587" t="str">
            <v>NEOPRENO - APOYO EN CAUCHO NEOPRENO. DUREZA 60 SIN REFUERZOS</v>
          </cell>
          <cell r="C1587" t="str">
            <v>dm3</v>
          </cell>
          <cell r="D1587">
            <v>59001</v>
          </cell>
        </row>
        <row r="1588">
          <cell r="A1588">
            <v>9630</v>
          </cell>
          <cell r="B1588" t="str">
            <v>NEOPRENO - APOYO EN CAUCHO NEOPRENO. DUREZA 50 SIN REFUERZOS</v>
          </cell>
          <cell r="C1588" t="str">
            <v>dm3</v>
          </cell>
          <cell r="D1588">
            <v>59001</v>
          </cell>
        </row>
        <row r="1589">
          <cell r="A1589">
            <v>9631</v>
          </cell>
          <cell r="B1589" t="str">
            <v>NEOPRENO - APOYO EN CAUCHO NEOPRENO. DUREZA 60 REFORZADA CON 2 PLATINAS DE 1/4"</v>
          </cell>
          <cell r="C1589" t="str">
            <v>dm3</v>
          </cell>
          <cell r="D1589">
            <v>82883</v>
          </cell>
        </row>
        <row r="1590">
          <cell r="A1590">
            <v>9632</v>
          </cell>
          <cell r="B1590" t="str">
            <v>NEOPRENO - APOYO EN CAUCHO NEOPRENO. DUREZA 50 REFORZADA CON PLATINA DE 1/8"</v>
          </cell>
          <cell r="C1590" t="str">
            <v>dm3</v>
          </cell>
          <cell r="D1590">
            <v>62478</v>
          </cell>
        </row>
        <row r="1591">
          <cell r="A1591">
            <v>9635</v>
          </cell>
          <cell r="B1591" t="str">
            <v>ADHESIVO ESTRUCTURAL PARA ANCLAJE DE BARRAS AL CONCRETO. USO EN CONCRETO FISURADO Y NO FISURADO POR 600 ml</v>
          </cell>
          <cell r="C1591" t="str">
            <v>UN</v>
          </cell>
          <cell r="D1591">
            <v>211124</v>
          </cell>
        </row>
        <row r="1592">
          <cell r="A1592">
            <v>9638</v>
          </cell>
          <cell r="B1592" t="str">
            <v>ADHESIVO EPÓXICO DE DOS COMPONENTES DE CONSISTENCIA PASTOSA</v>
          </cell>
          <cell r="C1592" t="str">
            <v>KG</v>
          </cell>
          <cell r="D1592">
            <v>116843</v>
          </cell>
        </row>
        <row r="1593">
          <cell r="A1593">
            <v>9639</v>
          </cell>
          <cell r="B1593" t="str">
            <v>MORTERO DE REPARACIÓN MONOCOMPONENTE</v>
          </cell>
          <cell r="C1593" t="str">
            <v>KG</v>
          </cell>
          <cell r="D1593">
            <v>5303</v>
          </cell>
        </row>
        <row r="1594">
          <cell r="A1594">
            <v>9640</v>
          </cell>
          <cell r="B1594" t="str">
            <v>RECUBRIMIENTO INHIBIDOR PROTECTOR DE CORROSIÓN MODIFICADO CON RESINA ACRÍLICA DE DOS COMPONENTES QUE IMPIDE LA OXIDACIÓN DEL ACERO DE REFUERZO.</v>
          </cell>
          <cell r="C1594" t="str">
            <v>KG</v>
          </cell>
          <cell r="D1594">
            <v>18626</v>
          </cell>
        </row>
        <row r="1595">
          <cell r="A1595">
            <v>9642</v>
          </cell>
          <cell r="B1595" t="str">
            <v>ADHESIVO EPÓXICO DE ALTA RESISTENCIA, ALTO MÓDULO Y BAJA VISCOSIDAD.</v>
          </cell>
          <cell r="C1595" t="str">
            <v>KG</v>
          </cell>
          <cell r="D1595">
            <v>97195</v>
          </cell>
        </row>
        <row r="1596">
          <cell r="A1596">
            <v>9643</v>
          </cell>
          <cell r="B1596" t="str">
            <v>FONDO DE JUNTA EN ESPUMA DE POLIETILENO DE BAJA DENSIDAD D= 6 mm</v>
          </cell>
          <cell r="C1596" t="str">
            <v>ML</v>
          </cell>
          <cell r="D1596">
            <v>820</v>
          </cell>
        </row>
        <row r="1597">
          <cell r="A1597">
            <v>9644</v>
          </cell>
          <cell r="B1597" t="str">
            <v>PERFIL DE PVC PARA SELLO DE JUNTA (CINTA FLEXIBLE PARA SELLO DE PVC).</v>
          </cell>
          <cell r="C1597" t="str">
            <v>ML</v>
          </cell>
          <cell r="D1597">
            <v>21480</v>
          </cell>
        </row>
        <row r="1598">
          <cell r="A1598">
            <v>9645</v>
          </cell>
          <cell r="B1598" t="str">
            <v>ADHESIVO ESPECIAL PARA EL PEGADO PLÁSTICO DE METALES MONOCOMPONENTE Y LIBRE DE SOLVENTES (300ml)</v>
          </cell>
          <cell r="C1598" t="str">
            <v>UN</v>
          </cell>
          <cell r="D1598">
            <v>81223</v>
          </cell>
        </row>
        <row r="1599">
          <cell r="A1599">
            <v>9646</v>
          </cell>
          <cell r="B1599" t="str">
            <v>OBTENCION DE NUCLEOS DE CONCRETO ENDURECIDO (NUCLEOS DE 6"). Norma técnica: INVE-418-13 NTC-3658-18.</v>
          </cell>
          <cell r="C1599" t="str">
            <v>UN</v>
          </cell>
          <cell r="D1599">
            <v>285600</v>
          </cell>
        </row>
        <row r="1600">
          <cell r="A1600">
            <v>9647</v>
          </cell>
          <cell r="B1600" t="str">
            <v>DISEÑO DE MEZCLAS DE CONCRETO CON TRES AGREGADOS PARA UNA RESISTENCIA DADA (INCLUYE CARACTERIZACIÓN)</v>
          </cell>
          <cell r="C1600" t="str">
            <v>UN</v>
          </cell>
          <cell r="D1600">
            <v>773500</v>
          </cell>
        </row>
        <row r="1601">
          <cell r="A1601">
            <v>9648</v>
          </cell>
          <cell r="B1601" t="str">
            <v>CORTE DE NÚCLEO PARA ENSAYO DE COMPRESIÓN</v>
          </cell>
          <cell r="C1601" t="str">
            <v>UN</v>
          </cell>
          <cell r="D1601">
            <v>25704</v>
          </cell>
        </row>
        <row r="1602">
          <cell r="A1602">
            <v>9649</v>
          </cell>
          <cell r="B1602" t="str">
            <v>CICATRIZANTE DE RAICES</v>
          </cell>
          <cell r="C1602" t="str">
            <v>GLN</v>
          </cell>
          <cell r="D1602">
            <v>400145</v>
          </cell>
        </row>
        <row r="1603">
          <cell r="A1603">
            <v>9650</v>
          </cell>
          <cell r="B1603" t="str">
            <v>LAMINA GALVANIZADA POR KILOGRAMOS</v>
          </cell>
          <cell r="C1603" t="str">
            <v>KG</v>
          </cell>
          <cell r="D1603">
            <v>5712</v>
          </cell>
        </row>
        <row r="1604">
          <cell r="A1604">
            <v>9651</v>
          </cell>
          <cell r="B1604" t="str">
            <v>ACERO ESTRUCTURAL PARA PUENTE PEATONAL TIPO TRANSMILENIO. Suministro, fabricación, transporte y montaje de estructura metálica con el siguiente esquema de protección y pintura:(Guía 6.7.1) Ver observ.</v>
          </cell>
          <cell r="C1604" t="str">
            <v>KG</v>
          </cell>
          <cell r="D1604">
            <v>17111</v>
          </cell>
        </row>
        <row r="1605">
          <cell r="A1605">
            <v>9652</v>
          </cell>
          <cell r="B1605" t="str">
            <v>ACERO ESTRUCTURAL PARA PUENTE PEATONAL TIPO TRANSMILENIO. Suministro, fabricación, transporte y montaje de estructura metálica con el siguiente esquema de protección y pintura:(Guía 6.7.2)Ver observ.</v>
          </cell>
          <cell r="C1605" t="str">
            <v>KG</v>
          </cell>
          <cell r="D1605">
            <v>16475</v>
          </cell>
        </row>
        <row r="1606">
          <cell r="A1606">
            <v>9653</v>
          </cell>
          <cell r="B1606" t="str">
            <v>ACERO ESTRUCTURAL PARA ESTACIÓN TIPO TRANSMILENIO. Suministro, fabricación, transporte y montaje de estructura metálica con el siguiente esquema de protección y pintura:(Guía 6.7.1) Ver observ.</v>
          </cell>
          <cell r="C1606" t="str">
            <v>KG</v>
          </cell>
          <cell r="D1606">
            <v>17414</v>
          </cell>
        </row>
        <row r="1607">
          <cell r="A1607">
            <v>9654</v>
          </cell>
          <cell r="B1607" t="str">
            <v>ACERO ESTRUCTURAL PARA ESTACIÓN TIPO TRANSMILENIO. Suministro, fabricación, transporte y montaje de estructura metálica con el siguiente esquema de protección y pintura:(Guía 6.7.2)Ver observ.</v>
          </cell>
          <cell r="C1607" t="str">
            <v>KG</v>
          </cell>
          <cell r="D1607">
            <v>16980</v>
          </cell>
        </row>
        <row r="1608">
          <cell r="A1608">
            <v>9655</v>
          </cell>
          <cell r="B1608" t="str">
            <v>ACERO ESTRUCTURAL PARA ESTACIÓN TIPO TRANSMILENIO. Suministro, fabricación, transporte y montaje de estructura metálica con el siguiente esquema de protección y pintura: Altern. Estación. Ver observ.</v>
          </cell>
          <cell r="C1608" t="str">
            <v>KG</v>
          </cell>
          <cell r="D1608">
            <v>17111</v>
          </cell>
        </row>
        <row r="1609">
          <cell r="A1609">
            <v>9656</v>
          </cell>
          <cell r="B1609" t="str">
            <v>GEOMALLA BIAXIAL CON RESISTENCIA ULTIMA A LA TENSION, SENTIDO LONGITUDINAL Y TRANSVERSAL: ENTRE 50 KN/M Y 55 KN/M</v>
          </cell>
          <cell r="C1609" t="str">
            <v>M2</v>
          </cell>
          <cell r="D1609">
            <v>14827</v>
          </cell>
        </row>
        <row r="1610">
          <cell r="A1610">
            <v>9663</v>
          </cell>
          <cell r="B1610" t="str">
            <v>PISO PRETENSADO e= 70 mm PARA ESTACIONES Y PUENTES TIPO TRANSMILENIO. NO INCLUYE TRANSPORTE</v>
          </cell>
          <cell r="C1610" t="str">
            <v>M2</v>
          </cell>
          <cell r="D1610">
            <v>437215</v>
          </cell>
        </row>
        <row r="1611">
          <cell r="A1611">
            <v>9669</v>
          </cell>
          <cell r="B1611" t="str">
            <v>REGISTRO DE CIERRE 1 1/2" EN PVC. VÁLVULA CIERRE RÁPIDO EN PVC UNIVERSAL SOLDADA</v>
          </cell>
          <cell r="C1611" t="str">
            <v>UN</v>
          </cell>
          <cell r="D1611">
            <v>128401</v>
          </cell>
        </row>
        <row r="1612">
          <cell r="A1612">
            <v>9671</v>
          </cell>
          <cell r="B1612" t="str">
            <v>MEZCLA ASFÁLTICA EN CALIENTE DENSA MD10 CON CEMENTO ASFÁLTICO 60-70</v>
          </cell>
          <cell r="C1612" t="str">
            <v>M3</v>
          </cell>
          <cell r="D1612">
            <v>795689</v>
          </cell>
        </row>
        <row r="1613">
          <cell r="A1613">
            <v>9672</v>
          </cell>
          <cell r="B1613" t="str">
            <v>MEZCLA ASFÁLTICA EN CALIENTE DENSA MD12 CON CEMENTO ASFÁLTICO 60-70</v>
          </cell>
          <cell r="C1613" t="str">
            <v>M3</v>
          </cell>
          <cell r="D1613">
            <v>776266</v>
          </cell>
        </row>
        <row r="1614">
          <cell r="A1614">
            <v>9673</v>
          </cell>
          <cell r="B1614" t="str">
            <v>MEZCLA ASFÁLTICA EN CALIENTE DENSA MD20 CON CEMENTO ASFÁLTICO 60-70</v>
          </cell>
          <cell r="C1614" t="str">
            <v>M3</v>
          </cell>
          <cell r="D1614">
            <v>758679</v>
          </cell>
        </row>
        <row r="1615">
          <cell r="A1615">
            <v>9682</v>
          </cell>
          <cell r="B1615" t="str">
            <v>PINTURA PARA RECUBRIMIENTO ACRÍLICO, IMPERMEABLE, DECORATIVO, EN COLORES MONOCOMPONENTES, CON ACABADO MATE PARA SUPERFICIES EN CONCRETO, MORTERO O FIBROCEMENTO</v>
          </cell>
          <cell r="C1615" t="str">
            <v>GLN</v>
          </cell>
          <cell r="D1615">
            <v>119900</v>
          </cell>
        </row>
        <row r="1616">
          <cell r="A1616">
            <v>9685</v>
          </cell>
          <cell r="B1616" t="str">
            <v>TUBERIA CONDUIT METALICA EMT D= 3"</v>
          </cell>
          <cell r="C1616" t="str">
            <v>ML</v>
          </cell>
          <cell r="D1616">
            <v>74731</v>
          </cell>
        </row>
        <row r="1617">
          <cell r="A1617">
            <v>9686</v>
          </cell>
          <cell r="B1617" t="str">
            <v>TUBERIA CONDUIT METALICA GALVANIZADA IMC D= 2"</v>
          </cell>
          <cell r="C1617" t="str">
            <v>ML</v>
          </cell>
          <cell r="D1617">
            <v>56923</v>
          </cell>
        </row>
        <row r="1618">
          <cell r="A1618">
            <v>9687</v>
          </cell>
          <cell r="B1618" t="str">
            <v>UNIÓN METALICA GALVANIZADA IMC D= 2"</v>
          </cell>
          <cell r="C1618" t="str">
            <v>UN</v>
          </cell>
          <cell r="D1618">
            <v>6538</v>
          </cell>
        </row>
        <row r="1619">
          <cell r="A1619">
            <v>9688</v>
          </cell>
          <cell r="B1619" t="str">
            <v>TUBERIA CONDUIT METALICA GALVANIZADA IMC D= 3/4"</v>
          </cell>
          <cell r="C1619" t="str">
            <v>ML</v>
          </cell>
          <cell r="D1619">
            <v>20270</v>
          </cell>
        </row>
        <row r="1620">
          <cell r="A1620">
            <v>9689</v>
          </cell>
          <cell r="B1620" t="str">
            <v>UNIÓN METALICA GALVANIZADA IMC D= 3/4"</v>
          </cell>
          <cell r="C1620" t="str">
            <v>UN</v>
          </cell>
          <cell r="D1620">
            <v>2788</v>
          </cell>
        </row>
        <row r="1621">
          <cell r="A1621">
            <v>9690</v>
          </cell>
          <cell r="B1621" t="str">
            <v>TUBERIA CONDUIT METALICA EMT D= 1 1/4"</v>
          </cell>
          <cell r="C1621" t="str">
            <v>ML</v>
          </cell>
          <cell r="D1621">
            <v>23717</v>
          </cell>
        </row>
        <row r="1622">
          <cell r="A1622">
            <v>9692</v>
          </cell>
          <cell r="B1622" t="str">
            <v>CABLES POSTENSADOS (Incl. Torón de 5/8" ASTM A 416, Grado 270k, anclajes de acuerdo con planos, ductos metálicos galvanizados, equipo para inyectar (Bomba+Mezclador), ... Ver Observaciones</v>
          </cell>
          <cell r="C1622" t="str">
            <v>TON-M</v>
          </cell>
          <cell r="D1622">
            <v>3213</v>
          </cell>
        </row>
        <row r="1623">
          <cell r="A1623">
            <v>9695</v>
          </cell>
          <cell r="B1623" t="str">
            <v>LIMPIEZA GRADO DE LIMPIEZA SEGÚN NORMA SSPC-SP1 - LIMPIEZA CON SOLVENTES PARA ESTRUCTURA PESADA</v>
          </cell>
          <cell r="C1623" t="str">
            <v>KG</v>
          </cell>
          <cell r="D1623">
            <v>541</v>
          </cell>
        </row>
        <row r="1624">
          <cell r="A1624">
            <v>9696</v>
          </cell>
          <cell r="B1624" t="str">
            <v>LIMPIEZA GRADO DE LIMPIEZA SEGÚN NORMA SSPC-SP2 - LIMPIEZA MANUAL PARA ESTRUCTURA PESADA</v>
          </cell>
          <cell r="C1624" t="str">
            <v>KG</v>
          </cell>
          <cell r="D1624">
            <v>781</v>
          </cell>
        </row>
        <row r="1625">
          <cell r="A1625">
            <v>9697</v>
          </cell>
          <cell r="B1625" t="str">
            <v>LIMPIEZA GRADO DE LIMPIEZA SEGÚN NORMA SSPC-SP3 - LIMPIEZA CON HERRAMIENTAS ELÉCTRICAS PARA ESTRUCTURA PESADA</v>
          </cell>
          <cell r="C1625" t="str">
            <v>KG</v>
          </cell>
          <cell r="D1625">
            <v>901</v>
          </cell>
        </row>
        <row r="1626">
          <cell r="A1626">
            <v>9698</v>
          </cell>
          <cell r="B1626" t="str">
            <v>LIMPIEZA GRADO DE LIMPIEZA SEGÚN NORMA SSPC-SP5 - LIMPIEZA CON ABRASIVO METAL BLANCO PARA ESTRUCTURA PESADA</v>
          </cell>
          <cell r="C1626" t="str">
            <v>KG</v>
          </cell>
          <cell r="D1626">
            <v>1022</v>
          </cell>
        </row>
        <row r="1627">
          <cell r="A1627">
            <v>9699</v>
          </cell>
          <cell r="B1627" t="str">
            <v>LIMPIEZA GRADO DE LIMPIEZA SEGÚN NORMA SSPC-SP7 - LIMPIEZA CON CHORRO ABRASIVO BRUSH-OFF PARA ESTRUCTURA PESADA</v>
          </cell>
          <cell r="C1627" t="str">
            <v>KG</v>
          </cell>
          <cell r="D1627">
            <v>1384</v>
          </cell>
        </row>
        <row r="1628">
          <cell r="A1628">
            <v>9700</v>
          </cell>
          <cell r="B1628" t="str">
            <v>LIMPIEZA GRADO DE LIMPIEZA SEGÚN NORMA SSPC-SP6 - LIMPIEZA CON CHORRO ABRASIVO COMERCIAL PARA ESTRUCTURA PESADA</v>
          </cell>
          <cell r="C1628" t="str">
            <v>KG</v>
          </cell>
          <cell r="D1628">
            <v>1442</v>
          </cell>
        </row>
        <row r="1629">
          <cell r="A1629">
            <v>9701</v>
          </cell>
          <cell r="B1629" t="str">
            <v>LIMPIEZA GRADO DE LIMPIEZA SEGÚN NORMA SSPC-SP10 - LIMPIEZA CON CHORRO ABRASIVO METAL CASI BLANCO PARA ESTRUCTURA PESADA</v>
          </cell>
          <cell r="C1629" t="str">
            <v>KG</v>
          </cell>
          <cell r="D1629">
            <v>1616</v>
          </cell>
        </row>
        <row r="1630">
          <cell r="A1630">
            <v>9704</v>
          </cell>
          <cell r="B1630" t="str">
            <v>ESCOLTA - COSTO POR ESCOLTA EN CADA RECORRIDO EN PERÍMETRO URBANO</v>
          </cell>
          <cell r="C1630" t="str">
            <v>VIAJE</v>
          </cell>
          <cell r="D1630">
            <v>250000</v>
          </cell>
        </row>
        <row r="1631">
          <cell r="A1631">
            <v>9705</v>
          </cell>
          <cell r="B1631" t="str">
            <v>TRANSPORTE DE EQUIPO DE HASTA 1 TONELADA POR VIAJE DIURNO_ SIN ESCOLTA</v>
          </cell>
          <cell r="C1631" t="str">
            <v>VIAJE</v>
          </cell>
          <cell r="D1631">
            <v>350000</v>
          </cell>
        </row>
        <row r="1632">
          <cell r="A1632">
            <v>9706</v>
          </cell>
          <cell r="B1632" t="str">
            <v>TRANSPORTE DE EQUIPO DE 1.1 a 5 TONELADAS POR VIAJE DIURNO SIN ESCOLTA</v>
          </cell>
          <cell r="C1632" t="str">
            <v>VIAJE</v>
          </cell>
          <cell r="D1632">
            <v>490000</v>
          </cell>
        </row>
        <row r="1633">
          <cell r="A1633">
            <v>9707</v>
          </cell>
          <cell r="B1633" t="str">
            <v>TRANSPORTE DE EQUIPO DE 5.1 a 10 TONELADAS POR VIAJE DIURNO SIN ESCOLTA</v>
          </cell>
          <cell r="C1633" t="str">
            <v>VIAJE</v>
          </cell>
          <cell r="D1633">
            <v>850000</v>
          </cell>
        </row>
        <row r="1634">
          <cell r="A1634">
            <v>9708</v>
          </cell>
          <cell r="B1634" t="str">
            <v>TRANSPORTE DE EQUIPO DE 10.1 a 15 TONELADAS POR VIAJE DIURNO SIN ESCOLTA</v>
          </cell>
          <cell r="C1634" t="str">
            <v>VIAJE</v>
          </cell>
          <cell r="D1634">
            <v>1300000</v>
          </cell>
        </row>
        <row r="1635">
          <cell r="A1635">
            <v>9709</v>
          </cell>
          <cell r="B1635" t="str">
            <v>TARIFA MES - PERSONAL TÉCNICO - TOPÓGRAFO INSPECTOR HORARIO NOCTURNO (NO INCLUYE FACTOR DE PRESTACIONES)</v>
          </cell>
          <cell r="C1635" t="str">
            <v>MES</v>
          </cell>
          <cell r="D1635">
            <v>4799250</v>
          </cell>
        </row>
        <row r="1636">
          <cell r="A1636">
            <v>9710</v>
          </cell>
          <cell r="B1636" t="str">
            <v>TARIFA MES - PERSONAL TÉCNICO - LABORATORISTA INSPECTOR HORARIO NOCTURNO (NO INCLUYE FACTOR DE PRESTACIONES)</v>
          </cell>
          <cell r="C1636" t="str">
            <v>MES</v>
          </cell>
          <cell r="D1636">
            <v>4251150</v>
          </cell>
        </row>
        <row r="1637">
          <cell r="A1637">
            <v>9711</v>
          </cell>
          <cell r="B1637" t="str">
            <v>TARIFA MES - PERSONAL TÉCNICO - INSPECTOR 2 HORARIO NOCTURNO (NO INCLUYE FACTOR DE PRESTACIONES)</v>
          </cell>
          <cell r="C1637" t="str">
            <v>MES</v>
          </cell>
          <cell r="D1637">
            <v>3142800</v>
          </cell>
        </row>
        <row r="1638">
          <cell r="A1638">
            <v>9712</v>
          </cell>
          <cell r="B1638" t="str">
            <v>TARIFA MES - PERSONAL AUXILIAR TÉCNICO - CADENERO 1 - HORARIO NOCTURNO (NO INCLUYE FACTOR DE PRESTACIONES)</v>
          </cell>
          <cell r="C1638" t="str">
            <v>MES</v>
          </cell>
          <cell r="D1638">
            <v>2975400</v>
          </cell>
        </row>
        <row r="1639">
          <cell r="A1639">
            <v>9713</v>
          </cell>
          <cell r="B1639" t="str">
            <v>TARIFA MES - PERSONAL AUXILIAR TÉCNICO - CADENERO 2 - HORARIO NOCTURNO (NO INCLUYE FACTOR DE PRESTACIONES)</v>
          </cell>
          <cell r="C1639" t="str">
            <v>MES</v>
          </cell>
          <cell r="D1639">
            <v>2592000</v>
          </cell>
        </row>
        <row r="1640">
          <cell r="A1640">
            <v>9714</v>
          </cell>
          <cell r="B1640" t="str">
            <v>TARIFA MES - PERSONAL AUXILIAR TÉCNICO -  CONDUCTOR O MOTORISTA - HORARIO NOCTURNO (No incluye Factor de Prestaciones)</v>
          </cell>
          <cell r="C1640" t="str">
            <v>MES</v>
          </cell>
          <cell r="D1640">
            <v>2155950</v>
          </cell>
        </row>
        <row r="1641">
          <cell r="A1641">
            <v>9715</v>
          </cell>
          <cell r="B1641" t="str">
            <v>TARIFA MES - PERSONAL DE OBRA - MAESTRO DE OBRA - HORARIO NOCTURNO (NO INCLUYE FACTOR DE PRESTACIONES)</v>
          </cell>
          <cell r="C1641" t="str">
            <v>MES</v>
          </cell>
          <cell r="D1641">
            <v>5765175</v>
          </cell>
        </row>
        <row r="1642">
          <cell r="A1642">
            <v>9720</v>
          </cell>
          <cell r="B1642" t="str">
            <v>DETERMINACION DE LA RESISTENCIA DE MORTEROS DE CEMENTO HIDRAULICO A LA COMPRESION, USANDO CUBOS DE 50MM O 2 PULGADAS DE LADO (UNIDAD). Norma técnica: NTC-220-22 ASTM C109/C109M-21.</v>
          </cell>
          <cell r="C1642" t="str">
            <v>UN</v>
          </cell>
          <cell r="D1642">
            <v>11900</v>
          </cell>
        </row>
        <row r="1643">
          <cell r="A1643">
            <v>9723</v>
          </cell>
          <cell r="B1643" t="str">
            <v>HIDROFUGANTE - PROTECTOR DEL CONCRETO - con ingrediente activo 100% en base a siliconas órganoreactivas de alta penetración</v>
          </cell>
          <cell r="C1643" t="str">
            <v>LT</v>
          </cell>
          <cell r="D1643">
            <v>31996</v>
          </cell>
        </row>
        <row r="1644">
          <cell r="A1644">
            <v>9724</v>
          </cell>
          <cell r="B1644" t="str">
            <v>PORTÁTILES - Procesador minimo: intel, Core i3 4005U, celeron o similar, Memoria RAM de 4 GB(2x2048 MB) Disco duro de 500gb a 7200 rpm Pantalla LED HP BrightView widescreen alta definición con 35,6 cm</v>
          </cell>
          <cell r="C1644" t="str">
            <v>UN/MES</v>
          </cell>
          <cell r="D1644">
            <v>123571</v>
          </cell>
        </row>
        <row r="1645">
          <cell r="A1645">
            <v>9725</v>
          </cell>
          <cell r="B1645" t="str">
            <v>IMPRESORA MULTIFUNCIONAL MONOCROMÁTICA 4 en 1, COPIADORA, IMPRESORA, SCANER Y FAX. 35 ppm, RENDIMIENTO 5000 PAG.</v>
          </cell>
          <cell r="C1645" t="str">
            <v>UN/MES</v>
          </cell>
          <cell r="D1645">
            <v>96984</v>
          </cell>
        </row>
        <row r="1646">
          <cell r="A1646">
            <v>9726</v>
          </cell>
          <cell r="B1646" t="str">
            <v>INSECTICIDA</v>
          </cell>
          <cell r="C1646" t="str">
            <v>LT</v>
          </cell>
          <cell r="D1646">
            <v>34100</v>
          </cell>
        </row>
        <row r="1647">
          <cell r="A1647">
            <v>9727</v>
          </cell>
          <cell r="B1647" t="str">
            <v>CÁMARA DIGITAL COMPACTA MÍNIMO 16.2 MEGAPIXELES, MEMORIA DE 8 GB, VÍDEO HD CON PAUSA Y ZOOM (DIA)</v>
          </cell>
          <cell r="C1647" t="str">
            <v>DIA</v>
          </cell>
          <cell r="D1647">
            <v>124831</v>
          </cell>
        </row>
        <row r="1648">
          <cell r="A1648">
            <v>9728</v>
          </cell>
          <cell r="B1648" t="str">
            <v>POSTE METALICO H=12m BRAZO SENCILLO PINTADO</v>
          </cell>
          <cell r="C1648" t="str">
            <v>UN</v>
          </cell>
          <cell r="D1648">
            <v>3857504</v>
          </cell>
        </row>
        <row r="1649">
          <cell r="A1649">
            <v>9733</v>
          </cell>
          <cell r="B1649" t="str">
            <v>MALLA PARA GAVIÓN CALIBRE 13.0 HUECO DE 8 cm x 10 cm (7.5 cm x 7.5 cm) de 2m x 1m x 1m</v>
          </cell>
          <cell r="C1649" t="str">
            <v>UN</v>
          </cell>
          <cell r="D1649">
            <v>117641</v>
          </cell>
        </row>
        <row r="1650">
          <cell r="A1650">
            <v>9736</v>
          </cell>
          <cell r="B1650" t="str">
            <v>JUNTA DE DILATACIÓN ELASTOMERICA MOVIMIENTO 50 mm  (+/- 25 mm)</v>
          </cell>
          <cell r="C1650" t="str">
            <v>ML</v>
          </cell>
          <cell r="D1650">
            <v>733303</v>
          </cell>
        </row>
        <row r="1651">
          <cell r="A1651">
            <v>9743</v>
          </cell>
          <cell r="B1651" t="str">
            <v>PRUEBA DE HERMETICIDAD POR EL MÉTODO DE PRESIÓN POSITIVA CON AIRE PARA REDES DE ALCANTARILLADO - TRAMOS DE Ø 6" A Ø 12"</v>
          </cell>
          <cell r="C1651" t="str">
            <v>TRAMO</v>
          </cell>
          <cell r="D1651">
            <v>595000</v>
          </cell>
        </row>
        <row r="1652">
          <cell r="A1652">
            <v>9744</v>
          </cell>
          <cell r="B1652" t="str">
            <v>PRUEBA DE HERMETICIDAD POR EL MÉTODO DE PRESIÓN POSITIVA CON AIRE PARA REDES DE ALCANTARILLADO - TRAMOS DE Ø 14" A Ø 24"</v>
          </cell>
          <cell r="C1652" t="str">
            <v>TRAMO</v>
          </cell>
          <cell r="D1652">
            <v>714000</v>
          </cell>
        </row>
        <row r="1653">
          <cell r="A1653">
            <v>9745</v>
          </cell>
          <cell r="B1653" t="str">
            <v>PRUEBA DE HERMETICIDAD POR EL MÉTODO DE PRESIÓN POSITIVA CON AIRE PARA REDES DE ALCANTARILLADO - TRAMOS DE Ø 27" A Ø 40"</v>
          </cell>
          <cell r="C1653" t="str">
            <v>TRAMO</v>
          </cell>
          <cell r="D1653">
            <v>833000</v>
          </cell>
        </row>
        <row r="1654">
          <cell r="A1654">
            <v>9746</v>
          </cell>
          <cell r="B1654" t="str">
            <v>PRUEBA DE HERMETICIDAD POR EL MÉTODO DE PRESIÓN POSITIVA CON AIRE PARA REDES DE ALCANTARILLADO - TRAMOS DE Ø 42" A Ø 50"</v>
          </cell>
          <cell r="C1654" t="str">
            <v>TRAMO</v>
          </cell>
          <cell r="D1654">
            <v>952000</v>
          </cell>
        </row>
        <row r="1655">
          <cell r="A1655">
            <v>9747</v>
          </cell>
          <cell r="B1655" t="str">
            <v>RAJÓN = 6" A 12" (15 - 30 cm)</v>
          </cell>
          <cell r="C1655" t="str">
            <v>M3</v>
          </cell>
          <cell r="D1655">
            <v>71400</v>
          </cell>
        </row>
        <row r="1656">
          <cell r="A1656">
            <v>9752</v>
          </cell>
          <cell r="B1656" t="str">
            <v>MARTILLO DEMOLEDOR ELÉCTRICO - POTENCIA DE 1920 A 2200 WATTS - GOLPES POR MINUTO DE 860 A 2000</v>
          </cell>
          <cell r="C1656" t="str">
            <v>HR</v>
          </cell>
          <cell r="D1656">
            <v>8925</v>
          </cell>
        </row>
        <row r="1657">
          <cell r="A1657">
            <v>9754</v>
          </cell>
          <cell r="B1657" t="str">
            <v>PINTURA (LÁTEX) ACRÍLICA BASE AGUA - Pintura base agua con tecnología acrílica avanzada de uso exterior que ofrece protección a rayos ultravioleta y factores climáticos.</v>
          </cell>
          <cell r="C1657" t="str">
            <v>GLN</v>
          </cell>
          <cell r="D1657">
            <v>95000</v>
          </cell>
        </row>
        <row r="1658">
          <cell r="A1658">
            <v>9764</v>
          </cell>
          <cell r="B1658" t="str">
            <v>TUBERIA CONDUIT METALICA GALVANIZADA IMC D= 3"</v>
          </cell>
          <cell r="C1658" t="str">
            <v>ML</v>
          </cell>
          <cell r="D1658">
            <v>122933</v>
          </cell>
        </row>
        <row r="1659">
          <cell r="A1659">
            <v>9765</v>
          </cell>
          <cell r="B1659" t="str">
            <v>TUBERIA METALICO RIGID D= 6"</v>
          </cell>
          <cell r="C1659" t="str">
            <v>ML</v>
          </cell>
          <cell r="D1659">
            <v>566267</v>
          </cell>
        </row>
        <row r="1660">
          <cell r="A1660">
            <v>9766</v>
          </cell>
          <cell r="B1660" t="str">
            <v>CONECTOR MECÁNICO GD. CUERPO: DOBLE Y PERNO DE SUJECIÓN EN U. TUBO DE 3" VARILLA 3" - 3 1/2", 4 SOL - 2/0 STR</v>
          </cell>
          <cell r="C1660" t="str">
            <v>UN</v>
          </cell>
          <cell r="D1660">
            <v>130305</v>
          </cell>
        </row>
        <row r="1661">
          <cell r="A1661">
            <v>9767</v>
          </cell>
          <cell r="B1661" t="str">
            <v>CONECTOR MECÁNICO GD. CUERPO: DOBLE Y PERNO DE SUJECIÓN EN U. TUBO DE 6" , 4 SOL - 2/0 STR</v>
          </cell>
          <cell r="C1661" t="str">
            <v>UN</v>
          </cell>
          <cell r="D1661">
            <v>243850</v>
          </cell>
        </row>
        <row r="1662">
          <cell r="A1662">
            <v>9768</v>
          </cell>
          <cell r="B1662" t="str">
            <v>PASO PLÁSTICO EN POLIPROPILENO DE ALTO IMPACTO CON MATERIAL ORIGINAL. DE 0.40m DE ANCHO x 0.30m DE FONDO x 3.5cm DE GROSOR. Libre de todo mantenimiento de anticorrosivo de inmunizantes y de pintura.</v>
          </cell>
          <cell r="C1662" t="str">
            <v>UN</v>
          </cell>
          <cell r="D1662">
            <v>103530</v>
          </cell>
        </row>
        <row r="1663">
          <cell r="A1663">
            <v>9774</v>
          </cell>
          <cell r="B1663" t="str">
            <v>APOYO ELASTOMÉRICO DE 30x30x5,0cm CON 4 REFUERZOS INTERNOS DE 1/8" A-36. DUREZA 60 SHORE A, ESFUERZO DE COMPRESIÓN APOYOS DE 112 Kg/cm2.</v>
          </cell>
          <cell r="C1663" t="str">
            <v>UN</v>
          </cell>
          <cell r="D1663">
            <v>366020</v>
          </cell>
        </row>
        <row r="1664">
          <cell r="A1664">
            <v>9775</v>
          </cell>
          <cell r="B1664" t="str">
            <v>APOYO ELASTOMÉRICO DE 20x20x5,0cm CON 4 REFUERZOS INTERNOS DE 1/8" A-36. DUREZA 60 SHORE A, ESFUERZO DE COMPRESIÓN APOYOS DE 112 Kg/cm2.</v>
          </cell>
          <cell r="C1664" t="str">
            <v>UN</v>
          </cell>
          <cell r="D1664">
            <v>162956</v>
          </cell>
        </row>
        <row r="1665">
          <cell r="A1665">
            <v>9789</v>
          </cell>
          <cell r="B1665" t="str">
            <v>SEÑAL ELEVADA BS, TABLERO 3.097m x 2.228m REFLECTIVO DIAMANTE, SOPORTE EN TUBO GALVANIZADO DE 12" EN 7m. CERCHA EN TUBO DE 4" EN 3mm Y 2" EN 2mm. INCL. SUMINIST. E INSTALAC</v>
          </cell>
          <cell r="C1665" t="str">
            <v>UN</v>
          </cell>
          <cell r="D1665">
            <v>7604322</v>
          </cell>
        </row>
        <row r="1666">
          <cell r="A1666">
            <v>9790</v>
          </cell>
          <cell r="B1666" t="str">
            <v>SEÑAL INFORMATIVA SI-05, TABLERO 1.401m x 0.512m REFLECTIVO ALTA INTENSIDAD, PEDESTAL EN ÁNGULO DE 2"x2"x1/4" H= 2.60m EN PINTURA ELECTROSTÁTICA. INCL. SUMINIST. E INSTALAC</v>
          </cell>
          <cell r="C1666" t="str">
            <v>UN</v>
          </cell>
          <cell r="D1666">
            <v>1135334</v>
          </cell>
        </row>
        <row r="1667">
          <cell r="A1667">
            <v>9791</v>
          </cell>
          <cell r="B1667" t="str">
            <v>SEÑAL INFORMATIVA SI-05, TABLERO 1.167m x 0.512m REFLECTIVO ALTA INTENSIDAD, PEDESTAL EN ÁNGULO DE 2"x2"x1/4" H= 2.60m EN PINTURA ELECTROSTÁTICA. INCL. SUMINIST. E INSTALAC</v>
          </cell>
          <cell r="C1667" t="str">
            <v>UN</v>
          </cell>
          <cell r="D1667">
            <v>737800</v>
          </cell>
        </row>
        <row r="1668">
          <cell r="A1668">
            <v>9792</v>
          </cell>
          <cell r="B1668" t="str">
            <v>SEÑAL INFORMATIVA SI-05, TABLERO 1.190m x 0.512m REFLECTIVO ALTA INTENSIDAD, PEDESTAL EN ÁNGULO DE 2"x2"x1/4" H= 2.60m EN PINTURA ELECTROSTÁTICA. INCL. SUMINIST. E INSTALAC</v>
          </cell>
          <cell r="C1668" t="str">
            <v>UN</v>
          </cell>
          <cell r="D1668">
            <v>644555</v>
          </cell>
        </row>
        <row r="1669">
          <cell r="A1669">
            <v>9796</v>
          </cell>
          <cell r="B1669" t="str">
            <v>SEÑAL ELEVADA BS, TABLERO 2.414m x 1.380m REFLECTIVO DIAMANTE, SOPORTE EN TUBO GALVANIZADO DE 12" EN 7m. CERCHA EN TUBO DE 4" EN 3mm Y 2" EN 2mm. INCL. SUMINIST. E INSTALAC</v>
          </cell>
          <cell r="C1669" t="str">
            <v>UN</v>
          </cell>
          <cell r="D1669">
            <v>7604322</v>
          </cell>
        </row>
        <row r="1670">
          <cell r="A1670">
            <v>9797</v>
          </cell>
          <cell r="B1670" t="str">
            <v>SEÑAL ELEVADA BS, TABLERO 3.322m x 2.111m REFLECTIVO DIAMANTE, SOPORTE EN TUBO GALVANIZADO DE 12" EN 7m. CERCHA EN TUBO DE 4" EN 3mm Y 2" EN 2mm. INCL. SUMINIST. E INSTALAC</v>
          </cell>
          <cell r="C1670" t="str">
            <v>UN</v>
          </cell>
          <cell r="D1670">
            <v>8648715</v>
          </cell>
        </row>
        <row r="1671">
          <cell r="A1671">
            <v>9798</v>
          </cell>
          <cell r="B1671" t="str">
            <v>REEMPLAZO DE TABLERO SEÑAL ELEVADA BS, POR TABLERO GALVANIZADO  CALIBRE 20 3.914m x 1.972m REFLECTIVO DIAMANTE. INCL. SUMINIST. E INSTALAC</v>
          </cell>
          <cell r="C1671" t="str">
            <v>UN</v>
          </cell>
          <cell r="D1671">
            <v>4770965</v>
          </cell>
        </row>
        <row r="1672">
          <cell r="A1672">
            <v>9799</v>
          </cell>
          <cell r="B1672" t="str">
            <v>SEÑAL INFORMATIVA SI-05C, TABLERO 60.64cm x 82.50cm REFLECTIVO ALTA INTENSIDAD, PEDESTAL EN ÁNGULO DE 2"x2"x1/4" H= 2.60m EN PINTURA ELECTROSTÁTICA. INCL. SUMINIST. E INSTALAC</v>
          </cell>
          <cell r="C1672" t="str">
            <v>UN</v>
          </cell>
          <cell r="D1672">
            <v>594044</v>
          </cell>
        </row>
        <row r="1673">
          <cell r="A1673">
            <v>9800</v>
          </cell>
          <cell r="B1673" t="str">
            <v>SEÑAL INFORMATIVA SI-05C, TABLERO 75.09cm x 82.50cm REFLECTIVO ALTA INTENSIDAD, PEDESTAL EN ÁNGULO DE 2"x2"x1/4" H= 2.60m EN PINTURA ELECTROSTÁTICA. INCL. SUMINIST. E INSTALAC</v>
          </cell>
          <cell r="C1673" t="str">
            <v>UN</v>
          </cell>
          <cell r="D1673">
            <v>696150</v>
          </cell>
        </row>
        <row r="1674">
          <cell r="A1674">
            <v>9801</v>
          </cell>
          <cell r="B1674" t="str">
            <v>SEÑAL INFORMATIVA SI-05C, TABLERO 76.09cm x 97.51cm REFLECTIVO ALTA INTENSIDAD, PEDESTAL EN ÁNGULO DE 2"x2"x1/4" H= 2.60m EN PINTURA ELECTROSTÁTICA. INCL. SUMINIST. E INSTALAC</v>
          </cell>
          <cell r="C1674" t="str">
            <v>UN</v>
          </cell>
          <cell r="D1674">
            <v>727949</v>
          </cell>
        </row>
        <row r="1675">
          <cell r="A1675">
            <v>9802</v>
          </cell>
          <cell r="B1675" t="str">
            <v>SEÑAL INFORMATIVA SI-05C, TABLERO 75.01cm x 82.50cm REFLECTIVO ALTA INTENSIDAD, PEDESTAL EN ÁNGULO DE 2"x2"x1/4" H= 2.60m EN PINTURA ELECTROSTÁTICA. INCL. SUMINIST. E INSTALAC</v>
          </cell>
          <cell r="C1675" t="str">
            <v>UN</v>
          </cell>
          <cell r="D1675">
            <v>696150</v>
          </cell>
        </row>
        <row r="1676">
          <cell r="A1676">
            <v>9804</v>
          </cell>
          <cell r="B1676" t="str">
            <v>SEÑAL INFORMATIVA SI-05, TABLERO 1.119m x 0.512m REFLECTIVO ALTA INTENSIDAD, PEDESTAL EN ÁNGULO DE 2"x2"x1/4" H= 2.60m EN PINTURA ELECTROSTÁTICA. INCL. SUMINIST. E INSTALAC</v>
          </cell>
          <cell r="C1676" t="str">
            <v>UN</v>
          </cell>
          <cell r="D1676">
            <v>668780</v>
          </cell>
        </row>
        <row r="1677">
          <cell r="A1677">
            <v>9813</v>
          </cell>
          <cell r="B1677" t="str">
            <v>CIELO RASO EN BANDEJA TILE LAY IN DE 610 mm x 610mm EN ALUZINC PERFORADO PERFIL CLP INCLUYE PERFILES DE FIJACION SISTEMA DE SUSPENSION Y ESPACIO PARA LAMPARAS. SUMINISTRO E INSTALACIÓN</v>
          </cell>
          <cell r="C1677" t="str">
            <v>M2</v>
          </cell>
          <cell r="D1677">
            <v>256474</v>
          </cell>
        </row>
        <row r="1678">
          <cell r="A1678">
            <v>9819</v>
          </cell>
          <cell r="B1678" t="str">
            <v>VINILO ADHESIVO FABRICADA EN LÁMINA DE ALUMINIO ANODIZADO 1.5mm PARA RUTEROS VALLA "SALIDA GRACIAS OTROS DESTINOS"(275cm x 31,6cm) SEGÚN MANUAL DE IMAGEN DE TRANSMILENIO. SUMINISTRO E INSTALACIÓN.</v>
          </cell>
          <cell r="C1678" t="str">
            <v>UN</v>
          </cell>
          <cell r="D1678">
            <v>1785000</v>
          </cell>
        </row>
        <row r="1679">
          <cell r="A1679">
            <v>9822</v>
          </cell>
          <cell r="B1679" t="str">
            <v>PINTURA SILOXANO MONO-COMPONENTE. ALTA ADHERENCIA, ALTA RESISTENCIA A LOS GRAFFITIS, A LOS RAYOS UV, ALTA LAVABILIDAD. NO REQUIERE DILUCIÓN. (6 - 10 M2 / Gl   @ 15 mils.</v>
          </cell>
          <cell r="C1679" t="str">
            <v>GLN</v>
          </cell>
          <cell r="D1679">
            <v>545842</v>
          </cell>
        </row>
        <row r="1680">
          <cell r="A1680">
            <v>9828</v>
          </cell>
          <cell r="B1680" t="str">
            <v>MEZCLA ASFÁLTICA EN CALIENTE DE ALTO MÓDULO MAM-20 CON CEMENTO ASFÁLTICO TIPO V</v>
          </cell>
          <cell r="C1680" t="str">
            <v>M3</v>
          </cell>
          <cell r="D1680">
            <v>1073713</v>
          </cell>
        </row>
        <row r="1681">
          <cell r="A1681">
            <v>9832</v>
          </cell>
          <cell r="B1681" t="str">
            <v>DENSIDAD BULK DEL LLENANTE MINERAL EN KEROSENE. Norma técnica: INVE-225-13.</v>
          </cell>
          <cell r="C1681" t="str">
            <v>UN</v>
          </cell>
          <cell r="D1681">
            <v>136850</v>
          </cell>
        </row>
        <row r="1682">
          <cell r="A1682">
            <v>9833</v>
          </cell>
          <cell r="B1682" t="str">
            <v>TARIFA HORA - PERSONAL DE OBRA - OFICIAL NOCTURNO (INCLUYE FACTOR DE PRESTACIONES)</v>
          </cell>
          <cell r="C1682" t="str">
            <v>HR</v>
          </cell>
          <cell r="D1682">
            <v>19198</v>
          </cell>
        </row>
        <row r="1683">
          <cell r="A1683">
            <v>9834</v>
          </cell>
          <cell r="B1683" t="str">
            <v>TARIFA MES - SERVICIO TELEFONIA LOCAL ILIMITADA E INTERNET ILIMITADO VELOCIDAD PROMEDIO (50-500 MB) ESTRATOS 1 Y 2</v>
          </cell>
          <cell r="C1683" t="str">
            <v>MES</v>
          </cell>
          <cell r="D1683">
            <v>74320</v>
          </cell>
        </row>
        <row r="1684">
          <cell r="A1684">
            <v>9835</v>
          </cell>
          <cell r="B1684" t="str">
            <v>TARIFA MES - SERVICIO TELEFONIA LOCAL ILIMITADA E INTERNET ILIMITADO VELOCIDAD PROMEDIO (80-500 MB) ESTRATO 3</v>
          </cell>
          <cell r="C1684" t="str">
            <v>MES</v>
          </cell>
          <cell r="D1684">
            <v>74320</v>
          </cell>
        </row>
        <row r="1685">
          <cell r="A1685">
            <v>9836</v>
          </cell>
          <cell r="B1685" t="str">
            <v>TARIFA MES - SERVICIO TELEFONIA LOCAL ILIMITADA E INTERNET ILIMITADO VELOCIDAD PROMEDIO (80-500 MB) ESTRATO 4</v>
          </cell>
          <cell r="C1685" t="str">
            <v>MES</v>
          </cell>
          <cell r="D1685">
            <v>90930</v>
          </cell>
        </row>
        <row r="1686">
          <cell r="A1686">
            <v>9837</v>
          </cell>
          <cell r="B1686" t="str">
            <v>TARIFA MES - SERVICIO TELEFONIA LOCAL ILIMITADA E INTERNET ILIMITADO VELOCIDAD PROMEDIO (80-500 MB) ESTRATO 5</v>
          </cell>
          <cell r="C1686" t="str">
            <v>MES</v>
          </cell>
          <cell r="D1686">
            <v>90930</v>
          </cell>
        </row>
        <row r="1687">
          <cell r="A1687">
            <v>9838</v>
          </cell>
          <cell r="B1687" t="str">
            <v>TARIFA MES - SERVICIO TELEFONIA LOCAL ILIMITADA E INTERNET ILIMITADO VELOCIDAD PROMEDIO (80-500 MB) ESTRATO 6</v>
          </cell>
          <cell r="C1687" t="str">
            <v>MES</v>
          </cell>
          <cell r="D1687">
            <v>90930</v>
          </cell>
        </row>
        <row r="1688">
          <cell r="A1688">
            <v>9839</v>
          </cell>
          <cell r="B1688" t="str">
            <v>LEVANTAMIENTO DE ACTAS DE FACHADA (Incluye personal, logística, papelería, fotografía)</v>
          </cell>
          <cell r="C1688" t="str">
            <v>UN</v>
          </cell>
          <cell r="D1688">
            <v>12873</v>
          </cell>
        </row>
        <row r="1689">
          <cell r="A1689">
            <v>9840</v>
          </cell>
          <cell r="B1689" t="str">
            <v>TARIFA MES - EDICIÓN DE INFORME MENSUAL DE INTERVENTORÍA O CONSULTORÍA. Incluye 4 tapas plastificadas tamaño carta color blanco, con 6 tornillos, hojas de papel bond tamaño carta 75 gramos, 170 folios</v>
          </cell>
          <cell r="C1689" t="str">
            <v>UN/MES</v>
          </cell>
          <cell r="D1689">
            <v>251000</v>
          </cell>
        </row>
        <row r="1690">
          <cell r="A1690">
            <v>9842</v>
          </cell>
          <cell r="B1690" t="str">
            <v>CUBIERTA DE VAGÓN LISA TIPO SÁNDWICH DECK EN ALUZINC CALIBRE 26 (SUM. E INSTAL.) PINTADA AL HORNO POR LAS DOS CARAS COLOR A ELEGIR CON AISLAMIENTO ACÚSTICO EN FIBRA DE VIDRIO DE 30mm CON SUS RESPEC</v>
          </cell>
          <cell r="C1690" t="str">
            <v>M2</v>
          </cell>
          <cell r="D1690">
            <v>344300</v>
          </cell>
        </row>
        <row r="1691">
          <cell r="A1691">
            <v>9845</v>
          </cell>
          <cell r="B1691" t="str">
            <v>SPLP - EXTRACCIÓN DE METALES PESADOS. Norma técnica: EPA-SW-846-1312-94.</v>
          </cell>
          <cell r="C1691" t="str">
            <v>UN</v>
          </cell>
          <cell r="D1691">
            <v>190400</v>
          </cell>
        </row>
        <row r="1692">
          <cell r="A1692">
            <v>9846</v>
          </cell>
          <cell r="B1692" t="str">
            <v>DETERMINACION DE METALES POR ESPECTROSCOPIA DE EMISION DE PLASMA (METODO DE PLASMA ACOPLADO INDUCTIVAMENTE - ICP). BARIO. Norma técnica: SM-3120-B-17</v>
          </cell>
          <cell r="C1692" t="str">
            <v>UN</v>
          </cell>
          <cell r="D1692">
            <v>56549</v>
          </cell>
        </row>
        <row r="1693">
          <cell r="A1693">
            <v>9847</v>
          </cell>
          <cell r="B1693" t="str">
            <v>DETERMINACION DE METALES POR ESPECTROSCOPIA DE EMISION DE PLASMA (METODO DE PLASMA ACOPLADO INDUCTIVAMENTE - ICP). ARSENICO. Norma técnica: SM-3120-B-17</v>
          </cell>
          <cell r="C1693" t="str">
            <v>UN</v>
          </cell>
          <cell r="D1693">
            <v>56549</v>
          </cell>
        </row>
        <row r="1694">
          <cell r="A1694">
            <v>9848</v>
          </cell>
          <cell r="B1694" t="str">
            <v>DETERMINACION DE METALES POR ESPECTROSCOPIA DE EMISION DE PLASMA (METODO DE PLASMA ACOPLADO INDUCTIVAMENTE - ICP). CROMO. Norma técnica: SM-3120-B-17</v>
          </cell>
          <cell r="C1694" t="str">
            <v>UN</v>
          </cell>
          <cell r="D1694">
            <v>56549</v>
          </cell>
        </row>
        <row r="1695">
          <cell r="A1695">
            <v>9849</v>
          </cell>
          <cell r="B1695" t="str">
            <v>DETERMINACION DE METALES POR ESPECTROSCOPIA DE EMISION DE PLASMA (METODO DE PLASMA ACOPLADO INDUCTIVAMENTE - ICP). COBRE. Norma técnica: SM-3120-B-17</v>
          </cell>
          <cell r="C1695" t="str">
            <v>UN</v>
          </cell>
          <cell r="D1695">
            <v>56549</v>
          </cell>
        </row>
        <row r="1696">
          <cell r="A1696">
            <v>9850</v>
          </cell>
          <cell r="B1696" t="str">
            <v>DETERMINACION DE METALES POR ESPECTROSCOPIA DE EMISION DE PLASMA (METODO DE PLASMA ACOPLADO INDUCTIVAMENTE - ICP). MOLIBDENO. Norma técnica: SM-3120-B-17</v>
          </cell>
          <cell r="C1696" t="str">
            <v>UN</v>
          </cell>
          <cell r="D1696">
            <v>56549</v>
          </cell>
        </row>
        <row r="1697">
          <cell r="A1697">
            <v>9851</v>
          </cell>
          <cell r="B1697" t="str">
            <v>DETERMINACION DE METALES POR ESPECTROSCOPIA DE EMISION DE PLASMA (METODO DE PLASMA ACOPLADO INDUCTIVAMENTE - ICP). NIQUEL. Norma técnica: SM-3120-B-17</v>
          </cell>
          <cell r="C1697" t="str">
            <v>UN</v>
          </cell>
          <cell r="D1697">
            <v>56549</v>
          </cell>
        </row>
        <row r="1698">
          <cell r="A1698">
            <v>9852</v>
          </cell>
          <cell r="B1698" t="str">
            <v>DETERMINACION DE METALES POR ESPECTROSCOPIA DE EMISION DE PLASMA (METODO DE PLASMA ACOPLADO INDUCTIVAMENTE - ICP). PLOMO. Norma técnica: SM-3120-B-17</v>
          </cell>
          <cell r="C1698" t="str">
            <v>UN</v>
          </cell>
          <cell r="D1698">
            <v>56549</v>
          </cell>
        </row>
        <row r="1699">
          <cell r="A1699">
            <v>9853</v>
          </cell>
          <cell r="B1699" t="str">
            <v>DETERMINACION DE METALES POR ESPECTROSCOPIA DE EMISION DE PLASMA (METODO DE PLASMA ACOPLADO INDUCTIVAMENTE - ICP). SELENIO. Norma técnica: SM-3120-B-17</v>
          </cell>
          <cell r="C1699" t="str">
            <v>UN</v>
          </cell>
          <cell r="D1699">
            <v>56549</v>
          </cell>
        </row>
        <row r="1700">
          <cell r="A1700">
            <v>9854</v>
          </cell>
          <cell r="B1700" t="str">
            <v>DETERMINACION DE METALES POR ESPECTROSCOPIA DE EMISION DE PLASMA (METODO DE PLASMA ACOPLADO INDUCTIVAMENTE - ICP). ZINC. Norma técnica: SM-3120-B-17</v>
          </cell>
          <cell r="C1700" t="str">
            <v>UN</v>
          </cell>
          <cell r="D1700">
            <v>56549</v>
          </cell>
        </row>
        <row r="1701">
          <cell r="A1701">
            <v>9855</v>
          </cell>
          <cell r="B1701" t="str">
            <v>DETERMINACION DE METALES POR ESPECTROSCOPIA DE EMISION DE PLASMA (METODO DE PLASMA ACOPLADO INDUCTIVAMENTE - ICP). CADMIO. Norma técnica: SM-3120-B-17</v>
          </cell>
          <cell r="C1701" t="str">
            <v>UN</v>
          </cell>
          <cell r="D1701">
            <v>56549</v>
          </cell>
        </row>
        <row r="1702">
          <cell r="A1702">
            <v>9856</v>
          </cell>
          <cell r="B1702" t="str">
            <v>DETERMINACION DE METALES POR ESPECTROSCOPIA DE EMISION DE PLASMA (METODO DE PLASMA ACOPLADO INDUCTIVAMENTE - ICP). MERCURIO. Norma técnica: SM-3120-B-17</v>
          </cell>
          <cell r="C1702" t="str">
            <v>UN</v>
          </cell>
          <cell r="D1702">
            <v>56549</v>
          </cell>
        </row>
        <row r="1703">
          <cell r="A1703">
            <v>9857</v>
          </cell>
          <cell r="B1703" t="str">
            <v>DETERMINACION DE METALES POR ESPECTROSCOPIA DE EMISION DE PLASMA (METODO DE PLASMA ACOPLADO INDUCTIVAMENTE - ICP). ANTIMONIO. Norma técnica: SM-3120-B-17</v>
          </cell>
          <cell r="C1703" t="str">
            <v>UN</v>
          </cell>
          <cell r="D1703">
            <v>67830</v>
          </cell>
        </row>
        <row r="1704">
          <cell r="A1704">
            <v>9860</v>
          </cell>
          <cell r="B1704" t="str">
            <v>SEÑAL TEMPORAL MÓVIL ECONÓMICA CON TRÍPODE TIPO SIO, SP, SI, SR DE (100 x 50 - 75 x 75 - 80 x 50) LÁMINA GALVANIZADA CAL. 20 Y ÁNGULOS DE 1" x 1/2" x 1/8".</v>
          </cell>
          <cell r="C1704" t="str">
            <v>UN</v>
          </cell>
          <cell r="D1704">
            <v>351992</v>
          </cell>
        </row>
        <row r="1705">
          <cell r="A1705">
            <v>9861</v>
          </cell>
          <cell r="B1705" t="str">
            <v>BARRICADA METÁLICA CON SEÑAL DE DESVÍO O VÍA CERRADA DE 2.40 m CINTA GRADO INGENIERÍA SHEETING</v>
          </cell>
          <cell r="C1705" t="str">
            <v>UN</v>
          </cell>
          <cell r="D1705">
            <v>372732</v>
          </cell>
        </row>
        <row r="1706">
          <cell r="A1706">
            <v>9862</v>
          </cell>
          <cell r="B1706" t="str">
            <v>PERMEABILIDAD DE SUELOS GRANULARES (CABEZA CONSTANTE). Norma técnica: INVE-130-13.</v>
          </cell>
          <cell r="C1706" t="str">
            <v>UN</v>
          </cell>
          <cell r="D1706">
            <v>321300</v>
          </cell>
        </row>
        <row r="1707">
          <cell r="A1707">
            <v>9864</v>
          </cell>
          <cell r="B1707" t="str">
            <v>METODO DE ENSAYO PARA DETERMINAR LA PERMEABILIDAD DEL CONCRETO AL AGUA. Norma técnica: NTC-4483-98</v>
          </cell>
          <cell r="C1707" t="str">
            <v>UN</v>
          </cell>
          <cell r="D1707">
            <v>447000</v>
          </cell>
        </row>
        <row r="1708">
          <cell r="A1708">
            <v>9869</v>
          </cell>
          <cell r="B1708" t="str">
            <v>DISEÑO DE MEZCLA DE SUELO - CEMENTO (NO INCLUYE PRUEBA DE DURABILIDAD)</v>
          </cell>
          <cell r="C1708" t="str">
            <v>UN</v>
          </cell>
          <cell r="D1708">
            <v>1011500</v>
          </cell>
        </row>
        <row r="1709">
          <cell r="A1709">
            <v>9873</v>
          </cell>
          <cell r="B1709" t="str">
            <v>ENSAYO DE CLASIFICACION DE LOS COMPONENTES DE LOS AGREGADOS GRUESOS RECICLADOS. Norma técnica: NTC-6422-21 UNE-EN-933-11-10</v>
          </cell>
          <cell r="C1709" t="str">
            <v>UN</v>
          </cell>
          <cell r="D1709">
            <v>357000</v>
          </cell>
        </row>
        <row r="1710">
          <cell r="A1710">
            <v>9879</v>
          </cell>
          <cell r="B1710" t="str">
            <v>DETERMINACION DE CONDUCTIVIDAD. Norma técnica: SM-2510-B-17.</v>
          </cell>
          <cell r="C1710" t="str">
            <v>UN</v>
          </cell>
          <cell r="D1710">
            <v>9747</v>
          </cell>
        </row>
        <row r="1711">
          <cell r="A1711">
            <v>9880</v>
          </cell>
          <cell r="B1711" t="str">
            <v>DETERMINACION DE OLOR. Norma técnica: SM-2150-B-17.</v>
          </cell>
          <cell r="C1711" t="str">
            <v>UN</v>
          </cell>
          <cell r="D1711">
            <v>4367</v>
          </cell>
        </row>
        <row r="1712">
          <cell r="A1712">
            <v>9881</v>
          </cell>
          <cell r="B1712" t="str">
            <v>DETERMINACION DE METALES POR ESPECTROMETRIA DE ABSORCION ATOMICA DE LLAMA (METODO DE LLAMA DIRECTA DE AIRE-ACETILENO). CADMIO TOTAL. Norma técnica: SM-3111-B-17</v>
          </cell>
          <cell r="C1712" t="str">
            <v>UN</v>
          </cell>
          <cell r="D1712">
            <v>44898</v>
          </cell>
        </row>
        <row r="1713">
          <cell r="A1713">
            <v>9882</v>
          </cell>
          <cell r="B1713" t="str">
            <v>DETERMINACION DE METALES POR ESPECTROMETRIA DE ABSORCION ATOMICA DE LLAMA (METODO DE LLAMA DIRECTA DE AIRE-ACETILENO). COBRE TOTAL. Norma técnica: SM-3111-B-17</v>
          </cell>
          <cell r="C1713" t="str">
            <v>UN</v>
          </cell>
          <cell r="D1713">
            <v>44898</v>
          </cell>
        </row>
        <row r="1714">
          <cell r="A1714">
            <v>9883</v>
          </cell>
          <cell r="B1714" t="str">
            <v>DETERMINACION DE MERCURIO TOTAL. Norma técnica: SM-3112-B-17.</v>
          </cell>
          <cell r="C1714" t="str">
            <v>UN</v>
          </cell>
          <cell r="D1714">
            <v>64260</v>
          </cell>
        </row>
        <row r="1715">
          <cell r="A1715">
            <v>9884</v>
          </cell>
          <cell r="B1715" t="str">
            <v>DETERMINACION DE METALES POR ESPECTROMETRIA DE ABSORCION ATOMICA DE LLAMA (METODO DE LLAMA DIRECTA DE AIRE-ACETILENO). NIQUEL TOTAL. Norma técnica: SM-3111-B-17</v>
          </cell>
          <cell r="C1715" t="str">
            <v>UN</v>
          </cell>
          <cell r="D1715">
            <v>43197</v>
          </cell>
        </row>
        <row r="1716">
          <cell r="A1716">
            <v>9885</v>
          </cell>
          <cell r="B1716" t="str">
            <v>DETERMINACION DE METALES POR ESPECTROMETRIA DE ABSORCION ATOMICA DE LLAMA (METODO DE LLAMA DIRECTA DE AIRE-ACETILENO). PLOMO TOTAL. Norma técnica: SM-3111-B-17</v>
          </cell>
          <cell r="C1716" t="str">
            <v>UN</v>
          </cell>
          <cell r="D1716">
            <v>43197</v>
          </cell>
        </row>
        <row r="1717">
          <cell r="A1717">
            <v>9886</v>
          </cell>
          <cell r="B1717" t="str">
            <v>DETERMINACION DE METALES POR ESPECTROMETRIA DE ABSORCION ATOMICA DE LLAMA (METODO DE LLAMA DIRECTA DE AIRE-ACETILENO). ZINC TOTAL. Norma técnica: SM-3111-B-17</v>
          </cell>
          <cell r="C1717" t="str">
            <v>UN</v>
          </cell>
          <cell r="D1717">
            <v>35700</v>
          </cell>
        </row>
        <row r="1718">
          <cell r="A1718">
            <v>9887</v>
          </cell>
          <cell r="B1718" t="str">
            <v>DETERMINACION DE DUREZA TOTAL. Norma técnica: SM-2340-C-17.</v>
          </cell>
          <cell r="C1718" t="str">
            <v>UN</v>
          </cell>
          <cell r="D1718">
            <v>11662</v>
          </cell>
        </row>
        <row r="1719">
          <cell r="A1719">
            <v>9888</v>
          </cell>
          <cell r="B1719" t="str">
            <v>FOSFATOS. Norma técnica: SM-4110-B-17.</v>
          </cell>
          <cell r="C1719" t="str">
            <v>UN</v>
          </cell>
          <cell r="D1719">
            <v>28274</v>
          </cell>
        </row>
        <row r="1720">
          <cell r="A1720">
            <v>9896</v>
          </cell>
          <cell r="B1720" t="str">
            <v>LUMINARIA DE EMERGENCIA LED R2 2.4W 6500K  120 o 277V  180 lm DE 60 x 130 x 300 mm</v>
          </cell>
          <cell r="C1720" t="str">
            <v>UN</v>
          </cell>
          <cell r="D1720">
            <v>102966</v>
          </cell>
        </row>
        <row r="1721">
          <cell r="A1721">
            <v>9901</v>
          </cell>
          <cell r="B1721" t="str">
            <v>CABLE MONOPOLAR DE ALUMINIO, CPT HFFR LS PARA 600 V c.a., 75°C CT, CALIBRE 4/0 AWG AA8000 (SIW)</v>
          </cell>
          <cell r="C1721" t="str">
            <v>ML</v>
          </cell>
          <cell r="D1721">
            <v>23776</v>
          </cell>
        </row>
        <row r="1722">
          <cell r="A1722">
            <v>9902</v>
          </cell>
          <cell r="B1722" t="str">
            <v>BORNA TERMINAL DE ALUMINIO 1 HUECO, 4/0 AWG</v>
          </cell>
          <cell r="C1722" t="str">
            <v>UN</v>
          </cell>
          <cell r="D1722">
            <v>26312</v>
          </cell>
        </row>
        <row r="1723">
          <cell r="A1723">
            <v>9905</v>
          </cell>
          <cell r="B1723" t="str">
            <v>CABLE 10 AWG EN COBRE CPR HFFR LS 600 V  75° C CT</v>
          </cell>
          <cell r="C1723" t="str">
            <v>ML</v>
          </cell>
          <cell r="D1723">
            <v>4213</v>
          </cell>
        </row>
        <row r="1724">
          <cell r="A1724">
            <v>9906</v>
          </cell>
          <cell r="B1724" t="str">
            <v>REDUCCIÓN EMT 2" A 3/4"</v>
          </cell>
          <cell r="C1724" t="str">
            <v>UN</v>
          </cell>
          <cell r="D1724">
            <v>18088</v>
          </cell>
        </row>
        <row r="1725">
          <cell r="A1725">
            <v>9907</v>
          </cell>
          <cell r="B1725" t="str">
            <v>CONDULETA TIPO T DE 2"</v>
          </cell>
          <cell r="C1725" t="str">
            <v>UN</v>
          </cell>
          <cell r="D1725">
            <v>59262</v>
          </cell>
        </row>
        <row r="1726">
          <cell r="A1726">
            <v>9908</v>
          </cell>
          <cell r="B1726" t="str">
            <v>TUBERÍA CORAZA LIQUID TIGHT 3/4"</v>
          </cell>
          <cell r="C1726" t="str">
            <v>ML</v>
          </cell>
          <cell r="D1726">
            <v>6850</v>
          </cell>
        </row>
        <row r="1727">
          <cell r="A1727">
            <v>9909</v>
          </cell>
          <cell r="B1727" t="str">
            <v>CONECTOR RECTO LIQUID TIGHT 3/4"</v>
          </cell>
          <cell r="C1727" t="str">
            <v>ML</v>
          </cell>
          <cell r="D1727">
            <v>7400</v>
          </cell>
        </row>
        <row r="1728">
          <cell r="A1728">
            <v>9922</v>
          </cell>
          <cell r="B1728" t="str">
            <v>PISO EN MÁRMOL ROYAL VETA (30CMS X 60CMS)</v>
          </cell>
          <cell r="C1728" t="str">
            <v>M2</v>
          </cell>
          <cell r="D1728">
            <v>145000</v>
          </cell>
        </row>
        <row r="1729">
          <cell r="A1729">
            <v>9925</v>
          </cell>
          <cell r="B1729" t="str">
            <v>CHAZO EXPANSIVO DE 5/8" x (2 1/4" - 4 1/4") PARA CONCRETO.</v>
          </cell>
          <cell r="C1729" t="str">
            <v>UN</v>
          </cell>
          <cell r="D1729">
            <v>5040</v>
          </cell>
        </row>
        <row r="1730">
          <cell r="A1730">
            <v>9926</v>
          </cell>
          <cell r="B1730" t="str">
            <v>TUBERÍA CONDUIT PVC D=3/4"</v>
          </cell>
          <cell r="C1730" t="str">
            <v>ML</v>
          </cell>
          <cell r="D1730">
            <v>3654</v>
          </cell>
        </row>
        <row r="1731">
          <cell r="A1731">
            <v>9928</v>
          </cell>
          <cell r="B1731" t="str">
            <v>TORNILLOS A-325</v>
          </cell>
          <cell r="C1731" t="str">
            <v>KG</v>
          </cell>
          <cell r="D1731">
            <v>10173</v>
          </cell>
        </row>
        <row r="1732">
          <cell r="A1732">
            <v>9930</v>
          </cell>
          <cell r="B1732" t="str">
            <v>CERROJO METÁLICO CON ESCUDO EN LÁMINA DE ACERO CON LLAVE MATÁLICA</v>
          </cell>
          <cell r="C1732" t="str">
            <v>UN</v>
          </cell>
          <cell r="D1732">
            <v>81436</v>
          </cell>
        </row>
        <row r="1733">
          <cell r="A1733">
            <v>9931</v>
          </cell>
          <cell r="B1733" t="str">
            <v>MANIJA METÁLICA (Cc 192mm - 160mm - 107mm) CROMADA O NIQUELADA</v>
          </cell>
          <cell r="C1733" t="str">
            <v>UN</v>
          </cell>
          <cell r="D1733">
            <v>6969</v>
          </cell>
        </row>
        <row r="1734">
          <cell r="A1734">
            <v>9933</v>
          </cell>
          <cell r="B1734" t="str">
            <v>CODO 90° 1/4 CXE PVC SANITARIA D= 6"</v>
          </cell>
          <cell r="C1734" t="str">
            <v>UN</v>
          </cell>
          <cell r="D1734">
            <v>151165</v>
          </cell>
        </row>
        <row r="1735">
          <cell r="A1735">
            <v>9934</v>
          </cell>
          <cell r="B1735" t="str">
            <v>TUBERIA PVC U.M.  EXT CORRUGADO/INT LISO U.M. NORMA NTC 3722-1 D=355MM (14")</v>
          </cell>
          <cell r="C1735" t="str">
            <v>ML</v>
          </cell>
          <cell r="D1735">
            <v>211316</v>
          </cell>
        </row>
        <row r="1736">
          <cell r="A1736">
            <v>9935</v>
          </cell>
          <cell r="B1736" t="str">
            <v>TRAGANTE CÚPULA 5" x 4" PLÁSTICAS</v>
          </cell>
          <cell r="C1736" t="str">
            <v>UN</v>
          </cell>
          <cell r="D1736">
            <v>11858</v>
          </cell>
        </row>
        <row r="1737">
          <cell r="A1737">
            <v>9936</v>
          </cell>
          <cell r="B1737" t="str">
            <v>TRAGANTE CÚPULA 6" x 4" EN ALUMINIO</v>
          </cell>
          <cell r="C1737" t="str">
            <v>UN</v>
          </cell>
          <cell r="D1737">
            <v>24050</v>
          </cell>
        </row>
        <row r="1738">
          <cell r="A1738">
            <v>9937</v>
          </cell>
          <cell r="B1738" t="str">
            <v>TEE REDUCIDA PVC SOLDAR DE 1" x 1/2"</v>
          </cell>
          <cell r="C1738" t="str">
            <v>UN</v>
          </cell>
          <cell r="D1738">
            <v>5586</v>
          </cell>
        </row>
        <row r="1739">
          <cell r="A1739">
            <v>9939</v>
          </cell>
          <cell r="B1739" t="str">
            <v>UNIÓN UNIVERSAL D=1"</v>
          </cell>
          <cell r="C1739" t="str">
            <v>UN</v>
          </cell>
          <cell r="D1739">
            <v>11674</v>
          </cell>
        </row>
        <row r="1740">
          <cell r="A1740">
            <v>9940</v>
          </cell>
          <cell r="B1740" t="str">
            <v>VALVULA CHEQUE DE 1"</v>
          </cell>
          <cell r="C1740" t="str">
            <v>UN</v>
          </cell>
          <cell r="D1740">
            <v>60900</v>
          </cell>
        </row>
        <row r="1741">
          <cell r="A1741">
            <v>9941</v>
          </cell>
          <cell r="B1741" t="str">
            <v>FLOTADOR MECÁNICO DE 1"</v>
          </cell>
          <cell r="C1741" t="str">
            <v>UN</v>
          </cell>
          <cell r="D1741">
            <v>195900</v>
          </cell>
        </row>
        <row r="1742">
          <cell r="A1742">
            <v>9943</v>
          </cell>
          <cell r="B1742" t="str">
            <v>TABLERO TRIFASICO 42 CIRCUITOS CON PUERTA ESPACIO PARA TOTALIZADOR</v>
          </cell>
          <cell r="C1742" t="str">
            <v>UN</v>
          </cell>
          <cell r="D1742">
            <v>671300</v>
          </cell>
        </row>
        <row r="1743">
          <cell r="A1743">
            <v>9944</v>
          </cell>
          <cell r="B1743" t="str">
            <v>CONTACTOR TRIPOLAR 110 V  AC1  18A MÁXIMO HP-60HZ</v>
          </cell>
          <cell r="C1743" t="str">
            <v>UN</v>
          </cell>
          <cell r="D1743">
            <v>97000</v>
          </cell>
        </row>
        <row r="1744">
          <cell r="A1744">
            <v>9945</v>
          </cell>
          <cell r="B1744" t="str">
            <v>CAJA PARA 2 MEDIDORES TRIFÁSICA 57cm x 60cm x 18cm</v>
          </cell>
          <cell r="C1744" t="str">
            <v>UN</v>
          </cell>
          <cell r="D1744">
            <v>287750</v>
          </cell>
        </row>
        <row r="1745">
          <cell r="A1745">
            <v>9948</v>
          </cell>
          <cell r="B1745" t="str">
            <v>CODO DE 90 CONDUIT PVC 3/4"</v>
          </cell>
          <cell r="C1745" t="str">
            <v>UN</v>
          </cell>
          <cell r="D1745">
            <v>2323</v>
          </cell>
        </row>
        <row r="1746">
          <cell r="A1746">
            <v>9949</v>
          </cell>
          <cell r="B1746" t="str">
            <v>UNION PVC CONDUIT DE 3/4"</v>
          </cell>
          <cell r="C1746" t="str">
            <v>UN</v>
          </cell>
          <cell r="D1746">
            <v>1037</v>
          </cell>
        </row>
        <row r="1747">
          <cell r="A1747">
            <v>9950</v>
          </cell>
          <cell r="B1747" t="str">
            <v>PISO EN PIZARRA MULTICOLOR DE 30cm x 60cm x 7 - 10mm</v>
          </cell>
          <cell r="C1747" t="str">
            <v>M2</v>
          </cell>
          <cell r="D1747">
            <v>190300</v>
          </cell>
        </row>
        <row r="1748">
          <cell r="A1748">
            <v>9951</v>
          </cell>
          <cell r="B1748" t="str">
            <v>INTERRUPTOR MONOFASICO TERMOMAGNÉTICO DE 16A TIPO INDUSTRIAL</v>
          </cell>
          <cell r="C1748" t="str">
            <v>UN</v>
          </cell>
          <cell r="D1748">
            <v>19450</v>
          </cell>
        </row>
        <row r="1749">
          <cell r="A1749">
            <v>9952</v>
          </cell>
          <cell r="B1749" t="str">
            <v>INTERRUPTOR TRIFASICO TERMOMAGNETICO DE 40A TIPO INDUSTRIAL</v>
          </cell>
          <cell r="C1749" t="str">
            <v>UN</v>
          </cell>
          <cell r="D1749">
            <v>222700</v>
          </cell>
        </row>
        <row r="1750">
          <cell r="A1750">
            <v>9953</v>
          </cell>
          <cell r="B1750" t="str">
            <v>TUBO EN ACERO INOXIDABLE DE 2 1/2" CALIBRE 16 REDONDO</v>
          </cell>
          <cell r="C1750" t="str">
            <v>ML</v>
          </cell>
          <cell r="D1750">
            <v>51389</v>
          </cell>
        </row>
        <row r="1751">
          <cell r="A1751">
            <v>9961</v>
          </cell>
          <cell r="B1751" t="str">
            <v>LÁMINA COLABORANTE 2" CALIBRE 22 (0.75mm)</v>
          </cell>
          <cell r="C1751" t="str">
            <v>M2</v>
          </cell>
          <cell r="D1751">
            <v>61880</v>
          </cell>
        </row>
        <row r="1752">
          <cell r="A1752">
            <v>9962</v>
          </cell>
          <cell r="B1752" t="str">
            <v>TABLA OTOBO P / FORMALETA. TABLA CEPILLADA</v>
          </cell>
          <cell r="C1752" t="str">
            <v>M2</v>
          </cell>
          <cell r="D1752">
            <v>17133</v>
          </cell>
        </row>
        <row r="1753">
          <cell r="A1753">
            <v>9963</v>
          </cell>
          <cell r="B1753" t="str">
            <v>CODO 45° 1/8 CxE PVC SANITARIA D= 6"</v>
          </cell>
          <cell r="C1753" t="str">
            <v>UN</v>
          </cell>
          <cell r="D1753">
            <v>73062</v>
          </cell>
        </row>
        <row r="1754">
          <cell r="A1754">
            <v>9964</v>
          </cell>
          <cell r="B1754" t="str">
            <v>CODO 90° E.L. PARA SOLDAR D= 1/2"</v>
          </cell>
          <cell r="C1754" t="str">
            <v>UN</v>
          </cell>
          <cell r="D1754">
            <v>863</v>
          </cell>
        </row>
        <row r="1755">
          <cell r="A1755">
            <v>9966</v>
          </cell>
          <cell r="B1755" t="str">
            <v>BORNA TERMINAL DE ALUMINIO 1 HUECO BARRIL LARGO, 500 KCMIL</v>
          </cell>
          <cell r="C1755" t="str">
            <v>UN</v>
          </cell>
          <cell r="D1755">
            <v>44349</v>
          </cell>
        </row>
        <row r="1756">
          <cell r="A1756">
            <v>9968</v>
          </cell>
          <cell r="B1756" t="str">
            <v>SEÑALES INFORMATIVAS REGLAMENTARIAS - Letreros Señalética en Trovicel.</v>
          </cell>
          <cell r="C1756" t="str">
            <v>UN</v>
          </cell>
          <cell r="D1756">
            <v>76736</v>
          </cell>
        </row>
        <row r="1757">
          <cell r="A1757">
            <v>9972</v>
          </cell>
          <cell r="B1757" t="str">
            <v>CABLE FPLP ENCAUCHETADO 2X18 AWG</v>
          </cell>
          <cell r="C1757" t="str">
            <v>ML</v>
          </cell>
          <cell r="D1757">
            <v>4284</v>
          </cell>
        </row>
        <row r="1758">
          <cell r="A1758">
            <v>9975</v>
          </cell>
          <cell r="B1758" t="str">
            <v>TAPÓN DE PRUEBA PVC SANITARIA D=6"</v>
          </cell>
          <cell r="C1758" t="str">
            <v>UN</v>
          </cell>
          <cell r="D1758">
            <v>18604</v>
          </cell>
        </row>
        <row r="1759">
          <cell r="A1759">
            <v>9976</v>
          </cell>
          <cell r="B1759" t="str">
            <v>REDUCCION PVC E.L. D= 1" x 1/2" (BUJE SOLDADO)</v>
          </cell>
          <cell r="C1759" t="str">
            <v>UN</v>
          </cell>
          <cell r="D1759">
            <v>1662</v>
          </cell>
        </row>
        <row r="1760">
          <cell r="A1760">
            <v>9977</v>
          </cell>
          <cell r="B1760" t="str">
            <v>REGISTRO DE PASO DIRECTO TIPO PESADO 1/2" EN BRONCE</v>
          </cell>
          <cell r="C1760" t="str">
            <v>UN</v>
          </cell>
          <cell r="D1760">
            <v>78900</v>
          </cell>
        </row>
        <row r="1761">
          <cell r="A1761">
            <v>9978</v>
          </cell>
          <cell r="B1761" t="str">
            <v>TRANSFORMADOR TRIFASICO SECO 150 KVA, 11400 V - 208/120 V</v>
          </cell>
          <cell r="C1761" t="str">
            <v>UN</v>
          </cell>
          <cell r="D1761">
            <v>49743000</v>
          </cell>
        </row>
        <row r="1762">
          <cell r="A1762">
            <v>9980</v>
          </cell>
          <cell r="B1762" t="str">
            <v>CONECTORES PLUG RJ 45 PARA CABLE UTP</v>
          </cell>
          <cell r="C1762" t="str">
            <v>UN</v>
          </cell>
          <cell r="D1762">
            <v>350</v>
          </cell>
        </row>
        <row r="1763">
          <cell r="A1763">
            <v>9981</v>
          </cell>
          <cell r="B1763" t="str">
            <v>PONCHADOR JACK PARA DATOS PARA RJ 45 - PINZA TELEFÓNICA METÁLICA</v>
          </cell>
          <cell r="C1763" t="str">
            <v>UN</v>
          </cell>
          <cell r="D1763">
            <v>79900</v>
          </cell>
        </row>
        <row r="1764">
          <cell r="A1764">
            <v>9982</v>
          </cell>
          <cell r="B1764" t="str">
            <v>TAPA TROQUEL SENCILLO DE 12 cm</v>
          </cell>
          <cell r="C1764" t="str">
            <v>UN</v>
          </cell>
          <cell r="D1764">
            <v>4601</v>
          </cell>
        </row>
        <row r="1765">
          <cell r="A1765">
            <v>9984</v>
          </cell>
          <cell r="B1765" t="str">
            <v>JACK PARA DATOS CATEGORÍA 6A amperios. componente blindado, ponchado a 180.</v>
          </cell>
          <cell r="C1765" t="str">
            <v>ML</v>
          </cell>
          <cell r="D1765">
            <v>41761</v>
          </cell>
        </row>
        <row r="1766">
          <cell r="A1766">
            <v>9985</v>
          </cell>
          <cell r="B1766" t="str">
            <v>SEÑAL EN POLIESTIRENO (30cm x 20cm) FOTOLUMINISCENTE - NORMA NTC - ISO</v>
          </cell>
          <cell r="C1766" t="str">
            <v>UN</v>
          </cell>
          <cell r="D1766">
            <v>68425</v>
          </cell>
        </row>
        <row r="1767">
          <cell r="A1767">
            <v>9986</v>
          </cell>
          <cell r="B1767" t="str">
            <v>SEÑAL EN POLIESTRIENO (30cm x 45cm) REFLECTIVO GRADO INGENIERÍA - NORMA ISO</v>
          </cell>
          <cell r="C1767" t="str">
            <v>UN</v>
          </cell>
          <cell r="D1767">
            <v>90797</v>
          </cell>
        </row>
        <row r="1768">
          <cell r="A1768">
            <v>9987</v>
          </cell>
          <cell r="B1768" t="str">
            <v>LAMINA COLD ROLLED</v>
          </cell>
          <cell r="C1768" t="str">
            <v>KG</v>
          </cell>
          <cell r="D1768">
            <v>5117</v>
          </cell>
        </row>
        <row r="1769">
          <cell r="A1769">
            <v>9988</v>
          </cell>
          <cell r="B1769" t="str">
            <v>PROTECCIÓN CONTRA SOBRETENSIONES TRANSITORIAS - DPS</v>
          </cell>
          <cell r="C1769" t="str">
            <v>UN</v>
          </cell>
          <cell r="D1769">
            <v>1657097</v>
          </cell>
        </row>
        <row r="1770">
          <cell r="A1770">
            <v>9989</v>
          </cell>
          <cell r="B1770" t="str">
            <v>BISAGRA METÁLICA DE NUDO ACERO INOXIDABLE 4" x 3"  2mm</v>
          </cell>
          <cell r="C1770" t="str">
            <v>UN</v>
          </cell>
          <cell r="D1770">
            <v>23129</v>
          </cell>
        </row>
        <row r="1771">
          <cell r="A1771">
            <v>9990</v>
          </cell>
          <cell r="B1771" t="str">
            <v>FALLEBA METÁLICA INCRUSTAR TIPO BÁSCULA 2" (pg)</v>
          </cell>
          <cell r="C1771" t="str">
            <v>UN</v>
          </cell>
          <cell r="D1771">
            <v>35249</v>
          </cell>
        </row>
        <row r="1772">
          <cell r="A1772">
            <v>9991</v>
          </cell>
          <cell r="B1772" t="str">
            <v>TOTALIZADOR TRIFÁSICO 200 A</v>
          </cell>
          <cell r="C1772" t="str">
            <v>UN</v>
          </cell>
          <cell r="D1772">
            <v>387940</v>
          </cell>
        </row>
        <row r="1773">
          <cell r="A1773">
            <v>9992</v>
          </cell>
          <cell r="B1773" t="str">
            <v>TUBO METÁLICO GALVANIZADO DE 3" CALIBRE 14</v>
          </cell>
          <cell r="C1773" t="str">
            <v>ML</v>
          </cell>
          <cell r="D1773">
            <v>91250</v>
          </cell>
        </row>
        <row r="1774">
          <cell r="A1774">
            <v>9994</v>
          </cell>
          <cell r="B1774" t="str">
            <v>RESINA TERMOPLÁSTICA - PINTURA TERMOPLÁSTICA</v>
          </cell>
          <cell r="C1774" t="str">
            <v>KG</v>
          </cell>
          <cell r="D1774">
            <v>20390</v>
          </cell>
        </row>
        <row r="1775">
          <cell r="A1775">
            <v>9995</v>
          </cell>
          <cell r="B1775" t="str">
            <v xml:space="preserve">CAMIÓN CON CALDERA PARA DERRETIR EL TERMOPLÁSTICO </v>
          </cell>
          <cell r="C1775" t="str">
            <v>HR</v>
          </cell>
          <cell r="D1775">
            <v>88037</v>
          </cell>
        </row>
        <row r="1776">
          <cell r="A1776">
            <v>9997</v>
          </cell>
          <cell r="B1776" t="str">
            <v>TRITUBO PE 100 FOPT DE 40mm (1 1/4") RDE 13.5 MULTF Rollo de 500 mt.</v>
          </cell>
          <cell r="C1776" t="str">
            <v>ML</v>
          </cell>
          <cell r="D1776">
            <v>15827</v>
          </cell>
        </row>
        <row r="1777">
          <cell r="A1777">
            <v>9999</v>
          </cell>
          <cell r="B1777" t="str">
            <v>CANALETA METÁLICA DE 12 cm x 5 cm CON TAPA (2.40m)</v>
          </cell>
          <cell r="C1777" t="str">
            <v>ML</v>
          </cell>
          <cell r="D1777">
            <v>18830</v>
          </cell>
        </row>
        <row r="1778">
          <cell r="A1778">
            <v>10000</v>
          </cell>
          <cell r="B1778" t="str">
            <v>CHEVRON 90 cm x 40 cm, REFLECTIVO PRISMÁTICO TIPO VII O SUPERIOR, AMARILLO LIMÓN FLUORESCENTE EN LÁMINA GALVANIZADA, PEDESTAL EN ÁNGULO. Suministro e Instalación.</v>
          </cell>
          <cell r="C1778" t="str">
            <v>ML</v>
          </cell>
          <cell r="D1778">
            <v>319569</v>
          </cell>
        </row>
        <row r="1779">
          <cell r="A1779">
            <v>10009</v>
          </cell>
          <cell r="B1779" t="str">
            <v>PINTURA ACRÍLICA BASE AGUA (e=15mils. Incluye Suministro y Aplicación con Equipo. Incluye Microesferas)</v>
          </cell>
          <cell r="C1779" t="str">
            <v>M2</v>
          </cell>
          <cell r="D1779">
            <v>40373</v>
          </cell>
        </row>
        <row r="1780">
          <cell r="A1780">
            <v>10010</v>
          </cell>
          <cell r="B1780" t="str">
            <v>PINTURA EN FRÍO PARA DEMARCACIÓN DE VÍAS. A= 15 cm. INCLUYE EQUIPO AUTOPROPULSADO Y MANO DE OBRA.</v>
          </cell>
          <cell r="C1780" t="str">
            <v>ML</v>
          </cell>
          <cell r="D1780">
            <v>7028</v>
          </cell>
        </row>
        <row r="1781">
          <cell r="A1781">
            <v>10011</v>
          </cell>
          <cell r="B1781" t="str">
            <v>PINTURA DE TRÁFICO - IMPRIMANTE NEGRO</v>
          </cell>
          <cell r="C1781" t="str">
            <v>ML</v>
          </cell>
          <cell r="D1781">
            <v>1528</v>
          </cell>
        </row>
        <row r="1782">
          <cell r="A1782">
            <v>10012</v>
          </cell>
          <cell r="B1782" t="str">
            <v>PINTURA DE TRÁFICO - IMPRIMANTE NEGRO - Incluye suministro y aplicación</v>
          </cell>
          <cell r="C1782" t="str">
            <v>M2</v>
          </cell>
          <cell r="D1782">
            <v>26586</v>
          </cell>
        </row>
        <row r="1783">
          <cell r="A1783">
            <v>10013</v>
          </cell>
          <cell r="B1783" t="str">
            <v>DETERMINACION DE FENOLES. Norma: SM-5530-B-17.</v>
          </cell>
          <cell r="C1783" t="str">
            <v>UN</v>
          </cell>
          <cell r="D1783">
            <v>48066</v>
          </cell>
        </row>
        <row r="1784">
          <cell r="A1784">
            <v>10014</v>
          </cell>
          <cell r="B1784" t="str">
            <v>USO DEL PENETROMETRO DINAMICO DE CONO EN APLICACIONES DE PAVIMENTOS A POCA PROFUNDIDAD. Norma técnica: INVE-172-13 ASTM D6951/D6951M-18</v>
          </cell>
          <cell r="C1784" t="str">
            <v>UN</v>
          </cell>
          <cell r="D1784">
            <v>54145</v>
          </cell>
        </row>
        <row r="1785">
          <cell r="A1785">
            <v>10015</v>
          </cell>
          <cell r="B1785" t="str">
            <v>DETERMINACION DE SUELOS EXPANSIVOS (PROBETA). Norma técnica: INVE-132-13.</v>
          </cell>
          <cell r="C1785" t="str">
            <v>UN</v>
          </cell>
          <cell r="D1785">
            <v>62951</v>
          </cell>
        </row>
        <row r="1786">
          <cell r="A1786">
            <v>10016</v>
          </cell>
          <cell r="B1786" t="str">
            <v>DETECCIÓN DEL REFUERZO UTILIZANDO FERROSCAN (POR ELEMENTO)</v>
          </cell>
          <cell r="C1786" t="str">
            <v>UN</v>
          </cell>
          <cell r="D1786">
            <v>226100</v>
          </cell>
        </row>
        <row r="1787">
          <cell r="A1787">
            <v>10017</v>
          </cell>
          <cell r="B1787" t="str">
            <v>METODO DE ENSAYO PARA DETERMINAR LA FINURA DEL CEMENTO HIDRAULICO POR MEDIO DEL APARATO BLAINE DE PERMEABILIDAD AL AIRE. Norma técnica: NTC-33-19 ASTM C204-18e1 (23)</v>
          </cell>
          <cell r="C1787" t="str">
            <v>UN</v>
          </cell>
          <cell r="D1787">
            <v>94000</v>
          </cell>
        </row>
        <row r="1788">
          <cell r="A1788">
            <v>10018</v>
          </cell>
          <cell r="B1788" t="str">
            <v>DETERMINACION DE LA VISCOSIDAD DEL ASFALTO EMPLEANDO UN VISCOSIMETRO ROTACIONAL (UNA TEMPERATURA). Norma técnica: INVE-717-13 ASTM D4402/D4402M-23 AASHTO T-316-19</v>
          </cell>
          <cell r="C1788" t="str">
            <v>UN</v>
          </cell>
          <cell r="D1788">
            <v>222649</v>
          </cell>
        </row>
        <row r="1789">
          <cell r="A1789">
            <v>10019</v>
          </cell>
          <cell r="B1789" t="str">
            <v>DETERMINACION DEL LIMITE LIQUIDO DE LOS SUELOS - LIMITE PLASTICO E INDICE DE PLASTICIDAD DE LOS SUELOS. Norma técnica: INVE-125-13 INVE-126-13 NTC-4630-99 ASTM D4318-17e1 (18).</v>
          </cell>
          <cell r="C1789" t="str">
            <v>UN</v>
          </cell>
          <cell r="D1789">
            <v>60690</v>
          </cell>
        </row>
        <row r="1790">
          <cell r="A1790">
            <v>10020</v>
          </cell>
          <cell r="B1790" t="str">
            <v>PH DE LOS SUELOS. Norma técnica: INVE-131-13 ASTM D4972-19</v>
          </cell>
          <cell r="C1790" t="str">
            <v>UN</v>
          </cell>
          <cell r="D1790">
            <v>49326</v>
          </cell>
        </row>
        <row r="1791">
          <cell r="A1791">
            <v>10021</v>
          </cell>
          <cell r="B1791" t="str">
            <v>RELACIONES HUMEDAD-DENSIDAD DE MEZCLAS DE SUELO CEMENTO. Norma técnica: INVE-611-13.</v>
          </cell>
          <cell r="C1791" t="str">
            <v>UN</v>
          </cell>
          <cell r="D1791">
            <v>184450</v>
          </cell>
        </row>
        <row r="1792">
          <cell r="A1792">
            <v>10022</v>
          </cell>
          <cell r="B1792" t="str">
            <v>HUMEDECIMIENTO Y SECADO DE MEZCLAS COMPACTADAS DE SUELO-CEMENTO. Norma técnica: INVE-612-13 ASTM D559-15 (16)</v>
          </cell>
          <cell r="C1792" t="str">
            <v>UN</v>
          </cell>
          <cell r="D1792">
            <v>741370</v>
          </cell>
        </row>
        <row r="1793">
          <cell r="A1793">
            <v>10023</v>
          </cell>
          <cell r="B1793" t="str">
            <v>RESISTENCIA A LA COMPRESION DE LOS CILINDROS MOLDEADOS DE SUELO-CEMENTO. Norma técnica: INVE-614-13 ASTM D1633-17 (18)</v>
          </cell>
          <cell r="C1793" t="str">
            <v>UN</v>
          </cell>
          <cell r="D1793">
            <v>23205</v>
          </cell>
        </row>
        <row r="1794">
          <cell r="A1794">
            <v>10024</v>
          </cell>
          <cell r="B1794" t="str">
            <v>DETERMINACION DEL POTENCIAL DE CAMBIO VOLUMETRICO DE UN SUELO EMPLEANDO EL APARATO DE LAMBE. Norma técnica: INVE-120-13 UNE-EN-103600-96</v>
          </cell>
          <cell r="C1794" t="str">
            <v>UN</v>
          </cell>
          <cell r="D1794">
            <v>243867</v>
          </cell>
        </row>
        <row r="1795">
          <cell r="A1795">
            <v>10025</v>
          </cell>
          <cell r="B1795" t="str">
            <v>VACIOS DEL LLENANTE SECO COMPACTADO. Norma técnica: INVE-229-13.</v>
          </cell>
          <cell r="C1795" t="str">
            <v>UN</v>
          </cell>
          <cell r="D1795">
            <v>305949</v>
          </cell>
        </row>
        <row r="1796">
          <cell r="A1796">
            <v>10026</v>
          </cell>
          <cell r="B1796" t="str">
            <v>METODO PARA LA DETERMINACION DEL INDICE DE RESISTENCIA AL PUNZONAMIENTO DE GEOTEXTILES, GEOMEMBRANAS Y PRODUCTOS RELACIONADOS. Norma técnica: NTC-3299-09 ASTM D4833/D4833M-07 (20)</v>
          </cell>
          <cell r="C1796" t="str">
            <v>UN</v>
          </cell>
          <cell r="D1796">
            <v>368900</v>
          </cell>
        </row>
        <row r="1797">
          <cell r="A1797">
            <v>10027</v>
          </cell>
          <cell r="B1797" t="str">
            <v>METODO PARA LA DETERMINACION DE LA RESISTENCIA AL RASGADO TRAPEZOIDAL DE GEOTEXTILES. Norma técnica: NTC-2003-10 ASTM D4533/D4533M-15 (23)</v>
          </cell>
          <cell r="C1797" t="str">
            <v>UN</v>
          </cell>
          <cell r="D1797">
            <v>474929</v>
          </cell>
        </row>
        <row r="1798">
          <cell r="A1798">
            <v>10028</v>
          </cell>
          <cell r="B1798" t="str">
            <v>METODO DE PRUEBA ESTANDAR PARA LA PERMEABILIDAD AL AGUA DE GEOTEXTILES POR PERMITIVIDAD. Norma técnica: ASTM D4491/D4491M-22.</v>
          </cell>
          <cell r="C1798" t="str">
            <v>UN</v>
          </cell>
          <cell r="D1798">
            <v>255969</v>
          </cell>
        </row>
        <row r="1799">
          <cell r="A1799">
            <v>10032</v>
          </cell>
          <cell r="B1799" t="str">
            <v>TRANSFORMADOR  SECO CLASE F TRIFASICO DE 45 KVA, 11.4/0.480-277 KV ZCC 4%</v>
          </cell>
          <cell r="C1799" t="str">
            <v>UN</v>
          </cell>
          <cell r="D1799">
            <v>28577850</v>
          </cell>
        </row>
        <row r="1800">
          <cell r="A1800">
            <v>10033</v>
          </cell>
          <cell r="B1800" t="str">
            <v>ADAPTADOR PVC MACHO ROSCADO 1 1/2"</v>
          </cell>
          <cell r="C1800" t="str">
            <v>UN</v>
          </cell>
          <cell r="D1800">
            <v>5546</v>
          </cell>
        </row>
        <row r="1801">
          <cell r="A1801">
            <v>10035</v>
          </cell>
          <cell r="B1801" t="str">
            <v>REDUCCION PVC E.L.  D= 1 1/2 x 1/2" (BUJE SOLDADO)</v>
          </cell>
          <cell r="C1801" t="str">
            <v>UN</v>
          </cell>
          <cell r="D1801">
            <v>4928</v>
          </cell>
        </row>
        <row r="1802">
          <cell r="A1802">
            <v>10066</v>
          </cell>
          <cell r="B1802" t="str">
            <v>DETERMINACION DEL CONTENIDO DE MATERIA ORGANICA DE UN SUELO POR EL METODO DEL PERMANGANATO POTASICO. Norma técnica: UNE-103204-19 (22) NLT-118-98</v>
          </cell>
          <cell r="C1802" t="str">
            <v>UN</v>
          </cell>
          <cell r="D1802">
            <v>192780</v>
          </cell>
        </row>
        <row r="1803">
          <cell r="A1803">
            <v>10072</v>
          </cell>
          <cell r="B1803" t="str">
            <v>SENSOR DE MOVIMIENTO 360° PARA LUMINARIA</v>
          </cell>
          <cell r="C1803" t="str">
            <v>UN</v>
          </cell>
          <cell r="D1803">
            <v>25233</v>
          </cell>
        </row>
        <row r="1804">
          <cell r="A1804">
            <v>10074</v>
          </cell>
          <cell r="B1804" t="str">
            <v>TEE PVC REDUCIDA U.M. 3" x 2"</v>
          </cell>
          <cell r="C1804" t="str">
            <v>UN</v>
          </cell>
          <cell r="D1804">
            <v>125646</v>
          </cell>
        </row>
        <row r="1805">
          <cell r="A1805">
            <v>10079</v>
          </cell>
          <cell r="B1805" t="str">
            <v>BREAKER INDUSTRIAL 3X30AMP</v>
          </cell>
          <cell r="C1805" t="str">
            <v>UN</v>
          </cell>
          <cell r="D1805">
            <v>157900</v>
          </cell>
        </row>
        <row r="1806">
          <cell r="A1806">
            <v>10085</v>
          </cell>
          <cell r="B1806" t="str">
            <v>BREAKER INDUSTRIAL 3X40 AMP</v>
          </cell>
          <cell r="C1806" t="str">
            <v>UN</v>
          </cell>
          <cell r="D1806">
            <v>155463</v>
          </cell>
        </row>
        <row r="1807">
          <cell r="A1807">
            <v>10089</v>
          </cell>
          <cell r="B1807" t="str">
            <v>MALLA ELECTROSOLDADA S=150 x150 mm, Ø=7.5 mm x 7.5 mm</v>
          </cell>
          <cell r="C1807" t="str">
            <v>KG</v>
          </cell>
          <cell r="D1807">
            <v>6069</v>
          </cell>
        </row>
        <row r="1808">
          <cell r="A1808">
            <v>10090</v>
          </cell>
          <cell r="B1808" t="str">
            <v>MALLA ELECTROSOLDADA S=150 x150 mm, Ø=6.5 mm x 6.5 mm</v>
          </cell>
          <cell r="C1808" t="str">
            <v>KG</v>
          </cell>
          <cell r="D1808">
            <v>6069</v>
          </cell>
        </row>
        <row r="1809">
          <cell r="A1809">
            <v>10094</v>
          </cell>
          <cell r="B1809" t="str">
            <v>INTERRUPTOR SENCILLO CONMUTABLE PARA ENCENDIDO/APAGADO DE ILUMINACIÓN DE 20 A.</v>
          </cell>
          <cell r="C1809" t="str">
            <v>UN</v>
          </cell>
          <cell r="D1809">
            <v>3808</v>
          </cell>
        </row>
        <row r="1810">
          <cell r="A1810">
            <v>10096</v>
          </cell>
          <cell r="B1810" t="str">
            <v>BREAKER INDUSTRIAL 3X20AMP</v>
          </cell>
          <cell r="C1810" t="str">
            <v>UN</v>
          </cell>
          <cell r="D1810">
            <v>155463</v>
          </cell>
        </row>
        <row r="1811">
          <cell r="A1811">
            <v>10101</v>
          </cell>
          <cell r="B1811" t="str">
            <v>CODO 90° PVC E.L. D=3/4"</v>
          </cell>
          <cell r="C1811" t="str">
            <v>UN</v>
          </cell>
          <cell r="D1811">
            <v>1381</v>
          </cell>
        </row>
        <row r="1812">
          <cell r="A1812">
            <v>10136</v>
          </cell>
          <cell r="B1812" t="str">
            <v>TEE PVC E.L. D=2"</v>
          </cell>
          <cell r="C1812" t="str">
            <v>UN</v>
          </cell>
          <cell r="D1812">
            <v>20267</v>
          </cell>
        </row>
        <row r="1813">
          <cell r="A1813">
            <v>10145</v>
          </cell>
          <cell r="B1813" t="str">
            <v>TEE HD EXTREMO JUNTA HIDRÁULICA 4"X4" (100x100mm)</v>
          </cell>
          <cell r="C1813" t="str">
            <v>UN</v>
          </cell>
          <cell r="D1813">
            <v>449820</v>
          </cell>
        </row>
        <row r="1814">
          <cell r="A1814">
            <v>10147</v>
          </cell>
          <cell r="B1814" t="str">
            <v>ADAPTADOR PVC MACHO ROSCADO D=1"</v>
          </cell>
          <cell r="C1814" t="str">
            <v>UN</v>
          </cell>
          <cell r="D1814">
            <v>2249</v>
          </cell>
        </row>
        <row r="1815">
          <cell r="A1815">
            <v>10154</v>
          </cell>
          <cell r="B1815" t="str">
            <v>UNION DRESSER HD D=16"</v>
          </cell>
          <cell r="C1815" t="str">
            <v>UN</v>
          </cell>
          <cell r="D1815">
            <v>1484348</v>
          </cell>
        </row>
        <row r="1816">
          <cell r="A1816">
            <v>10158</v>
          </cell>
          <cell r="B1816" t="str">
            <v>VÁLVULA COMPUERTA D=2" EXTREMOS BRIDADOS (A) (150 PSI)</v>
          </cell>
          <cell r="C1816" t="str">
            <v>UN</v>
          </cell>
          <cell r="D1816">
            <v>685297</v>
          </cell>
        </row>
        <row r="1817">
          <cell r="A1817">
            <v>10163</v>
          </cell>
          <cell r="B1817" t="str">
            <v>SEÑAL VERTICAL GRUPO DE PREVENTIVAS SR-38 Y SR-39 TIPO RECTÁNGULO (75cm x 25cm)</v>
          </cell>
          <cell r="C1817" t="str">
            <v>UN</v>
          </cell>
          <cell r="D1817">
            <v>325532</v>
          </cell>
        </row>
        <row r="1818">
          <cell r="A1818">
            <v>10167</v>
          </cell>
          <cell r="B1818" t="str">
            <v>LLAVE MANGUERA 1/2"</v>
          </cell>
          <cell r="C1818" t="str">
            <v>UN</v>
          </cell>
          <cell r="D1818">
            <v>61900</v>
          </cell>
        </row>
        <row r="1819">
          <cell r="A1819">
            <v>10181</v>
          </cell>
          <cell r="B1819" t="str">
            <v>UNION PVC (PRESION) EXTREMO LISO D=1"</v>
          </cell>
          <cell r="C1819" t="str">
            <v>UN</v>
          </cell>
          <cell r="D1819">
            <v>1424</v>
          </cell>
        </row>
        <row r="1820">
          <cell r="A1820">
            <v>10189</v>
          </cell>
          <cell r="B1820" t="str">
            <v>UNION DRESSER HD D=24"</v>
          </cell>
          <cell r="C1820" t="str">
            <v>UN</v>
          </cell>
          <cell r="D1820">
            <v>3188889</v>
          </cell>
        </row>
        <row r="1821">
          <cell r="A1821">
            <v>10203</v>
          </cell>
          <cell r="B1821" t="str">
            <v>ENCUESTA DE PERCEPCIÓN CIUDADANA. Incl. formato de encuesta de percepción ciudadana, diseño de muestra y metodología de recolección en campo, base de datos en formato excel, presentación de resultados</v>
          </cell>
          <cell r="C1821" t="str">
            <v>UN</v>
          </cell>
          <cell r="D1821">
            <v>105494</v>
          </cell>
        </row>
        <row r="1822">
          <cell r="A1822">
            <v>10211</v>
          </cell>
          <cell r="B1822" t="str">
            <v>PLANTACIÓN DE LIQUIDAMBAR H=1.5 m. (Incluye suministro al sitio de obra, plantacion, caja, tierra, abono y tutor)</v>
          </cell>
          <cell r="C1822" t="str">
            <v>UN</v>
          </cell>
          <cell r="D1822">
            <v>138706</v>
          </cell>
        </row>
        <row r="1823">
          <cell r="A1823">
            <v>10212</v>
          </cell>
          <cell r="B1823" t="str">
            <v>PLANTACIÓN DE CEDRO H=1.5 m. (Incluye suministro al sitio de obra, plantacion, caja, tierra, abono y tutor)</v>
          </cell>
          <cell r="C1823" t="str">
            <v>UN</v>
          </cell>
          <cell r="D1823">
            <v>145010</v>
          </cell>
        </row>
        <row r="1824">
          <cell r="A1824">
            <v>10232</v>
          </cell>
          <cell r="B1824" t="str">
            <v>TUBERIA DB PVC TELEFÓNICO D=4"</v>
          </cell>
          <cell r="C1824" t="str">
            <v>ML</v>
          </cell>
          <cell r="D1824">
            <v>37432</v>
          </cell>
        </row>
        <row r="1825">
          <cell r="A1825">
            <v>10251</v>
          </cell>
          <cell r="B1825" t="str">
            <v>TEE PVC SOLDAR E.L. D=3/4" SCHEDULE 40</v>
          </cell>
          <cell r="C1825" t="str">
            <v>UN</v>
          </cell>
          <cell r="D1825">
            <v>1922</v>
          </cell>
        </row>
        <row r="1826">
          <cell r="A1826">
            <v>10262</v>
          </cell>
          <cell r="B1826" t="str">
            <v>CODO HD EXTREMO JUNTA HIDRÁULICA PARA PVC 22.5ºX4"</v>
          </cell>
          <cell r="C1826" t="str">
            <v>UN</v>
          </cell>
          <cell r="D1826">
            <v>251090</v>
          </cell>
        </row>
        <row r="1827">
          <cell r="A1827">
            <v>10282</v>
          </cell>
          <cell r="B1827" t="str">
            <v>MASILLA PARA LÁMINAS DE YESO Y CARTÓN, PARA DRY WALL</v>
          </cell>
          <cell r="C1827" t="str">
            <v>GLN</v>
          </cell>
          <cell r="D1827">
            <v>10953</v>
          </cell>
        </row>
        <row r="1828">
          <cell r="A1828">
            <v>10283</v>
          </cell>
          <cell r="B1828" t="str">
            <v>CINTA FIBRA DE VIDRIO PARA DRY WALL 5cm DE ANCHO</v>
          </cell>
          <cell r="C1828" t="str">
            <v>ML</v>
          </cell>
          <cell r="D1828">
            <v>138</v>
          </cell>
        </row>
        <row r="1829">
          <cell r="A1829">
            <v>10288</v>
          </cell>
          <cell r="B1829" t="str">
            <v>BARRAJE PREFORMADO BT DE 6 SALIDAS, AP 280 CON FUSIBLE DE 175 AMP</v>
          </cell>
          <cell r="C1829" t="str">
            <v>UN</v>
          </cell>
          <cell r="D1829">
            <v>240986</v>
          </cell>
        </row>
        <row r="1830">
          <cell r="A1830">
            <v>10299</v>
          </cell>
          <cell r="B1830" t="str">
            <v>TUBERIA PVC PRESION E.L. D=3/4"  RDE 21</v>
          </cell>
          <cell r="C1830" t="str">
            <v>ML</v>
          </cell>
          <cell r="D1830">
            <v>4602</v>
          </cell>
        </row>
        <row r="1831">
          <cell r="A1831">
            <v>10303</v>
          </cell>
          <cell r="B1831" t="str">
            <v>LAMINA ACERO INOXIDABLE 304 Cal. 18</v>
          </cell>
          <cell r="C1831" t="str">
            <v>M2</v>
          </cell>
          <cell r="D1831">
            <v>6664</v>
          </cell>
        </row>
        <row r="1832">
          <cell r="A1832">
            <v>10348</v>
          </cell>
          <cell r="B1832" t="str">
            <v>MEDIDOR PARA AGUA DE 1/2"</v>
          </cell>
          <cell r="C1832" t="str">
            <v>UN</v>
          </cell>
          <cell r="D1832">
            <v>141800</v>
          </cell>
        </row>
        <row r="1833">
          <cell r="A1833">
            <v>10355</v>
          </cell>
          <cell r="B1833" t="str">
            <v>LADRILLO PRENSADO LIVIANO 24x12x6</v>
          </cell>
          <cell r="C1833" t="str">
            <v>UN</v>
          </cell>
          <cell r="D1833">
            <v>1200</v>
          </cell>
        </row>
        <row r="1834">
          <cell r="A1834">
            <v>10357</v>
          </cell>
          <cell r="B1834" t="str">
            <v>PIEDRA MUÑECA BOGOTANA PULIDA 600X400X60MM</v>
          </cell>
          <cell r="C1834" t="str">
            <v>M2</v>
          </cell>
          <cell r="D1834">
            <v>100000</v>
          </cell>
        </row>
        <row r="1835">
          <cell r="A1835">
            <v>10359</v>
          </cell>
          <cell r="B1835" t="str">
            <v>BORDILLO PREFABRICADO A81 (800x150x350mm)</v>
          </cell>
          <cell r="C1835" t="str">
            <v>UN</v>
          </cell>
          <cell r="D1835">
            <v>34500</v>
          </cell>
        </row>
        <row r="1836">
          <cell r="A1836">
            <v>10375</v>
          </cell>
          <cell r="B1836" t="str">
            <v>LIQUIDAMBAR H=2.5 m. (Incluye suministro al sitio de obra, tutor con manguera y alambre)</v>
          </cell>
          <cell r="C1836" t="str">
            <v>UN</v>
          </cell>
          <cell r="D1836">
            <v>227086</v>
          </cell>
        </row>
        <row r="1837">
          <cell r="A1837">
            <v>10381</v>
          </cell>
          <cell r="B1837" t="str">
            <v>PALMA PHOENIX H=3.5m (Incluye tutor con manguera y almabre)</v>
          </cell>
          <cell r="C1837" t="str">
            <v>UN</v>
          </cell>
          <cell r="D1837">
            <v>479404</v>
          </cell>
        </row>
        <row r="1838">
          <cell r="A1838">
            <v>10401</v>
          </cell>
          <cell r="B1838" t="str">
            <v>CAJA 4X2 DE 3/4" (Soporte de dispositivo). Metalica</v>
          </cell>
          <cell r="C1838" t="str">
            <v>UN</v>
          </cell>
          <cell r="D1838">
            <v>2705</v>
          </cell>
        </row>
        <row r="1839">
          <cell r="A1839">
            <v>10421</v>
          </cell>
          <cell r="B1839" t="str">
            <v>HIEDRA MIAMI (Incluye suministro al sitio de obra de 12 Unidades por m2)</v>
          </cell>
          <cell r="C1839" t="str">
            <v>M2</v>
          </cell>
          <cell r="D1839">
            <v>52519</v>
          </cell>
        </row>
        <row r="1840">
          <cell r="A1840">
            <v>10441</v>
          </cell>
          <cell r="B1840" t="str">
            <v>CABLE CONDUCTOR MONOPOLAR DE ALUMINIO HF FR PARA 600 V  C.A.  CALIBRE No.6 AWG</v>
          </cell>
          <cell r="C1840" t="str">
            <v>ML</v>
          </cell>
          <cell r="D1840">
            <v>4736</v>
          </cell>
        </row>
        <row r="1841">
          <cell r="A1841">
            <v>10442</v>
          </cell>
          <cell r="B1841" t="str">
            <v>CABLE MONOPOLAR DE COBRE, HF FR PARA 600 V  C.A. CALIBRE No. 8 AWG</v>
          </cell>
          <cell r="C1841" t="str">
            <v>ML</v>
          </cell>
          <cell r="D1841">
            <v>6527</v>
          </cell>
        </row>
        <row r="1842">
          <cell r="A1842">
            <v>10506</v>
          </cell>
          <cell r="B1842" t="str">
            <v>GRIFERÍA LAVAPLATOS MONOCONTROL</v>
          </cell>
          <cell r="C1842" t="str">
            <v>UN</v>
          </cell>
          <cell r="D1842">
            <v>116049</v>
          </cell>
        </row>
        <row r="1843">
          <cell r="A1843">
            <v>10510</v>
          </cell>
          <cell r="B1843" t="str">
            <v>DUCHA ANTIVANDÁLICA CON REGADERA TUBULAR</v>
          </cell>
          <cell r="C1843" t="str">
            <v>UN</v>
          </cell>
          <cell r="D1843">
            <v>320907</v>
          </cell>
        </row>
        <row r="1844">
          <cell r="A1844">
            <v>10511</v>
          </cell>
          <cell r="B1844" t="str">
            <v>GRIFERÍA LAVAMANOS DE MESON PUSH</v>
          </cell>
          <cell r="C1844" t="str">
            <v>UN</v>
          </cell>
          <cell r="D1844">
            <v>174629</v>
          </cell>
        </row>
        <row r="1845">
          <cell r="A1845">
            <v>10517</v>
          </cell>
          <cell r="B1845" t="str">
            <v>GRAFIL ACERO DE 5mm</v>
          </cell>
          <cell r="C1845" t="str">
            <v>KG</v>
          </cell>
          <cell r="D1845">
            <v>5117</v>
          </cell>
        </row>
        <row r="1846">
          <cell r="A1846">
            <v>10521</v>
          </cell>
          <cell r="B1846" t="str">
            <v>MORTERO IMPERMEABILIZANTE PARA ZONAS HÚMEDAS Y TANQUES DE AGUA POTABLE</v>
          </cell>
          <cell r="C1846" t="str">
            <v>KG</v>
          </cell>
          <cell r="D1846">
            <v>2951</v>
          </cell>
        </row>
        <row r="1847">
          <cell r="A1847">
            <v>10547</v>
          </cell>
          <cell r="B1847" t="str">
            <v xml:space="preserve">ESPEJO CRISTAL BISELADO DE 5mm </v>
          </cell>
          <cell r="C1847" t="str">
            <v>M2</v>
          </cell>
          <cell r="D1847">
            <v>202276</v>
          </cell>
        </row>
        <row r="1848">
          <cell r="A1848">
            <v>10548</v>
          </cell>
          <cell r="B1848" t="str">
            <v>CINTA DOBLE FAZ INTERIORES 24 MM</v>
          </cell>
          <cell r="C1848" t="str">
            <v>ROLLO</v>
          </cell>
          <cell r="D1848">
            <v>22119</v>
          </cell>
        </row>
        <row r="1849">
          <cell r="A1849">
            <v>10591</v>
          </cell>
          <cell r="B1849" t="str">
            <v>BRIDA CIEGA EN ACERO D= 24". PRESIÓN DE TRABAJO= 150 PSI. No incluye espárragos, tuerca ni empaques. Norma de fabricación AWWA C 207 Clase D. Incluye Transporte.</v>
          </cell>
          <cell r="C1849" t="str">
            <v>UN</v>
          </cell>
          <cell r="D1849">
            <v>5595412</v>
          </cell>
        </row>
        <row r="1850">
          <cell r="A1850">
            <v>10593</v>
          </cell>
          <cell r="B1850" t="str">
            <v>TUBO ACERO CARBÓN 16" STD 150 PSI</v>
          </cell>
          <cell r="C1850" t="str">
            <v>ML</v>
          </cell>
          <cell r="D1850">
            <v>989802</v>
          </cell>
        </row>
        <row r="1851">
          <cell r="A1851">
            <v>10594</v>
          </cell>
          <cell r="B1851" t="str">
            <v>CODO 90° ALCANTARILLADO D=10"</v>
          </cell>
          <cell r="C1851" t="str">
            <v>UN</v>
          </cell>
          <cell r="D1851">
            <v>414460</v>
          </cell>
        </row>
        <row r="1852">
          <cell r="A1852">
            <v>10596</v>
          </cell>
          <cell r="B1852" t="str">
            <v>CODO 90° ALCANTARILLADO D=12"</v>
          </cell>
          <cell r="C1852" t="str">
            <v>UN</v>
          </cell>
          <cell r="D1852">
            <v>634823</v>
          </cell>
        </row>
        <row r="1853">
          <cell r="A1853">
            <v>10597</v>
          </cell>
          <cell r="B1853" t="str">
            <v>CODO 90° ALCANTARILLADO D=16"</v>
          </cell>
          <cell r="C1853" t="str">
            <v>UN</v>
          </cell>
          <cell r="D1853">
            <v>2077079</v>
          </cell>
        </row>
        <row r="1854">
          <cell r="A1854">
            <v>10599</v>
          </cell>
          <cell r="B1854" t="str">
            <v>BRIDA FLANGLES SLIP-ON ACERO CARBÓN 150 D= 16"</v>
          </cell>
          <cell r="C1854" t="str">
            <v>UN</v>
          </cell>
          <cell r="D1854">
            <v>1553581</v>
          </cell>
        </row>
        <row r="1855">
          <cell r="A1855">
            <v>10600</v>
          </cell>
          <cell r="B1855" t="str">
            <v>TUBERIA EN ACERO D=16" CON UNIONES ESPIGO-CAMPANA CON EMPAQUE DE CAUCHO, CON REVESTIMIENTO INTERIOR Y RECUBRIMIENTO EXTERIOR EN MORTERO DE CEMENTO. PRESIÓN DE TRABAJO = 150 PSI</v>
          </cell>
          <cell r="C1855" t="str">
            <v>ML</v>
          </cell>
          <cell r="D1855">
            <v>944770</v>
          </cell>
        </row>
        <row r="1856">
          <cell r="A1856">
            <v>10601</v>
          </cell>
          <cell r="B1856" t="str">
            <v>TUBO ACERO CARBÓN A106 SCH-40  S/C 4"</v>
          </cell>
          <cell r="C1856" t="str">
            <v>ML</v>
          </cell>
          <cell r="D1856">
            <v>130662</v>
          </cell>
        </row>
        <row r="1857">
          <cell r="A1857">
            <v>10602</v>
          </cell>
          <cell r="B1857" t="str">
            <v>TUBERIA EN ACERO D=24" CON UNIONES ESPIGO-CAMPANA CON EMPAQUE DE CAUCHO, CON REVESTIMIENTO INTERIOR Y RECUBRIMIENTO EXTERIOR EN MORTERO DE CEMENTO. PRESIÓN DE TRABAJO = 150 PSI</v>
          </cell>
          <cell r="C1857" t="str">
            <v>ML</v>
          </cell>
          <cell r="D1857">
            <v>1373519</v>
          </cell>
        </row>
        <row r="1858">
          <cell r="A1858">
            <v>10603</v>
          </cell>
          <cell r="B1858" t="str">
            <v>FLECHA LUMINOSA INTERMITENTE DE 1.10 MTS DE LONGITUD Y 40 CMS DE ANCHO CON ESTRUCTURA EN TUBO CUADRADO DE 1" DE 1.60CMS DE ALTO (ALTURA TOTAL 2 MTS) EN CALIBRE 20. ESTRUCTURA EN ANGULO DE 1 1/2 X 1/8</v>
          </cell>
          <cell r="C1858" t="str">
            <v>UN</v>
          </cell>
          <cell r="D1858">
            <v>1062986</v>
          </cell>
        </row>
        <row r="1859">
          <cell r="A1859">
            <v>10604</v>
          </cell>
          <cell r="B1859" t="str">
            <v>GEOMALLA RESISTENCIA ÚLTIMA 60 KN/M</v>
          </cell>
          <cell r="C1859" t="str">
            <v>M2</v>
          </cell>
          <cell r="D1859">
            <v>20992</v>
          </cell>
        </row>
        <row r="1860">
          <cell r="A1860">
            <v>10605</v>
          </cell>
          <cell r="B1860" t="str">
            <v>TUBO ACERO CARBÓN 24" STD 150 PSI</v>
          </cell>
          <cell r="C1860" t="str">
            <v>ML</v>
          </cell>
          <cell r="D1860">
            <v>1626849</v>
          </cell>
        </row>
        <row r="1861">
          <cell r="A1861">
            <v>10609</v>
          </cell>
          <cell r="B1861" t="str">
            <v>BRIDA FLANGLES SLIP-ON ACERO CARBÓN 150 D= 12"</v>
          </cell>
          <cell r="C1861" t="str">
            <v>UN</v>
          </cell>
          <cell r="D1861">
            <v>881685</v>
          </cell>
        </row>
        <row r="1862">
          <cell r="A1862">
            <v>10613</v>
          </cell>
          <cell r="B1862" t="str">
            <v>BRIDA FLANGLES SLIP-ON ACERO CARBÓN 150 D= 4"</v>
          </cell>
          <cell r="C1862" t="str">
            <v>UN</v>
          </cell>
          <cell r="D1862">
            <v>185336</v>
          </cell>
        </row>
        <row r="1863">
          <cell r="A1863">
            <v>10614</v>
          </cell>
          <cell r="B1863" t="str">
            <v>SEÑAL VERTICAL SP/SR PARA CICLORUTA DE 0.45 m x 0.45 m, INCLUYE POSTE</v>
          </cell>
          <cell r="C1863" t="str">
            <v>UN</v>
          </cell>
          <cell r="D1863">
            <v>316531</v>
          </cell>
        </row>
        <row r="1864">
          <cell r="A1864">
            <v>10617</v>
          </cell>
          <cell r="B1864" t="str">
            <v>PALMA DE CERA H=3.5 m. (Incluye suministro al sitio de obra, tutor H=3.00m con manguera y alambre. No incluye caja y abono).</v>
          </cell>
          <cell r="C1864" t="str">
            <v>UN</v>
          </cell>
          <cell r="D1864">
            <v>400145</v>
          </cell>
        </row>
        <row r="1865">
          <cell r="A1865">
            <v>10618</v>
          </cell>
          <cell r="B1865" t="str">
            <v>PERFORACIÓN HORIZONTAL DIRIGIDA PARA ACUED. D=16", INCLUYE INSTAL. DE CAMISA ACERO D=24", MOVILIZACIÓN Y DESMOVILIZACIÓN EQUIPOS, EQUIPO Y COMPRESORES PARA HINCADO, OBRA MECÁNICA Y LIMPIEZA DE CAMISAS</v>
          </cell>
          <cell r="C1865" t="str">
            <v>ML</v>
          </cell>
          <cell r="D1865">
            <v>3912960</v>
          </cell>
        </row>
        <row r="1866">
          <cell r="A1866">
            <v>10619</v>
          </cell>
          <cell r="B1866" t="str">
            <v>PERFORACIÓN HORIZONTAL DIRIGIDA PARA ACUED. D=24", INCLUYE INSTAL. DE CAMISA ACERO D=36", MOVILIZACIÓN Y DESMOVILIZACIÓN EQUIPOS, EQUIPO Y COMPRESORES PARA HINCADO, OBRA MECÁNICA Y LIMPIEZA DE CAMISAS</v>
          </cell>
          <cell r="C1866" t="str">
            <v>ML</v>
          </cell>
          <cell r="D1866">
            <v>5869440</v>
          </cell>
        </row>
        <row r="1867">
          <cell r="A1867">
            <v>10620</v>
          </cell>
          <cell r="B1867" t="str">
            <v>REDUCCION HD 24" x 16"</v>
          </cell>
          <cell r="C1867" t="str">
            <v>UN</v>
          </cell>
          <cell r="D1867">
            <v>5864056</v>
          </cell>
        </row>
        <row r="1868">
          <cell r="A1868">
            <v>10621</v>
          </cell>
          <cell r="B1868" t="str">
            <v>REDUCCION HD TIPO  U.M. 12" X 6"</v>
          </cell>
          <cell r="C1868" t="str">
            <v>UN</v>
          </cell>
          <cell r="D1868">
            <v>1767150</v>
          </cell>
        </row>
        <row r="1869">
          <cell r="A1869">
            <v>10622</v>
          </cell>
          <cell r="B1869" t="str">
            <v>REDUCCION PVC TIPO  U.M. 12" X 8"</v>
          </cell>
          <cell r="C1869" t="str">
            <v>UN</v>
          </cell>
          <cell r="D1869">
            <v>1792209</v>
          </cell>
        </row>
        <row r="1870">
          <cell r="A1870">
            <v>10623</v>
          </cell>
          <cell r="B1870" t="str">
            <v>REDUCCION PVC TIPO  U.M. 6" X 3"</v>
          </cell>
          <cell r="C1870" t="str">
            <v>UN</v>
          </cell>
          <cell r="D1870">
            <v>311780</v>
          </cell>
        </row>
        <row r="1871">
          <cell r="A1871">
            <v>10624</v>
          </cell>
          <cell r="B1871" t="str">
            <v>ACERO LISO  D= 2 1/2"</v>
          </cell>
          <cell r="C1871" t="str">
            <v>KG</v>
          </cell>
          <cell r="D1871">
            <v>7140</v>
          </cell>
        </row>
        <row r="1872">
          <cell r="A1872">
            <v>10625</v>
          </cell>
          <cell r="B1872" t="str">
            <v>SEÑAL CICLORUTA SIC-02, TABLERO 0.70M X 0.18M. INCLUYE POSTE. SUMINISTRO E INSTALACIÓN</v>
          </cell>
          <cell r="C1872" t="str">
            <v>UN</v>
          </cell>
          <cell r="D1872">
            <v>413277</v>
          </cell>
        </row>
        <row r="1873">
          <cell r="A1873">
            <v>10626</v>
          </cell>
          <cell r="B1873" t="str">
            <v>SEÑAL CICLORUTA SIC-02, TABLERO 0.70M X 0.30M. INCLUYE POSTE. SUMINISTRO E INSTALACIÓN</v>
          </cell>
          <cell r="C1873" t="str">
            <v>UN</v>
          </cell>
          <cell r="D1873">
            <v>517650</v>
          </cell>
        </row>
        <row r="1874">
          <cell r="A1874">
            <v>10627</v>
          </cell>
          <cell r="B1874" t="str">
            <v>SEÑAL CICLORUTA SIC-02, TABLERO 0.70M X 0.40M. EN LÁMINA GALVANIZADA CAL-16. INCLUYE SOPORTE EN TUBO REDONDO 2" EN REFLECTIVO CON PINTURA ELECTROSTÁTICA</v>
          </cell>
          <cell r="C1874" t="str">
            <v>UN</v>
          </cell>
          <cell r="D1874">
            <v>450127</v>
          </cell>
        </row>
        <row r="1875">
          <cell r="A1875">
            <v>10628</v>
          </cell>
          <cell r="B1875" t="str">
            <v>SEÑAL CICLORUTA SIC-02, TABLERO 0.80M X 0.18M. INCLUYE POSTE. SUMINISTRO E INSTALACIÓN</v>
          </cell>
          <cell r="C1875" t="str">
            <v>UN</v>
          </cell>
          <cell r="D1875">
            <v>450127</v>
          </cell>
        </row>
        <row r="1876">
          <cell r="A1876">
            <v>10629</v>
          </cell>
          <cell r="B1876" t="str">
            <v>SEÑAL CICLORUTA SIC-02, TABLERO 0.80M X 0.80M. EN LÁMINA GALVANIZADA C-16. INCLUYE SOPORTE EN TUBO REDONDO 2" EN REFLECTIVO CON PINTURA ELECTROSTÁTICA</v>
          </cell>
          <cell r="C1876" t="str">
            <v>UN</v>
          </cell>
          <cell r="D1876">
            <v>450127</v>
          </cell>
        </row>
        <row r="1877">
          <cell r="A1877">
            <v>10634</v>
          </cell>
          <cell r="B1877" t="str">
            <v>SEÑAL VERTICAL SR 90x30 , INCLUYE POSTE. SUMINISTRO E INSTALACIÓN</v>
          </cell>
          <cell r="C1877" t="str">
            <v>UN</v>
          </cell>
          <cell r="D1877">
            <v>452562</v>
          </cell>
        </row>
        <row r="1878">
          <cell r="A1878">
            <v>10635</v>
          </cell>
          <cell r="B1878" t="str">
            <v>SEÑAL VERTICAL SR PARA CICLORUTA D=0.45M. INCLUYE POSTE</v>
          </cell>
          <cell r="C1878" t="str">
            <v>UN</v>
          </cell>
          <cell r="D1878">
            <v>426095</v>
          </cell>
        </row>
        <row r="1879">
          <cell r="A1879">
            <v>10636</v>
          </cell>
          <cell r="B1879" t="str">
            <v>SEÑAL VERTICAL GRUPO I (60X60CM) CON PLAQUETA. INCLUYE POSTE. SUMINISTRO E INSTALACIÓN</v>
          </cell>
          <cell r="C1879" t="str">
            <v>UN</v>
          </cell>
          <cell r="D1879">
            <v>541450</v>
          </cell>
        </row>
        <row r="1880">
          <cell r="A1880">
            <v>10639</v>
          </cell>
          <cell r="B1880" t="str">
            <v>TEE PVC U.M. 4" X 4"</v>
          </cell>
          <cell r="C1880" t="str">
            <v>UN</v>
          </cell>
          <cell r="D1880">
            <v>239018</v>
          </cell>
        </row>
        <row r="1881">
          <cell r="A1881">
            <v>10640</v>
          </cell>
          <cell r="B1881" t="str">
            <v>TEE PVC U.M. 6" X 3"</v>
          </cell>
          <cell r="C1881" t="str">
            <v>UN</v>
          </cell>
          <cell r="D1881">
            <v>1728212</v>
          </cell>
        </row>
        <row r="1882">
          <cell r="A1882">
            <v>10641</v>
          </cell>
          <cell r="B1882" t="str">
            <v>TEE PVC U.M. 6" X 4"</v>
          </cell>
          <cell r="C1882" t="str">
            <v>UN</v>
          </cell>
          <cell r="D1882">
            <v>1728212</v>
          </cell>
        </row>
        <row r="1883">
          <cell r="A1883">
            <v>10642</v>
          </cell>
          <cell r="B1883" t="str">
            <v>TEE PVC U.M. 6" X 6"</v>
          </cell>
          <cell r="C1883" t="str">
            <v>UN</v>
          </cell>
          <cell r="D1883">
            <v>660785</v>
          </cell>
        </row>
        <row r="1884">
          <cell r="A1884">
            <v>10643</v>
          </cell>
          <cell r="B1884" t="str">
            <v>TEE PVC U.M. 8" X 6"</v>
          </cell>
          <cell r="C1884" t="str">
            <v>UN</v>
          </cell>
          <cell r="D1884">
            <v>2985425</v>
          </cell>
        </row>
        <row r="1885">
          <cell r="A1885">
            <v>10644</v>
          </cell>
          <cell r="B1885" t="str">
            <v>TEE PVC U.M. 8" X 8"</v>
          </cell>
          <cell r="C1885" t="str">
            <v>UN</v>
          </cell>
          <cell r="D1885">
            <v>3053696</v>
          </cell>
        </row>
        <row r="1886">
          <cell r="A1886">
            <v>10645</v>
          </cell>
          <cell r="B1886" t="str">
            <v>TUBERIA PVC U.M. EXT CORRUGAD LISO U.M. NORMA NTC 3722-1  D=24"</v>
          </cell>
          <cell r="C1886" t="str">
            <v>ML</v>
          </cell>
          <cell r="D1886">
            <v>607172</v>
          </cell>
        </row>
        <row r="1887">
          <cell r="A1887">
            <v>10646</v>
          </cell>
          <cell r="B1887" t="str">
            <v>TUBERIA PVC U.M. EXT CORRUGAD LISO U.M. NORMA NTC 3722-1  D=27"</v>
          </cell>
          <cell r="C1887" t="str">
            <v>ML</v>
          </cell>
          <cell r="D1887">
            <v>714030</v>
          </cell>
        </row>
        <row r="1888">
          <cell r="A1888">
            <v>10647</v>
          </cell>
          <cell r="B1888" t="str">
            <v>TUBERIA PVC U.M. EXT CORRUGAD LISO U.M. NORMA NTC 3722-1  D=30"</v>
          </cell>
          <cell r="C1888" t="str">
            <v>ML</v>
          </cell>
          <cell r="D1888">
            <v>887379</v>
          </cell>
        </row>
        <row r="1889">
          <cell r="A1889">
            <v>10648</v>
          </cell>
          <cell r="B1889" t="str">
            <v>TUBERIA PVC U.M. EXT CORRUGAD LISO U.M. NORMA NTC 3722-1  D=36"</v>
          </cell>
          <cell r="C1889" t="str">
            <v>ML</v>
          </cell>
          <cell r="D1889">
            <v>1653882</v>
          </cell>
        </row>
        <row r="1890">
          <cell r="A1890">
            <v>10649</v>
          </cell>
          <cell r="B1890" t="str">
            <v>TUBERIA PVC U.M. EXT CORRUGAD LISO U.M. NORMA NTC 3722-1  D=39"</v>
          </cell>
          <cell r="C1890" t="str">
            <v>ML</v>
          </cell>
          <cell r="D1890">
            <v>2212824</v>
          </cell>
        </row>
        <row r="1891">
          <cell r="A1891">
            <v>10650</v>
          </cell>
          <cell r="B1891" t="str">
            <v>TUBERIA PVC U.M. EXT CORRUGAD LISO U.M. NORMA NTC 3722-1  D=48"</v>
          </cell>
          <cell r="C1891" t="str">
            <v>ML</v>
          </cell>
          <cell r="D1891">
            <v>3416057</v>
          </cell>
        </row>
        <row r="1892">
          <cell r="A1892">
            <v>10651</v>
          </cell>
          <cell r="B1892" t="str">
            <v>VALVULA 1 1/2" PARA EXPULSIÓN DE AIRE</v>
          </cell>
          <cell r="C1892" t="str">
            <v>UN</v>
          </cell>
          <cell r="D1892">
            <v>428400</v>
          </cell>
        </row>
        <row r="1893">
          <cell r="A1893">
            <v>10653</v>
          </cell>
          <cell r="B1893" t="str">
            <v>KIT DE PUESTA A TIERRA CAPACITIVO VERTICAL DE 90 KG DE HIDROSOLTA</v>
          </cell>
          <cell r="C1893" t="str">
            <v>UN</v>
          </cell>
          <cell r="D1893">
            <v>116822</v>
          </cell>
        </row>
        <row r="1894">
          <cell r="A1894">
            <v>10655</v>
          </cell>
          <cell r="B1894" t="str">
            <v>TUBO ACERO CARBÓN A106 SCH-40  S/C 2"</v>
          </cell>
          <cell r="C1894" t="str">
            <v>ML</v>
          </cell>
          <cell r="D1894">
            <v>34028</v>
          </cell>
        </row>
        <row r="1895">
          <cell r="A1895">
            <v>10656</v>
          </cell>
          <cell r="B1895" t="str">
            <v>VALVULA COMPUERTA VÁSTAGO NO ASENDENTE D=4" EXTREMOS BRIDADOS  (150 PSI)</v>
          </cell>
          <cell r="C1895" t="str">
            <v>UN</v>
          </cell>
          <cell r="D1895">
            <v>1407054</v>
          </cell>
        </row>
        <row r="1896">
          <cell r="A1896">
            <v>10657</v>
          </cell>
          <cell r="B1896" t="str">
            <v>VÁLVULA TIPO GLOBO DN =4 BR CL 125</v>
          </cell>
          <cell r="C1896" t="str">
            <v>UN</v>
          </cell>
          <cell r="D1896">
            <v>2616953</v>
          </cell>
        </row>
        <row r="1897">
          <cell r="A1897">
            <v>10658</v>
          </cell>
          <cell r="B1897" t="str">
            <v>HIDROSOLTA (15 KILOGRAMOS)</v>
          </cell>
          <cell r="C1897" t="str">
            <v>UN</v>
          </cell>
          <cell r="D1897">
            <v>97223</v>
          </cell>
        </row>
        <row r="1898">
          <cell r="A1898">
            <v>10659</v>
          </cell>
          <cell r="B1898" t="str">
            <v>VALVULA DE MARIPOSA Ø 12"A BRIDA - BRIDA (A) (150 PSI)</v>
          </cell>
          <cell r="C1898" t="str">
            <v>UN</v>
          </cell>
          <cell r="D1898">
            <v>10577778</v>
          </cell>
        </row>
        <row r="1899">
          <cell r="A1899">
            <v>10662</v>
          </cell>
          <cell r="B1899" t="str">
            <v>CAÑUELA PREFABRICADA CU 004 (20cm x 30cm x 100cm)</v>
          </cell>
          <cell r="C1899" t="str">
            <v>UN</v>
          </cell>
          <cell r="D1899">
            <v>38627</v>
          </cell>
        </row>
        <row r="1900">
          <cell r="A1900">
            <v>10669</v>
          </cell>
          <cell r="B1900" t="str">
            <v>SEÑAL VERTICAL DE TRÁNSITO TIPO DELINEADOR OBSTÁCULO LATERAL CON LÁMINA RETRORREFLECTIVA TIPO GRADO DIAMANTE (90X20) INCLUYE POSTE</v>
          </cell>
          <cell r="C1900" t="str">
            <v>UN</v>
          </cell>
          <cell r="D1900">
            <v>407497</v>
          </cell>
        </row>
        <row r="1901">
          <cell r="A1901">
            <v>10670</v>
          </cell>
          <cell r="B1901" t="str">
            <v>SEÑAL VERTICAL DE TRÁNSITO TIPO DELINEADOR OBSTÁCULO LATERAL CON LÁMINA RETRORREFLECTIVA TIPO GRADO DIAMANTE (40X50) INCLUYE POSTE</v>
          </cell>
          <cell r="C1901" t="str">
            <v>UN</v>
          </cell>
          <cell r="D1901">
            <v>317548</v>
          </cell>
        </row>
        <row r="1902">
          <cell r="A1902">
            <v>10673</v>
          </cell>
          <cell r="B1902" t="str">
            <v>TUBERIA PVC U.M. EXT CORRUGAD LISO U.M. NORMA NTC 3722-1 D=33"</v>
          </cell>
          <cell r="C1902" t="str">
            <v>ML</v>
          </cell>
          <cell r="D1902">
            <v>1228725</v>
          </cell>
        </row>
        <row r="1903">
          <cell r="A1903">
            <v>10674</v>
          </cell>
          <cell r="B1903" t="str">
            <v>TUBERIA PVC U.M. EXT CORRUGAD LISO U.M. NORMA NTC 3722-1 D=42"</v>
          </cell>
          <cell r="C1903" t="str">
            <v>ML</v>
          </cell>
          <cell r="D1903">
            <v>2597834</v>
          </cell>
        </row>
        <row r="1904">
          <cell r="A1904">
            <v>10676</v>
          </cell>
          <cell r="B1904" t="str">
            <v>TUBO ACERO CARBÓN A106 SCH-40  S/C 1"</v>
          </cell>
          <cell r="C1904" t="str">
            <v>ML</v>
          </cell>
          <cell r="D1904">
            <v>21420</v>
          </cell>
        </row>
        <row r="1905">
          <cell r="A1905">
            <v>10677</v>
          </cell>
          <cell r="B1905" t="str">
            <v>TUBO ACERO CARBÓN A106 SCH-40  S/C 1 1/2"</v>
          </cell>
          <cell r="C1905" t="str">
            <v>ML</v>
          </cell>
          <cell r="D1905">
            <v>32725</v>
          </cell>
        </row>
        <row r="1906">
          <cell r="A1906">
            <v>10678</v>
          </cell>
          <cell r="B1906" t="str">
            <v>UNIÓN JUNTA DE DESMONTAJE AUTOPORTANTE Ø 16" (A)</v>
          </cell>
          <cell r="C1906" t="str">
            <v>UN</v>
          </cell>
          <cell r="D1906">
            <v>4366630</v>
          </cell>
        </row>
        <row r="1907">
          <cell r="A1907">
            <v>10680</v>
          </cell>
          <cell r="B1907" t="str">
            <v>UNIÓN JUNTA DE DESMONTAJE AUTOPORTANTE Ø 12" (A)</v>
          </cell>
          <cell r="C1907" t="str">
            <v>UN</v>
          </cell>
          <cell r="D1907">
            <v>2346033</v>
          </cell>
        </row>
        <row r="1908">
          <cell r="A1908">
            <v>10681</v>
          </cell>
          <cell r="B1908" t="str">
            <v>UNIÓN JUNTA DE DESMONTAJE AUTOPORTANTE Ø 24" (A)</v>
          </cell>
          <cell r="C1908" t="str">
            <v>UN</v>
          </cell>
          <cell r="D1908">
            <v>9554523</v>
          </cell>
        </row>
        <row r="1909">
          <cell r="A1909">
            <v>10682</v>
          </cell>
          <cell r="B1909" t="str">
            <v>VALVULA DE COMPUERTA Ø 4" (E.L) CON SELLO EN BRONCE</v>
          </cell>
          <cell r="C1909" t="str">
            <v>UN</v>
          </cell>
          <cell r="D1909">
            <v>2915500</v>
          </cell>
        </row>
        <row r="1910">
          <cell r="A1910">
            <v>10684</v>
          </cell>
          <cell r="B1910" t="str">
            <v>VENTOSA DE DOBLE ACCIÓN DE 2" DE BRIDA (A)</v>
          </cell>
          <cell r="C1910" t="str">
            <v>UN</v>
          </cell>
          <cell r="D1910">
            <v>610010</v>
          </cell>
        </row>
        <row r="1911">
          <cell r="A1911">
            <v>10687</v>
          </cell>
          <cell r="B1911" t="str">
            <v>CODO EN ACERO D=16" ENTRE 67.5° Y 90  L=1.25 m x 1.25 m, INCLUYE UNIONES ESPIGO-CAMPANA CON EMPAQUE CAUCHO. CON REVESTIMIENTO INTERIOR Y EXTERIOR EN MORTERO DE CEMENTO. PRESIÓN TRABAJO 150 PSI</v>
          </cell>
          <cell r="C1911" t="str">
            <v>UN</v>
          </cell>
          <cell r="D1911">
            <v>6386223</v>
          </cell>
        </row>
        <row r="1912">
          <cell r="A1912">
            <v>10689</v>
          </cell>
          <cell r="B1912" t="str">
            <v>SEÑAL METÁLICA DEFINITIVA DOBLE DE 0.75x0.75m REFLECTIVO GRADO INGENIERÍA ÁNGULOS DE 2x1/4", LÁMINA CLA. 16 PINTADA UNA CARA PINTURA ELECTROSTÁTICA. INCL. POSTE</v>
          </cell>
          <cell r="C1912" t="str">
            <v>UN</v>
          </cell>
          <cell r="D1912">
            <v>577150</v>
          </cell>
        </row>
        <row r="1913">
          <cell r="A1913">
            <v>10690</v>
          </cell>
          <cell r="B1913" t="str">
            <v>CODO EN ACERO D=16" ENTRE 45° y 67.5°   JUNTA ESPIGO-CAMPANA CON EMPAQUE CAUCHO.  REVESTIMIENTO INTERIOR Y EXTERIOR EN MORTERO DE CEMENTO. L=0.85X0.85M PRESIÓN TRABAJO 150 PSI</v>
          </cell>
          <cell r="C1913" t="str">
            <v>UN</v>
          </cell>
          <cell r="D1913">
            <v>5212503</v>
          </cell>
        </row>
        <row r="1914">
          <cell r="A1914">
            <v>10692</v>
          </cell>
          <cell r="B1914" t="str">
            <v>SEÑAL DOBLE DE 60 CM, REFLECTIVO ALTA DENSIDAD TIPO IV EN LAMINA GALVANIZADA, PEDESTAL EN ANGULO SP/SR/SI. (SUMINISTRO E INSTALACION)</v>
          </cell>
          <cell r="C1914" t="str">
            <v>UN</v>
          </cell>
          <cell r="D1914">
            <v>556881</v>
          </cell>
        </row>
        <row r="1915">
          <cell r="A1915">
            <v>10694</v>
          </cell>
          <cell r="B1915" t="str">
            <v>SEÑAL VERTICAL REGLAMENTARIA CICLORRUTA (D= 45cm) CON PLAQUETA. INCLUYE POSTE.</v>
          </cell>
          <cell r="C1915" t="str">
            <v>UN</v>
          </cell>
          <cell r="D1915">
            <v>493850</v>
          </cell>
        </row>
        <row r="1916">
          <cell r="A1916">
            <v>10695</v>
          </cell>
          <cell r="B1916" t="str">
            <v>TUBO EN ACERO SCH 40 D= 1"</v>
          </cell>
          <cell r="C1916" t="str">
            <v>ML</v>
          </cell>
          <cell r="D1916">
            <v>48195</v>
          </cell>
        </row>
        <row r="1917">
          <cell r="A1917">
            <v>10696</v>
          </cell>
          <cell r="B1917" t="str">
            <v>TUBO EN ACERO SCH 40 D= 1 1/2"</v>
          </cell>
          <cell r="C1917" t="str">
            <v>ML</v>
          </cell>
          <cell r="D1917">
            <v>82334</v>
          </cell>
        </row>
        <row r="1918">
          <cell r="A1918">
            <v>10697</v>
          </cell>
          <cell r="B1918" t="str">
            <v>SEÑAL VERTICAL INFORMATIVA CICLORUTA (D= 45cm x 45cm) CON PLAQUETA. INCLUYE POSTE. LÁMINA CALIBRE 16 PINTADA POR UNA CARA CON PINTURA ELECTROSTÁTICA</v>
          </cell>
          <cell r="C1918" t="str">
            <v>UN</v>
          </cell>
          <cell r="D1918">
            <v>521703</v>
          </cell>
        </row>
        <row r="1919">
          <cell r="A1919">
            <v>10698</v>
          </cell>
          <cell r="B1919" t="str">
            <v>SEÑAL VERTICAL GRUPO DE REGLAMENTARIAS TIPO CIRCULO (D= 60cm). INCLUYE POSTE.</v>
          </cell>
          <cell r="C1919" t="str">
            <v>UN</v>
          </cell>
          <cell r="D1919">
            <v>452562</v>
          </cell>
        </row>
        <row r="1920">
          <cell r="A1920">
            <v>10699</v>
          </cell>
          <cell r="B1920" t="str">
            <v>SEÑAL VERTICAL GRUPO DE REGLAMENTARIAS TIPO CIRCULO (D= 60cm). CON PLAQUETA. INCLUYE POSTE. REFLECTIVO GRADO ING. CON ÁNGULO DE 2" x 1/4" x 3m LÁMINA CAL. 16 PINTADA UNA CARA PINTURA ELECTROSTATICA</v>
          </cell>
          <cell r="C1920" t="str">
            <v>UN</v>
          </cell>
          <cell r="D1920">
            <v>495736</v>
          </cell>
        </row>
        <row r="1921">
          <cell r="A1921">
            <v>10700</v>
          </cell>
          <cell r="B1921" t="str">
            <v>CODO 90° PVC ALCANTARILLADO D=8"</v>
          </cell>
          <cell r="C1921" t="str">
            <v>UN</v>
          </cell>
          <cell r="D1921">
            <v>216729</v>
          </cell>
        </row>
        <row r="1922">
          <cell r="A1922">
            <v>10710</v>
          </cell>
          <cell r="B1922" t="str">
            <v>POSTE TIPO MÁSTIL T1 (3.80m) EN TUBO SCH 40 GALVANIZADO Y PINTADO</v>
          </cell>
          <cell r="C1922" t="str">
            <v>UN</v>
          </cell>
          <cell r="D1922">
            <v>3840035</v>
          </cell>
        </row>
        <row r="1923">
          <cell r="A1923">
            <v>10712</v>
          </cell>
          <cell r="B1923" t="str">
            <v>TAPA VALVULA TIPO CHOROTE TRAFICO PESADO</v>
          </cell>
          <cell r="C1923" t="str">
            <v>UN</v>
          </cell>
          <cell r="D1923">
            <v>567414</v>
          </cell>
        </row>
        <row r="1924">
          <cell r="A1924">
            <v>10723</v>
          </cell>
          <cell r="B1924" t="str">
            <v>AGUA - E. COLI</v>
          </cell>
          <cell r="C1924" t="str">
            <v>MUESTRA</v>
          </cell>
          <cell r="D1924">
            <v>47600</v>
          </cell>
        </row>
        <row r="1925">
          <cell r="A1925">
            <v>10728</v>
          </cell>
          <cell r="B1925" t="str">
            <v>DETERMINACION DEL COLOR DEL AGUA (METODO DE COMPARACION VISUAL - COLOR APARENTE). Norma técnica: SM-2120-B-17</v>
          </cell>
          <cell r="C1925" t="str">
            <v>MUESTRA</v>
          </cell>
          <cell r="D1925">
            <v>15054</v>
          </cell>
        </row>
        <row r="1926">
          <cell r="A1926">
            <v>10733</v>
          </cell>
          <cell r="B1926" t="str">
            <v>VALVULA COMPUERTA ELASTICA HD DN D=12" PVC L.F.</v>
          </cell>
          <cell r="C1926" t="str">
            <v>UN</v>
          </cell>
          <cell r="D1926">
            <v>6947748</v>
          </cell>
        </row>
        <row r="1927">
          <cell r="A1927">
            <v>10734</v>
          </cell>
          <cell r="B1927" t="str">
            <v>VALVULA COMPUERTA ELASTICA HD DN D=8" PVC L.F.</v>
          </cell>
          <cell r="C1927" t="str">
            <v>UN</v>
          </cell>
          <cell r="D1927">
            <v>2978107</v>
          </cell>
        </row>
        <row r="1928">
          <cell r="A1928">
            <v>10736</v>
          </cell>
          <cell r="B1928" t="str">
            <v>VALVULA COMPUERTA ELASTICA HD DN D=6" PVC L.F.</v>
          </cell>
          <cell r="C1928" t="str">
            <v>UN</v>
          </cell>
          <cell r="D1928">
            <v>2035235</v>
          </cell>
        </row>
        <row r="1929">
          <cell r="A1929">
            <v>10737</v>
          </cell>
          <cell r="B1929" t="str">
            <v>VALVULA COMPUERTA ELASTICA HD DN D=4" PVC L.F.</v>
          </cell>
          <cell r="C1929" t="str">
            <v>UN</v>
          </cell>
          <cell r="D1929">
            <v>1054654</v>
          </cell>
        </row>
        <row r="1930">
          <cell r="A1930">
            <v>10754</v>
          </cell>
          <cell r="B1930" t="str">
            <v>REDUCCIÓN EXCÉNTRICA HD 27" x 24". Br PN10 x Br CL 125</v>
          </cell>
          <cell r="C1930" t="str">
            <v>UN</v>
          </cell>
          <cell r="D1930">
            <v>10975095</v>
          </cell>
        </row>
        <row r="1931">
          <cell r="A1931">
            <v>10755</v>
          </cell>
          <cell r="B1931" t="str">
            <v>UNION JUNTA DE DESMONTAJE TIPO DRESSER Ø 4" 150 PSI</v>
          </cell>
          <cell r="C1931" t="str">
            <v>UN</v>
          </cell>
          <cell r="D1931">
            <v>834740</v>
          </cell>
        </row>
        <row r="1932">
          <cell r="A1932">
            <v>10756</v>
          </cell>
          <cell r="B1932" t="str">
            <v>VÁLVULA DE CHEQUE DE 4" 150 PSI EXTREMOS BRIDADOS.</v>
          </cell>
          <cell r="C1932" t="str">
            <v>UN</v>
          </cell>
          <cell r="D1932">
            <v>1333594</v>
          </cell>
        </row>
        <row r="1933">
          <cell r="A1933">
            <v>10757</v>
          </cell>
          <cell r="B1933" t="str">
            <v>VÁLVULA VENTOSA HD COMBINADA TRIPLE ACCIÓN (TRIPLE EFECTO) D=3" EXTREMO EN BRIDA CLASE 150</v>
          </cell>
          <cell r="C1933" t="str">
            <v>UN</v>
          </cell>
          <cell r="D1933">
            <v>1571053</v>
          </cell>
        </row>
        <row r="1934">
          <cell r="A1934">
            <v>10758</v>
          </cell>
          <cell r="B1934" t="str">
            <v>VALVULA COMPUERTA ELÁSTICA EXTREMOS BRIDADOS. D=3"  150 PSI (VASTAGO ASCENDENTE)</v>
          </cell>
          <cell r="C1934" t="str">
            <v>UN</v>
          </cell>
          <cell r="D1934">
            <v>1076559</v>
          </cell>
        </row>
        <row r="1935">
          <cell r="A1935">
            <v>10767</v>
          </cell>
          <cell r="B1935" t="str">
            <v>PINTURA DE TRÁFICO ESPESOR SECO 4mils PARA SEÑALIZACIÓN DE PISO EN PUERTA CORREDIZA SENCILLA, SEGÚN MANUAL DE IMAGEN DE TRANSMILENIO - Incluye suministro y aplicación</v>
          </cell>
          <cell r="C1935" t="str">
            <v>M2</v>
          </cell>
          <cell r="D1935">
            <v>148554</v>
          </cell>
        </row>
        <row r="1936">
          <cell r="A1936">
            <v>10768</v>
          </cell>
          <cell r="B1936" t="str">
            <v>PINTURA DE TRÁFICO ESPESOR SECO 4mils PARA SEÑALIZACIÓN DE PISO EN PUERTA CORREDIZA TELESCÓPICA, SEGÚN MANUAL DE IMAGEN DE TRANSMILENIO - Incluye suministro y aplicación</v>
          </cell>
          <cell r="C1936" t="str">
            <v>UN</v>
          </cell>
          <cell r="D1936">
            <v>212926</v>
          </cell>
        </row>
        <row r="1937">
          <cell r="A1937">
            <v>10770</v>
          </cell>
          <cell r="B1937" t="str">
            <v>SEÑAL TIPO DE FRECUENCIA EN LÁMINA, RECUBRIMIENTO POR AMBAS CARAS EN PELÍCULA REFLECTORA GRADO INGENIERÍA AZUL PARA EL FONDO Y BLANCO PARA NÚMERO O LETRA. SEGÚN MANUAL DE IMAGEN TRANSMILENIO.</v>
          </cell>
          <cell r="C1937" t="str">
            <v>UN</v>
          </cell>
          <cell r="D1937">
            <v>91736</v>
          </cell>
        </row>
        <row r="1938">
          <cell r="A1938">
            <v>10774</v>
          </cell>
          <cell r="B1938" t="str">
            <v>RUTEROS MONTAJE RUTA FÁCIL EN VINILO CON ADHESIVO EN VINILO FUNDIDO 32cm x 16cm SOBRE IMPRESIÓN. SEGÚN MANUAL DE IMAGEN TRANSMILENIO. SUMINISTRO E INSTALACIÓN</v>
          </cell>
          <cell r="C1938" t="str">
            <v>UN</v>
          </cell>
          <cell r="D1938">
            <v>80433</v>
          </cell>
        </row>
        <row r="1939">
          <cell r="A1939">
            <v>10776</v>
          </cell>
          <cell r="B1939" t="str">
            <v>RUTEROS MONTANTE SERVICIOS Y HORARIOS + INFORMACIÓN + RIELES. SEGÚN MANUAL DE IMAGEN TRANSMILENIO. SUMINISTRO E INSTALACIÓN.</v>
          </cell>
          <cell r="C1939" t="str">
            <v>UN</v>
          </cell>
          <cell r="D1939">
            <v>97350</v>
          </cell>
        </row>
        <row r="1940">
          <cell r="A1940">
            <v>10777</v>
          </cell>
          <cell r="B1940" t="str">
            <v>YEE REDUCIDA PVC SANITARIA 4" x 3"</v>
          </cell>
          <cell r="C1940" t="str">
            <v>UN</v>
          </cell>
          <cell r="D1940">
            <v>31208</v>
          </cell>
        </row>
        <row r="1941">
          <cell r="A1941">
            <v>10787</v>
          </cell>
          <cell r="B1941" t="str">
            <v>SIFON PVC 135° D=3"</v>
          </cell>
          <cell r="C1941" t="str">
            <v>UN</v>
          </cell>
          <cell r="D1941">
            <v>14805</v>
          </cell>
        </row>
        <row r="1942">
          <cell r="A1942">
            <v>10788</v>
          </cell>
          <cell r="B1942" t="str">
            <v>BARRA SOPORTE BAÑO MOVILIDAD REDUCIDA</v>
          </cell>
          <cell r="C1942" t="str">
            <v>UN</v>
          </cell>
          <cell r="D1942">
            <v>294466</v>
          </cell>
        </row>
        <row r="1943">
          <cell r="A1943">
            <v>10790</v>
          </cell>
          <cell r="B1943" t="str">
            <v>PUERTA METÁLICA CON REJILLA DE 0.80 m x 2.10 m.</v>
          </cell>
          <cell r="C1943" t="str">
            <v>M2</v>
          </cell>
          <cell r="D1943">
            <v>450174</v>
          </cell>
        </row>
        <row r="1944">
          <cell r="A1944">
            <v>10794</v>
          </cell>
          <cell r="B1944" t="str">
            <v>SIFON PVC 135° D=4"</v>
          </cell>
          <cell r="C1944" t="str">
            <v>UN</v>
          </cell>
          <cell r="D1944">
            <v>32358</v>
          </cell>
        </row>
        <row r="1945">
          <cell r="A1945">
            <v>10808</v>
          </cell>
          <cell r="B1945" t="str">
            <v>ACCESORIOS DE INSTALACIÓN ADICIONALES: CONDULETAS, CONECTORES, RECTOS, ADAPTADOR PVC A EMT, CAJAS METÁLICAS 5800 ENTRE OTROS</v>
          </cell>
          <cell r="C1945" t="str">
            <v>UN</v>
          </cell>
          <cell r="D1945">
            <v>65359</v>
          </cell>
        </row>
        <row r="1946">
          <cell r="A1946">
            <v>10813</v>
          </cell>
          <cell r="B1946" t="str">
            <v>CODO 90° PVC E.L.  D= 2"</v>
          </cell>
          <cell r="C1946" t="str">
            <v>UN</v>
          </cell>
          <cell r="D1946">
            <v>15862</v>
          </cell>
        </row>
        <row r="1947">
          <cell r="A1947">
            <v>10824</v>
          </cell>
          <cell r="B1947" t="str">
            <v>UPS 2.0 KVA</v>
          </cell>
          <cell r="C1947" t="str">
            <v>UN</v>
          </cell>
          <cell r="D1947">
            <v>1810000</v>
          </cell>
        </row>
        <row r="1948">
          <cell r="A1948">
            <v>10825</v>
          </cell>
          <cell r="B1948" t="str">
            <v>SUMINISTRO DE ESPECIES DE JARDINERÍA PORTE BAJO (CINTAS)</v>
          </cell>
          <cell r="C1948" t="str">
            <v>M2</v>
          </cell>
          <cell r="D1948">
            <v>73151</v>
          </cell>
        </row>
        <row r="1949">
          <cell r="A1949">
            <v>10830</v>
          </cell>
          <cell r="B1949" t="str">
            <v>SUMINISTRO ESPECIES DE JARDINERÍA PORTE ALTO (GARRAS DE CANGURO)</v>
          </cell>
          <cell r="C1949" t="str">
            <v>M2</v>
          </cell>
          <cell r="D1949">
            <v>81279</v>
          </cell>
        </row>
        <row r="1950">
          <cell r="A1950">
            <v>10836</v>
          </cell>
          <cell r="B1950" t="str">
            <v>POSTE METALICO GALVANIZADO EN CALIENTE H=14m CON BRAZO SENCILLO</v>
          </cell>
          <cell r="C1950" t="str">
            <v>UN</v>
          </cell>
          <cell r="D1950">
            <v>5292942</v>
          </cell>
        </row>
        <row r="1951">
          <cell r="A1951">
            <v>10842</v>
          </cell>
          <cell r="B1951" t="str">
            <v>CONECTOR TIPO CUÑA</v>
          </cell>
          <cell r="C1951" t="str">
            <v>UN</v>
          </cell>
          <cell r="D1951">
            <v>17788</v>
          </cell>
        </row>
        <row r="1952">
          <cell r="A1952">
            <v>10847</v>
          </cell>
          <cell r="B1952" t="str">
            <v>POSTE METALICO GALVANIZADO EN CALIENTE H=14m CON BRAZO DOBLE PROPOSITO DE 1.5m</v>
          </cell>
          <cell r="C1952" t="str">
            <v>UN</v>
          </cell>
          <cell r="D1952">
            <v>5439312</v>
          </cell>
        </row>
        <row r="1953">
          <cell r="A1953">
            <v>10848</v>
          </cell>
          <cell r="B1953" t="str">
            <v>CURVA DE ACERO GALVANIZADA DE 4" X 90°</v>
          </cell>
          <cell r="C1953" t="str">
            <v>ML</v>
          </cell>
          <cell r="D1953">
            <v>99900</v>
          </cell>
        </row>
        <row r="1954">
          <cell r="A1954">
            <v>10849</v>
          </cell>
          <cell r="B1954" t="str">
            <v>UNIÓN GALVANIZADA DE 4"</v>
          </cell>
          <cell r="C1954" t="str">
            <v>ML</v>
          </cell>
          <cell r="D1954">
            <v>38675</v>
          </cell>
        </row>
        <row r="1955">
          <cell r="A1955">
            <v>10852</v>
          </cell>
          <cell r="B1955" t="str">
            <v>LUMINARIA RALED IV 128 LED, RA02SII, 200W COMPLETA PARA ALUMBRADO PÚBLICO</v>
          </cell>
          <cell r="C1955" t="str">
            <v>UN</v>
          </cell>
          <cell r="D1955">
            <v>1446627</v>
          </cell>
        </row>
        <row r="1956">
          <cell r="A1956">
            <v>10855</v>
          </cell>
          <cell r="B1956" t="str">
            <v>CAJA METÁLICA DE PASO 30cmX30cmX10cm</v>
          </cell>
          <cell r="C1956" t="str">
            <v>UN</v>
          </cell>
          <cell r="D1956">
            <v>57120</v>
          </cell>
        </row>
        <row r="1957">
          <cell r="A1957">
            <v>10872</v>
          </cell>
          <cell r="B1957" t="str">
            <v>TABLERO TRIFASICO CON PUERTA Y ESPACIO PARA TOTALIZADOR DE 24 CIRCUITOS CON BARRAJE DE 225A-BARRA NEUTRO-BARRA TIERRA-CHAPA Y LLAVE.</v>
          </cell>
          <cell r="C1957" t="str">
            <v>UN</v>
          </cell>
          <cell r="D1957">
            <v>490280</v>
          </cell>
        </row>
        <row r="1958">
          <cell r="A1958">
            <v>10877</v>
          </cell>
          <cell r="B1958" t="str">
            <v>PROYECTOR LED PRO 600W 5000K, 120-277V, 6000 LM, CON DIFUSOR DE VIDRIO PLANO (INCLUYE ACCESORIOS DE FIJACION)</v>
          </cell>
          <cell r="C1958" t="str">
            <v>UN</v>
          </cell>
          <cell r="D1958">
            <v>3990800</v>
          </cell>
        </row>
        <row r="1959">
          <cell r="A1959">
            <v>10878</v>
          </cell>
          <cell r="B1959" t="str">
            <v>TRAGANTE CÚPULA 4" x 3" PLÁSTICAS</v>
          </cell>
          <cell r="C1959" t="str">
            <v>UN</v>
          </cell>
          <cell r="D1959">
            <v>6370</v>
          </cell>
        </row>
        <row r="1960">
          <cell r="A1960">
            <v>10880</v>
          </cell>
          <cell r="B1960" t="str">
            <v>MATERIAL GRANULAR TIPO B-400 PROVENIENTE DE CENTROS DE TRATAMIENTO Y/O APROVECHAMIENTO DE RCD</v>
          </cell>
          <cell r="C1960" t="str">
            <v>M3</v>
          </cell>
          <cell r="D1960">
            <v>26180</v>
          </cell>
        </row>
        <row r="1961">
          <cell r="A1961">
            <v>10890</v>
          </cell>
          <cell r="B1961" t="str">
            <v>TUBERÍA DE ACERO D 1 1/2" (DN40), ASTM A53 GALVANIZADO ASTM A123, SCH10, SC, CLASE 150, CONEXIONES ROSCADAS NPT.</v>
          </cell>
          <cell r="C1961" t="str">
            <v>ML</v>
          </cell>
          <cell r="D1961">
            <v>40270</v>
          </cell>
        </row>
        <row r="1962">
          <cell r="A1962">
            <v>10891</v>
          </cell>
          <cell r="B1962" t="str">
            <v>VÁLVULA ANTI-RETORNO, (CHEQUE CORTINA) TIPO SWING, D 1 1/2" (DN40), CLASE 150, CONEXIONES ROSCADAS NPT.</v>
          </cell>
          <cell r="C1962" t="str">
            <v>UN</v>
          </cell>
          <cell r="D1962">
            <v>100591</v>
          </cell>
        </row>
        <row r="1963">
          <cell r="A1963">
            <v>10920</v>
          </cell>
          <cell r="B1963" t="str">
            <v>TEE BRIDADO, D 6"X6" (DN150), ASTM A126, GALVANIZADO ASTM A123, ASME B16.42, RF CLASE 150</v>
          </cell>
          <cell r="C1963" t="str">
            <v>UN</v>
          </cell>
          <cell r="D1963">
            <v>1224510</v>
          </cell>
        </row>
        <row r="1964">
          <cell r="A1964">
            <v>10936</v>
          </cell>
          <cell r="B1964" t="str">
            <v>BRIDA FLANGLES SLIP-ON D= 3" ACERO SOLDABLE RF 150 LB. ANSI B16.5</v>
          </cell>
          <cell r="C1964" t="str">
            <v>UN</v>
          </cell>
          <cell r="D1964">
            <v>125809</v>
          </cell>
        </row>
        <row r="1965">
          <cell r="A1965">
            <v>10937</v>
          </cell>
          <cell r="B1965" t="str">
            <v>BRIDA FLANGLES SLIP-ON D= 6" ACERO SOLDABLE RF 150 LB. ANSI B16.5</v>
          </cell>
          <cell r="C1965" t="str">
            <v>UN</v>
          </cell>
          <cell r="D1965">
            <v>249635</v>
          </cell>
        </row>
        <row r="1966">
          <cell r="A1966">
            <v>10947</v>
          </cell>
          <cell r="B1966" t="str">
            <v>ACERO LISO  D= 1 1/2" A37 - ACERO DE TRANSFERENCIA</v>
          </cell>
          <cell r="C1966" t="str">
            <v>KG</v>
          </cell>
          <cell r="D1966">
            <v>7140</v>
          </cell>
        </row>
        <row r="1967">
          <cell r="A1967">
            <v>10948</v>
          </cell>
          <cell r="B1967" t="str">
            <v>ACERO LISO  D= 1" A37 - ACERO DE TRANSFERENCIA</v>
          </cell>
          <cell r="C1967" t="str">
            <v>KG</v>
          </cell>
          <cell r="D1967">
            <v>7140</v>
          </cell>
        </row>
        <row r="1968">
          <cell r="A1968">
            <v>10955</v>
          </cell>
          <cell r="B1968" t="str">
            <v>CAMIÓN APLICADOR DE VÍAS DOBLE CABINA DE 3.5 ton DE CAPACIDAD, CON EQUIPO DE APLICACIÓN DE DOS MAQUINAS DEMARCADORAS HIDRA AIRLESS HIDRAM 4000, UNA MAQUINA DEMARCADORA POWRLINE</v>
          </cell>
          <cell r="C1968" t="str">
            <v>DIA</v>
          </cell>
          <cell r="D1968">
            <v>4744835</v>
          </cell>
        </row>
        <row r="1969">
          <cell r="A1969">
            <v>10957</v>
          </cell>
          <cell r="B1969" t="str">
            <v>METODOS PARA MUESTREO Y ENSAYOS DE UNIDADES DE MAMPOSTERIA Y OTROS PRODUCTOS DE ARCILLA. EFLORECENCIA. Norma técnica: NTC-4017-18 numeral 12.</v>
          </cell>
          <cell r="C1969" t="str">
            <v>UN</v>
          </cell>
          <cell r="D1969">
            <v>61719</v>
          </cell>
        </row>
        <row r="1970">
          <cell r="A1970">
            <v>10958</v>
          </cell>
          <cell r="B1970" t="str">
            <v>METODOS PARA MUESTREO Y ENSAYOS DE UNIDADES DE MAMPOSTERIA Y OTROS PRODUCTOS DE ARCILLA. ABSORCION DE AGUA. Norma técnica: NTC-4017-18 Numeral 10.</v>
          </cell>
          <cell r="C1970" t="str">
            <v>UN</v>
          </cell>
          <cell r="D1970">
            <v>38556</v>
          </cell>
        </row>
        <row r="1971">
          <cell r="A1971">
            <v>10959</v>
          </cell>
          <cell r="B1971" t="str">
            <v>METODOS PARA MUESTREO Y ENSAYOS DE UNIDADES DE MAMPOSTERIA Y OTROS PRODUCTOS DE ARCILLA. MEDICION DEL ALABEO. Norma técnica: NTC-4017-18 Numeral 19.</v>
          </cell>
          <cell r="C1971" t="str">
            <v>UN</v>
          </cell>
          <cell r="D1971">
            <v>39270</v>
          </cell>
        </row>
        <row r="1972">
          <cell r="A1972">
            <v>10960</v>
          </cell>
          <cell r="B1972" t="str">
            <v>METODOS PARA MUESTREO Y ENSAYOS DE UNIDADES DE MAMPOSTERIA Y OTROS PRODUCTOS DE ARCILLA. RESISTENCIA A LA COMPRESION. Norma técnica: NTC-4017-18 Numeral 7.</v>
          </cell>
          <cell r="C1972" t="str">
            <v>UN</v>
          </cell>
          <cell r="D1972">
            <v>33415</v>
          </cell>
        </row>
        <row r="1973">
          <cell r="A1973">
            <v>10961</v>
          </cell>
          <cell r="B1973" t="str">
            <v>METODOS PARA MUESTREO Y ENSAYOS DE UNIDADES DE MAMPOSTERIA Y OTROS PRODUCTOS DE ARCILLA. MEDICIÓN DEL TAMAÑO. Norma técnica: NTC-4017-18 numeral 18.</v>
          </cell>
          <cell r="C1973" t="str">
            <v>UN</v>
          </cell>
          <cell r="D1973">
            <v>21848</v>
          </cell>
        </row>
        <row r="1974">
          <cell r="A1974">
            <v>10962</v>
          </cell>
          <cell r="B1974" t="str">
            <v>LOSETAS DE CONCRETO PARA PAVIMENTOS. DIMENSIONAMIENTO. Norma técnica: NTC-4992-22 Numeral 6.2.10.</v>
          </cell>
          <cell r="C1974" t="str">
            <v>UN</v>
          </cell>
          <cell r="D1974">
            <v>43554</v>
          </cell>
        </row>
        <row r="1975">
          <cell r="A1975">
            <v>10963</v>
          </cell>
          <cell r="B1975" t="str">
            <v>MUESTREO Y METODOS DE ENSAYO DE UNIDADES DE MAMPOSTERIA DE CONCRETO Y UNIDADES RELACIONADAS. ABSORCIÓN DE AGUA. Norma técnica: NTC-4024-23 Numeral 8.</v>
          </cell>
          <cell r="C1975" t="str">
            <v>UN</v>
          </cell>
          <cell r="D1975">
            <v>41126</v>
          </cell>
        </row>
        <row r="1976">
          <cell r="A1976">
            <v>10964</v>
          </cell>
          <cell r="B1976" t="str">
            <v>ADOQUINES DE CONCRETO PARA PAVIMENTOS. MEDICIONES - DIMENSIONAMIENTO. Norma técnica: NTC-2017-18 Numeral 6.2.</v>
          </cell>
          <cell r="C1976" t="str">
            <v>UN</v>
          </cell>
          <cell r="D1976">
            <v>39270</v>
          </cell>
        </row>
        <row r="1977">
          <cell r="A1977">
            <v>10965</v>
          </cell>
          <cell r="B1977" t="str">
            <v>DETERMINACION DE LA VISCOSIDAD DEL ASFALTO EMPLEANDO VISCOSIMETROS CAPILARES DE VACIO. Norma técnica: INVE-716-13 ASTM D2171/D2171M-22</v>
          </cell>
          <cell r="C1977" t="str">
            <v>UN</v>
          </cell>
          <cell r="D1977">
            <v>243474</v>
          </cell>
        </row>
        <row r="1978">
          <cell r="A1978">
            <v>10966</v>
          </cell>
          <cell r="B1978" t="str">
            <v>CARACTERIZACION DE LAS MEZCLAS ASFALTICAS ABIERTAS POR MEDIO DEL ENSAYO CANTABRO DE PERDIDA POR DESGASTE. Norma técnica: INVE-760-13 NLT-352-00.</v>
          </cell>
          <cell r="C1978" t="str">
            <v>UN</v>
          </cell>
          <cell r="D1978">
            <v>172550</v>
          </cell>
        </row>
        <row r="1979">
          <cell r="A1979">
            <v>10967</v>
          </cell>
          <cell r="B1979" t="str">
            <v>DISEÑO DE MEZCLAS DE AGREGADOS CON CEMENTO ASFALTICO ESPUMADO (COMPACTACION DE 6 PROBETAS). Norma técnica: INVE-785-13.</v>
          </cell>
          <cell r="C1979" t="str">
            <v>UN</v>
          </cell>
          <cell r="D1979">
            <v>874000</v>
          </cell>
        </row>
        <row r="1980">
          <cell r="A1980">
            <v>10968</v>
          </cell>
          <cell r="B1980" t="str">
            <v>EFECTO DEL AGUA SOBRE LAS MEZCLAS ASFALTICAS SUELTAS. Norma técnica: INVE-757-13.</v>
          </cell>
          <cell r="C1980" t="str">
            <v>UN</v>
          </cell>
          <cell r="D1980">
            <v>124950</v>
          </cell>
        </row>
        <row r="1981">
          <cell r="A1981">
            <v>10969</v>
          </cell>
          <cell r="B1981" t="str">
            <v>METODO DE ENSAYO PARA DETERMINAR EL POTENCIAL DE REACTIVIDAD DE LOS AGREGADOS AL ALCALI (METODO DE BARRAS DE MORTERO). Norma técnica: NTC-6222-17 ASTM C1260-22 ASTM C1567-22</v>
          </cell>
          <cell r="C1981" t="str">
            <v>UN</v>
          </cell>
          <cell r="D1981">
            <v>816340</v>
          </cell>
        </row>
        <row r="1982">
          <cell r="A1982">
            <v>10971</v>
          </cell>
          <cell r="B1982" t="str">
            <v>ENSAYO DE PLACA CON CARGA ESTATICA NO REPETIDA SOBRE SUELOS Y CAPAS NO TRATADAS DE PAVIMENTOS, PARA EMPLEAR EN LA EVALUACION Y EL DISEÑO DE PAVIMENTOS (NO INCLUYE TRANSPORTE NI VOLQUETA - TOMA POR PUNTO). Norma técnica : INVE-168-13.</v>
          </cell>
          <cell r="C1982" t="str">
            <v>UN</v>
          </cell>
          <cell r="D1982">
            <v>773500</v>
          </cell>
        </row>
        <row r="1983">
          <cell r="A1983">
            <v>10972</v>
          </cell>
          <cell r="B1983" t="str">
            <v>DISEÑO DE MEZCLAS DE AGREGADOS, RECICLADOS O SIN RECICLAR, CON EMULSION ASFALTICA, MEDIANTE EL METODO DE INMERSION-COMPRESION (INCLUYE ELABORACION DE PROBETAS). Norma técnica: INVE-622-13.</v>
          </cell>
          <cell r="C1983" t="str">
            <v>UN</v>
          </cell>
          <cell r="D1983">
            <v>2142000</v>
          </cell>
        </row>
        <row r="1984">
          <cell r="A1984">
            <v>10973</v>
          </cell>
          <cell r="B1984" t="str">
            <v>METODO DE PRUEBA ESTANDAR PARA EL TIEMPO DE FRAGUADO DE MEZCLAS DE CONCRETO POR RESISTENCIA A LA PENETRACION (DESVIACION MAXIMA RESPECTO DEL TIEMPO DE CONTROL - HORAS:MINUTOS). Norma técnica: ASTM C403/C403M-23</v>
          </cell>
          <cell r="C1984" t="str">
            <v>UN</v>
          </cell>
          <cell r="D1984">
            <v>244000</v>
          </cell>
        </row>
        <row r="1985">
          <cell r="A1985">
            <v>10974</v>
          </cell>
          <cell r="B1985" t="str">
            <v>METODO DE ENSAYO PARA LA DETERMINACION DE LA VELOCIDAD DE PULSO ULTRASONICO A TRAVES DEL CONCRETO. (POR ELEMENTO). Norma técnica: NTC-4325-97 ASTM C597-16 (23)</v>
          </cell>
          <cell r="C1985" t="str">
            <v>UN</v>
          </cell>
          <cell r="D1985">
            <v>142800</v>
          </cell>
        </row>
        <row r="1986">
          <cell r="A1986">
            <v>10975</v>
          </cell>
          <cell r="B1986" t="str">
            <v>DETERMINACION DE LA GRAVEDAD ESPECIFICA, ABSORCION Y VACIOS EN EL CONCRETO ENDURECIDO. Norma técnica: NTC-5653-08 ASTM C642-21 (22)</v>
          </cell>
          <cell r="C1986" t="str">
            <v>UN</v>
          </cell>
          <cell r="D1986">
            <v>83300</v>
          </cell>
        </row>
        <row r="1987">
          <cell r="A1987">
            <v>10976</v>
          </cell>
          <cell r="B1987" t="str">
            <v>BRIDA CIEGA EN ACERO D= 16". PRESIÓN DE TRABAJO= 150 PSI. No incluye espárragos, tuerca ni empaques. Norma de fabricación AWWA C 207 Clase D. Incluye Transporte.</v>
          </cell>
          <cell r="C1987" t="str">
            <v>UN</v>
          </cell>
          <cell r="D1987">
            <v>2171152</v>
          </cell>
        </row>
        <row r="1988">
          <cell r="A1988">
            <v>10977</v>
          </cell>
          <cell r="B1988" t="str">
            <v>TEE PVC U.M. 8" X 4"</v>
          </cell>
          <cell r="C1988" t="str">
            <v>UN</v>
          </cell>
          <cell r="D1988">
            <v>2916840</v>
          </cell>
        </row>
        <row r="1989">
          <cell r="A1989">
            <v>10987</v>
          </cell>
          <cell r="B1989" t="str">
            <v>BRIDA CIEGA EN ACERO (HD) D= 2". PRESIÓN DE TRABAJO= 150 PSI. No incluye espárragos, tuerca ni empaques. Incluye Transporte.</v>
          </cell>
          <cell r="C1989" t="str">
            <v>UN</v>
          </cell>
          <cell r="D1989">
            <v>85106</v>
          </cell>
        </row>
        <row r="1990">
          <cell r="A1990">
            <v>10988</v>
          </cell>
          <cell r="B1990" t="str">
            <v>BRIDA CIEGA EN ACERO (HD) D= 4". PRESIÓN DE TRABAJO= 150 PSI. No incluye espárragos, tuerca ni empaques. Incluye Transporte, Incluye IVA.</v>
          </cell>
          <cell r="C1990" t="str">
            <v>UN</v>
          </cell>
          <cell r="D1990">
            <v>210630</v>
          </cell>
        </row>
        <row r="1991">
          <cell r="A1991">
            <v>10989</v>
          </cell>
          <cell r="B1991" t="str">
            <v>BRIDA CIEGA EN ACERO (HD) D= 12". PRESIÓN DE TRABAJO= 150 PSI. No incluye espárragos, tuerca ni empaques. Incluye Transporte, Incluye IVA.</v>
          </cell>
          <cell r="C1991" t="str">
            <v>UN</v>
          </cell>
          <cell r="D1991">
            <v>1448126</v>
          </cell>
        </row>
        <row r="1992">
          <cell r="A1992">
            <v>10992</v>
          </cell>
          <cell r="B1992" t="str">
            <v>CODO 90° Ø4" EN HIERRO GALVANIZADO</v>
          </cell>
          <cell r="C1992" t="str">
            <v>UN</v>
          </cell>
          <cell r="D1992">
            <v>99900</v>
          </cell>
        </row>
        <row r="1993">
          <cell r="A1993">
            <v>10995</v>
          </cell>
          <cell r="B1993" t="str">
            <v>MEDIDA DEL AHUELLAMIENTO EN SUPERFICIES PAVIMENTADAS (100 M). Norma técnica: INVE-789-13</v>
          </cell>
          <cell r="C1993" t="str">
            <v>UN</v>
          </cell>
          <cell r="D1993">
            <v>35611</v>
          </cell>
        </row>
        <row r="1994">
          <cell r="A1994">
            <v>10996</v>
          </cell>
          <cell r="B1994" t="str">
            <v>APIQUE MANUAL HASTA 2 M DE 1.5 M X 1.5 M - RELLENO Y ADECUACIÓN DEL SITIO - INCLUYE TRANSPORTE</v>
          </cell>
          <cell r="C1994" t="str">
            <v>UN</v>
          </cell>
          <cell r="D1994">
            <v>297500</v>
          </cell>
        </row>
        <row r="1995">
          <cell r="A1995">
            <v>11007</v>
          </cell>
          <cell r="B1995" t="str">
            <v>TUBO (PERFIL TUBULAR) GALVANIZADO DE DIÁMETRO 3" ESPESOR 2.3 mm</v>
          </cell>
          <cell r="C1995" t="str">
            <v>ML</v>
          </cell>
          <cell r="D1995">
            <v>46398</v>
          </cell>
        </row>
        <row r="1996">
          <cell r="A1996">
            <v>11008</v>
          </cell>
          <cell r="B1996" t="str">
            <v>FRESADO DE PAVIMENTO - INCLUYE FRESADORA, OPERARIO Y COMBUSTIBLE. Incluye agua, puntas. No incluye transporte de maquinaria, transporte del fresado ni disposición final. A TODO COSTO</v>
          </cell>
          <cell r="C1996" t="str">
            <v>M3</v>
          </cell>
          <cell r="D1996">
            <v>117579</v>
          </cell>
        </row>
        <row r="1997">
          <cell r="A1997">
            <v>11026</v>
          </cell>
          <cell r="B1997" t="str">
            <v>BASE GRANULAR CLASE C - Gr1 (BGC_Gr1)</v>
          </cell>
          <cell r="C1997" t="str">
            <v>M3</v>
          </cell>
          <cell r="D1997">
            <v>76160</v>
          </cell>
        </row>
        <row r="1998">
          <cell r="A1998">
            <v>11027</v>
          </cell>
          <cell r="B1998" t="str">
            <v>BASE GRANULAR CLASE C - Gr2 (BGC_Gr2)</v>
          </cell>
          <cell r="C1998" t="str">
            <v>M3</v>
          </cell>
          <cell r="D1998">
            <v>76160</v>
          </cell>
        </row>
        <row r="1999">
          <cell r="A1999">
            <v>11028</v>
          </cell>
          <cell r="B1999" t="str">
            <v>BASE GRANULAR CLASE B - Gr1 (BGB_Gr1)</v>
          </cell>
          <cell r="C1999" t="str">
            <v>M3</v>
          </cell>
          <cell r="D1999">
            <v>85323</v>
          </cell>
        </row>
        <row r="2000">
          <cell r="A2000">
            <v>11029</v>
          </cell>
          <cell r="B2000" t="str">
            <v>BASE GRANULAR CLASE B - Gr2 (BGB_Gr2)</v>
          </cell>
          <cell r="C2000" t="str">
            <v>M3</v>
          </cell>
          <cell r="D2000">
            <v>85680</v>
          </cell>
        </row>
        <row r="2001">
          <cell r="A2001">
            <v>11030</v>
          </cell>
          <cell r="B2001" t="str">
            <v>BASE GRANULAR CLASE A - Gr1 (BGA_Gr1)</v>
          </cell>
          <cell r="C2001" t="str">
            <v>M3</v>
          </cell>
          <cell r="D2001">
            <v>87703</v>
          </cell>
        </row>
        <row r="2002">
          <cell r="A2002">
            <v>11031</v>
          </cell>
          <cell r="B2002" t="str">
            <v>BASE GRANULAR CLASE A - Gr2 (BGA_Gr2)</v>
          </cell>
          <cell r="C2002" t="str">
            <v>M3</v>
          </cell>
          <cell r="D2002">
            <v>87703</v>
          </cell>
        </row>
        <row r="2003">
          <cell r="A2003">
            <v>11032</v>
          </cell>
          <cell r="B2003" t="str">
            <v>SUBBASE GRANULAR CLASE C - Gr1 (SBGC_Gr1)</v>
          </cell>
          <cell r="C2003" t="str">
            <v>M3</v>
          </cell>
          <cell r="D2003">
            <v>65450</v>
          </cell>
        </row>
        <row r="2004">
          <cell r="A2004">
            <v>11033</v>
          </cell>
          <cell r="B2004" t="str">
            <v>SUBBASE GRANULAR CLASE C - Gr2 (SBGC_Gr2)</v>
          </cell>
          <cell r="C2004" t="str">
            <v>M3</v>
          </cell>
          <cell r="D2004">
            <v>65450</v>
          </cell>
        </row>
        <row r="2005">
          <cell r="A2005">
            <v>11034</v>
          </cell>
          <cell r="B2005" t="str">
            <v>SUBBASE GRANULAR CLASE B - Gr1 (SBGB_Gr1)</v>
          </cell>
          <cell r="C2005" t="str">
            <v>M3</v>
          </cell>
          <cell r="D2005">
            <v>71400</v>
          </cell>
        </row>
        <row r="2006">
          <cell r="A2006">
            <v>11035</v>
          </cell>
          <cell r="B2006" t="str">
            <v>SUBBASE GRANULAR CLASE B - Gr2 (SBGB_Gr2)</v>
          </cell>
          <cell r="C2006" t="str">
            <v>M3</v>
          </cell>
          <cell r="D2006">
            <v>71400</v>
          </cell>
        </row>
        <row r="2007">
          <cell r="A2007">
            <v>11036</v>
          </cell>
          <cell r="B2007" t="str">
            <v>SUBBASE GRANULAR CLASE A - Gr1 (SBGA_Gr1)</v>
          </cell>
          <cell r="C2007" t="str">
            <v>M3</v>
          </cell>
          <cell r="D2007">
            <v>71400</v>
          </cell>
        </row>
        <row r="2008">
          <cell r="A2008">
            <v>11037</v>
          </cell>
          <cell r="B2008" t="str">
            <v>SUBBASE GRANULAR CLASE A - Gr2 (SBGA_Gr2)</v>
          </cell>
          <cell r="C2008" t="str">
            <v>M3</v>
          </cell>
          <cell r="D2008">
            <v>71400</v>
          </cell>
        </row>
        <row r="2009">
          <cell r="A2009">
            <v>11038</v>
          </cell>
          <cell r="B2009" t="str">
            <v>MATERIAL ADECUADO</v>
          </cell>
          <cell r="C2009" t="str">
            <v>M3</v>
          </cell>
          <cell r="D2009">
            <v>23562</v>
          </cell>
        </row>
        <row r="2010">
          <cell r="A2010">
            <v>11039</v>
          </cell>
          <cell r="B2010" t="str">
            <v>MATERIAL TOLERABLE</v>
          </cell>
          <cell r="C2010" t="str">
            <v>M3</v>
          </cell>
          <cell r="D2010">
            <v>19635</v>
          </cell>
        </row>
        <row r="2011">
          <cell r="A2011">
            <v>11057</v>
          </cell>
          <cell r="B2011" t="str">
            <v>GEOCELDA DE POLIETILENO DE ALTA DENSIDAD (PEAD-HDPE) CON ALTURA DE 150 MM</v>
          </cell>
          <cell r="C2011" t="str">
            <v>M2</v>
          </cell>
          <cell r="D2011">
            <v>55145</v>
          </cell>
        </row>
        <row r="2012">
          <cell r="A2012">
            <v>11080</v>
          </cell>
          <cell r="B2012" t="str">
            <v>MEZCLA ASFÁLTICA EN CALIENTE DENSA MD10 CON CEMENTO ASFÁLTICO TIPO II</v>
          </cell>
          <cell r="C2012" t="str">
            <v>M3</v>
          </cell>
          <cell r="D2012">
            <v>1186478</v>
          </cell>
        </row>
        <row r="2013">
          <cell r="A2013">
            <v>11081</v>
          </cell>
          <cell r="B2013" t="str">
            <v>MEZCLA ASFÁLTICA EN CALIENTE DENSA MD12 CON CEMENTO ASFÁLTICO TIPO II</v>
          </cell>
          <cell r="C2013" t="str">
            <v>M3</v>
          </cell>
          <cell r="D2013">
            <v>1077390</v>
          </cell>
        </row>
        <row r="2014">
          <cell r="A2014">
            <v>11082</v>
          </cell>
          <cell r="B2014" t="str">
            <v>MEZCLA ASFÁLTICA EN CALIENTE DENSA MD20 CON CEMENTO ASFÁLTICO TIPO II</v>
          </cell>
          <cell r="C2014" t="str">
            <v>M3</v>
          </cell>
          <cell r="D2014">
            <v>1006300</v>
          </cell>
        </row>
        <row r="2015">
          <cell r="A2015">
            <v>11083</v>
          </cell>
          <cell r="B2015" t="str">
            <v>EXTINTOR x 10 LB</v>
          </cell>
          <cell r="C2015" t="str">
            <v>UN</v>
          </cell>
          <cell r="D2015">
            <v>44353</v>
          </cell>
        </row>
        <row r="2016">
          <cell r="A2016">
            <v>11084</v>
          </cell>
          <cell r="B2016" t="str">
            <v>CAMILLA EN FIBRA CON ARNÉS - INMOVILIZADOR Y SEÑAL</v>
          </cell>
          <cell r="C2016" t="str">
            <v>UN</v>
          </cell>
          <cell r="D2016">
            <v>151500</v>
          </cell>
        </row>
        <row r="2017">
          <cell r="A2017">
            <v>11085</v>
          </cell>
          <cell r="B2017" t="str">
            <v>VALLA DE 3.0m x 6.0m CON ESTRUCTURA METÁLICA - ESTRUCTURA TIPO VALLA EN CERCHA + BANNER. Incluye suministro e instalación. Impresión 720 DPI; Tintas para exteriores.</v>
          </cell>
          <cell r="C2017" t="str">
            <v>UN</v>
          </cell>
          <cell r="D2017">
            <v>6426000</v>
          </cell>
        </row>
        <row r="2018">
          <cell r="A2018">
            <v>11086</v>
          </cell>
          <cell r="B2018" t="str">
            <v>VALLA MÓVIL DE 1.20m x 1.20m EN LÁMINA GALVANIZADA CALIBRE 20, ÁNGULO EN HIERRO DE 2 x 1-1/8" IMPRESO EN VINILO ADHESIVO. Incluye suministro e instalación. Impresión 720 DPI; Tintas para exteriores.</v>
          </cell>
          <cell r="C2018" t="str">
            <v>UN</v>
          </cell>
          <cell r="D2018">
            <v>674690</v>
          </cell>
        </row>
        <row r="2019">
          <cell r="A2019">
            <v>11089</v>
          </cell>
          <cell r="B2019" t="str">
            <v>SELLADOR ELÁSTICO UNIVERSAL DE ALTO DESEMPEÑO (300 cc)</v>
          </cell>
          <cell r="C2019" t="str">
            <v>UN</v>
          </cell>
          <cell r="D2019">
            <v>27706</v>
          </cell>
        </row>
        <row r="2020">
          <cell r="A2020">
            <v>11091</v>
          </cell>
          <cell r="B2020" t="str">
            <v>ADITIVOS INCURSORES DE AIRE</v>
          </cell>
          <cell r="C2020" t="str">
            <v>KG</v>
          </cell>
          <cell r="D2020">
            <v>4451</v>
          </cell>
        </row>
        <row r="2021">
          <cell r="A2021">
            <v>11092</v>
          </cell>
          <cell r="B2021" t="str">
            <v>ADITIVO REDUCTOR DE AGUA</v>
          </cell>
          <cell r="C2021" t="str">
            <v>KG</v>
          </cell>
          <cell r="D2021">
            <v>8053</v>
          </cell>
        </row>
        <row r="2022">
          <cell r="A2022">
            <v>11093</v>
          </cell>
          <cell r="B2022" t="str">
            <v>ADITIVO RETARDANTE</v>
          </cell>
          <cell r="C2022" t="str">
            <v>KG</v>
          </cell>
          <cell r="D2022">
            <v>7010</v>
          </cell>
        </row>
        <row r="2023">
          <cell r="A2023">
            <v>11094</v>
          </cell>
          <cell r="B2023" t="str">
            <v>ADITIVO REDUCTOR DE AGUA Y RETARDANTE</v>
          </cell>
          <cell r="C2023" t="str">
            <v>KG</v>
          </cell>
          <cell r="D2023">
            <v>5795</v>
          </cell>
        </row>
        <row r="2024">
          <cell r="A2024">
            <v>11096</v>
          </cell>
          <cell r="B2024" t="str">
            <v>ADITIVO REDUCTOR DE AGUA DE ALTO RANGO</v>
          </cell>
          <cell r="C2024" t="str">
            <v>KG</v>
          </cell>
          <cell r="D2024">
            <v>12553</v>
          </cell>
        </row>
        <row r="2025">
          <cell r="A2025">
            <v>11097</v>
          </cell>
          <cell r="B2025" t="str">
            <v>ADITIVO REDUCTOR DE AGUA DE ALTO RANGO Y RETARDANTE</v>
          </cell>
          <cell r="C2025" t="str">
            <v>KG</v>
          </cell>
          <cell r="D2025">
            <v>12609</v>
          </cell>
        </row>
        <row r="2026">
          <cell r="A2026">
            <v>11098</v>
          </cell>
          <cell r="B2026" t="str">
            <v>ADITIVO SUPERPLASTIFICANTE Y REDUCTOR DE AGUA DE ALTO PODER</v>
          </cell>
          <cell r="C2026" t="str">
            <v>KG</v>
          </cell>
          <cell r="D2026">
            <v>12649</v>
          </cell>
        </row>
        <row r="2027">
          <cell r="A2027">
            <v>11101</v>
          </cell>
          <cell r="B2027" t="str">
            <v>PERFORACIÓN MECÁNICA POR PERCUSIÓN Y LAVADO EN SUELO BLANDO DE 0 a 10m. Incl descrip visual de estratos encontrados,lecturas de campo,tipo y prof. muestras recuperadas,datos nivel freático,SPT,Veleta</v>
          </cell>
          <cell r="C2027" t="str">
            <v>ML</v>
          </cell>
          <cell r="D2027">
            <v>94724</v>
          </cell>
        </row>
        <row r="2028">
          <cell r="A2028">
            <v>11102</v>
          </cell>
          <cell r="B2028" t="str">
            <v>PERFORACIÓN MECÁNICA POR ROTACIÓN EN ROCA DE 0 a 10m. Incl recuperación continua muestras,descrip visual estratos encontrados,lecturas de campo,tipo y prof muestras recuperadas,SPT,Veleta de campo</v>
          </cell>
          <cell r="C2028" t="str">
            <v>ML</v>
          </cell>
          <cell r="D2028">
            <v>333200</v>
          </cell>
        </row>
        <row r="2029">
          <cell r="A2029">
            <v>11103</v>
          </cell>
          <cell r="B2029" t="str">
            <v>PERFORACIÓN MECÁNICA POR ROTACIÓN EN COLUVIÓN/ALUVIÓN DE 0 a 10m. Incl recuperación continua muestras,descrip visual estrat encontrados,lecturas de campo,tipo y prof muestras recuperadas,SPT,Veleta</v>
          </cell>
          <cell r="C2029" t="str">
            <v>ML</v>
          </cell>
          <cell r="D2029">
            <v>416500</v>
          </cell>
        </row>
        <row r="2030">
          <cell r="A2030">
            <v>11106</v>
          </cell>
          <cell r="B2030" t="str">
            <v>PERFORACIÓN MECÁNICA POR ROTACIÓN EN ROCA DE 0 a 30m. Incl recuperación continua muestras,descrip visual estratos encontrados,lecturas de campo,tipo y prof muestras recuperadas,SPT,Veleta de campo</v>
          </cell>
          <cell r="C2030" t="str">
            <v>ML</v>
          </cell>
          <cell r="D2030">
            <v>440300</v>
          </cell>
        </row>
        <row r="2031">
          <cell r="A2031">
            <v>11107</v>
          </cell>
          <cell r="B2031" t="str">
            <v>PERFORACIÓN MECÁNICA POR ROTACIÓN EN COLUVIÓN/ALUVIÓN DE 0 a 30m. Incl recuperación continua muestras,descrip visual estrat encontrados,lecturas de campo,tipo y prof muestras recuperadas,SPT,Veleta</v>
          </cell>
          <cell r="C2031" t="str">
            <v>ML</v>
          </cell>
          <cell r="D2031">
            <v>618800</v>
          </cell>
        </row>
        <row r="2032">
          <cell r="A2032">
            <v>11110</v>
          </cell>
          <cell r="B2032" t="str">
            <v>PERFORACIÓN MECÁNICA POR ROTACIÓN EN ROCA DE 0 a 50m. Incl recuperación continua muestras,descrip visual estratos encontrados,lecturas de campo,tipo y prof muestras recuperadas,SPT,Veleta de campo</v>
          </cell>
          <cell r="C2032" t="str">
            <v>ML</v>
          </cell>
          <cell r="D2032">
            <v>464100</v>
          </cell>
        </row>
        <row r="2033">
          <cell r="A2033">
            <v>11114</v>
          </cell>
          <cell r="B2033" t="str">
            <v>PERFORACIÓN MECÁNICA POR ROTACIÓN EN ROCA DE 0 + 50m. Incl recuperación continua muestras,descrip visual estratos encontrados,lecturas de campo,tipo y prof muestras recuperadas,SPT,Veleta de campo</v>
          </cell>
          <cell r="C2033" t="str">
            <v>ML</v>
          </cell>
          <cell r="D2033">
            <v>487900</v>
          </cell>
        </row>
        <row r="2034">
          <cell r="A2034">
            <v>11116</v>
          </cell>
          <cell r="B2034" t="str">
            <v>METODO DE PRUEBA ESTANDAR PARA PRUEBAS DE PENETRACION DE SUELOS CON PIEZOCONO (CPTu - HASTA 30 METROS). Norma técnica: ASTM D5778-20.</v>
          </cell>
          <cell r="C2034" t="str">
            <v>ML</v>
          </cell>
          <cell r="D2034">
            <v>309400</v>
          </cell>
        </row>
        <row r="2035">
          <cell r="A2035">
            <v>11117</v>
          </cell>
          <cell r="B2035" t="str">
            <v>METODO DE PRUEBA ESTANDAR PARA PRUEBAS DE PENETRACION DE SUELOS CON PIEZOCONO (CPTu - HASTA 50 METROS). Norma técnica: ASTM D5778-20</v>
          </cell>
          <cell r="C2035" t="str">
            <v>ML</v>
          </cell>
          <cell r="D2035">
            <v>333200</v>
          </cell>
        </row>
        <row r="2036">
          <cell r="A2036">
            <v>11118</v>
          </cell>
          <cell r="B2036" t="str">
            <v>METODO DE PRUEBA ESTANDAR PARA PRUEBAS DE PENETRACION DE SUELOS CON PIEZOCONO SISMICO (SCPTu - HASTA 30 METROS). Norma técnica: ASTM D5778-20</v>
          </cell>
          <cell r="C2036" t="str">
            <v>ML</v>
          </cell>
          <cell r="D2036">
            <v>333200</v>
          </cell>
        </row>
        <row r="2037">
          <cell r="A2037">
            <v>11119</v>
          </cell>
          <cell r="B2037" t="str">
            <v>METODO DE PRUEBA ESTANDAR PARA PRUEBAS DE PENETRACION DE SUELOS CON PIEZOCONO SISMICO (SCPTu - HASTA 50 METROS). Norma técnica: ASTM D5778-20</v>
          </cell>
          <cell r="C2037" t="str">
            <v>ML</v>
          </cell>
          <cell r="D2037">
            <v>458150</v>
          </cell>
        </row>
        <row r="2038">
          <cell r="A2038">
            <v>11120</v>
          </cell>
          <cell r="B2038" t="str">
            <v>ENSAYO DE DOWNHOLE HASTA 30 METROS (Sin perforación, ni tubería de PVC)</v>
          </cell>
          <cell r="C2038" t="str">
            <v>UN</v>
          </cell>
          <cell r="D2038">
            <v>2142000</v>
          </cell>
        </row>
        <row r="2039">
          <cell r="A2039">
            <v>11121</v>
          </cell>
          <cell r="B2039" t="str">
            <v>ENSAYO DE DOWNHOLE HASTA 50 METROS (Sin perforación, ni tubería de PVC)</v>
          </cell>
          <cell r="C2039" t="str">
            <v>UN</v>
          </cell>
          <cell r="D2039">
            <v>2856000</v>
          </cell>
        </row>
        <row r="2040">
          <cell r="A2040">
            <v>11125</v>
          </cell>
          <cell r="B2040" t="str">
            <v>CEMENTO ASFÁLTICO MODIFICADO CON POLÍMEROS TIPO III</v>
          </cell>
          <cell r="C2040" t="str">
            <v>KG</v>
          </cell>
          <cell r="D2040">
            <v>4356</v>
          </cell>
        </row>
        <row r="2041">
          <cell r="A2041">
            <v>11127</v>
          </cell>
          <cell r="B2041" t="str">
            <v>CEMENTO ASFÁLTICO MODIFICADO CON POLÍMEROS TIPO V</v>
          </cell>
          <cell r="C2041" t="str">
            <v>KG</v>
          </cell>
          <cell r="D2041">
            <v>4414</v>
          </cell>
        </row>
        <row r="2042">
          <cell r="A2042">
            <v>11136</v>
          </cell>
          <cell r="B2042" t="str">
            <v>DEFENSA VIAL METÁLICA en acero laminado en frío, vigas en forma doble honda o W, parales y separadores metálicos</v>
          </cell>
          <cell r="C2042" t="str">
            <v>ML</v>
          </cell>
          <cell r="D2042">
            <v>308458</v>
          </cell>
        </row>
        <row r="2043">
          <cell r="A2043">
            <v>11137</v>
          </cell>
          <cell r="B2043" t="str">
            <v>LEVANTAMIENTO TOPOGRÁFICO A TODO COSTO. NIVEL DE COMPLEJIDAD ALTO. Incluye personal, equipos, costos operacionales, procesamiento y entrega de la información, todos los costos indirectos e IVA.</v>
          </cell>
          <cell r="C2043" t="str">
            <v>M2</v>
          </cell>
          <cell r="D2043">
            <v>1563</v>
          </cell>
        </row>
        <row r="2044">
          <cell r="A2044">
            <v>11138</v>
          </cell>
          <cell r="B2044" t="str">
            <v>LEVANTAMIENTO TOPOGRÁFICO A TODO COSTO. NIVEL DE COMPLEJIDAD MEDIO. Incluye personal, equipos, costos operacionales, procesamiento y entrega de la información, todos los costos indirectos e IVA.</v>
          </cell>
          <cell r="C2044" t="str">
            <v>M2</v>
          </cell>
          <cell r="D2044">
            <v>1206</v>
          </cell>
        </row>
        <row r="2045">
          <cell r="A2045">
            <v>11139</v>
          </cell>
          <cell r="B2045" t="str">
            <v>LEVANTAMIENTO TOPOGRÁFICO A TODO COSTO. NIVEL DE COMPLEJIDAD BAJO. Incluye personal, equipos, costos operacionales, procesamiento y entrega de la información, todos los costos indirectos e IVA.</v>
          </cell>
          <cell r="C2045" t="str">
            <v>M2</v>
          </cell>
          <cell r="D2045">
            <v>861</v>
          </cell>
        </row>
        <row r="2046">
          <cell r="A2046">
            <v>11145</v>
          </cell>
          <cell r="B2046" t="str">
            <v>KIT SILLA YEE 250 x 200 PVC</v>
          </cell>
          <cell r="C2046" t="str">
            <v>UN</v>
          </cell>
          <cell r="D2046">
            <v>217571</v>
          </cell>
        </row>
        <row r="2047">
          <cell r="A2047">
            <v>11146</v>
          </cell>
          <cell r="B2047" t="str">
            <v>KIT SILLA YEE 315 x 200 PVC</v>
          </cell>
          <cell r="C2047" t="str">
            <v>UN</v>
          </cell>
          <cell r="D2047">
            <v>307503</v>
          </cell>
        </row>
        <row r="2048">
          <cell r="A2048">
            <v>11147</v>
          </cell>
          <cell r="B2048" t="str">
            <v>KIT SILLA YEE 400 x 200 PVC</v>
          </cell>
          <cell r="C2048" t="str">
            <v>UN</v>
          </cell>
          <cell r="D2048">
            <v>375494</v>
          </cell>
        </row>
        <row r="2049">
          <cell r="A2049">
            <v>11148</v>
          </cell>
          <cell r="B2049" t="str">
            <v>KIT SILLA YEE 450 x 200 PVC</v>
          </cell>
          <cell r="C2049" t="str">
            <v>UN</v>
          </cell>
          <cell r="D2049">
            <v>401633</v>
          </cell>
        </row>
        <row r="2050">
          <cell r="A2050">
            <v>11156</v>
          </cell>
          <cell r="B2050" t="str">
            <v>ANDAMIO CERTIFICADO MULTIDIRECCIONAL, 2 TORRES CON PASARELA DE 3 M, SECCIÓN  DE 2.07 X 2.07 M, ALTURA DE ANDAMIO 4 M</v>
          </cell>
          <cell r="C2050" t="str">
            <v>DIA</v>
          </cell>
          <cell r="D2050">
            <v>93298</v>
          </cell>
        </row>
        <row r="2051">
          <cell r="A2051">
            <v>11161</v>
          </cell>
          <cell r="B2051" t="str">
            <v>TRATAMIENTO Y DISPOSICIÓN FINAL DE RESIDUOS PELIGROSOS</v>
          </cell>
          <cell r="C2051" t="str">
            <v>KG</v>
          </cell>
          <cell r="D2051">
            <v>1314</v>
          </cell>
        </row>
        <row r="2052">
          <cell r="A2052">
            <v>11164</v>
          </cell>
          <cell r="B2052" t="str">
            <v>MANIJA EN VARILLA LISA DE 1" EN ACERO A-37 ENMANTELADO CON TUBO PVC DE 1" x 1/4" CON PLATINA DE 1 1/2" x 1/4" SOLDADA</v>
          </cell>
          <cell r="C2052" t="str">
            <v>UN</v>
          </cell>
          <cell r="D2052">
            <v>40984</v>
          </cell>
        </row>
        <row r="2053">
          <cell r="A2053">
            <v>11165</v>
          </cell>
          <cell r="B2053" t="str">
            <v>ESTOPEROLES METÁLICOS CON ESPIGO. INCLUYE SUMINISTRO E INSTALACIÓN.</v>
          </cell>
          <cell r="C2053" t="str">
            <v>UN</v>
          </cell>
          <cell r="D2053">
            <v>6365</v>
          </cell>
        </row>
        <row r="2054">
          <cell r="A2054">
            <v>11167</v>
          </cell>
          <cell r="B2054" t="str">
            <v>TALADRO ROTOPERCUTOR MAYOR A 3/4"</v>
          </cell>
          <cell r="C2054" t="str">
            <v>HR</v>
          </cell>
          <cell r="D2054">
            <v>4898</v>
          </cell>
        </row>
        <row r="2055">
          <cell r="A2055">
            <v>11169</v>
          </cell>
          <cell r="B2055" t="str">
            <v>REPARADUCTO PVC D=4" - DUCTO TELEFÓNICO</v>
          </cell>
          <cell r="C2055" t="str">
            <v>ML</v>
          </cell>
          <cell r="D2055">
            <v>104323</v>
          </cell>
        </row>
        <row r="2056">
          <cell r="A2056">
            <v>11171</v>
          </cell>
          <cell r="B2056" t="str">
            <v>CONCRETO MR45 GRAVA COMÚN ACELERADO A 3 DÍAS.</v>
          </cell>
          <cell r="C2056" t="str">
            <v>M3</v>
          </cell>
          <cell r="D2056">
            <v>718953</v>
          </cell>
        </row>
        <row r="2057">
          <cell r="A2057">
            <v>11172</v>
          </cell>
          <cell r="B2057" t="str">
            <v>CONCRETO MR50 GRAVA COMÚN ACELERADO A 3 DÍAS.</v>
          </cell>
          <cell r="C2057" t="str">
            <v>M3</v>
          </cell>
          <cell r="D2057">
            <v>749386</v>
          </cell>
        </row>
        <row r="2058">
          <cell r="A2058">
            <v>11173</v>
          </cell>
          <cell r="B2058" t="str">
            <v>PENDON ELABORADO EN BANNER 13 0NZAS, DE 1.00 m DE ANCHO X 1.50 m DE LARGO. IMPRESIÓN A FULL COLOR, CON OJALETES Y ARANDELAS METÁLICAS DE 3/8, HORIZONTALES Y VERTICALES CADA 50 CM.</v>
          </cell>
          <cell r="C2058" t="str">
            <v>UN</v>
          </cell>
          <cell r="D2058">
            <v>65450</v>
          </cell>
        </row>
        <row r="2059">
          <cell r="A2059">
            <v>11175</v>
          </cell>
          <cell r="B2059" t="str">
            <v>BASTÓN LUMINOSO 5 FUNCIONES GRANDE ST -900 -1 55 x 4.5 cm RECARGABLE.</v>
          </cell>
          <cell r="C2059" t="str">
            <v>UN</v>
          </cell>
          <cell r="D2059">
            <v>57836</v>
          </cell>
        </row>
        <row r="2060">
          <cell r="A2060">
            <v>11277</v>
          </cell>
          <cell r="B2060" t="str">
            <v>TACHA REFLECTIVA UNIDIRECCIONAL BLANCA/ROJA. Incluye suministro e instalación</v>
          </cell>
          <cell r="C2060" t="str">
            <v>UN</v>
          </cell>
          <cell r="D2060">
            <v>11785</v>
          </cell>
        </row>
        <row r="2061">
          <cell r="A2061">
            <v>11278</v>
          </cell>
          <cell r="B2061" t="str">
            <v>SEÑAL VERTICAL INFORMATIVA SI-27C (70 cm x 100 cm). INCLUYE SUMINISTRO E INSTALACION.</v>
          </cell>
          <cell r="C2061" t="str">
            <v>UN</v>
          </cell>
          <cell r="D2061">
            <v>622272</v>
          </cell>
        </row>
        <row r="2062">
          <cell r="A2062">
            <v>11279</v>
          </cell>
          <cell r="B2062" t="str">
            <v>SEÑAL VERTICAL PREVENTIVA SP-47B TIPO PENTÁGONO CON FLECHA. (INCLUYE SUMINISTRO E INSTALACION).</v>
          </cell>
          <cell r="C2062" t="str">
            <v>UN</v>
          </cell>
          <cell r="D2062">
            <v>622272</v>
          </cell>
        </row>
        <row r="2063">
          <cell r="A2063">
            <v>11280</v>
          </cell>
          <cell r="B2063" t="str">
            <v>POSTE TIPO MÉNSULA T2 (2.50m) EN TUBO SCH 40 GALVANIZADO Y PINTADO.</v>
          </cell>
          <cell r="C2063" t="str">
            <v>UN</v>
          </cell>
          <cell r="D2063">
            <v>4165000</v>
          </cell>
        </row>
        <row r="2064">
          <cell r="A2064">
            <v>11292</v>
          </cell>
          <cell r="B2064" t="str">
            <v>ADAPTADOR TERMINAL CAMPANA PVC D= 6"</v>
          </cell>
          <cell r="C2064" t="str">
            <v>UN</v>
          </cell>
          <cell r="D2064">
            <v>29148</v>
          </cell>
        </row>
        <row r="2065">
          <cell r="A2065">
            <v>11304</v>
          </cell>
          <cell r="B2065" t="e">
            <v>#VALUE!</v>
          </cell>
          <cell r="C2065" t="str">
            <v>Km-Car</v>
          </cell>
          <cell r="D2065">
            <v>130900</v>
          </cell>
        </row>
        <row r="2066">
          <cell r="A2066">
            <v>11305</v>
          </cell>
          <cell r="B2066" t="e">
            <v>#VALUE!</v>
          </cell>
          <cell r="C2066" t="str">
            <v>Km-Car</v>
          </cell>
          <cell r="D2066">
            <v>113050</v>
          </cell>
        </row>
        <row r="2067">
          <cell r="A2067">
            <v>11308</v>
          </cell>
          <cell r="B2067" t="str">
            <v>ALQUILER DE GPS DE MANO GARMIN GPSMAP Serie 64 x Día, CON ALTÍMETRO Y BRÚJULA. PANTALLA A COLOR DE 2.6"</v>
          </cell>
          <cell r="C2067" t="str">
            <v>DIA</v>
          </cell>
          <cell r="D2067">
            <v>5357</v>
          </cell>
        </row>
        <row r="2068">
          <cell r="A2068">
            <v>11328</v>
          </cell>
          <cell r="B2068" t="str">
            <v>BARRERA EPOXICA POLIAMIDA</v>
          </cell>
          <cell r="C2068" t="str">
            <v>GLN</v>
          </cell>
          <cell r="D2068">
            <v>191408</v>
          </cell>
        </row>
        <row r="2069">
          <cell r="A2069">
            <v>11329</v>
          </cell>
          <cell r="B2069" t="str">
            <v>ESMALTE POLIURETANO ACRÍLICO (AMARILLO RAL 1003)</v>
          </cell>
          <cell r="C2069" t="str">
            <v>GLN</v>
          </cell>
          <cell r="D2069">
            <v>320000</v>
          </cell>
        </row>
        <row r="2070">
          <cell r="A2070">
            <v>11330</v>
          </cell>
          <cell r="B2070" t="str">
            <v>ESMALTE POLIURETANO ACRÍLICO (NEGRO RAL 9005)</v>
          </cell>
          <cell r="C2070" t="str">
            <v>GLN</v>
          </cell>
          <cell r="D2070">
            <v>290000</v>
          </cell>
        </row>
        <row r="2071">
          <cell r="A2071">
            <v>11331</v>
          </cell>
          <cell r="B2071" t="str">
            <v>ESMALTE POLIURETANO ACRÍLICO (GRIS RAL 7045)</v>
          </cell>
          <cell r="C2071" t="str">
            <v>GLN</v>
          </cell>
          <cell r="D2071">
            <v>290000</v>
          </cell>
        </row>
        <row r="2072">
          <cell r="A2072">
            <v>11332</v>
          </cell>
          <cell r="B2072" t="str">
            <v>BARANDA DE TRES TUBOS M82</v>
          </cell>
          <cell r="C2072" t="str">
            <v>ML</v>
          </cell>
          <cell r="D2072">
            <v>380800</v>
          </cell>
        </row>
        <row r="2073">
          <cell r="A2073">
            <v>11337</v>
          </cell>
          <cell r="B2073" t="str">
            <v>MACROFIBRAS SINTÉTICAS DE POLIPROPILENO</v>
          </cell>
          <cell r="C2073" t="str">
            <v>KG</v>
          </cell>
          <cell r="D2073">
            <v>25981</v>
          </cell>
        </row>
        <row r="2074">
          <cell r="A2074">
            <v>11338</v>
          </cell>
          <cell r="B2074" t="str">
            <v>MEZCLA ASFÁLTICA EN CALIENTE SEMIDENSA MS 25 CON CEMENTO ASFÁLTICO 60-70</v>
          </cell>
          <cell r="C2074" t="str">
            <v>M3</v>
          </cell>
          <cell r="D2074">
            <v>897212</v>
          </cell>
        </row>
        <row r="2075">
          <cell r="A2075">
            <v>11342</v>
          </cell>
          <cell r="B2075" t="str">
            <v>CONCRETO MR41 CON MACROFIBRAS DE POLIPROPILENO</v>
          </cell>
          <cell r="C2075" t="str">
            <v>M3</v>
          </cell>
          <cell r="D2075">
            <v>659879</v>
          </cell>
        </row>
        <row r="2076">
          <cell r="A2076">
            <v>11343</v>
          </cell>
          <cell r="B2076" t="str">
            <v>CONCRETO MR43 CON MACROFIBRAS DE POLIPROPILENO</v>
          </cell>
          <cell r="C2076" t="str">
            <v>M3</v>
          </cell>
          <cell r="D2076">
            <v>696972</v>
          </cell>
        </row>
        <row r="2077">
          <cell r="A2077">
            <v>11344</v>
          </cell>
          <cell r="B2077" t="str">
            <v>MICROFIBRAS SINTÉTICA MONOFILAMENTO DE POLIPROPILENO</v>
          </cell>
          <cell r="C2077" t="str">
            <v>KG</v>
          </cell>
          <cell r="D2077">
            <v>54264</v>
          </cell>
        </row>
        <row r="2078">
          <cell r="A2078">
            <v>11346</v>
          </cell>
          <cell r="B2078" t="str">
            <v>FONDO DE JUNTA EN ESPUMA DE POLIETILENO DE BAJA DENSIDAD D= 32 mm</v>
          </cell>
          <cell r="C2078" t="str">
            <v>ML</v>
          </cell>
          <cell r="D2078">
            <v>10674</v>
          </cell>
        </row>
        <row r="2079">
          <cell r="A2079">
            <v>11349</v>
          </cell>
          <cell r="B2079" t="str">
            <v>REHABILITACIÓN RED DE ALCANTARILLADO CON TECNOLOGÍA CIPP, CON RESINA DE GRP CURADA CON RAYOS UV, INCLUYE EQUIPOS, MATERIALES, TRANSPORTES Y PERSONAL. DIÁMETRO 8”. ESPESOR 3,00 mm. EC = 14.200 MPA.</v>
          </cell>
          <cell r="C2079" t="str">
            <v>ML</v>
          </cell>
          <cell r="D2079">
            <v>1589406</v>
          </cell>
        </row>
        <row r="2080">
          <cell r="A2080">
            <v>11350</v>
          </cell>
          <cell r="B2080" t="str">
            <v>REHABILITACIÓN RED DE ALCANTARILLADO CON TECNOLOGÍA CIPP, CON RESINA DE GRP CURADA CON RAYOS UV, INCLUYE EQUIPOS, MATERIALES, TRANSPORTES Y PERSONAL. DIÁMETRO 10”. ESPESOR 3,00 mm. EC = 14.200 MPA.</v>
          </cell>
          <cell r="C2080" t="str">
            <v>ML</v>
          </cell>
          <cell r="D2080">
            <v>1744028</v>
          </cell>
        </row>
        <row r="2081">
          <cell r="A2081">
            <v>11351</v>
          </cell>
          <cell r="B2081" t="str">
            <v>REHABILITACIÓN RED DE ALCANTARILLADO CON TECNOLOGÍA CIPP, CON RESINA DE GRP CURADA CON RAYOS UV, INCLUYE EQUIPOS, MATERIALES, TRANSPORTES Y PERSONAL. DIÁMETRO 12”. ESPESOR 3,00 mm. EC = 14.200 MPA.</v>
          </cell>
          <cell r="C2081" t="str">
            <v>ML</v>
          </cell>
          <cell r="D2081">
            <v>1916443</v>
          </cell>
        </row>
        <row r="2082">
          <cell r="A2082">
            <v>11352</v>
          </cell>
          <cell r="B2082" t="str">
            <v>REHABILITACIÓN RED DE ALCANTARILLADO CON TECNOLOGÍA CIPP, CON RESINA DE GRP CURADA CON RAYOS UV, INCLUYE EQUIPOS, MATERIALES, TRANSPORTES Y PERSONAL. DIÁMETRO 14”. ESPESOR 3,50 mm. EC = 14.200 MPA.</v>
          </cell>
          <cell r="C2082" t="str">
            <v>ML</v>
          </cell>
          <cell r="D2082">
            <v>2312134</v>
          </cell>
        </row>
        <row r="2083">
          <cell r="A2083">
            <v>11353</v>
          </cell>
          <cell r="B2083" t="str">
            <v>REHABILITACIÓN RED DE ALCANTARILLAO CON TECNOLOGÍA CIPP, CON RESINA DE GRP CURADA CON RAYOS UV, INCLUYE EQUIPOS, MATERIALES, TRANSPORTES Y PERSONAL. DIÁMETRO 16”. ESPESOR 4.20 mm. EC = 14.200 MPA.</v>
          </cell>
          <cell r="C2083" t="str">
            <v>ML</v>
          </cell>
          <cell r="D2083">
            <v>2558771</v>
          </cell>
        </row>
        <row r="2084">
          <cell r="A2084">
            <v>11354</v>
          </cell>
          <cell r="B2084" t="str">
            <v>REHABILITACIÓN RED DE ALCANTARILLADO CON TECNOLOGÍA CIPP, CON RESINA DE GRP CURADA CON RAYOS UV, INCLUYE EQUIPOS, MATERIALES, TRANSPORTES Y PERSONAL. DIÁMETRO 18”. ESPESOR 4.20 mm. EC = 14.200 MPA.</v>
          </cell>
          <cell r="C2084" t="str">
            <v>ML</v>
          </cell>
          <cell r="D2084">
            <v>2896700</v>
          </cell>
        </row>
        <row r="2085">
          <cell r="A2085">
            <v>11355</v>
          </cell>
          <cell r="B2085" t="str">
            <v>REHABILITACIÓN RED DE ALCANTARILLADO CON TECNOLOGÍA CIPP, CON RESINA DE GRP CURADA CON RAYOS UV, INCLUYE EQUIPOS, MATERIALES, TRANSPORTES Y PERSONAL. DIÁMETRO 20”. ESPESOR 4.90 mm. EC = 14.200 MPA.</v>
          </cell>
          <cell r="C2085" t="str">
            <v>ML</v>
          </cell>
          <cell r="D2085">
            <v>3737631</v>
          </cell>
        </row>
        <row r="2086">
          <cell r="A2086">
            <v>11356</v>
          </cell>
          <cell r="B2086" t="str">
            <v>REHABILITACIÓN RED DE ALCANTARILLADO CON TECNOLOGÍA CIPP, CON RESINA DE GRP CURADA CON RAYOS UV, INCLUYE EQUIPOS, MATERIALES, TRANSPORTES Y PERSONAL. DIÁMETRO 24”. ESPESOR 5.60 mm. EC = 14.200 MPA.</v>
          </cell>
          <cell r="C2086" t="str">
            <v>ML</v>
          </cell>
          <cell r="D2086">
            <v>4237152</v>
          </cell>
        </row>
        <row r="2087">
          <cell r="A2087">
            <v>11357</v>
          </cell>
          <cell r="B2087" t="str">
            <v>REHABILITACIÓN RED DE ALCANTARILLADO CON TECNOLOGÍA CIPP, CON RESINA DE GRP CURADA CON RAYOS UV, INCLUYE EQUIPOS, MATERIALES, TRANSPORTES Y PERSONAL. DIÁMETRO 27”. ESPESOR 6.30 mm. EC = 14.200 MPA.</v>
          </cell>
          <cell r="C2087" t="str">
            <v>ML</v>
          </cell>
          <cell r="D2087">
            <v>4999843</v>
          </cell>
        </row>
        <row r="2088">
          <cell r="A2088">
            <v>11358</v>
          </cell>
          <cell r="B2088" t="str">
            <v>REHABILITACIÓN RED DE ALCANTARILLADO CON TECNOLOGÍA CIPP, CON RESINA DE GRP CURADA CON RAYOS UV, INCLUYE EQUIPOS, MATERIALES, TRANSPORTES Y PERSONAL. DIÁMETRO 30”. ESPESOR 7.00 mm. EC = 14.200 MPA.</v>
          </cell>
          <cell r="C2088" t="str">
            <v>ML</v>
          </cell>
          <cell r="D2088">
            <v>6012016</v>
          </cell>
        </row>
        <row r="2089">
          <cell r="A2089">
            <v>11359</v>
          </cell>
          <cell r="B2089" t="str">
            <v>REHABILITACIÓN RED DE ALCANTARILLADO CON TECNOLOGÍA CIPP, CON RESINA DE GRP CURADA CON RAYOS UV, INCLUYE EQUIPOS, MATERIALES, TRANSPORTES Y PERSONAL. DIÁMETRO 36”. ESPESOR 9.10 mm. EC = 16.875 MPA.</v>
          </cell>
          <cell r="C2089" t="str">
            <v>ML</v>
          </cell>
          <cell r="D2089">
            <v>7268707</v>
          </cell>
        </row>
        <row r="2090">
          <cell r="A2090">
            <v>11360</v>
          </cell>
          <cell r="B2090" t="str">
            <v>REHABILITACIÓN RED DE ALCANTARILLADO CON TECNOLOGÍA CIPP, CON RESINA DE GRP CURADA CON RAYOS UV, INCLUYE EQUIPOS, MATERIALES, TRANSPORTES Y PERSONAL. DIÁMETRO 40”. ESPESOR 9.80 mm. EC = 16.875 MPA.</v>
          </cell>
          <cell r="C2090" t="str">
            <v>ML</v>
          </cell>
          <cell r="D2090">
            <v>9591940</v>
          </cell>
        </row>
        <row r="2091">
          <cell r="A2091">
            <v>11361</v>
          </cell>
          <cell r="B2091" t="str">
            <v>REHABILITACIÓN RED DE ALCANTARILLADO CON TECNOLOGÍA CIPP, CON RESINA DE GRP CURADA CON RAYOS UV, INCLUYE EQUIPOS, MATERIALES, TRANSPORTES Y PERSONAL. DIÁMETRO 42”. ESPESOR 10.50 mm. EC = 16.875 MPA.</v>
          </cell>
          <cell r="C2091" t="str">
            <v>ML</v>
          </cell>
          <cell r="D2091">
            <v>10642406</v>
          </cell>
        </row>
        <row r="2092">
          <cell r="A2092">
            <v>11362</v>
          </cell>
          <cell r="B2092" t="str">
            <v>REDUCCIÓN PVC E.L.  D= 1 1/2 x 1" (BUJE SOLDADO)</v>
          </cell>
          <cell r="C2092" t="str">
            <v>UN</v>
          </cell>
          <cell r="D2092">
            <v>4928</v>
          </cell>
        </row>
        <row r="2093">
          <cell r="A2093">
            <v>11363</v>
          </cell>
          <cell r="B2093" t="str">
            <v>INTERRUPTOR GRADO INDUSTRIAL, 20A, EN CAJA FUNCIÓN ALUMINIO 11.7X11.7X5 CM, CON TAPA Y EMPAQUE</v>
          </cell>
          <cell r="C2093" t="str">
            <v>UN</v>
          </cell>
          <cell r="D2093">
            <v>89202</v>
          </cell>
        </row>
        <row r="2094">
          <cell r="A2094">
            <v>11366</v>
          </cell>
          <cell r="B2094" t="str">
            <v>CONCRETO MR45 CON MACROFIBRAS DE POLIPROPILENO</v>
          </cell>
          <cell r="C2094" t="str">
            <v>M3</v>
          </cell>
          <cell r="D2094">
            <v>718154</v>
          </cell>
        </row>
        <row r="2095">
          <cell r="A2095">
            <v>11367</v>
          </cell>
          <cell r="B2095" t="str">
            <v>AUTOIMPRIMANTE EPÓXICO TOLERANTE DE SUPERFICIE</v>
          </cell>
          <cell r="C2095" t="str">
            <v>GLN</v>
          </cell>
          <cell r="D2095">
            <v>181163</v>
          </cell>
        </row>
        <row r="2096">
          <cell r="A2096">
            <v>11368</v>
          </cell>
          <cell r="B2096" t="str">
            <v>IMPRIMANTE EPÓXICO TOLERANTE DE SUPERFICIE</v>
          </cell>
          <cell r="C2096" t="str">
            <v>GLN</v>
          </cell>
          <cell r="D2096">
            <v>181981</v>
          </cell>
        </row>
        <row r="2097">
          <cell r="A2097">
            <v>11370</v>
          </cell>
          <cell r="B2097" t="str">
            <v>SELLO DE SILICONA TIPO SL</v>
          </cell>
          <cell r="C2097" t="str">
            <v>GLN</v>
          </cell>
          <cell r="D2097">
            <v>374713</v>
          </cell>
        </row>
        <row r="2098">
          <cell r="A2098">
            <v>11381</v>
          </cell>
          <cell r="B2098" t="str">
            <v>NIPLE HD Ø4" BRIDA B16.5 x LISO Long. 816 mm. CON PASAMURO z=665mm</v>
          </cell>
          <cell r="C2098" t="str">
            <v>UN</v>
          </cell>
          <cell r="D2098">
            <v>656981</v>
          </cell>
        </row>
        <row r="2099">
          <cell r="A2099">
            <v>11382</v>
          </cell>
          <cell r="B2099" t="str">
            <v>NIPLE HD Ø4" BRIDA B16.5 x LISO Long. 1274 mm. CON PASAMURO z=824mm</v>
          </cell>
          <cell r="C2099" t="str">
            <v>UN</v>
          </cell>
          <cell r="D2099">
            <v>918783</v>
          </cell>
        </row>
        <row r="2100">
          <cell r="A2100">
            <v>11384</v>
          </cell>
          <cell r="B2100" t="str">
            <v>NIPLE HD Ø4" BRIDA B16.5 x LISO Long. 500 mm. CON PASAMURO z=310mm</v>
          </cell>
          <cell r="C2100" t="str">
            <v>UN</v>
          </cell>
          <cell r="D2100">
            <v>476350</v>
          </cell>
        </row>
        <row r="2101">
          <cell r="A2101">
            <v>11385</v>
          </cell>
          <cell r="B2101" t="str">
            <v>NIPLE HD Ø4" BRIDA B16.5 x LISO Long. 1020 mm. CON PASAMURO z=820mm</v>
          </cell>
          <cell r="C2101" t="str">
            <v>UN</v>
          </cell>
          <cell r="D2101">
            <v>773592</v>
          </cell>
        </row>
        <row r="2102">
          <cell r="A2102">
            <v>11408</v>
          </cell>
          <cell r="B2102" t="str">
            <v>TUBERIA HG Ø1 1/2"</v>
          </cell>
          <cell r="C2102" t="str">
            <v>ML</v>
          </cell>
          <cell r="D2102">
            <v>40270</v>
          </cell>
        </row>
        <row r="2103">
          <cell r="A2103">
            <v>11409</v>
          </cell>
          <cell r="B2103" t="str">
            <v>UNION DE DESMONTAJE AUTOPORTANTE HD Ø4" BRIDA B16.5</v>
          </cell>
          <cell r="C2103" t="str">
            <v>UN</v>
          </cell>
          <cell r="D2103">
            <v>953884</v>
          </cell>
        </row>
        <row r="2104">
          <cell r="A2104">
            <v>11424</v>
          </cell>
          <cell r="B2104" t="str">
            <v>CODO EN ACERO F 18" ENTRE 5° Y 22½° JUNTA ESPIGO / CAMPANA CON EMPAQUE DE CAUCHO, CON REVESTIMIENTO INTERIOR Y RECUBRIMIENTO EXTERIOR EN MORTERO DE CEMENTO. L=0,4 X 0,4M. PRESIÓN DE TRABAJO HASTA = 25</v>
          </cell>
          <cell r="C2104" t="str">
            <v>UN</v>
          </cell>
          <cell r="D2104">
            <v>3844460</v>
          </cell>
        </row>
        <row r="2105">
          <cell r="A2105">
            <v>11425</v>
          </cell>
          <cell r="B2105" t="str">
            <v>CODO EN ACERO F 18" ENTRE 22½° Y 45° JUNTA ESPIGO / CAMPANA CON EMPAQUE DE CAUCHO, CON REVESTIMIENTO INTERIOR Y RECUBRIMIENTO EXTERIOR EN MORTERO DE CEMENTO. L=0,60 X 0,60M. PRESIÓN DE TRABAJO HASTA =</v>
          </cell>
          <cell r="C2105" t="str">
            <v>UN</v>
          </cell>
          <cell r="D2105">
            <v>4739025</v>
          </cell>
        </row>
        <row r="2106">
          <cell r="A2106">
            <v>11426</v>
          </cell>
          <cell r="B2106" t="str">
            <v>CODO EN ACERO F 18" ENTRE 45° Y 67½° JUNTA ESPIGO / CAMPANA CON EMPAQUE DE CAUCHO, CON REVESTIMIENTO INTERIOR Y RECUBRIMIENTO EXTERIOR EN MORTERO DE CEMENTO. L=0,90 X 0,90M. PRESIÓN DE TRABAJO HASTA =</v>
          </cell>
          <cell r="C2106" t="str">
            <v>UN</v>
          </cell>
          <cell r="D2106">
            <v>5898972</v>
          </cell>
        </row>
        <row r="2107">
          <cell r="A2107">
            <v>11427</v>
          </cell>
          <cell r="B2107" t="str">
            <v>CODO EN ACERO F 18" ENTRE 45° Y 67½° JUNTA ESPIGO / CAMPANA CON EMPAQUE DE CAUCHO, CON REVESTIMIENTO INTERIOR Y RECUBRIMIENTO EXTERIOR EN MORTERO DE CEMENTO. L=1,35 X 1,35M. PRESIÓN DE TRABAJO HASTA =</v>
          </cell>
          <cell r="C2107" t="str">
            <v>UN</v>
          </cell>
          <cell r="D2107">
            <v>7456992</v>
          </cell>
        </row>
        <row r="2108">
          <cell r="A2108">
            <v>11429</v>
          </cell>
          <cell r="B2108" t="str">
            <v>CODO EN ACERO F 20" ENTRE 5° Y 22½° JUNTA ESPIGO / CAMPANA CON EMPAQUE DE CAUCHO, CON REVESTIMIENTO INTERIOR Y RECUBRIMIENTO EXTERIOR EN MORTERO DE CEMENTO. L=0,4 X 0,4M. PRESIÓN DE TRABAJO HASTA = 25</v>
          </cell>
          <cell r="C2108" t="str">
            <v>UN</v>
          </cell>
          <cell r="D2108">
            <v>4217083</v>
          </cell>
        </row>
        <row r="2109">
          <cell r="A2109">
            <v>11430</v>
          </cell>
          <cell r="B2109" t="str">
            <v>CODO EN ACERO F 20" ENTRE 22½° Y 45° JUNTA ESPIGO / CAMPANA CON EMPAQUE DE CAUCHO, CON REVESTIMIENTO INTERIOR Y RECUBRIMIENTO EXTERIOR EN MORTERO DE CEMENTO. L=0,65 X 0,65M. PRESIÓN DE TRABAJO = 250 P</v>
          </cell>
          <cell r="C2109" t="str">
            <v>UN</v>
          </cell>
          <cell r="D2109">
            <v>5339674</v>
          </cell>
        </row>
        <row r="2110">
          <cell r="A2110">
            <v>11432</v>
          </cell>
          <cell r="B2110" t="str">
            <v>CODO EN ACERO F 24" ENTRE 5° Y 22½° JUNTA ESPIGO / CAMPANA CON EMPAQUE DE CAUCHO, CON REVESTIMIENTO INTERIOR Y RECUBRIMIENTO EXTERIOR EN MORTERO DE CEMENTO. L=0,45 X 0,45M. PRESIÓN DE TRABAJO HASTA =</v>
          </cell>
          <cell r="C2110" t="str">
            <v>UN</v>
          </cell>
          <cell r="D2110">
            <v>4657453</v>
          </cell>
        </row>
        <row r="2111">
          <cell r="A2111">
            <v>11433</v>
          </cell>
          <cell r="B2111" t="str">
            <v>CODO EN ACERO F 24" ENTRE 22½° Y 45° JUNTA ESPIGO / CAMPANA CON EMPAQUE DE CAUCHO, CON REVESTIMIENTO INTERIOR Y RECUBRIMIENTO EXTERIOR EN MORTERO DE CEMENTO. L=0,80 X 0,80M. PRESIÓN DE TRABAJO = 250 P</v>
          </cell>
          <cell r="C2111" t="str">
            <v>UN</v>
          </cell>
          <cell r="D2111">
            <v>7136172</v>
          </cell>
        </row>
        <row r="2112">
          <cell r="A2112">
            <v>11434</v>
          </cell>
          <cell r="B2112" t="str">
            <v>CODO EN ACERO F 24" ENTRE 45° Y 67½° JUNTA ESPIGO / CAMPANA CON EMPAQUE DE CAUCHO, CON REVESTIMIENTO INTERIOR Y RECUBRIMIENTO EXTERIOR EN MORTERO DE CEMENTO. L=1,20 X 1,20M. PRESIÓN DE TRABAJO = 250 P</v>
          </cell>
          <cell r="C2112" t="str">
            <v>UN</v>
          </cell>
          <cell r="D2112">
            <v>9268560</v>
          </cell>
        </row>
        <row r="2113">
          <cell r="A2113">
            <v>11435</v>
          </cell>
          <cell r="B2113" t="str">
            <v>CANAL DE DRENAJE MONOLÍTICO EN CONCRETO POLIMÉRICO PD 150V, CLASE D400, COLOR NATURAL, H=27cm, A=20cm, Long=100cm, (Incluye rejilla)</v>
          </cell>
          <cell r="C2113" t="str">
            <v>ML</v>
          </cell>
          <cell r="D2113">
            <v>658457</v>
          </cell>
        </row>
        <row r="2114">
          <cell r="A2114">
            <v>11436</v>
          </cell>
          <cell r="B2114" t="str">
            <v>CANAL DE INSPECCION MONOLÍTICO EN CONCRETO POLIMÉRICO DE DRENAJE PD 150V, CLASE D400, COLOR NATURAL, H=27cm, A=20cm, Long=50cm, (Incluye rejilla)</v>
          </cell>
          <cell r="C2114" t="str">
            <v>UN</v>
          </cell>
          <cell r="D2114">
            <v>796074</v>
          </cell>
        </row>
        <row r="2115">
          <cell r="A2115">
            <v>11437</v>
          </cell>
          <cell r="B2115" t="str">
            <v>SUMIDERO PARA CANAL DE DRENAJE MONOLÍTICO EN CONCRETO POLIMÉRICO PD 150V, CLASE D400, COLOR NATURAL, CON REJA DE FUNDICIÓN, H=57,5cm, A=18cm, Long=50cm (Incluye rejilla)</v>
          </cell>
          <cell r="C2115" t="str">
            <v>UN</v>
          </cell>
          <cell r="D2115">
            <v>1194111</v>
          </cell>
        </row>
        <row r="2116">
          <cell r="A2116">
            <v>11438</v>
          </cell>
          <cell r="B2116" t="str">
            <v>CANAL DE DRENAJE MONOLÍTICO EN CONCRETO POLIMÉRICO RD 200V, CLASE F900, COLOR NATURAL, H=53cm, A=26cm, Long=100cm (Incluye rejilla)</v>
          </cell>
          <cell r="C2116" t="str">
            <v>ML</v>
          </cell>
          <cell r="D2116">
            <v>1397473</v>
          </cell>
        </row>
        <row r="2117">
          <cell r="A2117">
            <v>11439</v>
          </cell>
          <cell r="B2117" t="str">
            <v>CANAL DE INSPECCION DE DRENAJE MONOLÍTICO EN CONCRETO POLIMÉRICO RD 200V, CLASE F900, COLOR NATURAL, H=53cm, A=26cm, Long=66cm (Incluye rejilla)</v>
          </cell>
          <cell r="C2117" t="str">
            <v>UN</v>
          </cell>
          <cell r="D2117">
            <v>1689610</v>
          </cell>
        </row>
        <row r="2118">
          <cell r="A2118">
            <v>11442</v>
          </cell>
          <cell r="B2118" t="str">
            <v>SUMINISTRO DE PENNISETUM (Incluye suministro al sitio de obra de 16 unidades por M2)</v>
          </cell>
          <cell r="C2118" t="str">
            <v>M2</v>
          </cell>
          <cell r="D2118">
            <v>90033</v>
          </cell>
        </row>
        <row r="2119">
          <cell r="A2119">
            <v>11443</v>
          </cell>
          <cell r="B2119" t="str">
            <v>SUMINISTRO DE LIRIOPE (Incluye suministro al sitio de obra de 16 unidades por M2)</v>
          </cell>
          <cell r="C2119" t="str">
            <v>M2</v>
          </cell>
          <cell r="D2119">
            <v>68775</v>
          </cell>
        </row>
        <row r="2120">
          <cell r="A2120">
            <v>11444</v>
          </cell>
          <cell r="B2120" t="str">
            <v>SUMINISTRO DE CLAVEL CHINO (Incluye suministro al sitio de obra de 16 unidades por M2)</v>
          </cell>
          <cell r="C2120" t="str">
            <v>M2</v>
          </cell>
          <cell r="D2120">
            <v>43766</v>
          </cell>
        </row>
        <row r="2121">
          <cell r="A2121">
            <v>11447</v>
          </cell>
          <cell r="B2121" t="str">
            <v>PISO EN PORCELANATO COLOR GRIS OSCURO TIPO BARI PLUS, ACABADO PULIDO, FORMATO 0,60cmx0,60cm LÍNEA CONVENCIONAL.</v>
          </cell>
          <cell r="C2121" t="str">
            <v>M2</v>
          </cell>
          <cell r="D2121">
            <v>118000</v>
          </cell>
        </row>
        <row r="2122">
          <cell r="A2122">
            <v>11448</v>
          </cell>
          <cell r="B2122" t="str">
            <v>PINO ROMERON H=1.5 m. (Incluye suministro, tutor con manguera y alambre)</v>
          </cell>
          <cell r="C2122" t="str">
            <v>UN</v>
          </cell>
          <cell r="D2122">
            <v>138706</v>
          </cell>
        </row>
        <row r="2123">
          <cell r="A2123">
            <v>11449</v>
          </cell>
          <cell r="B2123" t="str">
            <v>CHALECO SENCILLO EN DRIL SIN LOGO DOS BOLSILLOS</v>
          </cell>
          <cell r="C2123" t="str">
            <v>UN</v>
          </cell>
          <cell r="D2123">
            <v>42245</v>
          </cell>
        </row>
        <row r="2124">
          <cell r="A2124">
            <v>11450</v>
          </cell>
          <cell r="B2124" t="str">
            <v>CHALECO REFLECTIVO EN TELA</v>
          </cell>
          <cell r="C2124" t="str">
            <v>UN</v>
          </cell>
          <cell r="D2124">
            <v>15351</v>
          </cell>
        </row>
        <row r="2125">
          <cell r="A2125">
            <v>11451</v>
          </cell>
          <cell r="B2125" t="str">
            <v>CARTUCHO RESPIRADOR P-100 VAPORES ORGÁNICOS</v>
          </cell>
          <cell r="C2125" t="str">
            <v>UN</v>
          </cell>
          <cell r="D2125">
            <v>40000</v>
          </cell>
        </row>
        <row r="2126">
          <cell r="A2126">
            <v>11452</v>
          </cell>
          <cell r="B2126" t="str">
            <v>GUANTE SOLDADOR</v>
          </cell>
          <cell r="C2126" t="str">
            <v>PAR</v>
          </cell>
          <cell r="D2126">
            <v>38943</v>
          </cell>
        </row>
        <row r="2127">
          <cell r="A2127">
            <v>11453</v>
          </cell>
          <cell r="B2127" t="str">
            <v>DESCENDEDOR ANTICAIDA</v>
          </cell>
          <cell r="C2127" t="str">
            <v>PAR</v>
          </cell>
          <cell r="D2127">
            <v>852494</v>
          </cell>
        </row>
        <row r="2128">
          <cell r="A2128">
            <v>11454</v>
          </cell>
          <cell r="B2128" t="str">
            <v>EXÁMEN DE APTITUD PSICOFÍSICA PARA TRABAJO EN ALTURA (Incluye perfíl lipídico, glicemia pre y post.)</v>
          </cell>
          <cell r="C2128" t="str">
            <v>UN</v>
          </cell>
          <cell r="D2128">
            <v>102000</v>
          </cell>
        </row>
        <row r="2129">
          <cell r="A2129">
            <v>11455</v>
          </cell>
          <cell r="B2129" t="e">
            <v>#VALUE!</v>
          </cell>
          <cell r="C2129" t="str">
            <v>Pto.3R</v>
          </cell>
          <cell r="D2129">
            <v>27370</v>
          </cell>
        </row>
        <row r="2130">
          <cell r="A2130">
            <v>11456</v>
          </cell>
          <cell r="B2130" t="str">
            <v>TOMA DE DEFLEXIONES CON EQUIPO DEFLECTOMETRO DE IMPACTO (FWD/HWD) PARA PAVIMENTO CON SUPERFICIE RIGIDA. INCLUYE MOVILIZACION, CARRO ESCOLTA DEL EQUIPO, TOMA DE INFORMACION, PROCESAMIENTO Y ENTREGA DE RESULTADOS. Norma técnica: ASTM D4694-09 (20).</v>
          </cell>
          <cell r="C2130" t="str">
            <v>Pto.3R</v>
          </cell>
          <cell r="D2130">
            <v>33915</v>
          </cell>
        </row>
        <row r="2131">
          <cell r="A2131">
            <v>11457</v>
          </cell>
          <cell r="B2131" t="str">
            <v>TOMA DE DEFLEXIONES CON EQUIPO DEFLECTÓMETRO DE IMPACTO (LWD) EN ESTRUCTURA DE PAVIMENTO. Incluye movilización, toma de información, procesamiento y entrega de resultados. Norma técnica: ASTM E2583.</v>
          </cell>
          <cell r="C2131" t="str">
            <v>PUNTO</v>
          </cell>
          <cell r="D2131">
            <v>43435</v>
          </cell>
        </row>
        <row r="2132">
          <cell r="A2132">
            <v>11458</v>
          </cell>
          <cell r="B2132" t="e">
            <v>#VALUE!</v>
          </cell>
          <cell r="C2132" t="str">
            <v>Km-Car</v>
          </cell>
          <cell r="D2132">
            <v>72663</v>
          </cell>
        </row>
        <row r="2133">
          <cell r="A2133">
            <v>11459</v>
          </cell>
          <cell r="B2133" t="e">
            <v>#VALUE!</v>
          </cell>
          <cell r="C2133" t="str">
            <v>Km-Car</v>
          </cell>
          <cell r="D2133">
            <v>65759</v>
          </cell>
        </row>
        <row r="2134">
          <cell r="A2134">
            <v>11460</v>
          </cell>
          <cell r="B2134" t="e">
            <v>#VALUE!</v>
          </cell>
          <cell r="C2134" t="str">
            <v>Km-Car</v>
          </cell>
          <cell r="D2134">
            <v>148750</v>
          </cell>
        </row>
        <row r="2135">
          <cell r="A2135">
            <v>11461</v>
          </cell>
          <cell r="B2135" t="e">
            <v>#VALUE!</v>
          </cell>
          <cell r="C2135" t="str">
            <v>Km-Car</v>
          </cell>
          <cell r="D2135">
            <v>178500</v>
          </cell>
        </row>
        <row r="2136">
          <cell r="A2136">
            <v>11462</v>
          </cell>
          <cell r="B2136" t="e">
            <v>#VALUE!</v>
          </cell>
          <cell r="C2136" t="str">
            <v>Km-Car</v>
          </cell>
          <cell r="D2136">
            <v>178605</v>
          </cell>
        </row>
        <row r="2137">
          <cell r="A2137">
            <v>11463</v>
          </cell>
          <cell r="B2137" t="e">
            <v>#VALUE!</v>
          </cell>
          <cell r="C2137" t="str">
            <v>Km-Car</v>
          </cell>
          <cell r="D2137">
            <v>205527</v>
          </cell>
        </row>
        <row r="2138">
          <cell r="A2138">
            <v>11464</v>
          </cell>
          <cell r="B2138" t="e">
            <v>#VALUE!</v>
          </cell>
          <cell r="C2138" t="str">
            <v>Km-Car</v>
          </cell>
          <cell r="D2138">
            <v>258944</v>
          </cell>
        </row>
        <row r="2139">
          <cell r="A2139">
            <v>11465</v>
          </cell>
          <cell r="B2139" t="e">
            <v>#VALUE!</v>
          </cell>
          <cell r="C2139" t="str">
            <v>Km-Car</v>
          </cell>
          <cell r="D2139">
            <v>187604</v>
          </cell>
        </row>
        <row r="2140">
          <cell r="A2140">
            <v>11466</v>
          </cell>
          <cell r="B2140" t="e">
            <v>#VALUE!</v>
          </cell>
          <cell r="C2140" t="str">
            <v>Km-Car</v>
          </cell>
          <cell r="D2140">
            <v>164707</v>
          </cell>
        </row>
        <row r="2141">
          <cell r="A2141">
            <v>11467</v>
          </cell>
          <cell r="B2141" t="e">
            <v>#VALUE!</v>
          </cell>
          <cell r="C2141" t="str">
            <v>Km-Car</v>
          </cell>
          <cell r="D2141">
            <v>192298</v>
          </cell>
        </row>
        <row r="2142">
          <cell r="A2142">
            <v>11468</v>
          </cell>
          <cell r="B2142" t="e">
            <v>#VALUE!</v>
          </cell>
          <cell r="C2142" t="str">
            <v>Km-Car</v>
          </cell>
          <cell r="D2142">
            <v>336532</v>
          </cell>
        </row>
        <row r="2143">
          <cell r="A2143">
            <v>11470</v>
          </cell>
          <cell r="B2143" t="e">
            <v>#VALUE!</v>
          </cell>
          <cell r="C2143" t="str">
            <v>Km-Car</v>
          </cell>
          <cell r="D2143">
            <v>76538</v>
          </cell>
        </row>
        <row r="2144">
          <cell r="A2144">
            <v>11471</v>
          </cell>
          <cell r="B2144" t="e">
            <v>#VALUE!</v>
          </cell>
          <cell r="C2144" t="str">
            <v>Km-Car</v>
          </cell>
          <cell r="D2144">
            <v>93237</v>
          </cell>
        </row>
        <row r="2145">
          <cell r="A2145">
            <v>11472</v>
          </cell>
          <cell r="B2145" t="e">
            <v>#VALUE!</v>
          </cell>
          <cell r="C2145" t="str">
            <v>Km-Car</v>
          </cell>
          <cell r="D2145">
            <v>113050</v>
          </cell>
        </row>
        <row r="2146">
          <cell r="A2146">
            <v>11473</v>
          </cell>
          <cell r="B2146" t="str">
            <v>ALQUILER  DE DEFLECTÓMETRO DE IMPACTO (FWD/HWD). Incluye movilización y carro escolta del equipo y toma de información, procesamiento y entrega de resultados. Norma técnica: INV E – 798 - 13 ASTM D4694 INV E – 797 - 13 ASTM D4695 ASTM D5858.</v>
          </cell>
          <cell r="C2146" t="str">
            <v>JR</v>
          </cell>
          <cell r="D2146">
            <v>4038384</v>
          </cell>
        </row>
        <row r="2147">
          <cell r="A2147">
            <v>11474</v>
          </cell>
          <cell r="B2147" t="str">
            <v>ALQUILER  DE DEFLECTÓMETRO DE IMPACTO (LWD). Incluye movilización y toma de información, procesamiento y entrega de resultados. Norma técnica: ASTM E2583.</v>
          </cell>
          <cell r="C2147" t="str">
            <v>JR</v>
          </cell>
          <cell r="D2147">
            <v>3162782</v>
          </cell>
        </row>
        <row r="2148">
          <cell r="A2148">
            <v>11477</v>
          </cell>
          <cell r="B2148" t="str">
            <v>GUIA ESTANDAR PARA EL ENSAYO RADIOGRAFICO USANDO UNA PELICULA RADIOGRAFICA INDUSTRIAL. Norma técnica: ASTM E94/E94M-22</v>
          </cell>
          <cell r="C2148" t="str">
            <v>DIA</v>
          </cell>
          <cell r="D2148">
            <v>1130500</v>
          </cell>
        </row>
        <row r="2149">
          <cell r="A2149">
            <v>11481</v>
          </cell>
          <cell r="B2149" t="str">
            <v>EVALUACION DEL GRADO DE LIMPIEZA CON HERRAMIENTAS MANUALES. Norma técnica: SSPC-SP2-18.</v>
          </cell>
          <cell r="C2149" t="str">
            <v>DIA</v>
          </cell>
          <cell r="D2149">
            <v>919632</v>
          </cell>
        </row>
        <row r="2150">
          <cell r="A2150">
            <v>11482</v>
          </cell>
          <cell r="B2150" t="str">
            <v>EVALUACION DEL GRADO DE LIMPIEZA MANUAL Y CON HERRAMIENTAS ELECTRICAS. Norma técnica: SSPC-SP3-18</v>
          </cell>
          <cell r="C2150" t="str">
            <v>DIA</v>
          </cell>
          <cell r="D2150">
            <v>919632</v>
          </cell>
        </row>
        <row r="2151">
          <cell r="A2151">
            <v>11483</v>
          </cell>
          <cell r="B2151" t="str">
            <v>EVALUACION DEL GRADO DE LIMPIEZA CON CHORRO ABRASIVO A GRADO METAL BLANCO. Norma técnica: SSPC-SP5-07 SSPC-SP7-07</v>
          </cell>
          <cell r="C2151" t="str">
            <v>DIA</v>
          </cell>
          <cell r="D2151">
            <v>919632</v>
          </cell>
        </row>
        <row r="2152">
          <cell r="A2152">
            <v>11484</v>
          </cell>
          <cell r="B2152" t="str">
            <v>EVALUACION DEL GRADO DE RUGOSIDAD DEL RECUBRIMIENTO. Norma técnica: NTC-3951-96 ASTM D4417-21.</v>
          </cell>
          <cell r="C2152" t="str">
            <v>DIA</v>
          </cell>
          <cell r="D2152">
            <v>919632</v>
          </cell>
        </row>
        <row r="2153">
          <cell r="A2153">
            <v>11485</v>
          </cell>
          <cell r="B2153" t="str">
            <v>EVALUACIÓN DE CONDICIONES AMBIENTALES (EN EL MOMENTO DE LA APLICACIÓN DEL RECUBRIMIENTO). Norma técnica: NTC-3951-96 Numeral 3.11  ASTM E337-15 (23)</v>
          </cell>
          <cell r="C2153" t="str">
            <v>DIA</v>
          </cell>
          <cell r="D2153">
            <v>919632</v>
          </cell>
        </row>
        <row r="2154">
          <cell r="A2154">
            <v>11489</v>
          </cell>
          <cell r="B2154" t="str">
            <v>INSPECCION VISUAL PARA EVALUACION DE DEFECTOS Y DEFINICION DE PROCEDIMIENTOS DE REPARACION. Norma técnica: ASTM A123/A123M-15 (17).</v>
          </cell>
          <cell r="C2154" t="str">
            <v>DIA</v>
          </cell>
          <cell r="D2154">
            <v>919632</v>
          </cell>
        </row>
        <row r="2155">
          <cell r="A2155">
            <v>11498</v>
          </cell>
          <cell r="B2155" t="str">
            <v>METODOS DE PRUEBA ESTANDAR PARA ENSAYOS DE TENSION DE MATERIALES METALICOS. TRACCION DE ACERO ESTRUCTURAL. Norma técnica: ASTM E8/E8M-22</v>
          </cell>
          <cell r="C2155" t="str">
            <v>UN</v>
          </cell>
          <cell r="D2155">
            <v>178500</v>
          </cell>
        </row>
        <row r="2156">
          <cell r="A2156">
            <v>11499</v>
          </cell>
          <cell r="B2156" t="str">
            <v>BARRAS CORRUGADAS Y LISAS DE ACERO DE BAJA ALEACION, PARA REFUERZO DE CONCRETO. TRACCION DE BARRAS LISAS Y CORRUGADAS. Norma técnica: NTC-2289-20 Numeral 9 NTC-3353-21 ASTM A370-22</v>
          </cell>
          <cell r="C2156" t="str">
            <v>UN</v>
          </cell>
          <cell r="D2156">
            <v>125000</v>
          </cell>
        </row>
        <row r="2157">
          <cell r="A2157">
            <v>11500</v>
          </cell>
          <cell r="B2157" t="str">
            <v>TRACCIÓN DE ALAMBRE DE ACERO/TORON DE ACERO. Norma técnica: NTC 2289 NTC 3353 ASTM A370.</v>
          </cell>
          <cell r="C2157" t="str">
            <v>UN</v>
          </cell>
          <cell r="D2157">
            <v>164000</v>
          </cell>
        </row>
        <row r="2158">
          <cell r="A2158">
            <v>11501</v>
          </cell>
          <cell r="B2158" t="str">
            <v>METODO DE PRUEBA ESTANDAR PARA DETERMINAR LA DUREZA ROCKWELL DE MATERIALES METALICOS (ALUMINIO). Norma técnica: NTC-19-96 ASTM E18-22.</v>
          </cell>
          <cell r="C2158" t="str">
            <v>UN</v>
          </cell>
          <cell r="D2158">
            <v>118535</v>
          </cell>
        </row>
        <row r="2159">
          <cell r="A2159">
            <v>11502</v>
          </cell>
          <cell r="B2159" t="str">
            <v>METODO DE ENSAYO PARA MEDIR LA EXPANSION DEL CEMENTO HIDRAULICO EN BARRAS DE MORTERO SUMERGIDAS EN AGUA. Norma técnica: NTC-4927-20.</v>
          </cell>
          <cell r="C2159" t="str">
            <v>UN</v>
          </cell>
          <cell r="D2159">
            <v>816340</v>
          </cell>
        </row>
        <row r="2160">
          <cell r="A2160">
            <v>11503</v>
          </cell>
          <cell r="B2160" t="str">
            <v>ENSAYO PARA DETERMINAR LA ACTIVIDAD PUZOLANICA EN CEMENTOS CON PUZOLANA. Norma técnica: NTC-1512-18.</v>
          </cell>
          <cell r="C2160" t="str">
            <v>UN</v>
          </cell>
          <cell r="D2160">
            <v>907864</v>
          </cell>
        </row>
        <row r="2161">
          <cell r="A2161">
            <v>11504</v>
          </cell>
          <cell r="B2161" t="str">
            <v>METODO DE ENSAYO PARA DETERMINAR LA RESISTENCIA A LA ABRASION DE MATERIALES PARA PISOS Y PAVIMENTOS, MEDIANTE ARENA Y DISCO METALICO ANCHO. Norma técnica: NTC-5147-02 ASTM C944/C944M-19</v>
          </cell>
          <cell r="C2161" t="str">
            <v>UN</v>
          </cell>
          <cell r="D2161">
            <v>357000</v>
          </cell>
        </row>
        <row r="2162">
          <cell r="A2162">
            <v>11505</v>
          </cell>
          <cell r="B2162" t="str">
            <v>FLEXIÓN DE LOSETA EN CONCRETO PRETENSADO. Norma técnica: ASTM C78 NTC 2871.</v>
          </cell>
          <cell r="C2162" t="str">
            <v>UN</v>
          </cell>
          <cell r="D2162">
            <v>525631</v>
          </cell>
        </row>
        <row r="2163">
          <cell r="A2163">
            <v>11506</v>
          </cell>
          <cell r="B2163" t="str">
            <v>ENSAYO DE PUNZONAMIENTO SIMPLE PARA PISOS EN CONCRETO DE PUENTES PEATONALES PROTOTIPO PARA BOGOTA. Norma técnica: Protocolo CTO IDU-791-17</v>
          </cell>
          <cell r="C2163" t="str">
            <v>UN</v>
          </cell>
          <cell r="D2163">
            <v>626000</v>
          </cell>
        </row>
        <row r="2164">
          <cell r="A2164">
            <v>11507</v>
          </cell>
          <cell r="B2164" t="str">
            <v>CONTENIDO DE AIRE EN EL CONCRETO FRESCO POR EL METODO DE PRESION. Norma técnica: INVE-406-13 NTC-1032-13</v>
          </cell>
          <cell r="C2164" t="str">
            <v>UN</v>
          </cell>
          <cell r="D2164">
            <v>89845</v>
          </cell>
        </row>
        <row r="2165">
          <cell r="A2165">
            <v>11508</v>
          </cell>
          <cell r="B2165" t="str">
            <v>PROCEDIMIENTO PARA ESTIMAR LA RESISTENCIA DEL CONCRETO POR EL METODO DE LA MADUREZ. INSTRUMENTACION INICIAL. Norma técnica: NTC-3756-95 ASTM C1074-19e1</v>
          </cell>
          <cell r="C2165" t="str">
            <v>UN</v>
          </cell>
          <cell r="D2165">
            <v>113050</v>
          </cell>
        </row>
        <row r="2166">
          <cell r="A2166">
            <v>11509</v>
          </cell>
          <cell r="B2166" t="str">
            <v>METODOS DE ENSAYO PARA MEDIR EL FLUJO LIBRE, FLUJO RESTRINGIDO Y SEGREGACION EN CONCRETOS AUTOCOMPACTANTES. Norma técnica: NTC-5222-03 .</v>
          </cell>
          <cell r="C2166" t="str">
            <v>UN</v>
          </cell>
          <cell r="D2166">
            <v>141015</v>
          </cell>
        </row>
        <row r="2167">
          <cell r="A2167">
            <v>11510</v>
          </cell>
          <cell r="B2167" t="str">
            <v>DETERMINACION DEL TIEMPO DE FRAGUADO DE MEZCLAS DE CONCRETO POR MEDIO DE SU RESISTENCIA A LA PENETRACION. Norma técnica: NTC-890-19 ASTM C403/C403M-23</v>
          </cell>
          <cell r="C2167" t="str">
            <v>UN</v>
          </cell>
          <cell r="D2167">
            <v>235620</v>
          </cell>
        </row>
        <row r="2168">
          <cell r="A2168">
            <v>11511</v>
          </cell>
          <cell r="B2168" t="str">
            <v>PROCEDIMIENTO PARA ESTIMAR LA RESISTENCIA DEL CONCRETO POR EL METODO DE LA MADUREZ. TOMA DE LECTURAS DIARIAS. Norma técnica: NTC-3756-95 ASTM C1074-19e1</v>
          </cell>
          <cell r="C2168" t="str">
            <v>PTO/3M</v>
          </cell>
          <cell r="D2168">
            <v>152915</v>
          </cell>
        </row>
        <row r="2169">
          <cell r="A2169">
            <v>11512</v>
          </cell>
          <cell r="B2169" t="str">
            <v>METODO DE PRUEBA ESTANDAR PARA LA RESISTENCIA A LA PUNCION ESTATICA DE GEOTEXTILES Y PRODUCTOS RELACIONADOS CON GEOTEXTILES USANDO UNA SONDA DE 50 MM. Norma técnica: ASTM D6241-22a</v>
          </cell>
          <cell r="C2169" t="str">
            <v>UN</v>
          </cell>
          <cell r="D2169">
            <v>351288</v>
          </cell>
        </row>
        <row r="2170">
          <cell r="A2170">
            <v>11513</v>
          </cell>
          <cell r="B2170" t="str">
            <v>METODO DE ENSAYO PARA DETERMINAR EL TAMAÑO DE ABERTURA APARENTE DE UN GEOTEXTIL. Norma técnica: NTC-2255-03 ASTM D4751-21a</v>
          </cell>
          <cell r="C2170" t="str">
            <v>UN</v>
          </cell>
          <cell r="D2170">
            <v>207536</v>
          </cell>
        </row>
        <row r="2171">
          <cell r="A2171">
            <v>11514</v>
          </cell>
          <cell r="B2171" t="str">
            <v>METODO DE PRUEBA ESTANDAR PARA EL DETERIORO DE GEOTEXTILES POR EXPOSICION A LA LUZ, A LA HUMEDAD Y AL CALOR EN UN APARATO DE TIPO ARCO DE XENON. Norma técnica: ASTM D4355/D4355M-14</v>
          </cell>
          <cell r="C2171" t="str">
            <v>HR</v>
          </cell>
          <cell r="D2171">
            <v>23800</v>
          </cell>
        </row>
        <row r="2172">
          <cell r="A2172">
            <v>11515</v>
          </cell>
          <cell r="B2172" t="str">
            <v>METODO DE PRUEBA ESTANDAR PARA LA DENSIDAD DE PLASTICOS MEDIANTE LA TECNICA DE GRADIENTE DE DENSIDAD. Norma técnica: ASTM D1505-18.</v>
          </cell>
          <cell r="C2172" t="str">
            <v>UN</v>
          </cell>
          <cell r="D2172">
            <v>333200</v>
          </cell>
        </row>
        <row r="2173">
          <cell r="A2173">
            <v>11516</v>
          </cell>
          <cell r="B2173" t="str">
            <v>METODOS DE PRUEBA ESTANDAR PARA DENSIDAD Y GRAVEDAD ESPECIFICA (DENSIDAD RELATIVA) DE PLASTICOS POR DESPLAZAMIENTO. Norma técnica: ASTM D792-20.</v>
          </cell>
          <cell r="C2173" t="str">
            <v>UN</v>
          </cell>
          <cell r="D2173">
            <v>142800</v>
          </cell>
        </row>
        <row r="2174">
          <cell r="A2174">
            <v>11517</v>
          </cell>
          <cell r="B2174" t="str">
            <v>METODO DE PRUEBA ESTANDAR PARA MEDIR EL ESPESOR NOMINAL DE LOS GEOSINTETICOS. Norma técnica: ASTM D5199-12 (19).</v>
          </cell>
          <cell r="C2174" t="str">
            <v>UN</v>
          </cell>
          <cell r="D2174">
            <v>119000</v>
          </cell>
        </row>
        <row r="2175">
          <cell r="A2175">
            <v>11518</v>
          </cell>
          <cell r="B2175" t="str">
            <v>CONTENIDO DE CARBÓN NEGRO. Norma técnica: ASTM D1603 ASTM D4218 ISO 6964-19.</v>
          </cell>
          <cell r="C2175" t="str">
            <v>UN</v>
          </cell>
          <cell r="D2175">
            <v>333200</v>
          </cell>
        </row>
        <row r="2176">
          <cell r="A2176">
            <v>11519</v>
          </cell>
          <cell r="B2176" t="str">
            <v>PROPIEDADES DE TRACCIÓN DE POLIETILENO NO REFORZADO Y GEOMEMBRANA DE POLIPROPILENO FLEXIBLE NO REFORZADO. Norma técnica: ASTM D1603 ASTM D4218 ISO 6964-19.</v>
          </cell>
          <cell r="C2176" t="str">
            <v>UN</v>
          </cell>
          <cell r="D2176">
            <v>189210</v>
          </cell>
        </row>
        <row r="2177">
          <cell r="A2177">
            <v>11520</v>
          </cell>
          <cell r="B2177" t="str">
            <v>INTEGRIDAD DE LAS COSTURAS UTILIZADAS PARA UNIR GEOMEMBRANAS FLEXIBLES DE LÁMINAS POLIMÉRICAS. Norma técnica: ISO 13426 Método B ASTM D4437.</v>
          </cell>
          <cell r="C2177" t="str">
            <v>UN</v>
          </cell>
          <cell r="D2177">
            <v>214200</v>
          </cell>
        </row>
        <row r="2178">
          <cell r="A2178">
            <v>11521</v>
          </cell>
          <cell r="B2178" t="str">
            <v>METODO DE PRUEBA ESTANDAR PARA EL TIEMPO DE INDUCCION OXIDATIVA DE LAS POLIOLEFINAS MEDIANTE CALORIMETRIA DIFERENCIAL DE BARRIDO. Norma técnica: ASTM D3895-19 (23)</v>
          </cell>
          <cell r="C2178" t="str">
            <v>UN</v>
          </cell>
          <cell r="D2178">
            <v>809200</v>
          </cell>
        </row>
        <row r="2179">
          <cell r="A2179">
            <v>11522</v>
          </cell>
          <cell r="B2179" t="str">
            <v>METODO DE PRUEBA ESTANDAR PARA EL AGRIETAMIENTO POR ESTRES AMBIENTAL DE PLASTICOS DE ETILENO. Norma técnica: ASTM D1693-21</v>
          </cell>
          <cell r="C2179" t="str">
            <v>UN</v>
          </cell>
          <cell r="D2179">
            <v>214200</v>
          </cell>
        </row>
        <row r="2180">
          <cell r="A2180">
            <v>11523</v>
          </cell>
          <cell r="B2180" t="str">
            <v>METODO DE PRUEBA ESTANDAR PARA DETERMINAR LA RESISTENCIA AL CORTE DE LAS INTERFASES SUELO-GEOSINTETICO Y GEOSINTETICO-GEOSINTETICO POR CORTE DIRECTO. Norma técnica: ASTM D5321/D5321M-21</v>
          </cell>
          <cell r="C2180" t="str">
            <v>UN</v>
          </cell>
          <cell r="D2180">
            <v>357000</v>
          </cell>
        </row>
        <row r="2181">
          <cell r="A2181">
            <v>11524</v>
          </cell>
          <cell r="B2181" t="str">
            <v>METODO DE PRUEBA ESTANDAR PARA DETERMINAR LAS PROPIEDADES DE TRACCION DE LAS GEOMALLAS MEDIANTE EL METODO DE TRACCION DE UNA O VARIOS NERVIOS. RESISTENCIA A LA TENSION ULTIMA. Norma técnica: ASTM D6637/D6637M-15 (16)</v>
          </cell>
          <cell r="C2181" t="str">
            <v>UN</v>
          </cell>
          <cell r="D2181">
            <v>178500</v>
          </cell>
        </row>
        <row r="2182">
          <cell r="A2182">
            <v>11525</v>
          </cell>
          <cell r="B2182" t="str">
            <v>METODO DE PRUEBA ESTANDAR PARA DETERMINAR LAS PROPIEDADES DE TRACCION DE LAS GEOMALLAS MEDIANTE EL METODO DE TRACCION DE UNA O VARIOS NERVIOS. ELONGACION A LA ROTURA. Norma técnica: ASTM D6637/D6637M-15 (16)</v>
          </cell>
          <cell r="C2182" t="str">
            <v>UN</v>
          </cell>
          <cell r="D2182">
            <v>151130</v>
          </cell>
        </row>
        <row r="2183">
          <cell r="A2183">
            <v>11526</v>
          </cell>
          <cell r="B2183" t="str">
            <v>PUNTO DE FUSIÓN. Norma técnica: ASTM D276.</v>
          </cell>
          <cell r="C2183" t="str">
            <v>UN</v>
          </cell>
          <cell r="D2183">
            <v>714000</v>
          </cell>
        </row>
        <row r="2184">
          <cell r="A2184">
            <v>11528</v>
          </cell>
          <cell r="B2184" t="str">
            <v>CONTENIDO DE AGUA EN UNA EMULSION ASFALTICA. Norma técnica: INVE-761-13 ASTM D244-09 (17).</v>
          </cell>
          <cell r="C2184" t="str">
            <v>UN</v>
          </cell>
          <cell r="D2184">
            <v>210773</v>
          </cell>
        </row>
        <row r="2185">
          <cell r="A2185">
            <v>11529</v>
          </cell>
          <cell r="B2185" t="str">
            <v>ESTABILIDAD DE LAS EMULSIONES ASFALTICAS DURANTE EL ALMACENAMIENTO. Norma técnica: INVE-764-13 ASTM D6930-19.</v>
          </cell>
          <cell r="C2185" t="str">
            <v>UN</v>
          </cell>
          <cell r="D2185">
            <v>250019</v>
          </cell>
        </row>
        <row r="2186">
          <cell r="A2186">
            <v>11531</v>
          </cell>
          <cell r="B2186" t="str">
            <v>ALARGAMIENTO HASTA LA ROTURA. Norma técnica: ASTM D412 ISO 37 NTC 444.</v>
          </cell>
          <cell r="C2186" t="str">
            <v>UN</v>
          </cell>
          <cell r="D2186">
            <v>159000</v>
          </cell>
        </row>
        <row r="2187">
          <cell r="A2187">
            <v>11532</v>
          </cell>
          <cell r="B2187" t="str">
            <v>RESISTENCIA A TRACCIÓN. Norma técnica: ASTM D412 ISO 37 NTC 444.</v>
          </cell>
          <cell r="C2187" t="str">
            <v>UN</v>
          </cell>
          <cell r="D2187">
            <v>159000</v>
          </cell>
        </row>
        <row r="2188">
          <cell r="A2188">
            <v>11533</v>
          </cell>
          <cell r="B2188" t="str">
            <v>ENSAYO DE COMPRESIÓN - MÉTODO B. Norma técnica: ASTM D395 ASTM D1149 INV E 642.</v>
          </cell>
          <cell r="C2188" t="str">
            <v>UN</v>
          </cell>
          <cell r="D2188">
            <v>571200</v>
          </cell>
        </row>
        <row r="2189">
          <cell r="A2189">
            <v>11534</v>
          </cell>
          <cell r="B2189" t="str">
            <v>DETERIORO DEL CAUCHO. AGRIETAMIENTO EN UN AMBIENTE CON OZONO CONTROLADO. Norma técnica: NTC-6292-18 ASTM D1149-18</v>
          </cell>
          <cell r="C2189" t="str">
            <v>UN</v>
          </cell>
          <cell r="D2189">
            <v>1428000</v>
          </cell>
        </row>
        <row r="2190">
          <cell r="A2190">
            <v>11535</v>
          </cell>
          <cell r="B2190" t="str">
            <v>ADHERENCIA CAUCHO - ACERO. Norma técnica: ASTM D429 INV_E 642.</v>
          </cell>
          <cell r="C2190" t="str">
            <v>UN</v>
          </cell>
          <cell r="D2190">
            <v>357000</v>
          </cell>
        </row>
        <row r="2191">
          <cell r="A2191">
            <v>11536</v>
          </cell>
          <cell r="B2191" t="str">
            <v>DETERMINACION DE LA RESISTENCIA AL DESGARRE DEL CAUCHO VULCANIZADO CONVENCIONAL DE ELASTOMEROS TERMOPLASTICOS. Norma técnica: NTC-445-06 ASTM D624-00 (20)</v>
          </cell>
          <cell r="C2191" t="str">
            <v>UN</v>
          </cell>
          <cell r="D2191">
            <v>119500</v>
          </cell>
        </row>
        <row r="2192">
          <cell r="A2192">
            <v>11537</v>
          </cell>
          <cell r="B2192" t="str">
            <v>DUREZA (SHORE A). Norma técnica: ASTM D2240 ISO 48 NTC 467.</v>
          </cell>
          <cell r="C2192" t="str">
            <v>UN</v>
          </cell>
          <cell r="D2192">
            <v>142800</v>
          </cell>
        </row>
        <row r="2193">
          <cell r="A2193">
            <v>11538</v>
          </cell>
          <cell r="B2193" t="str">
            <v>METODO ESTANDAR PARA DETERMINAR EL DETERIORO DEL CAUCHO VULCANIZADO EN UNA CAMARA DE AIRE (AIR OVEN). 70 HORAS. Norma técnica: NTC-447-05 ASTM D573-04 (19) ISO-188-23</v>
          </cell>
          <cell r="C2193" t="str">
            <v>UN</v>
          </cell>
          <cell r="D2193">
            <v>505516</v>
          </cell>
        </row>
        <row r="2194">
          <cell r="A2194">
            <v>11543</v>
          </cell>
          <cell r="B2194" t="str">
            <v>MODULO DE CORTE. Norma técnica: ASTM D4014, Sección 14 CCP-14  INV E 642.</v>
          </cell>
          <cell r="C2194" t="str">
            <v>UN</v>
          </cell>
          <cell r="D2194">
            <v>404600</v>
          </cell>
        </row>
        <row r="2195">
          <cell r="A2195">
            <v>11544</v>
          </cell>
          <cell r="B2195" t="str">
            <v>RIGIDEZ TÉRMICA INSTANTÁNEA. Norma técnica: ASTM D1043 INV E 642.</v>
          </cell>
          <cell r="C2195" t="str">
            <v>UN</v>
          </cell>
          <cell r="D2195">
            <v>476000</v>
          </cell>
        </row>
        <row r="2196">
          <cell r="A2196">
            <v>11546</v>
          </cell>
          <cell r="B2196" t="str">
            <v>CONCENTRACIÓN DE SOLIDOS/VOLUMEN. Norma técnica: ASTM D2697.</v>
          </cell>
          <cell r="C2196" t="str">
            <v>UN</v>
          </cell>
          <cell r="D2196">
            <v>157080</v>
          </cell>
        </row>
        <row r="2197">
          <cell r="A2197">
            <v>11547</v>
          </cell>
          <cell r="B2197" t="str">
            <v>VOC (COMPONENTES VOLÁTILES ORGÁNICOS). Norma técnica: ASTM D2369.</v>
          </cell>
          <cell r="C2197" t="str">
            <v>UN</v>
          </cell>
          <cell r="D2197">
            <v>330000</v>
          </cell>
        </row>
        <row r="2198">
          <cell r="A2198">
            <v>11549</v>
          </cell>
          <cell r="B2198" t="str">
            <v>METODO DE PRUEBA ESTANDAR PARA PROPIEDADES DE COMPRESION DE PLASTICOS RIGIDOS. Norma técnica: ASTM D695-23.</v>
          </cell>
          <cell r="C2198" t="str">
            <v>UN</v>
          </cell>
          <cell r="D2198">
            <v>476000</v>
          </cell>
        </row>
        <row r="2199">
          <cell r="A2199">
            <v>11550</v>
          </cell>
          <cell r="B2199" t="str">
            <v>FLEXION DE LOSETA EN PLÁSTICO RÍGIDO. Norma técnica: NTC 663. Norma técnica: NTC 663.</v>
          </cell>
          <cell r="C2199" t="str">
            <v>UN</v>
          </cell>
          <cell r="D2199">
            <v>229299</v>
          </cell>
        </row>
        <row r="2200">
          <cell r="A2200">
            <v>11551</v>
          </cell>
          <cell r="B2200" t="str">
            <v>RESISTENCIA A LA ABRASIÓN - DESGASTE DE PLÁSTICO RÍGIDO. Norma técnica: ASTM D3389. Norma técnica: ASTM D3389.</v>
          </cell>
          <cell r="C2200" t="str">
            <v>UN</v>
          </cell>
          <cell r="D2200">
            <v>452200</v>
          </cell>
        </row>
        <row r="2201">
          <cell r="A2201">
            <v>11554</v>
          </cell>
          <cell r="B2201" t="str">
            <v>PERFILES C GR 50/GR 36 GALVANIZADO</v>
          </cell>
          <cell r="C2201" t="str">
            <v>KG</v>
          </cell>
          <cell r="D2201">
            <v>8211</v>
          </cell>
        </row>
        <row r="2202">
          <cell r="A2202">
            <v>11561</v>
          </cell>
          <cell r="B2202" t="str">
            <v>CODO 45° PVC ALCANTARILLADO D=8"</v>
          </cell>
          <cell r="C2202" t="str">
            <v>UN</v>
          </cell>
          <cell r="D2202">
            <v>213225</v>
          </cell>
        </row>
        <row r="2203">
          <cell r="A2203">
            <v>11562</v>
          </cell>
          <cell r="B2203" t="str">
            <v>TAPA CIEGA INICIO / FIN PARA CANAL DE DRENAJE MONOLÍTICO EN CONCRETO POLIMÉRICO PD 150V, CLASE D400, COLOR NATURAL, H= 27cm, A= 20cm, Long= 50cm</v>
          </cell>
          <cell r="C2203" t="str">
            <v>UN</v>
          </cell>
          <cell r="D2203">
            <v>150943</v>
          </cell>
        </row>
        <row r="2204">
          <cell r="A2204">
            <v>11563</v>
          </cell>
          <cell r="B2204" t="str">
            <v>TAPA CIEGA INICIO / FIN PARA CANAL DE INSPECCIÓN DE DRENAJE MONOLÍTICO EN CONCRETO POLIMÉRICO RD 200V, CLASE F900, COLOR NATURAL, H= 53cm, A= 26cm, Long= 66cm</v>
          </cell>
          <cell r="C2204" t="str">
            <v>UN</v>
          </cell>
          <cell r="D2204">
            <v>537994</v>
          </cell>
        </row>
        <row r="2205">
          <cell r="A2205">
            <v>11569</v>
          </cell>
          <cell r="B2205" t="str">
            <v>LOSETA PREFABRICADA EN CONCRETO MACIZO LISA A20 GRIS (20x20x6cm).</v>
          </cell>
          <cell r="C2205" t="str">
            <v>M2</v>
          </cell>
          <cell r="D2205">
            <v>74078</v>
          </cell>
        </row>
        <row r="2206">
          <cell r="A2206">
            <v>11572</v>
          </cell>
          <cell r="B2206" t="str">
            <v>TUBERÍA FLEXIBLE DE ALTA DENSIDAD NEGRA. TUBO Ø6" (160mm), TUBERÍA PEAD, PE100, SDR17, DN50, PE.</v>
          </cell>
          <cell r="C2206" t="str">
            <v>ML</v>
          </cell>
          <cell r="D2206">
            <v>97537</v>
          </cell>
        </row>
        <row r="2207">
          <cell r="A2207">
            <v>11574</v>
          </cell>
          <cell r="B2207" t="str">
            <v>RECUBRIMIENTO PROTECTOR EPÓXICO APLICABLE EN ELEMENTOS DE CONCRETO Y METAL BAJO AGUA.</v>
          </cell>
          <cell r="C2207" t="str">
            <v>KG</v>
          </cell>
          <cell r="D2207">
            <v>138183</v>
          </cell>
        </row>
        <row r="2208">
          <cell r="A2208">
            <v>11575</v>
          </cell>
          <cell r="B2208" t="str">
            <v>INHIBIDOR DE CORROSIÓN POR IMPREGNACIÓN (FORMULACIÓN MEJORADA)</v>
          </cell>
          <cell r="C2208" t="str">
            <v>KG</v>
          </cell>
          <cell r="D2208">
            <v>57352</v>
          </cell>
        </row>
        <row r="2209">
          <cell r="A2209">
            <v>11576</v>
          </cell>
          <cell r="B2209" t="str">
            <v>LIMPIADOR PARA CONCRETO-LADRILLO</v>
          </cell>
          <cell r="C2209" t="str">
            <v>GLN</v>
          </cell>
          <cell r="D2209">
            <v>148816</v>
          </cell>
        </row>
        <row r="2210">
          <cell r="A2210">
            <v>11577</v>
          </cell>
          <cell r="B2210" t="str">
            <v>ADOQUIN DE CONCRETO A26 (200x100x60mm)</v>
          </cell>
          <cell r="C2210" t="str">
            <v>UN</v>
          </cell>
          <cell r="D2210">
            <v>1400</v>
          </cell>
        </row>
        <row r="2211">
          <cell r="A2211">
            <v>11580</v>
          </cell>
          <cell r="B2211" t="str">
            <v xml:space="preserve">LOSETA PREFABRICADA A58 GUIA (200x200x60mm) </v>
          </cell>
          <cell r="C2211" t="str">
            <v>UN</v>
          </cell>
          <cell r="D2211">
            <v>2950</v>
          </cell>
        </row>
        <row r="2212">
          <cell r="A2212">
            <v>11581</v>
          </cell>
          <cell r="B2212" t="str">
            <v>LOSETA PREFABRICADA A57 TOPEROL (200x200x60mm)</v>
          </cell>
          <cell r="C2212" t="str">
            <v>UN</v>
          </cell>
          <cell r="D2212">
            <v>2950</v>
          </cell>
        </row>
        <row r="2213">
          <cell r="A2213">
            <v>11586</v>
          </cell>
          <cell r="B2213" t="str">
            <v>TUBERÍA FLEXIBLE DE ALTA DENSIDAD NEGRA. TUBO Ø4" (110mm), TUBERÍA PEAD, PE100, SDR17, DN50, PE.</v>
          </cell>
          <cell r="C2213" t="str">
            <v>ML</v>
          </cell>
          <cell r="D2213">
            <v>46522</v>
          </cell>
        </row>
        <row r="2214">
          <cell r="A2214">
            <v>11587</v>
          </cell>
          <cell r="B2214" t="str">
            <v>TUBERÍA FLEXIBLE DE ALTA DENSIDAD NEGRA. TUBO Ø12" (315mm), TUBERÍA PEAD, PE100, SDR17, DN50, PE.</v>
          </cell>
          <cell r="C2214" t="str">
            <v>ML</v>
          </cell>
          <cell r="D2214">
            <v>470456</v>
          </cell>
        </row>
        <row r="2215">
          <cell r="A2215">
            <v>11588</v>
          </cell>
          <cell r="B2215" t="str">
            <v>TUBERÍA FLEXIBLE DE ALTA DENSIDAD NEGRA. TUBO Ø8" (200mm), TUBERÍA PEAD, PE100, SDR17, DN50, PE.</v>
          </cell>
          <cell r="C2215" t="str">
            <v>ML</v>
          </cell>
          <cell r="D2215">
            <v>182264</v>
          </cell>
        </row>
        <row r="2216">
          <cell r="A2216">
            <v>11589</v>
          </cell>
          <cell r="B2216" t="str">
            <v>TUBERÍA FLEXIBLE DE ALTA DENSIDAD NEGRA. TUBO Ø10" (250 mm), TUBERÍA PEAD, PE100, SDR17, DN50, PE.</v>
          </cell>
          <cell r="C2216" t="str">
            <v>ML</v>
          </cell>
          <cell r="D2216">
            <v>304161</v>
          </cell>
        </row>
        <row r="2217">
          <cell r="A2217">
            <v>11590</v>
          </cell>
          <cell r="B2217" t="str">
            <v>LUMINARIA LED 103W, 48 LED. Driver electrónico 120-227 Vac. 4.000k</v>
          </cell>
          <cell r="C2217" t="str">
            <v>UN</v>
          </cell>
          <cell r="D2217">
            <v>1071000</v>
          </cell>
        </row>
        <row r="2218">
          <cell r="A2218">
            <v>11591</v>
          </cell>
          <cell r="B2218" t="str">
            <v>LUMINARIA LED 37W, 16 LED. Driver electrónico 120-277 V.</v>
          </cell>
          <cell r="C2218" t="str">
            <v>UN</v>
          </cell>
          <cell r="D2218">
            <v>730733</v>
          </cell>
        </row>
        <row r="2219">
          <cell r="A2219">
            <v>11592</v>
          </cell>
          <cell r="B2219" t="str">
            <v>LUMINARIA LED 70W, 32 LED. Driver electrónico 120-277 Vac. 4.000k</v>
          </cell>
          <cell r="C2219" t="str">
            <v>UN</v>
          </cell>
          <cell r="D2219">
            <v>930024</v>
          </cell>
        </row>
        <row r="2220">
          <cell r="A2220">
            <v>11593</v>
          </cell>
          <cell r="B2220" t="str">
            <v>TUBERÍA EN POLIETILENO DE 1" (25mm) - RDE21 - PN 8 - PE 100</v>
          </cell>
          <cell r="C2220" t="str">
            <v>ML</v>
          </cell>
          <cell r="D2220">
            <v>4166</v>
          </cell>
        </row>
        <row r="2221">
          <cell r="A2221">
            <v>11595</v>
          </cell>
          <cell r="B2221" t="str">
            <v>TRANSFORMADOR SEMISUMERGIBLE 75 KVA 11.4 /0.208-0.120 KV DYN5.</v>
          </cell>
          <cell r="C2221" t="str">
            <v>UN</v>
          </cell>
          <cell r="D2221">
            <v>29195988</v>
          </cell>
        </row>
        <row r="2222">
          <cell r="A2222">
            <v>11596</v>
          </cell>
          <cell r="B2222" t="str">
            <v>TRANSFORMADOR SEMISUMERGIBLE 45 KVA 11.4 /0.208-0.120 KV DYN5.</v>
          </cell>
          <cell r="C2222" t="str">
            <v>UN</v>
          </cell>
          <cell r="D2222">
            <v>23683357</v>
          </cell>
        </row>
        <row r="2223">
          <cell r="A2223">
            <v>11597</v>
          </cell>
          <cell r="B2223" t="str">
            <v>TRANSFORMADOR SEMISUMERGIBLE 225 KVA 11.4 /0.208-0.120 KV DYN5.</v>
          </cell>
          <cell r="C2223" t="str">
            <v>UN</v>
          </cell>
          <cell r="D2223">
            <v>61199772</v>
          </cell>
        </row>
        <row r="2224">
          <cell r="A2224">
            <v>11600</v>
          </cell>
          <cell r="B2224" t="str">
            <v>TAPA (REJILLA) PARA CAÑUELA A-124. Dimensiones: 600x300x100mm.</v>
          </cell>
          <cell r="C2224" t="str">
            <v>UN</v>
          </cell>
          <cell r="D2224">
            <v>41703</v>
          </cell>
        </row>
        <row r="2225">
          <cell r="A2225">
            <v>11601</v>
          </cell>
          <cell r="B2225" t="str">
            <v>SUMINISTRO DE HORTENSIA JUMBO - FLOR AZUL (Incluye suministro al sitio de obra de 6 unidades por M2)</v>
          </cell>
          <cell r="C2225" t="str">
            <v>M2</v>
          </cell>
          <cell r="D2225">
            <v>65024</v>
          </cell>
        </row>
        <row r="2226">
          <cell r="A2226">
            <v>11602</v>
          </cell>
          <cell r="B2226" t="str">
            <v>SEMÁFORO CUATRO MÓDULOS FIJACIÓN EN MÁSTIL. Semaforo fijo de 200 mm, Tres luces en teconologia led mueble en policarbonato de alto impacto, soportes para instalacion,alimentacion 110- 220 v</v>
          </cell>
          <cell r="C2226" t="str">
            <v>UN</v>
          </cell>
          <cell r="D2226">
            <v>4574583</v>
          </cell>
        </row>
        <row r="2227">
          <cell r="A2227">
            <v>11603</v>
          </cell>
          <cell r="B2227" t="str">
            <v>SEMÁFORO CUATRO MÓDULOS FIJACIÓN EN MÁSTIL CON FLECHA DE GIRO</v>
          </cell>
          <cell r="C2227" t="str">
            <v>UN</v>
          </cell>
          <cell r="D2227">
            <v>4480262</v>
          </cell>
        </row>
        <row r="2228">
          <cell r="A2228">
            <v>11605</v>
          </cell>
          <cell r="B2228" t="str">
            <v>CONCRETO 7000 PSI 48 MPa (492 Kg/cm2) GRAVA COMÚN 5"</v>
          </cell>
          <cell r="C2228" t="str">
            <v>M3</v>
          </cell>
          <cell r="D2228">
            <v>719766</v>
          </cell>
        </row>
        <row r="2229">
          <cell r="A2229">
            <v>11617</v>
          </cell>
          <cell r="B2229" t="str">
            <v>ADOQUIN DE CONCRETO A26 (200x100x60mm) AMARILLO</v>
          </cell>
          <cell r="C2229" t="str">
            <v>UN</v>
          </cell>
          <cell r="D2229">
            <v>1600</v>
          </cell>
        </row>
        <row r="2230">
          <cell r="A2230">
            <v>11618</v>
          </cell>
          <cell r="B2230" t="str">
            <v>ADOQUIN DE CONCRETO A26 (200x100x60mm) OCRE</v>
          </cell>
          <cell r="C2230" t="str">
            <v>UN</v>
          </cell>
          <cell r="D2230">
            <v>1565</v>
          </cell>
        </row>
        <row r="2231">
          <cell r="A2231">
            <v>11619</v>
          </cell>
          <cell r="B2231" t="e">
            <v>#VALUE!</v>
          </cell>
          <cell r="C2231" t="str">
            <v>KG</v>
          </cell>
          <cell r="D2231">
            <v>18088</v>
          </cell>
        </row>
        <row r="2232">
          <cell r="A2232">
            <v>11620</v>
          </cell>
          <cell r="B2232" t="str">
            <v>ADOQUIN DE CONCRETO A25 (200x100x60mm) PEATONAL CHOCOLATE</v>
          </cell>
          <cell r="C2232" t="str">
            <v>UN</v>
          </cell>
          <cell r="D2232">
            <v>1450</v>
          </cell>
        </row>
        <row r="2233">
          <cell r="A2233">
            <v>11624</v>
          </cell>
          <cell r="B2233" t="str">
            <v>MUEBLE O MESA CON PUERTAS EN ACERO INOXIDABLE 1.23m x 0.60m x 0.90m</v>
          </cell>
          <cell r="C2233" t="str">
            <v>UN</v>
          </cell>
          <cell r="D2233">
            <v>4368157</v>
          </cell>
        </row>
        <row r="2234">
          <cell r="A2234">
            <v>11625</v>
          </cell>
          <cell r="B2234" t="str">
            <v>MUEBLE O MESA CON PUERTAS EN ACERO INOXIDABLE 2.65m x 0.60m x 0.90m</v>
          </cell>
          <cell r="C2234" t="str">
            <v>UN</v>
          </cell>
          <cell r="D2234">
            <v>9440855</v>
          </cell>
        </row>
        <row r="2235">
          <cell r="A2235">
            <v>11629</v>
          </cell>
          <cell r="B2235" t="str">
            <v>TUBERIA EN ACERO D=36" CON UNIONES ESPIGO-CAMPANA CON EMPAQUE DE CAUCHO, CON REVESTIMIENTO INTERIOR Y RECUBRIMIENTO EXTERIOR EN MORTERO DE CEMENTO. PRESIÓN DE TRABAJO = 150 PSI</v>
          </cell>
          <cell r="C2235" t="str">
            <v>ML</v>
          </cell>
          <cell r="D2235">
            <v>3628682</v>
          </cell>
        </row>
        <row r="2236">
          <cell r="A2236">
            <v>11630</v>
          </cell>
          <cell r="B2236" t="str">
            <v>CODO EN ACERO 36" ENTRE 5° Y 22½° JUNTA ESPIGO / CAMPANA CON EMPAQUE DE CAUCHO, CON REVESTIMIENTO INTERIOR Y RECUBRIMIENTO EXTERIOR EN MORTERO DE CEMENTO. L=0,50 X 0,50M. PRESIÓN DE TRABAJO =150 PSI</v>
          </cell>
          <cell r="C2236" t="str">
            <v>UN</v>
          </cell>
          <cell r="D2236">
            <v>8297659</v>
          </cell>
        </row>
        <row r="2237">
          <cell r="A2237">
            <v>11631</v>
          </cell>
          <cell r="B2237" t="str">
            <v>CODO EN ACERO 36" ENTRE 22½° Y 45° JUNTA ESPIGO/CAMPANA CON EMPAQUE DE CAUCHO, CON REVESTIMIENTO INTERIOR Y RECUBRIMIENTO EXTERIOR EN MORTERO DE CEMENTO. L=0,80 X 0,80M. PRESIÓN DE TRABAJO =150 PSI</v>
          </cell>
          <cell r="C2237" t="str">
            <v>UN</v>
          </cell>
          <cell r="D2237">
            <v>11802008</v>
          </cell>
        </row>
        <row r="2238">
          <cell r="A2238">
            <v>11632</v>
          </cell>
          <cell r="B2238" t="str">
            <v>CODO EN ACERO 36" ENTRE 45° Y 67½°  JUNTA ESPIGO/CAMPANA CON EMPAQUE DE CAUCHO, CON REVESTIMIENTO INTERIOR Y RECUBRIMIENTO EXTERIOR EN MORTERO DE CEMENTO. L=1.20 X 1.20 M. PRESIÓN DE TRABAJO =150 PSI</v>
          </cell>
          <cell r="C2238" t="str">
            <v>UN</v>
          </cell>
          <cell r="D2238">
            <v>15239620</v>
          </cell>
        </row>
        <row r="2239">
          <cell r="A2239">
            <v>11633</v>
          </cell>
          <cell r="B2239" t="str">
            <v>CODO EN ACERO 36" ENTRE 67½° Y 90° JUNTA ESPIGO/CAMPANA CON EMPAQUE DE CAUCHO, CON REVESTIMIENTO INTERIOR Y RECUBRIMIENTO EXTERIOR EN MORTERO DE CEMENTO. L=1.65 X 1.65 M. PRESIÓN DE TRABAJO =150 PSI</v>
          </cell>
          <cell r="C2239" t="str">
            <v>UN</v>
          </cell>
          <cell r="D2239">
            <v>18994173</v>
          </cell>
        </row>
        <row r="2240">
          <cell r="A2240">
            <v>11634</v>
          </cell>
          <cell r="B2240" t="str">
            <v>REDUCCIÓN EN ACERO 36" x 24" CON EXTREMO ESPIGO Ø36" Y CAMPANA Ø24", CON REVESTIMIENTO INTERIOR Y RECUBRIMIENTO EXTERIOR EN MORTERO DE CEMENTO. L=1.45m. PRESIÓN DE TRABAJO =150 PSI</v>
          </cell>
          <cell r="C2240" t="str">
            <v>UN</v>
          </cell>
          <cell r="D2240">
            <v>8287726</v>
          </cell>
        </row>
        <row r="2241">
          <cell r="A2241">
            <v>11635</v>
          </cell>
          <cell r="B2241" t="str">
            <v>TEE EN ACERO Ø 24" x 24" CON EXTREMOS ESPIGO/CAMPANA Y BRIDA EN LA DERIVACIÓN, CON REVESTIMIENTO INTERIOR Y RECUBRIMIENTO EXTERIOR EN MORTERO CEMENTO, L=1,50x0,90m.</v>
          </cell>
          <cell r="C2241" t="str">
            <v>UN</v>
          </cell>
          <cell r="D2241">
            <v>11550975</v>
          </cell>
        </row>
        <row r="2242">
          <cell r="A2242">
            <v>11641</v>
          </cell>
          <cell r="B2242" t="str">
            <v>NIPLE EN ACERO Ø 16" EXTREMOS BRIDA/CAMPANA, CON REVESTIMIENTO INTERIOR Y EXTERIOR EN MORTERO CEMENTO. L= 1500mm. SUMINISTRO Y TRANSPORTE</v>
          </cell>
          <cell r="C2242" t="str">
            <v>UN</v>
          </cell>
          <cell r="D2242">
            <v>4607938</v>
          </cell>
        </row>
        <row r="2243">
          <cell r="A2243">
            <v>11642</v>
          </cell>
          <cell r="B2243" t="str">
            <v>NIPLE EN ACERO Ø 24" EXTREMOS ESPIGO/BRIDA,  CON REVESTIMIENTO INTERIOR Y EXTERIOR EN MORTERO CEMENTO. L= 2000mm CON SALIDA PARA VENTOSA Ø=2". SUMINISTRO Y TRANSPORTE</v>
          </cell>
          <cell r="C2243" t="str">
            <v>UN</v>
          </cell>
          <cell r="D2243">
            <v>9734760</v>
          </cell>
        </row>
        <row r="2244">
          <cell r="A2244">
            <v>11644</v>
          </cell>
          <cell r="B2244" t="str">
            <v>CINTURÓN DE CIERRE EN ACERO Ø24" REVESTIDO CON PINTURA ANTICORROSIVA PARA EMPATES DE TUBERÍA EN WSP A CCP LINEAL. PRESIÓN TRABAJO 150 PSI.SUMINISTRO Y TRANSPORTE</v>
          </cell>
          <cell r="C2244" t="str">
            <v>UN</v>
          </cell>
          <cell r="D2244">
            <v>790440</v>
          </cell>
        </row>
        <row r="2245">
          <cell r="A2245">
            <v>11646</v>
          </cell>
          <cell r="B2245" t="str">
            <v>CODO EN ACERO D=30"  ENTRE 45° Y 67 1/2°, JUNTA ESPIGO CAMPANA CON EMPAQUE DE CAUHO, CON REVESTIMIENTO INTERIOR Y EXTERIOR EN MORTERO DE CEMENTO. L=1.00M X 1.00M. PRESIÓN DE TRABAJO 150 PSI. SUM. Y TR</v>
          </cell>
          <cell r="C2245" t="str">
            <v>UN</v>
          </cell>
          <cell r="D2245">
            <v>11800403</v>
          </cell>
        </row>
        <row r="2246">
          <cell r="A2246">
            <v>11647</v>
          </cell>
          <cell r="B2246" t="str">
            <v>REDUCCION  EN ACERO 30" x 24" CON EXTREMOS ESPIGO CAMPANA, REVEST.INTERIOR Y RECUBR EXT. EN MORTERO CEMENTO. L= 0,84m PRESIÓN TRABAJO 150 PSI. SUMINISTRO Y TRANSPORTE</v>
          </cell>
          <cell r="C2246" t="str">
            <v>UN</v>
          </cell>
          <cell r="D2246">
            <v>5561859</v>
          </cell>
        </row>
        <row r="2247">
          <cell r="A2247">
            <v>11648</v>
          </cell>
          <cell r="B2247" t="str">
            <v>SALIDA NORMAL EN ACERO F 12" CON EXTREMO BRIDADO. REVESTIMIENTOS INTERIOR Y EXTERIOR EN PINTURA EPÓXICA. L=0.15M. INSTALADA EN FÁBRICA SOBRE TUBO O ACCESORIO HASTA F 30".. SUMINISTRO Y TRANSPORTE</v>
          </cell>
          <cell r="C2247" t="str">
            <v>UN</v>
          </cell>
          <cell r="D2247">
            <v>2019466</v>
          </cell>
        </row>
        <row r="2248">
          <cell r="A2248">
            <v>11649</v>
          </cell>
          <cell r="B2248" t="str">
            <v>UNION DRESSER D=30". SUMINISTRO Y TRANSPORTE</v>
          </cell>
          <cell r="C2248" t="str">
            <v>UN</v>
          </cell>
          <cell r="D2248">
            <v>4915794</v>
          </cell>
        </row>
        <row r="2249">
          <cell r="A2249">
            <v>11652</v>
          </cell>
          <cell r="B2249" t="str">
            <v>NIPLE EN ACERO Ø=30" EXTREMOS BRIDA/CAMPANA,  REVEST.INTERIOR Y RECUBR EXT. EN MORTERO CEMENTO, CON SALIDA TANGENCIAL PARA PURGA 4" L= 2500mm. SUMINISTRO Y TRANSPORTE</v>
          </cell>
          <cell r="C2249" t="str">
            <v>UN</v>
          </cell>
          <cell r="D2249">
            <v>14930922</v>
          </cell>
        </row>
        <row r="2250">
          <cell r="A2250">
            <v>11653</v>
          </cell>
          <cell r="B2250" t="str">
            <v>TEE EN ACERO Ø 30"x24" EXTREMOS ESPIGO/CAMPANA EN LA RAMA PRINCIPAL Y BRIDA EN LA DERIVACIÓN, REVEST.INTERIOR Y RECUBR EXT. EN MORTERO CEMENTO,  L= 3000mm. SUMINISTRO Y TRANSPORTE</v>
          </cell>
          <cell r="C2250" t="str">
            <v>UN</v>
          </cell>
          <cell r="D2250">
            <v>16239110</v>
          </cell>
        </row>
        <row r="2251">
          <cell r="A2251">
            <v>11655</v>
          </cell>
          <cell r="B2251" t="str">
            <v>CINTURÓN DE CIERRE EN ACERO Ø 16" REVESTIDO CON PINTURA ANTICORROSIVA. PARA EMPATES DE TUBERÍA EN WSP A CCP LINEAL. PRESIÓN DE TRABAJO 150 PSI. SUMINISTRO Y TRANSPORTE</v>
          </cell>
          <cell r="C2251" t="str">
            <v>UN</v>
          </cell>
          <cell r="D2251">
            <v>560468</v>
          </cell>
        </row>
        <row r="2252">
          <cell r="A2252">
            <v>11657</v>
          </cell>
          <cell r="B2252" t="str">
            <v>UNIÓN JUNTA DE DESMONTAJE Ø 8 (A) SUMINISTRO Y TRANSPORTE</v>
          </cell>
          <cell r="C2252" t="str">
            <v>UN</v>
          </cell>
          <cell r="D2252">
            <v>1750490</v>
          </cell>
        </row>
        <row r="2253">
          <cell r="A2253">
            <v>11659</v>
          </cell>
          <cell r="B2253" t="str">
            <v>TEE EN ACERO Ø 20" x 20" CON EXTREMOS ESPIGO/CAMPANA Y BRIDA EN LA DERIVACIÓN (ACERO). SUMINISTRO Y TRANSPORTE</v>
          </cell>
          <cell r="C2253" t="str">
            <v>UN</v>
          </cell>
          <cell r="D2253">
            <v>9028106</v>
          </cell>
        </row>
        <row r="2254">
          <cell r="A2254">
            <v>11665</v>
          </cell>
          <cell r="B2254" t="str">
            <v>UNION DRESSER D= 20" SUMINISTRO Y TRANSPORTE</v>
          </cell>
          <cell r="C2254" t="str">
            <v>UN</v>
          </cell>
          <cell r="D2254">
            <v>1797209</v>
          </cell>
        </row>
        <row r="2255">
          <cell r="A2255">
            <v>11666</v>
          </cell>
          <cell r="B2255" t="str">
            <v>VALVULA DE MARIPOSA Ø 20" (A) (150 PSI). SUMINISTRO Y TRANSPORTE</v>
          </cell>
          <cell r="C2255" t="str">
            <v>UN</v>
          </cell>
          <cell r="D2255">
            <v>22411666</v>
          </cell>
        </row>
        <row r="2256">
          <cell r="A2256">
            <v>11668</v>
          </cell>
          <cell r="B2256" t="str">
            <v>NIPLE EN ACERO Ø 3" CON BRIDA Y EXTREMO LISO L= 300mm, REVESTIMIENTO INTERIOR Y EXTERIOR EN PINTURA EXPOXICA. SUMINISTRO Y TRANSPORTE</v>
          </cell>
          <cell r="C2256" t="str">
            <v>UN</v>
          </cell>
          <cell r="D2256">
            <v>357768</v>
          </cell>
        </row>
        <row r="2257">
          <cell r="A2257">
            <v>11670</v>
          </cell>
          <cell r="B2257" t="str">
            <v>VÁLVULA DE COMPUERTA DE Ø 3" BRONCE T/P RED WHITE. SUMINISTRO Y TRANSPORTE</v>
          </cell>
          <cell r="C2257" t="str">
            <v>UN</v>
          </cell>
          <cell r="D2257">
            <v>1139187</v>
          </cell>
        </row>
        <row r="2258">
          <cell r="A2258">
            <v>11672</v>
          </cell>
          <cell r="B2258" t="str">
            <v>CODO EN ACERO D=20" ENTRE 45° y 67.5° JUNTA ESPIGO-CAMPANA CON EMPAQUE CAUCHO.  REVESTIMIENTO INTERIOR Y EXTERIOR EN MORTERO DE CEMENTO. L=1,00X1,00M PRESIÓN TRABAJO 150 PSI. SUMINISTRO Y TRANSPORTE</v>
          </cell>
          <cell r="C2258" t="str">
            <v>UN</v>
          </cell>
          <cell r="D2258">
            <v>6751231</v>
          </cell>
        </row>
        <row r="2259">
          <cell r="A2259">
            <v>11708</v>
          </cell>
          <cell r="B2259" t="str">
            <v>REDUCCION AC  8"x4" EXTREMO LISO</v>
          </cell>
          <cell r="C2259" t="str">
            <v>UN</v>
          </cell>
          <cell r="D2259">
            <v>320529</v>
          </cell>
        </row>
        <row r="2260">
          <cell r="A2260">
            <v>11711</v>
          </cell>
          <cell r="B2260" t="str">
            <v>TUBERIA PEAD 1.30m - PE 100 - PN 8 - RDE21</v>
          </cell>
          <cell r="C2260" t="str">
            <v>ML</v>
          </cell>
          <cell r="D2260">
            <v>3559191</v>
          </cell>
        </row>
        <row r="2261">
          <cell r="A2261">
            <v>11712</v>
          </cell>
          <cell r="B2261" t="str">
            <v>TUBERIA PEAD 1.40m - PE 100 - PN 8 - RDE21</v>
          </cell>
          <cell r="C2261" t="str">
            <v>ML</v>
          </cell>
          <cell r="D2261">
            <v>3885244</v>
          </cell>
        </row>
        <row r="2262">
          <cell r="A2262">
            <v>11713</v>
          </cell>
          <cell r="B2262" t="str">
            <v>TUBERIA PEAD 1.50m - PE 100 - PN 8 - RDE21</v>
          </cell>
          <cell r="C2262" t="str">
            <v>ML</v>
          </cell>
          <cell r="D2262">
            <v>4391814</v>
          </cell>
        </row>
        <row r="2263">
          <cell r="A2263">
            <v>11714</v>
          </cell>
          <cell r="B2263" t="str">
            <v>GABINETE CONTRAINCENDIO T2</v>
          </cell>
          <cell r="C2263" t="str">
            <v>UN</v>
          </cell>
          <cell r="D2263">
            <v>820936</v>
          </cell>
        </row>
        <row r="2264">
          <cell r="A2264">
            <v>11715</v>
          </cell>
          <cell r="B2264" t="str">
            <v>TUBERIA PEAD 1.60m - PE 100 - PN 8 - RDE21</v>
          </cell>
          <cell r="C2264" t="str">
            <v>ML</v>
          </cell>
          <cell r="D2264">
            <v>4932863</v>
          </cell>
        </row>
        <row r="2265">
          <cell r="A2265">
            <v>11716</v>
          </cell>
          <cell r="B2265" t="str">
            <v>TUBERIA PEAD 1.80m - PE 100 - PN 8 - RDE21</v>
          </cell>
          <cell r="C2265" t="str">
            <v>ML</v>
          </cell>
          <cell r="D2265">
            <v>6289996</v>
          </cell>
        </row>
        <row r="2266">
          <cell r="A2266">
            <v>11717</v>
          </cell>
          <cell r="B2266" t="str">
            <v>TUBERIA PEAD 2.00m - PE 100 - PN 8 - RDE21</v>
          </cell>
          <cell r="C2266" t="str">
            <v>ML</v>
          </cell>
          <cell r="D2266">
            <v>7661157</v>
          </cell>
        </row>
        <row r="2267">
          <cell r="A2267">
            <v>11718</v>
          </cell>
          <cell r="B2267" t="str">
            <v>TUBO PE100 PN16 90mm Ø3"</v>
          </cell>
          <cell r="C2267" t="str">
            <v>ML</v>
          </cell>
          <cell r="D2267">
            <v>40684</v>
          </cell>
        </row>
        <row r="2268">
          <cell r="A2268">
            <v>11719</v>
          </cell>
          <cell r="B2268" t="str">
            <v>TUBO PE100 PN16 110mm Ø4"</v>
          </cell>
          <cell r="C2268" t="str">
            <v>ML</v>
          </cell>
          <cell r="D2268">
            <v>60659</v>
          </cell>
        </row>
        <row r="2269">
          <cell r="A2269">
            <v>11720</v>
          </cell>
          <cell r="B2269" t="str">
            <v>TUBO PE100 PN10 160mm Ø6"</v>
          </cell>
          <cell r="C2269" t="str">
            <v>ML</v>
          </cell>
          <cell r="D2269">
            <v>68875</v>
          </cell>
        </row>
        <row r="2270">
          <cell r="A2270">
            <v>11721</v>
          </cell>
          <cell r="B2270" t="str">
            <v>CODO 45° - RDE 11 - PE100 - PN16 (110mm) Ø4"</v>
          </cell>
          <cell r="C2270" t="str">
            <v>UN</v>
          </cell>
          <cell r="D2270">
            <v>148051</v>
          </cell>
        </row>
        <row r="2271">
          <cell r="A2271">
            <v>11722</v>
          </cell>
          <cell r="B2271" t="str">
            <v>CODO 45° - RDE 11 - PE100 - PN16 (160mm) Ø6"</v>
          </cell>
          <cell r="C2271" t="str">
            <v>UN</v>
          </cell>
          <cell r="D2271">
            <v>293316</v>
          </cell>
        </row>
        <row r="2272">
          <cell r="A2272">
            <v>11723</v>
          </cell>
          <cell r="B2272" t="str">
            <v>CODO 90° - RDE 11 - PE100 - PN16 (160mm) Ø6"</v>
          </cell>
          <cell r="C2272" t="str">
            <v>UN</v>
          </cell>
          <cell r="D2272">
            <v>350866</v>
          </cell>
        </row>
        <row r="2273">
          <cell r="A2273">
            <v>11724</v>
          </cell>
          <cell r="B2273" t="str">
            <v>CODO 45° - RDE 11 - PE100 - PN16 (200mm) Ø8"</v>
          </cell>
          <cell r="C2273" t="str">
            <v>UN</v>
          </cell>
          <cell r="D2273">
            <v>518404</v>
          </cell>
        </row>
        <row r="2274">
          <cell r="A2274">
            <v>11727</v>
          </cell>
          <cell r="B2274" t="str">
            <v>TAPÓN PVC TIPO U.M D=12" (Suministro e Instalación)</v>
          </cell>
          <cell r="C2274" t="str">
            <v>UN</v>
          </cell>
          <cell r="D2274">
            <v>1091860</v>
          </cell>
        </row>
        <row r="2275">
          <cell r="A2275">
            <v>11728</v>
          </cell>
          <cell r="B2275" t="str">
            <v>UNIÓN 3" PE 100, PN16 - RDE 11</v>
          </cell>
          <cell r="C2275" t="str">
            <v>UN</v>
          </cell>
          <cell r="D2275">
            <v>86152</v>
          </cell>
        </row>
        <row r="2276">
          <cell r="A2276">
            <v>11729</v>
          </cell>
          <cell r="B2276" t="str">
            <v>UNIÓN 4" PE 100, PN16 - RDE 11</v>
          </cell>
          <cell r="C2276" t="str">
            <v>UN</v>
          </cell>
          <cell r="D2276">
            <v>103523</v>
          </cell>
        </row>
        <row r="2277">
          <cell r="A2277">
            <v>11735</v>
          </cell>
          <cell r="B2277" t="str">
            <v>BRIDA LOCA POLIETILENO D= 8"</v>
          </cell>
          <cell r="C2277" t="str">
            <v>UN</v>
          </cell>
          <cell r="D2277">
            <v>231693</v>
          </cell>
        </row>
        <row r="2278">
          <cell r="A2278">
            <v>11736</v>
          </cell>
          <cell r="B2278" t="str">
            <v>PORTABRIDA POLIETILENO D= 8" PE 100, PN 16 - RDE 11</v>
          </cell>
          <cell r="C2278" t="str">
            <v>UN</v>
          </cell>
          <cell r="D2278">
            <v>200956</v>
          </cell>
        </row>
        <row r="2279">
          <cell r="A2279">
            <v>11737</v>
          </cell>
          <cell r="B2279" t="str">
            <v>UNIÓN 6" PE 100, PN16 - RDE 11</v>
          </cell>
          <cell r="C2279" t="str">
            <v>UN</v>
          </cell>
          <cell r="D2279">
            <v>200473</v>
          </cell>
        </row>
        <row r="2280">
          <cell r="A2280">
            <v>11738</v>
          </cell>
          <cell r="B2280" t="str">
            <v>BRIDA LOCA POLIETILENO D= 4"</v>
          </cell>
          <cell r="C2280" t="str">
            <v>UN</v>
          </cell>
          <cell r="D2280">
            <v>95609</v>
          </cell>
        </row>
        <row r="2281">
          <cell r="A2281">
            <v>11739</v>
          </cell>
          <cell r="B2281" t="str">
            <v>PORTABRIDA POLIETILENO D= 4" PE 100, PN 16 - RDE 11</v>
          </cell>
          <cell r="C2281" t="str">
            <v>UN</v>
          </cell>
          <cell r="D2281">
            <v>48314</v>
          </cell>
        </row>
        <row r="2282">
          <cell r="A2282">
            <v>11743</v>
          </cell>
          <cell r="B2282" t="str">
            <v>NIPLE 36" ACERO CARBON EXTREMOS BRIDA/CAMPANA, CON REVESTIMIENTO INTERIOR Y RECUBRIMIENTO EXTERIOR EN MORTERO CEMENTO, CON SALIDA TANGENCIAL PARA PURGA 4" L= 2500mm. SUMINISTRO Y TRANSPORTE</v>
          </cell>
          <cell r="C2282" t="str">
            <v>UN</v>
          </cell>
          <cell r="D2282">
            <v>28957503</v>
          </cell>
        </row>
        <row r="2283">
          <cell r="A2283">
            <v>11744</v>
          </cell>
          <cell r="B2283" t="str">
            <v>TUBERIA PEAD 200mm (8") - PE 100 - PN 8 - RDE21</v>
          </cell>
          <cell r="C2283" t="str">
            <v>ML</v>
          </cell>
          <cell r="D2283">
            <v>88839</v>
          </cell>
        </row>
        <row r="2284">
          <cell r="A2284">
            <v>11745</v>
          </cell>
          <cell r="B2284" t="str">
            <v>TUBERIA PEAD 250mm (10") - PE 100 - PN 8 - RDE21</v>
          </cell>
          <cell r="C2284" t="str">
            <v>ML</v>
          </cell>
          <cell r="D2284">
            <v>151219</v>
          </cell>
        </row>
        <row r="2285">
          <cell r="A2285">
            <v>11746</v>
          </cell>
          <cell r="B2285" t="str">
            <v>TUBERIA PEAD 300mm (12") - PE 100 - PN 8 - RDE21</v>
          </cell>
          <cell r="C2285" t="str">
            <v>ML</v>
          </cell>
          <cell r="D2285">
            <v>240445</v>
          </cell>
        </row>
        <row r="2286">
          <cell r="A2286">
            <v>11747</v>
          </cell>
          <cell r="B2286" t="str">
            <v>TUBERIA PEAD 350mm (14") - PE 100 - PN 8 - RDE21</v>
          </cell>
          <cell r="C2286" t="str">
            <v>ML</v>
          </cell>
          <cell r="D2286">
            <v>264088</v>
          </cell>
        </row>
        <row r="2287">
          <cell r="A2287">
            <v>11748</v>
          </cell>
          <cell r="B2287" t="str">
            <v>TUBERIA PEAD 400mm (16") - PE 100 - PN 8 - RDE21</v>
          </cell>
          <cell r="C2287" t="str">
            <v>ML</v>
          </cell>
          <cell r="D2287">
            <v>300813</v>
          </cell>
        </row>
        <row r="2288">
          <cell r="A2288">
            <v>11764</v>
          </cell>
          <cell r="B2288" t="str">
            <v xml:space="preserve">TEE PE 6"x4" (150x100mm) - PE 100, PN 16 - RDE 17 </v>
          </cell>
          <cell r="C2288" t="str">
            <v>UN</v>
          </cell>
          <cell r="D2288">
            <v>452813</v>
          </cell>
        </row>
        <row r="2289">
          <cell r="A2289">
            <v>11765</v>
          </cell>
          <cell r="B2289" t="str">
            <v>UNION REPARACION DESLIZANTE PVC D=1"</v>
          </cell>
          <cell r="C2289" t="str">
            <v>UN</v>
          </cell>
          <cell r="D2289">
            <v>19070</v>
          </cell>
        </row>
        <row r="2290">
          <cell r="A2290">
            <v>11766</v>
          </cell>
          <cell r="B2290" t="str">
            <v>TEE PE 8"x4" (200x100mm) PE100, PN 16 - RDE 11</v>
          </cell>
          <cell r="C2290" t="str">
            <v>UN</v>
          </cell>
          <cell r="D2290">
            <v>778141</v>
          </cell>
        </row>
        <row r="2291">
          <cell r="A2291">
            <v>11770</v>
          </cell>
          <cell r="B2291" t="str">
            <v>BRIDA LOCA POLIETILENO D= 3"</v>
          </cell>
          <cell r="C2291" t="str">
            <v>UN</v>
          </cell>
          <cell r="D2291">
            <v>73423</v>
          </cell>
        </row>
        <row r="2292">
          <cell r="A2292">
            <v>11771</v>
          </cell>
          <cell r="B2292" t="str">
            <v>PORTABRIDA POLIETILENO D= 3" PE 100, PN 16 - RDE 11</v>
          </cell>
          <cell r="C2292" t="str">
            <v>UN</v>
          </cell>
          <cell r="D2292">
            <v>46448</v>
          </cell>
        </row>
        <row r="2293">
          <cell r="A2293">
            <v>11772</v>
          </cell>
          <cell r="B2293" t="str">
            <v>TRAGANTE CÚPULA 3" x 2" EN ALUMINIO</v>
          </cell>
          <cell r="C2293" t="str">
            <v>UN</v>
          </cell>
          <cell r="D2293">
            <v>9999</v>
          </cell>
        </row>
        <row r="2294">
          <cell r="A2294">
            <v>11774</v>
          </cell>
          <cell r="B2294" t="str">
            <v>BRIDA LOCA POLIETILENO D= 6"</v>
          </cell>
          <cell r="C2294" t="str">
            <v>UN</v>
          </cell>
          <cell r="D2294">
            <v>168504</v>
          </cell>
        </row>
        <row r="2295">
          <cell r="A2295">
            <v>11775</v>
          </cell>
          <cell r="B2295" t="str">
            <v>PORTABRIDA POLIETILENO D= 6" PE 100, PN 16 - RDE 11</v>
          </cell>
          <cell r="C2295" t="str">
            <v>UN</v>
          </cell>
          <cell r="D2295">
            <v>111545</v>
          </cell>
        </row>
        <row r="2296">
          <cell r="A2296">
            <v>11776</v>
          </cell>
          <cell r="B2296" t="str">
            <v>TEE HD EXTREMO JUNTA HIDRÁULICA 12"X12"</v>
          </cell>
          <cell r="C2296" t="str">
            <v>UN</v>
          </cell>
          <cell r="D2296">
            <v>3171519</v>
          </cell>
        </row>
        <row r="2297">
          <cell r="A2297">
            <v>11777</v>
          </cell>
          <cell r="B2297" t="str">
            <v>TAPON HD EXTREMO LISO D=2"</v>
          </cell>
          <cell r="C2297" t="str">
            <v>UN</v>
          </cell>
          <cell r="D2297">
            <v>57120</v>
          </cell>
        </row>
        <row r="2298">
          <cell r="A2298">
            <v>11781</v>
          </cell>
          <cell r="B2298" t="str">
            <v>CAPACETE METALICO GALVANIZADO IMC DE 6"</v>
          </cell>
          <cell r="C2298" t="str">
            <v>UN</v>
          </cell>
          <cell r="D2298">
            <v>289986</v>
          </cell>
        </row>
        <row r="2299">
          <cell r="A2299">
            <v>11784</v>
          </cell>
          <cell r="B2299" t="str">
            <v>TEE PVC E.L. D=1/2</v>
          </cell>
          <cell r="C2299" t="str">
            <v>UN</v>
          </cell>
          <cell r="D2299">
            <v>1136</v>
          </cell>
        </row>
        <row r="2300">
          <cell r="A2300">
            <v>11786</v>
          </cell>
          <cell r="B2300" t="str">
            <v>CODO 45° 1/8 CxE PVC SANITARIA D= 3"</v>
          </cell>
          <cell r="C2300" t="str">
            <v>UN</v>
          </cell>
          <cell r="D2300">
            <v>11406</v>
          </cell>
        </row>
        <row r="2301">
          <cell r="A2301">
            <v>11787</v>
          </cell>
          <cell r="B2301" t="str">
            <v>YEE PVC SANITARIA 6" x 8"</v>
          </cell>
          <cell r="C2301" t="str">
            <v>UN</v>
          </cell>
          <cell r="D2301">
            <v>312460</v>
          </cell>
        </row>
        <row r="2302">
          <cell r="A2302">
            <v>11789</v>
          </cell>
          <cell r="B2302" t="str">
            <v>TUBERIA PVC U.M. EXT CORRUGADO/INT LISO U.M. NORMA NTC 3722-1 D=60"</v>
          </cell>
          <cell r="C2302" t="str">
            <v>ML</v>
          </cell>
          <cell r="D2302">
            <v>5037000</v>
          </cell>
        </row>
        <row r="2303">
          <cell r="A2303">
            <v>11790</v>
          </cell>
          <cell r="B2303" t="str">
            <v>SOPORTE PARA TUBERÍA DIÁMETRO 3" TIPO "OMEGA"</v>
          </cell>
          <cell r="C2303" t="str">
            <v>UN</v>
          </cell>
          <cell r="D2303">
            <v>3436</v>
          </cell>
        </row>
        <row r="2304">
          <cell r="A2304">
            <v>11796</v>
          </cell>
          <cell r="B2304" t="str">
            <v>NIPLE EN ACERO Ø 12" CON EXTREMOS BRIDADOS, CON REVESTIMIENTO INTERIOR EN MORTERO DE CEMENTO Y RECUBRIMIENTO EXTERIOR EN PINTURA EPÓXICA. L = 2.50 m. INCLUYE UNA SALIDA TANGENCIAL EN ACERO Ø 2" CON EX</v>
          </cell>
          <cell r="C2304" t="str">
            <v>UN</v>
          </cell>
          <cell r="D2304">
            <v>5653788</v>
          </cell>
        </row>
        <row r="2305">
          <cell r="A2305">
            <v>11797</v>
          </cell>
          <cell r="B2305" t="str">
            <v>TRANSFORMADOR TIPO PEDESTAL PARA AP DE 75 KVA 11.4/0.380-0.220KV EN ACEITE VEGETAL.</v>
          </cell>
          <cell r="C2305" t="str">
            <v>UN</v>
          </cell>
          <cell r="D2305">
            <v>19731359</v>
          </cell>
        </row>
        <row r="2306">
          <cell r="A2306">
            <v>11798</v>
          </cell>
          <cell r="B2306" t="str">
            <v>CODO HD 90° EXTREMO JUNTA HIDRÁULICA D=8"</v>
          </cell>
          <cell r="C2306" t="str">
            <v>UN</v>
          </cell>
          <cell r="D2306">
            <v>941909</v>
          </cell>
        </row>
        <row r="2307">
          <cell r="A2307">
            <v>11799</v>
          </cell>
          <cell r="B2307" t="str">
            <v>TAPON HD EXTREMO JUNTA HIDRÁULICA D=8"</v>
          </cell>
          <cell r="C2307" t="str">
            <v>UN</v>
          </cell>
          <cell r="D2307">
            <v>451981</v>
          </cell>
        </row>
        <row r="2308">
          <cell r="A2308">
            <v>11800</v>
          </cell>
          <cell r="B2308" t="str">
            <v>TEE HD EXTREMO JUNTA HIDRÁULICA 8"x4"</v>
          </cell>
          <cell r="C2308" t="str">
            <v>UN</v>
          </cell>
          <cell r="D2308">
            <v>1131535</v>
          </cell>
        </row>
        <row r="2309">
          <cell r="A2309">
            <v>11801</v>
          </cell>
          <cell r="B2309" t="str">
            <v>TEE HD EXTREMO JUNTA HIDRÁULICA 8"x6"</v>
          </cell>
          <cell r="C2309" t="str">
            <v>UN</v>
          </cell>
          <cell r="D2309">
            <v>1280440</v>
          </cell>
        </row>
        <row r="2310">
          <cell r="A2310">
            <v>11803</v>
          </cell>
          <cell r="B2310" t="str">
            <v>VALVULA DE MARIPOSA D=18" EXTREMOS BRIDADOS CLASE 150 OPERACIÓN MANUAL</v>
          </cell>
          <cell r="C2310" t="str">
            <v>UN</v>
          </cell>
          <cell r="D2310">
            <v>20436796</v>
          </cell>
        </row>
        <row r="2311">
          <cell r="A2311">
            <v>11804</v>
          </cell>
          <cell r="B2311" t="str">
            <v>CODO HD 22.5° EXTREMO JUNTA HIDRÁULICA PARA PVC D= 3"</v>
          </cell>
          <cell r="C2311" t="str">
            <v>UN</v>
          </cell>
          <cell r="D2311">
            <v>177310</v>
          </cell>
        </row>
        <row r="2312">
          <cell r="A2312">
            <v>11805</v>
          </cell>
          <cell r="B2312" t="str">
            <v>CODO HD 45° EXTREMO JUNTA HIDRÁULICA PARA PVC D= 3"</v>
          </cell>
          <cell r="C2312" t="str">
            <v>UN</v>
          </cell>
          <cell r="D2312">
            <v>177310</v>
          </cell>
        </row>
        <row r="2313">
          <cell r="A2313">
            <v>11806</v>
          </cell>
          <cell r="B2313" t="str">
            <v>CODO HD 90° EXTREMO JUNTA HIDRÁULICA PARA PVC D= 3".</v>
          </cell>
          <cell r="C2313" t="str">
            <v>UN</v>
          </cell>
          <cell r="D2313">
            <v>198057</v>
          </cell>
        </row>
        <row r="2314">
          <cell r="A2314">
            <v>11807</v>
          </cell>
          <cell r="B2314" t="str">
            <v>TEE HD EXTREMO JUNTA HIDRÁULICA 6"x6"</v>
          </cell>
          <cell r="C2314" t="str">
            <v>UN</v>
          </cell>
          <cell r="D2314">
            <v>765170</v>
          </cell>
        </row>
        <row r="2315">
          <cell r="A2315">
            <v>11813</v>
          </cell>
          <cell r="B2315" t="str">
            <v>BREAKER INDUSTRIAL GRADUABLE DE 40A HASTA 100A</v>
          </cell>
          <cell r="C2315" t="str">
            <v>UN</v>
          </cell>
          <cell r="D2315">
            <v>225446</v>
          </cell>
        </row>
        <row r="2316">
          <cell r="A2316">
            <v>11814</v>
          </cell>
          <cell r="B2316" t="str">
            <v>BLOQUE DE CEMENTO MACIZO 6X20X20 COLOR ARENA, CHOCOLATE O SIMILAR</v>
          </cell>
          <cell r="C2316" t="str">
            <v>UN</v>
          </cell>
          <cell r="D2316">
            <v>3500</v>
          </cell>
        </row>
        <row r="2317">
          <cell r="A2317">
            <v>11815</v>
          </cell>
          <cell r="B2317" t="str">
            <v>RECEPCIÓN DE NIDOS RESCATADOS  (MAXIMO 3 HUEVOS).</v>
          </cell>
          <cell r="C2317" t="str">
            <v>UN</v>
          </cell>
          <cell r="D2317">
            <v>50000</v>
          </cell>
        </row>
        <row r="2318">
          <cell r="A2318">
            <v>11817</v>
          </cell>
          <cell r="B2318" t="str">
            <v>BLOQUE DE CEMENTO MACIZO 6X20X20 COLOR OCRE</v>
          </cell>
          <cell r="C2318" t="str">
            <v>UN</v>
          </cell>
          <cell r="D2318">
            <v>3500</v>
          </cell>
        </row>
        <row r="2319">
          <cell r="A2319">
            <v>11819</v>
          </cell>
          <cell r="B2319" t="str">
            <v>RECEPCIÓN DE AVES RESCATADAS</v>
          </cell>
          <cell r="C2319" t="str">
            <v>UN</v>
          </cell>
          <cell r="D2319">
            <v>50000</v>
          </cell>
        </row>
        <row r="2320">
          <cell r="A2320">
            <v>11820</v>
          </cell>
          <cell r="B2320" t="str">
            <v>INFORME SOBRE LAS AVES RESCATADAS</v>
          </cell>
          <cell r="C2320" t="str">
            <v>UN</v>
          </cell>
          <cell r="D2320">
            <v>147000</v>
          </cell>
        </row>
        <row r="2321">
          <cell r="A2321">
            <v>11830</v>
          </cell>
          <cell r="B2321" t="str">
            <v>BLOQUE DE CEMENTO MACIZO 6X20X20 COLOR MARRÓN</v>
          </cell>
          <cell r="C2321" t="str">
            <v>UN</v>
          </cell>
          <cell r="D2321">
            <v>3600</v>
          </cell>
        </row>
        <row r="2322">
          <cell r="A2322">
            <v>11831</v>
          </cell>
          <cell r="B2322" t="str">
            <v>BLOQUE DE CEMENTO MACIZO 6X20X20 COLOR GRIS NATURAL O SIMILAR</v>
          </cell>
          <cell r="C2322" t="str">
            <v>UN</v>
          </cell>
          <cell r="D2322">
            <v>3451</v>
          </cell>
        </row>
        <row r="2323">
          <cell r="A2323">
            <v>11834</v>
          </cell>
          <cell r="B2323" t="str">
            <v>AVISO PUNTO IDU 1.50m x 0.90m EN LÁMINA GALVANIZADA CAL. 24. INCLUYE SUMINISTRO E INSTALACIÓN</v>
          </cell>
          <cell r="C2323" t="str">
            <v>UN</v>
          </cell>
          <cell r="D2323">
            <v>799680</v>
          </cell>
        </row>
        <row r="2324">
          <cell r="A2324">
            <v>11835</v>
          </cell>
          <cell r="B2324" t="str">
            <v>VOLANTES TAMAÑO CARTA EN PROPALMATE 90 Gr IMPRESIÓN 4x0 TINTAS IMPRESO A UNA CARA</v>
          </cell>
          <cell r="C2324" t="str">
            <v>UN</v>
          </cell>
          <cell r="D2324">
            <v>444</v>
          </cell>
        </row>
        <row r="2325">
          <cell r="A2325">
            <v>11836</v>
          </cell>
          <cell r="B2325" t="str">
            <v>VOLANTES TAMAÑO CARTA PROPALCOTE 115 Gr IMPRESIÓN 4x4 TINTAS IMPRESO A DOBLE CARA</v>
          </cell>
          <cell r="C2325" t="str">
            <v>UN</v>
          </cell>
          <cell r="D2325">
            <v>481</v>
          </cell>
        </row>
        <row r="2326">
          <cell r="A2326">
            <v>11837</v>
          </cell>
          <cell r="B2326" t="str">
            <v>VOLANTES TAMAÑO CARTA EN PROPALCOTE 90 Gr IMPRESIÓN 4x4 TINTAS</v>
          </cell>
          <cell r="C2326" t="str">
            <v>UN</v>
          </cell>
          <cell r="D2326">
            <v>421</v>
          </cell>
        </row>
        <row r="2327">
          <cell r="A2327">
            <v>11838</v>
          </cell>
          <cell r="B2327" t="str">
            <v>VOLANTES TAMAÑO MEDIA CARTA PROPALCOTE DE 115 Gr IMPRESIÓN 4x4 TINTAS IMPRESO A DOBLE CARA</v>
          </cell>
          <cell r="C2327" t="str">
            <v>UN</v>
          </cell>
          <cell r="D2327">
            <v>235</v>
          </cell>
        </row>
        <row r="2328">
          <cell r="A2328">
            <v>11839</v>
          </cell>
          <cell r="B2328" t="str">
            <v>VOLANTES TAMAÑO MEDIA CARTA PROPALCOTE DE 90 Gr IMPRESIÓN 4x4 TINTAS IMPRESO A DOBLE CARA</v>
          </cell>
          <cell r="C2328" t="str">
            <v>UN</v>
          </cell>
          <cell r="D2328">
            <v>222</v>
          </cell>
        </row>
        <row r="2329">
          <cell r="A2329">
            <v>11840</v>
          </cell>
          <cell r="B2329" t="str">
            <v>CALENDARIOS 15 x 15 cm. 13 HOJAS. BASE SIN IMPRESIÓN. FULL COLOR PROPALCOTE DE 150 Grs. BASE CARTÓN BLANCA, ANILLADO.</v>
          </cell>
          <cell r="C2329" t="str">
            <v>UN</v>
          </cell>
          <cell r="D2329">
            <v>7293</v>
          </cell>
        </row>
        <row r="2330">
          <cell r="A2330">
            <v>11841</v>
          </cell>
          <cell r="B2330" t="str">
            <v>PIEZAS IMANTADAS 8.5 x 5.5 cm HORIZONTAL, CALIBRE DEL IMÁN 0.3 mm, PLASTIFICADO BRILLO UV. REFILADO</v>
          </cell>
          <cell r="C2330" t="str">
            <v>UN</v>
          </cell>
          <cell r="D2330">
            <v>413</v>
          </cell>
        </row>
        <row r="2331">
          <cell r="A2331">
            <v>11842</v>
          </cell>
          <cell r="B2331" t="str">
            <v>ROMPE-TRÁFICO CARTÓN CORRUGADO IMPRESO A UNA CARA EN FULL COLOR ALTA RESOLUCIÓN, FORMA RECTANGULAR TROQUELADO A SILUETA 90 x 1.80 cm</v>
          </cell>
          <cell r="C2331" t="str">
            <v>UN</v>
          </cell>
          <cell r="D2331">
            <v>460000</v>
          </cell>
        </row>
        <row r="2332">
          <cell r="A2332">
            <v>11843</v>
          </cell>
          <cell r="B2332" t="str">
            <v>CARTILLAS 10 - 15 HOJAS INTERNAS FULL COLOR TAMAÑO MEDIA CARTA</v>
          </cell>
          <cell r="C2332" t="str">
            <v>UN</v>
          </cell>
          <cell r="D2332">
            <v>2355</v>
          </cell>
        </row>
        <row r="2333">
          <cell r="A2333">
            <v>11844</v>
          </cell>
          <cell r="B2333" t="str">
            <v>PERIÓDICO PÁGINAS 8/TAMAÑO 37  28.9 cm PAPEL PERIÓDICO DE 45 Gr IMPRESIÓN A COLOR 4x4.</v>
          </cell>
          <cell r="C2333" t="str">
            <v>UN</v>
          </cell>
          <cell r="D2333">
            <v>850</v>
          </cell>
        </row>
        <row r="2334">
          <cell r="A2334">
            <v>11845</v>
          </cell>
          <cell r="B2334" t="str">
            <v>FLOOR PRINTS EN VINILO ADHESIVO RESISTENTE, IMPERMEABLES Y LAVABLES. 70 x 100 cm FULL COLOR.</v>
          </cell>
          <cell r="C2334" t="str">
            <v>UN</v>
          </cell>
          <cell r="D2334">
            <v>84133</v>
          </cell>
        </row>
        <row r="2335">
          <cell r="A2335">
            <v>11846</v>
          </cell>
          <cell r="B2335" t="str">
            <v>VINILOS ADHESIVOS DE 30 x 60 cm PARA SUPERFICIES PLANAS, CORTE REFILADO FULL COLOR BRILLANTE.</v>
          </cell>
          <cell r="C2335" t="str">
            <v>UN</v>
          </cell>
          <cell r="D2335">
            <v>47114</v>
          </cell>
        </row>
        <row r="2336">
          <cell r="A2336">
            <v>11847</v>
          </cell>
          <cell r="B2336" t="str">
            <v>TRANSFORMADOR TIPO PEDESTAL PARA AP DE 30 KVA 11.4/0.380-0.220KV EN ACEITE VEGETAL.</v>
          </cell>
          <cell r="C2336" t="str">
            <v>UN</v>
          </cell>
          <cell r="D2336">
            <v>55987544</v>
          </cell>
        </row>
        <row r="2337">
          <cell r="A2337">
            <v>11848</v>
          </cell>
          <cell r="B2337" t="str">
            <v>TRANSFORMADOR TIPO PEDESTAL PARA AP DE 45 KVA 11.4/0.380-0.220KV EN ACEITE VEGETAL.</v>
          </cell>
          <cell r="C2337" t="str">
            <v>UN</v>
          </cell>
          <cell r="D2337">
            <v>58383497</v>
          </cell>
        </row>
        <row r="2338">
          <cell r="A2338">
            <v>11849</v>
          </cell>
          <cell r="B2338" t="str">
            <v>TRANSFORMADOR TIPO PEDESTAL PARA AP DE 45 KVA 11.4/0.208-0.120KV EN ACEITE VEGETAL.</v>
          </cell>
          <cell r="C2338" t="str">
            <v>UN</v>
          </cell>
          <cell r="D2338">
            <v>6450676</v>
          </cell>
        </row>
        <row r="2339">
          <cell r="A2339">
            <v>11850</v>
          </cell>
          <cell r="B2339" t="str">
            <v>TRANSFORMADOR TIPO PEDESTAL PARA AP DE 75 KVA 11.4/0.208-0.120KV EN ACEITE VEGETAL.</v>
          </cell>
          <cell r="C2339" t="str">
            <v>UN</v>
          </cell>
          <cell r="D2339">
            <v>8888529</v>
          </cell>
        </row>
        <row r="2340">
          <cell r="A2340">
            <v>11851</v>
          </cell>
          <cell r="B2340" t="str">
            <v>TRANSFORMADOR TIPO PEDESTAL PARA AP DE 150 KVA 11.4/0.208-0.120KV EN ACEITE VEGETAL.</v>
          </cell>
          <cell r="C2340" t="str">
            <v>UN</v>
          </cell>
          <cell r="D2340">
            <v>13889897</v>
          </cell>
        </row>
        <row r="2341">
          <cell r="A2341">
            <v>11854</v>
          </cell>
          <cell r="B2341" t="str">
            <v>LUMINARIA LED RALED II RA02SII 16 LED 72 W</v>
          </cell>
          <cell r="C2341" t="str">
            <v>UN</v>
          </cell>
          <cell r="D2341">
            <v>1053521</v>
          </cell>
        </row>
        <row r="2342">
          <cell r="A2342">
            <v>11856</v>
          </cell>
          <cell r="B2342" t="str">
            <v>MALLA ELECTROSOLDADA S=150x150mm, Ø=8.5x8.5mm</v>
          </cell>
          <cell r="C2342" t="str">
            <v>KG</v>
          </cell>
          <cell r="D2342">
            <v>6069</v>
          </cell>
        </row>
        <row r="2343">
          <cell r="A2343">
            <v>11862</v>
          </cell>
          <cell r="B2343" t="str">
            <v>LUMINARIA LED RALED II 192L T2 103W</v>
          </cell>
          <cell r="C2343" t="str">
            <v>UN</v>
          </cell>
          <cell r="D2343">
            <v>1289385</v>
          </cell>
        </row>
        <row r="2344">
          <cell r="A2344">
            <v>11863</v>
          </cell>
          <cell r="B2344" t="str">
            <v>LUMINARIA LED  RALED I 64 LED . T2. 37W.</v>
          </cell>
          <cell r="C2344" t="str">
            <v>UN</v>
          </cell>
          <cell r="D2344">
            <v>927728</v>
          </cell>
        </row>
        <row r="2345">
          <cell r="A2345">
            <v>11864</v>
          </cell>
          <cell r="B2345" t="str">
            <v>CAJA METALICA PARA DERIVACION ET 925</v>
          </cell>
          <cell r="C2345" t="str">
            <v>UN</v>
          </cell>
          <cell r="D2345">
            <v>156878</v>
          </cell>
        </row>
        <row r="2346">
          <cell r="A2346">
            <v>11865</v>
          </cell>
          <cell r="B2346" t="str">
            <v>TUBERÍA DE CORAZA METÁLICA FLEXIBLE 2"</v>
          </cell>
          <cell r="C2346" t="str">
            <v>ML</v>
          </cell>
          <cell r="D2346">
            <v>19671</v>
          </cell>
        </row>
        <row r="2347">
          <cell r="A2347">
            <v>11866</v>
          </cell>
          <cell r="B2347" t="str">
            <v>TUBERÍA DE CORAZA METÁLICA FLEXIBLE 3/4"</v>
          </cell>
          <cell r="C2347" t="str">
            <v>ML</v>
          </cell>
          <cell r="D2347">
            <v>8543</v>
          </cell>
        </row>
        <row r="2348">
          <cell r="A2348">
            <v>11869</v>
          </cell>
          <cell r="B2348" t="str">
            <v>LUMINARIA LED  RALED IIRA02SII  32 LED 72W</v>
          </cell>
          <cell r="C2348" t="str">
            <v>UN</v>
          </cell>
          <cell r="D2348">
            <v>1053521</v>
          </cell>
        </row>
        <row r="2349">
          <cell r="A2349">
            <v>11870</v>
          </cell>
          <cell r="B2349" t="str">
            <v>LOSETA PREFABRICADA EN CONCRETO MACIZO LISA A20 GRIS (20x20x6cm)</v>
          </cell>
          <cell r="C2349" t="str">
            <v>UN</v>
          </cell>
          <cell r="D2349">
            <v>3166</v>
          </cell>
        </row>
        <row r="2350">
          <cell r="A2350">
            <v>11871</v>
          </cell>
          <cell r="B2350" t="str">
            <v>BORRADO SEÑALIZACIÓN VIAL TIPO FRESADO CON MÁQUINA BERTELLI O SIMILAR (M2)</v>
          </cell>
          <cell r="C2350" t="str">
            <v>M2</v>
          </cell>
          <cell r="D2350">
            <v>62443</v>
          </cell>
        </row>
        <row r="2351">
          <cell r="A2351">
            <v>11872</v>
          </cell>
          <cell r="B2351" t="str">
            <v>METODOS DE PRUEBA ESTANDAR PARA ENSAYO DE FLEXION DE MATERIALES PARA DETERMINAR LA DUCTILIDAD. FLEXION DE ACERO ESTRUCTURAL. Norma técnica: ASTM E290-22</v>
          </cell>
          <cell r="C2351" t="str">
            <v>UN</v>
          </cell>
          <cell r="D2351">
            <v>208847</v>
          </cell>
        </row>
        <row r="2352">
          <cell r="A2352">
            <v>11873</v>
          </cell>
          <cell r="B2352" t="str">
            <v>ENSAYO DE FATIGA POR ACEPTACION PARA PISOS EN ALUMINIO DE PUENTES PEATONALES PROTOTIPO PARA BOGOTA. Norma técnica: Protocolo CTO IDU-791-17</v>
          </cell>
          <cell r="C2352" t="str">
            <v>UN</v>
          </cell>
          <cell r="D2352">
            <v>4977488</v>
          </cell>
        </row>
        <row r="2353">
          <cell r="A2353">
            <v>11874</v>
          </cell>
          <cell r="B2353" t="str">
            <v>ENSAYO DE PUNZONAMIENTO SIMPLE PARA PISOS EN ALUMINIO DE PUENTES PEATONALES PROTOTIPO PARA BOGOTA. Norma técnica: Protocolo CTO IDU-791-17</v>
          </cell>
          <cell r="C2353" t="str">
            <v>UN</v>
          </cell>
          <cell r="D2353">
            <v>500780</v>
          </cell>
        </row>
        <row r="2354">
          <cell r="A2354">
            <v>11875</v>
          </cell>
          <cell r="B2354" t="str">
            <v>ENSAYO DE FATIGA POR ACEPTACION PARA PISOS EN CONCRETO DE PUENTES PEATONALES PROTOTIPO PARA BOGOTA. Norma técnica: Protocolo CTO IDU-791-17</v>
          </cell>
          <cell r="C2354" t="str">
            <v>UN</v>
          </cell>
          <cell r="D2354">
            <v>6210000</v>
          </cell>
        </row>
        <row r="2355">
          <cell r="A2355">
            <v>11876</v>
          </cell>
          <cell r="B2355" t="str">
            <v>METODO DE ENSAYO NORMALIZADO PARA TEMPERATURA DE FRAGILIDAD DE PLASTICOS Y ELASTOMEROS POR IMPACTO. Norma técnica: NTC-3336-98 ASTM D746-20</v>
          </cell>
          <cell r="C2355" t="str">
            <v>UN</v>
          </cell>
          <cell r="D2355">
            <v>452200</v>
          </cell>
        </row>
        <row r="2356">
          <cell r="A2356">
            <v>11877</v>
          </cell>
          <cell r="B2356" t="str">
            <v>RECUBRIMIENTO RICO EN ZINC TIPO I, INORGANICO Y TIPO II ORGANICO. PORCENTAJE MINIMO DE ZINC. Norma técnica: SSPC-PAINT20-02</v>
          </cell>
          <cell r="C2356" t="str">
            <v>UN</v>
          </cell>
          <cell r="D2356">
            <v>165334</v>
          </cell>
        </row>
        <row r="2357">
          <cell r="A2357">
            <v>11878</v>
          </cell>
          <cell r="B2357" t="str">
            <v>ENSAYO DE PUNZONAMIENTO SIMPLE PARA PISOS EN PLASTICO RIGIDO DE PUENTES PEATONALES PROTOTIPO PARA BOGOTA. Norma técnica: Protocolo CTO IDU-791-17</v>
          </cell>
          <cell r="C2357" t="str">
            <v>UN</v>
          </cell>
          <cell r="D2357">
            <v>476000</v>
          </cell>
        </row>
        <row r="2358">
          <cell r="A2358">
            <v>11879</v>
          </cell>
          <cell r="B2358" t="e">
            <v>#VALUE!</v>
          </cell>
          <cell r="C2358" t="str">
            <v>Km-Car</v>
          </cell>
          <cell r="D2358">
            <v>160650</v>
          </cell>
        </row>
        <row r="2359">
          <cell r="A2359">
            <v>11880</v>
          </cell>
          <cell r="B2359" t="str">
            <v>METODOS PARA MUESTREO Y ENSAYOS DE UNIDADES DE MAMPOSTERIA Y OTROS PRODUCTOS DE ARCILLA. COEFICIENTE DE SATURACION. Norma Técnica: NTC-4017-18 numeral 10.4.4.</v>
          </cell>
          <cell r="C2359" t="str">
            <v>UN</v>
          </cell>
          <cell r="D2359">
            <v>49980</v>
          </cell>
        </row>
        <row r="2360">
          <cell r="A2360">
            <v>11881</v>
          </cell>
          <cell r="B2360" t="str">
            <v>RESISTENCIA DEL CONCRETO A LA ABRASION MEDIANTE CHORRO DE ARENA (SANDBLASTING). Norma Técnica: INVE-425-13 ASTM C418-20</v>
          </cell>
          <cell r="C2360" t="str">
            <v>UN</v>
          </cell>
          <cell r="D2360">
            <v>86513</v>
          </cell>
        </row>
        <row r="2361">
          <cell r="A2361">
            <v>11882</v>
          </cell>
          <cell r="B2361" t="str">
            <v>PIEZA DE REMATE CURVA A117 PARA RAMPA TIPO C (600x400x450mm)</v>
          </cell>
          <cell r="C2361" t="str">
            <v>UN</v>
          </cell>
          <cell r="D2361">
            <v>113162</v>
          </cell>
        </row>
        <row r="2362">
          <cell r="A2362">
            <v>11883</v>
          </cell>
          <cell r="B2362" t="str">
            <v>SARDINEL ESPECIAL A116 PARA RAMPA TIPO C (600x600x350mm)</v>
          </cell>
          <cell r="C2362" t="str">
            <v>UN</v>
          </cell>
          <cell r="D2362">
            <v>121836</v>
          </cell>
        </row>
        <row r="2363">
          <cell r="A2363">
            <v>11885</v>
          </cell>
          <cell r="B2363" t="str">
            <v>PIEZA DE REMATE A115 PARA RAMPA VEHICULAR TIPO B (600x400x450mm)</v>
          </cell>
          <cell r="C2363" t="str">
            <v>UN</v>
          </cell>
          <cell r="D2363">
            <v>99431</v>
          </cell>
        </row>
        <row r="2364">
          <cell r="A2364">
            <v>11886</v>
          </cell>
          <cell r="B2364" t="str">
            <v>TEE HD EXTREMO LISO 3" x 3"</v>
          </cell>
          <cell r="C2364" t="str">
            <v>UN</v>
          </cell>
          <cell r="D2364">
            <v>285532</v>
          </cell>
        </row>
        <row r="2365">
          <cell r="A2365">
            <v>11887</v>
          </cell>
          <cell r="B2365" t="str">
            <v>KIT DE NIVELACION PARA HIDRANTE DE DIÁMETRO 3", LONGITUD 300mm.</v>
          </cell>
          <cell r="C2365" t="str">
            <v>UN</v>
          </cell>
          <cell r="D2365">
            <v>848095</v>
          </cell>
        </row>
        <row r="2366">
          <cell r="A2366">
            <v>11888</v>
          </cell>
          <cell r="B2366" t="str">
            <v>SEÑAL VERTICAL PREVENTIVA SP-46B TIPO CUADRADO CON FLECHA. Lámina galvanizada Cal. 16, Ángulo de 2x14. Reflectivo diamante tipo XI, verde limón. Pintura electrostática.</v>
          </cell>
          <cell r="C2366" t="str">
            <v>UN</v>
          </cell>
          <cell r="D2366">
            <v>622272</v>
          </cell>
        </row>
        <row r="2367">
          <cell r="A2367">
            <v>11889</v>
          </cell>
          <cell r="B2367" t="str">
            <v>CANAL DE DRENAJE MONOLÍTICO EN CONCRETO POLIMÉRICO RD 100V, CLASE F900, COLOR NATURAL, H=26.5cm A=16cm, Long=100cm (Incluye rejilla).</v>
          </cell>
          <cell r="C2367" t="str">
            <v>UN</v>
          </cell>
          <cell r="D2367">
            <v>758260</v>
          </cell>
        </row>
        <row r="2368">
          <cell r="A2368">
            <v>11890</v>
          </cell>
          <cell r="B2368" t="str">
            <v>CANAL DE DRENAJE MONOLÍTICO EN CONCRETO POLIMÉRICO RD 150V, CLASE F900, COLOR NATURAL, H=28cm A=21cm, Long=100cm (Incluye rejilla).</v>
          </cell>
          <cell r="C2368" t="str">
            <v>UN</v>
          </cell>
          <cell r="D2368">
            <v>770734</v>
          </cell>
        </row>
        <row r="2369">
          <cell r="A2369">
            <v>11891</v>
          </cell>
          <cell r="B2369" t="str">
            <v>CANAL DE DRENAJE MONOLÍTICO EN CONCRETO POLIMÉRICO RD 150V, CLASE F900, COLOR NATURAL, H=38cm A=21cm, Long=100cm (Incluye rejilla).</v>
          </cell>
          <cell r="C2369" t="str">
            <v>UN</v>
          </cell>
          <cell r="D2369">
            <v>876755</v>
          </cell>
        </row>
        <row r="2370">
          <cell r="A2370">
            <v>11893</v>
          </cell>
          <cell r="B2370" t="str">
            <v>CUERDA NYLON D= 3mm</v>
          </cell>
          <cell r="C2370" t="str">
            <v>ML</v>
          </cell>
          <cell r="D2370">
            <v>895</v>
          </cell>
        </row>
        <row r="2371">
          <cell r="A2371">
            <v>11894</v>
          </cell>
          <cell r="B2371" t="str">
            <v>PERFORACIÓN HORIZONTAL PARA DUCTO DE POLIETILENO D=4", INCL. TUBERÍA (INCL. SUMINISTRO E INSTALACIÓN)</v>
          </cell>
          <cell r="C2371" t="str">
            <v>ML</v>
          </cell>
          <cell r="D2371">
            <v>529880</v>
          </cell>
        </row>
        <row r="2372">
          <cell r="A2372">
            <v>11895</v>
          </cell>
          <cell r="B2372" t="str">
            <v>VÁLVULA DE PIE ANTIGOLPE DE ARIETE - BRONCE D= 3".</v>
          </cell>
          <cell r="C2372" t="str">
            <v>UN</v>
          </cell>
          <cell r="D2372">
            <v>642838</v>
          </cell>
        </row>
        <row r="2373">
          <cell r="A2373">
            <v>11896</v>
          </cell>
          <cell r="B2373" t="str">
            <v>SOLDADURA SOLVENTE PARA CPVC (1/8 GLN)</v>
          </cell>
          <cell r="C2373" t="str">
            <v>UN</v>
          </cell>
          <cell r="D2373">
            <v>64900</v>
          </cell>
        </row>
        <row r="2374">
          <cell r="A2374">
            <v>11897</v>
          </cell>
          <cell r="B2374" t="str">
            <v>TUBERÍA CPVC DE 3/4"</v>
          </cell>
          <cell r="C2374" t="str">
            <v>ML</v>
          </cell>
          <cell r="D2374">
            <v>14130</v>
          </cell>
        </row>
        <row r="2375">
          <cell r="A2375">
            <v>11898</v>
          </cell>
          <cell r="B2375" t="str">
            <v>TUBERÍA CPVC DE 1/2"</v>
          </cell>
          <cell r="C2375" t="str">
            <v>ML</v>
          </cell>
          <cell r="D2375">
            <v>8598</v>
          </cell>
        </row>
        <row r="2376">
          <cell r="A2376">
            <v>11899</v>
          </cell>
          <cell r="B2376" t="str">
            <v>CODO 90° CPVC D=3/4"</v>
          </cell>
          <cell r="C2376" t="str">
            <v>UN</v>
          </cell>
          <cell r="D2376">
            <v>3819</v>
          </cell>
        </row>
        <row r="2377">
          <cell r="A2377">
            <v>11902</v>
          </cell>
          <cell r="B2377" t="str">
            <v>UNIÓN UNIVERSAL PVC SOLDAR D=2"</v>
          </cell>
          <cell r="C2377" t="str">
            <v>UN</v>
          </cell>
          <cell r="D2377">
            <v>5836</v>
          </cell>
        </row>
        <row r="2378">
          <cell r="A2378">
            <v>11903</v>
          </cell>
          <cell r="B2378" t="str">
            <v>ACCESORIOS UNIÓN CPVC DE 1/2"</v>
          </cell>
          <cell r="C2378" t="str">
            <v>UN</v>
          </cell>
          <cell r="D2378">
            <v>1534</v>
          </cell>
        </row>
        <row r="2379">
          <cell r="A2379">
            <v>11904</v>
          </cell>
          <cell r="B2379" t="str">
            <v>ACCESORIOS UNIÓN CPVC DE 3/4"</v>
          </cell>
          <cell r="C2379" t="str">
            <v>UN</v>
          </cell>
          <cell r="D2379">
            <v>2265</v>
          </cell>
        </row>
        <row r="2380">
          <cell r="A2380">
            <v>11905</v>
          </cell>
          <cell r="B2380" t="str">
            <v>ACCESORIOS CODO 90° CPVC DE 1/2"</v>
          </cell>
          <cell r="C2380" t="str">
            <v>UN</v>
          </cell>
          <cell r="D2380">
            <v>2111</v>
          </cell>
        </row>
        <row r="2381">
          <cell r="A2381">
            <v>11906</v>
          </cell>
          <cell r="B2381" t="str">
            <v>ACCESORIOS TEE CPVC DE 1/2"</v>
          </cell>
          <cell r="C2381" t="str">
            <v>UN</v>
          </cell>
          <cell r="D2381">
            <v>2802</v>
          </cell>
        </row>
        <row r="2382">
          <cell r="A2382">
            <v>11907</v>
          </cell>
          <cell r="B2382" t="str">
            <v>ACCESORIOS TEE CPVC DE 3/4"</v>
          </cell>
          <cell r="C2382" t="str">
            <v>UN</v>
          </cell>
          <cell r="D2382">
            <v>4439</v>
          </cell>
        </row>
        <row r="2383">
          <cell r="A2383">
            <v>11908</v>
          </cell>
          <cell r="B2383" t="str">
            <v>ADAPTADOR HEMBRA CPVC DE 3/4"</v>
          </cell>
          <cell r="C2383" t="str">
            <v>UN</v>
          </cell>
          <cell r="D2383">
            <v>3996</v>
          </cell>
        </row>
        <row r="2384">
          <cell r="A2384">
            <v>11909</v>
          </cell>
          <cell r="B2384" t="str">
            <v>ADAPTADOR MACHO CPVC DE 3/4"</v>
          </cell>
          <cell r="C2384" t="str">
            <v>UN</v>
          </cell>
          <cell r="D2384">
            <v>2826</v>
          </cell>
        </row>
        <row r="2385">
          <cell r="A2385">
            <v>11910</v>
          </cell>
          <cell r="B2385" t="str">
            <v>CODO CALLE GALVANIZADO Ø 1/2"</v>
          </cell>
          <cell r="C2385" t="str">
            <v>UN</v>
          </cell>
          <cell r="D2385">
            <v>2900</v>
          </cell>
        </row>
        <row r="2386">
          <cell r="A2386">
            <v>11911</v>
          </cell>
          <cell r="B2386" t="str">
            <v>ADAPTADOR HEMBRA CPVC DE 1/2"</v>
          </cell>
          <cell r="C2386" t="str">
            <v>UN</v>
          </cell>
          <cell r="D2386">
            <v>3608</v>
          </cell>
        </row>
        <row r="2387">
          <cell r="A2387">
            <v>11912</v>
          </cell>
          <cell r="B2387" t="str">
            <v>NIPLE GALVANIZADO Ø 1/2" x 8 cm</v>
          </cell>
          <cell r="C2387" t="str">
            <v>UN</v>
          </cell>
          <cell r="D2387">
            <v>3400</v>
          </cell>
        </row>
        <row r="2388">
          <cell r="A2388">
            <v>11913</v>
          </cell>
          <cell r="B2388" t="str">
            <v>TAPÓN GALVANIZADO Ø 1/2"</v>
          </cell>
          <cell r="C2388" t="str">
            <v>UN</v>
          </cell>
          <cell r="D2388">
            <v>2050</v>
          </cell>
        </row>
        <row r="2389">
          <cell r="A2389">
            <v>11914</v>
          </cell>
          <cell r="B2389" t="str">
            <v>BUJE SOLDADO SANITARIA PVCS 4" x 2"</v>
          </cell>
          <cell r="C2389" t="str">
            <v>UN</v>
          </cell>
          <cell r="D2389">
            <v>13267</v>
          </cell>
        </row>
        <row r="2390">
          <cell r="A2390">
            <v>11915</v>
          </cell>
          <cell r="B2390" t="str">
            <v>BUJE SOLDADO SANITARIA PVCS 6" x 4"</v>
          </cell>
          <cell r="C2390" t="str">
            <v>UN</v>
          </cell>
          <cell r="D2390">
            <v>49882</v>
          </cell>
        </row>
        <row r="2391">
          <cell r="A2391">
            <v>11916</v>
          </cell>
          <cell r="B2391" t="str">
            <v>YEE SANITARIA PVCS REDUCIDA 6" x 4"</v>
          </cell>
          <cell r="C2391" t="str">
            <v>UN</v>
          </cell>
          <cell r="D2391">
            <v>163832</v>
          </cell>
        </row>
        <row r="2392">
          <cell r="A2392">
            <v>11918</v>
          </cell>
          <cell r="B2392" t="str">
            <v>INTERRUPTORTRIPLE CONMUTABLE BLANCO</v>
          </cell>
          <cell r="C2392" t="str">
            <v>UN</v>
          </cell>
          <cell r="D2392">
            <v>12031</v>
          </cell>
        </row>
        <row r="2393">
          <cell r="A2393">
            <v>11919</v>
          </cell>
          <cell r="B2393" t="str">
            <v>PODA DE ESPECÍMENES MENORES A 5M (Incluye mano de obra)</v>
          </cell>
          <cell r="C2393" t="str">
            <v>UN</v>
          </cell>
          <cell r="D2393">
            <v>178500</v>
          </cell>
        </row>
        <row r="2394">
          <cell r="A2394">
            <v>11920</v>
          </cell>
          <cell r="B2394" t="str">
            <v>PODA RADICULAR (Incl. MdeO) Poda de raíz de especímenes de Rango 1. Incl. poda, aplicación de cicatrizante, astillado de residuos, limpieza del lugar, transporte y disposición final de residuos e info</v>
          </cell>
          <cell r="C2394" t="str">
            <v>UN</v>
          </cell>
          <cell r="D2394">
            <v>232050</v>
          </cell>
        </row>
        <row r="2395">
          <cell r="A2395">
            <v>11921</v>
          </cell>
          <cell r="B2395" t="str">
            <v>RIEGO DE ÁRBOL (Se aplica dosis de 40 litros por árbol)</v>
          </cell>
          <cell r="C2395" t="str">
            <v>UN</v>
          </cell>
          <cell r="D2395">
            <v>8128</v>
          </cell>
        </row>
        <row r="2396">
          <cell r="A2396">
            <v>11922</v>
          </cell>
          <cell r="B2396" t="str">
            <v>PODA DE ESPECÍMENES MAYORES A 5M (Incluye mano de obra)</v>
          </cell>
          <cell r="C2396" t="str">
            <v>UN</v>
          </cell>
          <cell r="D2396">
            <v>261800</v>
          </cell>
        </row>
        <row r="2397">
          <cell r="A2397">
            <v>11923</v>
          </cell>
          <cell r="B2397" t="str">
            <v>FERTILIZACIÓN EDÁFICA (Incluye mano de obra). Aplicación de 100 gramos de fertilizante por árbol.</v>
          </cell>
          <cell r="C2397" t="str">
            <v>UN</v>
          </cell>
          <cell r="D2397">
            <v>11305</v>
          </cell>
        </row>
        <row r="2398">
          <cell r="A2398">
            <v>11924</v>
          </cell>
          <cell r="B2398" t="str">
            <v>PODA RADICULAR (Incl. MdeO) Poda de raíz de especímenes de Rango 2. Incl. poda, aplicación de cicatrizante, astillado de residuos, limpieza del lugar, transporte y disposición final de residuos e info</v>
          </cell>
          <cell r="C2398" t="str">
            <v>UN</v>
          </cell>
          <cell r="D2398">
            <v>232050</v>
          </cell>
        </row>
        <row r="2399">
          <cell r="A2399">
            <v>11925</v>
          </cell>
          <cell r="B2399" t="str">
            <v>BORDILLO NO TRASPASABLE (Separador de Carril no rebasable) EN POLIETILENO DE ALTA DENSIDAD SIN PLOMO DE COLOR AMARILLO, SECCIONADO EN DOS UNIDADES, ALTURA MÍNIMA 15 cm, ANCHO 20 cm y LARGO 100 cm</v>
          </cell>
          <cell r="C2399" t="str">
            <v>UN</v>
          </cell>
          <cell r="D2399">
            <v>146155</v>
          </cell>
        </row>
        <row r="2400">
          <cell r="A2400">
            <v>11926</v>
          </cell>
          <cell r="B2400" t="str">
            <v>SEÑAL VERTICAL PREVENTIVA DE (60cm x 60cm) EN REFLECTIVO DE ALTA INTENSIDAD TIPO IV O SUPERIOR Y LÁMINA GALVANIZADA CAL. 16, INCLUYE PEDESTAL EN ÁNGULO</v>
          </cell>
          <cell r="C2400" t="str">
            <v>UN</v>
          </cell>
          <cell r="D2400">
            <v>455076</v>
          </cell>
        </row>
        <row r="2401">
          <cell r="A2401">
            <v>11927</v>
          </cell>
          <cell r="B2401" t="str">
            <v>SEÑAL VERTICAL PREVENTIVA DE (45cm x 45cm) EN REFLECTIVO DE ALTA INTENSIDAD TIPO IV O SUPERIOR Y LÁMINA GALVANIZADA CAL. 16, INCLUYE TUBO GALVANIZADO DE 2" DE DIÁMETRO INTERNO</v>
          </cell>
          <cell r="C2401" t="str">
            <v>UN</v>
          </cell>
          <cell r="D2401">
            <v>316531</v>
          </cell>
        </row>
        <row r="2402">
          <cell r="A2402">
            <v>11928</v>
          </cell>
          <cell r="B2402" t="str">
            <v>SEÑAL VERTICAL PREVENTIVA DE (60cm x 60cm) CON PLAQUETA (ALTO MÁXIMO DE 23cm) EN REFLECTIVO DE ALTA INTENSIDAD TIPO IV O SUPERIOR Y LÁMINA GALVANIZADA CAL. 16, INCLUYE PEDESTAL EN ÁNGULO</v>
          </cell>
          <cell r="C2402" t="str">
            <v>UN</v>
          </cell>
          <cell r="D2402">
            <v>538594</v>
          </cell>
        </row>
        <row r="2403">
          <cell r="A2403">
            <v>11929</v>
          </cell>
          <cell r="B2403" t="str">
            <v>SEÑAL VERTICAL INFORMATIVA DE (60cm x 60cm) EN REFLECTIVO DE ALTA INTENSIDAD TIPO IV O SUPERIOR Y LÁMINA GALVANIZADA CAL. 16, INCLUYE PEDESTAL EN ÁNGULO</v>
          </cell>
          <cell r="C2403" t="str">
            <v>UN</v>
          </cell>
          <cell r="D2403">
            <v>455076</v>
          </cell>
        </row>
        <row r="2404">
          <cell r="A2404">
            <v>11930</v>
          </cell>
          <cell r="B2404" t="str">
            <v>SEÑAL VERTICAL GRUPO DE REGLAMENTARIAS TIPO CIRCULO D=45cm. INCLUYE SUMINISTRO E INSTALACION.</v>
          </cell>
          <cell r="C2404" t="str">
            <v>UN</v>
          </cell>
          <cell r="D2404">
            <v>405329</v>
          </cell>
        </row>
        <row r="2405">
          <cell r="A2405">
            <v>11936</v>
          </cell>
          <cell r="B2405" t="str">
            <v>TRANSFORMADOR SEMISUMERGIBLE 112,5 KVA 11,4K/208-120V</v>
          </cell>
          <cell r="C2405" t="str">
            <v>UN</v>
          </cell>
          <cell r="D2405">
            <v>26665784</v>
          </cell>
        </row>
        <row r="2406">
          <cell r="A2406">
            <v>11938</v>
          </cell>
          <cell r="B2406" t="str">
            <v>BUJE SOLDADO PRESION PVC 3"X1 1/2" (REDUCCION CONCENTRICA)</v>
          </cell>
          <cell r="C2406" t="str">
            <v>UN</v>
          </cell>
          <cell r="D2406">
            <v>7982</v>
          </cell>
        </row>
        <row r="2407">
          <cell r="A2407">
            <v>11939</v>
          </cell>
          <cell r="B2407" t="str">
            <v>BUJE SOLDADO PRESION PVC 2"X3/4"</v>
          </cell>
          <cell r="C2407" t="str">
            <v>UN</v>
          </cell>
          <cell r="D2407">
            <v>7535</v>
          </cell>
        </row>
        <row r="2408">
          <cell r="A2408">
            <v>11940</v>
          </cell>
          <cell r="B2408" t="str">
            <v>REGISTRO DE BOLA 3" PVC</v>
          </cell>
          <cell r="C2408" t="str">
            <v>UN</v>
          </cell>
          <cell r="D2408">
            <v>101261</v>
          </cell>
        </row>
        <row r="2409">
          <cell r="A2409">
            <v>11941</v>
          </cell>
          <cell r="B2409" t="str">
            <v>BUJE SOLDADO PRESION CPVC 3/4" x 1/2"</v>
          </cell>
          <cell r="C2409" t="str">
            <v>UN</v>
          </cell>
          <cell r="D2409">
            <v>2008</v>
          </cell>
        </row>
        <row r="2410">
          <cell r="A2410">
            <v>11942</v>
          </cell>
          <cell r="B2410" t="str">
            <v>TEE HD EXTREMO LISO 2"x2"</v>
          </cell>
          <cell r="C2410" t="str">
            <v>UN</v>
          </cell>
          <cell r="D2410">
            <v>151130</v>
          </cell>
        </row>
        <row r="2411">
          <cell r="A2411">
            <v>11943</v>
          </cell>
          <cell r="B2411" t="str">
            <v>REGISTRO DE BOLA 4"</v>
          </cell>
          <cell r="C2411" t="str">
            <v>UN</v>
          </cell>
          <cell r="D2411">
            <v>121900</v>
          </cell>
        </row>
        <row r="2412">
          <cell r="A2412">
            <v>11944</v>
          </cell>
          <cell r="B2412" t="str">
            <v>CODO PVC EXTREMO LISO 45ºX3/4"</v>
          </cell>
          <cell r="C2412" t="str">
            <v>UN</v>
          </cell>
          <cell r="D2412">
            <v>2276</v>
          </cell>
        </row>
        <row r="2413">
          <cell r="A2413">
            <v>11945</v>
          </cell>
          <cell r="B2413" t="str">
            <v>UNION PVC (PRESION) D=1 1/2"</v>
          </cell>
          <cell r="C2413" t="str">
            <v>UN</v>
          </cell>
          <cell r="D2413">
            <v>3562</v>
          </cell>
        </row>
        <row r="2414">
          <cell r="A2414">
            <v>11946</v>
          </cell>
          <cell r="B2414" t="str">
            <v>UNION PVC (PRESION) D=3/4"</v>
          </cell>
          <cell r="C2414" t="str">
            <v>UN</v>
          </cell>
          <cell r="D2414">
            <v>869</v>
          </cell>
        </row>
        <row r="2415">
          <cell r="A2415">
            <v>11947</v>
          </cell>
          <cell r="B2415" t="str">
            <v>BUJE SOLDADO PRESION PVC 1 1/4" x 1/2"</v>
          </cell>
          <cell r="C2415" t="str">
            <v>UN</v>
          </cell>
          <cell r="D2415">
            <v>3193</v>
          </cell>
        </row>
        <row r="2416">
          <cell r="A2416">
            <v>11948</v>
          </cell>
          <cell r="B2416" t="str">
            <v>BUJE SOLDADO PRESIÓN PVC 2" x 1 1/4"</v>
          </cell>
          <cell r="C2416" t="str">
            <v>UN</v>
          </cell>
          <cell r="D2416">
            <v>7535</v>
          </cell>
        </row>
        <row r="2417">
          <cell r="A2417">
            <v>11949</v>
          </cell>
          <cell r="B2417" t="str">
            <v>BUJE SOLDADO PRESION PVC 2" x 1"</v>
          </cell>
          <cell r="C2417" t="str">
            <v>UN</v>
          </cell>
          <cell r="D2417">
            <v>7535</v>
          </cell>
        </row>
        <row r="2418">
          <cell r="A2418">
            <v>11950</v>
          </cell>
          <cell r="B2418" t="str">
            <v>COPA REDUCIDA GALVANIZADA HD 2" x 3/4"</v>
          </cell>
          <cell r="C2418" t="str">
            <v>UN</v>
          </cell>
          <cell r="D2418">
            <v>9785</v>
          </cell>
        </row>
        <row r="2419">
          <cell r="A2419">
            <v>11951</v>
          </cell>
          <cell r="B2419" t="str">
            <v>UNIÓN BRIDA x ACOPLE UNIVERSAL 3"</v>
          </cell>
          <cell r="C2419" t="str">
            <v>UN</v>
          </cell>
          <cell r="D2419">
            <v>182070</v>
          </cell>
        </row>
        <row r="2420">
          <cell r="A2420">
            <v>11952</v>
          </cell>
          <cell r="B2420" t="str">
            <v>UNIÓN BRIDA x ACOPLE UNIVERSAL 4"</v>
          </cell>
          <cell r="C2420" t="str">
            <v>UN</v>
          </cell>
          <cell r="D2420">
            <v>199920</v>
          </cell>
        </row>
        <row r="2421">
          <cell r="A2421">
            <v>11953</v>
          </cell>
          <cell r="B2421" t="str">
            <v>JUNTA ANTIVIBRATORIA D= 4"</v>
          </cell>
          <cell r="C2421" t="str">
            <v>UN</v>
          </cell>
          <cell r="D2421">
            <v>315707</v>
          </cell>
        </row>
        <row r="2422">
          <cell r="A2422">
            <v>11954</v>
          </cell>
          <cell r="B2422" t="str">
            <v>PASAMURO ACERO INOXIDABLE D= 1 1/2" x 50cm PARA TUBO DE 1"</v>
          </cell>
          <cell r="C2422" t="str">
            <v>UN</v>
          </cell>
          <cell r="D2422">
            <v>174941</v>
          </cell>
        </row>
        <row r="2423">
          <cell r="A2423">
            <v>11955</v>
          </cell>
          <cell r="B2423" t="str">
            <v>PASAMURO ACERO INOXIDABLE D= 4" x 50cm PARA TUBO DE 3"</v>
          </cell>
          <cell r="C2423" t="str">
            <v>UN</v>
          </cell>
          <cell r="D2423">
            <v>416463</v>
          </cell>
        </row>
        <row r="2424">
          <cell r="A2424">
            <v>11956</v>
          </cell>
          <cell r="B2424" t="str">
            <v>MANÓMETRO DE PRESIÓN 0 - 200 PSI</v>
          </cell>
          <cell r="C2424" t="str">
            <v>UN</v>
          </cell>
          <cell r="D2424">
            <v>74900</v>
          </cell>
        </row>
        <row r="2425">
          <cell r="A2425">
            <v>11957</v>
          </cell>
          <cell r="B2425" t="str">
            <v>TEE REDUCIDA PVC U.M. DE 4" x 3"</v>
          </cell>
          <cell r="C2425" t="str">
            <v>UN</v>
          </cell>
          <cell r="D2425">
            <v>203368</v>
          </cell>
        </row>
        <row r="2426">
          <cell r="A2426">
            <v>11958</v>
          </cell>
          <cell r="B2426" t="str">
            <v>PASAMURO ACERO INOXIDABLE D= 2 1/2" x 50cm PARA TUBO DE 2"</v>
          </cell>
          <cell r="C2426" t="str">
            <v>UN</v>
          </cell>
          <cell r="D2426">
            <v>292439</v>
          </cell>
        </row>
        <row r="2427">
          <cell r="A2427">
            <v>11960</v>
          </cell>
          <cell r="B2427" t="str">
            <v>ADAPTADOR MACHO CPVC DE 1/2"</v>
          </cell>
          <cell r="C2427" t="str">
            <v>UN</v>
          </cell>
          <cell r="D2427">
            <v>2299</v>
          </cell>
        </row>
        <row r="2428">
          <cell r="A2428">
            <v>11961</v>
          </cell>
          <cell r="B2428" t="str">
            <v>BLOQUE No. 3</v>
          </cell>
          <cell r="C2428" t="str">
            <v>UN</v>
          </cell>
          <cell r="D2428">
            <v>1100</v>
          </cell>
        </row>
        <row r="2429">
          <cell r="A2429">
            <v>11965</v>
          </cell>
          <cell r="B2429" t="str">
            <v>TRANSFORMADOR SEMISUMERGIBLE 300 KVA 11,4K/208-120V</v>
          </cell>
          <cell r="C2429" t="str">
            <v>UN</v>
          </cell>
          <cell r="D2429">
            <v>36877567</v>
          </cell>
        </row>
        <row r="2430">
          <cell r="A2430">
            <v>11968</v>
          </cell>
          <cell r="B2430" t="str">
            <v>BASE GRANULAR CLASE A (BGA_BG38)</v>
          </cell>
          <cell r="C2430" t="str">
            <v>M3</v>
          </cell>
          <cell r="D2430">
            <v>95557</v>
          </cell>
        </row>
        <row r="2431">
          <cell r="A2431">
            <v>11969</v>
          </cell>
          <cell r="B2431" t="str">
            <v>AGREGADOS RECICLADOS PARA SUBBASE GRANULAR (AR_SBG50)</v>
          </cell>
          <cell r="C2431" t="str">
            <v>M3</v>
          </cell>
          <cell r="D2431">
            <v>92716</v>
          </cell>
        </row>
        <row r="2432">
          <cell r="A2432">
            <v>11970</v>
          </cell>
          <cell r="B2432" t="str">
            <v>GEOTEXTIL TEJIDO PARA SEPARACIÓN</v>
          </cell>
          <cell r="C2432" t="str">
            <v>M2</v>
          </cell>
          <cell r="D2432">
            <v>11176</v>
          </cell>
        </row>
        <row r="2433">
          <cell r="A2433">
            <v>11972</v>
          </cell>
          <cell r="B2433" t="str">
            <v>CANAL DE DRENAJE MONOLÍTICO Y REJA EN CONCRETO POLIMÉRICO RD 150V H480 F900 (1.00 X 0.21 X 0.48) m</v>
          </cell>
          <cell r="C2433" t="str">
            <v>UN</v>
          </cell>
          <cell r="D2433">
            <v>1138414</v>
          </cell>
        </row>
        <row r="2434">
          <cell r="A2434">
            <v>11973</v>
          </cell>
          <cell r="B2434" t="str">
            <v>CANAL DE DRENAJE MONOLÍTICO Y REJA EN CONCRETO POLÍMERICO PD 100V H230 D400 (1.00 X 0.15 X 0.23) m</v>
          </cell>
          <cell r="C2434" t="str">
            <v>UN</v>
          </cell>
          <cell r="D2434">
            <v>496132</v>
          </cell>
        </row>
        <row r="2435">
          <cell r="A2435">
            <v>11974</v>
          </cell>
          <cell r="B2435" t="str">
            <v>CANAL DE DRENAJE MONOLÍTICO Y REJA EN CONCRETO POLÍMERICO RD 200V H330 F900 (1.00 X 0.26 X 0.33) m</v>
          </cell>
          <cell r="C2435" t="str">
            <v>UN</v>
          </cell>
          <cell r="D2435">
            <v>1128101</v>
          </cell>
        </row>
        <row r="2436">
          <cell r="A2436">
            <v>11976</v>
          </cell>
          <cell r="B2436" t="str">
            <v>EQUIPO DE ELECTROFUSIÓN DE 20 mm A 350 mm (Incluye certificado de calibración).</v>
          </cell>
          <cell r="C2436" t="str">
            <v>UN</v>
          </cell>
          <cell r="D2436">
            <v>11768900</v>
          </cell>
        </row>
        <row r="2437">
          <cell r="A2437">
            <v>11977</v>
          </cell>
          <cell r="B2437" t="str">
            <v>TAPON HD EXTREMO JUNTA HIDRÁULICA D=3"</v>
          </cell>
          <cell r="C2437" t="str">
            <v>UN</v>
          </cell>
          <cell r="D2437">
            <v>123936</v>
          </cell>
        </row>
        <row r="2438">
          <cell r="A2438">
            <v>11978</v>
          </cell>
          <cell r="B2438" t="str">
            <v>TEE HD EXTREMO JUNTA HIDRÁULICA 10"x6"</v>
          </cell>
          <cell r="C2438" t="str">
            <v>UN</v>
          </cell>
          <cell r="D2438">
            <v>1696940</v>
          </cell>
        </row>
        <row r="2439">
          <cell r="A2439">
            <v>11979</v>
          </cell>
          <cell r="B2439" t="str">
            <v>CODO HD EXTREMO JUNTA HIDRÁULICA PARA PVC 22.5ºX2"</v>
          </cell>
          <cell r="C2439" t="str">
            <v>UN</v>
          </cell>
          <cell r="D2439">
            <v>107100</v>
          </cell>
        </row>
        <row r="2440">
          <cell r="A2440">
            <v>11981</v>
          </cell>
          <cell r="B2440" t="str">
            <v>PLANTACIÓN DE CARISECO H= 1.5 m. (Incluye suministro al sitio de obra, plantacion, aplicación y mezcla de sustrato, tutor y amarre. Incluye transporte y disposición final de sobrantes en sitio autorizado a 28 Kms).</v>
          </cell>
          <cell r="C2440" t="str">
            <v>UN</v>
          </cell>
          <cell r="D2440">
            <v>185067</v>
          </cell>
        </row>
        <row r="2441">
          <cell r="A2441">
            <v>11982</v>
          </cell>
          <cell r="B2441" t="str">
            <v>PLANTACION DE PALMA ALEJANDRA H= 1.5 m. (Incluye suministro al sitio de obra, plantacion, aplicación y mezcla de sustrato, tutor, amarre, incluye transporte y disposición final de sobrantes en sitio autorizado a 28 km).</v>
          </cell>
          <cell r="C2441" t="str">
            <v>UN</v>
          </cell>
          <cell r="D2441">
            <v>293856</v>
          </cell>
        </row>
        <row r="2442">
          <cell r="A2442">
            <v>11983</v>
          </cell>
          <cell r="B2442" t="str">
            <v>PLANTACION DE SIETECUEROS H= 1.5 m. (Incluye suministro al sitio de obra, plantacion, aplicación y mezcla de sustrato, tutor y amarre. Incluye transporte y disposición final de sobrantes en sitio autorizado a 28 km).</v>
          </cell>
          <cell r="C2442" t="str">
            <v>UN</v>
          </cell>
          <cell r="D2442">
            <v>181316</v>
          </cell>
        </row>
        <row r="2443">
          <cell r="A2443">
            <v>11984</v>
          </cell>
          <cell r="B2443" t="str">
            <v>CLORURO DE CALCIO (En perlas)</v>
          </cell>
          <cell r="C2443" t="str">
            <v>KG</v>
          </cell>
          <cell r="D2443">
            <v>4446</v>
          </cell>
        </row>
        <row r="2444">
          <cell r="A2444">
            <v>11986</v>
          </cell>
          <cell r="B2444" t="str">
            <v>LOSETA PODOTACTIL EN POLIURETANO. ANCHO 0,40m. ACABADOS SEGÚN NORMA NTC 5610. DEC. 308/2018. INCLUYE LIMPIEZA Y ALISTAMIENTO DE SUPERFICIE. INCLUYE TODOS LOS ELEMENTOS DE COLOCACION, FIJACION Y MANO</v>
          </cell>
          <cell r="C2444" t="str">
            <v>ML</v>
          </cell>
          <cell r="D2444">
            <v>68827</v>
          </cell>
        </row>
        <row r="2445">
          <cell r="A2445">
            <v>11987</v>
          </cell>
          <cell r="B2445" t="str">
            <v>PLANTACION DE CUCHARO H= 1.5 m. (Incluye suministro al sitio de obra, plantacion, aplicación y mezcla de sustrato, tutor y amarre. Incluye transporte y disposición final de sobrantes en sitio autorizado a 28 km).</v>
          </cell>
          <cell r="C2445" t="str">
            <v>UN</v>
          </cell>
          <cell r="D2445">
            <v>138706</v>
          </cell>
        </row>
        <row r="2446">
          <cell r="A2446">
            <v>11988</v>
          </cell>
          <cell r="B2446" t="str">
            <v>TELA PARA CERRAMIENTO 55 gr/m2, COLOR BLANCO, ANCHO = 2.10m</v>
          </cell>
          <cell r="C2446" t="str">
            <v>ML</v>
          </cell>
          <cell r="D2446">
            <v>2891</v>
          </cell>
        </row>
        <row r="2447">
          <cell r="A2447">
            <v>11989</v>
          </cell>
          <cell r="B2447" t="str">
            <v>ESPUMA DE POLIETILENO, ANCHO = 1.00 m,  ESPESOR = 5 mm</v>
          </cell>
          <cell r="C2447" t="str">
            <v>ML</v>
          </cell>
          <cell r="D2447">
            <v>4800</v>
          </cell>
        </row>
        <row r="2448">
          <cell r="A2448">
            <v>11990</v>
          </cell>
          <cell r="B2448" t="str">
            <v>HELECHO MACHO H=1.0 m. (Incluye suministro al sitio de obra)</v>
          </cell>
          <cell r="C2448" t="str">
            <v>UN</v>
          </cell>
          <cell r="D2448">
            <v>120043</v>
          </cell>
        </row>
        <row r="2449">
          <cell r="A2449">
            <v>11991</v>
          </cell>
          <cell r="B2449" t="str">
            <v>PERFORACIÓN HORIZONTAL PARA DUCTO DE POLIETILENO D=6", INCLUYE TUBERÍA (Incluye suministro e instalación)</v>
          </cell>
          <cell r="C2449" t="str">
            <v>ML</v>
          </cell>
          <cell r="D2449">
            <v>659776</v>
          </cell>
        </row>
        <row r="2450">
          <cell r="A2450">
            <v>11992</v>
          </cell>
          <cell r="B2450" t="str">
            <v>PERFORACIÓN HORIZONTAL PARA DUCTO DE POLIETILENO D=12", INCLUYE TUBERÍA (Incluye suministro e instalación)</v>
          </cell>
          <cell r="C2450" t="str">
            <v>ML</v>
          </cell>
          <cell r="D2450">
            <v>1322615</v>
          </cell>
        </row>
        <row r="2451">
          <cell r="A2451">
            <v>11993</v>
          </cell>
          <cell r="B2451" t="str">
            <v xml:space="preserve">ADAPTADOR TERMINAL CAMPANA PVC D=2" </v>
          </cell>
          <cell r="C2451" t="str">
            <v>UN</v>
          </cell>
          <cell r="D2451">
            <v>5958</v>
          </cell>
        </row>
        <row r="2452">
          <cell r="A2452">
            <v>11994</v>
          </cell>
          <cell r="B2452" t="str">
            <v>TEE PE 6"x6" - PE100, PN 16 - RDE 11</v>
          </cell>
          <cell r="C2452" t="str">
            <v>UN</v>
          </cell>
          <cell r="D2452">
            <v>585456</v>
          </cell>
        </row>
        <row r="2453">
          <cell r="A2453">
            <v>11995</v>
          </cell>
          <cell r="B2453" t="str">
            <v>REDUCCIÓN CONCÉNTRICA 6"X4" - PE100 - PN16 - RDE 11</v>
          </cell>
          <cell r="C2453" t="str">
            <v>UN</v>
          </cell>
          <cell r="D2453">
            <v>205269</v>
          </cell>
        </row>
        <row r="2454">
          <cell r="A2454">
            <v>11996</v>
          </cell>
          <cell r="B2454" t="str">
            <v>TAPON HD EXTREMO JUNTA HIDRÁULICA D=12"</v>
          </cell>
          <cell r="C2454" t="str">
            <v>UN</v>
          </cell>
          <cell r="D2454">
            <v>1216299</v>
          </cell>
        </row>
        <row r="2455">
          <cell r="A2455">
            <v>11997</v>
          </cell>
          <cell r="B2455" t="str">
            <v>BASE GRANULAR CLASE B (BGB_BG38)</v>
          </cell>
          <cell r="C2455" t="str">
            <v>M3</v>
          </cell>
          <cell r="D2455">
            <v>85680</v>
          </cell>
        </row>
        <row r="2456">
          <cell r="A2456">
            <v>11998</v>
          </cell>
          <cell r="B2456" t="str">
            <v>BARRERA DE SEGURIDAD - SEPARADOR CICLORUTA TIPO A-165 SIN ANCLAJE (0.53m x 0.60m x 1.50m) COLOR GRIS RESISTENCIA CONCRETO 28 Mpa</v>
          </cell>
          <cell r="C2456" t="str">
            <v>UN</v>
          </cell>
          <cell r="D2456">
            <v>89921</v>
          </cell>
        </row>
        <row r="2457">
          <cell r="A2457">
            <v>12002</v>
          </cell>
          <cell r="B2457" t="str">
            <v>ALCOHOL ANTISÉPTICO (ALCOHOL AL 70%). (Según Apéndice Bioseguridad Covid 19)_ Exento de IVA de forma temporal</v>
          </cell>
          <cell r="C2457" t="str">
            <v>GLN</v>
          </cell>
          <cell r="D2457">
            <v>26000</v>
          </cell>
        </row>
        <row r="2458">
          <cell r="A2458">
            <v>12003</v>
          </cell>
          <cell r="B2458" t="str">
            <v>TOALLAS DE PAPEL PARA MANOS. TIPO Z.  DOBLE HOJA. (PAQUETE 150 HOJAS)_(Según Apéndice Bioseguridad Covid 19)</v>
          </cell>
          <cell r="C2458" t="str">
            <v>UN</v>
          </cell>
          <cell r="D2458">
            <v>7700</v>
          </cell>
        </row>
        <row r="2459">
          <cell r="A2459">
            <v>12004</v>
          </cell>
          <cell r="B2459" t="str">
            <v>DISPENSADOR PLÁSTICO DE TOALLAS TIPO Z_(Según Apéndice Bioseguridad Covid 19)</v>
          </cell>
          <cell r="C2459" t="str">
            <v>UN</v>
          </cell>
          <cell r="D2459">
            <v>59235</v>
          </cell>
        </row>
        <row r="2460">
          <cell r="A2460">
            <v>12005</v>
          </cell>
          <cell r="B2460" t="str">
            <v>MESA PLÁSTICA DE 0.72m x 0.72m x 0.72m._(Según Apéndice Bioseguridad Covid 19)</v>
          </cell>
          <cell r="C2460" t="str">
            <v>UN</v>
          </cell>
          <cell r="D2460">
            <v>99900</v>
          </cell>
        </row>
        <row r="2461">
          <cell r="A2461">
            <v>12006</v>
          </cell>
          <cell r="B2461" t="str">
            <v>TERMOMETRO INFRARROJO PARA USO EN HUMANOS, LIBRE DE CONTACTO, IMPERMEABLE. (Según Apéndice Bioseguridad Covid 19)_ Exento de IVA de forma temporal</v>
          </cell>
          <cell r="C2461" t="str">
            <v>UN</v>
          </cell>
          <cell r="D2461">
            <v>78100</v>
          </cell>
        </row>
        <row r="2462">
          <cell r="A2462">
            <v>12010</v>
          </cell>
          <cell r="B2462" t="str">
            <v>JABÓN LIQUIDO PARA MANOS. (Según Apéndice Bioseguridad Covid 19)_ Exento de IVA de forma temporal</v>
          </cell>
          <cell r="C2462" t="str">
            <v>GLN</v>
          </cell>
          <cell r="D2462">
            <v>26000</v>
          </cell>
        </row>
        <row r="2463">
          <cell r="A2463">
            <v>12011</v>
          </cell>
          <cell r="B2463" t="str">
            <v>LAVAMANOS PORTÁTIL EN ACERO INOXIDABLE CON DOS TANQUES PARA AGUA LIMPIA Y RESIDUAL DE 20 LT C/U_ (Según Apéndice Bioseguridad Covid 19)</v>
          </cell>
          <cell r="C2463" t="str">
            <v>UN</v>
          </cell>
          <cell r="D2463">
            <v>1100000</v>
          </cell>
        </row>
        <row r="2464">
          <cell r="A2464">
            <v>12015</v>
          </cell>
          <cell r="B2464" t="str">
            <v>GEL ANTIBACTERIAL Antiséptico para manos sin enjuague, a base de glicerina, alcohol antiséptico al 70%, contenido máx. de agua 30%.(Según Apéndice Bioseguridad Covid 19)_ Exento IVA de forma temporal</v>
          </cell>
          <cell r="C2464" t="str">
            <v>LT</v>
          </cell>
          <cell r="D2464">
            <v>13500</v>
          </cell>
        </row>
        <row r="2465">
          <cell r="A2465">
            <v>12017</v>
          </cell>
          <cell r="B2465" t="str">
            <v>FUMIGADORA DE ESPALDA. ASPERSOR BOMBA MANUAL 20 LITROS. DESINFECCIÓN_ (Según Apéndice Bioseguridad Covid 19)</v>
          </cell>
          <cell r="C2465" t="str">
            <v>UN</v>
          </cell>
          <cell r="D2465">
            <v>129900</v>
          </cell>
        </row>
        <row r="2466">
          <cell r="A2466">
            <v>12019</v>
          </cell>
          <cell r="B2466" t="str">
            <v>BIG BAG TELA POLIPROPILENO R220 GM/2 Rollo de 100m-100cm x 100cm x 160cm Solapa/Fondo Ciego. Reata 25/30 blancos</v>
          </cell>
          <cell r="C2466" t="str">
            <v>UN</v>
          </cell>
          <cell r="D2466">
            <v>59417</v>
          </cell>
        </row>
        <row r="2467">
          <cell r="A2467">
            <v>12020</v>
          </cell>
          <cell r="B2467" t="str">
            <v>CARGUE, TRANSPORTE Y DISPOSICIÓN FINAL DE MADERA.</v>
          </cell>
          <cell r="C2467" t="str">
            <v>M3</v>
          </cell>
          <cell r="D2467">
            <v>29691</v>
          </cell>
        </row>
        <row r="2468">
          <cell r="A2468">
            <v>12021</v>
          </cell>
          <cell r="B2468" t="str">
            <v>CARGUE, TRANSPORTE Y DISPOSICIÓN FINAL DE RESIDUOS TIPO AGLOMERADO Y GUADUA.</v>
          </cell>
          <cell r="C2468" t="str">
            <v>KG</v>
          </cell>
          <cell r="D2468">
            <v>1071</v>
          </cell>
        </row>
        <row r="2469">
          <cell r="A2469">
            <v>12022</v>
          </cell>
          <cell r="B2469" t="str">
            <v>OVEROL TYVEK BLANCO</v>
          </cell>
          <cell r="C2469" t="str">
            <v>UN</v>
          </cell>
          <cell r="D2469">
            <v>26686</v>
          </cell>
        </row>
        <row r="2470">
          <cell r="A2470">
            <v>12023</v>
          </cell>
          <cell r="B2470" t="str">
            <v>RESPIRADOR ELASTOMÉRICO MEDIA CARA</v>
          </cell>
          <cell r="C2470" t="str">
            <v>UN</v>
          </cell>
          <cell r="D2470">
            <v>61680</v>
          </cell>
        </row>
        <row r="2471">
          <cell r="A2471">
            <v>12024</v>
          </cell>
          <cell r="B2471" t="str">
            <v>FILTRO P-100 PARTÍCULAS S/ACEITE HUMOS METÁLICOS VAPORES</v>
          </cell>
          <cell r="C2471" t="str">
            <v>PAR</v>
          </cell>
          <cell r="D2471">
            <v>38100</v>
          </cell>
        </row>
        <row r="2472">
          <cell r="A2472">
            <v>12025</v>
          </cell>
          <cell r="B2472" t="str">
            <v>MONOGAFAS CON VENTILACIÓN DIRECTA</v>
          </cell>
          <cell r="C2472" t="str">
            <v>PAR</v>
          </cell>
          <cell r="D2472">
            <v>11100</v>
          </cell>
        </row>
        <row r="2473">
          <cell r="A2473">
            <v>12026</v>
          </cell>
          <cell r="B2473" t="str">
            <v>GORRO DESECHABLE COFIA BLANCO</v>
          </cell>
          <cell r="C2473" t="str">
            <v>UN</v>
          </cell>
          <cell r="D2473">
            <v>268</v>
          </cell>
        </row>
        <row r="2474">
          <cell r="A2474">
            <v>12027</v>
          </cell>
          <cell r="B2474" t="str">
            <v>VYNIPEL DE 50cm x 50cm CALIBRE 6</v>
          </cell>
          <cell r="C2474" t="str">
            <v>ROLLO</v>
          </cell>
          <cell r="D2474">
            <v>34000</v>
          </cell>
        </row>
        <row r="2475">
          <cell r="A2475">
            <v>12028</v>
          </cell>
          <cell r="B2475" t="str">
            <v>DISPOSICIÓN FINAL DE RESIDUOS PELIGROSOS(MATERIALES CON CARACTERÍSTICAS DE PELIGROSIDAD TÓXICA, CORROSIVO, INFLAMABLES, EXPLOSIVOS Y/O ESPECIALES (RESIDUOS APROVECHABLES MEZCLADOS, COLCHONES, SOFÁS, F</v>
          </cell>
          <cell r="C2475" t="str">
            <v>KG</v>
          </cell>
          <cell r="D2475">
            <v>2118</v>
          </cell>
        </row>
        <row r="2476">
          <cell r="A2476">
            <v>12029</v>
          </cell>
          <cell r="B2476" t="str">
            <v>PETO PVC</v>
          </cell>
          <cell r="C2476" t="str">
            <v>UN</v>
          </cell>
          <cell r="D2476">
            <v>20468</v>
          </cell>
        </row>
        <row r="2477">
          <cell r="A2477">
            <v>12030</v>
          </cell>
          <cell r="B2477" t="str">
            <v>CANECA PLÁSTICA CON TAPA 60 LTS</v>
          </cell>
          <cell r="C2477" t="str">
            <v>UN</v>
          </cell>
          <cell r="D2477">
            <v>65000</v>
          </cell>
        </row>
        <row r="2478">
          <cell r="A2478">
            <v>12031</v>
          </cell>
          <cell r="B2478" t="str">
            <v>TAPABOCAS N95 SIN FILTRO. (Según Apéndice Bioseguridad Covid 19)_ Exento de IVA de forma temporal</v>
          </cell>
          <cell r="C2478" t="str">
            <v>UN</v>
          </cell>
          <cell r="D2478">
            <v>2800</v>
          </cell>
        </row>
        <row r="2479">
          <cell r="A2479">
            <v>12039</v>
          </cell>
          <cell r="B2479" t="str">
            <v>TAPABOCAS DESECHABLE. (Según Apéndice Bioseguridad Covid 19)_ Exento de IVA de forma temporal</v>
          </cell>
          <cell r="C2479" t="str">
            <v>UN</v>
          </cell>
          <cell r="D2479">
            <v>336</v>
          </cell>
        </row>
        <row r="2480">
          <cell r="A2480">
            <v>12040</v>
          </cell>
          <cell r="B2480" t="str">
            <v>HIPOCLORITO - (Según Apéndice Bioseguridad Covid 19)_ Exento de IVA de forma temporal</v>
          </cell>
          <cell r="C2480" t="str">
            <v>LT</v>
          </cell>
          <cell r="D2480">
            <v>2618</v>
          </cell>
        </row>
        <row r="2481">
          <cell r="A2481">
            <v>12043</v>
          </cell>
          <cell r="B2481" t="str">
            <v>TEE PE 12"X6" PE100, PN16 - RDE 11</v>
          </cell>
          <cell r="C2481" t="str">
            <v>UN</v>
          </cell>
          <cell r="D2481">
            <v>3118339</v>
          </cell>
        </row>
        <row r="2482">
          <cell r="A2482">
            <v>12045</v>
          </cell>
          <cell r="B2482" t="str">
            <v>ANGEO PLÁSTICO</v>
          </cell>
          <cell r="C2482" t="str">
            <v>M2</v>
          </cell>
          <cell r="D2482">
            <v>1522</v>
          </cell>
        </row>
        <row r="2483">
          <cell r="A2483">
            <v>12046</v>
          </cell>
          <cell r="B2483" t="str">
            <v>TRAGANTE CÚPULA CONCÉNTRICA DE 8"x 6" EN ALUMINIO</v>
          </cell>
          <cell r="C2483" t="str">
            <v>UN</v>
          </cell>
          <cell r="D2483">
            <v>137259</v>
          </cell>
        </row>
        <row r="2484">
          <cell r="A2484">
            <v>12048</v>
          </cell>
          <cell r="B2484" t="str">
            <v>ABONO ORGÁNICO COMPOST (No incluye transporte)</v>
          </cell>
          <cell r="C2484" t="str">
            <v>KG</v>
          </cell>
          <cell r="D2484">
            <v>16065</v>
          </cell>
        </row>
        <row r="2485">
          <cell r="A2485">
            <v>12050</v>
          </cell>
          <cell r="B2485" t="str">
            <v>REJA TIPO PASARELA FUNDICIÓN CLASE DE CARGA C250, Long=500 mm, H=22 mm, Ancho=323 mm</v>
          </cell>
          <cell r="C2485" t="str">
            <v>UN</v>
          </cell>
          <cell r="D2485">
            <v>422911</v>
          </cell>
        </row>
        <row r="2486">
          <cell r="A2486">
            <v>12051</v>
          </cell>
          <cell r="B2486" t="str">
            <v>TUBERÍA PVC SANITARIA D=10"</v>
          </cell>
          <cell r="C2486" t="str">
            <v>ML</v>
          </cell>
          <cell r="D2486">
            <v>206029</v>
          </cell>
        </row>
        <row r="2487">
          <cell r="A2487">
            <v>12052</v>
          </cell>
          <cell r="B2487" t="str">
            <v>TEE PVC SANITARIA D=6"</v>
          </cell>
          <cell r="C2487" t="str">
            <v>UN</v>
          </cell>
          <cell r="D2487">
            <v>214799</v>
          </cell>
        </row>
        <row r="2488">
          <cell r="A2488">
            <v>12053</v>
          </cell>
          <cell r="B2488" t="str">
            <v>CODO 22.5° CXC PVC SANITARIA D=6"</v>
          </cell>
          <cell r="C2488" t="str">
            <v>UN</v>
          </cell>
          <cell r="D2488">
            <v>187324</v>
          </cell>
        </row>
        <row r="2489">
          <cell r="A2489">
            <v>12058</v>
          </cell>
          <cell r="B2489" t="str">
            <v>LÍQUIDO INHIBIDOR PASIVADOR DE CORROSIÓN DEL CONCRETO REFORZADO</v>
          </cell>
          <cell r="C2489" t="str">
            <v>KG</v>
          </cell>
          <cell r="D2489">
            <v>6526</v>
          </cell>
        </row>
        <row r="2490">
          <cell r="A2490">
            <v>12059</v>
          </cell>
          <cell r="B2490" t="str">
            <v>VÁLVULA CHEQUE DE 2" CLASE 300.</v>
          </cell>
          <cell r="C2490" t="str">
            <v>UN</v>
          </cell>
          <cell r="D2490">
            <v>411900</v>
          </cell>
        </row>
        <row r="2491">
          <cell r="A2491">
            <v>12090</v>
          </cell>
          <cell r="B2491" t="str">
            <v>RECUBRIMIENTO EPÓXICO DE ALTA RESISTENCIA QUÍMICA INSENSIBLE A LA HUMEDAD</v>
          </cell>
          <cell r="C2491" t="str">
            <v>KG</v>
          </cell>
          <cell r="D2491">
            <v>160155</v>
          </cell>
        </row>
        <row r="2492">
          <cell r="A2492">
            <v>12091</v>
          </cell>
          <cell r="B2492" t="str">
            <v>SEPARADORES (ESPACIADOR) DE DUCTERÍA PARA 2 TUBOS DE Ø2" UNA Y DOBLE CARA</v>
          </cell>
          <cell r="C2492" t="str">
            <v>UN</v>
          </cell>
          <cell r="D2492">
            <v>9980</v>
          </cell>
        </row>
        <row r="2493">
          <cell r="A2493">
            <v>12092</v>
          </cell>
          <cell r="B2493" t="str">
            <v>SEPARADORES (ESPACIADOR) DE DUCTERÍA PARA 4 TUBOS DE Ø2" UNA Y DOBLE CARA</v>
          </cell>
          <cell r="C2493" t="str">
            <v>UN</v>
          </cell>
          <cell r="D2493">
            <v>16800</v>
          </cell>
        </row>
        <row r="2494">
          <cell r="A2494">
            <v>12093</v>
          </cell>
          <cell r="B2494" t="str">
            <v>SEPARADORES (ESPACIADOR) DE DUCTERÍA PARA 6 TUBOS DE Ø2" UNA Y DOBLE CARA</v>
          </cell>
          <cell r="C2494" t="str">
            <v>UN</v>
          </cell>
          <cell r="D2494">
            <v>21291</v>
          </cell>
        </row>
        <row r="2495">
          <cell r="A2495">
            <v>12094</v>
          </cell>
          <cell r="B2495" t="str">
            <v>SEPARADORES (ESPACIADOR) DE DUCTERÍA PARA 8 TUBOS DE Ø2" UNA Y DOBLE CARA</v>
          </cell>
          <cell r="C2495" t="str">
            <v>UN</v>
          </cell>
          <cell r="D2495">
            <v>26081</v>
          </cell>
        </row>
        <row r="2496">
          <cell r="A2496">
            <v>12095</v>
          </cell>
          <cell r="B2496" t="str">
            <v>SEPARADORES (ESPACIADOR) DE DUCTERÍA PARA 2 TUBOS DE Ø4" UNA Y DOBLE CARA</v>
          </cell>
          <cell r="C2496" t="str">
            <v>UN</v>
          </cell>
          <cell r="D2496">
            <v>10113</v>
          </cell>
        </row>
        <row r="2497">
          <cell r="A2497">
            <v>12096</v>
          </cell>
          <cell r="B2497" t="str">
            <v>SEPARADORES (ESPACIADOR) DE DUCTERÍA PARA 4 TUBOS DE Ø4" UNA Y DOBLE CARA</v>
          </cell>
          <cell r="C2497" t="str">
            <v>UN</v>
          </cell>
          <cell r="D2497">
            <v>21485</v>
          </cell>
        </row>
        <row r="2498">
          <cell r="A2498">
            <v>12097</v>
          </cell>
          <cell r="B2498" t="str">
            <v>SEPARADORES (ESPACIADOR) DE DUCTERÍA PARA 6 TUBOS DE Ø4" UNA Y DOBLE CARA</v>
          </cell>
          <cell r="C2498" t="str">
            <v>UN</v>
          </cell>
          <cell r="D2498">
            <v>30150</v>
          </cell>
        </row>
        <row r="2499">
          <cell r="A2499">
            <v>12098</v>
          </cell>
          <cell r="B2499" t="str">
            <v>SEPARADORES (ESPACIADOR) DE DUCTERÍA PARA 8 TUBOS DE Ø4" UNA Y DOBLE CARA</v>
          </cell>
          <cell r="C2499" t="str">
            <v>UN</v>
          </cell>
          <cell r="D2499">
            <v>36546</v>
          </cell>
        </row>
        <row r="2500">
          <cell r="A2500">
            <v>12229</v>
          </cell>
          <cell r="B2500" t="str">
            <v>TAPA INICIO / FINAL PARA SARDINEL DE DRENAJE RD 200 H:33</v>
          </cell>
          <cell r="C2500" t="str">
            <v>UN</v>
          </cell>
          <cell r="D2500">
            <v>463949</v>
          </cell>
        </row>
        <row r="2501">
          <cell r="A2501">
            <v>12234</v>
          </cell>
          <cell r="B2501" t="str">
            <v>BLOQUE DE CEMENTO MACIZO 4.2MPA VERDE DE 6X10X20 cm.</v>
          </cell>
          <cell r="C2501" t="str">
            <v>UN</v>
          </cell>
          <cell r="D2501">
            <v>2142</v>
          </cell>
        </row>
        <row r="2502">
          <cell r="A2502">
            <v>12235</v>
          </cell>
          <cell r="B2502" t="str">
            <v>MICROFIBRA SINTÉTICA MULTIFILAMENTO  DE POLIPROPILENO</v>
          </cell>
          <cell r="C2502" t="str">
            <v>KG</v>
          </cell>
          <cell r="D2502">
            <v>55692</v>
          </cell>
        </row>
        <row r="2503">
          <cell r="A2503">
            <v>12236</v>
          </cell>
          <cell r="B2503" t="str">
            <v>METODO DE ENSAYO PARA LA RESISTENCIA A LA TRACCION DE RECUBRIMIENTOS, UTILIZANDO PROBADORES PORTATILES DE ADHERENCIA. Norma Técnica: NTC-3916-96 ASTM D4541-22.</v>
          </cell>
          <cell r="C2503" t="str">
            <v>UN</v>
          </cell>
          <cell r="D2503">
            <v>215866</v>
          </cell>
        </row>
        <row r="2504">
          <cell r="A2504">
            <v>12237</v>
          </cell>
          <cell r="B2504" t="str">
            <v>TRACCIÓN DE LAMINA EN ALUMINIO. Norma Técnica: NTC 3353 ASTM E8</v>
          </cell>
          <cell r="C2504" t="str">
            <v>UN</v>
          </cell>
          <cell r="D2504">
            <v>115000</v>
          </cell>
        </row>
        <row r="2505">
          <cell r="A2505">
            <v>12238</v>
          </cell>
          <cell r="B2505" t="str">
            <v xml:space="preserve">FLEXIÓN DE LAMINA EN ALUMINIO. Norma Técnica: ASTM E290 </v>
          </cell>
          <cell r="C2505" t="str">
            <v>UN</v>
          </cell>
          <cell r="D2505">
            <v>154700</v>
          </cell>
        </row>
        <row r="2506">
          <cell r="A2506">
            <v>12239</v>
          </cell>
          <cell r="B2506" t="str">
            <v>SUBBASE GRANULAR PEA CLASE A - (SBG_PEA_A_50)</v>
          </cell>
          <cell r="C2506" t="str">
            <v>M3</v>
          </cell>
          <cell r="D2506">
            <v>71995</v>
          </cell>
        </row>
        <row r="2507">
          <cell r="A2507">
            <v>12240</v>
          </cell>
          <cell r="B2507" t="str">
            <v>SUBBASE GRANULAR PEA CLASE A - (SBG_PEA_A_64)</v>
          </cell>
          <cell r="C2507" t="str">
            <v>M3</v>
          </cell>
          <cell r="D2507">
            <v>71995</v>
          </cell>
        </row>
        <row r="2508">
          <cell r="A2508">
            <v>12241</v>
          </cell>
          <cell r="B2508" t="str">
            <v>SUBBASE GRANULAR PEA CLASE B - (SBG_PEA_B_50)</v>
          </cell>
          <cell r="C2508" t="str">
            <v>M3</v>
          </cell>
          <cell r="D2508">
            <v>71995</v>
          </cell>
        </row>
        <row r="2509">
          <cell r="A2509">
            <v>12242</v>
          </cell>
          <cell r="B2509" t="str">
            <v>FIBRAS METÁLICAS</v>
          </cell>
          <cell r="C2509" t="str">
            <v>KG</v>
          </cell>
          <cell r="D2509">
            <v>10115</v>
          </cell>
        </row>
        <row r="2510">
          <cell r="A2510">
            <v>12243</v>
          </cell>
          <cell r="B2510" t="str">
            <v>SUBBASE GRANULAR PEA CLASE B - (SBG_PEA_B_64)</v>
          </cell>
          <cell r="C2510" t="str">
            <v>M3</v>
          </cell>
          <cell r="D2510">
            <v>71995</v>
          </cell>
        </row>
        <row r="2511">
          <cell r="A2511">
            <v>12244</v>
          </cell>
          <cell r="B2511" t="str">
            <v>MATERIAL MARGINAL</v>
          </cell>
          <cell r="C2511" t="str">
            <v>M3</v>
          </cell>
          <cell r="D2511">
            <v>19635</v>
          </cell>
        </row>
        <row r="2512">
          <cell r="A2512">
            <v>12245</v>
          </cell>
          <cell r="B2512" t="str">
            <v>AGREGADOS RECICLADOS PARA BASE GRANULAR (AR_BG38)</v>
          </cell>
          <cell r="C2512" t="str">
            <v>M3</v>
          </cell>
          <cell r="D2512">
            <v>107701</v>
          </cell>
        </row>
        <row r="2513">
          <cell r="A2513">
            <v>12246</v>
          </cell>
          <cell r="B2513" t="str">
            <v>AGREGADOS RECICLADOS PARA BASE GRANULAR (AR_BG25)</v>
          </cell>
          <cell r="C2513" t="str">
            <v>M3</v>
          </cell>
          <cell r="D2513">
            <v>107701</v>
          </cell>
        </row>
        <row r="2514">
          <cell r="A2514">
            <v>12247</v>
          </cell>
          <cell r="B2514" t="str">
            <v>AGREGADOS RECICLADOS PARA SUBBASE GRANULAR PEA (AR_SBG_PEA50)</v>
          </cell>
          <cell r="C2514" t="str">
            <v>M3</v>
          </cell>
          <cell r="D2514">
            <v>76160</v>
          </cell>
        </row>
        <row r="2515">
          <cell r="A2515">
            <v>12248</v>
          </cell>
          <cell r="B2515" t="str">
            <v>AGREGADOS RECICLADOS PARA SUBBASE GRANULAR PEA (AR_SBG_PEA64)</v>
          </cell>
          <cell r="C2515" t="str">
            <v>M3</v>
          </cell>
          <cell r="D2515">
            <v>76160</v>
          </cell>
        </row>
        <row r="2516">
          <cell r="A2516">
            <v>12249</v>
          </cell>
          <cell r="B2516" t="str">
            <v>GRANO DE CAUCHO RECICLADO (GCR)</v>
          </cell>
          <cell r="C2516" t="str">
            <v>KG</v>
          </cell>
          <cell r="D2516">
            <v>1900</v>
          </cell>
        </row>
        <row r="2517">
          <cell r="A2517">
            <v>12250</v>
          </cell>
          <cell r="B2517" t="str">
            <v>CONCRETO AUTOCOMPACTANTE 24 Mpa (245 Kg/cm2)</v>
          </cell>
          <cell r="C2517" t="str">
            <v>M3</v>
          </cell>
          <cell r="D2517">
            <v>659290</v>
          </cell>
        </row>
        <row r="2518">
          <cell r="A2518">
            <v>12251</v>
          </cell>
          <cell r="B2518" t="str">
            <v>CONCRETO AUTOCOMPACTANTE 28 Mpa (280 Kg/cm2)</v>
          </cell>
          <cell r="C2518" t="str">
            <v>M3</v>
          </cell>
          <cell r="D2518">
            <v>676235</v>
          </cell>
        </row>
        <row r="2519">
          <cell r="A2519">
            <v>12252</v>
          </cell>
          <cell r="B2519" t="str">
            <v>CONCRETO AUTOCOMPACTANTE 44 Mpa (420 Kg/cm2)</v>
          </cell>
          <cell r="C2519" t="str">
            <v>M3</v>
          </cell>
          <cell r="D2519">
            <v>747038</v>
          </cell>
        </row>
        <row r="2520">
          <cell r="A2520">
            <v>12253</v>
          </cell>
          <cell r="B2520" t="e">
            <v>#VALUE!</v>
          </cell>
          <cell r="C2520" t="str">
            <v>Km-Car</v>
          </cell>
          <cell r="D2520">
            <v>175205</v>
          </cell>
        </row>
        <row r="2521">
          <cell r="A2521">
            <v>12254</v>
          </cell>
          <cell r="B2521" t="e">
            <v>#VALUE!</v>
          </cell>
          <cell r="C2521" t="str">
            <v>Km-Car</v>
          </cell>
          <cell r="D2521">
            <v>178054</v>
          </cell>
        </row>
        <row r="2522">
          <cell r="A2522">
            <v>12255</v>
          </cell>
          <cell r="B2522" t="e">
            <v>#VALUE!</v>
          </cell>
          <cell r="C2522" t="str">
            <v>Km-Car</v>
          </cell>
          <cell r="D2522">
            <v>184450</v>
          </cell>
        </row>
        <row r="2523">
          <cell r="A2523">
            <v>12256</v>
          </cell>
          <cell r="B2523" t="e">
            <v>#VALUE!</v>
          </cell>
          <cell r="C2523" t="str">
            <v>Km-Car</v>
          </cell>
          <cell r="D2523">
            <v>175205</v>
          </cell>
        </row>
        <row r="2524">
          <cell r="A2524">
            <v>12257</v>
          </cell>
          <cell r="B2524" t="str">
            <v>RESISTENCIA A LA COMPRESION INCONFINADA DE MEZCLAS COMPACTADAS DE SUELO-CAL (CON MEDICION DE ESFUERZO-DEFORMACION). Norma Técnica INVE-605-13.</v>
          </cell>
          <cell r="C2524" t="str">
            <v>UN</v>
          </cell>
          <cell r="D2524">
            <v>97818</v>
          </cell>
        </row>
        <row r="2525">
          <cell r="A2525">
            <v>12258</v>
          </cell>
          <cell r="B2525" t="str">
            <v>PRACTICA ESTANDAR PARA PRUEBAS DE TINTAS PENETRANTES PARA LA INDUSTRIA EN GENERAL. Norma Técnica: ASTM E165/E165M-23 ASTM E1417/E1417M-21e1</v>
          </cell>
          <cell r="C2525" t="str">
            <v>DIA</v>
          </cell>
          <cell r="D2525">
            <v>1410150</v>
          </cell>
        </row>
        <row r="2526">
          <cell r="A2526">
            <v>12259</v>
          </cell>
          <cell r="B2526" t="str">
            <v>GUIA ESTANDAR PARA ENSAYO DE PARTICULAS MAGNETICAS. Norma Técnica: ASTM E709-21 AWS D1.1/D1.1M-20 Numeral 8.10</v>
          </cell>
          <cell r="C2526" t="str">
            <v>DIA</v>
          </cell>
          <cell r="D2526">
            <v>714000</v>
          </cell>
        </row>
        <row r="2527">
          <cell r="A2527">
            <v>12260</v>
          </cell>
          <cell r="B2527" t="str">
            <v>METODO DE PRUEBA ESTANDAR PARA DETERMINAR LA RESISTENCIA AL ARRANQUE DE LOS RECUBRIMIENTOS UTILIZANDO PROBADORES DE ADHERENCIA PORTATILES. Norma Técnica: ASTM D4541-22</v>
          </cell>
          <cell r="C2527" t="str">
            <v>DIA</v>
          </cell>
          <cell r="D2527">
            <v>919632</v>
          </cell>
        </row>
        <row r="2528">
          <cell r="A2528">
            <v>12261</v>
          </cell>
          <cell r="B2528" t="str">
            <v>EVALUACION DEL ESPESOR DE PELICULA DE ZINC. CALIBRACION DE ESPESORES DE PELICULA SECA. Norma Técnica: ASTM A123/A123M-15 (17) ASTM A153/A153M-23 ASTM D7091-22</v>
          </cell>
          <cell r="C2528" t="str">
            <v>DIA</v>
          </cell>
          <cell r="D2528">
            <v>919632</v>
          </cell>
        </row>
        <row r="2529">
          <cell r="A2529">
            <v>12263</v>
          </cell>
          <cell r="B2529" t="str">
            <v>SISTEMAS DE PINTURAS PROTECTORAS. VARIABLES DE EVALUACION EN CAMPO. VALORACION DE LA CONTINUIDAD EN PELICULA. Norma Técnica NTC-3951-96 ASTM D5162-21</v>
          </cell>
          <cell r="C2529" t="str">
            <v>DIA</v>
          </cell>
          <cell r="D2529">
            <v>919632</v>
          </cell>
        </row>
        <row r="2530">
          <cell r="A2530">
            <v>12264</v>
          </cell>
          <cell r="B2530" t="str">
            <v>METODO DE ENSAYO PARA DETERMINAR LA FINURA DEL CEMENTO HIDRAULICO UTILIZANDO EL TAMIZ DE 45 mm (No. 325). Norma Técnica: NTC-294-18.</v>
          </cell>
          <cell r="C2530" t="str">
            <v>UN</v>
          </cell>
          <cell r="D2530">
            <v>74375</v>
          </cell>
        </row>
        <row r="2531">
          <cell r="A2531">
            <v>12265</v>
          </cell>
          <cell r="B2531" t="str">
            <v>TUBERÍA Ø4" EN HIERRO GALVANIZADO</v>
          </cell>
          <cell r="C2531" t="str">
            <v>ML</v>
          </cell>
          <cell r="D2531">
            <v>115550</v>
          </cell>
        </row>
        <row r="2532">
          <cell r="A2532">
            <v>12266</v>
          </cell>
          <cell r="B2532" t="str">
            <v>PRACTICA ESTANDAR PARA PRUEBAS ULTRASONICAS DE JUNTAS DE SOLDADURAS. Norma Técnica: ASTM E164-19 AWS D1.1/D1.1M-20 ANEXO H</v>
          </cell>
          <cell r="C2532" t="str">
            <v>DIA</v>
          </cell>
          <cell r="D2532">
            <v>773500</v>
          </cell>
        </row>
        <row r="2533">
          <cell r="A2533">
            <v>12267</v>
          </cell>
          <cell r="B2533" t="str">
            <v>LAVAMANOS PORTATIL DE PEDAL TIPO MANOS LIBRES.</v>
          </cell>
          <cell r="C2533" t="str">
            <v>UN</v>
          </cell>
          <cell r="D2533">
            <v>994534</v>
          </cell>
        </row>
        <row r="2534">
          <cell r="A2534">
            <v>12268</v>
          </cell>
          <cell r="B2534" t="str">
            <v>CALIBRACION TERMOMETRO DIGITAL</v>
          </cell>
          <cell r="C2534" t="str">
            <v>UN</v>
          </cell>
          <cell r="D2534">
            <v>207012</v>
          </cell>
        </row>
        <row r="2535">
          <cell r="A2535">
            <v>12269</v>
          </cell>
          <cell r="B2535" t="str">
            <v>TERMOMETRO DIGITAL INFRAROJO PARA USO EN HUMANOS, LIBRE DE CONTACTO, IMPERMEABLE</v>
          </cell>
          <cell r="C2535" t="str">
            <v>UN</v>
          </cell>
          <cell r="D2535">
            <v>78100</v>
          </cell>
        </row>
        <row r="2536">
          <cell r="A2536">
            <v>12270</v>
          </cell>
          <cell r="B2536" t="str">
            <v>DISPENSADOR DE JABÓN LÍQUIDO O GEL ANTIBACTERIAL - ALCOHOL, CON PEDAL METÁLICO</v>
          </cell>
          <cell r="C2536" t="str">
            <v>UN</v>
          </cell>
          <cell r="D2536">
            <v>139900</v>
          </cell>
        </row>
        <row r="2537">
          <cell r="A2537">
            <v>12271</v>
          </cell>
          <cell r="B2537" t="str">
            <v>RECOLECCION, TRANSPORTE Y DISPOSICION DE RESIDUOS LÍQUIDOS PROVENIENTES DE LAVAMANOS PORTATILES. (INCLUYE EQUIPO DE SUCCIÓN)</v>
          </cell>
          <cell r="C2537" t="str">
            <v>M3</v>
          </cell>
          <cell r="D2537">
            <v>371137</v>
          </cell>
        </row>
        <row r="2538">
          <cell r="A2538">
            <v>12272</v>
          </cell>
          <cell r="B2538" t="str">
            <v>BOTIQUIN TIPO B DOTADO PORTATIL</v>
          </cell>
          <cell r="C2538" t="str">
            <v>UN</v>
          </cell>
          <cell r="D2538">
            <v>387900</v>
          </cell>
        </row>
        <row r="2539">
          <cell r="A2539">
            <v>12277</v>
          </cell>
          <cell r="B2539" t="str">
            <v>AFOROS DE TRANSITO (MOTORIZADOS Y NO MOTORIZADOS) A PARTIR DE CAPTURA DE VIDEO. Incluye digitación y entrega de base de datos en archivo Excel. Captura día hábil y no hábil, con sus respectivos movimientos. Incluye todos los costos directos e indirectos</v>
          </cell>
          <cell r="C2539" t="str">
            <v>HR</v>
          </cell>
          <cell r="D2539">
            <v>251285</v>
          </cell>
        </row>
        <row r="2540">
          <cell r="A2540">
            <v>12319</v>
          </cell>
          <cell r="B2540" t="str">
            <v>BARRENO MANUAL HASTA 10M.  Incluye descripcion visual de estratos encontrados, lecturas de campo, SPT, Veleta, tipo y prof. muestras recuperadas, datos nivel freático</v>
          </cell>
          <cell r="C2540" t="str">
            <v>ML</v>
          </cell>
          <cell r="D2540">
            <v>107100</v>
          </cell>
        </row>
        <row r="2541">
          <cell r="A2541">
            <v>12320</v>
          </cell>
          <cell r="B2541" t="e">
            <v>#VALUE!</v>
          </cell>
          <cell r="C2541" t="str">
            <v>ML</v>
          </cell>
          <cell r="D2541">
            <v>242303</v>
          </cell>
        </row>
        <row r="2542">
          <cell r="A2542">
            <v>12321</v>
          </cell>
          <cell r="B2542" t="e">
            <v>#VALUE!</v>
          </cell>
          <cell r="C2542" t="str">
            <v>ML</v>
          </cell>
          <cell r="D2542">
            <v>302879</v>
          </cell>
        </row>
        <row r="2543">
          <cell r="A2543">
            <v>12322</v>
          </cell>
          <cell r="B2543" t="e">
            <v>#VALUE!</v>
          </cell>
          <cell r="C2543" t="str">
            <v>ML</v>
          </cell>
          <cell r="D2543">
            <v>214200</v>
          </cell>
        </row>
        <row r="2544">
          <cell r="A2544">
            <v>12323</v>
          </cell>
          <cell r="B2544" t="e">
            <v>#VALUE!</v>
          </cell>
          <cell r="C2544" t="str">
            <v>ML</v>
          </cell>
          <cell r="D2544">
            <v>166600</v>
          </cell>
        </row>
        <row r="2545">
          <cell r="A2545">
            <v>12324</v>
          </cell>
          <cell r="B2545" t="e">
            <v>#VALUE!</v>
          </cell>
          <cell r="C2545" t="str">
            <v>ML</v>
          </cell>
          <cell r="D2545">
            <v>220150</v>
          </cell>
        </row>
        <row r="2546">
          <cell r="A2546">
            <v>12325</v>
          </cell>
          <cell r="B2546" t="e">
            <v>#VALUE!</v>
          </cell>
          <cell r="C2546" t="str">
            <v>ML</v>
          </cell>
          <cell r="D2546">
            <v>238000</v>
          </cell>
        </row>
        <row r="2547">
          <cell r="A2547">
            <v>12326</v>
          </cell>
          <cell r="B2547" t="e">
            <v>#VALUE!</v>
          </cell>
          <cell r="C2547" t="str">
            <v>ML</v>
          </cell>
          <cell r="D2547">
            <v>403838</v>
          </cell>
        </row>
        <row r="2548">
          <cell r="A2548">
            <v>12327</v>
          </cell>
          <cell r="B2548" t="str">
            <v>PERFORACION MECANICA EN COLUVIÓN/ALUVIÓN DE 0 a 50m. Incluye recuperación continua muestras, descrip visual estratos encontrados, lecturas de campo, SPT, Veleta, tipo y profundidad de las muestras recuperadas</v>
          </cell>
          <cell r="C2548" t="str">
            <v>ML</v>
          </cell>
          <cell r="D2548">
            <v>535500</v>
          </cell>
        </row>
        <row r="2549">
          <cell r="A2549">
            <v>12328</v>
          </cell>
          <cell r="B2549" t="str">
            <v>PERFORACION MECANICA EN COLUVIÓN/ALUVIÓN mayor de 50m. Incluye recuperación continua muestras, descrip visual estratos encontrados, lecturas de campo, SPT, Veleta, tipo y profundidad de las muestras recuperadas</v>
          </cell>
          <cell r="C2549" t="str">
            <v>ML</v>
          </cell>
          <cell r="D2549">
            <v>499800</v>
          </cell>
        </row>
        <row r="2550">
          <cell r="A2550">
            <v>12329</v>
          </cell>
          <cell r="B2550" t="str">
            <v>ENSAYO DE REFRACCIÓN SISMICA</v>
          </cell>
          <cell r="C2550" t="str">
            <v>UN</v>
          </cell>
          <cell r="D2550">
            <v>3451000</v>
          </cell>
        </row>
        <row r="2551">
          <cell r="A2551">
            <v>12330</v>
          </cell>
          <cell r="B2551" t="str">
            <v xml:space="preserve">ENSAYO REMI (Refraction Microtremors) </v>
          </cell>
          <cell r="C2551" t="str">
            <v>UN</v>
          </cell>
          <cell r="D2551">
            <v>3451000</v>
          </cell>
        </row>
        <row r="2552">
          <cell r="A2552">
            <v>12331</v>
          </cell>
          <cell r="B2552" t="str">
            <v>ENSAYO MASW (Multichanel Analysis of Surface Waves). Determinación espesores estratos y velocidad de onda de corte</v>
          </cell>
          <cell r="C2552" t="str">
            <v>UN</v>
          </cell>
          <cell r="D2552">
            <v>4760000</v>
          </cell>
        </row>
        <row r="2553">
          <cell r="A2553">
            <v>12332</v>
          </cell>
          <cell r="B2553" t="str">
            <v>PRUEBA ESTANDAR PARA LA DETERMINACION DEL MODULO Y AMORTIGUAMIENTO DE SUELOS MEDIANTE DISPOSITIVOS DE COLUMNA RESONANTE DE BASE FIJA. Norma Técnica: ASTM D4015-21</v>
          </cell>
          <cell r="C2553" t="str">
            <v>UN</v>
          </cell>
          <cell r="D2553">
            <v>1483000</v>
          </cell>
        </row>
        <row r="2554">
          <cell r="A2554">
            <v>12333</v>
          </cell>
          <cell r="B2554" t="str">
            <v>ENSAYO TRIAXIAL CICLICO</v>
          </cell>
          <cell r="C2554" t="str">
            <v>UN</v>
          </cell>
          <cell r="D2554">
            <v>1725500</v>
          </cell>
        </row>
        <row r="2555">
          <cell r="A2555">
            <v>12334</v>
          </cell>
          <cell r="B2555" t="str">
            <v>ENSAYO Piezoelectric Bender Element</v>
          </cell>
          <cell r="C2555" t="str">
            <v>UN</v>
          </cell>
          <cell r="D2555">
            <v>348003</v>
          </cell>
        </row>
        <row r="2556">
          <cell r="A2556">
            <v>12335</v>
          </cell>
          <cell r="B2556" t="str">
            <v>EXPANSIÓN CONTROLADA EN CONSOLIDOMETRO</v>
          </cell>
          <cell r="C2556" t="str">
            <v>UN</v>
          </cell>
          <cell r="D2556">
            <v>258230</v>
          </cell>
        </row>
        <row r="2557">
          <cell r="A2557">
            <v>12336</v>
          </cell>
          <cell r="B2557" t="str">
            <v>ENSAYO DE VELETA DE LABORATORIO</v>
          </cell>
          <cell r="C2557" t="str">
            <v>UN</v>
          </cell>
          <cell r="D2557">
            <v>49980</v>
          </cell>
        </row>
        <row r="2558">
          <cell r="A2558">
            <v>12341</v>
          </cell>
          <cell r="B2558" t="str">
            <v>MARCO Y TAPA PARA CAJA DE INSPECCION CODENSA CS290</v>
          </cell>
          <cell r="C2558" t="str">
            <v>UN</v>
          </cell>
          <cell r="D2558">
            <v>3798837</v>
          </cell>
        </row>
        <row r="2559">
          <cell r="A2559">
            <v>12346</v>
          </cell>
          <cell r="B2559" t="str">
            <v>RECARGA DE CILINDRO DE GAS 40 LB</v>
          </cell>
          <cell r="C2559" t="str">
            <v>UN</v>
          </cell>
          <cell r="D2559">
            <v>93080</v>
          </cell>
        </row>
        <row r="2560">
          <cell r="A2560">
            <v>12350</v>
          </cell>
          <cell r="B2560" t="str">
            <v>ANDAMIO CERTIFICADO MULTIDIRECCIONAL, 1 TORRE, SECCIÓN  DE 1.4 X 1.4 M, ALTURA DE ANDAMIO 3 M</v>
          </cell>
          <cell r="C2560" t="str">
            <v>DIA</v>
          </cell>
          <cell r="D2560">
            <v>32790</v>
          </cell>
        </row>
        <row r="2561">
          <cell r="A2561">
            <v>12352</v>
          </cell>
          <cell r="B2561" t="str">
            <v>MORTERO SIN CONTRACCIÓN PARA ANCLAJES Y RELLENOS DE PRECISIÓN</v>
          </cell>
          <cell r="C2561" t="str">
            <v>BULTO</v>
          </cell>
          <cell r="D2561">
            <v>211900</v>
          </cell>
        </row>
        <row r="2562">
          <cell r="A2562">
            <v>12355</v>
          </cell>
          <cell r="B2562" t="str">
            <v>ANDAMIO CERTIFICADO MULTIDIRECCIONAL, 1 TORRE, SECCIÓN  DE 1.4 X 1.4 M, ALTURA DE ANDAMIO 4 M</v>
          </cell>
          <cell r="C2562" t="str">
            <v>DIA</v>
          </cell>
          <cell r="D2562">
            <v>42119</v>
          </cell>
        </row>
        <row r="2563">
          <cell r="A2563">
            <v>12356</v>
          </cell>
          <cell r="B2563" t="str">
            <v>LÁMINA HR 8mm x 20"A588 GR B/A709 GR 50/W</v>
          </cell>
          <cell r="C2563" t="str">
            <v>KG</v>
          </cell>
          <cell r="D2563">
            <v>13804</v>
          </cell>
        </row>
        <row r="2564">
          <cell r="A2564">
            <v>12357</v>
          </cell>
          <cell r="B2564" t="str">
            <v>BOTIQUIN TIPO A DOTADO PORTATIL</v>
          </cell>
          <cell r="C2564" t="str">
            <v>UN</v>
          </cell>
          <cell r="D2564">
            <v>125300</v>
          </cell>
        </row>
        <row r="2565">
          <cell r="A2565">
            <v>12358</v>
          </cell>
          <cell r="B2565" t="str">
            <v xml:space="preserve">APOYOS DE NEOPRENO DE 500mm x 400mm x 50mm Dureza 60. Con refuerzo de 2 láminas de 1/4" </v>
          </cell>
          <cell r="C2565" t="str">
            <v>UN</v>
          </cell>
          <cell r="D2565">
            <v>582990</v>
          </cell>
        </row>
        <row r="2566">
          <cell r="A2566">
            <v>12373</v>
          </cell>
          <cell r="B2566" t="str">
            <v>CONCRETO MR45 (350 Kg/cm2) ACELERADO 7 DÍAS</v>
          </cell>
          <cell r="C2566" t="str">
            <v>M3</v>
          </cell>
          <cell r="D2566">
            <v>697219</v>
          </cell>
        </row>
        <row r="2567">
          <cell r="A2567">
            <v>12375</v>
          </cell>
          <cell r="B2567" t="str">
            <v>CODO EN ACERO Ø24" ENTRE 67 1/2° Y 90° JUNTA ESPIGO Y CAMPANA, CON EMPAQUE DE CAUCHO, CON REVEST.INT. Y RECUBR. EXT. EN MORTERO DE CEMENTO. L= 1.65m x 1.65m</v>
          </cell>
          <cell r="C2567" t="str">
            <v>UN</v>
          </cell>
          <cell r="D2567">
            <v>11055705</v>
          </cell>
        </row>
        <row r="2568">
          <cell r="A2568">
            <v>12376</v>
          </cell>
          <cell r="B2568" t="str">
            <v>TAPON DE ACERO 16" SOLDADO</v>
          </cell>
          <cell r="C2568" t="str">
            <v>UN</v>
          </cell>
          <cell r="D2568">
            <v>549780</v>
          </cell>
        </row>
        <row r="2569">
          <cell r="A2569">
            <v>12377</v>
          </cell>
          <cell r="B2569" t="str">
            <v>REDUCCIÓN EN ACERO Ø 20" x 16" CON ESPIGO Ø 20" Y CAMPANA Ø 16, REVESTIDA INTERIOR Y EXTERIOR CON MORTERO CEMENTO. L= 0.58m PRESIÓN DE TRABAJO= 150 PSI</v>
          </cell>
          <cell r="C2569" t="str">
            <v>UN</v>
          </cell>
          <cell r="D2569">
            <v>3037470</v>
          </cell>
        </row>
        <row r="2570">
          <cell r="A2570">
            <v>12383</v>
          </cell>
          <cell r="B2570" t="str">
            <v>JUNTA DE DILATACIÓN ELASTOMERICA MOVIMIENTO 160 mm  (+/- 80 mm)</v>
          </cell>
          <cell r="C2570" t="str">
            <v>ML</v>
          </cell>
          <cell r="D2570">
            <v>2874445</v>
          </cell>
        </row>
        <row r="2571">
          <cell r="A2571">
            <v>12384</v>
          </cell>
          <cell r="B2571" t="str">
            <v>JUNTA DE DILATACIÓN ELASTOMERICA MOVIMIENTO 230 mm  (+/- 115 mm)</v>
          </cell>
          <cell r="C2571" t="str">
            <v>ML</v>
          </cell>
          <cell r="D2571">
            <v>5967850</v>
          </cell>
        </row>
        <row r="2572">
          <cell r="A2572">
            <v>12390</v>
          </cell>
          <cell r="B2572" t="str">
            <v xml:space="preserve">Conteo cualitativo y cuantitativo de fitolitos en las muestras de suelo, interpretando y reconstruyendo el contexto arqueobótanico. </v>
          </cell>
          <cell r="C2572" t="str">
            <v>UN</v>
          </cell>
          <cell r="D2572">
            <v>2085475</v>
          </cell>
        </row>
        <row r="2573">
          <cell r="A2573">
            <v>12391</v>
          </cell>
          <cell r="B2573" t="str">
            <v>Datación por Carbono 14 y extracción de colageno oseo.</v>
          </cell>
          <cell r="C2573" t="str">
            <v>UN</v>
          </cell>
          <cell r="D2573">
            <v>3702428</v>
          </cell>
        </row>
        <row r="2574">
          <cell r="A2574">
            <v>12392</v>
          </cell>
          <cell r="B2574" t="str">
            <v>Transporte aereo , entrega más rapida, de una muestra de 5 kg, desde la ciudad de Bogota hasta Ciudad de Mexico</v>
          </cell>
          <cell r="C2574" t="str">
            <v>UN</v>
          </cell>
          <cell r="D2574">
            <v>1178503</v>
          </cell>
        </row>
        <row r="2575">
          <cell r="A2575">
            <v>12393</v>
          </cell>
          <cell r="B2575" t="str">
            <v>Elaboración, digitalización y descripción de sección delgada de fragmento ceramica.</v>
          </cell>
          <cell r="C2575" t="str">
            <v>MUESTRA</v>
          </cell>
          <cell r="D2575">
            <v>1332800</v>
          </cell>
        </row>
        <row r="2576">
          <cell r="A2576">
            <v>12394</v>
          </cell>
          <cell r="B2576" t="str">
            <v>PRUEBA ESTANDAR PARA ELEMENTOS DE CIMENTACION PROFUNDA BAJO CARGA DE COMPRESION AXIAL ESTATICA. (PILOTE HASTA 100 TON - INCLUYE TRANSPORTE DE EQUIPOS). Norma Técnica: ASTM D1143/D1143M-20</v>
          </cell>
          <cell r="C2576" t="str">
            <v>UN</v>
          </cell>
          <cell r="D2576">
            <v>19499839</v>
          </cell>
        </row>
        <row r="2577">
          <cell r="A2577">
            <v>12396</v>
          </cell>
          <cell r="B2577" t="str">
            <v>Analisis Bioantropologico de  restos oseos humanos, cuarteta basica , informe y base de datos detallada. (Incluye limpieza y registro fotografico).</v>
          </cell>
          <cell r="C2577" t="str">
            <v>UN</v>
          </cell>
          <cell r="D2577">
            <v>2289000</v>
          </cell>
        </row>
        <row r="2578">
          <cell r="A2578">
            <v>12428</v>
          </cell>
          <cell r="B2578" t="str">
            <v>FUMIGADORA DE ESPALDA. ASPERSOR BOMBA MANUAL 20 LITROS. DESINFECCIÓN._(Según Apéndice Bioseguridad Covid 19_V1 y V2)</v>
          </cell>
          <cell r="C2578" t="str">
            <v>UN</v>
          </cell>
          <cell r="D2578">
            <v>109160</v>
          </cell>
        </row>
        <row r="2579">
          <cell r="A2579">
            <v>12429</v>
          </cell>
          <cell r="B2579" t="str">
            <v>TAPABOCAS N95 SIN FILTRO._(Según Apéndice Bioseguridad Covid 19_V1 y V2)</v>
          </cell>
          <cell r="C2579" t="str">
            <v>UN</v>
          </cell>
          <cell r="D2579">
            <v>2353</v>
          </cell>
        </row>
        <row r="2580">
          <cell r="A2580">
            <v>12430</v>
          </cell>
          <cell r="B2580" t="str">
            <v>GEL ANTIBACTERIAL Antiséptico para manos sin enjuague, a base de glicerina, alcohol antiséptico al 70%, contenido máx. de agua 30%._(Según Apéndice Bioseguridad Covid 19_V1 y V2)</v>
          </cell>
          <cell r="C2580" t="str">
            <v>LT</v>
          </cell>
          <cell r="D2580">
            <v>11345</v>
          </cell>
        </row>
        <row r="2581">
          <cell r="A2581">
            <v>12431</v>
          </cell>
          <cell r="B2581" t="str">
            <v>BOLSA PARA BASURA TIPO INDUSTRIAL NEGRA DE 60 x 90 Cm CALIBRE 2 (PAQUETE DE 30 UNIDADES)_(Según Apéndice Bioseguridad Covid 19_V2)</v>
          </cell>
          <cell r="C2581" t="str">
            <v>UN</v>
          </cell>
          <cell r="D2581">
            <v>10840</v>
          </cell>
        </row>
        <row r="2582">
          <cell r="A2582">
            <v>12432</v>
          </cell>
          <cell r="B2582" t="str">
            <v>RECOLECCION, TRANSPORTE Y DISPOSICION DE RESIDUOS LÍQUIDOS PROVENIENTES DE LAVAMANOS PORTATILES. (INCLUYE EQUIPO DE SUCCIÓN)_(Según Apéndice Bioseguridad Covid 19_V2)</v>
          </cell>
          <cell r="C2582" t="str">
            <v>M3</v>
          </cell>
          <cell r="D2582">
            <v>311880</v>
          </cell>
        </row>
        <row r="2583">
          <cell r="A2583">
            <v>12434</v>
          </cell>
          <cell r="B2583" t="str">
            <v>HIPOCLORITO AL 5%._(Según Apéndice Bioseguridad Covid 19_V1 y V2)</v>
          </cell>
          <cell r="C2583" t="str">
            <v>LT</v>
          </cell>
          <cell r="D2583">
            <v>2200</v>
          </cell>
        </row>
        <row r="2584">
          <cell r="A2584">
            <v>12435</v>
          </cell>
          <cell r="B2584" t="str">
            <v>BOTIQUIN TIPO A DOTADO PORTÁTIL_(Según Apéndice Bioseguridad Covid 19_V2)</v>
          </cell>
          <cell r="C2584" t="str">
            <v>UN</v>
          </cell>
          <cell r="D2584">
            <v>105294</v>
          </cell>
        </row>
        <row r="2585">
          <cell r="A2585">
            <v>12436</v>
          </cell>
          <cell r="B2585" t="str">
            <v>JABÓN LIQUIDO PARA MANOS._(Según Apéndice Bioseguridad Covid 19_V1 y V2)</v>
          </cell>
          <cell r="C2585" t="str">
            <v>GLN</v>
          </cell>
          <cell r="D2585">
            <v>21849</v>
          </cell>
        </row>
        <row r="2586">
          <cell r="A2586">
            <v>12437</v>
          </cell>
          <cell r="B2586" t="str">
            <v>RESPIRADOR ELASTOMÉRICO MEDIA CARA_(Según Apéndice Bioseguridad Covid 19)</v>
          </cell>
          <cell r="C2586" t="str">
            <v>UN</v>
          </cell>
          <cell r="D2586">
            <v>51832</v>
          </cell>
        </row>
        <row r="2587">
          <cell r="A2587">
            <v>12438</v>
          </cell>
          <cell r="B2587" t="str">
            <v>BOTIQUIN TIPO B DOTADO PORTÁTIL_(Según Apéndice Bioseguridad Covid 19_V1)</v>
          </cell>
          <cell r="C2587" t="str">
            <v>UN</v>
          </cell>
          <cell r="D2587">
            <v>325966</v>
          </cell>
        </row>
        <row r="2588">
          <cell r="A2588">
            <v>12439</v>
          </cell>
          <cell r="B2588" t="str">
            <v>LAVAMANOS PORTÁTIL EN ACERO INOXIDABLE CON DOS TANQUES PARA AGUA LIMPIA Y RESIDUAL DE 20 LT C/U. _(Según Apéndice Bioseguridad Covid 19_V1)</v>
          </cell>
          <cell r="C2588" t="str">
            <v>UN</v>
          </cell>
          <cell r="D2588">
            <v>924370</v>
          </cell>
        </row>
        <row r="2589">
          <cell r="A2589">
            <v>12440</v>
          </cell>
          <cell r="B2589" t="str">
            <v>CALIBRACION TERMOMETRO DIGITAL_(Según Apéndice Bioseguridad Covid 19_V2)</v>
          </cell>
          <cell r="C2589" t="str">
            <v>UN</v>
          </cell>
          <cell r="D2589">
            <v>173960</v>
          </cell>
        </row>
        <row r="2590">
          <cell r="A2590">
            <v>12441</v>
          </cell>
          <cell r="B2590" t="str">
            <v>CAMILLA EN FIBRA CON ARNÉS - INMOVILIZADOR Y SEÑAL ._(Según Apéndice Bioseguridad Covid 19_V1 y V2)</v>
          </cell>
          <cell r="C2590" t="str">
            <v>UN</v>
          </cell>
          <cell r="D2590">
            <v>158000</v>
          </cell>
        </row>
        <row r="2591">
          <cell r="A2591">
            <v>12442</v>
          </cell>
          <cell r="B2591" t="str">
            <v>CANECA PLÁSTICA CON TAPA 60 LTS_(Según Apéndice Bioseguridad Covid 19_V1 y V2)</v>
          </cell>
          <cell r="C2591" t="str">
            <v>UN</v>
          </cell>
          <cell r="D2591">
            <v>54622</v>
          </cell>
        </row>
        <row r="2592">
          <cell r="A2592">
            <v>12443</v>
          </cell>
          <cell r="B2592" t="str">
            <v>CARPA VESTIER 2.0m x 2.0m TECHO Y ESTRUCTURA CON LATERALES EN LONA._(Según Apéndice Bioseguridad Covid 19_V1 y V2)</v>
          </cell>
          <cell r="C2592" t="str">
            <v>UN</v>
          </cell>
          <cell r="D2592">
            <v>1650000</v>
          </cell>
        </row>
        <row r="2593">
          <cell r="A2593">
            <v>12444</v>
          </cell>
          <cell r="B2593" t="str">
            <v>CARROTANQUE IRRIGADOR DE AGUA. ( VIAJE DE 10 M3 )_(Según Apéndice Bioseguridad Covid 19_V1 y V2)</v>
          </cell>
          <cell r="C2593" t="str">
            <v>VIAJE</v>
          </cell>
          <cell r="D2593">
            <v>300000</v>
          </cell>
        </row>
        <row r="2594">
          <cell r="A2594">
            <v>12445</v>
          </cell>
          <cell r="B2594" t="str">
            <v>CHALECO REFLECTIVO EN TELA._(Según Apéndice Bioseguridad Covid 19_V1 y V2)</v>
          </cell>
          <cell r="C2594" t="str">
            <v>UN</v>
          </cell>
          <cell r="D2594">
            <v>12900</v>
          </cell>
        </row>
        <row r="2595">
          <cell r="A2595">
            <v>12446</v>
          </cell>
          <cell r="B2595" t="str">
            <v>TERMOMETRO DIGITAL INFRAROJO PARA USO EN HUMANOS, LIBRE DE CONTACTO, IMPERMEABLE_(Según Apéndice Bioseguridad Covid 19_V2)</v>
          </cell>
          <cell r="C2595" t="str">
            <v>UN</v>
          </cell>
          <cell r="D2595">
            <v>65630</v>
          </cell>
        </row>
        <row r="2596">
          <cell r="A2596">
            <v>12447</v>
          </cell>
          <cell r="B2596" t="str">
            <v>TERMOMETRO INFRARROJO PARA USO EN HUMANOS, LIBRE DE CONTACTO, IMPERMEABLE._(Según Apéndice Bioseguridad Covid 19_V1)</v>
          </cell>
          <cell r="C2596" t="str">
            <v>UN</v>
          </cell>
          <cell r="D2596">
            <v>65630</v>
          </cell>
        </row>
        <row r="2597">
          <cell r="A2597">
            <v>12448</v>
          </cell>
          <cell r="B2597" t="str">
            <v>TOALLAS DE PAPEL PARA MANOS. TIPO Z. DOBLE HOJA. (PAQUETE 150 HOJAS)_(Según Apéndice Bioseguridad Covid 19_V1 y V2)</v>
          </cell>
          <cell r="C2597" t="str">
            <v>UN</v>
          </cell>
          <cell r="D2597">
            <v>6471</v>
          </cell>
        </row>
        <row r="2598">
          <cell r="A2598">
            <v>12450</v>
          </cell>
          <cell r="B2598" t="str">
            <v>PETO PVC - (Según Apéndice Bioseguridad Covid 19)</v>
          </cell>
          <cell r="C2598" t="str">
            <v>UN</v>
          </cell>
          <cell r="D2598">
            <v>17200</v>
          </cell>
        </row>
        <row r="2599">
          <cell r="A2599">
            <v>12451</v>
          </cell>
          <cell r="B2599" t="str">
            <v>MONOGAFAS CON VENTILACIÓN DIRECTA _(Según Apéndice Bioseguridad Covid 19)</v>
          </cell>
          <cell r="C2599" t="str">
            <v>PAR</v>
          </cell>
          <cell r="D2599">
            <v>9328</v>
          </cell>
        </row>
        <row r="2600">
          <cell r="A2600">
            <v>12452</v>
          </cell>
          <cell r="B2600" t="str">
            <v>APISONADOR MECÁNICO (CANGURO O SALTARÍN) - GOLPES POR MINUTO DE 585 A 808 - INCLUYE COMBUSTIBLE</v>
          </cell>
          <cell r="C2600" t="str">
            <v>DIA</v>
          </cell>
          <cell r="D2600">
            <v>51187</v>
          </cell>
        </row>
        <row r="2601">
          <cell r="A2601">
            <v>12453</v>
          </cell>
          <cell r="B2601" t="str">
            <v>VYNIPEL DE 50cm x 50cm CALIBRE 6 - (Según apéndice de Bioseguridad Covid 19)</v>
          </cell>
          <cell r="C2601" t="str">
            <v>ROLLO</v>
          </cell>
          <cell r="D2601">
            <v>28571</v>
          </cell>
        </row>
        <row r="2602">
          <cell r="A2602">
            <v>12454</v>
          </cell>
          <cell r="B2602" t="str">
            <v>MINICARGADOR CON MARTILLO HIDRÁULICO - GOLPES POR MINUTO DEL MARTILLO DE 700 A 944 - INCLUYE OPERARIO Y COMBUSTIBLE</v>
          </cell>
          <cell r="C2602" t="str">
            <v>HR</v>
          </cell>
          <cell r="D2602">
            <v>124030</v>
          </cell>
        </row>
        <row r="2603">
          <cell r="A2603">
            <v>12456</v>
          </cell>
          <cell r="B2603" t="str">
            <v>LAVAMANOS PORTATIL DE PEDAL TIPO MANOS LIBRES._(Según Apéndice Bioseguridad Covid 19_V2)</v>
          </cell>
          <cell r="C2603" t="str">
            <v>UN</v>
          </cell>
          <cell r="D2603">
            <v>835743</v>
          </cell>
        </row>
        <row r="2604">
          <cell r="A2604">
            <v>12457</v>
          </cell>
          <cell r="B2604" t="str">
            <v>BIG BAG TELA POLIPROPILENO R220 GM/2 Rollo de 100m-100cm x 100cm x 160cm Solapa/Fondo Ciego. Reata 25/30 blancos (Según Apéndice Bioseguridad Covid 19)</v>
          </cell>
          <cell r="C2604" t="str">
            <v>UN</v>
          </cell>
          <cell r="D2604">
            <v>49930</v>
          </cell>
        </row>
        <row r="2605">
          <cell r="A2605">
            <v>12458</v>
          </cell>
          <cell r="B2605" t="str">
            <v>ROTOMARTILLO DEMOLEDOR - POTENCIA DE 1400 A 1600 WATTS</v>
          </cell>
          <cell r="C2605" t="str">
            <v>HR</v>
          </cell>
          <cell r="D2605">
            <v>10500</v>
          </cell>
        </row>
        <row r="2606">
          <cell r="A2606">
            <v>12460</v>
          </cell>
          <cell r="B2606" t="str">
            <v>BULLDOZER MEDIANO - MASA DE 18 A 24 TONELADAS - INCLUYE OPERARIO Y COMBUSTIBLE</v>
          </cell>
          <cell r="C2606" t="str">
            <v>HR</v>
          </cell>
          <cell r="D2606">
            <v>346764</v>
          </cell>
        </row>
        <row r="2607">
          <cell r="A2607">
            <v>12461</v>
          </cell>
          <cell r="B2607" t="str">
            <v>CARGADOR FRONTAL - MASA DE 10 A 18 TONELADAS - VOLUMEN DEL BALDE DE 1.7 A 3.1 METROS CÚBICOS - INCLUYE OPERARIO Y COMBUSTIBLE</v>
          </cell>
          <cell r="C2607" t="str">
            <v>HR</v>
          </cell>
          <cell r="D2607">
            <v>266665</v>
          </cell>
        </row>
        <row r="2608">
          <cell r="A2608">
            <v>12462</v>
          </cell>
          <cell r="B2608" t="str">
            <v>VIBROCOMPACTADOR MIXTO (RODILLO + NEUMÁTICOS) MASA 2 A 3 TONELADAS - INCLUYE OPERARIO Y COMBUSTIBLE.</v>
          </cell>
          <cell r="C2608" t="str">
            <v>HR</v>
          </cell>
          <cell r="D2608">
            <v>93143</v>
          </cell>
        </row>
        <row r="2609">
          <cell r="A2609">
            <v>12464</v>
          </cell>
          <cell r="B2609" t="str">
            <v>CONCRETO DE TEMPERATURA CONTROLADA 28.</v>
          </cell>
          <cell r="C2609" t="str">
            <v>M3</v>
          </cell>
          <cell r="D2609">
            <v>627618</v>
          </cell>
        </row>
        <row r="2610">
          <cell r="A2610">
            <v>12465</v>
          </cell>
          <cell r="B2610" t="str">
            <v>CONCRETO DE TEMPERATURA CONTROLADA 24.</v>
          </cell>
          <cell r="C2610" t="str">
            <v>M3</v>
          </cell>
          <cell r="D2610">
            <v>611740</v>
          </cell>
        </row>
        <row r="2611">
          <cell r="A2611">
            <v>12466</v>
          </cell>
          <cell r="B2611" t="str">
            <v>SUBBASE GRANULAR CLASE B  - SBG50 (SBGB_SBG50). Norma Tecnica ET-2018 - 122</v>
          </cell>
          <cell r="C2611" t="str">
            <v>M3</v>
          </cell>
          <cell r="D2611">
            <v>74000</v>
          </cell>
        </row>
        <row r="2612">
          <cell r="A2612">
            <v>12467</v>
          </cell>
          <cell r="B2612" t="str">
            <v>SUBBASE GRANULAR CLASE A  - SBG50 (SBGA_SBG50). Norma Tecnica ET-2018 - 123</v>
          </cell>
          <cell r="C2612" t="str">
            <v>M3</v>
          </cell>
          <cell r="D2612">
            <v>74000</v>
          </cell>
        </row>
        <row r="2613">
          <cell r="A2613">
            <v>12468</v>
          </cell>
          <cell r="B2613" t="str">
            <v>PRACTICA ESTANDAR PARA DETERMINAR LA RESISTENCIA DE MATERIALES POLIMERICOS SINTETICOS A LOS HONGOS. Norma Técnica: ASTM G21-15 (21) e1</v>
          </cell>
          <cell r="C2613" t="str">
            <v>UN</v>
          </cell>
          <cell r="D2613">
            <v>1071000</v>
          </cell>
        </row>
        <row r="2614">
          <cell r="A2614">
            <v>12469</v>
          </cell>
          <cell r="B2614" t="str">
            <v>EFICIENCIA EN LA SOLDADURA. Norma Técnica: GRI-GS-13</v>
          </cell>
          <cell r="C2614" t="str">
            <v>UN</v>
          </cell>
          <cell r="D2614">
            <v>333200</v>
          </cell>
        </row>
        <row r="2615">
          <cell r="A2615">
            <v>12470</v>
          </cell>
          <cell r="B2615" t="str">
            <v>METODO DE PRUEBA ESTANDAR PARA LA RESISTENCIA DE LA UNION DE GEOMALLAS INDIVIDUALES. Norma Técnica: ASTM D7737/D7737M-15 (23)</v>
          </cell>
          <cell r="C2615" t="str">
            <v>UN</v>
          </cell>
          <cell r="D2615">
            <v>333200</v>
          </cell>
        </row>
        <row r="2616">
          <cell r="A2616">
            <v>12471</v>
          </cell>
          <cell r="B2616" t="str">
            <v>PRUEBA DE SANIDAD DE SOLDADURA REALIZADA EN LABORATORIO (INCLUYE PROBETAS). Norma Técnica: AWS D1.1/D1.1M-20</v>
          </cell>
          <cell r="C2616" t="str">
            <v>UN</v>
          </cell>
          <cell r="D2616">
            <v>981750</v>
          </cell>
        </row>
        <row r="2617">
          <cell r="A2617">
            <v>12472</v>
          </cell>
          <cell r="B2617" t="str">
            <v>DESGASTE DE LAMINA EN ALUMINIO. Norma técnica: ASTM D3389</v>
          </cell>
          <cell r="C2617" t="str">
            <v>UN</v>
          </cell>
          <cell r="D2617">
            <v>1119304</v>
          </cell>
        </row>
        <row r="2618">
          <cell r="A2618">
            <v>12473</v>
          </cell>
          <cell r="B2618" t="str">
            <v>DISPOSICIÓN FINAL DE RESIDUOS PELIGROSOS(MATERIALES CON CARACTERÍSTICAS DE PELIGROSIDAD TÓXICA, CORROSIVO, INFLAMABLES, EXPLOSIVOS Y/O ESPECIALES (RESIDUOS APROVECHABLES MEZCLADOS, COLCHONES, SOFÁS, F_(Según Apéndice Bioseguridad Covid 19)</v>
          </cell>
          <cell r="C2618" t="str">
            <v>KG</v>
          </cell>
          <cell r="D2618">
            <v>1780</v>
          </cell>
        </row>
        <row r="2619">
          <cell r="A2619">
            <v>12474</v>
          </cell>
          <cell r="B2619" t="str">
            <v>EFECTOS DEL CALOR Y DEL AIRE SOBRE EL ASFALTO EN LAMINA DELGADA. Norma técnica: INVE-721-13.</v>
          </cell>
          <cell r="C2619" t="str">
            <v>UN</v>
          </cell>
          <cell r="D2619">
            <v>558467</v>
          </cell>
        </row>
        <row r="2620">
          <cell r="A2620">
            <v>12475</v>
          </cell>
          <cell r="B2620" t="str">
            <v>ANALISIS VOLUMETRICO DE MEZCLAS ASFALTICAS COMPACTADAS EN CALIENTE. Norma técnica: INVE-799-13.</v>
          </cell>
          <cell r="C2620" t="str">
            <v>UN</v>
          </cell>
          <cell r="D2620">
            <v>142800</v>
          </cell>
        </row>
        <row r="2621">
          <cell r="A2621">
            <v>12476</v>
          </cell>
          <cell r="B2621" t="str">
            <v>METODO DE PRUEBA ESTANDAR PARA SODIO EN AGUA POR ESPECTROFOTOMETRIA DE ABSORCION ATOMICA. Norma técnica: ASTM D4191-15 (17).</v>
          </cell>
          <cell r="C2621" t="str">
            <v>UN</v>
          </cell>
          <cell r="D2621">
            <v>30940</v>
          </cell>
        </row>
        <row r="2622">
          <cell r="A2622">
            <v>12477</v>
          </cell>
          <cell r="B2622" t="str">
            <v>METODO DE PRUEBA ESTANDAR PARA POTASIO EN AGUA POR ESPECTROFOTOMETRIA DE ABSORCION ATOMICA. Norma técnica: ASTM D4192-15 (17).</v>
          </cell>
          <cell r="C2622" t="str">
            <v>UN</v>
          </cell>
          <cell r="D2622">
            <v>45489</v>
          </cell>
        </row>
        <row r="2623">
          <cell r="A2623">
            <v>12478</v>
          </cell>
          <cell r="B2623" t="str">
            <v>METODOS DE PRUEBA ESTANDAR PARA IONES DE CLORURO EN AGUA. Norma técnica: ASTM D512-23.</v>
          </cell>
          <cell r="C2623" t="str">
            <v>UN</v>
          </cell>
          <cell r="D2623">
            <v>17870</v>
          </cell>
        </row>
        <row r="2624">
          <cell r="A2624">
            <v>12479</v>
          </cell>
          <cell r="B2624" t="str">
            <v>FILTRO P-100 PARTÍCULAS S/ACEITE HUMOS METÁLICOS VAPORES_(Según Apéndice Bioseguridad Covid 19)</v>
          </cell>
          <cell r="C2624" t="str">
            <v>PAR</v>
          </cell>
          <cell r="D2624">
            <v>32017</v>
          </cell>
        </row>
        <row r="2625">
          <cell r="A2625">
            <v>12480</v>
          </cell>
          <cell r="B2625" t="str">
            <v>METODO DE PRUEBA ESTANDAR PARA IONES SULFATO EN AGUA. Norma técnica: ASTM D516-22 (23).</v>
          </cell>
          <cell r="C2625" t="str">
            <v>UN</v>
          </cell>
          <cell r="D2625">
            <v>24276</v>
          </cell>
        </row>
        <row r="2626">
          <cell r="A2626">
            <v>12481</v>
          </cell>
          <cell r="B2626" t="str">
            <v>ESPESOR DE LA PELICULA DE ASFALTO EN MEZCLAS BITUMINOSAS. Norma técnica: INVE-741-13.</v>
          </cell>
          <cell r="C2626" t="str">
            <v>UN</v>
          </cell>
          <cell r="D2626">
            <v>142800</v>
          </cell>
        </row>
        <row r="2627">
          <cell r="A2627">
            <v>12482</v>
          </cell>
          <cell r="B2627" t="str">
            <v>GORRO DESECHABLE COFIA BLANCO_(Según Apéndice Bioseguridad Covid 19)</v>
          </cell>
          <cell r="C2627" t="str">
            <v>UN</v>
          </cell>
          <cell r="D2627">
            <v>225</v>
          </cell>
        </row>
        <row r="2628">
          <cell r="A2628">
            <v>12485</v>
          </cell>
          <cell r="B2628" t="str">
            <v>TELEHANDLER - CARGA MÁXIMA DE 4 A 5 TONELADAS - INCLUYE OPERARIO Y COMBUSTIBLE</v>
          </cell>
          <cell r="C2628" t="str">
            <v>HR</v>
          </cell>
          <cell r="D2628">
            <v>231155</v>
          </cell>
        </row>
        <row r="2629">
          <cell r="A2629">
            <v>12487</v>
          </cell>
          <cell r="B2629" t="str">
            <v>ADOQUIN RECTANGULAR RANURADO EN CONCRETO A28 200mm x 100mm. CARTILLA-003</v>
          </cell>
          <cell r="C2629" t="str">
            <v>UN</v>
          </cell>
          <cell r="D2629">
            <v>1964</v>
          </cell>
        </row>
        <row r="2630">
          <cell r="A2630">
            <v>12488</v>
          </cell>
          <cell r="B2630" t="str">
            <v>COMPACTADOR VIBRATORIO MONOCILÍNDRICO MANUAL (BENITIN) - POTENCIA DE 4.8 A 5.9 HP - INCLUYE OPERARIO Y COMBUSTIBLE</v>
          </cell>
          <cell r="C2630" t="str">
            <v>DIA</v>
          </cell>
          <cell r="D2630">
            <v>142575</v>
          </cell>
        </row>
        <row r="2631">
          <cell r="A2631">
            <v>12489</v>
          </cell>
          <cell r="B2631" t="str">
            <v>ADOQUIN TIPO I EN ARCILLA A29 210 mm x 145 mm.  CARTILLA-004</v>
          </cell>
          <cell r="C2631" t="str">
            <v>UN</v>
          </cell>
          <cell r="D2631">
            <v>1067</v>
          </cell>
        </row>
        <row r="2632">
          <cell r="A2632">
            <v>12491</v>
          </cell>
          <cell r="B2632" t="str">
            <v>COMPACTADOR VIBRATORIO BICILÍNDRICO MANUAL (BENITIN) - POTENCIA DE 7.5 A 8.6 HP - INCLUYE OPERARIO Y COMBUSTIBLE</v>
          </cell>
          <cell r="C2632" t="str">
            <v>DIA</v>
          </cell>
          <cell r="D2632">
            <v>173444</v>
          </cell>
        </row>
        <row r="2633">
          <cell r="A2633">
            <v>12492</v>
          </cell>
          <cell r="B2633" t="str">
            <v>EXCAVADORA MEDIANA SOBRE ORUGAS - MASA DE 18,5 A 23 TONELADAS - INCLUYE OPERARIO Y COMBUSTIBLE</v>
          </cell>
          <cell r="C2633" t="str">
            <v>HR</v>
          </cell>
          <cell r="D2633">
            <v>277205</v>
          </cell>
        </row>
        <row r="2634">
          <cell r="A2634">
            <v>12493</v>
          </cell>
          <cell r="B2634" t="str">
            <v>EXCAVADORA GRANDE SOBRE ORUGAS  - MASA DE 33 A 37 TONELADAS - INCLUYE OPERARIO Y COMBUSTIBLE</v>
          </cell>
          <cell r="C2634" t="str">
            <v>HR</v>
          </cell>
          <cell r="D2634">
            <v>358444</v>
          </cell>
        </row>
        <row r="2635">
          <cell r="A2635">
            <v>12494</v>
          </cell>
          <cell r="B2635" t="str">
            <v>EXCAVADORA PEQUEÑA SOBRE ORUGAS - MASA DE 13 A 17 TONELADAS - INCLUYE OPERARIO Y COMBUSTIBLE</v>
          </cell>
          <cell r="C2635" t="str">
            <v>HR</v>
          </cell>
          <cell r="D2635">
            <v>220245</v>
          </cell>
        </row>
        <row r="2636">
          <cell r="A2636">
            <v>12495</v>
          </cell>
          <cell r="B2636" t="str">
            <v>MINIEXCAVADORA SOBRE ORUGAS -  MASA DE 4 A 5 TONELADAS - INCLUYE OPERARIO Y COMBUSTIBLE</v>
          </cell>
          <cell r="C2636" t="str">
            <v>HR</v>
          </cell>
          <cell r="D2636">
            <v>109562</v>
          </cell>
        </row>
        <row r="2637">
          <cell r="A2637">
            <v>12496</v>
          </cell>
          <cell r="B2637" t="str">
            <v>TAPABOCAS DESECHABLE. _(Según Apéndice Bioseguridad Covid 19_V1 y V2)</v>
          </cell>
          <cell r="C2637" t="str">
            <v>UN</v>
          </cell>
          <cell r="D2637">
            <v>282</v>
          </cell>
        </row>
        <row r="2638">
          <cell r="A2638">
            <v>12497</v>
          </cell>
          <cell r="B2638" t="str">
            <v>DISPENSADOR DE JABÓN LÍQUIDO O GEL ANTIBACTERIAL - ALCOHOL, CON PEDAL METÁLICO_(Según Apéndice Bioseguridad Covid 19_V2)</v>
          </cell>
          <cell r="C2638" t="str">
            <v>UN</v>
          </cell>
          <cell r="D2638">
            <v>117563</v>
          </cell>
        </row>
        <row r="2639">
          <cell r="A2639">
            <v>12498</v>
          </cell>
          <cell r="B2639" t="str">
            <v>ALCOHOL ANTISÉPTICO (ALCOHOL AL 70%)._(Según Apéndice Bioseguridad Covid 19_V1 y V2)</v>
          </cell>
          <cell r="C2639" t="str">
            <v>GLN</v>
          </cell>
          <cell r="D2639">
            <v>21849</v>
          </cell>
        </row>
        <row r="2640">
          <cell r="A2640">
            <v>12499</v>
          </cell>
          <cell r="B2640" t="str">
            <v>DISPENSADOR DE JABÓN METÁLICO DE 1 LT_(Según Apéndice Bioseguridad Covid 19_V1)</v>
          </cell>
          <cell r="C2640" t="str">
            <v>UN</v>
          </cell>
          <cell r="D2640">
            <v>58739</v>
          </cell>
        </row>
        <row r="2641">
          <cell r="A2641">
            <v>12500</v>
          </cell>
          <cell r="B2641" t="str">
            <v>AGUA._(Según Apéndice Bioseguridad Covid 19_V1 y V2)</v>
          </cell>
          <cell r="C2641" t="str">
            <v>LT</v>
          </cell>
          <cell r="D2641">
            <v>25</v>
          </cell>
        </row>
        <row r="2642">
          <cell r="A2642">
            <v>12501</v>
          </cell>
          <cell r="B2642" t="str">
            <v>CHALECO SENCILLO EN DRIL SIN LOGO DOS BOLSILLOS._(Según Apéndice Bioseguridad Covid 19_V1 y V2)</v>
          </cell>
          <cell r="C2642" t="str">
            <v>UN</v>
          </cell>
          <cell r="D2642">
            <v>35500</v>
          </cell>
        </row>
        <row r="2643">
          <cell r="A2643">
            <v>12502</v>
          </cell>
          <cell r="B2643" t="str">
            <v>MASCARILLA DESECHABLE_(Según Apéndice Bioseguridad Covid 19_V1 y V2)</v>
          </cell>
          <cell r="C2643" t="str">
            <v>UN</v>
          </cell>
          <cell r="D2643">
            <v>521</v>
          </cell>
        </row>
        <row r="2644">
          <cell r="A2644">
            <v>12503</v>
          </cell>
          <cell r="B2644" t="str">
            <v>MESA PLÁSTICA DE 0.72m x 0.72m x 0.72m._(Según Apéndice Bioseguridad Covid 19_V1 y V2)</v>
          </cell>
          <cell r="C2644" t="str">
            <v>UN</v>
          </cell>
          <cell r="D2644">
            <v>83950</v>
          </cell>
        </row>
        <row r="2645">
          <cell r="A2645">
            <v>12504</v>
          </cell>
          <cell r="B2645" t="str">
            <v>SILLA PLÁSTICA SIN BRAZOS._(Según Apéndice Bioseguridad Covid 19_V1 y V2)</v>
          </cell>
          <cell r="C2645" t="str">
            <v>UN</v>
          </cell>
          <cell r="D2645">
            <v>29328</v>
          </cell>
        </row>
        <row r="2646">
          <cell r="A2646">
            <v>12505</v>
          </cell>
          <cell r="B2646" t="str">
            <v>DISPENSADOR PLÁSTICO DE TOALLAS TIPO Z_(Según Apéndice Bioseguridad Covid 19_V1 y V2)</v>
          </cell>
          <cell r="C2646" t="str">
            <v>UN</v>
          </cell>
          <cell r="D2646">
            <v>49777</v>
          </cell>
        </row>
        <row r="2647">
          <cell r="A2647">
            <v>12506</v>
          </cell>
          <cell r="B2647" t="str">
            <v>OVEROL EN DRILL DOS PIEZAS, CAMISA Y PANTALÓN._(Según Apéndice Bioseguridad Covid 19_V1 y V2)</v>
          </cell>
          <cell r="C2647" t="str">
            <v>UN</v>
          </cell>
          <cell r="D2647">
            <v>59680</v>
          </cell>
        </row>
        <row r="2648">
          <cell r="A2648">
            <v>12507</v>
          </cell>
          <cell r="B2648" t="str">
            <v>BAÑO TIPO FLUSHING - ALQUILER MANTENIMIENTO Y ASEO DE BAÑOS PORTÁTILES VIP MENSUAL_(Según Apéndice Bioseguridad Covid 19_V1 y V2)</v>
          </cell>
          <cell r="C2648" t="str">
            <v>UN/MES</v>
          </cell>
          <cell r="D2648">
            <v>523500</v>
          </cell>
        </row>
        <row r="2649">
          <cell r="A2649">
            <v>12508</v>
          </cell>
          <cell r="B2649" t="str">
            <v>OVEROL TYVEK BLANCO._(Según Apéndice Bioseguridad Covid 19_V1 y V2)</v>
          </cell>
          <cell r="C2649" t="str">
            <v>UN</v>
          </cell>
          <cell r="D2649">
            <v>22425</v>
          </cell>
        </row>
        <row r="2650">
          <cell r="A2650">
            <v>12509</v>
          </cell>
          <cell r="B2650" t="str">
            <v>ENTIBADO CONTINUO EN CAJONES DE ACERO (E1A - E1B), PROFUNDIDAD DE EXCAVACIÓN: H &lt;= 3.00 M</v>
          </cell>
          <cell r="C2650" t="str">
            <v>M2/MES</v>
          </cell>
          <cell r="D2650">
            <v>209440</v>
          </cell>
        </row>
        <row r="2651">
          <cell r="A2651">
            <v>12510</v>
          </cell>
          <cell r="B2651" t="str">
            <v>ALQUILER ENTIBADO DESLIZANTE E2, RANGO PROFUNDIDAD DE EXCAVACIÓN: 4.8 M &lt; H &lt;= 7.20 M</v>
          </cell>
          <cell r="C2651" t="str">
            <v>M2/MES</v>
          </cell>
          <cell r="D2651">
            <v>209440</v>
          </cell>
        </row>
        <row r="2652">
          <cell r="A2652">
            <v>12511</v>
          </cell>
          <cell r="B2652" t="str">
            <v>MALLA TEXTIL EN POLIESTER DE 2,8m X 7,0m CON SUBLIMACIÓN EN EL TOTAL DE LA SUPERFICIE Y REFUERZO EXTERNO EN REATA PARA TENSAR, Y OJALES EN REATA CADA 75cm, INCLUYE TRANSPORTE</v>
          </cell>
          <cell r="C2652" t="str">
            <v>UN</v>
          </cell>
          <cell r="D2652">
            <v>1080695</v>
          </cell>
        </row>
        <row r="2653">
          <cell r="A2653">
            <v>12512</v>
          </cell>
          <cell r="B2653" t="str">
            <v>FUMIGADORA DE ESPALDA. ASPERSOR BOMBA MANUAL 20 LITROS. DESINFECCIÓN._(Según Apéndice Bioseguridad Covid 19_V3)</v>
          </cell>
          <cell r="C2653" t="str">
            <v>UN</v>
          </cell>
          <cell r="D2653">
            <v>109160</v>
          </cell>
        </row>
        <row r="2654">
          <cell r="A2654">
            <v>12513</v>
          </cell>
          <cell r="B2654" t="str">
            <v>HIPOCLORITO AL 5%._(Según Apéndice Bioseguridad Covid 19_V3)</v>
          </cell>
          <cell r="C2654" t="str">
            <v>LT</v>
          </cell>
          <cell r="D2654">
            <v>2200</v>
          </cell>
        </row>
        <row r="2655">
          <cell r="A2655">
            <v>12514</v>
          </cell>
          <cell r="B2655" t="str">
            <v>JABÓN LIQUIDO PARA MANOS._(Según Apéndice Bioseguridad Covid 19_V3)</v>
          </cell>
          <cell r="C2655" t="str">
            <v>GLN</v>
          </cell>
          <cell r="D2655">
            <v>21849</v>
          </cell>
        </row>
        <row r="2656">
          <cell r="A2656">
            <v>12515</v>
          </cell>
          <cell r="B2656" t="str">
            <v>CARROTANQUE IRRIGADOR DE AGUA. ( VIAJE DE 10 M3 )_(Según Apéndice Bioseguridad Covid 19_V3)</v>
          </cell>
          <cell r="C2656" t="str">
            <v>VIAJE</v>
          </cell>
          <cell r="D2656">
            <v>300000</v>
          </cell>
        </row>
        <row r="2657">
          <cell r="A2657">
            <v>12516</v>
          </cell>
          <cell r="B2657" t="str">
            <v>CHALECO REFLECTIVO EN TELA._(Según Apéndice Bioseguridad Covid 19_V3)</v>
          </cell>
          <cell r="C2657" t="str">
            <v>UN</v>
          </cell>
          <cell r="D2657">
            <v>12900</v>
          </cell>
        </row>
        <row r="2658">
          <cell r="A2658">
            <v>12517</v>
          </cell>
          <cell r="B2658" t="str">
            <v>TOALLAS DE PAPEL PARA MANOS. TIPO Z. DOBLE HOJA. (PAQUETE 150 HOJAS._(Según Apéndice Bioseguridad Covid 19_V3)</v>
          </cell>
          <cell r="C2658" t="str">
            <v>UN</v>
          </cell>
          <cell r="D2658">
            <v>6471</v>
          </cell>
        </row>
        <row r="2659">
          <cell r="A2659">
            <v>12518</v>
          </cell>
          <cell r="B2659" t="str">
            <v>LAVAMANOS PORTATIL DE PEDAL TIPO MANOS LIBRES._(Según Apéndice Bioseguridad Covid 19_V3)</v>
          </cell>
          <cell r="C2659" t="str">
            <v>UN</v>
          </cell>
          <cell r="D2659">
            <v>835743</v>
          </cell>
        </row>
        <row r="2660">
          <cell r="A2660">
            <v>12519</v>
          </cell>
          <cell r="B2660" t="str">
            <v>RECOLECCION, TRANSPORTE Y DISPOSICION DE RESIDUOS LÍQUIDOS PROVENIENTES DE LAVAMANOS PORTATILES. (INCLUYE EQUIPO DE SUCCIÓN)_(Según Apéndice Bioseguridad Covid 19_V3)</v>
          </cell>
          <cell r="C2660" t="str">
            <v>M3</v>
          </cell>
          <cell r="D2660">
            <v>311880</v>
          </cell>
        </row>
        <row r="2661">
          <cell r="A2661">
            <v>12520</v>
          </cell>
          <cell r="B2661" t="str">
            <v>TAPABOCAS DESECHABLE._(Según Apéndice Bioseguridad Covid 19_V3)</v>
          </cell>
          <cell r="C2661" t="str">
            <v>UN</v>
          </cell>
          <cell r="D2661">
            <v>282</v>
          </cell>
        </row>
        <row r="2662">
          <cell r="A2662">
            <v>12521</v>
          </cell>
          <cell r="B2662" t="str">
            <v>MASCARILLA DESECHABLE._(Según Apéndice Bioseguridad Covid 19_V3)</v>
          </cell>
          <cell r="C2662" t="str">
            <v>UN</v>
          </cell>
          <cell r="D2662">
            <v>521</v>
          </cell>
        </row>
        <row r="2663">
          <cell r="A2663">
            <v>12522</v>
          </cell>
          <cell r="B2663" t="str">
            <v>DISPENSADOR PLÁSTICO DE TOALLAS TIPO Z._(Según Apéndice Bioseguridad Covid 19_V3)</v>
          </cell>
          <cell r="C2663" t="str">
            <v>UN</v>
          </cell>
          <cell r="D2663">
            <v>49777</v>
          </cell>
        </row>
        <row r="2664">
          <cell r="A2664">
            <v>12523</v>
          </cell>
          <cell r="B2664" t="str">
            <v>OVEROL EN DRILL DOS PIEZAS, CAMISA Y PANTALÓN._(Según Apéndice Bioseguridad Covid 19_V3)</v>
          </cell>
          <cell r="C2664" t="str">
            <v>UN</v>
          </cell>
          <cell r="D2664">
            <v>59680</v>
          </cell>
        </row>
        <row r="2665">
          <cell r="A2665">
            <v>12524</v>
          </cell>
          <cell r="B2665" t="str">
            <v>ALCOHOL GLICERINADO 70%._(Según Apéndice Bioseguridad Covid 19_V3)</v>
          </cell>
          <cell r="C2665" t="str">
            <v>LT</v>
          </cell>
          <cell r="D2665">
            <v>8824</v>
          </cell>
        </row>
        <row r="2666">
          <cell r="A2666">
            <v>12525</v>
          </cell>
          <cell r="B2666" t="str">
            <v>DISPENSADOR DE JABÓN LÍQUIDO O ALCOHOL GLICERINADO, CON PEDAL METÁLICO._(Según Apéndice Bioseguridad Covid 19_V3)</v>
          </cell>
          <cell r="C2666" t="str">
            <v>UN</v>
          </cell>
          <cell r="D2666">
            <v>117563</v>
          </cell>
        </row>
        <row r="2667">
          <cell r="A2667">
            <v>12526</v>
          </cell>
          <cell r="B2667" t="str">
            <v>AGUA (Según Apéndice Bioseguridad Covid 19_V3)</v>
          </cell>
          <cell r="C2667" t="str">
            <v>LT</v>
          </cell>
          <cell r="D2667">
            <v>25</v>
          </cell>
        </row>
        <row r="2668">
          <cell r="A2668">
            <v>12668</v>
          </cell>
          <cell r="B2668" t="str">
            <v>PISO EN POLIPROPILENO DE ALTO IMPACTO PARA PUENTES PEATONALES Y ESTACIONES DE TRANSMILENIO, e=25MM. INCLUYE TRANSPORTE.</v>
          </cell>
          <cell r="C2668" t="str">
            <v>M2</v>
          </cell>
          <cell r="D2668">
            <v>1585675</v>
          </cell>
        </row>
        <row r="2669">
          <cell r="A2669">
            <v>12669</v>
          </cell>
          <cell r="B2669" t="str">
            <v>PISO EN POLIPROPILENO DE ALTO IMPACTO PARA ESCALERA DE PUENTES PEATONALES, ANCHO 38cm e=2cm. INCLUYE TRANSPORTE.</v>
          </cell>
          <cell r="C2669" t="str">
            <v>ML</v>
          </cell>
          <cell r="D2669">
            <v>815150</v>
          </cell>
        </row>
        <row r="2670">
          <cell r="A2670">
            <v>12670</v>
          </cell>
          <cell r="B2670" t="str">
            <v xml:space="preserve">SOPORTE DE ANCLAJE EN POLIPROPILENO DE ALTO IMPACTO PARA ESCALERA DE PUENTES PEATONALES, LARGO:34CM, ANCHO:4,5CM Y e:2,5CM.INCLUYE TRANSPORTE. </v>
          </cell>
          <cell r="C2670" t="str">
            <v>ML</v>
          </cell>
          <cell r="D2670">
            <v>145436</v>
          </cell>
        </row>
        <row r="2671">
          <cell r="A2671">
            <v>12744</v>
          </cell>
          <cell r="B2671" t="e">
            <v>#VALUE!</v>
          </cell>
          <cell r="C2671" t="str">
            <v>ML</v>
          </cell>
          <cell r="D2671">
            <v>743387</v>
          </cell>
        </row>
        <row r="2672">
          <cell r="A2672">
            <v>12745</v>
          </cell>
          <cell r="B2672" t="e">
            <v>#VALUE!</v>
          </cell>
          <cell r="C2672" t="str">
            <v>ML</v>
          </cell>
          <cell r="D2672">
            <v>743387</v>
          </cell>
        </row>
        <row r="2673">
          <cell r="A2673">
            <v>12746</v>
          </cell>
          <cell r="B2673" t="e">
            <v>#VALUE!</v>
          </cell>
          <cell r="C2673" t="str">
            <v>ML</v>
          </cell>
          <cell r="D2673">
            <v>810188</v>
          </cell>
        </row>
        <row r="2674">
          <cell r="A2674">
            <v>12747</v>
          </cell>
          <cell r="B2674" t="e">
            <v>#VALUE!</v>
          </cell>
          <cell r="C2674" t="str">
            <v>ML</v>
          </cell>
          <cell r="D2674">
            <v>1373519</v>
          </cell>
        </row>
        <row r="2675">
          <cell r="A2675">
            <v>12748</v>
          </cell>
          <cell r="B2675" t="e">
            <v>#VALUE!</v>
          </cell>
          <cell r="C2675" t="str">
            <v>ML</v>
          </cell>
          <cell r="D2675">
            <v>2524003</v>
          </cell>
        </row>
        <row r="2676">
          <cell r="A2676">
            <v>12778</v>
          </cell>
          <cell r="B2676" t="e">
            <v>#VALUE!</v>
          </cell>
          <cell r="C2676" t="str">
            <v>ML</v>
          </cell>
          <cell r="D2676">
            <v>2048267</v>
          </cell>
        </row>
        <row r="2677">
          <cell r="A2677">
            <v>12781</v>
          </cell>
          <cell r="B2677" t="str">
            <v>TARIFA DIA - ALQUILER DE VEHICULO: CAMPERO, PICK-UP, CAMIONETA, CAMION O SIMILAR DE 1300cc A 2000cc DE CILINDRADA, MODELO 2018 A 2015. 80% DE LA TARIFA ESTABLECIDA. INCLUYE TODOS LOS COSTOS DE OPERACIÓN Y MANTENIMIENTO EXCEPTO EL SALARIO DEL CONDUCTOR.</v>
          </cell>
          <cell r="C2677" t="str">
            <v>DIA</v>
          </cell>
          <cell r="D2677">
            <v>219000</v>
          </cell>
        </row>
        <row r="2678">
          <cell r="A2678">
            <v>12782</v>
          </cell>
          <cell r="B2678" t="e">
            <v>#VALUE!</v>
          </cell>
          <cell r="C2678" t="str">
            <v>MES</v>
          </cell>
          <cell r="D2678">
            <v>6657000</v>
          </cell>
        </row>
        <row r="2679">
          <cell r="A2679">
            <v>12783</v>
          </cell>
          <cell r="B2679" t="str">
            <v>TARIFA DIA - ALQUILER DE VEHICULO: CAMPERO, PICK-UP, CAMIONETA, CAMION O SIMILAR MAYOR A 2000cc DE CILINDRADA, MODELO 2018 A 2015. 80% DE LA TARIFA ESTABLECIDA. INCLUYE TODOS LOS COSTOS DE OPERACIÓN Y MANTENIMIENTO EXCEPTO EL SALARIO DEL CONDUCTOR.</v>
          </cell>
          <cell r="C2679" t="str">
            <v>DIA</v>
          </cell>
          <cell r="D2679">
            <v>315000</v>
          </cell>
        </row>
        <row r="2680">
          <cell r="A2680">
            <v>12784</v>
          </cell>
          <cell r="B2680" t="str">
            <v>TARIFA MES - ALQUILER DE VEHICULO MES: CAMPERO, PICK-UP, CAMIONETA, CAMION O SIMILAR MAYOR A 2000cc DE CILINDRADA, MODELO 2018 A 2015. 80% DE LA TARIFA ESTABLECIDA. INCLUYE TODOS LOS COSTOS DE OPERACIÓN Y MANTENIMIENTO EXCEPTO EL SALARIO DEL CONDUCTOR.</v>
          </cell>
          <cell r="C2680" t="str">
            <v>MES</v>
          </cell>
          <cell r="D2680">
            <v>9549000</v>
          </cell>
        </row>
        <row r="2681">
          <cell r="A2681">
            <v>12785</v>
          </cell>
          <cell r="B2681" t="str">
            <v>TARIFA DIA - ALQUILER DE VEHICULO: CAMPERO, PICK-UP, CAMIONETA, CAMION O SIMILAR MAYOR A 2000cc DE CILINDRADA, MODELO 2014 A 2011. 75% DE LA TARIFA ESTABLECIDA. INCLUYE TODOS LOS COSTOS DE OPERACIÓN Y MANTENIMIENTO EXCEPTO EL SALARIO DEL CONDUCTOR.</v>
          </cell>
          <cell r="C2681" t="str">
            <v>DIA</v>
          </cell>
          <cell r="D2681">
            <v>300000</v>
          </cell>
        </row>
        <row r="2682">
          <cell r="A2682">
            <v>12786</v>
          </cell>
          <cell r="B2682" t="str">
            <v>TARIFA MES - ALQUILER DE VEHICULO MES: CAMPERO, PICK-UP, CAMIONETA, CAMION O SIMILAR MAYOR A 2000cc DE CILINDRADA, MODELO 2014 A 2011. 75% DE LA TARIFA ESTABLECIDA. INCLUYE TODOS LOS COSTOS DE OPERACIÓN Y MANTENIMIENTO EXCEPTO EL SALARIO DEL CONDUCTOR.</v>
          </cell>
          <cell r="C2682" t="str">
            <v>MES</v>
          </cell>
          <cell r="D2682">
            <v>8949000</v>
          </cell>
        </row>
        <row r="2683">
          <cell r="A2683">
            <v>12787</v>
          </cell>
          <cell r="B2683" t="e">
            <v>#VALUE!</v>
          </cell>
          <cell r="C2683" t="str">
            <v>DIA</v>
          </cell>
          <cell r="D2683">
            <v>433000</v>
          </cell>
        </row>
        <row r="2684">
          <cell r="A2684">
            <v>12788</v>
          </cell>
          <cell r="B2684" t="e">
            <v>#VALUE!</v>
          </cell>
          <cell r="C2684" t="str">
            <v>MES</v>
          </cell>
          <cell r="D2684">
            <v>12987000</v>
          </cell>
        </row>
        <row r="2685">
          <cell r="A2685">
            <v>12830</v>
          </cell>
          <cell r="B2685" t="str">
            <v>TAPABOCAS DESECHABLE._(Según Apéndice Bioseguridad Covid 19_V4)</v>
          </cell>
          <cell r="C2685" t="str">
            <v>UN</v>
          </cell>
          <cell r="D2685">
            <v>282</v>
          </cell>
        </row>
        <row r="2686">
          <cell r="A2686">
            <v>12831</v>
          </cell>
          <cell r="B2686" t="str">
            <v>MASCARILLA DESECHABLE._(Según Apéndice Bioseguridad Covid 19_V4)</v>
          </cell>
          <cell r="C2686" t="str">
            <v>UN</v>
          </cell>
          <cell r="D2686">
            <v>521</v>
          </cell>
        </row>
        <row r="2687">
          <cell r="A2687">
            <v>12832</v>
          </cell>
          <cell r="B2687" t="str">
            <v>JABÓN LIQUIDO PARA MANOS._(Según Apéndice Bioseguridad Covid 19_V4)</v>
          </cell>
          <cell r="C2687" t="str">
            <v>GLN</v>
          </cell>
          <cell r="D2687">
            <v>21849</v>
          </cell>
        </row>
        <row r="2688">
          <cell r="A2688">
            <v>12833</v>
          </cell>
          <cell r="B2688" t="str">
            <v>CARROTANQUE IRRIGADOR DE AGUA. ( VIAJE DE 10 M3 )_(Según Apéndice Bioseguridad Covid 19_V4)</v>
          </cell>
          <cell r="C2688" t="str">
            <v>VIAJE</v>
          </cell>
          <cell r="D2688">
            <v>300000</v>
          </cell>
        </row>
        <row r="2689">
          <cell r="A2689">
            <v>12834</v>
          </cell>
          <cell r="B2689" t="str">
            <v>TOALLAS DE PAPEL PARA MANOS. TIPO Z. DOBLE HOJA. (PAQUETE 150 HOJAS._(Según Apéndice Bioseguridad Covid 19_V4)</v>
          </cell>
          <cell r="C2689" t="str">
            <v>UN</v>
          </cell>
          <cell r="D2689">
            <v>6471</v>
          </cell>
        </row>
        <row r="2690">
          <cell r="A2690">
            <v>12835</v>
          </cell>
          <cell r="B2690" t="str">
            <v>DISPENSADOR DE JABÓN LÍQUIDO O ALCOHOL GLICERINADO, CON PEDAL METÁLICO._(Según Apéndice Bioseguridad Covid 19_V4)</v>
          </cell>
          <cell r="C2690" t="str">
            <v>UN</v>
          </cell>
          <cell r="D2690">
            <v>117563</v>
          </cell>
        </row>
        <row r="2691">
          <cell r="A2691">
            <v>12836</v>
          </cell>
          <cell r="B2691" t="str">
            <v>RECOLECCION, TRANSPORTE Y DISPOSICION DE RESIDUOS LÍQUIDOS PROVENIENTES DE LAVAMANOS PORTATILES. (INCLUYE EQUIPO DE SUCCIÓN)_(Según Apéndice Bioseguridad Covid 19_V4)</v>
          </cell>
          <cell r="C2691" t="str">
            <v>M3</v>
          </cell>
          <cell r="D2691">
            <v>311880</v>
          </cell>
        </row>
        <row r="2692">
          <cell r="A2692">
            <v>12837</v>
          </cell>
          <cell r="B2692" t="str">
            <v>LAVAMANOS PORTATIL DE PEDAL TIPO MANOS LIBRES._(Según Apéndice Bioseguridad Covid 19_V4)</v>
          </cell>
          <cell r="C2692" t="str">
            <v>UN</v>
          </cell>
          <cell r="D2692">
            <v>835743</v>
          </cell>
        </row>
        <row r="2693">
          <cell r="A2693">
            <v>12838</v>
          </cell>
          <cell r="B2693" t="str">
            <v>ALCOHOL GLICERINADO 70%._(Según Apéndice Bioseguridad Covid 19_V4)</v>
          </cell>
          <cell r="C2693" t="str">
            <v>LT</v>
          </cell>
          <cell r="D2693">
            <v>8824</v>
          </cell>
        </row>
        <row r="2694">
          <cell r="A2694">
            <v>12839</v>
          </cell>
          <cell r="B2694" t="str">
            <v>DISPENSADOR PLÁSTICO DE TOALLAS TIPO Z._(Según Apéndice Bioseguridad Covid 19_V4)</v>
          </cell>
          <cell r="C2694" t="str">
            <v>UN</v>
          </cell>
          <cell r="D2694">
            <v>49777</v>
          </cell>
        </row>
        <row r="2695">
          <cell r="A2695">
            <v>12896</v>
          </cell>
          <cell r="B2695" t="str">
            <v>TUBERÍA ALCANTARILLADO PEAD 1500 mm (60") SN-8</v>
          </cell>
          <cell r="C2695" t="str">
            <v>ML</v>
          </cell>
          <cell r="D2695">
            <v>4971168</v>
          </cell>
        </row>
        <row r="2696">
          <cell r="A2696">
            <v>12918</v>
          </cell>
          <cell r="B2696" t="str">
            <v>PLANTA ELÉCTRICA - POTENCIA ELÉCTRICA GENERADA 11-13 kW INCLUYE COMBUSTIBLE</v>
          </cell>
          <cell r="C2696" t="str">
            <v>HR</v>
          </cell>
          <cell r="D2696">
            <v>15105</v>
          </cell>
        </row>
        <row r="2697">
          <cell r="A2697">
            <v>12919</v>
          </cell>
          <cell r="B2697" t="str">
            <v>PARAL METÁLICO CORTO DE 1.50 m A 2.7 m</v>
          </cell>
          <cell r="C2697" t="str">
            <v>MES</v>
          </cell>
          <cell r="D2697">
            <v>3704</v>
          </cell>
        </row>
        <row r="2698">
          <cell r="A2698">
            <v>12920</v>
          </cell>
          <cell r="B2698" t="str">
            <v>ANDAMIO MULTIDIRECCIONAL - ALTURA 9 m - ÁREA 4 m2</v>
          </cell>
          <cell r="C2698" t="str">
            <v>DIA</v>
          </cell>
          <cell r="D2698">
            <v>73233</v>
          </cell>
        </row>
        <row r="2699">
          <cell r="A2699">
            <v>12925</v>
          </cell>
          <cell r="B2699" t="str">
            <v>MEDIDA DE LA IRREGULARIDAD SUPERFICIAL DE UN PAVIMENTO MEDIANTE LA REGLA DE TRES METROS, ESTATICA O RODANTE (POR UNIDAD). NO INCLUYE TRANSPORTE. Norma Técnica: INVE-793-13 ASTM E1703/E1703M-10 (23).</v>
          </cell>
          <cell r="C2699" t="str">
            <v>UN</v>
          </cell>
          <cell r="D2699">
            <v>85680</v>
          </cell>
        </row>
        <row r="2700">
          <cell r="A2700">
            <v>12926</v>
          </cell>
          <cell r="B2700" t="str">
            <v>MEDIDA DE LA SEGREGACION TERMICA DE MEZCLAS ASFALTICAS MEDIANTE CAMARA TERMOGRAFICA. (POR UNIDAD - NO INCLUYE TRANSPORTE). Norma técnica: INVE-788-13</v>
          </cell>
          <cell r="C2700" t="str">
            <v>UN</v>
          </cell>
          <cell r="D2700">
            <v>18802</v>
          </cell>
        </row>
        <row r="2701">
          <cell r="A2701">
            <v>12927</v>
          </cell>
          <cell r="B2701" t="str">
            <v>MEDIDA DE LA SEGREGACION TERMICA DE MEZCLAS ASFALTICAS MEDIANTE CAMARA TERMOGRAFICA. (POR JORNADA - NO INCLUYE TRANSPORTE). Norma técnica: INVE-788-13</v>
          </cell>
          <cell r="C2701" t="str">
            <v>DIA</v>
          </cell>
          <cell r="D2701">
            <v>595000</v>
          </cell>
        </row>
        <row r="2702">
          <cell r="A2702">
            <v>13188</v>
          </cell>
          <cell r="B2702" t="e">
            <v>#VALUE!</v>
          </cell>
          <cell r="C2702" t="str">
            <v>PUNTO</v>
          </cell>
          <cell r="D2702">
            <v>368424</v>
          </cell>
        </row>
        <row r="2703">
          <cell r="A2703">
            <v>13189</v>
          </cell>
          <cell r="B2703" t="e">
            <v>#VALUE!</v>
          </cell>
          <cell r="C2703" t="str">
            <v>ESTACION</v>
          </cell>
          <cell r="D2703">
            <v>34658750</v>
          </cell>
        </row>
        <row r="2704">
          <cell r="A2704">
            <v>13190</v>
          </cell>
          <cell r="B2704" t="str">
            <v>LOGÍSTICA MONITOREOS (Incluye unidad móvil, técnico de campo, comisión de campo y desplazamiento unidades móviles y transporte (máx 4 puntos monitoreo ruido y 4 estaciones calidad del aire)</v>
          </cell>
          <cell r="C2704" t="str">
            <v>UN</v>
          </cell>
          <cell r="D2704">
            <v>10317300</v>
          </cell>
        </row>
        <row r="2705">
          <cell r="A2705">
            <v>13191</v>
          </cell>
          <cell r="B2705" t="str">
            <v>MODELO DE CALIDAD DEL AIRE (Incluye modelo de dispersión de contaminantes atmosféricos con un (01) escenario, donde se simularán los aportes del contaminante PM10, PM2.5 y gases (CO, SOx y NOx))</v>
          </cell>
          <cell r="C2705" t="str">
            <v>UN</v>
          </cell>
          <cell r="D2705">
            <v>11900000</v>
          </cell>
        </row>
        <row r="2706">
          <cell r="A2706">
            <v>13221</v>
          </cell>
          <cell r="B2706" t="str">
            <v xml:space="preserve">LOSETA PULIDA DE MICROGRANO DE MARMOL FORMATO 40 cm * 40 cm * 4,5 cm </v>
          </cell>
          <cell r="C2706" t="str">
            <v>M2</v>
          </cell>
          <cell r="D2706">
            <v>136138</v>
          </cell>
        </row>
        <row r="2707">
          <cell r="A2707">
            <v>13222</v>
          </cell>
          <cell r="B2707" t="str">
            <v>LEVANTAMIENTO CON TECNOLOGIA GEORADAR(GPR)- Ground Penetrating Radar. Señal electromagnética de alta frecuencia, barrido con antena. Detección de redes. Incluye informe y radargramas</v>
          </cell>
          <cell r="C2707" t="str">
            <v>KM</v>
          </cell>
          <cell r="D2707">
            <v>5355000</v>
          </cell>
        </row>
        <row r="2708">
          <cell r="A2708">
            <v>13249</v>
          </cell>
          <cell r="B2708" t="str">
            <v>MEZCLA ASFÁLTICA EN CALIENTE DENSA MD19 CON CEMENTO ASFÁLTICO CA 14</v>
          </cell>
          <cell r="C2708" t="str">
            <v>M3</v>
          </cell>
          <cell r="D2708">
            <v>776266</v>
          </cell>
        </row>
        <row r="2709">
          <cell r="A2709">
            <v>13250</v>
          </cell>
          <cell r="B2709" t="str">
            <v>MEZCLA ASFÁLTICA EN CALIENTE DENSA MD25 CON CEMENTO ASFÁLTICO CA 14</v>
          </cell>
          <cell r="C2709" t="str">
            <v>M3</v>
          </cell>
          <cell r="D2709">
            <v>758679</v>
          </cell>
        </row>
        <row r="2710">
          <cell r="A2710">
            <v>13251</v>
          </cell>
          <cell r="B2710" t="str">
            <v>MEZCLA ASFÁLTICA EN CALIENTE MCCh25-A CON CEMENTO ASFÁLTICO MODIFICADO CON CAUCHO</v>
          </cell>
          <cell r="C2710" t="str">
            <v>M3</v>
          </cell>
          <cell r="D2710">
            <v>1142561</v>
          </cell>
        </row>
        <row r="2711">
          <cell r="A2711">
            <v>13300</v>
          </cell>
          <cell r="B2711" t="str">
            <v>ARENA DE PEÑA NORMA NP-040 (EAB)</v>
          </cell>
          <cell r="C2711" t="str">
            <v>M3</v>
          </cell>
          <cell r="D2711">
            <v>89726</v>
          </cell>
        </row>
        <row r="2712">
          <cell r="A2712">
            <v>13302</v>
          </cell>
          <cell r="B2712" t="e">
            <v>#VALUE!</v>
          </cell>
          <cell r="C2712" t="str">
            <v>UN</v>
          </cell>
          <cell r="D2712">
            <v>6790735</v>
          </cell>
        </row>
        <row r="2713">
          <cell r="A2713">
            <v>13303</v>
          </cell>
          <cell r="B2713" t="e">
            <v>#VALUE!</v>
          </cell>
          <cell r="C2713" t="str">
            <v>UN</v>
          </cell>
          <cell r="D2713">
            <v>9254630</v>
          </cell>
        </row>
        <row r="2714">
          <cell r="A2714">
            <v>13318</v>
          </cell>
          <cell r="B2714" t="str">
            <v>ALQUILER MICROPÍLOTEADORA PESO 9.200 KG, DIÁMETRO MAXIMO DE ABRAZADERAS 26 CM, FUERZA DE EXTRACCIÓN 6 TONELADAS - INCLUYE OPERARIO Y COMBUSTIBLE</v>
          </cell>
          <cell r="C2714" t="str">
            <v>HR</v>
          </cell>
          <cell r="D2714">
            <v>232783</v>
          </cell>
        </row>
        <row r="2715">
          <cell r="A2715">
            <v>13319</v>
          </cell>
          <cell r="B2715" t="str">
            <v>TEE PEAD 8" x 8" RDE11 - PN16 - PE100</v>
          </cell>
          <cell r="C2715" t="str">
            <v>UN</v>
          </cell>
          <cell r="D2715">
            <v>840307</v>
          </cell>
        </row>
        <row r="2716">
          <cell r="A2716">
            <v>13320</v>
          </cell>
          <cell r="B2716" t="str">
            <v>TEE PEAD 6" x 6" RDE11 - PN16 - PE100</v>
          </cell>
          <cell r="C2716" t="str">
            <v>UN</v>
          </cell>
          <cell r="D2716">
            <v>333010</v>
          </cell>
        </row>
        <row r="2717">
          <cell r="A2717">
            <v>13321</v>
          </cell>
          <cell r="B2717" t="str">
            <v>TEE PEAD 12" x 12" RDE11 - PN16 - PE100</v>
          </cell>
          <cell r="C2717" t="str">
            <v>UN</v>
          </cell>
          <cell r="D2717">
            <v>2184840</v>
          </cell>
        </row>
        <row r="2718">
          <cell r="A2718">
            <v>13322</v>
          </cell>
          <cell r="B2718" t="str">
            <v>TEE PEAD 8" x 6" RDE11 - PN16 - PE100</v>
          </cell>
          <cell r="C2718" t="str">
            <v>UN</v>
          </cell>
          <cell r="D2718">
            <v>709216</v>
          </cell>
        </row>
        <row r="2719">
          <cell r="A2719">
            <v>13323</v>
          </cell>
          <cell r="B2719" t="str">
            <v>TEE PEAD 6" x 4" RDE11 - PN16 - PE100</v>
          </cell>
          <cell r="C2719" t="str">
            <v>UN</v>
          </cell>
          <cell r="D2719">
            <v>419118</v>
          </cell>
        </row>
        <row r="2720">
          <cell r="A2720">
            <v>13324</v>
          </cell>
          <cell r="B2720" t="str">
            <v>REDUCCIÓN PEAD 10" x 8" RDE11 - PN16 - PE100</v>
          </cell>
          <cell r="C2720" t="str">
            <v>UN</v>
          </cell>
          <cell r="D2720">
            <v>849541</v>
          </cell>
        </row>
        <row r="2721">
          <cell r="A2721">
            <v>13325</v>
          </cell>
          <cell r="B2721" t="str">
            <v>REDUCCIÓN PEAD 8" x 6" RDE11 - PN16 - PE100</v>
          </cell>
          <cell r="C2721" t="str">
            <v>UN</v>
          </cell>
          <cell r="D2721">
            <v>352121</v>
          </cell>
        </row>
        <row r="2722">
          <cell r="A2722">
            <v>13326</v>
          </cell>
          <cell r="B2722" t="str">
            <v>REDUCCIÓN PEAD 6" x 4" RDE11 - PN16 - PE100</v>
          </cell>
          <cell r="C2722" t="str">
            <v>UN</v>
          </cell>
          <cell r="D2722">
            <v>189139</v>
          </cell>
        </row>
        <row r="2723">
          <cell r="A2723">
            <v>13327</v>
          </cell>
          <cell r="B2723" t="str">
            <v>REDUCCIÓN PEAD 4" x 3" RDE11 - PN16 - PE100</v>
          </cell>
          <cell r="C2723" t="str">
            <v>UN</v>
          </cell>
          <cell r="D2723">
            <v>34058</v>
          </cell>
        </row>
        <row r="2724">
          <cell r="A2724">
            <v>13328</v>
          </cell>
          <cell r="B2724" t="str">
            <v>REDUCCIÓN PEAD 10" x 6" RDE11 - PN16 - PE100</v>
          </cell>
          <cell r="C2724" t="str">
            <v>UN</v>
          </cell>
          <cell r="D2724">
            <v>514508</v>
          </cell>
        </row>
        <row r="2725">
          <cell r="A2725">
            <v>13329</v>
          </cell>
          <cell r="B2725" t="str">
            <v>REDUCCIÓN PEAD 12" x 10" RDE11 - PN16 - PE100</v>
          </cell>
          <cell r="C2725" t="str">
            <v>UN</v>
          </cell>
          <cell r="D2725">
            <v>1163344</v>
          </cell>
        </row>
        <row r="2726">
          <cell r="A2726">
            <v>13330</v>
          </cell>
          <cell r="B2726" t="str">
            <v>CODO PEAD 12" x 45° RDE11 - PN16 - PE100</v>
          </cell>
          <cell r="C2726" t="str">
            <v>UN</v>
          </cell>
          <cell r="D2726">
            <v>1606714</v>
          </cell>
        </row>
        <row r="2727">
          <cell r="A2727">
            <v>13331</v>
          </cell>
          <cell r="B2727" t="str">
            <v>CODO PEAD 12" x 90° RDE11 - PN16 - PE100</v>
          </cell>
          <cell r="C2727" t="str">
            <v>UN</v>
          </cell>
          <cell r="D2727">
            <v>2065745</v>
          </cell>
        </row>
        <row r="2728">
          <cell r="A2728">
            <v>13332</v>
          </cell>
          <cell r="B2728" t="str">
            <v>CODO PEAD 8" x 90° RDE11 - PN16 - PE100</v>
          </cell>
          <cell r="C2728" t="str">
            <v>UN</v>
          </cell>
          <cell r="D2728">
            <v>665734</v>
          </cell>
        </row>
        <row r="2729">
          <cell r="A2729">
            <v>13333</v>
          </cell>
          <cell r="B2729" t="str">
            <v>CODO PEAD 4" x 90° RDE17 - PN16 - PE100</v>
          </cell>
          <cell r="C2729" t="str">
            <v>UN</v>
          </cell>
          <cell r="D2729">
            <v>124450</v>
          </cell>
        </row>
        <row r="2730">
          <cell r="A2730">
            <v>13334</v>
          </cell>
          <cell r="B2730" t="str">
            <v>TUBERIA PEAD D=30" CORRUGADO ALCANTARILLADO DOBLE PARED JUNTA FLEXIBLE CXE DN 750MM NTC 6115 / NTC5447 (RIG. MIN. 228 PSI ≈ SN6 / SN5)</v>
          </cell>
          <cell r="C2730" t="str">
            <v>ML</v>
          </cell>
          <cell r="D2730">
            <v>631462</v>
          </cell>
        </row>
        <row r="2731">
          <cell r="A2731">
            <v>13336</v>
          </cell>
          <cell r="B2731" t="str">
            <v>ACOPLE PARA TUBERIA PVC A PEAD DE 4”</v>
          </cell>
          <cell r="C2731" t="str">
            <v>UN</v>
          </cell>
          <cell r="D2731">
            <v>246500</v>
          </cell>
        </row>
        <row r="2732">
          <cell r="A2732">
            <v>13372</v>
          </cell>
          <cell r="B2732" t="str">
            <v>ENDURECEDOR COLOR GRIS (4 Kg/m2)</v>
          </cell>
          <cell r="C2732" t="str">
            <v>M2</v>
          </cell>
          <cell r="D2732">
            <v>7705</v>
          </cell>
        </row>
        <row r="2733">
          <cell r="A2733">
            <v>13373</v>
          </cell>
          <cell r="B2733" t="str">
            <v>ENDURECEDOR COLOR AMARILLO (4 Kg/m2)</v>
          </cell>
          <cell r="C2733" t="str">
            <v>M2</v>
          </cell>
          <cell r="D2733">
            <v>13090</v>
          </cell>
        </row>
        <row r="2734">
          <cell r="A2734">
            <v>13374</v>
          </cell>
          <cell r="B2734" t="str">
            <v>ENDURECEDOR COLOR SALMON (4 Kg/m2)</v>
          </cell>
          <cell r="C2734" t="str">
            <v>M2</v>
          </cell>
          <cell r="D2734">
            <v>13690</v>
          </cell>
        </row>
        <row r="2735">
          <cell r="A2735">
            <v>13375</v>
          </cell>
          <cell r="B2735" t="str">
            <v>ENDURECEDOR COLOR OCRE (4 Kg/m2)</v>
          </cell>
          <cell r="C2735" t="str">
            <v>M2</v>
          </cell>
          <cell r="D2735">
            <v>12200</v>
          </cell>
        </row>
        <row r="2736">
          <cell r="A2736">
            <v>13376</v>
          </cell>
          <cell r="B2736" t="str">
            <v xml:space="preserve">CONTROLADOR sX CON CAPACIDAD PARA 16 GRUPOS VEHICULARES O PEATONALES. CON POSIBILIDAD DE AMPLIACIÓN HASTA 32 GRUPOS, PROTOCOLO ABIERTO OCIT, INCLUYE SUMINISTRO DE CONTROLADOR, INCLUYE GPS. </v>
          </cell>
          <cell r="C2736" t="str">
            <v>UN</v>
          </cell>
          <cell r="D2736">
            <v>129696154</v>
          </cell>
        </row>
        <row r="2737">
          <cell r="A2737">
            <v>13377</v>
          </cell>
          <cell r="B2737" t="str">
            <v>CONTROLADOR sX CON CAPACIDAD PARA 24 GRUPOS VEHICULARES O PEATONALES. CON POSIBILIDAD DE AMPLIACIÓN HASTA 32 GRUPOS, RELOJ EN TIEMPO REAL, 32, PROTOCOLO ABIERTO OCIT,  INCLUYE SUMINISTRO DE CONTROLADOR, INCLUYE GPS.</v>
          </cell>
          <cell r="C2737" t="str">
            <v>UN</v>
          </cell>
          <cell r="D2737">
            <v>147316390</v>
          </cell>
        </row>
        <row r="2738">
          <cell r="A2738">
            <v>13378</v>
          </cell>
          <cell r="B2738" t="str">
            <v>CONTROLADOR sX CON CAPACIDAD PARA 32 GRUPOS VEHICULARES O PEATONALES. CON POSIBILIDAD DE AMPLIACIÓN HASTA 32 GRUPOS, PROTOCOLO ABIERTO OCIT,  INCLUYE SUMINISTRO DE CONTROLADOR, INCLUYE GPS.</v>
          </cell>
          <cell r="C2738" t="str">
            <v>UN</v>
          </cell>
          <cell r="D2738">
            <v>163891141</v>
          </cell>
        </row>
        <row r="2739">
          <cell r="A2739">
            <v>13379</v>
          </cell>
          <cell r="B2739" t="str">
            <v>INSTALACIÓN Y PUESTA EN SERVICIO DE CONTROLADOR DE TRAFICO SX EN BOGOTÁ, (INCLUYE TRANSPORTE DE CONTROLADOR DESDE SDM HASTA LUGAR DE INSTALACIÓN EN BOGOTÁ, M. DE O. E IVA, NO INCLUYE SUMINISTRO DE CONTROLADOR</v>
          </cell>
          <cell r="C2739" t="str">
            <v>UN</v>
          </cell>
          <cell r="D2739">
            <v>1671653</v>
          </cell>
        </row>
        <row r="2740">
          <cell r="A2740">
            <v>13400</v>
          </cell>
          <cell r="B2740" t="e">
            <v>#VALUE!</v>
          </cell>
          <cell r="C2740" t="str">
            <v>UN</v>
          </cell>
          <cell r="D2740">
            <v>28755</v>
          </cell>
        </row>
        <row r="2741">
          <cell r="A2741">
            <v>13401</v>
          </cell>
          <cell r="B2741" t="e">
            <v>#VALUE!</v>
          </cell>
          <cell r="C2741" t="str">
            <v>UN</v>
          </cell>
          <cell r="D2741">
            <v>50516</v>
          </cell>
        </row>
        <row r="2742">
          <cell r="A2742">
            <v>13402</v>
          </cell>
          <cell r="B2742" t="str">
            <v>SEÑAL ADHESIVA PARA ALINEACION BUS, COLOR ROJO Y AMARILLO, CADA UNA DE 5X50CM. SEGUN CARTILLA DE ESTACIONES SENCILLAS DE TRANSMILENIO. SUMINISTRO E INSTALACION</v>
          </cell>
          <cell r="C2742" t="str">
            <v>UN</v>
          </cell>
          <cell r="D2742">
            <v>43522</v>
          </cell>
        </row>
        <row r="2743">
          <cell r="A2743">
            <v>13403</v>
          </cell>
          <cell r="B2743" t="e">
            <v>#VALUE!</v>
          </cell>
          <cell r="C2743" t="str">
            <v>UN</v>
          </cell>
          <cell r="D2743">
            <v>189629</v>
          </cell>
        </row>
        <row r="2744">
          <cell r="A2744">
            <v>13404</v>
          </cell>
          <cell r="B2744" t="e">
            <v>#VALUE!</v>
          </cell>
          <cell r="C2744" t="str">
            <v>ML</v>
          </cell>
          <cell r="D2744">
            <v>132119</v>
          </cell>
        </row>
        <row r="2745">
          <cell r="A2745">
            <v>13405</v>
          </cell>
          <cell r="B2745" t="str">
            <v>VALLA TRANSVERSAL DE SEÑALIZACION PARA SALIDA DE ESTACION (75X42CM) EN VINILO ADHESIVO FOTOLUMINISCENTE SOBRE ALUCOBOND DE 4MM. SEGUN CARTILLA DE SEÑALETICA TRANSMILENIO 2023 PARA ESTACIONES TIPO - ANCHO 5 MT. SUMINISTRO E INSTALACION</v>
          </cell>
          <cell r="C2745" t="str">
            <v>UN</v>
          </cell>
          <cell r="D2745">
            <v>1002546</v>
          </cell>
        </row>
        <row r="2746">
          <cell r="A2746">
            <v>13406</v>
          </cell>
          <cell r="B2746" t="e">
            <v>#VALUE!</v>
          </cell>
          <cell r="C2746" t="str">
            <v>UN</v>
          </cell>
          <cell r="D2746">
            <v>1002546</v>
          </cell>
        </row>
        <row r="2747">
          <cell r="A2747">
            <v>13407</v>
          </cell>
          <cell r="B2747" t="str">
            <v>VALLA TRANSVERSAL DE SEÑALIZACION PARA INTERCAMBIO DE VAGON (100X32CM) EN VINILO ADHESIVO SOBRE ALUCOBOND DE 4MM. SEGUN CARTILLA DE SEÑALETICA TRANSMILENIO 2023 PARA ESTACIONES TIPO - ANCHO 5 MT. SUMINISTRO E INSTALACION</v>
          </cell>
          <cell r="C2747" t="str">
            <v>UN</v>
          </cell>
          <cell r="D2747">
            <v>1002546</v>
          </cell>
        </row>
        <row r="2748">
          <cell r="A2748">
            <v>13408</v>
          </cell>
          <cell r="B2748" t="str">
            <v>VALLA TRANSVERSAL DE SEÑALIZACION PARA INGRESO A VAGON (100X40CM) EN VINILO ADHESIVO SOBRE ALUCOBOND DE 4MM. SEGUN CARTILLA DE SEÑALETICA TRANSMILENIO 2023 PARA ESTACIONES TIPO - ANCHO 5 MT. SUMINISTRO E INSTALACION</v>
          </cell>
          <cell r="C2748" t="str">
            <v>UN</v>
          </cell>
          <cell r="D2748">
            <v>1381404</v>
          </cell>
        </row>
        <row r="2749">
          <cell r="A2749">
            <v>13409</v>
          </cell>
          <cell r="B2749" t="str">
            <v>VALLA TRANSVERSAL DE SEÑALIZACION PARA INGRESO A SERVICIO (100X40CM) EN VINILO ADHESIVO SOBRE ALUCOBOND DE 4MM. SEGUN CARTILLA DE SEÑALETICA TRANSMILENIO 2023 PARA ESTACIONES TIPO - ANCHO 5 MT. SUMINISTRO E INSTALACION</v>
          </cell>
          <cell r="C2749" t="str">
            <v>UN</v>
          </cell>
          <cell r="D2749">
            <v>1002546</v>
          </cell>
        </row>
        <row r="2750">
          <cell r="A2750">
            <v>13410</v>
          </cell>
          <cell r="B2750" t="str">
            <v>VALLA TRANSVERSAL DE SEÑALIZACION PARA TAQUILLA (190X40CM) EN VINILO ADHESIVO SOBRE ALUCOBOND DE 4MM. SEGUN CARTILLA DE SEÑALETICA TRANSMILENIO 2023 PARA ESTACIONES TIPO - ANCHO 5 MT. SUMINISTRO E INSTALACION</v>
          </cell>
          <cell r="C2750" t="str">
            <v>UN</v>
          </cell>
          <cell r="D2750">
            <v>2609649</v>
          </cell>
        </row>
        <row r="2751">
          <cell r="A2751">
            <v>13411</v>
          </cell>
          <cell r="B2751" t="str">
            <v>VALLA TRANSVERSAL DE SEÑALIZACION PARA TAQUILLA (240X40CM) EN VINILO ADHESIVO SOBRE ALUCOBOND DE 4MM. SEGUN CARTILLA DE SEÑALETICA TRANSMILENIO 2023 PARA ESTACIONES TIPO - ANCHO 5 MT. SUMINISTRO E INSTALACION</v>
          </cell>
          <cell r="C2751" t="str">
            <v>UN</v>
          </cell>
          <cell r="D2751">
            <v>2969601</v>
          </cell>
        </row>
        <row r="2752">
          <cell r="A2752">
            <v>13412</v>
          </cell>
          <cell r="B2752" t="str">
            <v>VALLA TRANSVERSAL DE SEÑALIZACION PARA ACCESO A ESTACION (335X32CM) EN VINILO ADHESIVO SOBRE ALUCOBOND DE 4MM. SEGUN CARTILLA DE SEÑALETICA TRANSMILENIO 2023 PARA ESTACIONES TIPO - ANCHO 5 MT. SUMINISTRO E INSTALACION</v>
          </cell>
          <cell r="C2752" t="str">
            <v>UN</v>
          </cell>
          <cell r="D2752">
            <v>2875522</v>
          </cell>
        </row>
        <row r="2753">
          <cell r="A2753">
            <v>13413</v>
          </cell>
          <cell r="B2753" t="str">
            <v>VALLA TRANSVERSAL DE SEÑALIZACION PARA ACCESO A BICI ESTACION (400X30CM) EN VINILO ADHESIVO SOBRE ALUCOBOND DE 4MM. SEGUN CARTILLA DE SEÑALETICA TRANSMILENIO 2023 PARA ESTACIONES TIPO - ANCHO 5 MT. SUMINISTRO E INSTALACION</v>
          </cell>
          <cell r="C2753" t="str">
            <v>UN</v>
          </cell>
          <cell r="D2753">
            <v>3509528</v>
          </cell>
        </row>
        <row r="2754">
          <cell r="A2754">
            <v>13414</v>
          </cell>
          <cell r="B2754" t="str">
            <v>PORTA MAPAS INFORMATIVO PARA BICI ESTACION (115X85CM APROX). SEGUN CARTILLA DE SEÑALETICA TRANSMILENIO 2023. SUMINISTRO E INSTALACION</v>
          </cell>
          <cell r="C2754" t="str">
            <v>UN</v>
          </cell>
          <cell r="D2754">
            <v>10414054</v>
          </cell>
        </row>
        <row r="2755">
          <cell r="A2755">
            <v>13415</v>
          </cell>
          <cell r="B2755" t="str">
            <v>PORTA MAPAS INFORMATIVO PARA ESTACION (205X168CM APROX). SEGUN CARTILLA DE SEÑALETICA TRANSMILENIO 2023. SUMINISTRO E INSTALACION</v>
          </cell>
          <cell r="C2755" t="str">
            <v>UN</v>
          </cell>
          <cell r="D2755">
            <v>13289577</v>
          </cell>
        </row>
        <row r="2756">
          <cell r="A2756">
            <v>13416</v>
          </cell>
          <cell r="B2756" t="str">
            <v>ALQUILER DE MARTILLO HIDRAULICO PARA EXCAVADORA</v>
          </cell>
          <cell r="C2756" t="str">
            <v>HR</v>
          </cell>
          <cell r="D2756">
            <v>24544</v>
          </cell>
        </row>
        <row r="2757">
          <cell r="A2757">
            <v>13417</v>
          </cell>
          <cell r="B2757" t="e">
            <v>#VALUE!</v>
          </cell>
          <cell r="C2757" t="str">
            <v>M3</v>
          </cell>
          <cell r="D2757">
            <v>120000</v>
          </cell>
        </row>
        <row r="2758">
          <cell r="A2758">
            <v>13418</v>
          </cell>
          <cell r="B2758" t="e">
            <v>#VALUE!</v>
          </cell>
          <cell r="C2758" t="str">
            <v>MES</v>
          </cell>
          <cell r="D2758">
            <v>2142000</v>
          </cell>
        </row>
        <row r="2759">
          <cell r="A2759">
            <v>13419</v>
          </cell>
          <cell r="B2759" t="e">
            <v>#VALUE!</v>
          </cell>
          <cell r="C2759" t="str">
            <v>DIA</v>
          </cell>
          <cell r="D2759">
            <v>107100</v>
          </cell>
        </row>
        <row r="2760">
          <cell r="A2760">
            <v>13420</v>
          </cell>
          <cell r="B2760" t="e">
            <v>#VALUE!</v>
          </cell>
          <cell r="C2760" t="str">
            <v>MES</v>
          </cell>
          <cell r="D2760">
            <v>2499000</v>
          </cell>
        </row>
        <row r="2761">
          <cell r="A2761">
            <v>13421</v>
          </cell>
          <cell r="B2761" t="e">
            <v>#VALUE!</v>
          </cell>
          <cell r="C2761" t="str">
            <v>MES</v>
          </cell>
          <cell r="D2761">
            <v>952000</v>
          </cell>
        </row>
        <row r="2762">
          <cell r="A2762">
            <v>13422</v>
          </cell>
          <cell r="B2762" t="e">
            <v>#VALUE!</v>
          </cell>
          <cell r="C2762" t="str">
            <v>DIA</v>
          </cell>
          <cell r="D2762">
            <v>47600</v>
          </cell>
        </row>
        <row r="2763">
          <cell r="A2763">
            <v>13423</v>
          </cell>
          <cell r="B2763" t="str">
            <v>SISTEMA GNSS, multifrecuencia o doble frecuencia, precisión geodésica. (Accesorios: Base, Rover, colector de datos, Antena, trípodes, baterías, flexómetro, entre otros). TARIFA DIA</v>
          </cell>
          <cell r="C2763" t="str">
            <v>DIA</v>
          </cell>
          <cell r="D2763">
            <v>321300</v>
          </cell>
        </row>
        <row r="2764">
          <cell r="A2764">
            <v>13424</v>
          </cell>
          <cell r="B2764" t="str">
            <v>AVISO EN BANNER 13 ONZAS MATE, DE 7, 00m X 1,00m, CON OJALETES Y ARANDELAS METÁLICAS DE 3/8, HORIZONTALES Y VERTICALES CADA 50 CM.</v>
          </cell>
          <cell r="C2764" t="str">
            <v>UN</v>
          </cell>
          <cell r="D2764">
            <v>273700</v>
          </cell>
        </row>
        <row r="2765">
          <cell r="A2765">
            <v>13425</v>
          </cell>
          <cell r="B2765" t="str">
            <v>AVISO EN BANNER 13 ONZAS MATE, DE 5,00m X 1,00m, CON OJALETES Y ARANDELAS METÁLICAS DE 3/8, HORIZONTALES Y VERTICALES CADA 50 CM.</v>
          </cell>
          <cell r="C2765" t="str">
            <v>UN</v>
          </cell>
          <cell r="D2765">
            <v>196350</v>
          </cell>
        </row>
        <row r="2766">
          <cell r="A2766">
            <v>13426</v>
          </cell>
          <cell r="B2766" t="str">
            <v>VALLA MÓVIL DE PISO, UNA CARA, DE 1.80M X 1.20M, EN VINILO ADHESIVO SOBRE ALUCOBOND DE 4MM, ÁNGULO EN HIERRO DE 2 X 1-1/8".  IMPRESIÓN 720 DPI; TINTAS PARA EXTERIORES.</v>
          </cell>
          <cell r="C2766" t="str">
            <v>UN</v>
          </cell>
          <cell r="D2766">
            <v>1225700</v>
          </cell>
        </row>
        <row r="2767">
          <cell r="A2767">
            <v>13427</v>
          </cell>
          <cell r="B2767" t="str">
            <v xml:space="preserve">VALLA MÓVIL DE PISO, UNA CARA, DE 1.80M X 1.20M, EN LÁMINA GALVANIZADA CALIBRE 20, ÁNGULO EN HIERRO DE 2 X 1-1/8" IMPRESO EN VINILO ADHESIVO. IMPRESIÓN 720 DPI; TINTAS PARA EXTERIORES. </v>
          </cell>
          <cell r="C2767" t="str">
            <v>UN</v>
          </cell>
          <cell r="D2767">
            <v>856800</v>
          </cell>
        </row>
        <row r="2768">
          <cell r="A2768">
            <v>13428</v>
          </cell>
          <cell r="B2768" t="str">
            <v>PASACALLE EN BANNER 13 ONZAS MATE, DE 7.00m x 1.00m, INCLUYE UN PALO DE 1,20m DE LARGO EN CADA EXTREMO.</v>
          </cell>
          <cell r="C2768" t="str">
            <v>UN</v>
          </cell>
          <cell r="D2768">
            <v>343700</v>
          </cell>
        </row>
        <row r="2769">
          <cell r="A2769">
            <v>13429</v>
          </cell>
          <cell r="B2769" t="str">
            <v>LAMINA DE POLIESTIRENO e= 0,05 m - 30 KG/CM3</v>
          </cell>
          <cell r="C2769" t="str">
            <v>M2</v>
          </cell>
          <cell r="D2769">
            <v>27711</v>
          </cell>
        </row>
        <row r="2770">
          <cell r="A2770">
            <v>13430</v>
          </cell>
          <cell r="B2770" t="str">
            <v>PLATINA ACERO INOXIDABLE 1 1/2" x 1/4"</v>
          </cell>
          <cell r="C2770" t="str">
            <v>ML</v>
          </cell>
          <cell r="D2770">
            <v>11792</v>
          </cell>
        </row>
        <row r="2771">
          <cell r="A2771">
            <v>13431</v>
          </cell>
          <cell r="B2771" t="str">
            <v>TRANSPORTE DE EQUIPO DE 15.1 a 25 TONELADAS POR VIAJE DIURNO SIN ESCOLTA</v>
          </cell>
          <cell r="C2771" t="str">
            <v>VIAJE</v>
          </cell>
          <cell r="D2771">
            <v>1400000</v>
          </cell>
        </row>
        <row r="2772">
          <cell r="A2772">
            <v>13432</v>
          </cell>
          <cell r="B2772" t="str">
            <v>TRANSPORTE DE EQUIPO DE 25.1 a 35 TONELADAS POR VIAJE DIURNO SIN ESCOLTA</v>
          </cell>
          <cell r="C2772" t="str">
            <v>VIAJE</v>
          </cell>
          <cell r="D2772">
            <v>1500000</v>
          </cell>
        </row>
        <row r="2773">
          <cell r="A2773">
            <v>13433</v>
          </cell>
          <cell r="B2773" t="str">
            <v>TRANSPORTE DE EQUIPO DE 35.1 a 40 TONELADAS POR VIAJE DIURNO SIN ESCOLTA</v>
          </cell>
          <cell r="C2773" t="str">
            <v>VIAJE</v>
          </cell>
          <cell r="D2773">
            <v>2000000</v>
          </cell>
        </row>
        <row r="2774">
          <cell r="A2774">
            <v>13434</v>
          </cell>
          <cell r="B2774" t="str">
            <v>TRANSPORTE DE EQUIPO DE 40.1 a 45 TONELADAS POR VIAJE DIURNO SIN ESCOLTA</v>
          </cell>
          <cell r="C2774" t="str">
            <v>VIAJE</v>
          </cell>
          <cell r="D2774">
            <v>2500000</v>
          </cell>
        </row>
        <row r="2775">
          <cell r="A2775">
            <v>13435</v>
          </cell>
          <cell r="B2775" t="str">
            <v>TRANSPORTE DE EQUIPO DE 45.1 a 60 TONELADAS POR VIAJE DIURNO SIN ESCOLTA</v>
          </cell>
          <cell r="C2775" t="str">
            <v>VIAJE</v>
          </cell>
          <cell r="D2775">
            <v>3000000</v>
          </cell>
        </row>
        <row r="2776">
          <cell r="A2776">
            <v>13436</v>
          </cell>
          <cell r="B2776" t="str">
            <v>TRANSPORTE DE EQUIPO DE 60.1 a 70 TONELADAS POR VIAJE DIURNO SIN ESCOLTA</v>
          </cell>
          <cell r="C2776" t="str">
            <v>VIAJE</v>
          </cell>
          <cell r="D2776">
            <v>3000000</v>
          </cell>
        </row>
        <row r="2777">
          <cell r="A2777">
            <v>13437</v>
          </cell>
          <cell r="B2777" t="str">
            <v xml:space="preserve">BASE GRANULAR CLASE A (BGA_BG25) </v>
          </cell>
          <cell r="C2777" t="str">
            <v>M3</v>
          </cell>
          <cell r="D2777">
            <v>95557</v>
          </cell>
        </row>
        <row r="2778">
          <cell r="A2778">
            <v>13438</v>
          </cell>
          <cell r="B2778" t="str">
            <v>BASE GRANULAR CLASE B (BGB_BG25)</v>
          </cell>
          <cell r="C2778" t="str">
            <v>M3</v>
          </cell>
          <cell r="D2778">
            <v>85680</v>
          </cell>
        </row>
        <row r="2779">
          <cell r="A2779">
            <v>13439</v>
          </cell>
          <cell r="B2779" t="str">
            <v>CONCRETO MR41 CON MICROFIBRAS DE POLIPROPILENO</v>
          </cell>
          <cell r="C2779" t="str">
            <v>M3</v>
          </cell>
          <cell r="D2779">
            <v>690081</v>
          </cell>
        </row>
        <row r="2780">
          <cell r="A2780">
            <v>13440</v>
          </cell>
          <cell r="B2780" t="str">
            <v>CONCRETO MR43 CON MICROFIBRAS DE POLIPROPILENO</v>
          </cell>
          <cell r="C2780" t="str">
            <v>M3</v>
          </cell>
          <cell r="D2780">
            <v>709121</v>
          </cell>
        </row>
        <row r="2781">
          <cell r="A2781">
            <v>13441</v>
          </cell>
          <cell r="B2781" t="str">
            <v>CONCRETO MR45 CON MICROFIBRAS DE POLIPROPILENO</v>
          </cell>
          <cell r="C2781" t="str">
            <v>M3</v>
          </cell>
          <cell r="D2781">
            <v>728161</v>
          </cell>
        </row>
        <row r="2782">
          <cell r="A2782">
            <v>13442</v>
          </cell>
          <cell r="B2782" t="str">
            <v>TARIFA MES - PERSONAL TÉCNICO - TOPÓGRAFO INSPECTOR HORARIO NOCTURNO (INCLUYE FACTOR DE PRESTACIONES)</v>
          </cell>
          <cell r="C2782" t="str">
            <v>MES</v>
          </cell>
          <cell r="D2782">
            <v>6648839</v>
          </cell>
        </row>
        <row r="2783">
          <cell r="A2783">
            <v>13443</v>
          </cell>
          <cell r="B2783" t="str">
            <v>TARIFA MES - PERSONAL AUXILIAR TÉCNICO - CADENERO 2 - HORARIO NOCTURNO (INCLUYE FACTOR DE PRESTACIONES)</v>
          </cell>
          <cell r="C2783" t="str">
            <v>MES</v>
          </cell>
          <cell r="D2783">
            <v>3925227</v>
          </cell>
        </row>
        <row r="2784">
          <cell r="A2784">
            <v>13444</v>
          </cell>
          <cell r="B2784" t="str">
            <v>TARIFA MES - PERSONAL DE OBRA - INSPECTOR 1 HORARIO NOCTURNO (INCLUYE FACTOR DE PRESTACIONES)</v>
          </cell>
          <cell r="C2784" t="str">
            <v>MES</v>
          </cell>
          <cell r="D2784">
            <v>5162558</v>
          </cell>
        </row>
        <row r="2785">
          <cell r="A2785">
            <v>13445</v>
          </cell>
          <cell r="B2785" t="str">
            <v>TARIFA MES - PERSONAL AUXILIAR TÉCNICO -  CONDUCTOR O MOTORISTA - HORARIO NOCTURNO (INCLUYE FACTOR DE PRESTACIONES)</v>
          </cell>
          <cell r="C2785" t="str">
            <v>MES</v>
          </cell>
          <cell r="D2785">
            <v>3325131</v>
          </cell>
        </row>
        <row r="2786">
          <cell r="A2786">
            <v>13505</v>
          </cell>
          <cell r="B2786" t="str">
            <v>PROYECTO DE INSERCIÓN URBANA DEL REGIOTRAM DE OCCIDENTE - CÁMARA PREFABRICADA DIÁMETRO 1,7M CON CHIMENEA A POZO D1,20M SIN DEFLEXIÓN</v>
          </cell>
          <cell r="C2786" t="str">
            <v>UN</v>
          </cell>
          <cell r="D2786">
            <v>16438422</v>
          </cell>
        </row>
        <row r="2787">
          <cell r="A2787">
            <v>13513</v>
          </cell>
          <cell r="B2787" t="str">
            <v>JUNTA DE DILATACIÓN ELASTOMERICA MOVIMIENTO 64 mm  (+/- 32 mm)</v>
          </cell>
          <cell r="C2787" t="str">
            <v>ML</v>
          </cell>
          <cell r="D2787">
            <v>733303</v>
          </cell>
        </row>
        <row r="2788">
          <cell r="A2788">
            <v>13514</v>
          </cell>
          <cell r="B2788" t="str">
            <v>JUNTA DE DILATACIÓN ELASTOMERICA MOVIMIENTO 80 mm  (+/- 40 mm)</v>
          </cell>
          <cell r="C2788" t="str">
            <v>ML</v>
          </cell>
          <cell r="D2788">
            <v>1041106</v>
          </cell>
        </row>
        <row r="2789">
          <cell r="A2789">
            <v>13515</v>
          </cell>
          <cell r="B2789" t="str">
            <v>JUNTA DE DILATACIÓN ELASTOMERICA MOVIMIENTO 100 mm  (+/- 50 mm)</v>
          </cell>
          <cell r="C2789" t="str">
            <v>ML</v>
          </cell>
          <cell r="D2789">
            <v>1436925</v>
          </cell>
        </row>
        <row r="2790">
          <cell r="A2790">
            <v>13516</v>
          </cell>
          <cell r="B2790" t="str">
            <v>JUNTA DE DILATACIÓN ELASTOMERICA MOVIMIENTO 140 mm  (+/- 70 mm)</v>
          </cell>
          <cell r="C2790" t="str">
            <v>ML</v>
          </cell>
          <cell r="D2790">
            <v>1829822</v>
          </cell>
        </row>
        <row r="2791">
          <cell r="A2791">
            <v>13517</v>
          </cell>
          <cell r="B2791" t="str">
            <v>JUNTA DE DILATACIÓN ELASTOMERICA MOVIMIENTO 180 mm  (+/- 90 mm)</v>
          </cell>
          <cell r="C2791" t="str">
            <v>ML</v>
          </cell>
          <cell r="D2791">
            <v>2618539</v>
          </cell>
        </row>
        <row r="2792">
          <cell r="A2792">
            <v>13518</v>
          </cell>
          <cell r="B2792" t="str">
            <v>JUNTA DE DILATACIÓN ELASTOMERICA MOVIMIENTO 250 mm  (+/- 125 mm)</v>
          </cell>
          <cell r="C2792" t="str">
            <v>ML</v>
          </cell>
          <cell r="D2792">
            <v>6365310</v>
          </cell>
        </row>
        <row r="2793">
          <cell r="A2793">
            <v>13519</v>
          </cell>
          <cell r="B2793" t="str">
            <v>JUNTA DE DILATACIÓN ELASTOMERICA MOVIMIENTO 270 mm  (+/- 135 mm)</v>
          </cell>
          <cell r="C2793" t="str">
            <v>ML</v>
          </cell>
          <cell r="D2793">
            <v>6473243</v>
          </cell>
        </row>
        <row r="2794">
          <cell r="A2794">
            <v>13520</v>
          </cell>
          <cell r="B2794" t="str">
            <v>JUNTA DE DILATACIÓN ELASTOMERICA MOVIMIENTO 330 mm  (+/- 165 mm)</v>
          </cell>
          <cell r="C2794" t="str">
            <v>ML</v>
          </cell>
          <cell r="D2794">
            <v>7613744</v>
          </cell>
        </row>
      </sheetData>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DE ENTRADA"/>
      <sheetName val="07-106"/>
      <sheetName val="07-171"/>
      <sheetName val="07-172"/>
      <sheetName val="07-382"/>
      <sheetName val="INSUMOS IDRD"/>
      <sheetName val="INSUMOS IDU"/>
      <sheetName val="APU IDU"/>
      <sheetName val="INS_APU_BIOSEGURIDAD IDU"/>
      <sheetName val="TABLAS"/>
      <sheetName val="F.P"/>
      <sheetName val="PRESUPUESTO"/>
      <sheetName val="AIU OBRA"/>
      <sheetName val="PGA Y SST"/>
      <sheetName val="AIU PGA-SST"/>
      <sheetName val="PGS"/>
      <sheetName val="AIU PGS"/>
      <sheetName val="PMT"/>
      <sheetName val="AIU PMT"/>
    </sheetNames>
    <sheetDataSet>
      <sheetData sheetId="0" refreshError="1"/>
      <sheetData sheetId="1" refreshError="1"/>
      <sheetData sheetId="2" refreshError="1"/>
      <sheetData sheetId="3" refreshError="1"/>
      <sheetData sheetId="4" refreshError="1"/>
      <sheetData sheetId="5" refreshError="1"/>
      <sheetData sheetId="6">
        <row r="16">
          <cell r="D16">
            <v>322</v>
          </cell>
          <cell r="E16" t="str">
            <v>CONCRETO GRAVA COMÚN 2000 PSI 14 MPa (140 Kg/m2)</v>
          </cell>
          <cell r="F16" t="str">
            <v>M3</v>
          </cell>
          <cell r="G16">
            <v>355398</v>
          </cell>
        </row>
        <row r="17">
          <cell r="D17">
            <v>323</v>
          </cell>
          <cell r="E17" t="str">
            <v>CONCRETO GRAVA COMÚN 2500 PSI 17 MPa (175 Kg/cm2)</v>
          </cell>
          <cell r="F17" t="str">
            <v>M3</v>
          </cell>
          <cell r="G17">
            <v>366520</v>
          </cell>
        </row>
        <row r="18">
          <cell r="D18">
            <v>324</v>
          </cell>
          <cell r="E18" t="str">
            <v>CONCRETO GRAVA COMÚN 3000 PSI  21 MPa (210 Kg/cm2)</v>
          </cell>
          <cell r="F18" t="str">
            <v>M3</v>
          </cell>
          <cell r="G18">
            <v>394485</v>
          </cell>
        </row>
        <row r="19">
          <cell r="D19">
            <v>325</v>
          </cell>
          <cell r="E19" t="str">
            <v>CONCRETO GRAVA COMÚN 3500 PSI 24 MPa (245 Kg/cm2)</v>
          </cell>
          <cell r="F19" t="str">
            <v>M3</v>
          </cell>
          <cell r="G19">
            <v>383180</v>
          </cell>
        </row>
        <row r="20">
          <cell r="D20">
            <v>326</v>
          </cell>
          <cell r="E20" t="str">
            <v>CONCRETO GRAVA COMÚN 4000 PSI 27 MPa (280 Kg/cm2)</v>
          </cell>
          <cell r="F20" t="str">
            <v>M3</v>
          </cell>
          <cell r="G20">
            <v>416500</v>
          </cell>
        </row>
        <row r="21">
          <cell r="D21">
            <v>328</v>
          </cell>
          <cell r="E21" t="str">
            <v>CONCRETO GRAVA COMÚN 5000 PSI 34 MPa (350 Kg/cm2)</v>
          </cell>
          <cell r="F21" t="str">
            <v>M3</v>
          </cell>
          <cell r="G21">
            <v>413081</v>
          </cell>
        </row>
        <row r="22">
          <cell r="D22">
            <v>333</v>
          </cell>
          <cell r="E22" t="str">
            <v>CONCRETO GRAVA FINA 3000 PSI 21 MPa (210 Kg/cm2)</v>
          </cell>
          <cell r="F22" t="str">
            <v>M3</v>
          </cell>
          <cell r="G22">
            <v>386750</v>
          </cell>
        </row>
        <row r="23">
          <cell r="D23">
            <v>366</v>
          </cell>
          <cell r="E23" t="str">
            <v>MORTERO 2000 PSI 14 MPa (140 Kg/cm2)</v>
          </cell>
          <cell r="F23" t="str">
            <v>M3</v>
          </cell>
          <cell r="G23">
            <v>403410</v>
          </cell>
        </row>
        <row r="24">
          <cell r="D24">
            <v>1505</v>
          </cell>
          <cell r="E24" t="str">
            <v>COMPACTADOR DE LLANTAS - INCLUYE OPERARIO Y COMBUSTIBLE</v>
          </cell>
          <cell r="F24" t="str">
            <v>HR</v>
          </cell>
          <cell r="G24">
            <v>109773</v>
          </cell>
        </row>
        <row r="25">
          <cell r="D25">
            <v>1512</v>
          </cell>
          <cell r="E25" t="str">
            <v>GRAMA</v>
          </cell>
          <cell r="F25" t="str">
            <v>M2</v>
          </cell>
          <cell r="G25">
            <v>6500</v>
          </cell>
        </row>
        <row r="26">
          <cell r="D26">
            <v>1515</v>
          </cell>
          <cell r="E26" t="str">
            <v>FORMALETA METÁLICA SARDINEL</v>
          </cell>
          <cell r="F26" t="str">
            <v>DIA</v>
          </cell>
          <cell r="G26">
            <v>321</v>
          </cell>
        </row>
        <row r="27">
          <cell r="D27">
            <v>1794</v>
          </cell>
          <cell r="E27" t="str">
            <v>ALAMBRE RECOCIDO No.18</v>
          </cell>
          <cell r="F27" t="str">
            <v>KG</v>
          </cell>
          <cell r="G27">
            <v>4284</v>
          </cell>
        </row>
        <row r="28">
          <cell r="D28">
            <v>2273</v>
          </cell>
          <cell r="E28" t="str">
            <v>LADRILLO TOLETE RECOCIDO 24x12x6</v>
          </cell>
          <cell r="F28" t="str">
            <v>UN</v>
          </cell>
          <cell r="G28">
            <v>650</v>
          </cell>
        </row>
        <row r="29">
          <cell r="D29">
            <v>2307</v>
          </cell>
          <cell r="E29" t="str">
            <v>ARENA DE PEÑA</v>
          </cell>
          <cell r="F29" t="str">
            <v>M3</v>
          </cell>
          <cell r="G29">
            <v>38080</v>
          </cell>
        </row>
        <row r="30">
          <cell r="D30">
            <v>2308</v>
          </cell>
          <cell r="E30" t="str">
            <v>ARENA DE RIO</v>
          </cell>
          <cell r="F30" t="str">
            <v>M3</v>
          </cell>
          <cell r="G30">
            <v>119000</v>
          </cell>
        </row>
        <row r="31">
          <cell r="D31">
            <v>2551</v>
          </cell>
          <cell r="E31" t="str">
            <v>MARCO Y TAPA PARA CAJA DE INSPECCIÓN 0.5x0.5m</v>
          </cell>
          <cell r="F31" t="str">
            <v>UN</v>
          </cell>
          <cell r="G31">
            <v>107182</v>
          </cell>
        </row>
        <row r="32">
          <cell r="D32">
            <v>2798</v>
          </cell>
          <cell r="E32" t="str">
            <v>LADRILLO TOLETE COMUN</v>
          </cell>
          <cell r="F32" t="str">
            <v>UN</v>
          </cell>
          <cell r="G32">
            <v>456</v>
          </cell>
        </row>
        <row r="33">
          <cell r="D33">
            <v>2910</v>
          </cell>
          <cell r="E33" t="str">
            <v>RECEBO COMUN</v>
          </cell>
          <cell r="F33" t="str">
            <v>M3</v>
          </cell>
          <cell r="G33">
            <v>5950</v>
          </cell>
        </row>
        <row r="34">
          <cell r="D34">
            <v>3386</v>
          </cell>
          <cell r="E34" t="str">
            <v>FORMALETA PARAL CORTO-CAMILLA  0.73x1.4m (M2)</v>
          </cell>
          <cell r="F34" t="str">
            <v>MES</v>
          </cell>
          <cell r="G34">
            <v>5712</v>
          </cell>
        </row>
        <row r="35">
          <cell r="D35">
            <v>3995</v>
          </cell>
          <cell r="E35" t="str">
            <v>FORMALETA MADERA PARA TAPAS-CAJAS Y CAMARAS</v>
          </cell>
          <cell r="F35" t="str">
            <v>M2</v>
          </cell>
          <cell r="G35">
            <v>23001</v>
          </cell>
        </row>
        <row r="36">
          <cell r="D36">
            <v>4513</v>
          </cell>
          <cell r="E36" t="str">
            <v>DUCTO TELEFONICO LIVIANO PVC TIPO EB D=3"</v>
          </cell>
          <cell r="F36" t="str">
            <v>ML</v>
          </cell>
          <cell r="G36">
            <v>11159</v>
          </cell>
        </row>
        <row r="37">
          <cell r="D37">
            <v>4514</v>
          </cell>
          <cell r="E37" t="str">
            <v>DUCTO TELEFONICO LIVIANO PVC TIPO EB D=4"</v>
          </cell>
          <cell r="F37" t="str">
            <v>ML</v>
          </cell>
          <cell r="G37">
            <v>19211</v>
          </cell>
        </row>
        <row r="38">
          <cell r="D38">
            <v>4520</v>
          </cell>
          <cell r="E38" t="str">
            <v>DUCTO PVC TIPO TDP D=3"</v>
          </cell>
          <cell r="F38" t="str">
            <v>ML</v>
          </cell>
          <cell r="G38">
            <v>14909</v>
          </cell>
        </row>
        <row r="39">
          <cell r="D39">
            <v>4521</v>
          </cell>
          <cell r="E39" t="str">
            <v>DUCTO PVC TIPO TDP D=4"</v>
          </cell>
          <cell r="F39" t="str">
            <v>ML</v>
          </cell>
          <cell r="G39">
            <v>18468</v>
          </cell>
        </row>
        <row r="40">
          <cell r="D40">
            <v>4594</v>
          </cell>
          <cell r="E40" t="str">
            <v>CODO G.RAD. PVC U.M. NORMA NTC 382 90° D=2" RDE 21</v>
          </cell>
          <cell r="F40" t="str">
            <v>UN</v>
          </cell>
          <cell r="G40">
            <v>39525</v>
          </cell>
        </row>
        <row r="41">
          <cell r="D41">
            <v>4596</v>
          </cell>
          <cell r="E41" t="str">
            <v>CODO G.RAD. PVC U.M. NORMA NTC 382 90° D=4" RDE 21</v>
          </cell>
          <cell r="F41" t="str">
            <v>UN</v>
          </cell>
          <cell r="G41">
            <v>120749</v>
          </cell>
        </row>
        <row r="42">
          <cell r="D42">
            <v>4598</v>
          </cell>
          <cell r="E42" t="str">
            <v>CODO G.RAD. PVC U.M. NORMA NTC 382 90° D=8" RDE 21</v>
          </cell>
          <cell r="F42" t="str">
            <v>UN</v>
          </cell>
          <cell r="G42">
            <v>904492</v>
          </cell>
        </row>
        <row r="43">
          <cell r="D43">
            <v>4600</v>
          </cell>
          <cell r="E43" t="str">
            <v>CODO G.RAD. PVC U.M. NORMA NTC 382 90° D=12" RDE 21</v>
          </cell>
          <cell r="F43" t="str">
            <v>UN</v>
          </cell>
          <cell r="G43">
            <v>2669889</v>
          </cell>
        </row>
        <row r="44">
          <cell r="D44">
            <v>4608</v>
          </cell>
          <cell r="E44" t="str">
            <v>UNION PVC U.M. NORMA NTC 382 D=2"</v>
          </cell>
          <cell r="F44" t="str">
            <v>UN</v>
          </cell>
          <cell r="G44">
            <v>23988</v>
          </cell>
        </row>
        <row r="45">
          <cell r="D45">
            <v>4609</v>
          </cell>
          <cell r="E45" t="str">
            <v>UNION PVC U.M. NORMA NTC 382 D=3"</v>
          </cell>
          <cell r="F45" t="str">
            <v>UN</v>
          </cell>
          <cell r="G45">
            <v>41075</v>
          </cell>
        </row>
        <row r="46">
          <cell r="D46">
            <v>4610</v>
          </cell>
          <cell r="E46" t="str">
            <v>UNION PVC U.M. NORMA NTC 382 D=4"</v>
          </cell>
          <cell r="F46" t="str">
            <v>UN</v>
          </cell>
          <cell r="G46">
            <v>66801</v>
          </cell>
        </row>
        <row r="47">
          <cell r="D47">
            <v>4611</v>
          </cell>
          <cell r="E47" t="str">
            <v>UNION PVC U.M. NORMA NTC 382 D=6"</v>
          </cell>
          <cell r="F47" t="str">
            <v>UN</v>
          </cell>
          <cell r="G47">
            <v>155974</v>
          </cell>
        </row>
        <row r="48">
          <cell r="D48">
            <v>4612</v>
          </cell>
          <cell r="E48" t="str">
            <v>UNION PVC U.M. NORMA NTC 382 D=8"</v>
          </cell>
          <cell r="F48" t="str">
            <v>UN</v>
          </cell>
          <cell r="G48">
            <v>286559</v>
          </cell>
        </row>
        <row r="49">
          <cell r="D49">
            <v>4613</v>
          </cell>
          <cell r="E49" t="str">
            <v>UNION PVC U.M. NORMA NTC 382 D=10"</v>
          </cell>
          <cell r="F49" t="str">
            <v>UN</v>
          </cell>
          <cell r="G49">
            <v>511994</v>
          </cell>
        </row>
        <row r="50">
          <cell r="D50">
            <v>4614</v>
          </cell>
          <cell r="E50" t="str">
            <v>UNION PVC U.M. NORMA NTC 382 D=12"</v>
          </cell>
          <cell r="F50" t="str">
            <v>UN</v>
          </cell>
          <cell r="G50">
            <v>793480</v>
          </cell>
        </row>
        <row r="51">
          <cell r="D51">
            <v>4675</v>
          </cell>
          <cell r="E51" t="str">
            <v>CEMENTO GRIS TIPO III (Bulto x 50 Kg)</v>
          </cell>
          <cell r="F51" t="str">
            <v>UN</v>
          </cell>
          <cell r="G51">
            <v>25500</v>
          </cell>
        </row>
        <row r="52">
          <cell r="D52">
            <v>4694</v>
          </cell>
          <cell r="E52" t="str">
            <v>TUBERIA CONDUIT GALVANIZADA RMC D=1"</v>
          </cell>
          <cell r="F52" t="str">
            <v>ML</v>
          </cell>
          <cell r="G52">
            <v>21875</v>
          </cell>
        </row>
        <row r="53">
          <cell r="D53">
            <v>4697</v>
          </cell>
          <cell r="E53" t="str">
            <v>TUBERIA CONDUIT GALVANIZADA RMC D=1 1/2"</v>
          </cell>
          <cell r="F53" t="str">
            <v>ML</v>
          </cell>
          <cell r="G53">
            <v>36505</v>
          </cell>
        </row>
        <row r="54">
          <cell r="D54">
            <v>5038</v>
          </cell>
          <cell r="E54" t="str">
            <v>ACERO FIGURADO No. 3 (Ø 3/8") F'y=60000 PSI</v>
          </cell>
          <cell r="F54" t="str">
            <v>KG</v>
          </cell>
          <cell r="G54">
            <v>2916</v>
          </cell>
        </row>
        <row r="55">
          <cell r="D55">
            <v>5041</v>
          </cell>
          <cell r="E55" t="str">
            <v>ACERO FIGURADO No. 5 (Ø 5/8") F'y=60000 PSI</v>
          </cell>
          <cell r="F55" t="str">
            <v>KG</v>
          </cell>
          <cell r="G55">
            <v>2832</v>
          </cell>
        </row>
        <row r="56">
          <cell r="D56">
            <v>5042</v>
          </cell>
          <cell r="E56" t="str">
            <v>ACERO FIGURADO No. 6 (Ø 3/4") F'y=60000 PSI</v>
          </cell>
          <cell r="F56" t="str">
            <v>KG</v>
          </cell>
          <cell r="G56">
            <v>2832</v>
          </cell>
        </row>
        <row r="57">
          <cell r="D57">
            <v>5056</v>
          </cell>
          <cell r="E57" t="str">
            <v>MORTERO 1500 PSI 10,5 MPa (105 Kg/cm2)</v>
          </cell>
          <cell r="F57" t="str">
            <v>M3</v>
          </cell>
          <cell r="G57">
            <v>390320</v>
          </cell>
        </row>
        <row r="58">
          <cell r="D58">
            <v>5115</v>
          </cell>
          <cell r="E58" t="str">
            <v>A.C.P.M.</v>
          </cell>
          <cell r="F58" t="str">
            <v>GLN</v>
          </cell>
          <cell r="G58">
            <v>8847</v>
          </cell>
        </row>
        <row r="59">
          <cell r="D59">
            <v>5481</v>
          </cell>
          <cell r="E59" t="str">
            <v>BLOQUE PARA CAMARA TELEFONICA ETB</v>
          </cell>
          <cell r="F59" t="str">
            <v>UN</v>
          </cell>
          <cell r="G59">
            <v>6000</v>
          </cell>
        </row>
        <row r="60">
          <cell r="D60">
            <v>5661</v>
          </cell>
          <cell r="E60" t="str">
            <v>VIBROCOMPACTADOR TIPO RANA - INCLUYE COMBUSTIBLE</v>
          </cell>
          <cell r="F60" t="str">
            <v>DIA</v>
          </cell>
          <cell r="G60">
            <v>55922</v>
          </cell>
        </row>
        <row r="61">
          <cell r="D61">
            <v>5890</v>
          </cell>
          <cell r="E61" t="str">
            <v>GRUA EXTENSION PARA POSTES. INCLUYE OPERARIO Y COMBUSTIBLE</v>
          </cell>
          <cell r="F61" t="str">
            <v>HR</v>
          </cell>
          <cell r="G61">
            <v>95519</v>
          </cell>
        </row>
        <row r="62">
          <cell r="D62">
            <v>5915</v>
          </cell>
          <cell r="E62" t="str">
            <v>GRAVILLA 1/2"</v>
          </cell>
          <cell r="F62" t="str">
            <v>M3</v>
          </cell>
          <cell r="G62">
            <v>52360</v>
          </cell>
        </row>
        <row r="63">
          <cell r="D63">
            <v>6013</v>
          </cell>
          <cell r="E63" t="str">
            <v>MOTONIVELADORA - INCLUYE OPERARIO Y COMBUSTIBLE</v>
          </cell>
          <cell r="F63" t="str">
            <v>HR</v>
          </cell>
          <cell r="G63">
            <v>176120</v>
          </cell>
        </row>
        <row r="64">
          <cell r="D64">
            <v>6017</v>
          </cell>
          <cell r="E64" t="str">
            <v>RETROEXCAVADORA - INCLUYE OPERARIO Y COMBUSTIBLE</v>
          </cell>
          <cell r="F64" t="str">
            <v>HR</v>
          </cell>
          <cell r="G64">
            <v>141796</v>
          </cell>
        </row>
        <row r="65">
          <cell r="D65">
            <v>6026</v>
          </cell>
          <cell r="E65" t="str">
            <v>RETROCARGADOR - INCLUYE OPERARIO Y COMBUSTIBLE</v>
          </cell>
          <cell r="F65" t="str">
            <v>HR</v>
          </cell>
          <cell r="G65">
            <v>141796</v>
          </cell>
        </row>
        <row r="66">
          <cell r="D66">
            <v>6062</v>
          </cell>
          <cell r="E66" t="str">
            <v>VIBROCOMPACTADOR CILINDRO LISO - INCLUYE OPERARIO Y COMBUSTIBLE</v>
          </cell>
          <cell r="F66" t="str">
            <v>HR</v>
          </cell>
          <cell r="G66">
            <v>129974</v>
          </cell>
        </row>
        <row r="67">
          <cell r="D67">
            <v>6072</v>
          </cell>
          <cell r="E67" t="str">
            <v>CONCRETO MR41</v>
          </cell>
          <cell r="F67" t="str">
            <v>M3</v>
          </cell>
          <cell r="G67">
            <v>417690</v>
          </cell>
        </row>
        <row r="68">
          <cell r="D68">
            <v>6073</v>
          </cell>
          <cell r="E68" t="str">
            <v>CONCRETO MR43</v>
          </cell>
          <cell r="F68" t="str">
            <v>M3</v>
          </cell>
          <cell r="G68">
            <v>449820</v>
          </cell>
        </row>
        <row r="69">
          <cell r="D69">
            <v>6087</v>
          </cell>
          <cell r="E69" t="str">
            <v>TARIFA JORNAL - PERSONAL DE OBRA - AYUDANTE (INCLUYE FACTOR DE PRESTACIONES)</v>
          </cell>
          <cell r="F69" t="str">
            <v>JR</v>
          </cell>
          <cell r="G69">
            <v>55053</v>
          </cell>
        </row>
        <row r="70">
          <cell r="D70">
            <v>6088</v>
          </cell>
          <cell r="E70" t="str">
            <v>TARIFA JORNAL - PERSONAL DE OBRA - OFICIAL (INCLUYE FACTOR DE PRESTACIONES)</v>
          </cell>
          <cell r="F70" t="str">
            <v>JR</v>
          </cell>
          <cell r="G70">
            <v>79185</v>
          </cell>
        </row>
        <row r="71">
          <cell r="D71">
            <v>6092</v>
          </cell>
          <cell r="E71" t="str">
            <v>HERRAMIENTA MENOR</v>
          </cell>
          <cell r="F71" t="str">
            <v>GLB</v>
          </cell>
          <cell r="G71">
            <v>2000</v>
          </cell>
        </row>
        <row r="72">
          <cell r="D72">
            <v>6098</v>
          </cell>
          <cell r="E72" t="str">
            <v>AGUA</v>
          </cell>
          <cell r="F72" t="str">
            <v>LT</v>
          </cell>
          <cell r="G72">
            <v>20</v>
          </cell>
        </row>
        <row r="73">
          <cell r="D73">
            <v>6107</v>
          </cell>
          <cell r="E73" t="str">
            <v>MORTERO 4000 PSI 28 MPa (280 Kg/cm2)</v>
          </cell>
          <cell r="F73" t="str">
            <v>M3</v>
          </cell>
          <cell r="G73">
            <v>440300</v>
          </cell>
        </row>
        <row r="74">
          <cell r="D74">
            <v>6109</v>
          </cell>
          <cell r="E74" t="str">
            <v>SARDINEL PREFABRICADO A10 (800x200x500mm)</v>
          </cell>
          <cell r="F74" t="str">
            <v>UN</v>
          </cell>
          <cell r="G74">
            <v>31432</v>
          </cell>
        </row>
        <row r="75">
          <cell r="D75">
            <v>6111</v>
          </cell>
          <cell r="E75" t="str">
            <v>LOSETA PREFABRICADA A30 (600x400x60mm)</v>
          </cell>
          <cell r="F75" t="str">
            <v>M2</v>
          </cell>
          <cell r="G75">
            <v>47084</v>
          </cell>
        </row>
        <row r="76">
          <cell r="D76">
            <v>6115</v>
          </cell>
          <cell r="E76" t="str">
            <v>LOSETA PREFABRICADA A60 (400x200x60mm)</v>
          </cell>
          <cell r="F76" t="str">
            <v>M2</v>
          </cell>
          <cell r="G76">
            <v>63665</v>
          </cell>
        </row>
        <row r="77">
          <cell r="D77">
            <v>6116</v>
          </cell>
          <cell r="E77" t="str">
            <v>BORDILLO PREFABRICADO A80 (800x200x350mm)</v>
          </cell>
          <cell r="F77" t="str">
            <v>UN</v>
          </cell>
          <cell r="G77">
            <v>24500</v>
          </cell>
        </row>
        <row r="78">
          <cell r="D78">
            <v>6117</v>
          </cell>
          <cell r="E78" t="str">
            <v>PIEZA REMATE A105 - RAMPA A (800x400x275mm)</v>
          </cell>
          <cell r="F78" t="str">
            <v>UN</v>
          </cell>
          <cell r="G78">
            <v>55497</v>
          </cell>
        </row>
        <row r="79">
          <cell r="D79">
            <v>6118</v>
          </cell>
          <cell r="E79" t="str">
            <v>SARDINEL ESPECIAL A100 - RAMPA A (600x200x500mm)</v>
          </cell>
          <cell r="F79" t="str">
            <v>UN</v>
          </cell>
          <cell r="G79">
            <v>29784</v>
          </cell>
        </row>
        <row r="80">
          <cell r="D80">
            <v>6122</v>
          </cell>
          <cell r="E80" t="str">
            <v>BORDE SEPARADOR VERDE A170 (800x300x820mm)</v>
          </cell>
          <cell r="F80" t="str">
            <v>UN</v>
          </cell>
          <cell r="G80">
            <v>130000</v>
          </cell>
        </row>
        <row r="81">
          <cell r="D81">
            <v>6126</v>
          </cell>
          <cell r="E81" t="str">
            <v>TUBERIA PVC U.M.  EXT CORRUGADO/INT LISO U.M. NORMA NTC 3722-1 D=110MM (4")</v>
          </cell>
          <cell r="F81" t="str">
            <v>ML</v>
          </cell>
          <cell r="G81">
            <v>17590</v>
          </cell>
        </row>
        <row r="82">
          <cell r="D82">
            <v>6127</v>
          </cell>
          <cell r="E82" t="str">
            <v>TUBERIA PVC U.M.  EXT CORRUGADO/INT LISO U.M. NORMA NTC 3722-1 D=160MM (6")</v>
          </cell>
          <cell r="F82" t="str">
            <v>ML</v>
          </cell>
          <cell r="G82">
            <v>34038</v>
          </cell>
        </row>
        <row r="83">
          <cell r="D83">
            <v>6128</v>
          </cell>
          <cell r="E83" t="str">
            <v>TUBERIA PVC U.M.  EXT CORRUGADO/INT LISO U.M. NORMA NTC 3722-1 D=200MM (8")</v>
          </cell>
          <cell r="F83" t="str">
            <v>ML</v>
          </cell>
          <cell r="G83">
            <v>48658</v>
          </cell>
        </row>
        <row r="84">
          <cell r="D84">
            <v>6129</v>
          </cell>
          <cell r="E84" t="str">
            <v>TUBERIA PVC U.M.  EXT CORRUGADO/INT LISO U.M. NORMA NTC 3722-1 D=250MM (10")</v>
          </cell>
          <cell r="F84" t="str">
            <v>ML</v>
          </cell>
          <cell r="G84">
            <v>71068</v>
          </cell>
        </row>
        <row r="85">
          <cell r="D85">
            <v>6130</v>
          </cell>
          <cell r="E85" t="str">
            <v>TUBERIA PVC U.M.  EXT CORRUGADO/INT LISO U.M. NORMA NTC 3722-1 D=315MM (12")</v>
          </cell>
          <cell r="F85" t="str">
            <v>ML</v>
          </cell>
          <cell r="G85">
            <v>102167</v>
          </cell>
        </row>
        <row r="86">
          <cell r="D86">
            <v>6131</v>
          </cell>
          <cell r="E86" t="str">
            <v>TUBERIA PVC U.M.  EXT CORRUGADO/INT LISO U.M. NORMA NTC 3722-1 D=400MM (16")</v>
          </cell>
          <cell r="F86" t="str">
            <v>ML</v>
          </cell>
          <cell r="G86">
            <v>187447</v>
          </cell>
        </row>
        <row r="87">
          <cell r="D87">
            <v>6132</v>
          </cell>
          <cell r="E87" t="str">
            <v>TUBERIA PVC U.M.  EXT CORRUGADO/INT LISO U.M. NORMA NTC 3722-1 D=450MM (18")</v>
          </cell>
          <cell r="F87" t="str">
            <v>ML</v>
          </cell>
          <cell r="G87">
            <v>242088</v>
          </cell>
        </row>
        <row r="88">
          <cell r="D88">
            <v>6133</v>
          </cell>
          <cell r="E88" t="str">
            <v>TUBERIA PVC U.M.  EXT CORRUGADO/INT LISO U.M. NORMA NTC 3722-1 D=500MM (20")</v>
          </cell>
          <cell r="F88" t="str">
            <v>ML</v>
          </cell>
          <cell r="G88">
            <v>315611</v>
          </cell>
        </row>
        <row r="89">
          <cell r="D89">
            <v>6140</v>
          </cell>
          <cell r="E89" t="str">
            <v>COMPRESOR PARA MARTILLO NEUMÁTICO - INCLUYE COMBUSTIBLE</v>
          </cell>
          <cell r="F89" t="str">
            <v>HR</v>
          </cell>
          <cell r="G89">
            <v>64590</v>
          </cell>
        </row>
        <row r="90">
          <cell r="D90">
            <v>6143</v>
          </cell>
          <cell r="E90" t="str">
            <v>MICROESFERAS REFLECTIVAS</v>
          </cell>
          <cell r="F90" t="str">
            <v>KG</v>
          </cell>
          <cell r="G90">
            <v>7449</v>
          </cell>
        </row>
        <row r="91">
          <cell r="D91">
            <v>6147</v>
          </cell>
          <cell r="E91" t="str">
            <v>TUBERIA CONCRETO CL.1 D=6" (15cm)</v>
          </cell>
          <cell r="F91" t="str">
            <v>ML</v>
          </cell>
          <cell r="G91">
            <v>30662</v>
          </cell>
        </row>
        <row r="92">
          <cell r="D92">
            <v>6148</v>
          </cell>
          <cell r="E92" t="str">
            <v>TUBERIA CONCRETO CL.1 D=8" (20cm)</v>
          </cell>
          <cell r="F92" t="str">
            <v>ML</v>
          </cell>
          <cell r="G92">
            <v>51459</v>
          </cell>
        </row>
        <row r="93">
          <cell r="D93">
            <v>6149</v>
          </cell>
          <cell r="E93" t="str">
            <v>TUBERIA CONCRETO CL.1 D=10" (25cm)</v>
          </cell>
          <cell r="F93" t="str">
            <v>ML</v>
          </cell>
          <cell r="G93">
            <v>63088</v>
          </cell>
        </row>
        <row r="94">
          <cell r="D94">
            <v>6150</v>
          </cell>
          <cell r="E94" t="str">
            <v>TUBERIA CONCRETO CL.1 D=12" (30cm)</v>
          </cell>
          <cell r="F94" t="str">
            <v>ML</v>
          </cell>
          <cell r="G94">
            <v>75024</v>
          </cell>
        </row>
        <row r="95">
          <cell r="D95">
            <v>6151</v>
          </cell>
          <cell r="E95" t="str">
            <v>TUBERIA CONCRETO CL.1 D=14" (35cm)</v>
          </cell>
          <cell r="F95" t="str">
            <v>ML</v>
          </cell>
          <cell r="G95">
            <v>94303</v>
          </cell>
        </row>
        <row r="96">
          <cell r="D96">
            <v>6152</v>
          </cell>
          <cell r="E96" t="str">
            <v>TUBERIA CONCRETO CL.1 D=16" (40cm)</v>
          </cell>
          <cell r="F96" t="str">
            <v>ML</v>
          </cell>
          <cell r="G96">
            <v>124237</v>
          </cell>
        </row>
        <row r="97">
          <cell r="D97">
            <v>6153</v>
          </cell>
          <cell r="E97" t="str">
            <v>TUBERIA CONCRETO CL.1 D=18" (45cm)</v>
          </cell>
          <cell r="F97" t="str">
            <v>ML</v>
          </cell>
          <cell r="G97">
            <v>161428</v>
          </cell>
        </row>
        <row r="98">
          <cell r="D98">
            <v>6154</v>
          </cell>
          <cell r="E98" t="str">
            <v>TUBERIA CONCRETO CL.1 D=20" (50cm)</v>
          </cell>
          <cell r="F98" t="str">
            <v>ML</v>
          </cell>
          <cell r="G98">
            <v>208883</v>
          </cell>
        </row>
        <row r="99">
          <cell r="D99">
            <v>6155</v>
          </cell>
          <cell r="E99" t="str">
            <v>TUBERIA CONCRETO CL.1 D=24" (60cm)</v>
          </cell>
          <cell r="F99" t="str">
            <v>ML</v>
          </cell>
          <cell r="G99">
            <v>307943</v>
          </cell>
        </row>
        <row r="100">
          <cell r="D100">
            <v>6156</v>
          </cell>
          <cell r="E100" t="str">
            <v>TUBERIA CONCRETO CL.2 D=6" (15cm)</v>
          </cell>
          <cell r="F100" t="str">
            <v>ML</v>
          </cell>
          <cell r="G100">
            <v>37259</v>
          </cell>
        </row>
        <row r="101">
          <cell r="D101">
            <v>6157</v>
          </cell>
          <cell r="E101" t="str">
            <v>TUBERIA CONCRETO CL.2 D=8" (20cm)</v>
          </cell>
          <cell r="F101" t="str">
            <v>ML</v>
          </cell>
          <cell r="G101">
            <v>63055</v>
          </cell>
        </row>
        <row r="102">
          <cell r="D102">
            <v>6158</v>
          </cell>
          <cell r="E102" t="str">
            <v>TUBERIA CONCRETO CL.2 D=10" (25cm)</v>
          </cell>
          <cell r="F102" t="str">
            <v>ML</v>
          </cell>
          <cell r="G102">
            <v>80781</v>
          </cell>
        </row>
        <row r="103">
          <cell r="D103">
            <v>6159</v>
          </cell>
          <cell r="E103" t="str">
            <v>TUBERIA CONCRETO CL.2 D=12" (30cm)</v>
          </cell>
          <cell r="F103" t="str">
            <v>ML</v>
          </cell>
          <cell r="G103">
            <v>103272</v>
          </cell>
        </row>
        <row r="104">
          <cell r="D104">
            <v>6160</v>
          </cell>
          <cell r="E104" t="str">
            <v>TUBERIA CONCRETO CL.2 D=14" (35cm)</v>
          </cell>
          <cell r="F104" t="str">
            <v>ML</v>
          </cell>
          <cell r="G104">
            <v>136845</v>
          </cell>
        </row>
        <row r="105">
          <cell r="D105">
            <v>6161</v>
          </cell>
          <cell r="E105" t="str">
            <v>TUBERIA CONCRETO CL.2 D=16" (40cm)</v>
          </cell>
          <cell r="F105" t="str">
            <v>ML</v>
          </cell>
          <cell r="G105">
            <v>178142</v>
          </cell>
        </row>
        <row r="106">
          <cell r="D106">
            <v>6162</v>
          </cell>
          <cell r="E106" t="str">
            <v>TUBERIA CONCRETO CL.2 D=18" (45cm)</v>
          </cell>
          <cell r="F106" t="str">
            <v>ML</v>
          </cell>
          <cell r="G106">
            <v>239917</v>
          </cell>
        </row>
        <row r="107">
          <cell r="D107">
            <v>6163</v>
          </cell>
          <cell r="E107" t="str">
            <v>TUBERIA CONCRETO CL.2 D=20" (50cm)</v>
          </cell>
          <cell r="F107" t="str">
            <v>ML</v>
          </cell>
          <cell r="G107">
            <v>287252</v>
          </cell>
        </row>
        <row r="108">
          <cell r="D108">
            <v>6164</v>
          </cell>
          <cell r="E108" t="str">
            <v>TUBERIA CONCRETO CL.2 D=24"(60cm)</v>
          </cell>
          <cell r="F108" t="str">
            <v>ML</v>
          </cell>
          <cell r="G108">
            <v>413235</v>
          </cell>
        </row>
        <row r="109">
          <cell r="D109">
            <v>6165</v>
          </cell>
          <cell r="E109" t="str">
            <v>TUBERIA CONCRETO REF. CL.I D=24" (60cm)</v>
          </cell>
          <cell r="F109" t="str">
            <v>ML</v>
          </cell>
          <cell r="G109">
            <v>422548</v>
          </cell>
        </row>
        <row r="110">
          <cell r="D110">
            <v>6166</v>
          </cell>
          <cell r="E110" t="str">
            <v>TUBERIA CONCRETO REF. CL.I D=27" (70cm)</v>
          </cell>
          <cell r="F110" t="str">
            <v>ML</v>
          </cell>
          <cell r="G110">
            <v>516077</v>
          </cell>
        </row>
        <row r="111">
          <cell r="D111">
            <v>6167</v>
          </cell>
          <cell r="E111" t="str">
            <v>TUBERIA CONCRETO REF. CL.I D=32" (80cm)</v>
          </cell>
          <cell r="F111" t="str">
            <v>ML</v>
          </cell>
          <cell r="G111">
            <v>644542</v>
          </cell>
        </row>
        <row r="112">
          <cell r="D112">
            <v>6168</v>
          </cell>
          <cell r="E112" t="str">
            <v>TUBERIA CONCRETO REF. CL.I D=36" (90cm)</v>
          </cell>
          <cell r="F112" t="str">
            <v>ML</v>
          </cell>
          <cell r="G112">
            <v>810747</v>
          </cell>
        </row>
        <row r="113">
          <cell r="D113">
            <v>6169</v>
          </cell>
          <cell r="E113" t="str">
            <v>TUBERIA CONCRETO REF. CL.I D=40" (100cm)</v>
          </cell>
          <cell r="F113" t="str">
            <v>ML</v>
          </cell>
          <cell r="G113">
            <v>1014144</v>
          </cell>
        </row>
        <row r="114">
          <cell r="D114">
            <v>6170</v>
          </cell>
          <cell r="E114" t="str">
            <v>TUBERIA CONCRETO REF. CL.I D=44" (110cm)</v>
          </cell>
          <cell r="F114" t="str">
            <v>ML</v>
          </cell>
          <cell r="G114">
            <v>1141193</v>
          </cell>
        </row>
        <row r="115">
          <cell r="D115">
            <v>6171</v>
          </cell>
          <cell r="E115" t="str">
            <v>TUBERIA CONCRETO REF. CL.I D=48" (120cm)</v>
          </cell>
          <cell r="F115" t="str">
            <v>ML</v>
          </cell>
          <cell r="G115">
            <v>1331600</v>
          </cell>
        </row>
        <row r="116">
          <cell r="D116">
            <v>6172</v>
          </cell>
          <cell r="E116" t="str">
            <v>TUBERIA CONCRETO REF. CL.I D=52" (130cm)</v>
          </cell>
          <cell r="F116" t="str">
            <v>ML</v>
          </cell>
          <cell r="G116">
            <v>1474443</v>
          </cell>
        </row>
        <row r="117">
          <cell r="D117">
            <v>6173</v>
          </cell>
          <cell r="E117" t="str">
            <v>TUBERIA CONCRETO REF. CL.I D=56" (140cm)</v>
          </cell>
          <cell r="F117" t="str">
            <v>ML</v>
          </cell>
          <cell r="G117">
            <v>1654755</v>
          </cell>
        </row>
        <row r="118">
          <cell r="D118">
            <v>6174</v>
          </cell>
          <cell r="E118" t="str">
            <v>TUBERIA CONCRETO REF. CL.I D=60" (150cm)</v>
          </cell>
          <cell r="F118" t="str">
            <v>ML</v>
          </cell>
          <cell r="G118">
            <v>1838331</v>
          </cell>
        </row>
        <row r="119">
          <cell r="D119">
            <v>6175</v>
          </cell>
          <cell r="E119" t="str">
            <v>TUBERIA CONCRETO REF. CL.I D=64" (160cm)</v>
          </cell>
          <cell r="F119" t="str">
            <v>ML</v>
          </cell>
          <cell r="G119">
            <v>2078358</v>
          </cell>
        </row>
        <row r="120">
          <cell r="D120">
            <v>6176</v>
          </cell>
          <cell r="E120" t="str">
            <v>TUBERIA CONCRETO REF. CL.I D=68" (170cm)</v>
          </cell>
          <cell r="F120" t="str">
            <v>ML</v>
          </cell>
          <cell r="G120">
            <v>2351126</v>
          </cell>
        </row>
        <row r="121">
          <cell r="D121">
            <v>6177</v>
          </cell>
          <cell r="E121" t="str">
            <v>TUBERIA CONCRETO REF. CL.I D=72" (180cm)</v>
          </cell>
          <cell r="F121" t="str">
            <v>ML</v>
          </cell>
          <cell r="G121">
            <v>2652355</v>
          </cell>
        </row>
        <row r="122">
          <cell r="D122">
            <v>6178</v>
          </cell>
          <cell r="E122" t="str">
            <v>TUBERIA CONCRETO REF. CL.I D=80" (200cm)</v>
          </cell>
          <cell r="F122" t="str">
            <v>ML</v>
          </cell>
          <cell r="G122">
            <v>3333799</v>
          </cell>
        </row>
        <row r="123">
          <cell r="D123">
            <v>6179</v>
          </cell>
          <cell r="E123" t="str">
            <v>TUBERIA CONCRETO REF. CL.I D=86" (215cm)</v>
          </cell>
          <cell r="F123" t="str">
            <v>ML</v>
          </cell>
          <cell r="G123">
            <v>3762028</v>
          </cell>
        </row>
        <row r="124">
          <cell r="D124">
            <v>6180</v>
          </cell>
          <cell r="E124" t="str">
            <v>TUBERIA CONCRETO REF. CL.I D=92" (230cm)</v>
          </cell>
          <cell r="F124" t="str">
            <v>ML</v>
          </cell>
          <cell r="G124">
            <v>4233639</v>
          </cell>
        </row>
        <row r="125">
          <cell r="D125">
            <v>6181</v>
          </cell>
          <cell r="E125" t="str">
            <v>TUBERIA CONCRETO REF. CL.II D=24" (60cm)</v>
          </cell>
          <cell r="F125" t="str">
            <v>ML</v>
          </cell>
          <cell r="G125">
            <v>422548</v>
          </cell>
        </row>
        <row r="126">
          <cell r="D126">
            <v>6182</v>
          </cell>
          <cell r="E126" t="str">
            <v>TUBERIA CONCRETO REF. CL.II D=27" (70cm)</v>
          </cell>
          <cell r="F126" t="str">
            <v>ML</v>
          </cell>
          <cell r="G126">
            <v>530971</v>
          </cell>
        </row>
        <row r="127">
          <cell r="D127">
            <v>6183</v>
          </cell>
          <cell r="E127" t="str">
            <v>TUBERIA CONCRETO REF. CL.II D=32" (80cm)</v>
          </cell>
          <cell r="F127" t="str">
            <v>ML</v>
          </cell>
          <cell r="G127">
            <v>662985</v>
          </cell>
        </row>
        <row r="128">
          <cell r="D128">
            <v>6184</v>
          </cell>
          <cell r="E128" t="str">
            <v>TUBERIA CONCRETO REF. CL.II D=36" (90cm)</v>
          </cell>
          <cell r="F128" t="str">
            <v>ML</v>
          </cell>
          <cell r="G128">
            <v>831467</v>
          </cell>
        </row>
        <row r="129">
          <cell r="D129">
            <v>6185</v>
          </cell>
          <cell r="E129" t="str">
            <v>TUBERIA CONCRETO REF. CL.II D=40" (100cm)</v>
          </cell>
          <cell r="F129" t="str">
            <v>ML</v>
          </cell>
          <cell r="G129">
            <v>1040584</v>
          </cell>
        </row>
        <row r="130">
          <cell r="D130">
            <v>6188</v>
          </cell>
          <cell r="E130" t="str">
            <v>TUBERIA CONCRETO REF. CL.II D=44" (110cm)</v>
          </cell>
          <cell r="F130" t="str">
            <v>ML</v>
          </cell>
          <cell r="G130">
            <v>1165384</v>
          </cell>
        </row>
        <row r="131">
          <cell r="D131">
            <v>6189</v>
          </cell>
          <cell r="E131" t="str">
            <v>TUBERIA CONCRETO REF. CL.II D=48" (120cm)</v>
          </cell>
          <cell r="F131" t="str">
            <v>ML</v>
          </cell>
          <cell r="G131">
            <v>1366087</v>
          </cell>
        </row>
        <row r="132">
          <cell r="D132">
            <v>6190</v>
          </cell>
          <cell r="E132" t="str">
            <v>TUBERIA CONCRETO REF. CL.II D=52" (130cm)</v>
          </cell>
          <cell r="F132" t="str">
            <v>ML</v>
          </cell>
          <cell r="G132">
            <v>1515827</v>
          </cell>
        </row>
        <row r="133">
          <cell r="D133">
            <v>6191</v>
          </cell>
          <cell r="E133" t="str">
            <v>TUBERIA CONCRETO REF. CL.II D=56" (140cm)</v>
          </cell>
          <cell r="F133" t="str">
            <v>ML</v>
          </cell>
          <cell r="G133">
            <v>1678995</v>
          </cell>
        </row>
        <row r="134">
          <cell r="D134">
            <v>6192</v>
          </cell>
          <cell r="E134" t="str">
            <v>TUBERIA CONCRETO REF. CL.II D=60" (150cm)</v>
          </cell>
          <cell r="F134" t="str">
            <v>ML</v>
          </cell>
          <cell r="G134">
            <v>1876316</v>
          </cell>
        </row>
        <row r="135">
          <cell r="D135">
            <v>6193</v>
          </cell>
          <cell r="E135" t="str">
            <v>TUBERIA CONCRETO REF. CL.II D=64" (160cm)</v>
          </cell>
          <cell r="F135" t="str">
            <v>ML</v>
          </cell>
          <cell r="G135">
            <v>2132880</v>
          </cell>
        </row>
        <row r="136">
          <cell r="D136">
            <v>6194</v>
          </cell>
          <cell r="E136" t="str">
            <v>TUBERIA CONCRETO REF. CL.II D=68" (170cm)</v>
          </cell>
          <cell r="F136" t="str">
            <v>ML</v>
          </cell>
          <cell r="G136">
            <v>2410852</v>
          </cell>
        </row>
        <row r="137">
          <cell r="D137">
            <v>6195</v>
          </cell>
          <cell r="E137" t="str">
            <v>TUBERIA CONCRETO REF. CL.II D=72" (180cm)</v>
          </cell>
          <cell r="F137" t="str">
            <v>ML</v>
          </cell>
          <cell r="G137">
            <v>2664950</v>
          </cell>
        </row>
        <row r="138">
          <cell r="D138">
            <v>6196</v>
          </cell>
          <cell r="E138" t="str">
            <v>TUBERIA CONCRETO REF. CL.II D=80" (200cm)</v>
          </cell>
          <cell r="F138" t="str">
            <v>ML</v>
          </cell>
          <cell r="G138">
            <v>3349843</v>
          </cell>
        </row>
        <row r="139">
          <cell r="D139">
            <v>6197</v>
          </cell>
          <cell r="E139" t="str">
            <v>TUBERIA CONCRETO REF. CL.II D=86" (215cm)</v>
          </cell>
          <cell r="F139" t="str">
            <v>ML</v>
          </cell>
          <cell r="G139">
            <v>3824103</v>
          </cell>
        </row>
        <row r="140">
          <cell r="D140">
            <v>6198</v>
          </cell>
          <cell r="E140" t="str">
            <v>TUBERIA CONCRETO REF. CL.II D=92" (230cm)</v>
          </cell>
          <cell r="F140" t="str">
            <v>ML</v>
          </cell>
          <cell r="G140">
            <v>4302662</v>
          </cell>
        </row>
        <row r="141">
          <cell r="D141">
            <v>6199</v>
          </cell>
          <cell r="E141" t="str">
            <v>TUBERIA CONCRETO REF. CL.III D=24" (60cm)</v>
          </cell>
          <cell r="F141" t="str">
            <v>ML</v>
          </cell>
          <cell r="G141">
            <v>422548</v>
          </cell>
        </row>
        <row r="142">
          <cell r="D142">
            <v>6200</v>
          </cell>
          <cell r="E142" t="str">
            <v>TUBERIA CONCRETO REF. CL.III D=27" (70cm)</v>
          </cell>
          <cell r="F142" t="str">
            <v>ML</v>
          </cell>
          <cell r="G142">
            <v>562158</v>
          </cell>
        </row>
        <row r="143">
          <cell r="D143">
            <v>6201</v>
          </cell>
          <cell r="E143" t="str">
            <v>TUBERIA CONCRETO REF. CL.III D=32" (80cm)</v>
          </cell>
          <cell r="F143" t="str">
            <v>ML</v>
          </cell>
          <cell r="G143">
            <v>700920</v>
          </cell>
        </row>
        <row r="144">
          <cell r="D144">
            <v>6202</v>
          </cell>
          <cell r="E144" t="str">
            <v>TUBERIA CONCRETO REF. CL.III D=36" (90cm)</v>
          </cell>
          <cell r="F144" t="str">
            <v>ML</v>
          </cell>
          <cell r="G144">
            <v>878648</v>
          </cell>
        </row>
        <row r="145">
          <cell r="D145">
            <v>6203</v>
          </cell>
          <cell r="E145" t="str">
            <v>TUBERIA CONCRETO REF. CL.III D=40" (100cm)</v>
          </cell>
          <cell r="F145" t="str">
            <v>ML</v>
          </cell>
          <cell r="G145">
            <v>1101459</v>
          </cell>
        </row>
        <row r="146">
          <cell r="D146">
            <v>6204</v>
          </cell>
          <cell r="E146" t="str">
            <v>TUBERIA CONCRETO REF. CL.III D=44" (110cm)</v>
          </cell>
          <cell r="F146" t="str">
            <v>ML</v>
          </cell>
          <cell r="G146">
            <v>1231957</v>
          </cell>
        </row>
        <row r="147">
          <cell r="D147">
            <v>6205</v>
          </cell>
          <cell r="E147" t="str">
            <v>TUBERIA CONCRETO REF. CL.III D=48" (120cm)</v>
          </cell>
          <cell r="F147" t="str">
            <v>ML</v>
          </cell>
          <cell r="G147">
            <v>1445455</v>
          </cell>
        </row>
        <row r="148">
          <cell r="D148">
            <v>6206</v>
          </cell>
          <cell r="E148" t="str">
            <v>TUBERIA CONCRETO REF. CL.III D=52" (130cm)</v>
          </cell>
          <cell r="F148" t="str">
            <v>ML</v>
          </cell>
          <cell r="G148">
            <v>1603242</v>
          </cell>
        </row>
        <row r="149">
          <cell r="D149">
            <v>6207</v>
          </cell>
          <cell r="E149" t="str">
            <v>TUBERIA CONCRETO REF. CL.III D=56" (140cm)</v>
          </cell>
          <cell r="F149" t="str">
            <v>ML</v>
          </cell>
          <cell r="G149">
            <v>1773257</v>
          </cell>
        </row>
        <row r="150">
          <cell r="D150">
            <v>6208</v>
          </cell>
          <cell r="E150" t="str">
            <v>TUBERIA CONCRETO REF. CL.III D=60" (150cm)</v>
          </cell>
          <cell r="F150" t="str">
            <v>ML</v>
          </cell>
          <cell r="G150">
            <v>2114321</v>
          </cell>
        </row>
        <row r="151">
          <cell r="D151">
            <v>6209</v>
          </cell>
          <cell r="E151" t="str">
            <v>TUBERIA CONCRETO REF. CL.III D=64" (160cm)</v>
          </cell>
          <cell r="F151" t="str">
            <v>ML</v>
          </cell>
          <cell r="G151">
            <v>2228342</v>
          </cell>
        </row>
        <row r="152">
          <cell r="D152">
            <v>6210</v>
          </cell>
          <cell r="E152" t="str">
            <v>TUBERIA CONCRETO REF. CL.III D=68" (170cm)</v>
          </cell>
          <cell r="F152" t="str">
            <v>ML</v>
          </cell>
          <cell r="G152">
            <v>2520108</v>
          </cell>
        </row>
        <row r="153">
          <cell r="D153">
            <v>6211</v>
          </cell>
          <cell r="E153" t="str">
            <v>TUBERIA CONCRETO REF. CL.III D=72" (180cm)</v>
          </cell>
          <cell r="F153" t="str">
            <v>ML</v>
          </cell>
          <cell r="G153">
            <v>2942089</v>
          </cell>
        </row>
        <row r="154">
          <cell r="D154">
            <v>6212</v>
          </cell>
          <cell r="E154" t="str">
            <v>TUBERIA CONCRETO REF. CL.III D=80" (200cm)</v>
          </cell>
          <cell r="F154" t="str">
            <v>ML</v>
          </cell>
          <cell r="G154">
            <v>3495884</v>
          </cell>
        </row>
        <row r="155">
          <cell r="D155">
            <v>6213</v>
          </cell>
          <cell r="E155" t="str">
            <v>TUBERIA CONCRETO REF. CL.III D=86" (215cm)</v>
          </cell>
          <cell r="F155" t="str">
            <v>ML</v>
          </cell>
          <cell r="G155">
            <v>3924113</v>
          </cell>
        </row>
        <row r="156">
          <cell r="D156">
            <v>6214</v>
          </cell>
          <cell r="E156" t="str">
            <v>TUBERIA CONCRETO REF. CL.III D=92" (230cm)</v>
          </cell>
          <cell r="F156" t="str">
            <v>ML</v>
          </cell>
          <cell r="G156">
            <v>4377382</v>
          </cell>
        </row>
        <row r="157">
          <cell r="D157">
            <v>6215</v>
          </cell>
          <cell r="E157" t="str">
            <v>TUBERIA CONCRETO REF. CL.IV D=24" (60cm)</v>
          </cell>
          <cell r="F157" t="str">
            <v>ML</v>
          </cell>
          <cell r="G157">
            <v>478875</v>
          </cell>
        </row>
        <row r="158">
          <cell r="D158">
            <v>6216</v>
          </cell>
          <cell r="E158" t="str">
            <v>TUBERIA CONCRETO REF. CL.IV D=27" (70cm)</v>
          </cell>
          <cell r="F158" t="str">
            <v>ML</v>
          </cell>
          <cell r="G158">
            <v>639078</v>
          </cell>
        </row>
        <row r="159">
          <cell r="D159">
            <v>6217</v>
          </cell>
          <cell r="E159" t="str">
            <v>TUBERIA CONCRETO REF. CL.IV D=32" (80cm)</v>
          </cell>
          <cell r="F159" t="str">
            <v>ML</v>
          </cell>
          <cell r="G159">
            <v>800880</v>
          </cell>
        </row>
        <row r="160">
          <cell r="D160">
            <v>6218</v>
          </cell>
          <cell r="E160" t="str">
            <v>TUBERIA CONCRETO REF. CL.IV D=36" (90cm)</v>
          </cell>
          <cell r="F160" t="str">
            <v>ML</v>
          </cell>
          <cell r="G160">
            <v>1003848</v>
          </cell>
        </row>
        <row r="161">
          <cell r="D161">
            <v>6219</v>
          </cell>
          <cell r="E161" t="str">
            <v>TUBERIA CONCRETO REF. CL.IV D=40" (100cm)</v>
          </cell>
          <cell r="F161" t="str">
            <v>ML</v>
          </cell>
          <cell r="G161">
            <v>1256747</v>
          </cell>
        </row>
        <row r="162">
          <cell r="D162">
            <v>6220</v>
          </cell>
          <cell r="E162" t="str">
            <v>TUBERIA CONCRETO REF. CL.IV D=44" (110cm)</v>
          </cell>
          <cell r="F162" t="str">
            <v>ML</v>
          </cell>
          <cell r="G162">
            <v>1406737</v>
          </cell>
        </row>
        <row r="163">
          <cell r="D163">
            <v>6221</v>
          </cell>
          <cell r="E163" t="str">
            <v>TUBERIA CONCRETO REF. CL.IV D=48" (120cm)</v>
          </cell>
          <cell r="F163" t="str">
            <v>ML</v>
          </cell>
          <cell r="G163">
            <v>1650223</v>
          </cell>
        </row>
        <row r="164">
          <cell r="D164">
            <v>6222</v>
          </cell>
          <cell r="E164" t="str">
            <v>TUBERIA CONCRETO REF. CL.IV D=52" (130cm)</v>
          </cell>
          <cell r="F164" t="str">
            <v>ML</v>
          </cell>
          <cell r="G164">
            <v>1844695</v>
          </cell>
        </row>
        <row r="165">
          <cell r="D165">
            <v>6223</v>
          </cell>
          <cell r="E165" t="str">
            <v>TUBERIA CONCRETO REF. CL.IV D=56" (140cm)</v>
          </cell>
          <cell r="F165" t="str">
            <v>ML</v>
          </cell>
          <cell r="G165">
            <v>1954884</v>
          </cell>
        </row>
        <row r="166">
          <cell r="D166">
            <v>6224</v>
          </cell>
          <cell r="E166" t="str">
            <v>TUBERIA CONCRETO REF. CL.IV D=60" (150cm)</v>
          </cell>
          <cell r="F166" t="str">
            <v>ML</v>
          </cell>
          <cell r="G166">
            <v>2239620</v>
          </cell>
        </row>
        <row r="167">
          <cell r="D167">
            <v>6225</v>
          </cell>
          <cell r="E167" t="str">
            <v>TUBERIA CONCRETO REF. CL.IV D=64" (160cm)</v>
          </cell>
          <cell r="F167" t="str">
            <v>ML</v>
          </cell>
          <cell r="G167">
            <v>2546814</v>
          </cell>
        </row>
        <row r="168">
          <cell r="D168">
            <v>6226</v>
          </cell>
          <cell r="E168" t="str">
            <v>TUBERIA CONCRETO REF. CL.IV D=68" (170cm)</v>
          </cell>
          <cell r="F168" t="str">
            <v>ML</v>
          </cell>
          <cell r="G168">
            <v>2882313</v>
          </cell>
        </row>
        <row r="169">
          <cell r="D169">
            <v>6227</v>
          </cell>
          <cell r="E169" t="str">
            <v>TUBERIA CONCRETO REF. CL.IV D=72" (180cm)</v>
          </cell>
          <cell r="F169" t="str">
            <v>ML</v>
          </cell>
          <cell r="G169">
            <v>3220581</v>
          </cell>
        </row>
        <row r="170">
          <cell r="D170">
            <v>6228</v>
          </cell>
          <cell r="E170" t="str">
            <v>TUBERIA CONCRETO REF. CL.IV D=80" (200cm)</v>
          </cell>
          <cell r="F170" t="str">
            <v>ML</v>
          </cell>
          <cell r="G170">
            <v>3994985</v>
          </cell>
        </row>
        <row r="171">
          <cell r="D171">
            <v>6229</v>
          </cell>
          <cell r="E171" t="str">
            <v>TUBERIA CONCRETO REF. CL.IV D=86" (215cm)</v>
          </cell>
          <cell r="F171" t="str">
            <v>ML</v>
          </cell>
          <cell r="G171">
            <v>4788717</v>
          </cell>
        </row>
        <row r="172">
          <cell r="D172">
            <v>6230</v>
          </cell>
          <cell r="E172" t="str">
            <v>TUBERIA CONCRETO REF. CL.IV D=92" (230cm)</v>
          </cell>
          <cell r="F172" t="str">
            <v>ML</v>
          </cell>
          <cell r="G172">
            <v>5232789</v>
          </cell>
        </row>
        <row r="173">
          <cell r="D173">
            <v>6236</v>
          </cell>
          <cell r="E173" t="str">
            <v>YEE CONCRETO 8" x 6" x 0.60m</v>
          </cell>
          <cell r="F173" t="str">
            <v>UN</v>
          </cell>
          <cell r="G173">
            <v>85899</v>
          </cell>
        </row>
        <row r="174">
          <cell r="D174">
            <v>6237</v>
          </cell>
          <cell r="E174" t="str">
            <v>YEE CONCRETO 10" x 6" x 1.25m</v>
          </cell>
          <cell r="F174" t="str">
            <v>UN</v>
          </cell>
          <cell r="G174">
            <v>151314</v>
          </cell>
        </row>
        <row r="175">
          <cell r="D175">
            <v>6238</v>
          </cell>
          <cell r="E175" t="str">
            <v>YEE CONCRETO 12" x 6" x 1.25m</v>
          </cell>
          <cell r="F175" t="str">
            <v>UN</v>
          </cell>
          <cell r="G175">
            <v>194464</v>
          </cell>
        </row>
        <row r="176">
          <cell r="D176">
            <v>6239</v>
          </cell>
          <cell r="E176" t="str">
            <v>YEE CONCRETO 14" x 6" x 1.25m</v>
          </cell>
          <cell r="F176" t="str">
            <v>UN</v>
          </cell>
          <cell r="G176">
            <v>231716</v>
          </cell>
        </row>
        <row r="177">
          <cell r="D177">
            <v>6240</v>
          </cell>
          <cell r="E177" t="str">
            <v>YEE CONCRETO 16" x 6" x 1.25m</v>
          </cell>
          <cell r="F177" t="str">
            <v>UN</v>
          </cell>
          <cell r="G177">
            <v>296090</v>
          </cell>
        </row>
        <row r="178">
          <cell r="D178">
            <v>6241</v>
          </cell>
          <cell r="E178" t="str">
            <v>YEE CONCRETO 18" x 6" x 1.25m</v>
          </cell>
          <cell r="F178" t="str">
            <v>UN</v>
          </cell>
          <cell r="G178">
            <v>348860</v>
          </cell>
        </row>
        <row r="179">
          <cell r="D179">
            <v>6242</v>
          </cell>
          <cell r="E179" t="str">
            <v>YEE CONCRETO 20" x 6" x 1.25m</v>
          </cell>
          <cell r="F179" t="str">
            <v>UN</v>
          </cell>
          <cell r="G179">
            <v>420490</v>
          </cell>
        </row>
        <row r="180">
          <cell r="D180">
            <v>6243</v>
          </cell>
          <cell r="E180" t="str">
            <v>YEE CONCRETO 24" x 6" x 1.25m</v>
          </cell>
          <cell r="F180" t="str">
            <v>UN</v>
          </cell>
          <cell r="G180">
            <v>625291</v>
          </cell>
        </row>
        <row r="181">
          <cell r="D181">
            <v>6257</v>
          </cell>
          <cell r="E181" t="str">
            <v>TUBERIA PVC U.M. NORMA NTC 382 D=2" RDE 21</v>
          </cell>
          <cell r="F181" t="str">
            <v>ML</v>
          </cell>
          <cell r="G181">
            <v>11462</v>
          </cell>
        </row>
        <row r="182">
          <cell r="D182">
            <v>6258</v>
          </cell>
          <cell r="E182" t="str">
            <v>TUBERIA PVC U.M. NORMA NTC 382 D=2 1/2" RDE 21</v>
          </cell>
          <cell r="F182" t="str">
            <v>ML</v>
          </cell>
          <cell r="G182">
            <v>16814</v>
          </cell>
        </row>
        <row r="183">
          <cell r="D183">
            <v>6259</v>
          </cell>
          <cell r="E183" t="str">
            <v>TUBERIA PVC U.M. NORMA NTC 382 D=3" RDE 21</v>
          </cell>
          <cell r="F183" t="str">
            <v>ML</v>
          </cell>
          <cell r="G183">
            <v>25086</v>
          </cell>
        </row>
        <row r="184">
          <cell r="D184">
            <v>6260</v>
          </cell>
          <cell r="E184" t="str">
            <v>TUBERIA PVC U.M. NORMA NTC 382 D=4`` RDE 21</v>
          </cell>
          <cell r="F184" t="str">
            <v>ML</v>
          </cell>
          <cell r="G184">
            <v>41390</v>
          </cell>
        </row>
        <row r="185">
          <cell r="D185">
            <v>6261</v>
          </cell>
          <cell r="E185" t="str">
            <v>TUBERIA PVC U.M. NORMA NTC 382 D=6" RDE 21</v>
          </cell>
          <cell r="F185" t="str">
            <v>ML</v>
          </cell>
          <cell r="G185">
            <v>90377</v>
          </cell>
        </row>
        <row r="186">
          <cell r="D186">
            <v>6262</v>
          </cell>
          <cell r="E186" t="str">
            <v>TUBERIA PVC U.M. NORMA NTC 382 D=8" RDE 21</v>
          </cell>
          <cell r="F186" t="str">
            <v>ML</v>
          </cell>
          <cell r="G186">
            <v>153089</v>
          </cell>
        </row>
        <row r="187">
          <cell r="D187">
            <v>6263</v>
          </cell>
          <cell r="E187" t="str">
            <v>TUBERIA PVC U.M. NORMA NTC 382 D=10" RDE 21</v>
          </cell>
          <cell r="F187" t="str">
            <v>ML</v>
          </cell>
          <cell r="G187">
            <v>240992</v>
          </cell>
        </row>
        <row r="188">
          <cell r="D188">
            <v>6264</v>
          </cell>
          <cell r="E188" t="str">
            <v>TUBERIA PVC U.M. NORMA NTC 382 D=12" RDE 21</v>
          </cell>
          <cell r="F188" t="str">
            <v>ML</v>
          </cell>
          <cell r="G188">
            <v>337196</v>
          </cell>
        </row>
        <row r="189">
          <cell r="D189">
            <v>6265</v>
          </cell>
          <cell r="E189" t="str">
            <v>TUBERIA PVC U.M. NORMA NTC 382 D=2" RDE 26</v>
          </cell>
          <cell r="F189" t="str">
            <v>ML</v>
          </cell>
          <cell r="G189">
            <v>9510</v>
          </cell>
        </row>
        <row r="190">
          <cell r="D190">
            <v>6266</v>
          </cell>
          <cell r="E190" t="str">
            <v>TUBERIA PVC U.M. NORMA NTC 382 D=3" RDE 26</v>
          </cell>
          <cell r="F190" t="str">
            <v>ML</v>
          </cell>
          <cell r="G190">
            <v>20921</v>
          </cell>
        </row>
        <row r="191">
          <cell r="D191">
            <v>6267</v>
          </cell>
          <cell r="E191" t="str">
            <v>TUBERIA PVC U.M. NORMA NTC 382 D=2 1/2" RDE 26</v>
          </cell>
          <cell r="F191" t="str">
            <v>ML</v>
          </cell>
          <cell r="G191">
            <v>14042</v>
          </cell>
        </row>
        <row r="192">
          <cell r="D192">
            <v>6268</v>
          </cell>
          <cell r="E192" t="str">
            <v>TUBERIA PVC U.M. NORMA NTC 382 D=4" RDE 26</v>
          </cell>
          <cell r="F192" t="str">
            <v>ML</v>
          </cell>
          <cell r="G192">
            <v>34554</v>
          </cell>
        </row>
        <row r="193">
          <cell r="D193">
            <v>6269</v>
          </cell>
          <cell r="E193" t="str">
            <v>TUBERIA PVC U.M. NORMA NTC 382 D=6" RDE 26</v>
          </cell>
          <cell r="F193" t="str">
            <v>ML</v>
          </cell>
          <cell r="G193">
            <v>74023</v>
          </cell>
        </row>
        <row r="194">
          <cell r="D194">
            <v>6270</v>
          </cell>
          <cell r="E194" t="str">
            <v>TUBERIA PVC U.M. NORMA NTC 382 D=8" RDE 26</v>
          </cell>
          <cell r="F194" t="str">
            <v>ML</v>
          </cell>
          <cell r="G194">
            <v>125929</v>
          </cell>
        </row>
        <row r="195">
          <cell r="D195">
            <v>6271</v>
          </cell>
          <cell r="E195" t="str">
            <v>TUBERIA PVC U.M. NORMA NTC 382 D=10" RDE 26</v>
          </cell>
          <cell r="F195" t="str">
            <v>ML</v>
          </cell>
          <cell r="G195">
            <v>196011</v>
          </cell>
        </row>
        <row r="196">
          <cell r="D196">
            <v>6272</v>
          </cell>
          <cell r="E196" t="str">
            <v>TUBERIA PVC U.M. NORMA NTC 382 D=12" RDE 26</v>
          </cell>
          <cell r="F196" t="str">
            <v>ML</v>
          </cell>
          <cell r="G196">
            <v>276308</v>
          </cell>
        </row>
        <row r="197">
          <cell r="D197">
            <v>6273</v>
          </cell>
          <cell r="E197" t="str">
            <v>TUBERIA PVC U.M. NORMA NTC 382 D=3" RDE 32.5</v>
          </cell>
          <cell r="F197" t="str">
            <v>ML</v>
          </cell>
          <cell r="G197">
            <v>16806</v>
          </cell>
        </row>
        <row r="198">
          <cell r="D198">
            <v>6274</v>
          </cell>
          <cell r="E198" t="str">
            <v>TUBERIA PVC U.M. NORMA NTC 382 D=4" RDE 32.5</v>
          </cell>
          <cell r="F198" t="str">
            <v>ML</v>
          </cell>
          <cell r="G198">
            <v>27700</v>
          </cell>
        </row>
        <row r="199">
          <cell r="D199">
            <v>6275</v>
          </cell>
          <cell r="E199" t="str">
            <v>TUBERIA PVC U.M. NORMA NTC 382 D=6" RDE 32.5</v>
          </cell>
          <cell r="F199" t="str">
            <v>ML</v>
          </cell>
          <cell r="G199">
            <v>60394</v>
          </cell>
        </row>
        <row r="200">
          <cell r="D200">
            <v>6276</v>
          </cell>
          <cell r="E200" t="str">
            <v>TUBERIA PVC U.M. NORMA NTC 382 D=8" RDE 32.5</v>
          </cell>
          <cell r="F200" t="str">
            <v>ML</v>
          </cell>
          <cell r="G200">
            <v>102765</v>
          </cell>
        </row>
        <row r="201">
          <cell r="D201">
            <v>6277</v>
          </cell>
          <cell r="E201" t="str">
            <v>TUBERIA PVC U.M. NORMA NTC 382 D=10" RDE 32.5</v>
          </cell>
          <cell r="F201" t="str">
            <v>ML</v>
          </cell>
          <cell r="G201">
            <v>160636</v>
          </cell>
        </row>
        <row r="202">
          <cell r="D202">
            <v>6278</v>
          </cell>
          <cell r="E202" t="str">
            <v>TUBERIA PVC U.M. NORMA NTC 382 D=12" RDE 32.5</v>
          </cell>
          <cell r="F202" t="str">
            <v>ML</v>
          </cell>
          <cell r="G202">
            <v>226294</v>
          </cell>
        </row>
        <row r="203">
          <cell r="D203">
            <v>6279</v>
          </cell>
          <cell r="E203" t="str">
            <v>TUBERIA PVC U.M. NORMA NTC 382 D=4" RDE 41</v>
          </cell>
          <cell r="F203" t="str">
            <v>ML</v>
          </cell>
          <cell r="G203">
            <v>22963</v>
          </cell>
        </row>
        <row r="204">
          <cell r="D204">
            <v>6280</v>
          </cell>
          <cell r="E204" t="str">
            <v>TUBERIA PVC U.M. NORMA NTC 382 D=6" RDE 41</v>
          </cell>
          <cell r="F204" t="str">
            <v>ML</v>
          </cell>
          <cell r="G204">
            <v>48681</v>
          </cell>
        </row>
        <row r="205">
          <cell r="D205">
            <v>6281</v>
          </cell>
          <cell r="E205" t="str">
            <v>TUBERIA PVC U.M. NORMA NTC 382 D=8" RDE 41</v>
          </cell>
          <cell r="F205" t="str">
            <v>ML</v>
          </cell>
          <cell r="G205">
            <v>82225</v>
          </cell>
        </row>
        <row r="206">
          <cell r="D206">
            <v>6282</v>
          </cell>
          <cell r="E206" t="str">
            <v>TUBERIA PVC U.M. NORMA NTC 382 D=10" RDE 41</v>
          </cell>
          <cell r="F206" t="str">
            <v>ML</v>
          </cell>
          <cell r="G206">
            <v>128579</v>
          </cell>
        </row>
        <row r="207">
          <cell r="D207">
            <v>6283</v>
          </cell>
          <cell r="E207" t="str">
            <v>TUBERIA PVC U.M. NORMA NTC 382 D=12" RDE 41</v>
          </cell>
          <cell r="F207" t="str">
            <v>ML</v>
          </cell>
          <cell r="G207">
            <v>178849</v>
          </cell>
        </row>
        <row r="208">
          <cell r="D208">
            <v>6285</v>
          </cell>
          <cell r="E208" t="str">
            <v>CONCRETO GRAVA COMÚN 1500 PSI 10.5 MPa (105 Kg/cm2)</v>
          </cell>
          <cell r="F208" t="str">
            <v>M3</v>
          </cell>
          <cell r="G208">
            <v>335580</v>
          </cell>
        </row>
        <row r="209">
          <cell r="D209">
            <v>6295</v>
          </cell>
          <cell r="E209" t="str">
            <v>POSTE EN CONCRETO LA, H=8m, CR=510 KG</v>
          </cell>
          <cell r="F209" t="str">
            <v>UN</v>
          </cell>
          <cell r="G209">
            <v>347435</v>
          </cell>
        </row>
        <row r="210">
          <cell r="D210">
            <v>6296</v>
          </cell>
          <cell r="E210" t="str">
            <v>POSTE EN CONCRETO LA, H=8m, CR=750 KG</v>
          </cell>
          <cell r="F210" t="str">
            <v>UN</v>
          </cell>
          <cell r="G210">
            <v>514109</v>
          </cell>
        </row>
        <row r="211">
          <cell r="D211">
            <v>6297</v>
          </cell>
          <cell r="E211" t="str">
            <v>POSTE EN CONCRETO LA, H=8m, CR=1050 KG</v>
          </cell>
          <cell r="F211" t="str">
            <v>UN</v>
          </cell>
          <cell r="G211">
            <v>570713</v>
          </cell>
        </row>
        <row r="212">
          <cell r="D212">
            <v>6298</v>
          </cell>
          <cell r="E212" t="str">
            <v>POSTE EN CONCRETO AP, H=8m, CR=510 KG</v>
          </cell>
          <cell r="F212" t="str">
            <v>UN</v>
          </cell>
          <cell r="G212">
            <v>361016</v>
          </cell>
        </row>
        <row r="213">
          <cell r="D213">
            <v>6303</v>
          </cell>
          <cell r="E213" t="str">
            <v>POSTE EN CONCRETO LA, H=10m, CR=510 KG</v>
          </cell>
          <cell r="F213" t="str">
            <v>UN</v>
          </cell>
          <cell r="G213">
            <v>521847</v>
          </cell>
        </row>
        <row r="214">
          <cell r="D214">
            <v>6304</v>
          </cell>
          <cell r="E214" t="str">
            <v>POSTE EN CONCRETO LA, H=10m, CR=750 KG</v>
          </cell>
          <cell r="F214" t="str">
            <v>UN</v>
          </cell>
          <cell r="G214">
            <v>625054</v>
          </cell>
        </row>
        <row r="215">
          <cell r="D215">
            <v>6305</v>
          </cell>
          <cell r="E215" t="str">
            <v>POSTE EN CONCRETO LA, H=10m, CR=1050 KG</v>
          </cell>
          <cell r="F215" t="str">
            <v>UN</v>
          </cell>
          <cell r="G215">
            <v>707910</v>
          </cell>
        </row>
        <row r="216">
          <cell r="D216">
            <v>6306</v>
          </cell>
          <cell r="E216" t="str">
            <v>POSTE EN CONCRETO AP, H=10m, CR=510 KG</v>
          </cell>
          <cell r="F216" t="str">
            <v>UN</v>
          </cell>
          <cell r="G216">
            <v>487942</v>
          </cell>
        </row>
        <row r="217">
          <cell r="D217">
            <v>6307</v>
          </cell>
          <cell r="E217" t="str">
            <v>POSTE EN CONCRETO AP, H=10m, CR=750 KG</v>
          </cell>
          <cell r="F217" t="str">
            <v>UN</v>
          </cell>
          <cell r="G217">
            <v>617808</v>
          </cell>
        </row>
        <row r="218">
          <cell r="D218">
            <v>6308</v>
          </cell>
          <cell r="E218" t="str">
            <v>POSTE EN CONCRETO AP, H=10m, CR=1050 KG</v>
          </cell>
          <cell r="F218" t="str">
            <v>UN</v>
          </cell>
          <cell r="G218">
            <v>694993</v>
          </cell>
        </row>
        <row r="219">
          <cell r="D219">
            <v>6309</v>
          </cell>
          <cell r="E219" t="str">
            <v>POSTE EN CONCRETO LA, H=12m, CR=510 KG</v>
          </cell>
          <cell r="F219" t="str">
            <v>UN</v>
          </cell>
          <cell r="G219">
            <v>624026</v>
          </cell>
        </row>
        <row r="220">
          <cell r="D220">
            <v>6310</v>
          </cell>
          <cell r="E220" t="str">
            <v>POSTE EN CONCRETO LA, H=12m, CR=750 KG</v>
          </cell>
          <cell r="F220" t="str">
            <v>UN</v>
          </cell>
          <cell r="G220">
            <v>743891</v>
          </cell>
        </row>
        <row r="221">
          <cell r="D221">
            <v>6311</v>
          </cell>
          <cell r="E221" t="str">
            <v>POSTE EN CONCRETO LA, H=12m, CR=1050 KG</v>
          </cell>
          <cell r="F221" t="str">
            <v>UN</v>
          </cell>
          <cell r="G221">
            <v>953571</v>
          </cell>
        </row>
        <row r="222">
          <cell r="D222">
            <v>6312</v>
          </cell>
          <cell r="E222" t="str">
            <v>POSTE EN CONCRETO AP, H=12m, CR=510 KG</v>
          </cell>
          <cell r="F222" t="str">
            <v>UN</v>
          </cell>
          <cell r="G222">
            <v>658154</v>
          </cell>
        </row>
        <row r="223">
          <cell r="D223">
            <v>6314</v>
          </cell>
          <cell r="E223" t="str">
            <v>POSTE EN CONCRETO AP, H=12m, CR=1050 KG</v>
          </cell>
          <cell r="F223" t="str">
            <v>UN</v>
          </cell>
          <cell r="G223">
            <v>953571</v>
          </cell>
        </row>
        <row r="224">
          <cell r="D224">
            <v>6315</v>
          </cell>
          <cell r="E224" t="str">
            <v>POSTE EN CONCRETO LA, H=14m, CR=750 KG</v>
          </cell>
          <cell r="F224" t="str">
            <v>UN</v>
          </cell>
          <cell r="G224">
            <v>1033925</v>
          </cell>
        </row>
        <row r="225">
          <cell r="D225">
            <v>6316</v>
          </cell>
          <cell r="E225" t="str">
            <v>POSTE EN CONCRETO LA, H=14m, CR=1050 KG</v>
          </cell>
          <cell r="F225" t="str">
            <v>UN</v>
          </cell>
          <cell r="G225">
            <v>1259573</v>
          </cell>
        </row>
        <row r="226">
          <cell r="D226">
            <v>6317</v>
          </cell>
          <cell r="E226" t="str">
            <v>POSTE EN CONCRETO LA, H=14m, CR=1350 KG</v>
          </cell>
          <cell r="F226" t="str">
            <v>UN</v>
          </cell>
          <cell r="G226">
            <v>1648397</v>
          </cell>
        </row>
        <row r="227">
          <cell r="D227">
            <v>6318</v>
          </cell>
          <cell r="E227" t="str">
            <v>POSTE EN CONCRETO AP, H=14m, CR=750 KG</v>
          </cell>
          <cell r="F227" t="str">
            <v>UN</v>
          </cell>
          <cell r="G227">
            <v>1094403</v>
          </cell>
        </row>
        <row r="228">
          <cell r="D228">
            <v>6319</v>
          </cell>
          <cell r="E228" t="str">
            <v>POSTE EN CONCRETO AP, H=14m, CR=1050 KG</v>
          </cell>
          <cell r="F228" t="str">
            <v>UN</v>
          </cell>
          <cell r="G228">
            <v>1401283</v>
          </cell>
        </row>
        <row r="229">
          <cell r="D229">
            <v>6320</v>
          </cell>
          <cell r="E229" t="str">
            <v>POSTE EN CONCRETO AP, H=14m, CR=1350 KG</v>
          </cell>
          <cell r="F229" t="str">
            <v>UN</v>
          </cell>
          <cell r="G229">
            <v>1439506</v>
          </cell>
        </row>
        <row r="230">
          <cell r="D230">
            <v>6324</v>
          </cell>
          <cell r="E230" t="str">
            <v>POSTE METALICO H=12m BRAZO DOBLE (PINTADO)</v>
          </cell>
          <cell r="F230" t="str">
            <v>UN</v>
          </cell>
          <cell r="G230">
            <v>1954292</v>
          </cell>
        </row>
        <row r="231">
          <cell r="D231">
            <v>6326</v>
          </cell>
          <cell r="E231" t="str">
            <v>POSTE METALICO H=10m BRAZO DOBLE (PINTADO)</v>
          </cell>
          <cell r="F231" t="str">
            <v>UN</v>
          </cell>
          <cell r="G231">
            <v>1746254</v>
          </cell>
        </row>
        <row r="232">
          <cell r="D232">
            <v>6327</v>
          </cell>
          <cell r="E232" t="str">
            <v>POSTE PEATONAL M130 H=6m BRAZO SENCILLO</v>
          </cell>
          <cell r="F232" t="str">
            <v>UN</v>
          </cell>
          <cell r="G232">
            <v>753474</v>
          </cell>
        </row>
        <row r="233">
          <cell r="D233">
            <v>6328</v>
          </cell>
          <cell r="E233" t="str">
            <v>POSTE PEATONAL M130 H=6m BRAZO DOBLE</v>
          </cell>
          <cell r="F233" t="str">
            <v>UN</v>
          </cell>
          <cell r="G233">
            <v>882584</v>
          </cell>
        </row>
        <row r="234">
          <cell r="D234">
            <v>6329</v>
          </cell>
          <cell r="E234" t="str">
            <v>LUMINARIA DE SODIO 70W, 208/220V PARA AP</v>
          </cell>
          <cell r="F234" t="str">
            <v>UN</v>
          </cell>
          <cell r="G234">
            <v>192089</v>
          </cell>
        </row>
        <row r="235">
          <cell r="D235">
            <v>6330</v>
          </cell>
          <cell r="E235" t="str">
            <v>LUMINARIA DE SODIO 250W, 208/220V PARA AP</v>
          </cell>
          <cell r="F235" t="str">
            <v>UN</v>
          </cell>
          <cell r="G235">
            <v>359708</v>
          </cell>
        </row>
        <row r="236">
          <cell r="D236">
            <v>6331</v>
          </cell>
          <cell r="E236" t="str">
            <v>LUMINARIA DE SODIO 150W, 208/220V PARA AP</v>
          </cell>
          <cell r="F236" t="str">
            <v>UN</v>
          </cell>
          <cell r="G236">
            <v>253278</v>
          </cell>
        </row>
        <row r="237">
          <cell r="D237">
            <v>6332</v>
          </cell>
          <cell r="E237" t="str">
            <v>CANECA EN MALLA METALICA M120</v>
          </cell>
          <cell r="F237" t="str">
            <v>UN</v>
          </cell>
          <cell r="G237">
            <v>285600</v>
          </cell>
        </row>
        <row r="238">
          <cell r="D238">
            <v>6333</v>
          </cell>
          <cell r="E238" t="str">
            <v>BANCA EN CONCRETO CON ESPALDAR M30</v>
          </cell>
          <cell r="F238" t="str">
            <v>UN</v>
          </cell>
          <cell r="G238">
            <v>571200</v>
          </cell>
        </row>
        <row r="239">
          <cell r="D239">
            <v>6334</v>
          </cell>
          <cell r="E239" t="str">
            <v>BOLARDO EN CONCRETO M60</v>
          </cell>
          <cell r="F239" t="str">
            <v>UN</v>
          </cell>
          <cell r="G239">
            <v>71022</v>
          </cell>
        </row>
        <row r="240">
          <cell r="D240">
            <v>6335</v>
          </cell>
          <cell r="E240" t="str">
            <v>BOLARDO ALTO EN HIERRO M63</v>
          </cell>
          <cell r="F240" t="str">
            <v>UN</v>
          </cell>
          <cell r="G240">
            <v>109480</v>
          </cell>
        </row>
        <row r="241">
          <cell r="D241">
            <v>6337</v>
          </cell>
          <cell r="E241" t="str">
            <v>CICLO-PARQUEADERO M100</v>
          </cell>
          <cell r="F241" t="str">
            <v>UN</v>
          </cell>
          <cell r="G241">
            <v>386750</v>
          </cell>
        </row>
        <row r="242">
          <cell r="D242">
            <v>6356</v>
          </cell>
          <cell r="E242" t="str">
            <v>REGLA VIBRATORIA A GASOLINA. INCLUYE COMBUSTIBLE</v>
          </cell>
          <cell r="F242" t="str">
            <v>DIA</v>
          </cell>
          <cell r="G242">
            <v>49855</v>
          </cell>
        </row>
        <row r="243">
          <cell r="D243">
            <v>6370</v>
          </cell>
          <cell r="E243" t="str">
            <v>TEE HD EXTREMO LISO 6"x2" (150x50mm)</v>
          </cell>
          <cell r="F243" t="str">
            <v>UN</v>
          </cell>
          <cell r="G243">
            <v>382981</v>
          </cell>
        </row>
        <row r="244">
          <cell r="D244">
            <v>6371</v>
          </cell>
          <cell r="E244" t="str">
            <v>TEE HD EXTREMO LISO 6"x3" (150x75mm)</v>
          </cell>
          <cell r="F244" t="str">
            <v>UN</v>
          </cell>
          <cell r="G244">
            <v>396308</v>
          </cell>
        </row>
        <row r="245">
          <cell r="D245">
            <v>6372</v>
          </cell>
          <cell r="E245" t="str">
            <v>TEE HD EXTREMO LISO 6"x4" (150x100mm)</v>
          </cell>
          <cell r="F245" t="str">
            <v>UN</v>
          </cell>
          <cell r="G245">
            <v>423359</v>
          </cell>
        </row>
        <row r="246">
          <cell r="D246">
            <v>6373</v>
          </cell>
          <cell r="E246" t="str">
            <v>TEE HD EXTREMO LISO 6"x6" (150x150mm)</v>
          </cell>
          <cell r="F246" t="str">
            <v>UN</v>
          </cell>
          <cell r="G246">
            <v>528587</v>
          </cell>
        </row>
        <row r="247">
          <cell r="D247">
            <v>6375</v>
          </cell>
          <cell r="E247" t="str">
            <v>TEE HD EXTREMO LISO 8"x2" (200X50mm)</v>
          </cell>
          <cell r="F247" t="str">
            <v>UN</v>
          </cell>
          <cell r="G247">
            <v>648497</v>
          </cell>
        </row>
        <row r="248">
          <cell r="D248">
            <v>6376</v>
          </cell>
          <cell r="E248" t="str">
            <v>TEE HD EXTREMO LISO 8"x3" (200x75mm)</v>
          </cell>
          <cell r="F248" t="str">
            <v>UN</v>
          </cell>
          <cell r="G248">
            <v>747607</v>
          </cell>
        </row>
        <row r="249">
          <cell r="D249">
            <v>6377</v>
          </cell>
          <cell r="E249" t="str">
            <v>TEE HD EXTREMO LISO 8"x4" (200x100mm)</v>
          </cell>
          <cell r="F249" t="str">
            <v>UN</v>
          </cell>
          <cell r="G249">
            <v>846717</v>
          </cell>
        </row>
        <row r="250">
          <cell r="D250">
            <v>6378</v>
          </cell>
          <cell r="E250" t="str">
            <v>TEE HD EXTREMO LISO 8"x6" (200x150mm)</v>
          </cell>
          <cell r="F250" t="str">
            <v>UN</v>
          </cell>
          <cell r="G250">
            <v>885872</v>
          </cell>
        </row>
        <row r="251">
          <cell r="D251">
            <v>6379</v>
          </cell>
          <cell r="E251" t="str">
            <v>TEE HD EXTREMO LISO 8"x8" (200x200mm)</v>
          </cell>
          <cell r="F251" t="str">
            <v>UN</v>
          </cell>
          <cell r="G251">
            <v>925027</v>
          </cell>
        </row>
        <row r="252">
          <cell r="D252">
            <v>6380</v>
          </cell>
          <cell r="E252" t="str">
            <v>TEE HD EXTREMO LISO 10"x2" (250x50mm)</v>
          </cell>
          <cell r="F252" t="str">
            <v>UN</v>
          </cell>
          <cell r="G252">
            <v>882201</v>
          </cell>
        </row>
        <row r="253">
          <cell r="D253">
            <v>6381</v>
          </cell>
          <cell r="E253" t="str">
            <v>TEE HD EXTREMO LISO 10"x3" (250x75mm)</v>
          </cell>
          <cell r="F253" t="str">
            <v>UN</v>
          </cell>
          <cell r="G253">
            <v>1068185</v>
          </cell>
        </row>
        <row r="254">
          <cell r="D254">
            <v>6382</v>
          </cell>
          <cell r="E254" t="str">
            <v>TEE HD EXTREMO LISO 10"x4" (250x100mm)</v>
          </cell>
          <cell r="F254" t="str">
            <v>UN</v>
          </cell>
          <cell r="G254">
            <v>1108564</v>
          </cell>
        </row>
        <row r="255">
          <cell r="D255">
            <v>6383</v>
          </cell>
          <cell r="E255" t="str">
            <v>TEE HD EXTREMO LISO 10"x6" (250x150mm)</v>
          </cell>
          <cell r="F255" t="str">
            <v>UN</v>
          </cell>
          <cell r="G255">
            <v>1163625</v>
          </cell>
        </row>
        <row r="256">
          <cell r="D256">
            <v>6384</v>
          </cell>
          <cell r="E256" t="str">
            <v>TEE HD EXTREMO LISO 10"x8" (250x200mm)</v>
          </cell>
          <cell r="F256" t="str">
            <v>UN</v>
          </cell>
          <cell r="G256">
            <v>1348385</v>
          </cell>
        </row>
        <row r="257">
          <cell r="D257">
            <v>6385</v>
          </cell>
          <cell r="E257" t="str">
            <v>TEE HD EXTREMO LISO 10"x10" (250x250mm)</v>
          </cell>
          <cell r="F257" t="str">
            <v>UN</v>
          </cell>
          <cell r="G257">
            <v>1453613</v>
          </cell>
        </row>
        <row r="258">
          <cell r="D258">
            <v>6387</v>
          </cell>
          <cell r="E258" t="str">
            <v>TEE HD EXTREMO LISO 12"x3" (300x75mm)</v>
          </cell>
          <cell r="F258" t="str">
            <v>UN</v>
          </cell>
          <cell r="G258">
            <v>1519686</v>
          </cell>
        </row>
        <row r="259">
          <cell r="D259">
            <v>6388</v>
          </cell>
          <cell r="E259" t="str">
            <v>TEE HD EXTREMO LISO 12"x4" (300x100mm)</v>
          </cell>
          <cell r="F259" t="str">
            <v>UN</v>
          </cell>
          <cell r="G259">
            <v>1585760</v>
          </cell>
        </row>
        <row r="260">
          <cell r="D260">
            <v>6389</v>
          </cell>
          <cell r="E260" t="str">
            <v>TEE HD EXTREMO LISO 12"x6" (300x150mm)</v>
          </cell>
          <cell r="F260" t="str">
            <v>UN</v>
          </cell>
          <cell r="G260">
            <v>1916126</v>
          </cell>
        </row>
        <row r="261">
          <cell r="D261">
            <v>6390</v>
          </cell>
          <cell r="E261" t="str">
            <v>TEE HD EXTREMO LISO 12"x8" (300x200mm)</v>
          </cell>
          <cell r="F261" t="str">
            <v>UN</v>
          </cell>
          <cell r="G261">
            <v>2114346</v>
          </cell>
        </row>
        <row r="262">
          <cell r="D262">
            <v>6391</v>
          </cell>
          <cell r="E262" t="str">
            <v>TEE HD EXTREMO LISO 12"X10" (300x250mm)</v>
          </cell>
          <cell r="F262" t="str">
            <v>UN</v>
          </cell>
          <cell r="G262">
            <v>2510786</v>
          </cell>
        </row>
        <row r="263">
          <cell r="D263">
            <v>6392</v>
          </cell>
          <cell r="E263" t="str">
            <v>TEE HD EXTREMO LISO 12"x12" (300x300mm)</v>
          </cell>
          <cell r="F263" t="str">
            <v>UN</v>
          </cell>
          <cell r="G263">
            <v>2642933</v>
          </cell>
        </row>
        <row r="264">
          <cell r="D264">
            <v>6393</v>
          </cell>
          <cell r="E264" t="str">
            <v>TEE HD EXTREMO LISO 24"x8" (600x200mm)</v>
          </cell>
          <cell r="F264" t="str">
            <v>UN</v>
          </cell>
          <cell r="G264">
            <v>9445083</v>
          </cell>
        </row>
        <row r="265">
          <cell r="D265">
            <v>6394</v>
          </cell>
          <cell r="E265" t="str">
            <v>TEE HD EXTREMO LISO 24"x10" (600x250mm)</v>
          </cell>
          <cell r="F265" t="str">
            <v>UN</v>
          </cell>
          <cell r="G265">
            <v>10335533</v>
          </cell>
        </row>
        <row r="266">
          <cell r="D266">
            <v>6395</v>
          </cell>
          <cell r="E266" t="str">
            <v>TEE HD EXTREMO LISO 24"x12" (600x300mm)</v>
          </cell>
          <cell r="F266" t="str">
            <v>UN</v>
          </cell>
          <cell r="G266">
            <v>10587579</v>
          </cell>
        </row>
        <row r="267">
          <cell r="D267">
            <v>6396</v>
          </cell>
          <cell r="E267" t="str">
            <v>TEE HD EXTREMO LISO 24"x14" (600x350mm)</v>
          </cell>
          <cell r="F267" t="str">
            <v>UN</v>
          </cell>
          <cell r="G267">
            <v>11020368</v>
          </cell>
        </row>
        <row r="268">
          <cell r="D268">
            <v>6397</v>
          </cell>
          <cell r="E268" t="str">
            <v>TEE HD EXTREMO LISO 24"x16" (600x400mm)</v>
          </cell>
          <cell r="F268" t="str">
            <v>UN</v>
          </cell>
          <cell r="G268">
            <v>12572439</v>
          </cell>
        </row>
        <row r="269">
          <cell r="D269">
            <v>6398</v>
          </cell>
          <cell r="E269" t="str">
            <v>TEE HD EXTREMO LISO 24"x18" (600x450mm)</v>
          </cell>
          <cell r="F269" t="str">
            <v>UN</v>
          </cell>
          <cell r="G269">
            <v>14079740</v>
          </cell>
        </row>
        <row r="270">
          <cell r="D270">
            <v>6399</v>
          </cell>
          <cell r="E270" t="str">
            <v>TEE HD EXTREMO LISO 24"x20" (600x500mm)</v>
          </cell>
          <cell r="F270" t="str">
            <v>UN</v>
          </cell>
          <cell r="G270">
            <v>15723012</v>
          </cell>
        </row>
        <row r="271">
          <cell r="D271">
            <v>6400</v>
          </cell>
          <cell r="E271" t="str">
            <v>TEE HD EXTREMO LISO 24"x24" (600x600mm)</v>
          </cell>
          <cell r="F271" t="str">
            <v>UN</v>
          </cell>
          <cell r="G271">
            <v>17253526</v>
          </cell>
        </row>
        <row r="272">
          <cell r="D272">
            <v>6401</v>
          </cell>
          <cell r="E272" t="str">
            <v>TEE HD EXTREMO LISO 4"x3" (100x75mm)</v>
          </cell>
          <cell r="F272" t="str">
            <v>UN</v>
          </cell>
          <cell r="G272">
            <v>264293</v>
          </cell>
        </row>
        <row r="273">
          <cell r="D273">
            <v>6402</v>
          </cell>
          <cell r="E273" t="str">
            <v>TEE HD EXTREMO LISO 4"x4" (100x100mm)</v>
          </cell>
          <cell r="F273" t="str">
            <v>UN</v>
          </cell>
          <cell r="G273">
            <v>290184</v>
          </cell>
        </row>
        <row r="274">
          <cell r="D274">
            <v>6404</v>
          </cell>
          <cell r="E274" t="str">
            <v>CODO HD EXTREMO LISO 90ºX2``</v>
          </cell>
          <cell r="F274" t="str">
            <v>UN</v>
          </cell>
          <cell r="G274">
            <v>79533</v>
          </cell>
        </row>
        <row r="275">
          <cell r="D275">
            <v>6405</v>
          </cell>
          <cell r="E275" t="str">
            <v>CODO HD EXTREMO LISO 90ºX3``</v>
          </cell>
          <cell r="F275" t="str">
            <v>UN</v>
          </cell>
          <cell r="G275">
            <v>115017</v>
          </cell>
        </row>
        <row r="276">
          <cell r="D276">
            <v>6406</v>
          </cell>
          <cell r="E276" t="str">
            <v>CODO HD EXTREMO LISO 90ºX4``</v>
          </cell>
          <cell r="F276" t="str">
            <v>UN</v>
          </cell>
          <cell r="G276">
            <v>178643</v>
          </cell>
        </row>
        <row r="277">
          <cell r="D277">
            <v>6407</v>
          </cell>
          <cell r="E277" t="str">
            <v>CODO HD EXTREMO LISO 90ºX6``</v>
          </cell>
          <cell r="F277" t="str">
            <v>UN</v>
          </cell>
          <cell r="G277">
            <v>384204</v>
          </cell>
        </row>
        <row r="278">
          <cell r="D278">
            <v>6408</v>
          </cell>
          <cell r="E278" t="str">
            <v>CODO HD EXTREMO LISO 90ºX8``</v>
          </cell>
          <cell r="F278" t="str">
            <v>UN</v>
          </cell>
          <cell r="G278">
            <v>714571</v>
          </cell>
        </row>
        <row r="279">
          <cell r="D279">
            <v>6409</v>
          </cell>
          <cell r="E279" t="str">
            <v>CODO HD EXTREMO LISO 90ºX10``</v>
          </cell>
          <cell r="F279" t="str">
            <v>UN</v>
          </cell>
          <cell r="G279">
            <v>1309231</v>
          </cell>
        </row>
        <row r="280">
          <cell r="D280">
            <v>6410</v>
          </cell>
          <cell r="E280" t="str">
            <v>CODO HD EXTREMO LISO 90ºX12``</v>
          </cell>
          <cell r="F280" t="str">
            <v>UN</v>
          </cell>
          <cell r="G280">
            <v>1550521</v>
          </cell>
        </row>
        <row r="281">
          <cell r="D281">
            <v>6411</v>
          </cell>
          <cell r="E281" t="str">
            <v>CODO HD EXTREMO LISO 90ºX14``</v>
          </cell>
          <cell r="F281" t="str">
            <v>UN</v>
          </cell>
          <cell r="G281">
            <v>2454991</v>
          </cell>
        </row>
        <row r="282">
          <cell r="D282">
            <v>6412</v>
          </cell>
          <cell r="E282" t="str">
            <v>CODO HD EXTREMO LISO 90ºX16``</v>
          </cell>
          <cell r="F282" t="str">
            <v>UN</v>
          </cell>
          <cell r="G282">
            <v>3437232</v>
          </cell>
        </row>
        <row r="283">
          <cell r="D283">
            <v>6413</v>
          </cell>
          <cell r="E283" t="str">
            <v>CODO HD EXTREMO LISO 90ºX18``</v>
          </cell>
          <cell r="F283" t="str">
            <v>UN</v>
          </cell>
          <cell r="G283">
            <v>4190957</v>
          </cell>
        </row>
        <row r="284">
          <cell r="D284">
            <v>6414</v>
          </cell>
          <cell r="E284" t="str">
            <v>CODO HD EXTREMO LISO 90ºX20"</v>
          </cell>
          <cell r="F284" t="str">
            <v>UN</v>
          </cell>
          <cell r="G284">
            <v>5237794</v>
          </cell>
        </row>
        <row r="285">
          <cell r="D285">
            <v>6416</v>
          </cell>
          <cell r="E285" t="str">
            <v>CODO HD EXTREMO LISO 45ºX2``</v>
          </cell>
          <cell r="F285" t="str">
            <v>UN</v>
          </cell>
          <cell r="G285">
            <v>92992</v>
          </cell>
        </row>
        <row r="286">
          <cell r="D286">
            <v>6417</v>
          </cell>
          <cell r="E286" t="str">
            <v>CODO HD EXTREMO LISO 45ºX3``</v>
          </cell>
          <cell r="F286" t="str">
            <v>UN</v>
          </cell>
          <cell r="G286">
            <v>112569</v>
          </cell>
        </row>
        <row r="287">
          <cell r="D287">
            <v>6418</v>
          </cell>
          <cell r="E287" t="str">
            <v>CODO HD EXTREMO LISO 45ºX4``</v>
          </cell>
          <cell r="F287" t="str">
            <v>UN</v>
          </cell>
          <cell r="G287">
            <v>145606</v>
          </cell>
        </row>
        <row r="288">
          <cell r="D288">
            <v>6419</v>
          </cell>
          <cell r="E288" t="str">
            <v>CODO HD EXTREMO LISO 45ºX6``</v>
          </cell>
          <cell r="F288" t="str">
            <v>UN</v>
          </cell>
          <cell r="G288">
            <v>324249</v>
          </cell>
        </row>
        <row r="289">
          <cell r="D289">
            <v>6420</v>
          </cell>
          <cell r="E289" t="str">
            <v>CODO HD EXTREMO LISO 45ºX8``</v>
          </cell>
          <cell r="F289" t="str">
            <v>UN</v>
          </cell>
          <cell r="G289">
            <v>674193</v>
          </cell>
        </row>
        <row r="290">
          <cell r="D290">
            <v>6421</v>
          </cell>
          <cell r="E290" t="str">
            <v>CODO HD EXTREMO LISO 45ºX10"</v>
          </cell>
          <cell r="F290" t="str">
            <v>UN</v>
          </cell>
          <cell r="G290">
            <v>1111011</v>
          </cell>
        </row>
        <row r="291">
          <cell r="D291">
            <v>6422</v>
          </cell>
          <cell r="E291" t="str">
            <v>CODO HD EXTREMO LISO 45ºX12``</v>
          </cell>
          <cell r="F291" t="str">
            <v>UN</v>
          </cell>
          <cell r="G291">
            <v>1519686</v>
          </cell>
        </row>
        <row r="292">
          <cell r="D292">
            <v>6423</v>
          </cell>
          <cell r="E292" t="str">
            <v>CODO HD EXTREMO LISO 45ºX14``</v>
          </cell>
          <cell r="F292" t="str">
            <v>UN</v>
          </cell>
          <cell r="G292">
            <v>1732378</v>
          </cell>
        </row>
        <row r="293">
          <cell r="D293">
            <v>6424</v>
          </cell>
          <cell r="E293" t="str">
            <v>CODO HD EXTREMO LISO 45ºX16``</v>
          </cell>
          <cell r="F293" t="str">
            <v>UN</v>
          </cell>
          <cell r="G293">
            <v>2584201</v>
          </cell>
        </row>
        <row r="294">
          <cell r="D294">
            <v>6425</v>
          </cell>
          <cell r="E294" t="str">
            <v>CODO HD EXTREMO LISO 45ºX18``</v>
          </cell>
          <cell r="F294" t="str">
            <v>UN</v>
          </cell>
          <cell r="G294">
            <v>3493459</v>
          </cell>
        </row>
        <row r="295">
          <cell r="D295">
            <v>6426</v>
          </cell>
          <cell r="E295" t="str">
            <v>CODO HD EXTREMO LISO 45ºX20``</v>
          </cell>
          <cell r="F295" t="str">
            <v>UN</v>
          </cell>
          <cell r="G295">
            <v>5055702</v>
          </cell>
        </row>
        <row r="296">
          <cell r="D296">
            <v>6430</v>
          </cell>
          <cell r="E296" t="str">
            <v>CODO HD EXTREMO LISO 22.5ºX4``</v>
          </cell>
          <cell r="F296" t="str">
            <v>UN</v>
          </cell>
          <cell r="G296">
            <v>145606</v>
          </cell>
        </row>
        <row r="297">
          <cell r="D297">
            <v>6431</v>
          </cell>
          <cell r="E297" t="str">
            <v>CODO HD EXTREMO LISO 22.5ºX6``</v>
          </cell>
          <cell r="F297" t="str">
            <v>UN</v>
          </cell>
          <cell r="G297">
            <v>264293</v>
          </cell>
        </row>
        <row r="298">
          <cell r="D298">
            <v>6434</v>
          </cell>
          <cell r="E298" t="str">
            <v>CODO HD EXTREMO LISO 22.5ºX12``</v>
          </cell>
          <cell r="F298" t="str">
            <v>UN</v>
          </cell>
          <cell r="G298">
            <v>1321466</v>
          </cell>
        </row>
        <row r="299">
          <cell r="D299">
            <v>6440</v>
          </cell>
          <cell r="E299" t="str">
            <v>CODO HD EXTREMO LISO 11.25ºX2``</v>
          </cell>
          <cell r="F299" t="str">
            <v>UN</v>
          </cell>
          <cell r="G299">
            <v>72191</v>
          </cell>
        </row>
        <row r="300">
          <cell r="D300">
            <v>6441</v>
          </cell>
          <cell r="E300" t="str">
            <v>CODO HD EXTREMO LISO 11.25ºX3``</v>
          </cell>
          <cell r="F300" t="str">
            <v>UN</v>
          </cell>
          <cell r="G300">
            <v>106451</v>
          </cell>
        </row>
        <row r="301">
          <cell r="D301">
            <v>6442</v>
          </cell>
          <cell r="E301" t="str">
            <v>CODO HD EXTREMO LISO 11.25ºX4``</v>
          </cell>
          <cell r="F301" t="str">
            <v>UN</v>
          </cell>
          <cell r="G301">
            <v>139488</v>
          </cell>
        </row>
        <row r="302">
          <cell r="D302">
            <v>6443</v>
          </cell>
          <cell r="E302" t="str">
            <v>CODO HD EXTREMO LISO 11.25ºX6``</v>
          </cell>
          <cell r="F302" t="str">
            <v>UN</v>
          </cell>
          <cell r="G302">
            <v>258175</v>
          </cell>
        </row>
        <row r="303">
          <cell r="D303">
            <v>6446</v>
          </cell>
          <cell r="E303" t="str">
            <v>CODO HD EXTREMO LISO 11.25ºX12``</v>
          </cell>
          <cell r="F303" t="str">
            <v>UN</v>
          </cell>
          <cell r="G303">
            <v>1136706</v>
          </cell>
        </row>
        <row r="304">
          <cell r="D304">
            <v>6454</v>
          </cell>
          <cell r="E304" t="str">
            <v>UNION REPARACION HD EXTREMO LISO D=6"</v>
          </cell>
          <cell r="F304" t="str">
            <v>UN</v>
          </cell>
          <cell r="G304">
            <v>196262</v>
          </cell>
        </row>
        <row r="305">
          <cell r="D305">
            <v>6455</v>
          </cell>
          <cell r="E305" t="str">
            <v>UNION REPARACION HD EXTREMO LISO D=8"</v>
          </cell>
          <cell r="F305" t="str">
            <v>UN</v>
          </cell>
          <cell r="G305">
            <v>379310</v>
          </cell>
        </row>
        <row r="306">
          <cell r="D306">
            <v>6456</v>
          </cell>
          <cell r="E306" t="str">
            <v>UNION REPARACION HD EXTREMO LISO D=10"</v>
          </cell>
          <cell r="F306" t="str">
            <v>UN</v>
          </cell>
          <cell r="G306">
            <v>642380</v>
          </cell>
        </row>
        <row r="307">
          <cell r="D307">
            <v>6457</v>
          </cell>
          <cell r="E307" t="str">
            <v>UNION REPARACION HD EXTREMO LISO D=12"</v>
          </cell>
          <cell r="F307" t="str">
            <v>UN</v>
          </cell>
          <cell r="G307">
            <v>728030</v>
          </cell>
        </row>
        <row r="308">
          <cell r="D308">
            <v>6458</v>
          </cell>
          <cell r="E308" t="str">
            <v>UNION REPARACION HD EXTREMO LISO D=14"</v>
          </cell>
          <cell r="F308" t="str">
            <v>UN</v>
          </cell>
          <cell r="G308">
            <v>874860</v>
          </cell>
        </row>
        <row r="309">
          <cell r="D309">
            <v>6459</v>
          </cell>
          <cell r="E309" t="str">
            <v>UNION REPARACION HD EXTREMO LISO D=16"</v>
          </cell>
          <cell r="F309" t="str">
            <v>UN</v>
          </cell>
          <cell r="G309">
            <v>1284759</v>
          </cell>
        </row>
        <row r="310">
          <cell r="D310">
            <v>6462</v>
          </cell>
          <cell r="E310" t="str">
            <v>TAPON HD EXTREMO LISO D=4"</v>
          </cell>
          <cell r="F310" t="str">
            <v>UN</v>
          </cell>
          <cell r="G310">
            <v>89321</v>
          </cell>
        </row>
        <row r="311">
          <cell r="D311">
            <v>6463</v>
          </cell>
          <cell r="E311" t="str">
            <v>TAPON HD EXTREMO LISO D=6"</v>
          </cell>
          <cell r="F311" t="str">
            <v>UN</v>
          </cell>
          <cell r="G311">
            <v>225139</v>
          </cell>
        </row>
        <row r="312">
          <cell r="D312">
            <v>6464</v>
          </cell>
          <cell r="E312" t="str">
            <v>TAPON HD EXTREMO LISO D=8"</v>
          </cell>
          <cell r="F312" t="str">
            <v>UN</v>
          </cell>
          <cell r="G312">
            <v>452725</v>
          </cell>
        </row>
        <row r="313">
          <cell r="D313">
            <v>6472</v>
          </cell>
          <cell r="E313" t="str">
            <v>TUBERIA CONDUIT PVC D=1"</v>
          </cell>
          <cell r="F313" t="str">
            <v>ML</v>
          </cell>
          <cell r="G313">
            <v>3737</v>
          </cell>
        </row>
        <row r="314">
          <cell r="D314">
            <v>6473</v>
          </cell>
          <cell r="E314" t="str">
            <v>TUBERIA CONDUIT PVC D=1 1/4"</v>
          </cell>
          <cell r="F314" t="str">
            <v>ML</v>
          </cell>
          <cell r="G314">
            <v>5774</v>
          </cell>
        </row>
        <row r="315">
          <cell r="D315">
            <v>6474</v>
          </cell>
          <cell r="E315" t="str">
            <v>TUBERIA CONDUIT PVC D=1 1/2"</v>
          </cell>
          <cell r="F315" t="str">
            <v>ML</v>
          </cell>
          <cell r="G315">
            <v>7361</v>
          </cell>
        </row>
        <row r="316">
          <cell r="D316">
            <v>6475</v>
          </cell>
          <cell r="E316" t="str">
            <v>TUBERIA CONDUIT PVC D=2"</v>
          </cell>
          <cell r="F316" t="str">
            <v>ML</v>
          </cell>
          <cell r="G316">
            <v>11323</v>
          </cell>
        </row>
        <row r="317">
          <cell r="D317">
            <v>6476</v>
          </cell>
          <cell r="E317" t="str">
            <v>VALVULA COMPUERTA ELASTICA VNA E. L. D=2"</v>
          </cell>
          <cell r="F317" t="str">
            <v>UN</v>
          </cell>
          <cell r="G317">
            <v>368665</v>
          </cell>
        </row>
        <row r="318">
          <cell r="D318">
            <v>6477</v>
          </cell>
          <cell r="E318" t="str">
            <v>VALVULA COMPUERTA ELASTICA VNA E. L. D=3"</v>
          </cell>
          <cell r="F318" t="str">
            <v>UN</v>
          </cell>
          <cell r="G318">
            <v>513904</v>
          </cell>
        </row>
        <row r="319">
          <cell r="D319">
            <v>6479</v>
          </cell>
          <cell r="E319" t="str">
            <v>VALVULA COMPUERTA ELASTICA VNA E. L. D=6"</v>
          </cell>
          <cell r="F319" t="str">
            <v>UN</v>
          </cell>
          <cell r="G319">
            <v>1262123</v>
          </cell>
        </row>
        <row r="320">
          <cell r="D320">
            <v>6480</v>
          </cell>
          <cell r="E320" t="str">
            <v>VALVULA COMPUERTA ELASTICA VNA E. L. D=8"</v>
          </cell>
          <cell r="F320" t="str">
            <v>UN</v>
          </cell>
          <cell r="G320">
            <v>1905726</v>
          </cell>
        </row>
        <row r="321">
          <cell r="D321">
            <v>6481</v>
          </cell>
          <cell r="E321" t="str">
            <v>HIDRANTE EXTREMO BRIDA D=3" TIPO MILAN</v>
          </cell>
          <cell r="F321" t="str">
            <v>UN</v>
          </cell>
          <cell r="G321">
            <v>2378640</v>
          </cell>
        </row>
        <row r="322">
          <cell r="D322">
            <v>6482</v>
          </cell>
          <cell r="E322" t="str">
            <v>HIDRANTE EXTREMO BRIDA D=4" TIPO TRAFICO</v>
          </cell>
          <cell r="F322" t="str">
            <v>UN</v>
          </cell>
          <cell r="G322">
            <v>3435813</v>
          </cell>
        </row>
        <row r="323">
          <cell r="D323">
            <v>6483</v>
          </cell>
          <cell r="E323" t="str">
            <v>HIDRANTE EXTREMO BRIDA D=6" TIPO TRAFICO</v>
          </cell>
          <cell r="F323" t="str">
            <v>UN</v>
          </cell>
          <cell r="G323">
            <v>4731584</v>
          </cell>
        </row>
        <row r="324">
          <cell r="D324">
            <v>6484</v>
          </cell>
          <cell r="E324" t="str">
            <v>HIDRANTE EXTREMO BRIDA D=4" TIPO POSTE</v>
          </cell>
          <cell r="F324" t="str">
            <v>UN</v>
          </cell>
          <cell r="G324">
            <v>2282980</v>
          </cell>
        </row>
        <row r="325">
          <cell r="D325">
            <v>6485</v>
          </cell>
          <cell r="E325" t="str">
            <v>HIDRANTE EXTREMO BRIDA D=6" TIPO POSTE</v>
          </cell>
          <cell r="F325" t="str">
            <v>UN</v>
          </cell>
          <cell r="G325">
            <v>3209793</v>
          </cell>
        </row>
        <row r="326">
          <cell r="D326">
            <v>6507</v>
          </cell>
          <cell r="E326" t="str">
            <v>TERMINADORA DE ASFALTO - INCLUYE OPERARIO Y COMBUSTIBLE</v>
          </cell>
          <cell r="F326" t="str">
            <v>HR</v>
          </cell>
          <cell r="G326">
            <v>123679</v>
          </cell>
        </row>
        <row r="327">
          <cell r="D327">
            <v>6527</v>
          </cell>
          <cell r="E327" t="str">
            <v>UNION REPARACION PVC U.M. NORMA NTC 382 D=6"</v>
          </cell>
          <cell r="F327" t="str">
            <v>UN</v>
          </cell>
          <cell r="G327">
            <v>155980</v>
          </cell>
        </row>
        <row r="328">
          <cell r="D328">
            <v>6528</v>
          </cell>
          <cell r="E328" t="str">
            <v>UNION REPARACION PVC U.M. NORMA NTC 382 D=8"</v>
          </cell>
          <cell r="F328" t="str">
            <v>UN</v>
          </cell>
          <cell r="G328">
            <v>286562</v>
          </cell>
        </row>
        <row r="329">
          <cell r="D329">
            <v>6530</v>
          </cell>
          <cell r="E329" t="str">
            <v>UNION REPARACION PVC U.M. NORMA NTC 382 D=12"</v>
          </cell>
          <cell r="F329" t="str">
            <v>UN</v>
          </cell>
          <cell r="G329">
            <v>793490</v>
          </cell>
        </row>
        <row r="330">
          <cell r="D330">
            <v>6534</v>
          </cell>
          <cell r="E330" t="str">
            <v>BANCA EN CONCRETO SIN ESPALDAR M31</v>
          </cell>
          <cell r="F330" t="str">
            <v>UN</v>
          </cell>
          <cell r="G330">
            <v>261800</v>
          </cell>
        </row>
        <row r="331">
          <cell r="D331">
            <v>6535</v>
          </cell>
          <cell r="E331" t="str">
            <v>BANCA MODULAR EN CONCRETO M40</v>
          </cell>
          <cell r="F331" t="str">
            <v>UN</v>
          </cell>
          <cell r="G331">
            <v>113050</v>
          </cell>
        </row>
        <row r="332">
          <cell r="D332">
            <v>6539</v>
          </cell>
          <cell r="E332" t="str">
            <v>ADAPTADOR TERMINAL CAMPANA PVC D=3"</v>
          </cell>
          <cell r="F332" t="str">
            <v>UN</v>
          </cell>
          <cell r="G332">
            <v>6596</v>
          </cell>
        </row>
        <row r="333">
          <cell r="D333">
            <v>6540</v>
          </cell>
          <cell r="E333" t="str">
            <v>ADAPTADOR TERMINAL CAMPANA PVC D=4"</v>
          </cell>
          <cell r="F333" t="str">
            <v>UN</v>
          </cell>
          <cell r="G333">
            <v>12807</v>
          </cell>
        </row>
        <row r="334">
          <cell r="D334">
            <v>6543</v>
          </cell>
          <cell r="E334" t="str">
            <v>MARCO Y TAPA CAJA PASO SENCILLA ANDEN ETB</v>
          </cell>
          <cell r="F334" t="str">
            <v>UN</v>
          </cell>
          <cell r="G334">
            <v>191876</v>
          </cell>
        </row>
        <row r="335">
          <cell r="D335">
            <v>6545</v>
          </cell>
          <cell r="E335" t="str">
            <v>MARCO Y TAPAS CAJA PASO DOBLE ANDEN ETB</v>
          </cell>
          <cell r="F335" t="str">
            <v>UN</v>
          </cell>
          <cell r="G335">
            <v>295320</v>
          </cell>
        </row>
        <row r="336">
          <cell r="D336">
            <v>6551</v>
          </cell>
          <cell r="E336" t="str">
            <v>SEÑAL DOBLE CARA PARA CICLORUTA PARAL 3m</v>
          </cell>
          <cell r="F336" t="str">
            <v>UN</v>
          </cell>
          <cell r="G336">
            <v>386750</v>
          </cell>
        </row>
        <row r="337">
          <cell r="D337">
            <v>6552</v>
          </cell>
          <cell r="E337" t="str">
            <v>SEÑAL DE TRANSITO GRUPO I (60x60cm) POSTE 3.5m</v>
          </cell>
          <cell r="F337" t="str">
            <v>UN</v>
          </cell>
          <cell r="G337">
            <v>238000</v>
          </cell>
        </row>
        <row r="338">
          <cell r="D338">
            <v>6553</v>
          </cell>
          <cell r="E338" t="str">
            <v>SEÑAL DE TRANSITO GRUPO I (75x75cm) POSTE 3.5m</v>
          </cell>
          <cell r="F338" t="str">
            <v>UN</v>
          </cell>
          <cell r="G338">
            <v>297500</v>
          </cell>
        </row>
        <row r="339">
          <cell r="D339">
            <v>6554</v>
          </cell>
          <cell r="E339" t="str">
            <v>SEÑAL DE TRANSITO GRUPO I (90x90cm) POSTE 3.5m</v>
          </cell>
          <cell r="F339" t="str">
            <v>UN</v>
          </cell>
          <cell r="G339">
            <v>362908</v>
          </cell>
        </row>
        <row r="340">
          <cell r="D340">
            <v>6555</v>
          </cell>
          <cell r="E340" t="str">
            <v>TACHON EN CONCRETO 0.4x0.15x0.08m</v>
          </cell>
          <cell r="F340" t="str">
            <v>UN</v>
          </cell>
          <cell r="G340">
            <v>42058</v>
          </cell>
        </row>
        <row r="341">
          <cell r="D341">
            <v>6556</v>
          </cell>
          <cell r="E341" t="str">
            <v>TACHA REFLECTIVA UNIDIRECCIONAL, NO INCLUYE ELEMENTOS DE ANCLAJE</v>
          </cell>
          <cell r="F341" t="str">
            <v>UN</v>
          </cell>
          <cell r="G341">
            <v>5998</v>
          </cell>
        </row>
        <row r="342">
          <cell r="D342">
            <v>6559</v>
          </cell>
          <cell r="E342" t="str">
            <v>ADAPTADOR MACHO PVC U.S. D=2``</v>
          </cell>
          <cell r="F342" t="str">
            <v>UN</v>
          </cell>
          <cell r="G342">
            <v>6117</v>
          </cell>
        </row>
        <row r="343">
          <cell r="D343">
            <v>6560</v>
          </cell>
          <cell r="E343" t="str">
            <v>ADAPTADOR MACHO PVC U.S. D=3``</v>
          </cell>
          <cell r="F343" t="str">
            <v>UN</v>
          </cell>
          <cell r="G343">
            <v>24050</v>
          </cell>
        </row>
        <row r="344">
          <cell r="D344">
            <v>6561</v>
          </cell>
          <cell r="E344" t="str">
            <v>ADAPTADOR MACHO PVC U.S. D=4``</v>
          </cell>
          <cell r="F344" t="str">
            <v>UN</v>
          </cell>
          <cell r="G344">
            <v>44243</v>
          </cell>
        </row>
        <row r="345">
          <cell r="D345">
            <v>6567</v>
          </cell>
          <cell r="E345" t="str">
            <v>CARROTANQUE IRRIGADOR DE AGUA - HORA</v>
          </cell>
          <cell r="F345" t="str">
            <v>HR</v>
          </cell>
          <cell r="G345">
            <v>35000</v>
          </cell>
        </row>
        <row r="346">
          <cell r="D346">
            <v>6578</v>
          </cell>
          <cell r="E346" t="str">
            <v>TRITURADO 3/4"</v>
          </cell>
          <cell r="F346" t="str">
            <v>M3</v>
          </cell>
          <cell r="G346">
            <v>49980</v>
          </cell>
        </row>
        <row r="347">
          <cell r="D347">
            <v>6624</v>
          </cell>
          <cell r="E347" t="str">
            <v>RAJÓN SUELTO &gt; = 12" (30 - 50 cm)</v>
          </cell>
          <cell r="F347" t="str">
            <v>M3</v>
          </cell>
          <cell r="G347">
            <v>38080</v>
          </cell>
        </row>
        <row r="348">
          <cell r="D348">
            <v>6625</v>
          </cell>
          <cell r="E348" t="str">
            <v>MEZCLADORA A GASOLINA (1.5 Bultos) - INCLUYE COMBUSTIBLE</v>
          </cell>
          <cell r="F348" t="str">
            <v>DIA</v>
          </cell>
          <cell r="G348">
            <v>61755</v>
          </cell>
        </row>
        <row r="349">
          <cell r="D349">
            <v>6628</v>
          </cell>
          <cell r="E349" t="str">
            <v>LUMINARIA DE SODIO 400W, 208/220V PARA AP</v>
          </cell>
          <cell r="F349" t="str">
            <v>UN</v>
          </cell>
          <cell r="G349">
            <v>481903</v>
          </cell>
        </row>
        <row r="350">
          <cell r="D350">
            <v>6629</v>
          </cell>
          <cell r="E350" t="str">
            <v>FOTOCELDA CON BASE</v>
          </cell>
          <cell r="F350" t="str">
            <v>UN</v>
          </cell>
          <cell r="G350">
            <v>39192</v>
          </cell>
        </row>
        <row r="351">
          <cell r="D351">
            <v>6630</v>
          </cell>
          <cell r="E351" t="str">
            <v>BOMBILLO SODIO 70 W, 208/220V</v>
          </cell>
          <cell r="F351" t="str">
            <v>UN</v>
          </cell>
          <cell r="G351">
            <v>15571</v>
          </cell>
        </row>
        <row r="352">
          <cell r="D352">
            <v>6631</v>
          </cell>
          <cell r="E352" t="str">
            <v>BOMBILLO SODIO 150 W, 208/220V</v>
          </cell>
          <cell r="F352" t="str">
            <v>UN</v>
          </cell>
          <cell r="G352">
            <v>22450</v>
          </cell>
        </row>
        <row r="353">
          <cell r="D353">
            <v>6632</v>
          </cell>
          <cell r="E353" t="str">
            <v>BOMBILLO SODIO 250 W, 208/220V</v>
          </cell>
          <cell r="F353" t="str">
            <v>UN</v>
          </cell>
          <cell r="G353">
            <v>28065</v>
          </cell>
        </row>
        <row r="354">
          <cell r="D354">
            <v>6633</v>
          </cell>
          <cell r="E354" t="str">
            <v>BOMBILLO SODIO 400 W, 208/220V</v>
          </cell>
          <cell r="F354" t="str">
            <v>UN</v>
          </cell>
          <cell r="G354">
            <v>30260</v>
          </cell>
        </row>
        <row r="355">
          <cell r="D355">
            <v>6636</v>
          </cell>
          <cell r="E355" t="str">
            <v>POSTE METALICO H=10m BRAZO SENCILLO (PINTADO)</v>
          </cell>
          <cell r="F355" t="str">
            <v>UN</v>
          </cell>
          <cell r="G355">
            <v>1708429</v>
          </cell>
        </row>
        <row r="356">
          <cell r="D356">
            <v>6645</v>
          </cell>
          <cell r="E356" t="str">
            <v>CODO G.RAD. PVC U.M. NORMA NTC 382 90° D=2 1/2" RDE 21</v>
          </cell>
          <cell r="F356" t="str">
            <v>UN</v>
          </cell>
          <cell r="G356">
            <v>56199</v>
          </cell>
        </row>
        <row r="357">
          <cell r="D357">
            <v>6646</v>
          </cell>
          <cell r="E357" t="str">
            <v>CODO G.RAD. PVC U.M. NORMA NTC 382 90° D=3" RDE 21</v>
          </cell>
          <cell r="F357" t="str">
            <v>UN</v>
          </cell>
          <cell r="G357">
            <v>80737</v>
          </cell>
        </row>
        <row r="358">
          <cell r="D358">
            <v>6647</v>
          </cell>
          <cell r="E358" t="str">
            <v>CODO G.RAD. PVC U.M. NORMA NTC 382 90° D=6" RDE 21</v>
          </cell>
          <cell r="F358" t="str">
            <v>UN</v>
          </cell>
          <cell r="G358">
            <v>244079</v>
          </cell>
        </row>
        <row r="359">
          <cell r="D359">
            <v>6648</v>
          </cell>
          <cell r="E359" t="str">
            <v>CODO G.RAD. PVC U.M. NORMA NTC 382 90° D=10" RDE 21</v>
          </cell>
          <cell r="F359" t="str">
            <v>UN</v>
          </cell>
          <cell r="G359">
            <v>1967225</v>
          </cell>
        </row>
        <row r="360">
          <cell r="D360">
            <v>6649</v>
          </cell>
          <cell r="E360" t="str">
            <v>CODO G.RAD. PVC U.M. NORMA NTC 382 45° D=2 1/2" RDE 21</v>
          </cell>
          <cell r="F360" t="str">
            <v>UN</v>
          </cell>
          <cell r="G360">
            <v>37834</v>
          </cell>
        </row>
        <row r="361">
          <cell r="D361">
            <v>6650</v>
          </cell>
          <cell r="E361" t="str">
            <v>CODO G.RAD. PVC U.M. NORMA NTC 382 45° D=2" RDE 21</v>
          </cell>
          <cell r="F361" t="str">
            <v>UN</v>
          </cell>
          <cell r="G361">
            <v>50043</v>
          </cell>
        </row>
        <row r="362">
          <cell r="D362">
            <v>6651</v>
          </cell>
          <cell r="E362" t="str">
            <v>CODO G.RAD. PVC U.M. NORMA NTC 382 45° D=3" RDE 21</v>
          </cell>
          <cell r="F362" t="str">
            <v>UN</v>
          </cell>
          <cell r="G362">
            <v>77332</v>
          </cell>
        </row>
        <row r="363">
          <cell r="D363">
            <v>6652</v>
          </cell>
          <cell r="E363" t="str">
            <v>CODO G.RAD. PVC U.M. NORMA NTC 382 45° D=4" RDE 21</v>
          </cell>
          <cell r="F363" t="str">
            <v>UN</v>
          </cell>
          <cell r="G363">
            <v>112862</v>
          </cell>
        </row>
        <row r="364">
          <cell r="D364">
            <v>6653</v>
          </cell>
          <cell r="E364" t="str">
            <v>CODO G.RAD. PVC U.M. NORMA NTC 382 45° D=6" RDE 21</v>
          </cell>
          <cell r="F364" t="str">
            <v>UN</v>
          </cell>
          <cell r="G364">
            <v>214313</v>
          </cell>
        </row>
        <row r="365">
          <cell r="D365">
            <v>6654</v>
          </cell>
          <cell r="E365" t="str">
            <v>CODO G.RAD. PVC U.M. NORMA NTC 382 45° D=8" RDE 21</v>
          </cell>
          <cell r="F365" t="str">
            <v>UN</v>
          </cell>
          <cell r="G365">
            <v>600926</v>
          </cell>
        </row>
        <row r="366">
          <cell r="D366">
            <v>6655</v>
          </cell>
          <cell r="E366" t="str">
            <v>CODO G.RAD. PVC U.M. NORMA NTC 382 45° D=10" RDE 21</v>
          </cell>
          <cell r="F366" t="str">
            <v>UN</v>
          </cell>
          <cell r="G366">
            <v>1286946</v>
          </cell>
        </row>
        <row r="367">
          <cell r="D367">
            <v>6656</v>
          </cell>
          <cell r="E367" t="str">
            <v>CODO G.RAD. PVC U.M. NORMA NTC 382 45° D=12" RDE 21</v>
          </cell>
          <cell r="F367" t="str">
            <v>UN</v>
          </cell>
          <cell r="G367">
            <v>1806496</v>
          </cell>
        </row>
        <row r="368">
          <cell r="D368">
            <v>6657</v>
          </cell>
          <cell r="E368" t="str">
            <v>CODO G.RAD. PVC U.M. NORMA NTC 382 22.5° D=2" RDE 21</v>
          </cell>
          <cell r="F368" t="str">
            <v>UN</v>
          </cell>
          <cell r="G368">
            <v>24000</v>
          </cell>
        </row>
        <row r="369">
          <cell r="D369">
            <v>6658</v>
          </cell>
          <cell r="E369" t="str">
            <v>CODO G.RAD. PVC U.M. NORMA NTC 382 22.5° D=2 1/2" RDE 21</v>
          </cell>
          <cell r="F369" t="str">
            <v>UN</v>
          </cell>
          <cell r="G369">
            <v>34063</v>
          </cell>
        </row>
        <row r="370">
          <cell r="D370">
            <v>6659</v>
          </cell>
          <cell r="E370" t="str">
            <v>CODO G.RAD. PVC U.M. NORMA NTC 382 22.5° D=3" RDE 21</v>
          </cell>
          <cell r="F370" t="str">
            <v>UN</v>
          </cell>
          <cell r="G370">
            <v>48500</v>
          </cell>
        </row>
        <row r="371">
          <cell r="D371">
            <v>6660</v>
          </cell>
          <cell r="E371" t="str">
            <v>CODO G.RAD. PVC U.M. NORMA NTC 382 22.5° D=4" RDE 21</v>
          </cell>
          <cell r="F371" t="str">
            <v>UN</v>
          </cell>
          <cell r="G371">
            <v>89000</v>
          </cell>
        </row>
        <row r="372">
          <cell r="D372">
            <v>6661</v>
          </cell>
          <cell r="E372" t="str">
            <v>CODO G.RAD. PVC U.M. NORMA NTC 382 22.5° D=6" RDE 21</v>
          </cell>
          <cell r="F372" t="str">
            <v>UN</v>
          </cell>
          <cell r="G372">
            <v>220000</v>
          </cell>
        </row>
        <row r="373">
          <cell r="D373">
            <v>6662</v>
          </cell>
          <cell r="E373" t="str">
            <v>CODO G.RAD. PVC U.M. NORMA NTC 382 22.5° D=8" RDE 21</v>
          </cell>
          <cell r="F373" t="str">
            <v>UN</v>
          </cell>
          <cell r="G373">
            <v>460000</v>
          </cell>
        </row>
        <row r="374">
          <cell r="D374">
            <v>6663</v>
          </cell>
          <cell r="E374" t="str">
            <v>CODO G.RAD. PVC U.M. NORMA NTC 382 22.5° D=10" RDE 21</v>
          </cell>
          <cell r="F374" t="str">
            <v>UN</v>
          </cell>
          <cell r="G374">
            <v>1045000</v>
          </cell>
        </row>
        <row r="375">
          <cell r="D375">
            <v>6664</v>
          </cell>
          <cell r="E375" t="str">
            <v>CODO G.RAD. PVC U.M. NORMA NTC 382 22.5° D=12" RDE 21</v>
          </cell>
          <cell r="F375" t="str">
            <v>UN</v>
          </cell>
          <cell r="G375">
            <v>1399000</v>
          </cell>
        </row>
        <row r="376">
          <cell r="D376">
            <v>6665</v>
          </cell>
          <cell r="E376" t="str">
            <v>CODO G.RAD. PVC U.M. NORMA NTC 382 11.25° D=2" RDE 21</v>
          </cell>
          <cell r="F376" t="str">
            <v>UN</v>
          </cell>
          <cell r="G376">
            <v>27900</v>
          </cell>
        </row>
        <row r="377">
          <cell r="D377">
            <v>6666</v>
          </cell>
          <cell r="E377" t="str">
            <v>CODO G.RAD. PVC U.M. NORMA NTC 382 TI11.25° D=2 1/2" RDE 21</v>
          </cell>
          <cell r="F377" t="str">
            <v>UN</v>
          </cell>
          <cell r="G377">
            <v>32206</v>
          </cell>
        </row>
        <row r="378">
          <cell r="D378">
            <v>6667</v>
          </cell>
          <cell r="E378" t="str">
            <v>CODO G.RAD. PVC U.M. NORMA NTC 382 11.25° D=3" RDE 21</v>
          </cell>
          <cell r="F378" t="str">
            <v>UN</v>
          </cell>
          <cell r="G378">
            <v>44500</v>
          </cell>
        </row>
        <row r="379">
          <cell r="D379">
            <v>6668</v>
          </cell>
          <cell r="E379" t="str">
            <v>CODO G.RAD. PVC U.M. NORMA NTC 382 11.25° D=4" RDE 21</v>
          </cell>
          <cell r="F379" t="str">
            <v>UN</v>
          </cell>
          <cell r="G379">
            <v>85001</v>
          </cell>
        </row>
        <row r="380">
          <cell r="D380">
            <v>6669</v>
          </cell>
          <cell r="E380" t="str">
            <v>CODO G.RAD. PVC U.M. NORMA NTC 382 11.25° D=6" RDE 21</v>
          </cell>
          <cell r="F380" t="str">
            <v>UN</v>
          </cell>
          <cell r="G380">
            <v>197000</v>
          </cell>
        </row>
        <row r="381">
          <cell r="D381">
            <v>6670</v>
          </cell>
          <cell r="E381" t="str">
            <v>CODO G.RAD. PVC U.M. NORMA NTC 382 11.25° D=8" RDE 21</v>
          </cell>
          <cell r="F381" t="str">
            <v>UN</v>
          </cell>
          <cell r="G381">
            <v>399000</v>
          </cell>
        </row>
        <row r="382">
          <cell r="D382">
            <v>6671</v>
          </cell>
          <cell r="E382" t="str">
            <v>CODO G.RAD. PVC U.M. NORMA NTC 382 11.25° D=10" RDE 21</v>
          </cell>
          <cell r="F382" t="str">
            <v>UN</v>
          </cell>
          <cell r="G382">
            <v>855000</v>
          </cell>
        </row>
        <row r="383">
          <cell r="D383">
            <v>6672</v>
          </cell>
          <cell r="E383" t="str">
            <v>CODO G.RAD. PVC U.M. NORMA NTC 382 11.25° D=12" RDE 21</v>
          </cell>
          <cell r="F383" t="str">
            <v>UN</v>
          </cell>
          <cell r="G383">
            <v>1134727</v>
          </cell>
        </row>
        <row r="384">
          <cell r="D384">
            <v>6673</v>
          </cell>
          <cell r="E384" t="str">
            <v>CABINA TELEFONICA PEDESTAL M20</v>
          </cell>
          <cell r="F384" t="str">
            <v>UN</v>
          </cell>
          <cell r="G384">
            <v>4357915</v>
          </cell>
        </row>
        <row r="385">
          <cell r="D385">
            <v>6674</v>
          </cell>
          <cell r="E385" t="str">
            <v>PARADERO EN ACERO INOXIDABLE M10 (INSTALADO)</v>
          </cell>
          <cell r="F385" t="str">
            <v>UN</v>
          </cell>
          <cell r="G385">
            <v>10115000</v>
          </cell>
        </row>
        <row r="386">
          <cell r="D386">
            <v>6675</v>
          </cell>
          <cell r="E386" t="str">
            <v>CICLO-PARQUEADERO M101</v>
          </cell>
          <cell r="F386" t="str">
            <v>UN</v>
          </cell>
          <cell r="G386">
            <v>557813</v>
          </cell>
        </row>
        <row r="387">
          <cell r="D387">
            <v>6677</v>
          </cell>
          <cell r="E387" t="str">
            <v>BANCA EN MADERA M50</v>
          </cell>
          <cell r="F387" t="str">
            <v>UN</v>
          </cell>
          <cell r="G387">
            <v>476000</v>
          </cell>
        </row>
        <row r="388">
          <cell r="D388">
            <v>6679</v>
          </cell>
          <cell r="E388" t="str">
            <v>PROTECTOR DE ARBOL M90</v>
          </cell>
          <cell r="F388" t="str">
            <v>UN</v>
          </cell>
          <cell r="G388">
            <v>583100</v>
          </cell>
        </row>
        <row r="389">
          <cell r="D389">
            <v>6680</v>
          </cell>
          <cell r="E389" t="str">
            <v>PROTECTOR DE ARBOL DE DOS TUBOS M91</v>
          </cell>
          <cell r="F389" t="str">
            <v>UN</v>
          </cell>
          <cell r="G389">
            <v>154700</v>
          </cell>
        </row>
        <row r="390">
          <cell r="D390">
            <v>6681</v>
          </cell>
          <cell r="E390" t="str">
            <v>POSTE HISTORICO M131 H=5m</v>
          </cell>
          <cell r="F390" t="str">
            <v>UN</v>
          </cell>
          <cell r="G390">
            <v>3707341</v>
          </cell>
        </row>
        <row r="391">
          <cell r="D391">
            <v>6682</v>
          </cell>
          <cell r="E391" t="str">
            <v>BOLARDO BAJO EN HIERRO M62</v>
          </cell>
          <cell r="F391" t="str">
            <v>UN</v>
          </cell>
          <cell r="G391">
            <v>129413</v>
          </cell>
        </row>
        <row r="392">
          <cell r="D392">
            <v>6683</v>
          </cell>
          <cell r="E392" t="str">
            <v>BOLARDO BAJO EN CONCRETO M61</v>
          </cell>
          <cell r="F392" t="str">
            <v>UN</v>
          </cell>
          <cell r="G392">
            <v>68108</v>
          </cell>
        </row>
        <row r="393">
          <cell r="D393">
            <v>6684</v>
          </cell>
          <cell r="E393" t="str">
            <v>BLOQUE ESTRUCTURAL TIPO PIEDRA GRIS</v>
          </cell>
          <cell r="F393" t="str">
            <v>UN</v>
          </cell>
          <cell r="G393">
            <v>4450</v>
          </cell>
        </row>
        <row r="394">
          <cell r="D394">
            <v>6698</v>
          </cell>
          <cell r="E394" t="str">
            <v>GEOTEXTIL REPAV 400</v>
          </cell>
          <cell r="F394" t="str">
            <v>M2</v>
          </cell>
          <cell r="G394">
            <v>3130</v>
          </cell>
        </row>
        <row r="395">
          <cell r="D395">
            <v>6700</v>
          </cell>
          <cell r="E395" t="str">
            <v>GEOTEXTIL NT 3000 o 601 NT</v>
          </cell>
          <cell r="F395" t="str">
            <v>M2</v>
          </cell>
          <cell r="G395">
            <v>5238</v>
          </cell>
        </row>
        <row r="396">
          <cell r="D396">
            <v>6701</v>
          </cell>
          <cell r="E396" t="str">
            <v>GEOTEXTIL NT 4000 o 801 NT</v>
          </cell>
          <cell r="F396" t="str">
            <v>M2</v>
          </cell>
          <cell r="G396">
            <v>5628</v>
          </cell>
        </row>
        <row r="397">
          <cell r="D397">
            <v>6702</v>
          </cell>
          <cell r="E397" t="str">
            <v>GEOTEXTIL NT 5000 o 861 NT</v>
          </cell>
          <cell r="F397" t="str">
            <v>M2</v>
          </cell>
          <cell r="G397">
            <v>8866</v>
          </cell>
        </row>
        <row r="398">
          <cell r="D398">
            <v>6703</v>
          </cell>
          <cell r="E398" t="str">
            <v>GEOTEXTIL NT 6000 o 1201 NT</v>
          </cell>
          <cell r="F398" t="str">
            <v>M2</v>
          </cell>
          <cell r="G398">
            <v>8582</v>
          </cell>
        </row>
        <row r="399">
          <cell r="D399">
            <v>6704</v>
          </cell>
          <cell r="E399" t="str">
            <v>GEOTEXTIL NT 7000 o 1601 NT</v>
          </cell>
          <cell r="F399" t="str">
            <v>M2</v>
          </cell>
          <cell r="G399">
            <v>13507</v>
          </cell>
        </row>
        <row r="400">
          <cell r="D400">
            <v>6710</v>
          </cell>
          <cell r="E400" t="str">
            <v>GEOTEXTIL TEJIDO FORTEX BX-30</v>
          </cell>
          <cell r="F400" t="str">
            <v>M2</v>
          </cell>
          <cell r="G400">
            <v>5423</v>
          </cell>
        </row>
        <row r="401">
          <cell r="D401">
            <v>6715</v>
          </cell>
          <cell r="E401" t="str">
            <v>UNION PVC U.M. NORMA NTC 382 D=2 1/2"</v>
          </cell>
          <cell r="F401" t="str">
            <v>UN</v>
          </cell>
          <cell r="G401">
            <v>17700</v>
          </cell>
        </row>
        <row r="402">
          <cell r="D402">
            <v>6722</v>
          </cell>
          <cell r="E402" t="str">
            <v>SUBBASE GRANULAR B-400</v>
          </cell>
          <cell r="F402" t="str">
            <v>M3</v>
          </cell>
          <cell r="G402">
            <v>18000</v>
          </cell>
        </row>
        <row r="403">
          <cell r="D403">
            <v>6733</v>
          </cell>
          <cell r="E403" t="str">
            <v>ADOQUIN DE ARCILLA CUARTERON 26x6x6</v>
          </cell>
          <cell r="F403" t="str">
            <v>UN</v>
          </cell>
          <cell r="G403">
            <v>608</v>
          </cell>
        </row>
        <row r="404">
          <cell r="D404">
            <v>6739</v>
          </cell>
          <cell r="E404" t="str">
            <v>BOMBEO DE CONCRETO CON AUTOBOMBA (No incluye suministro ni instalación de concreto)</v>
          </cell>
          <cell r="F404" t="str">
            <v>M3</v>
          </cell>
          <cell r="G404">
            <v>45220</v>
          </cell>
        </row>
        <row r="405">
          <cell r="D405">
            <v>6780</v>
          </cell>
          <cell r="E405" t="str">
            <v>MOTOSIERRA</v>
          </cell>
          <cell r="F405" t="str">
            <v>DIA</v>
          </cell>
          <cell r="G405">
            <v>34900</v>
          </cell>
        </row>
        <row r="406">
          <cell r="D406">
            <v>6789</v>
          </cell>
          <cell r="E406" t="str">
            <v>ACERO FIGURADO No. 7 (Ø 7/8") F'y=60000 PSI</v>
          </cell>
          <cell r="F406" t="str">
            <v>KG</v>
          </cell>
          <cell r="G406">
            <v>2832</v>
          </cell>
        </row>
        <row r="407">
          <cell r="D407">
            <v>6792</v>
          </cell>
          <cell r="E407" t="str">
            <v>MARCO Y TAPA CIRCULAR CAMARA INSPECCIÓN ETB PL0025</v>
          </cell>
          <cell r="F407" t="str">
            <v>UN</v>
          </cell>
          <cell r="G407">
            <v>336032</v>
          </cell>
        </row>
        <row r="408">
          <cell r="D408">
            <v>6793</v>
          </cell>
          <cell r="E408" t="str">
            <v>MARCO Y TAPA CAJA INSPECCION SENCILLA CODENSA CS 275</v>
          </cell>
          <cell r="F408" t="str">
            <v>UN</v>
          </cell>
          <cell r="G408">
            <v>315174</v>
          </cell>
        </row>
        <row r="409">
          <cell r="D409">
            <v>6807</v>
          </cell>
          <cell r="E409" t="str">
            <v>FORMALETA MADERA SUMIDEROS</v>
          </cell>
          <cell r="F409" t="str">
            <v>M2</v>
          </cell>
          <cell r="G409">
            <v>23001</v>
          </cell>
        </row>
        <row r="410">
          <cell r="D410">
            <v>6824</v>
          </cell>
          <cell r="E410" t="str">
            <v>TRANSPORTE TUBERIA Y PREFABRICADOS</v>
          </cell>
          <cell r="F410" t="str">
            <v>KG</v>
          </cell>
          <cell r="G410">
            <v>28</v>
          </cell>
        </row>
        <row r="411">
          <cell r="D411">
            <v>6825</v>
          </cell>
          <cell r="E411" t="str">
            <v>BARRERA MONODIRECCIONAL NEW JERSEY (900x290x1000)</v>
          </cell>
          <cell r="F411" t="str">
            <v>UN</v>
          </cell>
          <cell r="G411">
            <v>211811</v>
          </cell>
        </row>
        <row r="412">
          <cell r="D412">
            <v>6826</v>
          </cell>
          <cell r="E412" t="str">
            <v>BARRERA BIDIRECCIONAL NEW JERSEY (800x600x1500)</v>
          </cell>
          <cell r="F412" t="str">
            <v>UN</v>
          </cell>
          <cell r="G412">
            <v>339805</v>
          </cell>
        </row>
        <row r="413">
          <cell r="D413">
            <v>6830</v>
          </cell>
          <cell r="E413" t="str">
            <v>GROUTING 10,5 MPa 1500 PSI (105 Kg/cm2)</v>
          </cell>
          <cell r="F413" t="str">
            <v>M3</v>
          </cell>
          <cell r="G413">
            <v>426483</v>
          </cell>
        </row>
        <row r="414">
          <cell r="D414">
            <v>6831</v>
          </cell>
          <cell r="E414" t="str">
            <v>GROUTING 2000 PSI 14 MPa (140 Kg/cm2)</v>
          </cell>
          <cell r="F414" t="str">
            <v>M3</v>
          </cell>
          <cell r="G414">
            <v>460334</v>
          </cell>
        </row>
        <row r="415">
          <cell r="D415">
            <v>6832</v>
          </cell>
          <cell r="E415" t="str">
            <v>GROUTING 17 MPa 2500 PSI (175 Kg/cm2)</v>
          </cell>
          <cell r="F415" t="str">
            <v>M3</v>
          </cell>
          <cell r="G415">
            <v>472086</v>
          </cell>
        </row>
        <row r="416">
          <cell r="D416">
            <v>6834</v>
          </cell>
          <cell r="E416" t="str">
            <v>TUBERIA PF D=1/2" RDE 9</v>
          </cell>
          <cell r="F416" t="str">
            <v>ML</v>
          </cell>
          <cell r="G416">
            <v>2569</v>
          </cell>
        </row>
        <row r="417">
          <cell r="D417">
            <v>6835</v>
          </cell>
          <cell r="E417" t="str">
            <v>UNION PVC PRESION U.S. D=1/2"</v>
          </cell>
          <cell r="F417" t="str">
            <v>UN</v>
          </cell>
          <cell r="G417">
            <v>420</v>
          </cell>
        </row>
        <row r="418">
          <cell r="D418">
            <v>6846</v>
          </cell>
          <cell r="E418" t="str">
            <v>ADOQUIN DE CONCRETO (200x100x80mm)</v>
          </cell>
          <cell r="F418" t="str">
            <v>UN</v>
          </cell>
          <cell r="G418">
            <v>928</v>
          </cell>
        </row>
        <row r="419">
          <cell r="D419">
            <v>6847</v>
          </cell>
          <cell r="E419" t="str">
            <v>ADOQUIN DE CONCRETO (200x100x80mm) COLOR</v>
          </cell>
          <cell r="F419" t="str">
            <v>UN</v>
          </cell>
          <cell r="G419">
            <v>1104</v>
          </cell>
        </row>
        <row r="420">
          <cell r="D420">
            <v>6853</v>
          </cell>
          <cell r="E420" t="str">
            <v>ADOQUIN DE CONCRETO A25 (20x10x6cm)</v>
          </cell>
          <cell r="F420" t="str">
            <v>UN</v>
          </cell>
          <cell r="G420">
            <v>856</v>
          </cell>
        </row>
        <row r="421">
          <cell r="D421">
            <v>6858</v>
          </cell>
          <cell r="E421" t="str">
            <v>CONCRETO MR50</v>
          </cell>
          <cell r="F421" t="str">
            <v>M3</v>
          </cell>
          <cell r="G421">
            <v>443244</v>
          </cell>
        </row>
        <row r="422">
          <cell r="D422">
            <v>6859</v>
          </cell>
          <cell r="E422" t="str">
            <v>CONCRETO MR45</v>
          </cell>
          <cell r="F422" t="str">
            <v>M3</v>
          </cell>
          <cell r="G422">
            <v>458150</v>
          </cell>
        </row>
        <row r="423">
          <cell r="D423">
            <v>6861</v>
          </cell>
          <cell r="E423" t="str">
            <v>LOSETA PREFABRICADA A50 - A55 - A56 (400x400x60mm)</v>
          </cell>
          <cell r="F423" t="str">
            <v>M2</v>
          </cell>
          <cell r="G423">
            <v>47141</v>
          </cell>
        </row>
        <row r="424">
          <cell r="D424">
            <v>6863</v>
          </cell>
          <cell r="E424" t="str">
            <v>CAÑUELA PREFABRICADA A120 (800x300x225mm)</v>
          </cell>
          <cell r="F424" t="str">
            <v>UN</v>
          </cell>
          <cell r="G424">
            <v>26399</v>
          </cell>
        </row>
        <row r="425">
          <cell r="D425">
            <v>6865</v>
          </cell>
          <cell r="E425" t="str">
            <v>CONCRETO TREMIE 3000 PSI (210 Kg/cm2)</v>
          </cell>
          <cell r="F425" t="str">
            <v>M3</v>
          </cell>
          <cell r="G425">
            <v>436730</v>
          </cell>
        </row>
        <row r="426">
          <cell r="D426">
            <v>6867</v>
          </cell>
          <cell r="E426" t="str">
            <v>PILOTEADORA - INCLUYE OPERARIO Y COMBUSTIBLE</v>
          </cell>
          <cell r="F426" t="str">
            <v>HR</v>
          </cell>
          <cell r="G426">
            <v>535181</v>
          </cell>
        </row>
        <row r="427">
          <cell r="D427">
            <v>6875</v>
          </cell>
          <cell r="E427" t="str">
            <v>CEMENTO ASFÁLTICO MODIFICADO CON POLÍMEROS TIPO I</v>
          </cell>
          <cell r="F427" t="str">
            <v>KG</v>
          </cell>
          <cell r="G427">
            <v>2511</v>
          </cell>
        </row>
        <row r="428">
          <cell r="D428">
            <v>6878</v>
          </cell>
          <cell r="E428" t="str">
            <v>TRANSPORTE DE BASES ASFALTICAS</v>
          </cell>
          <cell r="F428" t="str">
            <v>M3-KM</v>
          </cell>
          <cell r="G428">
            <v>1428</v>
          </cell>
        </row>
        <row r="429">
          <cell r="D429">
            <v>6884</v>
          </cell>
          <cell r="E429" t="str">
            <v>POSTE METALICO H=9m BRAZO SENCILLO (PINTADO)</v>
          </cell>
          <cell r="F429" t="str">
            <v>UN</v>
          </cell>
          <cell r="G429">
            <v>1607562</v>
          </cell>
        </row>
        <row r="430">
          <cell r="D430">
            <v>6889</v>
          </cell>
          <cell r="E430" t="str">
            <v>FONDO DE JUNTA EN ESPUMA DE POLIETILENO DE BAJA DENSIDAD D=10 mm</v>
          </cell>
          <cell r="F430" t="str">
            <v>ML</v>
          </cell>
          <cell r="G430">
            <v>785</v>
          </cell>
        </row>
        <row r="431">
          <cell r="D431">
            <v>6914</v>
          </cell>
          <cell r="E431" t="str">
            <v>CURADOR PARA CONCRETOS Y MORTEROS</v>
          </cell>
          <cell r="F431" t="str">
            <v>KG</v>
          </cell>
          <cell r="G431">
            <v>4795</v>
          </cell>
        </row>
        <row r="432">
          <cell r="D432">
            <v>6919</v>
          </cell>
          <cell r="E432" t="str">
            <v>ESMALTE URETANO GRIS (COMPONENTE A)</v>
          </cell>
          <cell r="F432" t="str">
            <v>GLN</v>
          </cell>
          <cell r="G432">
            <v>225200</v>
          </cell>
        </row>
        <row r="433">
          <cell r="D433">
            <v>6944</v>
          </cell>
          <cell r="E433" t="str">
            <v>MARCO Y TAPA CIRCULAR CAJA VEHICULAR CODENSA CS280</v>
          </cell>
          <cell r="F433" t="str">
            <v>UN</v>
          </cell>
          <cell r="G433">
            <v>385132</v>
          </cell>
        </row>
        <row r="434">
          <cell r="D434">
            <v>6958</v>
          </cell>
          <cell r="E434" t="str">
            <v>GEOTEXTIL TEJIDO FORTEX BX-60 o 5x5</v>
          </cell>
          <cell r="F434" t="str">
            <v>M2</v>
          </cell>
          <cell r="G434">
            <v>9401</v>
          </cell>
        </row>
        <row r="435">
          <cell r="D435">
            <v>6962</v>
          </cell>
          <cell r="E435" t="str">
            <v>EMULSION ASFALTICA CRL-1</v>
          </cell>
          <cell r="F435" t="str">
            <v>LT</v>
          </cell>
          <cell r="G435">
            <v>1626</v>
          </cell>
        </row>
        <row r="436">
          <cell r="D436">
            <v>6963</v>
          </cell>
          <cell r="E436" t="str">
            <v>EMULSION ASFALTICA CRR-1</v>
          </cell>
          <cell r="F436" t="str">
            <v>LT</v>
          </cell>
          <cell r="G436">
            <v>1641</v>
          </cell>
        </row>
        <row r="437">
          <cell r="D437">
            <v>6964</v>
          </cell>
          <cell r="E437" t="str">
            <v>EMULSION ASFALTICA CRR-2</v>
          </cell>
          <cell r="F437" t="str">
            <v>LT</v>
          </cell>
          <cell r="G437">
            <v>2261</v>
          </cell>
        </row>
        <row r="438">
          <cell r="D438">
            <v>7004</v>
          </cell>
          <cell r="E438" t="str">
            <v>BASE GRANULAR B-600</v>
          </cell>
          <cell r="F438" t="str">
            <v>M3</v>
          </cell>
          <cell r="G438">
            <v>35000</v>
          </cell>
        </row>
        <row r="439">
          <cell r="D439">
            <v>7005</v>
          </cell>
          <cell r="E439" t="str">
            <v>SUBBASE GRANULAR B-200</v>
          </cell>
          <cell r="F439" t="str">
            <v>M3</v>
          </cell>
          <cell r="G439">
            <v>11900</v>
          </cell>
        </row>
        <row r="440">
          <cell r="D440">
            <v>7009</v>
          </cell>
          <cell r="E440" t="str">
            <v>CORTADORA DE CONCRETO (SIN DISCO). INCLUYE COMBUSTIBLE</v>
          </cell>
          <cell r="F440" t="str">
            <v>DIA</v>
          </cell>
          <cell r="G440">
            <v>62433</v>
          </cell>
        </row>
        <row r="441">
          <cell r="D441">
            <v>7012</v>
          </cell>
          <cell r="E441" t="str">
            <v>ADOQUIN DE ARCILLA 20x10x8</v>
          </cell>
          <cell r="F441" t="str">
            <v>UN</v>
          </cell>
          <cell r="G441">
            <v>978</v>
          </cell>
        </row>
        <row r="442">
          <cell r="D442">
            <v>7018</v>
          </cell>
          <cell r="E442" t="str">
            <v>SELLANTE ELASTOMERICO CON BASE EN POLIURETANO</v>
          </cell>
          <cell r="F442" t="str">
            <v>GLN</v>
          </cell>
          <cell r="G442">
            <v>179847</v>
          </cell>
        </row>
        <row r="443">
          <cell r="D443">
            <v>7019</v>
          </cell>
          <cell r="E443" t="str">
            <v>GASOLINA CORRIENTE</v>
          </cell>
          <cell r="F443" t="str">
            <v>GLN</v>
          </cell>
          <cell r="G443">
            <v>8665</v>
          </cell>
        </row>
        <row r="444">
          <cell r="D444">
            <v>7020</v>
          </cell>
          <cell r="E444" t="str">
            <v>UNION REPARACION HD EXTREMO LISO D=3"</v>
          </cell>
          <cell r="F444" t="str">
            <v>UN</v>
          </cell>
          <cell r="G444">
            <v>104004</v>
          </cell>
        </row>
        <row r="445">
          <cell r="D445">
            <v>7021</v>
          </cell>
          <cell r="E445" t="str">
            <v>UNION GIBAULT HD PARA AC CL 25 D=3"</v>
          </cell>
          <cell r="F445" t="str">
            <v>UN</v>
          </cell>
          <cell r="G445">
            <v>104004</v>
          </cell>
        </row>
        <row r="446">
          <cell r="D446">
            <v>7022</v>
          </cell>
          <cell r="E446" t="str">
            <v>UNION GIBAULT HD PARA AC CL 25 D=4"</v>
          </cell>
          <cell r="F446" t="str">
            <v>UN</v>
          </cell>
          <cell r="G446">
            <v>122358</v>
          </cell>
        </row>
        <row r="447">
          <cell r="D447">
            <v>7023</v>
          </cell>
          <cell r="E447" t="str">
            <v>UNION GIBAULT HD PARA AC CL 25 D=8"</v>
          </cell>
          <cell r="F447" t="str">
            <v>UN</v>
          </cell>
          <cell r="G447">
            <v>275306</v>
          </cell>
        </row>
        <row r="448">
          <cell r="D448">
            <v>7024</v>
          </cell>
          <cell r="E448" t="str">
            <v>UNION GIBAULT HD PARA AC CL 25 D=6"</v>
          </cell>
          <cell r="F448" t="str">
            <v>UN</v>
          </cell>
          <cell r="G448">
            <v>232480</v>
          </cell>
        </row>
        <row r="449">
          <cell r="D449">
            <v>7025</v>
          </cell>
          <cell r="E449" t="str">
            <v>UNION GIBAULT HD PARA AC CL 25 D=10"</v>
          </cell>
          <cell r="F449" t="str">
            <v>UN</v>
          </cell>
          <cell r="G449">
            <v>476829</v>
          </cell>
        </row>
        <row r="450">
          <cell r="D450">
            <v>7026</v>
          </cell>
          <cell r="E450" t="str">
            <v>UNION GIBAULT HD PARA AC CL 25 D=12"</v>
          </cell>
          <cell r="F450" t="str">
            <v>UN</v>
          </cell>
          <cell r="G450">
            <v>654615</v>
          </cell>
        </row>
        <row r="451">
          <cell r="D451">
            <v>7041</v>
          </cell>
          <cell r="E451" t="str">
            <v>TAPA Y ANILLO EN POLIPROPILENO RECICLADO PARA POZO</v>
          </cell>
          <cell r="F451" t="str">
            <v>UN</v>
          </cell>
          <cell r="G451">
            <v>1093610</v>
          </cell>
        </row>
        <row r="452">
          <cell r="D452">
            <v>7050</v>
          </cell>
          <cell r="E452" t="str">
            <v>TARIFA HORA - PERSONAL DE OBRA - OFICIAL (INCLUYE FACTOR DE PRESTACIONES)</v>
          </cell>
          <cell r="F452" t="str">
            <v>HR</v>
          </cell>
          <cell r="G452">
            <v>9898</v>
          </cell>
        </row>
        <row r="453">
          <cell r="D453">
            <v>7055</v>
          </cell>
          <cell r="E453" t="str">
            <v>CAL HIDRATADA</v>
          </cell>
          <cell r="F453" t="str">
            <v>KG</v>
          </cell>
          <cell r="G453">
            <v>1100</v>
          </cell>
        </row>
        <row r="454">
          <cell r="D454">
            <v>7057</v>
          </cell>
          <cell r="E454" t="str">
            <v>TARIFA HORA - PERSONAL DE OBRA - AYUDANTE (INCLUYE FACTOR DE PRESTACIONES)</v>
          </cell>
          <cell r="F454" t="str">
            <v>HR</v>
          </cell>
          <cell r="G454">
            <v>6882</v>
          </cell>
        </row>
        <row r="455">
          <cell r="D455">
            <v>7071</v>
          </cell>
          <cell r="E455" t="str">
            <v>EMULSION ASFALTICA CRL-0</v>
          </cell>
          <cell r="F455" t="str">
            <v>LT</v>
          </cell>
          <cell r="G455">
            <v>1767</v>
          </cell>
        </row>
        <row r="456">
          <cell r="D456">
            <v>7080</v>
          </cell>
          <cell r="E456" t="str">
            <v>TUBERIA PVC SANITARIA U.S. D=4"</v>
          </cell>
          <cell r="F456" t="str">
            <v>ML</v>
          </cell>
          <cell r="G456">
            <v>26015</v>
          </cell>
        </row>
        <row r="457">
          <cell r="D457">
            <v>7081</v>
          </cell>
          <cell r="E457" t="str">
            <v>TUBERIA PVC SANITARIA U.S. D=6"</v>
          </cell>
          <cell r="F457" t="str">
            <v>ML</v>
          </cell>
          <cell r="G457">
            <v>55091</v>
          </cell>
        </row>
        <row r="458">
          <cell r="D458">
            <v>7082</v>
          </cell>
          <cell r="E458" t="str">
            <v>PLACA CUBIERTA POZO D=1.70m, e=0.25m - EAAB</v>
          </cell>
          <cell r="F458" t="str">
            <v>UN</v>
          </cell>
          <cell r="G458">
            <v>935416</v>
          </cell>
        </row>
        <row r="459">
          <cell r="D459">
            <v>7084</v>
          </cell>
          <cell r="E459" t="str">
            <v>PLACA FONDO POZO D=1.70m, e=0.20m - EAAB</v>
          </cell>
          <cell r="F459" t="str">
            <v>UN</v>
          </cell>
          <cell r="G459">
            <v>769051</v>
          </cell>
        </row>
        <row r="460">
          <cell r="D460">
            <v>7085</v>
          </cell>
          <cell r="E460" t="str">
            <v>SECCIÓN CILINDRO POZO D=1.20m, H=1.00m</v>
          </cell>
          <cell r="F460" t="str">
            <v>UN</v>
          </cell>
          <cell r="G460">
            <v>849411</v>
          </cell>
        </row>
        <row r="461">
          <cell r="D461">
            <v>7086</v>
          </cell>
          <cell r="E461" t="str">
            <v>SECCIÓN CILINDRO POZO D=1.20m, H=0.50m</v>
          </cell>
          <cell r="F461" t="str">
            <v>UN</v>
          </cell>
          <cell r="G461">
            <v>340411</v>
          </cell>
        </row>
        <row r="462">
          <cell r="D462">
            <v>7087</v>
          </cell>
          <cell r="E462" t="str">
            <v>SECCIÓN CILINDRO POZO D=1.20m, H=0.25m</v>
          </cell>
          <cell r="F462" t="str">
            <v>UN</v>
          </cell>
          <cell r="G462">
            <v>209707</v>
          </cell>
        </row>
        <row r="463">
          <cell r="D463">
            <v>7088</v>
          </cell>
          <cell r="E463" t="str">
            <v>ACERO FIGURADO No. 4 (Ø 1/2") F'y=60000 PSI</v>
          </cell>
          <cell r="F463" t="str">
            <v>KG</v>
          </cell>
          <cell r="G463">
            <v>2832</v>
          </cell>
        </row>
        <row r="464">
          <cell r="D464">
            <v>7089</v>
          </cell>
          <cell r="E464" t="str">
            <v>MARCO Y TAPA PARA SUMIDERO 0.52 X 0.90 EAAB NP-023</v>
          </cell>
          <cell r="F464" t="str">
            <v>UN</v>
          </cell>
          <cell r="G464">
            <v>277076</v>
          </cell>
        </row>
        <row r="465">
          <cell r="D465">
            <v>7091</v>
          </cell>
          <cell r="E465" t="str">
            <v>SUMIDERO LATERAL SL-100</v>
          </cell>
          <cell r="F465" t="str">
            <v>UN</v>
          </cell>
          <cell r="G465">
            <v>722503</v>
          </cell>
        </row>
        <row r="466">
          <cell r="D466">
            <v>7092</v>
          </cell>
          <cell r="E466" t="str">
            <v>SUMIDERO LATERAL SL-150</v>
          </cell>
          <cell r="F466" t="str">
            <v>UN</v>
          </cell>
          <cell r="G466">
            <v>1186234</v>
          </cell>
        </row>
        <row r="467">
          <cell r="D467">
            <v>7093</v>
          </cell>
          <cell r="E467" t="str">
            <v>SUMIDERO LATERAL SL-200</v>
          </cell>
          <cell r="F467" t="str">
            <v>UN</v>
          </cell>
          <cell r="G467">
            <v>1278214</v>
          </cell>
        </row>
        <row r="468">
          <cell r="D468">
            <v>7094</v>
          </cell>
          <cell r="E468" t="str">
            <v>SUMIDERO LATERAL SL-250</v>
          </cell>
          <cell r="F468" t="str">
            <v>UN</v>
          </cell>
          <cell r="G468">
            <v>1899781</v>
          </cell>
        </row>
        <row r="469">
          <cell r="D469">
            <v>7096</v>
          </cell>
          <cell r="E469" t="str">
            <v>TAPA SUMIDERO LATERAL SL-100</v>
          </cell>
          <cell r="F469" t="str">
            <v>UN</v>
          </cell>
          <cell r="G469">
            <v>617089</v>
          </cell>
        </row>
        <row r="470">
          <cell r="D470">
            <v>7097</v>
          </cell>
          <cell r="E470" t="str">
            <v>TAPA SUMIDERO LATERAL SL-150</v>
          </cell>
          <cell r="F470" t="str">
            <v>UN</v>
          </cell>
          <cell r="G470">
            <v>1129821</v>
          </cell>
        </row>
        <row r="471">
          <cell r="D471">
            <v>7098</v>
          </cell>
          <cell r="E471" t="str">
            <v>TAPA SUMIDERO LATERAL SL-200</v>
          </cell>
          <cell r="F471" t="str">
            <v>UN</v>
          </cell>
          <cell r="G471">
            <v>1245856</v>
          </cell>
        </row>
        <row r="472">
          <cell r="D472">
            <v>7099</v>
          </cell>
          <cell r="E472" t="str">
            <v>TAPA SUMIDERO LATERAL SL-250</v>
          </cell>
          <cell r="F472" t="str">
            <v>UN</v>
          </cell>
          <cell r="G472">
            <v>1688699</v>
          </cell>
        </row>
        <row r="473">
          <cell r="D473">
            <v>7100</v>
          </cell>
          <cell r="E473" t="str">
            <v>SOBRETAPA SUMIDERO LATERAL SL-100</v>
          </cell>
          <cell r="F473" t="str">
            <v>UN</v>
          </cell>
          <cell r="G473">
            <v>364519</v>
          </cell>
        </row>
        <row r="474">
          <cell r="D474">
            <v>7101</v>
          </cell>
          <cell r="E474" t="str">
            <v>SOBRETAPA SUMIDERO LATERAL SL-150</v>
          </cell>
          <cell r="F474" t="str">
            <v>UN</v>
          </cell>
          <cell r="G474">
            <v>397274</v>
          </cell>
        </row>
        <row r="475">
          <cell r="D475">
            <v>7102</v>
          </cell>
          <cell r="E475" t="str">
            <v>SOBRETAPA SUMIDERO LATERAL SL-200</v>
          </cell>
          <cell r="F475" t="str">
            <v>UN</v>
          </cell>
          <cell r="G475">
            <v>364519</v>
          </cell>
        </row>
        <row r="476">
          <cell r="D476">
            <v>7103</v>
          </cell>
          <cell r="E476" t="str">
            <v>SOBRETAPA SUMIDERO LATERAL SL-250</v>
          </cell>
          <cell r="F476" t="str">
            <v>UN</v>
          </cell>
          <cell r="G476">
            <v>364519</v>
          </cell>
        </row>
        <row r="477">
          <cell r="D477">
            <v>7104</v>
          </cell>
          <cell r="E477" t="str">
            <v>REJILLA SUMIDERO LATERAL 83.50 X 45</v>
          </cell>
          <cell r="F477" t="str">
            <v>UN</v>
          </cell>
          <cell r="G477">
            <v>189424</v>
          </cell>
        </row>
        <row r="478">
          <cell r="D478">
            <v>7105</v>
          </cell>
          <cell r="E478" t="str">
            <v>TUBERIA PVC DRENAJE D=65MM (TUBO SIN FILTRO)</v>
          </cell>
          <cell r="F478" t="str">
            <v>ML</v>
          </cell>
          <cell r="G478">
            <v>10562</v>
          </cell>
        </row>
        <row r="479">
          <cell r="D479">
            <v>7106</v>
          </cell>
          <cell r="E479" t="str">
            <v>TUBERIA PVC DRENAJE D=100MM (TUBO SIN FILTRO)</v>
          </cell>
          <cell r="F479" t="str">
            <v>ML</v>
          </cell>
          <cell r="G479">
            <v>17641</v>
          </cell>
        </row>
        <row r="480">
          <cell r="D480">
            <v>7107</v>
          </cell>
          <cell r="E480" t="str">
            <v>TUBERIA PVC DRENAJE D=160MM (TUBO SIN FILTRO)</v>
          </cell>
          <cell r="F480" t="str">
            <v>ML</v>
          </cell>
          <cell r="G480">
            <v>44758</v>
          </cell>
        </row>
        <row r="481">
          <cell r="D481">
            <v>7109</v>
          </cell>
          <cell r="E481" t="str">
            <v>TUBERIA PVC DRENAJE D=65MM (EN ROLLO CON FILTRO)</v>
          </cell>
          <cell r="F481" t="str">
            <v>ML</v>
          </cell>
          <cell r="G481">
            <v>8918</v>
          </cell>
        </row>
        <row r="482">
          <cell r="D482">
            <v>7110</v>
          </cell>
          <cell r="E482" t="str">
            <v>TUBERIA PVC DRENAJE D=100 mm (EN ROLLO CON FILTRO)</v>
          </cell>
          <cell r="F482" t="str">
            <v>ML</v>
          </cell>
          <cell r="G482">
            <v>23779</v>
          </cell>
        </row>
        <row r="483">
          <cell r="D483">
            <v>7111</v>
          </cell>
          <cell r="E483" t="str">
            <v>TUBERIA PVC DRENAJE D=160MM (EN ROLLO CON FILTRO)</v>
          </cell>
          <cell r="F483" t="str">
            <v>ML</v>
          </cell>
          <cell r="G483">
            <v>35099</v>
          </cell>
        </row>
        <row r="484">
          <cell r="D484">
            <v>7114</v>
          </cell>
          <cell r="E484" t="str">
            <v>CONCRETO DE BAJA PERMEABILIDAD 4000 PSI 28 MPa (280 Kg/cm2)</v>
          </cell>
          <cell r="F484" t="str">
            <v>M3</v>
          </cell>
          <cell r="G484">
            <v>398646</v>
          </cell>
        </row>
        <row r="485">
          <cell r="D485">
            <v>7115</v>
          </cell>
          <cell r="E485" t="str">
            <v>ADITIVO IMPERMEABILIZANTE PARA CONCRETOS Y MORTEROS</v>
          </cell>
          <cell r="F485" t="str">
            <v>KG</v>
          </cell>
          <cell r="G485">
            <v>7247</v>
          </cell>
        </row>
        <row r="486">
          <cell r="D486">
            <v>7119</v>
          </cell>
          <cell r="E486" t="str">
            <v>TUBERIA PVC U.M. EXT/INT LISO NORMA NTC 5070 D=24"</v>
          </cell>
          <cell r="F486" t="str">
            <v>ML</v>
          </cell>
          <cell r="G486">
            <v>448179</v>
          </cell>
        </row>
        <row r="487">
          <cell r="D487">
            <v>7120</v>
          </cell>
          <cell r="E487" t="str">
            <v>TUBERIA PVC U.M. EXT/INT LISO NORMA NTC 5070 D=27"</v>
          </cell>
          <cell r="F487" t="str">
            <v>ML</v>
          </cell>
          <cell r="G487">
            <v>536638</v>
          </cell>
        </row>
        <row r="488">
          <cell r="D488">
            <v>7121</v>
          </cell>
          <cell r="E488" t="str">
            <v>TUBERIA PVC U.M. EXT/INT LISO NORMA NTC 5070 D=30"</v>
          </cell>
          <cell r="F488" t="str">
            <v>ML</v>
          </cell>
          <cell r="G488">
            <v>669673</v>
          </cell>
        </row>
        <row r="489">
          <cell r="D489">
            <v>7122</v>
          </cell>
          <cell r="E489" t="str">
            <v>TUBERIA PVC U.M. EXT/INT LISO NORMA NTC 5070 D=33"</v>
          </cell>
          <cell r="F489" t="str">
            <v>ML</v>
          </cell>
          <cell r="G489">
            <v>891062</v>
          </cell>
        </row>
        <row r="490">
          <cell r="D490">
            <v>7123</v>
          </cell>
          <cell r="E490" t="str">
            <v>TUBERIA PVC U.M. EXT/INT LISO NORMA NTC 5070 D=36"</v>
          </cell>
          <cell r="F490" t="str">
            <v>ML</v>
          </cell>
          <cell r="G490">
            <v>1242997</v>
          </cell>
        </row>
        <row r="491">
          <cell r="D491">
            <v>7124</v>
          </cell>
          <cell r="E491" t="str">
            <v>TUBERIA PVC U.M. EXT/INT LISO NORMA NTC 5070 D=39"</v>
          </cell>
          <cell r="F491" t="str">
            <v>ML</v>
          </cell>
          <cell r="G491">
            <v>1663077</v>
          </cell>
        </row>
        <row r="492">
          <cell r="D492">
            <v>7125</v>
          </cell>
          <cell r="E492" t="str">
            <v>TUBERIA PVC U.M. EXT/INT LISO NORMA NTC 5070 D=42"</v>
          </cell>
          <cell r="F492" t="str">
            <v>ML</v>
          </cell>
          <cell r="G492">
            <v>1952436</v>
          </cell>
        </row>
        <row r="493">
          <cell r="D493">
            <v>7131</v>
          </cell>
          <cell r="E493" t="str">
            <v>GEOTEXTIL TEJIDO FORTEX BX-40</v>
          </cell>
          <cell r="F493" t="str">
            <v>M2</v>
          </cell>
          <cell r="G493">
            <v>5391</v>
          </cell>
        </row>
        <row r="494">
          <cell r="D494">
            <v>7133</v>
          </cell>
          <cell r="E494" t="str">
            <v>GEOTEXTIL TEJIDO FORTEX BX-90 o 6x6</v>
          </cell>
          <cell r="F494" t="str">
            <v>M2</v>
          </cell>
          <cell r="G494">
            <v>12415</v>
          </cell>
        </row>
        <row r="495">
          <cell r="D495">
            <v>7134</v>
          </cell>
          <cell r="E495" t="str">
            <v>GEOTEXTIL REPAV 450 o PETROMAT</v>
          </cell>
          <cell r="F495" t="str">
            <v>M2</v>
          </cell>
          <cell r="G495">
            <v>4045</v>
          </cell>
        </row>
        <row r="496">
          <cell r="D496">
            <v>7135</v>
          </cell>
          <cell r="E496" t="str">
            <v>ADOQUIN DE ARCILLA 20x10x6</v>
          </cell>
          <cell r="F496" t="str">
            <v>UN</v>
          </cell>
          <cell r="G496">
            <v>627</v>
          </cell>
        </row>
        <row r="497">
          <cell r="D497">
            <v>7138</v>
          </cell>
          <cell r="E497" t="str">
            <v>BORDE CONTENEDOR DE RAICES A70 (1070x120x135mm)</v>
          </cell>
          <cell r="F497" t="str">
            <v>UN</v>
          </cell>
          <cell r="G497">
            <v>19700</v>
          </cell>
        </row>
        <row r="498">
          <cell r="D498">
            <v>7141</v>
          </cell>
          <cell r="E498" t="str">
            <v>SARDINEL BAJO A85 - RAMPAS (800x200x350mm)</v>
          </cell>
          <cell r="F498" t="str">
            <v>UN</v>
          </cell>
          <cell r="G498">
            <v>23097</v>
          </cell>
        </row>
        <row r="499">
          <cell r="D499">
            <v>7142</v>
          </cell>
          <cell r="E499" t="str">
            <v>DUCTO PVC TIPO TDP D=6"</v>
          </cell>
          <cell r="F499" t="str">
            <v>ML</v>
          </cell>
          <cell r="G499">
            <v>41643</v>
          </cell>
        </row>
        <row r="500">
          <cell r="D500">
            <v>7145</v>
          </cell>
          <cell r="E500" t="str">
            <v>MARCO Y TAPA CAJA INSPECCION AP / BT CODENSA CS274</v>
          </cell>
          <cell r="F500" t="str">
            <v>UN</v>
          </cell>
          <cell r="G500">
            <v>168535</v>
          </cell>
        </row>
        <row r="501">
          <cell r="D501">
            <v>7146</v>
          </cell>
          <cell r="E501" t="str">
            <v>GRUA BRAZO ARTICULADO (H=10.38m) -  - INCLUYE OPERARIO Y COMBUSTIBLE</v>
          </cell>
          <cell r="F501" t="str">
            <v>HR</v>
          </cell>
          <cell r="G501">
            <v>71400</v>
          </cell>
        </row>
        <row r="502">
          <cell r="D502">
            <v>7147</v>
          </cell>
          <cell r="E502" t="str">
            <v>POSTE EN CONCRETO AP, H=8m, CR=750 KG</v>
          </cell>
          <cell r="F502" t="str">
            <v>UN</v>
          </cell>
          <cell r="G502">
            <v>453900</v>
          </cell>
        </row>
        <row r="503">
          <cell r="D503">
            <v>7151</v>
          </cell>
          <cell r="E503" t="str">
            <v>MARCO Y TAPA CAJA PASO SENCILLA EN CALZADA ETB</v>
          </cell>
          <cell r="F503" t="str">
            <v>UN</v>
          </cell>
          <cell r="G503">
            <v>214281</v>
          </cell>
        </row>
        <row r="504">
          <cell r="D504">
            <v>7152</v>
          </cell>
          <cell r="E504" t="str">
            <v>MARCO Y TAPAS CAJA PASO DOBLE EN CALZADA ETB</v>
          </cell>
          <cell r="F504" t="str">
            <v>UN</v>
          </cell>
          <cell r="G504">
            <v>340830</v>
          </cell>
        </row>
        <row r="505">
          <cell r="D505">
            <v>7153</v>
          </cell>
          <cell r="E505" t="str">
            <v>EMULSION MODIFICADA CON POLIMEROS CRR-1m</v>
          </cell>
          <cell r="F505" t="str">
            <v>LT</v>
          </cell>
          <cell r="G505">
            <v>1363</v>
          </cell>
        </row>
        <row r="506">
          <cell r="D506">
            <v>7154</v>
          </cell>
          <cell r="E506" t="str">
            <v>EMULSION MODIFICADA CON POLIMEROS CRR-2m</v>
          </cell>
          <cell r="F506" t="str">
            <v>LT</v>
          </cell>
          <cell r="G506">
            <v>2395</v>
          </cell>
        </row>
        <row r="507">
          <cell r="D507">
            <v>7157</v>
          </cell>
          <cell r="E507" t="str">
            <v>BASE GRANULAR CLASE C (BG_C)</v>
          </cell>
          <cell r="F507" t="str">
            <v>M3</v>
          </cell>
          <cell r="G507">
            <v>57120</v>
          </cell>
        </row>
        <row r="508">
          <cell r="D508">
            <v>7158</v>
          </cell>
          <cell r="E508" t="str">
            <v>BASE GRANULAR CLASE B (BG_B)</v>
          </cell>
          <cell r="F508" t="str">
            <v>M3</v>
          </cell>
          <cell r="G508">
            <v>59500</v>
          </cell>
        </row>
        <row r="509">
          <cell r="D509">
            <v>7159</v>
          </cell>
          <cell r="E509" t="str">
            <v>BASE GRANULAR CLASE A (BG_A)</v>
          </cell>
          <cell r="F509" t="str">
            <v>M3</v>
          </cell>
          <cell r="G509">
            <v>65450</v>
          </cell>
        </row>
        <row r="510">
          <cell r="D510">
            <v>7160</v>
          </cell>
          <cell r="E510" t="str">
            <v>SUBBASE GRANULAR CLASE C (SBG_C)</v>
          </cell>
          <cell r="F510" t="str">
            <v>M3</v>
          </cell>
          <cell r="G510">
            <v>53550</v>
          </cell>
        </row>
        <row r="511">
          <cell r="D511">
            <v>7161</v>
          </cell>
          <cell r="E511" t="str">
            <v>SUBBASE GRANULAR CLASE B (SBG_B)</v>
          </cell>
          <cell r="F511" t="str">
            <v>M3</v>
          </cell>
          <cell r="G511">
            <v>55930</v>
          </cell>
        </row>
        <row r="512">
          <cell r="D512">
            <v>7162</v>
          </cell>
          <cell r="E512" t="str">
            <v>SUBBASE GRANULAR CLASE A (SBG_A)</v>
          </cell>
          <cell r="F512" t="str">
            <v>M3</v>
          </cell>
          <cell r="G512">
            <v>61880</v>
          </cell>
        </row>
        <row r="513">
          <cell r="D513">
            <v>7166</v>
          </cell>
          <cell r="E513" t="str">
            <v>RECICLADORA DE PAVIMENTO -  - INCLUYE OPERARIO Y COMBUSTIBLE</v>
          </cell>
          <cell r="F513" t="str">
            <v>HR</v>
          </cell>
          <cell r="G513">
            <v>550000</v>
          </cell>
        </row>
        <row r="514">
          <cell r="D514">
            <v>7172</v>
          </cell>
          <cell r="E514" t="str">
            <v>MEZCLA ASFÁLTICA EN CALIENTE TIPO DENSO MD20 CON CEMENTO ASFÁLTICO 80-100</v>
          </cell>
          <cell r="F514" t="str">
            <v>M3</v>
          </cell>
          <cell r="G514">
            <v>549780</v>
          </cell>
        </row>
        <row r="515">
          <cell r="D515">
            <v>7174</v>
          </cell>
          <cell r="E515" t="str">
            <v>MEZCLA ASFÁLTICA DENSA EN CALIENTE MD12 CON CEMENTO ASFÁLTICO 80-100</v>
          </cell>
          <cell r="F515" t="str">
            <v>M3</v>
          </cell>
          <cell r="G515">
            <v>561680</v>
          </cell>
        </row>
        <row r="516">
          <cell r="D516">
            <v>7181</v>
          </cell>
          <cell r="E516" t="str">
            <v>MEZCLA ASFÁLTICA EN CALIENTE TIPO DENSO MD10 CON CEMENTO ASFÁLTICO 80-100</v>
          </cell>
          <cell r="F516" t="str">
            <v>M3</v>
          </cell>
          <cell r="G516">
            <v>585480</v>
          </cell>
        </row>
        <row r="517">
          <cell r="D517">
            <v>7199</v>
          </cell>
          <cell r="E517" t="str">
            <v>CONCRETO MR39 (245 Kg/cm2)</v>
          </cell>
          <cell r="F517" t="str">
            <v>M3</v>
          </cell>
          <cell r="G517">
            <v>402220</v>
          </cell>
        </row>
        <row r="518">
          <cell r="D518">
            <v>7200</v>
          </cell>
          <cell r="E518" t="str">
            <v>CONCRETO MR36 (210 Kg/cm2)</v>
          </cell>
          <cell r="F518" t="str">
            <v>M3</v>
          </cell>
          <cell r="G518">
            <v>412930</v>
          </cell>
        </row>
        <row r="519">
          <cell r="D519">
            <v>7202</v>
          </cell>
          <cell r="E519" t="str">
            <v>MALLA ELECTROSOLDADA S=250x250mm, Ø=4x4mm</v>
          </cell>
          <cell r="F519" t="str">
            <v>KG</v>
          </cell>
          <cell r="G519">
            <v>3749</v>
          </cell>
        </row>
        <row r="520">
          <cell r="D520">
            <v>7203</v>
          </cell>
          <cell r="E520" t="str">
            <v>MALLA ELECTROSOLDADA S=150x150mm, Ø=5x5mm</v>
          </cell>
          <cell r="F520" t="str">
            <v>KG</v>
          </cell>
          <cell r="G520">
            <v>3749</v>
          </cell>
        </row>
        <row r="521">
          <cell r="D521">
            <v>7204</v>
          </cell>
          <cell r="E521" t="str">
            <v>MALLA ELECTROSOLDADA S=150x150mm, Ø=6x6mm</v>
          </cell>
          <cell r="F521" t="str">
            <v>KG</v>
          </cell>
          <cell r="G521">
            <v>3630</v>
          </cell>
        </row>
        <row r="522">
          <cell r="D522">
            <v>7205</v>
          </cell>
          <cell r="E522" t="str">
            <v>MALLA ELECTROSOLDADA S=150x150mm, Ø=7x7mm</v>
          </cell>
          <cell r="F522" t="str">
            <v>KG</v>
          </cell>
          <cell r="G522">
            <v>3630</v>
          </cell>
        </row>
        <row r="523">
          <cell r="D523">
            <v>7206</v>
          </cell>
          <cell r="E523" t="str">
            <v>MALLA ELECTROSOLDADA S=150x150mm, Ø=8x8mm</v>
          </cell>
          <cell r="F523" t="str">
            <v>KG</v>
          </cell>
          <cell r="G523">
            <v>3630</v>
          </cell>
        </row>
        <row r="524">
          <cell r="D524">
            <v>7207</v>
          </cell>
          <cell r="E524" t="str">
            <v>MALLA ELECTROSOLDADA S=150x150mm, Ø=4x4mm</v>
          </cell>
          <cell r="F524" t="str">
            <v>KG</v>
          </cell>
          <cell r="G524">
            <v>3344</v>
          </cell>
        </row>
        <row r="525">
          <cell r="D525">
            <v>7208</v>
          </cell>
          <cell r="E525" t="str">
            <v>MALLA ELECTROSOLDADA S=200x200mm, Ø=4x4mm</v>
          </cell>
          <cell r="F525" t="str">
            <v>KG</v>
          </cell>
          <cell r="G525">
            <v>3749</v>
          </cell>
        </row>
        <row r="526">
          <cell r="D526">
            <v>7216</v>
          </cell>
          <cell r="E526" t="str">
            <v>PINTURA TERMOPLASTICA (Sum y Aplic. con Microesf.)</v>
          </cell>
          <cell r="F526" t="str">
            <v>M2</v>
          </cell>
          <cell r="G526">
            <v>98259</v>
          </cell>
        </row>
        <row r="527">
          <cell r="D527">
            <v>7219</v>
          </cell>
          <cell r="E527" t="str">
            <v>MARCO Y TAPAS CAJA INSPECCION DOBLE CODENSA CS276</v>
          </cell>
          <cell r="F527" t="str">
            <v>UN</v>
          </cell>
          <cell r="G527">
            <v>574677</v>
          </cell>
        </row>
        <row r="528">
          <cell r="D528">
            <v>7224</v>
          </cell>
          <cell r="E528" t="str">
            <v>AROBASE AROTAPA HF TIPO 1 EAAB NP-024</v>
          </cell>
          <cell r="F528" t="str">
            <v>UN</v>
          </cell>
          <cell r="G528">
            <v>216580</v>
          </cell>
        </row>
        <row r="529">
          <cell r="D529">
            <v>7227</v>
          </cell>
          <cell r="E529" t="str">
            <v>TOPELLANTAS (500x200x150mm)</v>
          </cell>
          <cell r="F529" t="str">
            <v>UN</v>
          </cell>
          <cell r="G529">
            <v>19001</v>
          </cell>
        </row>
        <row r="530">
          <cell r="D530">
            <v>7228</v>
          </cell>
          <cell r="E530" t="str">
            <v>MARCO REJILLA SUMIDERO LATERAL 100 X 65</v>
          </cell>
          <cell r="F530" t="str">
            <v>UN</v>
          </cell>
          <cell r="G530">
            <v>90381</v>
          </cell>
        </row>
        <row r="531">
          <cell r="D531">
            <v>7229</v>
          </cell>
          <cell r="E531" t="str">
            <v>TIERRA NEGRA</v>
          </cell>
          <cell r="F531" t="str">
            <v>M3</v>
          </cell>
          <cell r="G531">
            <v>42000</v>
          </cell>
        </row>
        <row r="532">
          <cell r="D532">
            <v>7231</v>
          </cell>
          <cell r="E532" t="str">
            <v>DERECHOS DE BOTADERO</v>
          </cell>
          <cell r="F532" t="str">
            <v>M3</v>
          </cell>
          <cell r="G532">
            <v>4000</v>
          </cell>
        </row>
        <row r="533">
          <cell r="D533">
            <v>7236</v>
          </cell>
          <cell r="E533" t="str">
            <v>LUBRICANTE U.M. (EMPAQUE 500 gr)</v>
          </cell>
          <cell r="F533" t="str">
            <v>UN</v>
          </cell>
          <cell r="G533">
            <v>23275</v>
          </cell>
        </row>
        <row r="534">
          <cell r="D534">
            <v>7244</v>
          </cell>
          <cell r="E534" t="str">
            <v>UNION PVC U.M. EXT CORRUGADO/INT LISO U.M. NORMA NTC 3722-1 D=110MM (4")</v>
          </cell>
          <cell r="F534" t="str">
            <v>UN</v>
          </cell>
          <cell r="G534">
            <v>12621</v>
          </cell>
        </row>
        <row r="535">
          <cell r="D535">
            <v>7245</v>
          </cell>
          <cell r="E535" t="str">
            <v>UNION PVC U.M. EXT CORRUGADO/INT LISO U.M. NORMA NTC 3722-1 D=160MM (6")</v>
          </cell>
          <cell r="F535" t="str">
            <v>UN</v>
          </cell>
          <cell r="G535">
            <v>30585</v>
          </cell>
        </row>
        <row r="536">
          <cell r="D536">
            <v>7246</v>
          </cell>
          <cell r="E536" t="str">
            <v>TARIFA JORNAL - PERSONAL DE OBRA- TÉCNICO ELÉCTRICO (INCLUYE FACTOR DE PRESTACIONES)</v>
          </cell>
          <cell r="F536" t="str">
            <v>JR</v>
          </cell>
          <cell r="G536">
            <v>91250</v>
          </cell>
        </row>
        <row r="537">
          <cell r="D537">
            <v>7247</v>
          </cell>
          <cell r="E537" t="str">
            <v>TARIFA HORA - PERSONAL DE OBRA- TÉCNICO ELÉCTRICO (INCLUYE FACTOR DE PRESTACIONES)</v>
          </cell>
          <cell r="F537" t="str">
            <v>HR</v>
          </cell>
          <cell r="G537">
            <v>11407</v>
          </cell>
        </row>
        <row r="538">
          <cell r="D538">
            <v>7248</v>
          </cell>
          <cell r="E538" t="str">
            <v>TARIFA JORNAL - PERSONAL DE OBRA -  TECNICO PLOMERO (INCLUYE FACTOR DE PRESTACIONES)</v>
          </cell>
          <cell r="F538" t="str">
            <v>JR</v>
          </cell>
          <cell r="G538">
            <v>91250</v>
          </cell>
        </row>
        <row r="539">
          <cell r="D539">
            <v>7249</v>
          </cell>
          <cell r="E539" t="str">
            <v>TARIFA HORA - PERSONAL DE OBRA -  TECNICO PLOMERO (INCLUYE FACTOR DE PRESTACIONES)</v>
          </cell>
          <cell r="F539" t="str">
            <v>HR</v>
          </cell>
          <cell r="G539">
            <v>11407</v>
          </cell>
        </row>
        <row r="540">
          <cell r="D540">
            <v>7252</v>
          </cell>
          <cell r="E540" t="str">
            <v>PLANCHON EN ORDINARIO 2.90 X 0.18 X 0.04</v>
          </cell>
          <cell r="F540" t="str">
            <v>UN</v>
          </cell>
          <cell r="G540">
            <v>22253</v>
          </cell>
        </row>
        <row r="541">
          <cell r="D541">
            <v>7253</v>
          </cell>
          <cell r="E541" t="str">
            <v>PLANCHON EN ORDINARIO 3.90 X 0.18 X 0.04</v>
          </cell>
          <cell r="F541" t="str">
            <v>UN</v>
          </cell>
          <cell r="G541">
            <v>41055</v>
          </cell>
        </row>
        <row r="542">
          <cell r="D542">
            <v>7254</v>
          </cell>
          <cell r="E542" t="str">
            <v>PLANCHON EN ORDINARIO 4.90 X 0.18 X 0.04</v>
          </cell>
          <cell r="F542" t="str">
            <v>UN</v>
          </cell>
          <cell r="G542">
            <v>57120</v>
          </cell>
        </row>
        <row r="543">
          <cell r="D543">
            <v>7255</v>
          </cell>
          <cell r="E543" t="str">
            <v>PLANCHON EN ORDINARIO 5.90 X 0.18 X 0.04</v>
          </cell>
          <cell r="F543" t="str">
            <v>UN</v>
          </cell>
          <cell r="G543">
            <v>69020</v>
          </cell>
        </row>
        <row r="544">
          <cell r="D544">
            <v>7256</v>
          </cell>
          <cell r="E544" t="str">
            <v>REPISA EN ORDINARIO 2.90 X 0.08 X 0.04</v>
          </cell>
          <cell r="F544" t="str">
            <v>UN</v>
          </cell>
          <cell r="G544">
            <v>10172</v>
          </cell>
        </row>
        <row r="545">
          <cell r="D545">
            <v>7257</v>
          </cell>
          <cell r="E545" t="str">
            <v>REPISA EN ORDINARIO 3.90 X 0.08 X 0.04</v>
          </cell>
          <cell r="F545" t="str">
            <v>UN</v>
          </cell>
          <cell r="G545">
            <v>20825</v>
          </cell>
        </row>
        <row r="546">
          <cell r="D546">
            <v>7258</v>
          </cell>
          <cell r="E546" t="str">
            <v>REPISA EN ORDINARIO 4.90 X 0.08 X 0.04</v>
          </cell>
          <cell r="F546" t="str">
            <v>UN</v>
          </cell>
          <cell r="G546">
            <v>28560</v>
          </cell>
        </row>
        <row r="547">
          <cell r="D547">
            <v>7259</v>
          </cell>
          <cell r="E547" t="str">
            <v>REPISA EN ORDINARIO 5.90 X 0.08 X 0.04</v>
          </cell>
          <cell r="F547" t="str">
            <v>UN</v>
          </cell>
          <cell r="G547">
            <v>44625</v>
          </cell>
        </row>
        <row r="548">
          <cell r="D548">
            <v>7260</v>
          </cell>
          <cell r="E548" t="str">
            <v>DURMIENTE EN ORDINARIO 2.90 X 0.04 X 0.04</v>
          </cell>
          <cell r="F548" t="str">
            <v>UN</v>
          </cell>
          <cell r="G548">
            <v>4998</v>
          </cell>
        </row>
        <row r="549">
          <cell r="D549">
            <v>7261</v>
          </cell>
          <cell r="E549" t="str">
            <v>DURMIENTE EN ORDINARIO 3.90 X 0.04 X 0.04</v>
          </cell>
          <cell r="F549" t="str">
            <v>UN</v>
          </cell>
          <cell r="G549">
            <v>10472</v>
          </cell>
        </row>
        <row r="550">
          <cell r="D550">
            <v>7262</v>
          </cell>
          <cell r="E550" t="str">
            <v>CERCO EN ORDINARIO 2.90 X 0.08 X 0.08</v>
          </cell>
          <cell r="F550" t="str">
            <v>UN</v>
          </cell>
          <cell r="G550">
            <v>20344</v>
          </cell>
        </row>
        <row r="551">
          <cell r="D551">
            <v>7263</v>
          </cell>
          <cell r="E551" t="str">
            <v>CERCO EN ORDINARIO 3.90 X 0.08 X 0.08</v>
          </cell>
          <cell r="F551" t="str">
            <v>UN</v>
          </cell>
          <cell r="G551">
            <v>41055</v>
          </cell>
        </row>
        <row r="552">
          <cell r="D552">
            <v>7264</v>
          </cell>
          <cell r="E552" t="str">
            <v>CERCO EN ORDINARIO 4.90 X 0.08 X 0.08</v>
          </cell>
          <cell r="F552" t="str">
            <v>UN</v>
          </cell>
          <cell r="G552">
            <v>57120</v>
          </cell>
        </row>
        <row r="553">
          <cell r="D553">
            <v>7265</v>
          </cell>
          <cell r="E553" t="str">
            <v>CERCO EN ORDINARIO 5.90 X 0.08 X 0.08</v>
          </cell>
          <cell r="F553" t="str">
            <v>UN</v>
          </cell>
          <cell r="G553">
            <v>69020</v>
          </cell>
        </row>
        <row r="554">
          <cell r="D554">
            <v>7266</v>
          </cell>
          <cell r="E554" t="str">
            <v>TABLA BURRA EN ORDINARIO 2.90 X 0.28 X 0.025</v>
          </cell>
          <cell r="F554" t="str">
            <v>UN</v>
          </cell>
          <cell r="G554">
            <v>20954</v>
          </cell>
        </row>
        <row r="555">
          <cell r="D555">
            <v>7267</v>
          </cell>
          <cell r="E555" t="str">
            <v>TABLA BURRA EN ORDINARIO 2.90 X 0.23 X 0.025</v>
          </cell>
          <cell r="F555" t="str">
            <v>UN</v>
          </cell>
          <cell r="G555">
            <v>16953</v>
          </cell>
        </row>
        <row r="556">
          <cell r="D556">
            <v>7268</v>
          </cell>
          <cell r="E556" t="str">
            <v>TABLA BURRA EN ORDINARIO 2.90 X 0.18 X 0.025</v>
          </cell>
          <cell r="F556" t="str">
            <v>UN</v>
          </cell>
          <cell r="G556">
            <v>14875</v>
          </cell>
        </row>
        <row r="557">
          <cell r="D557">
            <v>7269</v>
          </cell>
          <cell r="E557" t="str">
            <v>TABLA BURRA EN ORDINARIO 2.90 X 0.13 X 0.025</v>
          </cell>
          <cell r="F557" t="str">
            <v>UN</v>
          </cell>
          <cell r="G557">
            <v>10710</v>
          </cell>
        </row>
        <row r="558">
          <cell r="D558">
            <v>7270</v>
          </cell>
          <cell r="E558" t="str">
            <v>TABLA CHAPA EN ORDINARIO 2.90 X 0.28 X 0.02</v>
          </cell>
          <cell r="F558" t="str">
            <v>UN</v>
          </cell>
          <cell r="G558">
            <v>15946</v>
          </cell>
        </row>
        <row r="559">
          <cell r="D559">
            <v>7271</v>
          </cell>
          <cell r="E559" t="str">
            <v>TABLA CHAPA EN ORDINARIO 2.90 X 0.23 X 0.02</v>
          </cell>
          <cell r="F559" t="str">
            <v>UN</v>
          </cell>
          <cell r="G559">
            <v>13269</v>
          </cell>
        </row>
        <row r="560">
          <cell r="D560">
            <v>7272</v>
          </cell>
          <cell r="E560" t="str">
            <v>TABLA CHAPA EN ORDINARIO 2.90 X 0.18 X 0.02</v>
          </cell>
          <cell r="F560" t="str">
            <v>UN</v>
          </cell>
          <cell r="G560">
            <v>10591</v>
          </cell>
        </row>
        <row r="561">
          <cell r="D561">
            <v>7273</v>
          </cell>
          <cell r="E561" t="str">
            <v>TABLA CHAPA EN ORDINARIO 2.90 X 0.13 X 0.02</v>
          </cell>
          <cell r="F561" t="str">
            <v>UN</v>
          </cell>
          <cell r="G561">
            <v>7973</v>
          </cell>
        </row>
        <row r="562">
          <cell r="D562">
            <v>7274</v>
          </cell>
          <cell r="E562" t="str">
            <v>CAMILLA EN ORDINARIO 1.40 X 0.70</v>
          </cell>
          <cell r="F562" t="str">
            <v>UN</v>
          </cell>
          <cell r="G562">
            <v>27370</v>
          </cell>
        </row>
        <row r="563">
          <cell r="D563">
            <v>7275</v>
          </cell>
          <cell r="E563" t="str">
            <v>LISTON EN ORDINARIO 3.00 X 0.10 X 0.018</v>
          </cell>
          <cell r="F563" t="str">
            <v>UN</v>
          </cell>
          <cell r="G563">
            <v>7735</v>
          </cell>
        </row>
        <row r="564">
          <cell r="D564">
            <v>7276</v>
          </cell>
          <cell r="E564" t="str">
            <v>LIMATON 3.00 M</v>
          </cell>
          <cell r="F564" t="str">
            <v>UN</v>
          </cell>
          <cell r="G564">
            <v>15470</v>
          </cell>
        </row>
        <row r="565">
          <cell r="D565">
            <v>7277</v>
          </cell>
          <cell r="E565" t="str">
            <v>LIMATON 4.00 M</v>
          </cell>
          <cell r="F565" t="str">
            <v>UN</v>
          </cell>
          <cell r="G565">
            <v>22610</v>
          </cell>
        </row>
        <row r="566">
          <cell r="D566">
            <v>7278</v>
          </cell>
          <cell r="E566" t="str">
            <v>LIMATON 5.00 M</v>
          </cell>
          <cell r="F566" t="str">
            <v>UN</v>
          </cell>
          <cell r="G566">
            <v>27370</v>
          </cell>
        </row>
        <row r="567">
          <cell r="D567">
            <v>7279</v>
          </cell>
          <cell r="E567" t="str">
            <v>LIMATON 6.00 M</v>
          </cell>
          <cell r="F567" t="str">
            <v>UN</v>
          </cell>
          <cell r="G567">
            <v>21083</v>
          </cell>
        </row>
        <row r="568">
          <cell r="D568">
            <v>7280</v>
          </cell>
          <cell r="E568" t="str">
            <v>LIMATON 7.00 M</v>
          </cell>
          <cell r="F568" t="str">
            <v>UN</v>
          </cell>
          <cell r="G568">
            <v>47600</v>
          </cell>
        </row>
        <row r="569">
          <cell r="D569">
            <v>7281</v>
          </cell>
          <cell r="E569" t="str">
            <v>LIMATON 8.00 M</v>
          </cell>
          <cell r="F569" t="str">
            <v>UN</v>
          </cell>
          <cell r="G569">
            <v>59325</v>
          </cell>
        </row>
        <row r="570">
          <cell r="D570">
            <v>7282</v>
          </cell>
          <cell r="E570" t="str">
            <v>VARA DE CORREDOR 3.0 M</v>
          </cell>
          <cell r="F570" t="str">
            <v>UN</v>
          </cell>
          <cell r="G570">
            <v>10115</v>
          </cell>
        </row>
        <row r="571">
          <cell r="D571">
            <v>7283</v>
          </cell>
          <cell r="E571" t="str">
            <v>VARA DE CORREDOR 4.0 M</v>
          </cell>
          <cell r="F571" t="str">
            <v>UN</v>
          </cell>
          <cell r="G571">
            <v>14994</v>
          </cell>
        </row>
        <row r="572">
          <cell r="D572">
            <v>7284</v>
          </cell>
          <cell r="E572" t="str">
            <v>VARA DE CORREDOR 5.0 M</v>
          </cell>
          <cell r="F572" t="str">
            <v>UN</v>
          </cell>
          <cell r="G572">
            <v>17493</v>
          </cell>
        </row>
        <row r="573">
          <cell r="D573">
            <v>7285</v>
          </cell>
          <cell r="E573" t="str">
            <v>VARA DE CORREDOR 6.0 M</v>
          </cell>
          <cell r="F573" t="str">
            <v>UN</v>
          </cell>
          <cell r="G573">
            <v>13594</v>
          </cell>
        </row>
        <row r="574">
          <cell r="D574">
            <v>7287</v>
          </cell>
          <cell r="E574" t="str">
            <v>VARA DE CLAVO 3.00 M</v>
          </cell>
          <cell r="F574" t="str">
            <v>UN</v>
          </cell>
          <cell r="G574">
            <v>4165</v>
          </cell>
        </row>
        <row r="575">
          <cell r="D575">
            <v>7288</v>
          </cell>
          <cell r="E575" t="str">
            <v>VARA DE CLAVO 6.00 M</v>
          </cell>
          <cell r="F575" t="str">
            <v>UN</v>
          </cell>
          <cell r="G575">
            <v>9975</v>
          </cell>
        </row>
        <row r="576">
          <cell r="D576">
            <v>7289</v>
          </cell>
          <cell r="E576" t="str">
            <v>BLOQUE PARA CAMARA TELEFONICA EPM -TELECOM</v>
          </cell>
          <cell r="F576" t="str">
            <v>UN</v>
          </cell>
          <cell r="G576">
            <v>4586</v>
          </cell>
        </row>
        <row r="577">
          <cell r="D577">
            <v>7291</v>
          </cell>
          <cell r="E577" t="str">
            <v>MARCO Y TAPA CIRCULAR TELECOM CT-014 (F)</v>
          </cell>
          <cell r="F577" t="str">
            <v>UN</v>
          </cell>
          <cell r="G577">
            <v>353430</v>
          </cell>
        </row>
        <row r="578">
          <cell r="D578">
            <v>7293</v>
          </cell>
          <cell r="E578" t="str">
            <v>MARCO Y TAPA CAMARA F1 TELECOM CT-043 (F)</v>
          </cell>
          <cell r="F578" t="str">
            <v>UN</v>
          </cell>
          <cell r="G578">
            <v>226100</v>
          </cell>
        </row>
        <row r="579">
          <cell r="D579">
            <v>7295</v>
          </cell>
          <cell r="E579" t="str">
            <v>MARCO Y TAPAS CAMARA DOBLE F1 TELECOM CT-044 (F)</v>
          </cell>
          <cell r="F579" t="str">
            <v>UN</v>
          </cell>
          <cell r="G579">
            <v>380800</v>
          </cell>
        </row>
        <row r="580">
          <cell r="D580">
            <v>7298</v>
          </cell>
          <cell r="E580" t="str">
            <v>MARCO Y TAPA CAMARA F2 TELECOM CT-053 (F)</v>
          </cell>
          <cell r="F580" t="str">
            <v>UN</v>
          </cell>
          <cell r="G580">
            <v>157080</v>
          </cell>
        </row>
        <row r="581">
          <cell r="D581">
            <v>7300</v>
          </cell>
          <cell r="E581" t="str">
            <v>DUCTO TELEFONICO LIVIANO PVC TIPO EB D=6"</v>
          </cell>
          <cell r="F581" t="str">
            <v>ML</v>
          </cell>
          <cell r="G581">
            <v>40900</v>
          </cell>
        </row>
        <row r="582">
          <cell r="D582">
            <v>7302</v>
          </cell>
          <cell r="E582" t="str">
            <v>DUCTO PESADO PVC TIPO DB D=2"</v>
          </cell>
          <cell r="F582" t="str">
            <v>ML</v>
          </cell>
          <cell r="G582">
            <v>7260</v>
          </cell>
        </row>
        <row r="583">
          <cell r="D583">
            <v>7303</v>
          </cell>
          <cell r="E583" t="str">
            <v>DUCTO PESADO PVC TIPO DB D=3"</v>
          </cell>
          <cell r="F583" t="str">
            <v>ML</v>
          </cell>
          <cell r="G583">
            <v>16089</v>
          </cell>
        </row>
        <row r="584">
          <cell r="D584">
            <v>7304</v>
          </cell>
          <cell r="E584" t="str">
            <v>DUCTO PESADO PVC TIPO DB D=4"</v>
          </cell>
          <cell r="F584" t="str">
            <v>ML</v>
          </cell>
          <cell r="G584">
            <v>27147</v>
          </cell>
        </row>
        <row r="585">
          <cell r="D585">
            <v>7305</v>
          </cell>
          <cell r="E585" t="str">
            <v>DUCTO PESADO PVC TIPO DB D=6"</v>
          </cell>
          <cell r="F585" t="str">
            <v>ML</v>
          </cell>
          <cell r="G585">
            <v>56621</v>
          </cell>
        </row>
        <row r="586">
          <cell r="D586">
            <v>7306</v>
          </cell>
          <cell r="E586" t="str">
            <v>CINTA DE DEMARCACION Cal. 3 (ROLLO 500mx0.10m)</v>
          </cell>
          <cell r="F586" t="str">
            <v>UN</v>
          </cell>
          <cell r="G586">
            <v>21727</v>
          </cell>
        </row>
        <row r="587">
          <cell r="D587">
            <v>7307</v>
          </cell>
          <cell r="E587" t="str">
            <v>SOLDADURA SOLVENTE PARA PVC (1/4 GLN)</v>
          </cell>
          <cell r="F587" t="str">
            <v>UN</v>
          </cell>
          <cell r="G587">
            <v>100956</v>
          </cell>
        </row>
        <row r="588">
          <cell r="D588">
            <v>7308</v>
          </cell>
          <cell r="E588" t="str">
            <v>TARIFA MES - SMMLV</v>
          </cell>
          <cell r="F588" t="str">
            <v>MES</v>
          </cell>
          <cell r="G588">
            <v>1000000</v>
          </cell>
        </row>
        <row r="589">
          <cell r="D589">
            <v>7309</v>
          </cell>
          <cell r="E589" t="str">
            <v>ACERO FIGURADO Ø 1/4" A Ø 1" F'y=60000 PSI - Puesto en obra</v>
          </cell>
          <cell r="F589" t="str">
            <v>KG</v>
          </cell>
          <cell r="G589">
            <v>3332</v>
          </cell>
        </row>
        <row r="590">
          <cell r="D590">
            <v>7313</v>
          </cell>
          <cell r="E590" t="str">
            <v>VIBRADOR TIPO PULIDORA</v>
          </cell>
          <cell r="F590" t="str">
            <v>DIA</v>
          </cell>
          <cell r="G590">
            <v>26180</v>
          </cell>
        </row>
        <row r="591">
          <cell r="D591">
            <v>7317</v>
          </cell>
          <cell r="E591" t="str">
            <v>GEOTEXTIL NT 2500 o 501 NT</v>
          </cell>
          <cell r="F591" t="str">
            <v>M2</v>
          </cell>
          <cell r="G591">
            <v>4165</v>
          </cell>
        </row>
        <row r="592">
          <cell r="D592">
            <v>7325</v>
          </cell>
          <cell r="E592" t="str">
            <v>MANTO BIOLOGICO BIOTEX</v>
          </cell>
          <cell r="F592" t="str">
            <v>M2</v>
          </cell>
          <cell r="G592">
            <v>5581</v>
          </cell>
        </row>
        <row r="593">
          <cell r="D593">
            <v>7336</v>
          </cell>
          <cell r="E593" t="str">
            <v>LIMPIADOR (1/4 GLN)</v>
          </cell>
          <cell r="F593" t="str">
            <v>UN</v>
          </cell>
          <cell r="G593">
            <v>26758</v>
          </cell>
        </row>
        <row r="594">
          <cell r="D594">
            <v>7337</v>
          </cell>
          <cell r="E594" t="str">
            <v>IMPRIMANTE Y PUENTE DE ADHERENCIA</v>
          </cell>
          <cell r="F594" t="str">
            <v>KG</v>
          </cell>
          <cell r="G594">
            <v>76755</v>
          </cell>
        </row>
        <row r="595">
          <cell r="D595">
            <v>7338</v>
          </cell>
          <cell r="E595" t="str">
            <v>CINTA FLEXIBLE PARA SELLO DE JUNTAS A=15cm</v>
          </cell>
          <cell r="F595" t="str">
            <v>ML</v>
          </cell>
          <cell r="G595">
            <v>25752</v>
          </cell>
        </row>
        <row r="596">
          <cell r="D596">
            <v>7343</v>
          </cell>
          <cell r="E596" t="str">
            <v>BARANDA METALICA M80 (instalado y pintado)</v>
          </cell>
          <cell r="F596" t="str">
            <v>ML</v>
          </cell>
          <cell r="G596">
            <v>171063</v>
          </cell>
        </row>
        <row r="597">
          <cell r="D597">
            <v>7344</v>
          </cell>
          <cell r="E597" t="str">
            <v>BARANDA METALICA M81 (instalado y pintado)</v>
          </cell>
          <cell r="F597" t="str">
            <v>ML</v>
          </cell>
          <cell r="G597">
            <v>297500</v>
          </cell>
        </row>
        <row r="598">
          <cell r="D598">
            <v>7345</v>
          </cell>
          <cell r="E598" t="str">
            <v>CANECA EN ACERO INOXIDABLE TIPO BARCELONA</v>
          </cell>
          <cell r="F598" t="str">
            <v>UN</v>
          </cell>
          <cell r="G598">
            <v>464100</v>
          </cell>
        </row>
        <row r="599">
          <cell r="D599">
            <v>7346</v>
          </cell>
          <cell r="E599" t="str">
            <v>CABINA TELEFONICA DE PARED M21</v>
          </cell>
          <cell r="F599" t="str">
            <v>UN</v>
          </cell>
          <cell r="G599">
            <v>3735356</v>
          </cell>
        </row>
        <row r="600">
          <cell r="D600">
            <v>7351</v>
          </cell>
          <cell r="E600" t="str">
            <v>UNION DRESSER HD D=3"</v>
          </cell>
          <cell r="F600" t="str">
            <v>UN</v>
          </cell>
          <cell r="G600">
            <v>104004</v>
          </cell>
        </row>
        <row r="601">
          <cell r="D601">
            <v>7352</v>
          </cell>
          <cell r="E601" t="str">
            <v>UNION DRESSER HD D=4"</v>
          </cell>
          <cell r="F601" t="str">
            <v>UN</v>
          </cell>
          <cell r="G601">
            <v>106124</v>
          </cell>
        </row>
        <row r="602">
          <cell r="D602">
            <v>7353</v>
          </cell>
          <cell r="E602" t="str">
            <v>UNION DRESSER HD D=6"</v>
          </cell>
          <cell r="F602" t="str">
            <v>UN</v>
          </cell>
          <cell r="G602">
            <v>220244</v>
          </cell>
        </row>
        <row r="603">
          <cell r="D603">
            <v>7354</v>
          </cell>
          <cell r="E603" t="str">
            <v>UNION DRESSER HD D=8"</v>
          </cell>
          <cell r="F603" t="str">
            <v>UN</v>
          </cell>
          <cell r="G603">
            <v>268627</v>
          </cell>
        </row>
        <row r="604">
          <cell r="D604">
            <v>7355</v>
          </cell>
          <cell r="E604" t="str">
            <v>UNION DRESSER HD D=10"</v>
          </cell>
          <cell r="F604" t="str">
            <v>UN</v>
          </cell>
          <cell r="G604">
            <v>409899</v>
          </cell>
        </row>
        <row r="605">
          <cell r="D605">
            <v>7356</v>
          </cell>
          <cell r="E605" t="str">
            <v>UNION DRESSER HD D=12"</v>
          </cell>
          <cell r="F605" t="str">
            <v>UN</v>
          </cell>
          <cell r="G605">
            <v>611790</v>
          </cell>
        </row>
        <row r="606">
          <cell r="D606">
            <v>7359</v>
          </cell>
          <cell r="E606" t="str">
            <v>BARRERA RELLENABLE (1.45x0.45x0.55m) CON CINTA RET</v>
          </cell>
          <cell r="F606" t="str">
            <v>UN</v>
          </cell>
          <cell r="G606">
            <v>136850</v>
          </cell>
        </row>
        <row r="607">
          <cell r="D607">
            <v>7360</v>
          </cell>
          <cell r="E607" t="str">
            <v>BARRERA RELLENABLE (2.00x0.55x1.00m) CON CINTA RET</v>
          </cell>
          <cell r="F607" t="str">
            <v>UN</v>
          </cell>
          <cell r="G607">
            <v>285600</v>
          </cell>
        </row>
        <row r="608">
          <cell r="D608">
            <v>7361</v>
          </cell>
          <cell r="E608" t="str">
            <v>BLOQUE No. 4</v>
          </cell>
          <cell r="F608" t="str">
            <v>UN</v>
          </cell>
          <cell r="G608">
            <v>874</v>
          </cell>
        </row>
        <row r="609">
          <cell r="D609">
            <v>7362</v>
          </cell>
          <cell r="E609" t="str">
            <v>BLOQUE No. 5</v>
          </cell>
          <cell r="F609" t="str">
            <v>UN</v>
          </cell>
          <cell r="G609">
            <v>909</v>
          </cell>
        </row>
        <row r="610">
          <cell r="D610">
            <v>7363</v>
          </cell>
          <cell r="E610" t="str">
            <v>TAPA PARA POZO D=0.70m</v>
          </cell>
          <cell r="F610" t="str">
            <v>UN</v>
          </cell>
          <cell r="G610">
            <v>152939</v>
          </cell>
        </row>
        <row r="611">
          <cell r="D611">
            <v>7364</v>
          </cell>
          <cell r="E611" t="str">
            <v>REJILLA SUMIDERO TRANSVERSAL 50 X 50</v>
          </cell>
          <cell r="F611" t="str">
            <v>UN</v>
          </cell>
          <cell r="G611">
            <v>152272</v>
          </cell>
        </row>
        <row r="612">
          <cell r="D612">
            <v>7366</v>
          </cell>
          <cell r="E612" t="str">
            <v>UNION PVC U.M. EXT CORRUGADO/INT LISO U.M. NORMA NTC 3722-1 D=200MM (8")</v>
          </cell>
          <cell r="F612" t="str">
            <v>ML</v>
          </cell>
          <cell r="G612">
            <v>51343</v>
          </cell>
        </row>
        <row r="613">
          <cell r="D613">
            <v>7367</v>
          </cell>
          <cell r="E613" t="str">
            <v>UNION PVC U.M. EXT CORRUGADO/INT LISO U.M. NORMA NTC 3722-1 D=250MM (10")</v>
          </cell>
          <cell r="F613" t="str">
            <v>ML</v>
          </cell>
          <cell r="G613">
            <v>145842</v>
          </cell>
        </row>
        <row r="614">
          <cell r="D614">
            <v>7368</v>
          </cell>
          <cell r="E614" t="str">
            <v>UNION PVC U.M. EXT CORRUGADO/INT LISO U.M. NORMA NTC 3722-1 D=315MM (12")</v>
          </cell>
          <cell r="F614" t="str">
            <v>ML</v>
          </cell>
          <cell r="G614">
            <v>245000</v>
          </cell>
        </row>
        <row r="615">
          <cell r="D615">
            <v>7369</v>
          </cell>
          <cell r="E615" t="str">
            <v>UNION PVC U.M. EXT CORRUGADO/INT LISO U.M. NORMA NTC 3722-1T D=400MM (16")</v>
          </cell>
          <cell r="F615" t="str">
            <v>ML</v>
          </cell>
          <cell r="G615">
            <v>380468</v>
          </cell>
        </row>
        <row r="616">
          <cell r="D616">
            <v>7370</v>
          </cell>
          <cell r="E616" t="str">
            <v>UNION PVC U.M. EXT CORRUGADO/INT LISO U.M. NORMA NTC 3722-1 D=450MM (18")</v>
          </cell>
          <cell r="F616" t="str">
            <v>ML</v>
          </cell>
          <cell r="G616">
            <v>400204</v>
          </cell>
        </row>
        <row r="617">
          <cell r="D617">
            <v>7371</v>
          </cell>
          <cell r="E617" t="str">
            <v>UNION PVC U.M. EXT CORRUGADO/INT LISO U.M. NORMA NTC 3722-1 D=500MM (20")</v>
          </cell>
          <cell r="F617" t="str">
            <v>ML</v>
          </cell>
          <cell r="G617">
            <v>449624</v>
          </cell>
        </row>
        <row r="618">
          <cell r="D618">
            <v>7372</v>
          </cell>
          <cell r="E618" t="str">
            <v>CODO HD EXTREMO LISO 11.25ºX8``</v>
          </cell>
          <cell r="F618" t="str">
            <v>UN</v>
          </cell>
          <cell r="G618">
            <v>436818</v>
          </cell>
        </row>
        <row r="619">
          <cell r="D619">
            <v>7373</v>
          </cell>
          <cell r="E619" t="str">
            <v>CODO HD EXTREMO LISO 22.5ºX3``</v>
          </cell>
          <cell r="F619" t="str">
            <v>UN</v>
          </cell>
          <cell r="G619">
            <v>112569</v>
          </cell>
        </row>
        <row r="620">
          <cell r="D620">
            <v>7374</v>
          </cell>
          <cell r="E620" t="str">
            <v>VALVULA COMPUERTA ELASTICA VNA E. L. D=4"</v>
          </cell>
          <cell r="F620" t="str">
            <v>UN</v>
          </cell>
          <cell r="G620">
            <v>697441</v>
          </cell>
        </row>
        <row r="621">
          <cell r="D621">
            <v>7375</v>
          </cell>
          <cell r="E621" t="str">
            <v>VALVULA COMPUERTA ELASTICA VNA E. L. D=10"</v>
          </cell>
          <cell r="F621" t="str">
            <v>UN</v>
          </cell>
          <cell r="G621">
            <v>3886090</v>
          </cell>
        </row>
        <row r="622">
          <cell r="D622">
            <v>7376</v>
          </cell>
          <cell r="E622" t="str">
            <v>VALVULA COMPUERTA ELASTICA VNA E. L. D=12"</v>
          </cell>
          <cell r="F622" t="str">
            <v>UN</v>
          </cell>
          <cell r="G622">
            <v>4600661</v>
          </cell>
        </row>
        <row r="623">
          <cell r="D623">
            <v>7377</v>
          </cell>
          <cell r="E623" t="str">
            <v>CODO HD JUNTA HIDRAULICA PARA PVC 11.25ºX2"</v>
          </cell>
          <cell r="F623" t="str">
            <v>UN</v>
          </cell>
          <cell r="G623">
            <v>72191</v>
          </cell>
        </row>
        <row r="624">
          <cell r="D624">
            <v>7378</v>
          </cell>
          <cell r="E624" t="str">
            <v>CODO HD JUNTA HIDRAULICA PARA PVC 11.25ºX3"</v>
          </cell>
          <cell r="F624" t="str">
            <v>UN</v>
          </cell>
          <cell r="G624">
            <v>122358</v>
          </cell>
        </row>
        <row r="625">
          <cell r="D625">
            <v>7379</v>
          </cell>
          <cell r="E625" t="str">
            <v>CODO HD JUNTA HIDRAULICA PARA PVC 11.25ºX4"</v>
          </cell>
          <cell r="F625" t="str">
            <v>UN</v>
          </cell>
          <cell r="G625">
            <v>165183</v>
          </cell>
        </row>
        <row r="626">
          <cell r="D626">
            <v>7380</v>
          </cell>
          <cell r="E626" t="str">
            <v>CODO HD JUNTA HIDRAULICA PARA PVC 11.25ºX6"</v>
          </cell>
          <cell r="F626" t="str">
            <v>UN</v>
          </cell>
          <cell r="G626">
            <v>337708</v>
          </cell>
        </row>
        <row r="627">
          <cell r="D627">
            <v>7381</v>
          </cell>
          <cell r="E627" t="str">
            <v>CODO HD JUNTA HIDRAULICA PARA PVC 11.25ºX8"</v>
          </cell>
          <cell r="F627" t="str">
            <v>UN</v>
          </cell>
          <cell r="G627">
            <v>502891</v>
          </cell>
        </row>
        <row r="628">
          <cell r="D628">
            <v>7382</v>
          </cell>
          <cell r="E628" t="str">
            <v>REDUCCION PVC U.M. NORMA NTC 382 4"x2"</v>
          </cell>
          <cell r="F628" t="str">
            <v>UN</v>
          </cell>
          <cell r="G628">
            <v>150806</v>
          </cell>
        </row>
        <row r="629">
          <cell r="D629">
            <v>7384</v>
          </cell>
          <cell r="E629" t="str">
            <v>REDUCCION PVC U.M. NORMA NTC 382 4"x3"</v>
          </cell>
          <cell r="F629" t="str">
            <v>UN</v>
          </cell>
          <cell r="G629">
            <v>95000</v>
          </cell>
        </row>
        <row r="630">
          <cell r="D630">
            <v>7385</v>
          </cell>
          <cell r="E630" t="str">
            <v>REDUCCION PVC U.M. NORMA NTC 382 6"x4"</v>
          </cell>
          <cell r="F630" t="str">
            <v>UN</v>
          </cell>
          <cell r="G630">
            <v>166746</v>
          </cell>
        </row>
        <row r="631">
          <cell r="D631">
            <v>7386</v>
          </cell>
          <cell r="E631" t="str">
            <v>REDUCCION PVC U.M. NORMA NTC 382 8"x6"</v>
          </cell>
          <cell r="F631" t="str">
            <v>UN</v>
          </cell>
          <cell r="G631">
            <v>398650</v>
          </cell>
        </row>
        <row r="632">
          <cell r="D632">
            <v>7387</v>
          </cell>
          <cell r="E632" t="str">
            <v>TAPON PVC U.M. NORMA NTC 382 D=3"</v>
          </cell>
          <cell r="F632" t="str">
            <v>UN</v>
          </cell>
          <cell r="G632">
            <v>47996</v>
          </cell>
        </row>
        <row r="633">
          <cell r="D633">
            <v>7388</v>
          </cell>
          <cell r="E633" t="str">
            <v>TAPON PVC U.M. NORMA NTC 382 D=4"</v>
          </cell>
          <cell r="F633" t="str">
            <v>UN</v>
          </cell>
          <cell r="G633">
            <v>56000</v>
          </cell>
        </row>
        <row r="634">
          <cell r="D634">
            <v>7389</v>
          </cell>
          <cell r="E634" t="str">
            <v>TAPON PVC U.M. NORMA NTC 382 D=6"</v>
          </cell>
          <cell r="F634" t="str">
            <v>UN</v>
          </cell>
          <cell r="G634">
            <v>154660</v>
          </cell>
        </row>
        <row r="635">
          <cell r="D635">
            <v>7390</v>
          </cell>
          <cell r="E635" t="str">
            <v>TAPON PVC U.M. NORMA NTC 382 D=8"</v>
          </cell>
          <cell r="F635" t="str">
            <v>UN</v>
          </cell>
          <cell r="G635">
            <v>451373</v>
          </cell>
        </row>
        <row r="636">
          <cell r="D636">
            <v>7391</v>
          </cell>
          <cell r="E636" t="str">
            <v>REDUCCION CONCENTRICA HD E.L. 6"x2" (150x50mm)</v>
          </cell>
          <cell r="F636" t="str">
            <v>UN</v>
          </cell>
          <cell r="G636">
            <v>130923</v>
          </cell>
        </row>
        <row r="637">
          <cell r="D637">
            <v>7392</v>
          </cell>
          <cell r="E637" t="str">
            <v>REDUCCION CONCENTRICA HD E.L. 6"x3" (150x75mm)</v>
          </cell>
          <cell r="F637" t="str">
            <v>UN</v>
          </cell>
          <cell r="G637">
            <v>140712</v>
          </cell>
        </row>
        <row r="638">
          <cell r="D638">
            <v>7393</v>
          </cell>
          <cell r="E638" t="str">
            <v>REDUCCION CONCENTRICA HD E.L. 6"x4" (150x100mm)</v>
          </cell>
          <cell r="F638" t="str">
            <v>UN</v>
          </cell>
          <cell r="G638">
            <v>276529</v>
          </cell>
        </row>
        <row r="639">
          <cell r="D639">
            <v>7396</v>
          </cell>
          <cell r="E639" t="str">
            <v>REDUCCION CONCENTRICA HD E.L. 8"x4" (200x100mm)</v>
          </cell>
          <cell r="F639" t="str">
            <v>UN</v>
          </cell>
          <cell r="G639">
            <v>384204</v>
          </cell>
        </row>
        <row r="640">
          <cell r="D640">
            <v>7397</v>
          </cell>
          <cell r="E640" t="str">
            <v>REDUCCION CONCENTRICA HD E.L. 8"x6" (200x150mm)</v>
          </cell>
          <cell r="F640" t="str">
            <v>UN</v>
          </cell>
          <cell r="G640">
            <v>409899</v>
          </cell>
        </row>
        <row r="641">
          <cell r="D641">
            <v>7398</v>
          </cell>
          <cell r="E641" t="str">
            <v>REDUCCION CONCENTRICA HD E.L. 10"x3" (250x75mm)</v>
          </cell>
          <cell r="F641" t="str">
            <v>UN</v>
          </cell>
          <cell r="G641">
            <v>589766</v>
          </cell>
        </row>
        <row r="642">
          <cell r="D642">
            <v>7399</v>
          </cell>
          <cell r="E642" t="str">
            <v>REDUCCION CONCENTRICA HD E.L. 10"x4" (250x100mm)</v>
          </cell>
          <cell r="F642" t="str">
            <v>UN</v>
          </cell>
          <cell r="G642">
            <v>589766</v>
          </cell>
        </row>
        <row r="643">
          <cell r="D643">
            <v>7400</v>
          </cell>
          <cell r="E643" t="str">
            <v>REDUCCION CONCENTRICA HD E.L. 10"x6" (250x150mm)</v>
          </cell>
          <cell r="F643" t="str">
            <v>UN</v>
          </cell>
          <cell r="G643">
            <v>621579</v>
          </cell>
        </row>
        <row r="644">
          <cell r="D644">
            <v>7401</v>
          </cell>
          <cell r="E644" t="str">
            <v>REDUCCION CONCENTRICA HD E.L. 10"x8" (250x200mm)</v>
          </cell>
          <cell r="F644" t="str">
            <v>UN</v>
          </cell>
          <cell r="G644">
            <v>734148</v>
          </cell>
        </row>
        <row r="645">
          <cell r="D645">
            <v>7403</v>
          </cell>
          <cell r="E645" t="str">
            <v>REDUCCION CONCENTRICA HD E.L. 12"x4" (300x100mm)</v>
          </cell>
          <cell r="F645" t="str">
            <v>UN</v>
          </cell>
          <cell r="G645">
            <v>969075</v>
          </cell>
        </row>
        <row r="646">
          <cell r="D646">
            <v>7404</v>
          </cell>
          <cell r="E646" t="str">
            <v>REDUCCION CONCENTRICA HD E.L. 12"x6" (300x150mm)</v>
          </cell>
          <cell r="F646" t="str">
            <v>UN</v>
          </cell>
          <cell r="G646">
            <v>995398</v>
          </cell>
        </row>
        <row r="647">
          <cell r="D647">
            <v>7405</v>
          </cell>
          <cell r="E647" t="str">
            <v>REDUCCION CONCENTRICA HD E.L. 12"x8" (300x200mm)</v>
          </cell>
          <cell r="F647" t="str">
            <v>UN</v>
          </cell>
          <cell r="G647">
            <v>1229698</v>
          </cell>
        </row>
        <row r="648">
          <cell r="D648">
            <v>7406</v>
          </cell>
          <cell r="E648" t="str">
            <v>REDUCCION CONCENTRICA HD E.L. 12"x10"  (300x250mm)</v>
          </cell>
          <cell r="F648" t="str">
            <v>UN</v>
          </cell>
          <cell r="G648">
            <v>1421311</v>
          </cell>
        </row>
        <row r="649">
          <cell r="D649">
            <v>7407</v>
          </cell>
          <cell r="E649" t="str">
            <v>UNION REPARACION PVC U.M. NORMA NTC 382 D=2"</v>
          </cell>
          <cell r="F649" t="str">
            <v>UN</v>
          </cell>
          <cell r="G649">
            <v>27500</v>
          </cell>
        </row>
        <row r="650">
          <cell r="D650">
            <v>7409</v>
          </cell>
          <cell r="E650" t="str">
            <v>UNION REPARACION PVC U.M. NORMA NTC 382 D=3"</v>
          </cell>
          <cell r="F650" t="str">
            <v>UN</v>
          </cell>
          <cell r="G650">
            <v>45500</v>
          </cell>
        </row>
        <row r="651">
          <cell r="D651">
            <v>7410</v>
          </cell>
          <cell r="E651" t="str">
            <v>UNION REPARACION PVC U.M. NORMA NTC 382 D=4"</v>
          </cell>
          <cell r="F651" t="str">
            <v>UN</v>
          </cell>
          <cell r="G651">
            <v>78893</v>
          </cell>
        </row>
        <row r="652">
          <cell r="D652">
            <v>7411</v>
          </cell>
          <cell r="E652" t="str">
            <v>UNION REPARACION PVC U.M. NORMA NTC 382 D=10"</v>
          </cell>
          <cell r="F652" t="str">
            <v>UN</v>
          </cell>
          <cell r="G652">
            <v>572000</v>
          </cell>
        </row>
        <row r="653">
          <cell r="D653">
            <v>7412</v>
          </cell>
          <cell r="E653" t="str">
            <v>ACOPLE UNIVERSAL D=3" (85 a 103mm)</v>
          </cell>
          <cell r="F653" t="str">
            <v>UN</v>
          </cell>
          <cell r="G653">
            <v>112202</v>
          </cell>
        </row>
        <row r="654">
          <cell r="D654">
            <v>7413</v>
          </cell>
          <cell r="E654" t="str">
            <v>ACOPLE UNIVERSAL D=4" (110 a 128mm)</v>
          </cell>
          <cell r="F654" t="str">
            <v>UN</v>
          </cell>
          <cell r="G654">
            <v>128231</v>
          </cell>
        </row>
        <row r="655">
          <cell r="D655">
            <v>7414</v>
          </cell>
          <cell r="E655" t="str">
            <v>ACOPLE UNIVERSAL D=6" (167 a 189mm) R2</v>
          </cell>
          <cell r="F655" t="str">
            <v>UN</v>
          </cell>
          <cell r="G655">
            <v>256952</v>
          </cell>
        </row>
        <row r="656">
          <cell r="D656">
            <v>7415</v>
          </cell>
          <cell r="E656" t="str">
            <v>ACOPLE UNIVERSAL D=8" (234 a 252mm) R2</v>
          </cell>
          <cell r="F656" t="str">
            <v>UN</v>
          </cell>
          <cell r="G656">
            <v>299777</v>
          </cell>
        </row>
        <row r="657">
          <cell r="D657">
            <v>7416</v>
          </cell>
          <cell r="E657" t="str">
            <v>ACOPLE UNIVERSAL D=10" (292 a 310mm) R2</v>
          </cell>
          <cell r="F657" t="str">
            <v>UN</v>
          </cell>
          <cell r="G657">
            <v>575083</v>
          </cell>
        </row>
        <row r="658">
          <cell r="D658">
            <v>7417</v>
          </cell>
          <cell r="E658" t="str">
            <v>ACOPLE UNIVERSAL D=12" (350 a 368mm) R3</v>
          </cell>
          <cell r="F658" t="str">
            <v>UN</v>
          </cell>
          <cell r="G658">
            <v>672969</v>
          </cell>
        </row>
        <row r="659">
          <cell r="D659">
            <v>7418</v>
          </cell>
          <cell r="E659" t="str">
            <v>TARIFA MES - AUXILIO DE TRANSPORTE</v>
          </cell>
          <cell r="F659" t="str">
            <v>MES</v>
          </cell>
          <cell r="G659">
            <v>117172</v>
          </cell>
        </row>
        <row r="660">
          <cell r="D660">
            <v>7419</v>
          </cell>
          <cell r="E660" t="str">
            <v>CONCRETO GRAVA COMÚN 4500 PSI 31.5 MPa (315 Kg/cm2)</v>
          </cell>
          <cell r="F660" t="str">
            <v>M3</v>
          </cell>
          <cell r="G660">
            <v>405790</v>
          </cell>
        </row>
        <row r="661">
          <cell r="D661">
            <v>7420</v>
          </cell>
          <cell r="E661" t="str">
            <v>MORTERO 2500 PSI 17 MPa (175 Kg/cm2)</v>
          </cell>
          <cell r="F661" t="str">
            <v>M3</v>
          </cell>
          <cell r="G661">
            <v>416500</v>
          </cell>
        </row>
        <row r="662">
          <cell r="D662">
            <v>7421</v>
          </cell>
          <cell r="E662" t="str">
            <v>MORTERO 3000 PSI 21 MPa (210 Kg/cm2)</v>
          </cell>
          <cell r="F662" t="str">
            <v>M3</v>
          </cell>
          <cell r="G662">
            <v>416500</v>
          </cell>
        </row>
        <row r="663">
          <cell r="D663">
            <v>7422</v>
          </cell>
          <cell r="E663" t="str">
            <v>MORTERO 3500 PSI 24 MPa (245 Kg/cm2)</v>
          </cell>
          <cell r="F663" t="str">
            <v>M3</v>
          </cell>
          <cell r="G663">
            <v>428400</v>
          </cell>
        </row>
        <row r="664">
          <cell r="D664">
            <v>7423</v>
          </cell>
          <cell r="E664" t="str">
            <v>ARMADO CANASTAS PARA PILOTES</v>
          </cell>
          <cell r="F664" t="str">
            <v>KG</v>
          </cell>
          <cell r="G664">
            <v>452</v>
          </cell>
        </row>
        <row r="665">
          <cell r="D665">
            <v>7426</v>
          </cell>
          <cell r="E665" t="str">
            <v>GEODREN PLANAR H=1.0 o DRENAFLEX PLANAR H=1.0</v>
          </cell>
          <cell r="F665" t="str">
            <v>ML</v>
          </cell>
          <cell r="G665">
            <v>32457</v>
          </cell>
        </row>
        <row r="666">
          <cell r="D666">
            <v>7427</v>
          </cell>
          <cell r="E666" t="str">
            <v>GEODREN PLANAR H=2.0</v>
          </cell>
          <cell r="F666" t="str">
            <v>ML</v>
          </cell>
          <cell r="G666">
            <v>56062</v>
          </cell>
        </row>
        <row r="667">
          <cell r="D667">
            <v>7428</v>
          </cell>
          <cell r="E667" t="str">
            <v>GEODREN CON TUBERIA CIRCULAR 100mm H=0.5 o DRENAFLEX CON TUBERIA CIRCULAR 100mm H=0.5</v>
          </cell>
          <cell r="F667" t="str">
            <v>ML</v>
          </cell>
          <cell r="G667">
            <v>33957</v>
          </cell>
        </row>
        <row r="668">
          <cell r="D668">
            <v>7429</v>
          </cell>
          <cell r="E668" t="str">
            <v>GEODREN CON TUBERIA CIRCULAR 100mm H=1.0 o DRENAFLEX CON TUBERÍA 100mm H=1.0</v>
          </cell>
          <cell r="F668" t="str">
            <v>ML</v>
          </cell>
          <cell r="G668">
            <v>43409</v>
          </cell>
        </row>
        <row r="669">
          <cell r="D669">
            <v>7430</v>
          </cell>
          <cell r="E669" t="str">
            <v>GEODREN CON TUBERIA CIRCULAR 100mm H=2.0 o DRENAFLEX CON TUBERÍA CIRCULAR 100mm H=2.0</v>
          </cell>
          <cell r="F669" t="str">
            <v>ML</v>
          </cell>
          <cell r="G669">
            <v>81171</v>
          </cell>
        </row>
        <row r="670">
          <cell r="D670">
            <v>7434</v>
          </cell>
          <cell r="E670" t="str">
            <v>DISCO DIAMANTADO ASFALTO-CONCRETO 14"/350mm, cortes aprox. 1.600 a 1.800 mts. de profundidad máxima hasta 100mm.</v>
          </cell>
          <cell r="F670" t="str">
            <v>UN</v>
          </cell>
          <cell r="G670">
            <v>463624</v>
          </cell>
        </row>
        <row r="671">
          <cell r="D671">
            <v>7436</v>
          </cell>
          <cell r="E671" t="str">
            <v>MOTOBOMBA SUMERGIBLE Ø 2" O 3" - INCLUYE COMBUSTIBLE</v>
          </cell>
          <cell r="F671" t="str">
            <v>DIA</v>
          </cell>
          <cell r="G671">
            <v>65493</v>
          </cell>
        </row>
        <row r="672">
          <cell r="D672">
            <v>7437</v>
          </cell>
          <cell r="E672" t="str">
            <v>CORTADORA DE LADRILLO (SIN DISCO)</v>
          </cell>
          <cell r="F672" t="str">
            <v>DIA</v>
          </cell>
          <cell r="G672">
            <v>26180</v>
          </cell>
        </row>
        <row r="673">
          <cell r="D673">
            <v>7438</v>
          </cell>
          <cell r="E673" t="str">
            <v>RODILLO VIBROCOMPACTADOR TANDEM (2,5 - 3,0 TON) - INCLUYE OPERARIO Y COMBUSTIBLE</v>
          </cell>
          <cell r="F673" t="str">
            <v>DIA</v>
          </cell>
          <cell r="G673">
            <v>161158</v>
          </cell>
        </row>
        <row r="674">
          <cell r="D674">
            <v>7439</v>
          </cell>
          <cell r="E674" t="str">
            <v xml:space="preserve">MARTILLO DEMOLEDOR NEUMÁTICO </v>
          </cell>
          <cell r="F674" t="str">
            <v>HR</v>
          </cell>
          <cell r="G674">
            <v>7586</v>
          </cell>
        </row>
        <row r="675">
          <cell r="D675">
            <v>7442</v>
          </cell>
          <cell r="E675" t="str">
            <v>FONDO DE JUNTA EN ESPUMA DE POLIETILENO DE BAJA DENSIDAD D= 16 mm</v>
          </cell>
          <cell r="F675" t="str">
            <v>ML</v>
          </cell>
          <cell r="G675">
            <v>1345</v>
          </cell>
        </row>
        <row r="676">
          <cell r="D676">
            <v>7443</v>
          </cell>
          <cell r="E676" t="str">
            <v>FONDO DE JUNTA EN ESPUMA DE POLIETILENO DE BAJA DENSIDAD D= 22 mm</v>
          </cell>
          <cell r="F676" t="str">
            <v>ML</v>
          </cell>
          <cell r="G676">
            <v>2678</v>
          </cell>
        </row>
        <row r="677">
          <cell r="D677">
            <v>7444</v>
          </cell>
          <cell r="E677" t="str">
            <v>TUBERIA PVC SANITARIA U.S. D=1 1/2"</v>
          </cell>
          <cell r="F677" t="str">
            <v>ML</v>
          </cell>
          <cell r="G677">
            <v>10080</v>
          </cell>
        </row>
        <row r="678">
          <cell r="D678">
            <v>7445</v>
          </cell>
          <cell r="E678" t="str">
            <v>ACOPLE UNIVERSAL D=6" (159 a 181mm) R1</v>
          </cell>
          <cell r="F678" t="str">
            <v>UN</v>
          </cell>
          <cell r="G678">
            <v>198984</v>
          </cell>
        </row>
        <row r="679">
          <cell r="D679">
            <v>7446</v>
          </cell>
          <cell r="E679" t="str">
            <v>ACOPLE UNIVERSAL D=8" (218 a 235mm) R1</v>
          </cell>
          <cell r="F679" t="str">
            <v>UN</v>
          </cell>
          <cell r="G679">
            <v>324249</v>
          </cell>
        </row>
        <row r="680">
          <cell r="D680">
            <v>7448</v>
          </cell>
          <cell r="E680" t="str">
            <v>ACOPLE UNIVERSAL D=12" (315 a 333mm) R1</v>
          </cell>
          <cell r="F680" t="str">
            <v>UN</v>
          </cell>
          <cell r="G680">
            <v>611790</v>
          </cell>
        </row>
        <row r="681">
          <cell r="D681">
            <v>7451</v>
          </cell>
          <cell r="E681" t="str">
            <v>ACERO FIGURADO No. 8 (Ø 1") F'y=60000 PSI</v>
          </cell>
          <cell r="F681" t="str">
            <v>KG</v>
          </cell>
          <cell r="G681">
            <v>2832</v>
          </cell>
        </row>
        <row r="682">
          <cell r="D682">
            <v>7452</v>
          </cell>
          <cell r="E682" t="str">
            <v>ACERO FIGURADO No. 10 (Ø 1 1/4") F'y=60000 PSI</v>
          </cell>
          <cell r="F682" t="str">
            <v>KG</v>
          </cell>
          <cell r="G682">
            <v>3332</v>
          </cell>
        </row>
        <row r="683">
          <cell r="D683">
            <v>7453</v>
          </cell>
          <cell r="E683" t="str">
            <v>UNION REPARACION HD EXTREMO LISO D=4"</v>
          </cell>
          <cell r="F683" t="str">
            <v>UN</v>
          </cell>
          <cell r="G683">
            <v>116240</v>
          </cell>
        </row>
        <row r="684">
          <cell r="D684">
            <v>7455</v>
          </cell>
          <cell r="E684" t="str">
            <v>CODO HD EXTREMO LISO 22.5ºX8"</v>
          </cell>
          <cell r="F684" t="str">
            <v>UN</v>
          </cell>
          <cell r="G684">
            <v>450277</v>
          </cell>
        </row>
        <row r="685">
          <cell r="D685">
            <v>7457</v>
          </cell>
          <cell r="E685" t="str">
            <v>TUBERIA CONDUIT GALVANIZADA IMC D=1"</v>
          </cell>
          <cell r="F685" t="str">
            <v>ML</v>
          </cell>
          <cell r="G685">
            <v>16706</v>
          </cell>
        </row>
        <row r="686">
          <cell r="D686">
            <v>7458</v>
          </cell>
          <cell r="E686" t="str">
            <v>TUBERIA CONDUIT GALVANIZADA IMC D=1 1/2"</v>
          </cell>
          <cell r="F686" t="str">
            <v>ML</v>
          </cell>
          <cell r="G686">
            <v>27167</v>
          </cell>
        </row>
        <row r="687">
          <cell r="D687">
            <v>7460</v>
          </cell>
          <cell r="E687" t="str">
            <v>TUBERIA CONDUIT GALVANIZADA EMT D=1 1/2"</v>
          </cell>
          <cell r="F687" t="str">
            <v>ML</v>
          </cell>
          <cell r="G687">
            <v>13118</v>
          </cell>
        </row>
        <row r="688">
          <cell r="D688">
            <v>7461</v>
          </cell>
          <cell r="E688" t="str">
            <v>ARENA LAVADA DE PEÑA</v>
          </cell>
          <cell r="F688" t="str">
            <v>M3</v>
          </cell>
          <cell r="G688">
            <v>75970</v>
          </cell>
        </row>
        <row r="689">
          <cell r="D689">
            <v>7462</v>
          </cell>
          <cell r="E689" t="str">
            <v>TRANSPORTE DE PETREOS</v>
          </cell>
          <cell r="F689" t="str">
            <v>M3-KM</v>
          </cell>
          <cell r="G689">
            <v>1449</v>
          </cell>
        </row>
        <row r="690">
          <cell r="D690">
            <v>7463</v>
          </cell>
          <cell r="E690" t="str">
            <v>GEOTEXTIL NT 1600 o 351 NT</v>
          </cell>
          <cell r="F690" t="str">
            <v>M2</v>
          </cell>
          <cell r="G690">
            <v>2617</v>
          </cell>
        </row>
        <row r="691">
          <cell r="D691">
            <v>7464</v>
          </cell>
          <cell r="E691" t="str">
            <v>GEOTEXTIL NT 1800 o 401 NT</v>
          </cell>
          <cell r="F691" t="str">
            <v>M2</v>
          </cell>
          <cell r="G691">
            <v>3608</v>
          </cell>
        </row>
        <row r="692">
          <cell r="D692">
            <v>7465</v>
          </cell>
          <cell r="E692" t="str">
            <v>GEOTEXTIL NT 2000 o 451 NT</v>
          </cell>
          <cell r="F692" t="str">
            <v>M2</v>
          </cell>
          <cell r="G692">
            <v>3839</v>
          </cell>
        </row>
        <row r="693">
          <cell r="D693">
            <v>7466</v>
          </cell>
          <cell r="E693" t="str">
            <v>GEOTEXTIL T 1050</v>
          </cell>
          <cell r="F693" t="str">
            <v>M2</v>
          </cell>
          <cell r="G693">
            <v>2463</v>
          </cell>
        </row>
        <row r="694">
          <cell r="D694">
            <v>7467</v>
          </cell>
          <cell r="E694" t="str">
            <v>GEOTEXTIL T 1400 o 135 ST</v>
          </cell>
          <cell r="F694" t="str">
            <v>M2</v>
          </cell>
          <cell r="G694">
            <v>3035</v>
          </cell>
        </row>
        <row r="695">
          <cell r="D695">
            <v>7468</v>
          </cell>
          <cell r="E695" t="str">
            <v>GEOTEXTIL T 1700 o 200 ST</v>
          </cell>
          <cell r="F695" t="str">
            <v>M2</v>
          </cell>
          <cell r="G695">
            <v>3392</v>
          </cell>
        </row>
        <row r="696">
          <cell r="D696">
            <v>7471</v>
          </cell>
          <cell r="E696" t="str">
            <v>ENSAYO PARA DETERMINAR LA DENSIDAD DEL CEMENTO HIDRÁULICO. Norma técnica: NTC - 221  ASTM C188.</v>
          </cell>
          <cell r="F696" t="str">
            <v>UN</v>
          </cell>
          <cell r="G696">
            <v>67379</v>
          </cell>
        </row>
        <row r="697">
          <cell r="D697">
            <v>7472</v>
          </cell>
          <cell r="E697" t="str">
            <v>DETERMINACIÓN DEL TIEMPO DE FRAGUADO DEL CEMENTO HIDRÁULICO MEDIANTE AGUJA DE VICAT. Norma técnica: NTC - 118 ASTM C191.</v>
          </cell>
          <cell r="F697" t="str">
            <v>UN</v>
          </cell>
          <cell r="G697">
            <v>54859</v>
          </cell>
        </row>
        <row r="698">
          <cell r="D698">
            <v>7482</v>
          </cell>
          <cell r="E698" t="str">
            <v>EQUIVALENTE DE ARENA DE SUELOS Y AGREGADOS FINOS. Norma técnica: INV E 133-13 ASTM D2419 - 14.</v>
          </cell>
          <cell r="F698" t="str">
            <v>UN</v>
          </cell>
          <cell r="G698">
            <v>91630</v>
          </cell>
        </row>
        <row r="699">
          <cell r="D699">
            <v>7485</v>
          </cell>
          <cell r="E699" t="str">
            <v>RESISTENCIA A LA DEGRADACIÓN DE LOS AGREGADOS GRUESOS DE TAMAÑOS MAYORES DE 19 mm (¾") POR ABRASIÓN E IMPACTO EN LA MÁQUINA DE LOS ÁNGELES (CON TRITURACIÓN DE AGREGADOS). Norma técnica: INV E 219-13 NTC 93-2013.</v>
          </cell>
          <cell r="F699" t="str">
            <v>UN</v>
          </cell>
          <cell r="G699">
            <v>109363</v>
          </cell>
        </row>
        <row r="700">
          <cell r="D700">
            <v>7487</v>
          </cell>
          <cell r="E700" t="str">
            <v>VALOR DE AZUL DE METILENO EN AGREGADOS FINOS. Norma técnica: INV E 235-13</v>
          </cell>
          <cell r="F700" t="str">
            <v>UN</v>
          </cell>
          <cell r="G700">
            <v>157080</v>
          </cell>
        </row>
        <row r="701">
          <cell r="D701">
            <v>7488</v>
          </cell>
          <cell r="E701" t="str">
            <v>DETERMINACIÓN EN EL LABORATORIO DEL CONTENIDO DE AGUA (HUMEDAD) DE MUESTRAS DE SUELO, ROCA Y MEZCLAS DE SUELO - AGREGADO. Norma técnica: INV E 122-13 NTC-1495-13 ASTM D2216 - 10.</v>
          </cell>
          <cell r="F701" t="str">
            <v>UN</v>
          </cell>
          <cell r="G701">
            <v>11900</v>
          </cell>
        </row>
        <row r="702">
          <cell r="D702">
            <v>7489</v>
          </cell>
          <cell r="E702" t="str">
            <v>DETERMINACIÓN DE LA DENSIDAD (PESO UNITARIO) DE MUESTRAS DE SUELO. Norma técnica: ASTM D7263 - 09(2018).</v>
          </cell>
          <cell r="F702" t="str">
            <v>UN</v>
          </cell>
          <cell r="G702">
            <v>35700</v>
          </cell>
        </row>
        <row r="703">
          <cell r="D703">
            <v>7490</v>
          </cell>
          <cell r="E703" t="str">
            <v>DETERMINACIÓN DE LOS TAMAÑOS DE LAS PARTÍCULAS DE LOS SUELOS (GRANULOMETRÍA  POR TAMIZADO E HIDROMETRÍA). Norma técnica: INV E 123-13 ASTM D422 - 63(1998).</v>
          </cell>
          <cell r="F703" t="str">
            <v>UN</v>
          </cell>
          <cell r="G703">
            <v>113050</v>
          </cell>
        </row>
        <row r="704">
          <cell r="D704">
            <v>7493</v>
          </cell>
          <cell r="E704" t="str">
            <v>DETERMINACIÓN DE LA CANTIDAD DE MATERIAL QUE PASA EL TAMIZ DE 75 UM (N° 200) EN LOS AGREGADOS PÉTREOS MEDIANTE LAVADO. Norma técnica: INV E 214-13 NTC 78-1995.</v>
          </cell>
          <cell r="F704" t="str">
            <v>UN</v>
          </cell>
          <cell r="G704">
            <v>42840</v>
          </cell>
        </row>
        <row r="705">
          <cell r="D705">
            <v>7494</v>
          </cell>
          <cell r="E705" t="str">
            <v>DETERMINACIÓN DE LA GRAVEDAD ESPECÍFICA DE LAS PARTÍCULAS SÓLIDAS DE LOS SUELOS Y DEL LLENANTE MINERAL, EMPLEANDO UN PICNÓMETRO CON AGUA. Norma técnica: INV E - 128 -13 ASTM D854 - 14</v>
          </cell>
          <cell r="F705" t="str">
            <v>UN</v>
          </cell>
          <cell r="G705">
            <v>55930</v>
          </cell>
        </row>
        <row r="706">
          <cell r="D706">
            <v>7496</v>
          </cell>
          <cell r="E706" t="str">
            <v>DETERMINACIÓN DE LOS FACTORES DE CONTRACCIÓN DE LOS SUELOS. Norma técnica: INV E 127-13 NTC-1503-01 ASTM D427 - 04.</v>
          </cell>
          <cell r="F706" t="str">
            <v>UN</v>
          </cell>
          <cell r="G706">
            <v>73287</v>
          </cell>
        </row>
        <row r="707">
          <cell r="D707">
            <v>7497</v>
          </cell>
          <cell r="E707" t="str">
            <v>DETERMINACIÓN DEL CONTENIDO ORGÁNICO DE UN SUELO MEDIANTE EL ENSAYO DE PÉRDIDA POR IGNICIÓN. Norma técnica: INV E 121-13 AASHTO T 267.</v>
          </cell>
          <cell r="F707" t="str">
            <v>UN</v>
          </cell>
          <cell r="G707">
            <v>57120</v>
          </cell>
        </row>
        <row r="708">
          <cell r="D708">
            <v>7501</v>
          </cell>
          <cell r="E708" t="str">
            <v>CONSOLIDACIÓN UNIDIMENSIONAL DE SUELOS - MÉTODO B (RÁPIDA). Norma técnica: INV E 151-13 NTC-1917-00 ASTM D2435 / D2435M - 11.</v>
          </cell>
          <cell r="F708" t="str">
            <v>UN</v>
          </cell>
          <cell r="G708">
            <v>297500</v>
          </cell>
        </row>
        <row r="709">
          <cell r="D709">
            <v>7502</v>
          </cell>
          <cell r="E709" t="str">
            <v>CONSOLIDACIÓN UNIDIMENSIONAL DE SUELOS - MÉTODO A (LENTA). Norma técnica: INV E 151-13 NTC-1917-00 ASTM D2435 / D2435M - 11.</v>
          </cell>
          <cell r="F709" t="str">
            <v>UN</v>
          </cell>
          <cell r="G709">
            <v>606900</v>
          </cell>
        </row>
        <row r="710">
          <cell r="D710">
            <v>7503</v>
          </cell>
          <cell r="E710" t="str">
            <v>CONSOLIDACIÓN UNIDIMENSIONAL DE SUELOS - (DOBLE CICLO DE CARGA Y DESCARGA). Norma técnica: INV E 151-13 NTC-1917-00 ASTM D2435 / D2435M - 11.</v>
          </cell>
          <cell r="F710" t="str">
            <v>UN</v>
          </cell>
          <cell r="G710">
            <v>606900</v>
          </cell>
        </row>
        <row r="711">
          <cell r="D711">
            <v>7511</v>
          </cell>
          <cell r="E711" t="str">
            <v>CBR DE SUELOS COMPACTADOS EN EL LABORATORIO (SUELOS GRANULARES). Norma técnica: INV E 148-13 NTC-2122-13 ASTM D1883 - 16.</v>
          </cell>
          <cell r="F711" t="str">
            <v>UN</v>
          </cell>
          <cell r="G711">
            <v>341173</v>
          </cell>
        </row>
        <row r="712">
          <cell r="D712">
            <v>7520</v>
          </cell>
          <cell r="E712" t="str">
            <v>RELACIONES HUMEDAD - PESO UNITARIO SECO EN LOS SUELOS (ENSAYO NORMAL DE COMPACTACIÓN). Norma técnica: INV E 141-13 ASTM D698 - 12e2.</v>
          </cell>
          <cell r="F712" t="str">
            <v>UN</v>
          </cell>
          <cell r="G712">
            <v>121900</v>
          </cell>
        </row>
        <row r="713">
          <cell r="D713">
            <v>7523</v>
          </cell>
          <cell r="E713" t="str">
            <v>OBTENCIÓN DE NÚCLEOS DE CONCRETO ENDURECIDO. NÚCLEOS DE 3". Norma técnica: INV E 418-13 NTC 3658.</v>
          </cell>
          <cell r="F713" t="str">
            <v>UN</v>
          </cell>
          <cell r="G713">
            <v>196350</v>
          </cell>
        </row>
        <row r="714">
          <cell r="D714">
            <v>7524</v>
          </cell>
          <cell r="E714" t="str">
            <v>OBTENCIÓN DE NÚCLEOS DE CONCRETO ENDURECIDO. NÚCLEOS DE 4". Norma técnica: INV E 418-13 NTC 3658.</v>
          </cell>
          <cell r="F714" t="str">
            <v>UN</v>
          </cell>
          <cell r="G714">
            <v>155464</v>
          </cell>
        </row>
        <row r="715">
          <cell r="D715">
            <v>7530</v>
          </cell>
          <cell r="E715" t="str">
            <v>EXTRACCIÓN DE TESTIGOS DE PAVIMENTOS ASFÁLTICOS MEDIANTE NÚCLEOS DE 4". Norma técnica: INV E-758-13 ASTM D 5361.</v>
          </cell>
          <cell r="F715" t="str">
            <v>UN</v>
          </cell>
          <cell r="G715">
            <v>89250</v>
          </cell>
        </row>
        <row r="716">
          <cell r="D716">
            <v>7542</v>
          </cell>
          <cell r="E716" t="str">
            <v>RESISTENCIA A LA COMPRESIÓN DE CILINDROS DE CONCRETO (MOLDEADOS O NÚCLEOS). Norma técnica: INV E - 410 -13 NTC - 673 ASTM C 39/C 39M.</v>
          </cell>
          <cell r="F716" t="str">
            <v>UN</v>
          </cell>
          <cell r="G716">
            <v>5593</v>
          </cell>
        </row>
        <row r="717">
          <cell r="D717">
            <v>7544</v>
          </cell>
          <cell r="E717" t="str">
            <v>TRACCIÓN INDIRECTA DE CILINDROS DE CONCRETO. Norma técnica: INV E - 411 -13 NTC - 722 ASTM C496/C496M.</v>
          </cell>
          <cell r="F717" t="str">
            <v>UN</v>
          </cell>
          <cell r="G717">
            <v>16779</v>
          </cell>
        </row>
        <row r="718">
          <cell r="D718">
            <v>7550</v>
          </cell>
          <cell r="E718" t="str">
            <v>ENSAYO DE ADHERENCIA EN BANDEJA. Norma técnica: INV E – 740 - 13.</v>
          </cell>
          <cell r="F718" t="str">
            <v>UN</v>
          </cell>
          <cell r="G718">
            <v>107100</v>
          </cell>
        </row>
        <row r="719">
          <cell r="D719">
            <v>7551</v>
          </cell>
          <cell r="E719" t="str">
            <v>ESTABILIDAD Y FLUJO DE MEZCLAS ASFÁLTICAS EN CALIENTE EMPLEANDO EL EQUIPO MARSHALL (Una probeta). Norma técnica: INV E – 748 - 13 ASTM D6926 ASTM D6927.</v>
          </cell>
          <cell r="F719" t="str">
            <v>UN</v>
          </cell>
          <cell r="G719">
            <v>49028</v>
          </cell>
        </row>
        <row r="720">
          <cell r="D720">
            <v>7554</v>
          </cell>
          <cell r="E720" t="str">
            <v>SEÑALIZACION TUBULAR COLOMBINA PLASTICA</v>
          </cell>
          <cell r="F720" t="str">
            <v>UN</v>
          </cell>
          <cell r="G720">
            <v>27370</v>
          </cell>
        </row>
        <row r="721">
          <cell r="D721">
            <v>7555</v>
          </cell>
          <cell r="E721" t="str">
            <v>CINTA DE SEÑALIZACION CAL 4 (ROLLO 500mx0.10m)</v>
          </cell>
          <cell r="F721" t="str">
            <v>UN</v>
          </cell>
          <cell r="G721">
            <v>19798</v>
          </cell>
        </row>
        <row r="722">
          <cell r="D722">
            <v>7556</v>
          </cell>
          <cell r="E722" t="str">
            <v>PLASTICO NEGRO CALIBRE 6</v>
          </cell>
          <cell r="F722" t="str">
            <v>M2</v>
          </cell>
          <cell r="G722">
            <v>1188</v>
          </cell>
        </row>
        <row r="723">
          <cell r="D723">
            <v>7557</v>
          </cell>
          <cell r="E723" t="str">
            <v>BOLSA DE LONA</v>
          </cell>
          <cell r="F723" t="str">
            <v>UN</v>
          </cell>
          <cell r="G723">
            <v>1018</v>
          </cell>
        </row>
        <row r="724">
          <cell r="D724">
            <v>7558</v>
          </cell>
          <cell r="E724" t="str">
            <v>BAÑO TIPO FLUSHING</v>
          </cell>
          <cell r="F724" t="str">
            <v>UN/MES</v>
          </cell>
          <cell r="G724">
            <v>465433</v>
          </cell>
        </row>
        <row r="725">
          <cell r="D725">
            <v>7559</v>
          </cell>
          <cell r="E725" t="str">
            <v>TELA VERDE DE CERRAMIENTO (2.10mx250)</v>
          </cell>
          <cell r="F725" t="str">
            <v>M2</v>
          </cell>
          <cell r="G725">
            <v>732</v>
          </cell>
        </row>
        <row r="726">
          <cell r="D726">
            <v>7560</v>
          </cell>
          <cell r="E726" t="str">
            <v>POLISOMBRA 65% (1x7m) R-800 NEGRA</v>
          </cell>
          <cell r="F726" t="str">
            <v>M2</v>
          </cell>
          <cell r="G726">
            <v>1558</v>
          </cell>
        </row>
        <row r="727">
          <cell r="D727">
            <v>7561</v>
          </cell>
          <cell r="E727" t="str">
            <v>POLISOMBRA 47% (4x100m)</v>
          </cell>
          <cell r="F727" t="str">
            <v>M2</v>
          </cell>
          <cell r="G727">
            <v>1027</v>
          </cell>
        </row>
        <row r="728">
          <cell r="D728">
            <v>7562</v>
          </cell>
          <cell r="E728" t="str">
            <v>POSTE ROLLIZO D= 12cm a 15cm</v>
          </cell>
          <cell r="F728" t="str">
            <v>ML</v>
          </cell>
          <cell r="G728">
            <v>8715</v>
          </cell>
        </row>
        <row r="729">
          <cell r="D729">
            <v>7567</v>
          </cell>
          <cell r="E729" t="str">
            <v>SEÑAL EN POLIETILENO ALVEOLAR PARE-SIGA 45cms. DECORADA CON REFLECTIVO, GRADO ALTA INTENSIDAD</v>
          </cell>
          <cell r="F729" t="str">
            <v>UN</v>
          </cell>
          <cell r="G729">
            <v>61880</v>
          </cell>
        </row>
        <row r="730">
          <cell r="D730">
            <v>7568</v>
          </cell>
          <cell r="E730" t="str">
            <v>EXTINTOR x 5LB</v>
          </cell>
          <cell r="F730" t="str">
            <v>UN</v>
          </cell>
          <cell r="G730">
            <v>32800</v>
          </cell>
        </row>
        <row r="731">
          <cell r="D731">
            <v>7569</v>
          </cell>
          <cell r="E731" t="str">
            <v>BOTIQUIN PRIMEROS AUXILIOS CON MEDICAMENTOS DE 22CM X 27CM</v>
          </cell>
          <cell r="F731" t="str">
            <v>UN</v>
          </cell>
          <cell r="G731">
            <v>51308</v>
          </cell>
        </row>
        <row r="732">
          <cell r="D732">
            <v>7570</v>
          </cell>
          <cell r="E732" t="str">
            <v>CAMILLA EN MADERA NUEVA 0.70 x 1.4MT</v>
          </cell>
          <cell r="F732" t="str">
            <v>DIA</v>
          </cell>
          <cell r="G732">
            <v>250</v>
          </cell>
        </row>
        <row r="733">
          <cell r="D733">
            <v>7571</v>
          </cell>
          <cell r="E733" t="str">
            <v>CONOS H= 0,9- 1,0mt</v>
          </cell>
          <cell r="F733" t="str">
            <v>UN</v>
          </cell>
          <cell r="G733">
            <v>77350</v>
          </cell>
        </row>
        <row r="734">
          <cell r="D734">
            <v>7575</v>
          </cell>
          <cell r="E734" t="str">
            <v>CAPA IMPERMEABLE CALIBRE 14 - 16</v>
          </cell>
          <cell r="F734" t="str">
            <v>UN</v>
          </cell>
          <cell r="G734">
            <v>20361</v>
          </cell>
        </row>
        <row r="735">
          <cell r="D735">
            <v>7576</v>
          </cell>
          <cell r="E735" t="str">
            <v>PROTECCION AUDITIVA DE INSERTAR (PAR)</v>
          </cell>
          <cell r="F735" t="str">
            <v>UN</v>
          </cell>
          <cell r="G735">
            <v>612</v>
          </cell>
        </row>
        <row r="736">
          <cell r="D736">
            <v>7577</v>
          </cell>
          <cell r="E736" t="str">
            <v>GAFAS DE SEGURIDAD</v>
          </cell>
          <cell r="F736" t="str">
            <v>UN</v>
          </cell>
          <cell r="G736">
            <v>5230</v>
          </cell>
        </row>
        <row r="737">
          <cell r="D737">
            <v>7578</v>
          </cell>
          <cell r="E737" t="str">
            <v>GUANTES DE VAQUETA</v>
          </cell>
          <cell r="F737" t="str">
            <v>UN</v>
          </cell>
          <cell r="G737">
            <v>9890</v>
          </cell>
        </row>
        <row r="738">
          <cell r="D738">
            <v>7579</v>
          </cell>
          <cell r="E738" t="str">
            <v>MASCARILLA DESECHABLE</v>
          </cell>
          <cell r="F738" t="str">
            <v>UN</v>
          </cell>
          <cell r="G738">
            <v>432</v>
          </cell>
        </row>
        <row r="739">
          <cell r="D739">
            <v>7580</v>
          </cell>
          <cell r="E739" t="str">
            <v>CASCO DE SEGURIDAD DIELECTRICO</v>
          </cell>
          <cell r="F739" t="str">
            <v>UN</v>
          </cell>
          <cell r="G739">
            <v>14250</v>
          </cell>
        </row>
        <row r="740">
          <cell r="D740">
            <v>7582</v>
          </cell>
          <cell r="E740" t="str">
            <v>PETO EN CARNAZA</v>
          </cell>
          <cell r="F740" t="str">
            <v>UN</v>
          </cell>
          <cell r="G740">
            <v>17000</v>
          </cell>
        </row>
        <row r="741">
          <cell r="D741">
            <v>7583</v>
          </cell>
          <cell r="E741" t="str">
            <v>PROTECTOR AUDITIVO TIPO COPA</v>
          </cell>
          <cell r="F741" t="str">
            <v>UN</v>
          </cell>
          <cell r="G741">
            <v>20690</v>
          </cell>
        </row>
        <row r="742">
          <cell r="D742">
            <v>7585</v>
          </cell>
          <cell r="E742" t="str">
            <v>SARDINEL ALTO RAMPA A86</v>
          </cell>
          <cell r="F742" t="str">
            <v>ML</v>
          </cell>
          <cell r="G742">
            <v>26250</v>
          </cell>
        </row>
        <row r="743">
          <cell r="D743">
            <v>7586</v>
          </cell>
          <cell r="E743" t="str">
            <v>ESTOPEROL 10 cm x 3 cm (NO INCLUYE ELEMENTOS DE ANCLAJE)</v>
          </cell>
          <cell r="F743" t="str">
            <v>UN</v>
          </cell>
          <cell r="G743">
            <v>1666</v>
          </cell>
        </row>
        <row r="744">
          <cell r="D744">
            <v>7587</v>
          </cell>
          <cell r="E744" t="str">
            <v>PEGANTE EPOXICO DE DOS COMPONENTES</v>
          </cell>
          <cell r="F744" t="str">
            <v>KG</v>
          </cell>
          <cell r="G744">
            <v>81920</v>
          </cell>
        </row>
        <row r="745">
          <cell r="D745">
            <v>7596</v>
          </cell>
          <cell r="E745" t="str">
            <v>VIBRADOR TIPO AGUJA</v>
          </cell>
          <cell r="F745" t="str">
            <v>DIA</v>
          </cell>
          <cell r="G745">
            <v>22372</v>
          </cell>
        </row>
        <row r="746">
          <cell r="D746">
            <v>7598</v>
          </cell>
          <cell r="E746" t="str">
            <v>TRITURADO 1-1/2"</v>
          </cell>
          <cell r="F746" t="str">
            <v>M3</v>
          </cell>
          <cell r="G746">
            <v>53550</v>
          </cell>
        </row>
        <row r="747">
          <cell r="D747">
            <v>7603</v>
          </cell>
          <cell r="E747" t="str">
            <v>TUBERIA GRP 300mm (300mm-800mm PRESION) PN10 BAR SN 5000. No Incluye Transporte.</v>
          </cell>
          <cell r="F747" t="str">
            <v>ML</v>
          </cell>
          <cell r="G747">
            <v>490316</v>
          </cell>
        </row>
        <row r="748">
          <cell r="D748">
            <v>7604</v>
          </cell>
          <cell r="E748" t="str">
            <v>TUBERIA GRP 400mm (300mm-800mm PRESION) PN 10 BAR SN 5000. No Incluye Transporte.</v>
          </cell>
          <cell r="F748" t="str">
            <v>ML</v>
          </cell>
          <cell r="G748">
            <v>556582</v>
          </cell>
        </row>
        <row r="749">
          <cell r="D749">
            <v>7606</v>
          </cell>
          <cell r="E749" t="str">
            <v>TUBERIA GRP 500mm (300mm-800mm PRESION) PN 10 BAR SN 5000. No Incluye Transporte.</v>
          </cell>
          <cell r="F749" t="str">
            <v>ML</v>
          </cell>
          <cell r="G749">
            <v>634019</v>
          </cell>
        </row>
        <row r="750">
          <cell r="D750">
            <v>7607</v>
          </cell>
          <cell r="E750" t="str">
            <v>TUBERIA GRP 600mm (300mm-800mm PRESION) PN 10 BAR SN 5000. NO INCLUYE TRANSPORTE</v>
          </cell>
          <cell r="F750" t="str">
            <v>ML</v>
          </cell>
          <cell r="G750">
            <v>728036</v>
          </cell>
        </row>
        <row r="751">
          <cell r="D751">
            <v>7608</v>
          </cell>
          <cell r="E751" t="str">
            <v>TUBERIA GRP 700mm (300mm-800mm PRESION) PN 10 BAR SN 5000. NO INCLUYE TRANSPORTE</v>
          </cell>
          <cell r="F751" t="str">
            <v>ML</v>
          </cell>
          <cell r="G751">
            <v>955290</v>
          </cell>
        </row>
        <row r="752">
          <cell r="D752">
            <v>7610</v>
          </cell>
          <cell r="E752" t="str">
            <v>GEOMALLA TENSAR BX 1100 \ FORTGRID BX 30</v>
          </cell>
          <cell r="F752" t="str">
            <v>M2</v>
          </cell>
          <cell r="G752">
            <v>6807</v>
          </cell>
        </row>
        <row r="753">
          <cell r="D753">
            <v>7611</v>
          </cell>
          <cell r="E753" t="str">
            <v>GEOMALLA TENSAR BX 1200 \ FORTGRID BX 50</v>
          </cell>
          <cell r="F753" t="str">
            <v>M2</v>
          </cell>
          <cell r="G753">
            <v>10729</v>
          </cell>
        </row>
        <row r="754">
          <cell r="D754">
            <v>7613</v>
          </cell>
          <cell r="E754" t="str">
            <v>TUBERIA GRP 800mm (300mm-800mm PRESION) PN 10 BAR SN 5000. No Incluye Transporte.</v>
          </cell>
          <cell r="F754" t="str">
            <v>ML</v>
          </cell>
          <cell r="G754">
            <v>1078001</v>
          </cell>
        </row>
        <row r="755">
          <cell r="D755">
            <v>7614</v>
          </cell>
          <cell r="E755" t="str">
            <v>TUBERIA GRP 900mm (600mm-2400mm FLUJO LIBRE) PN 10 BAR SN 5000. No Incluye Transporte.</v>
          </cell>
          <cell r="F755" t="str">
            <v>ML</v>
          </cell>
          <cell r="G755">
            <v>1264214</v>
          </cell>
        </row>
        <row r="756">
          <cell r="D756">
            <v>7615</v>
          </cell>
          <cell r="E756" t="str">
            <v>TUBERIA GRP 1000mm (600mm-2400mm FLUJO LIBRE) PN 1 BAR SN 5000. No Incluye Transporte.</v>
          </cell>
          <cell r="F756" t="str">
            <v>ML</v>
          </cell>
          <cell r="G756">
            <v>1443019</v>
          </cell>
        </row>
        <row r="757">
          <cell r="D757">
            <v>7616</v>
          </cell>
          <cell r="E757" t="str">
            <v>TUBERIA GRP 1100mm (600mm-2400mm FLUJO LIBRE) PN 1 BAR SN 5000. No Incluye Transporte.</v>
          </cell>
          <cell r="F757" t="str">
            <v>ML</v>
          </cell>
          <cell r="G757">
            <v>1610710</v>
          </cell>
        </row>
        <row r="758">
          <cell r="D758">
            <v>7617</v>
          </cell>
          <cell r="E758" t="str">
            <v>TUBERIA GRP 1200mm (600mm-2400mm FLUJO LIBRE) PN 1 BAR SN 5000. NO INCLUYE TRANSPORTE.</v>
          </cell>
          <cell r="F758" t="str">
            <v>ML</v>
          </cell>
          <cell r="G758">
            <v>1948093</v>
          </cell>
        </row>
        <row r="759">
          <cell r="D759">
            <v>7618</v>
          </cell>
          <cell r="E759" t="str">
            <v>TUBERIA GRP 1300 (600mm-2400mm FLUJO LIBRE) PN 1 BAR SN 5000. NO INCLUYE TRANSPORTE</v>
          </cell>
          <cell r="F759" t="str">
            <v>ML</v>
          </cell>
          <cell r="G759">
            <v>2153298</v>
          </cell>
        </row>
        <row r="760">
          <cell r="D760">
            <v>7619</v>
          </cell>
          <cell r="E760" t="str">
            <v>TUBERIA GRP 1400 (600mm-2400mm FLUJO LIBRE) PN 1 BAR SN 5000. NO INCLUYE TRANSPORTE</v>
          </cell>
          <cell r="F760" t="str">
            <v>ML</v>
          </cell>
          <cell r="G760">
            <v>2396662</v>
          </cell>
        </row>
        <row r="761">
          <cell r="D761">
            <v>7620</v>
          </cell>
          <cell r="E761" t="str">
            <v>TUBERIA GRP 1500 (600mm-2400mm FLUJO LIBRE) PN 1 BAR SN 5000. NO INCLUYE TRANSPORTE</v>
          </cell>
          <cell r="F761" t="str">
            <v>ML</v>
          </cell>
          <cell r="G761">
            <v>2654667</v>
          </cell>
        </row>
        <row r="762">
          <cell r="D762">
            <v>7621</v>
          </cell>
          <cell r="E762" t="str">
            <v>TUBERIA GRP 1600 (600mm-2400mm FLUJO LIBRE) PN 1 BAR SN 5000. NO INCLUYE TRANSPORTE</v>
          </cell>
          <cell r="F762" t="str">
            <v>ML</v>
          </cell>
          <cell r="G762">
            <v>2981701</v>
          </cell>
        </row>
        <row r="763">
          <cell r="D763">
            <v>7622</v>
          </cell>
          <cell r="E763" t="str">
            <v>TUBERIA GRP 1700 (600mm-2400mm FLUJO LIBRE) PN 1 BAR SN 5000. NO INCLUYE TRANSPORTE</v>
          </cell>
          <cell r="F763" t="str">
            <v>ML</v>
          </cell>
          <cell r="G763">
            <v>3336664</v>
          </cell>
        </row>
        <row r="764">
          <cell r="D764">
            <v>7626</v>
          </cell>
          <cell r="E764" t="str">
            <v>ACOPLE GRP 300mm (PN 10 Bar) No Incluye Transporte.</v>
          </cell>
          <cell r="F764" t="str">
            <v>UN</v>
          </cell>
          <cell r="G764">
            <v>492315</v>
          </cell>
        </row>
        <row r="765">
          <cell r="D765">
            <v>7627</v>
          </cell>
          <cell r="E765" t="str">
            <v>ACOPLE GRP 350mm (PN 10 Bar) No Incluye Transporte.</v>
          </cell>
          <cell r="F765" t="str">
            <v>UN</v>
          </cell>
          <cell r="G765">
            <v>498254</v>
          </cell>
        </row>
        <row r="766">
          <cell r="D766">
            <v>7628</v>
          </cell>
          <cell r="E766" t="str">
            <v>ACOPLE GRP 400mm (PN 10 Bar) - NO INCLUYE TRANSPORTE</v>
          </cell>
          <cell r="F766" t="str">
            <v>UN</v>
          </cell>
          <cell r="G766">
            <v>554053</v>
          </cell>
        </row>
        <row r="767">
          <cell r="D767">
            <v>7630</v>
          </cell>
          <cell r="E767" t="str">
            <v>ACOPLE GRP 500mm (PN 10 Bar) - NO INCLUYE TRANSPORTE</v>
          </cell>
          <cell r="F767" t="str">
            <v>UN</v>
          </cell>
          <cell r="G767">
            <v>586275</v>
          </cell>
        </row>
        <row r="768">
          <cell r="D768">
            <v>7631</v>
          </cell>
          <cell r="E768" t="str">
            <v>ACOPLE GRP 600mm (PN 10 Bar) - NO INCLUYE TRANSPORTE</v>
          </cell>
          <cell r="F768" t="str">
            <v>UN</v>
          </cell>
          <cell r="G768">
            <v>853981</v>
          </cell>
        </row>
        <row r="769">
          <cell r="D769">
            <v>7632</v>
          </cell>
          <cell r="E769" t="str">
            <v>ACOPLE GRP 700mm (PN 10 Bar) - NO INCLUYE TRANSPORTE</v>
          </cell>
          <cell r="F769" t="str">
            <v>UN</v>
          </cell>
          <cell r="G769">
            <v>1086409</v>
          </cell>
        </row>
        <row r="770">
          <cell r="D770">
            <v>7633</v>
          </cell>
          <cell r="E770" t="str">
            <v>ACOPLE GRP 800mm (PN 10 Bar) - NO INCLUYE TRANSPORTE</v>
          </cell>
          <cell r="F770" t="str">
            <v>UN</v>
          </cell>
          <cell r="G770">
            <v>1256571</v>
          </cell>
        </row>
        <row r="771">
          <cell r="D771">
            <v>7634</v>
          </cell>
          <cell r="E771" t="str">
            <v>ACOPLE GRP 900mm (PN 10 Bar) - NO INCLUYE TRANSPORTE</v>
          </cell>
          <cell r="F771" t="str">
            <v>UN</v>
          </cell>
          <cell r="G771">
            <v>1316779</v>
          </cell>
        </row>
        <row r="772">
          <cell r="D772">
            <v>7635</v>
          </cell>
          <cell r="E772" t="str">
            <v>ACOPLE GRP 1000mm  (PN 1 BAR) - NO INCLUYE TRANSPORTE</v>
          </cell>
          <cell r="F772" t="str">
            <v>UN</v>
          </cell>
          <cell r="G772">
            <v>1469889</v>
          </cell>
        </row>
        <row r="773">
          <cell r="D773">
            <v>7636</v>
          </cell>
          <cell r="E773" t="str">
            <v>ACOPLE GRP 1100mm  (PN 1 BAR) - NO INCLUYE TRANSPORTE</v>
          </cell>
          <cell r="F773" t="str">
            <v>UN</v>
          </cell>
          <cell r="G773">
            <v>1586309</v>
          </cell>
        </row>
        <row r="774">
          <cell r="D774">
            <v>7637</v>
          </cell>
          <cell r="E774" t="str">
            <v>ACOPLE GRP 1200mm  (PN 1 BAR) - NO INCLUYE TRANSPORTE</v>
          </cell>
          <cell r="F774" t="str">
            <v>UN</v>
          </cell>
          <cell r="G774">
            <v>1824256</v>
          </cell>
        </row>
        <row r="775">
          <cell r="D775">
            <v>7638</v>
          </cell>
          <cell r="E775" t="str">
            <v>ACOPLE GRP 1300mm  (PN 1 BAR) - NO INCLUYE TRANSPORTE</v>
          </cell>
          <cell r="F775" t="str">
            <v>UN</v>
          </cell>
          <cell r="G775">
            <v>1722662</v>
          </cell>
        </row>
        <row r="776">
          <cell r="D776">
            <v>7639</v>
          </cell>
          <cell r="E776" t="str">
            <v>ACOPLE GRP 1400mm  (PN 1 BAR)</v>
          </cell>
          <cell r="F776" t="str">
            <v>UN</v>
          </cell>
          <cell r="G776">
            <v>1802804</v>
          </cell>
        </row>
        <row r="777">
          <cell r="D777">
            <v>7640</v>
          </cell>
          <cell r="E777" t="str">
            <v>ACOPLE GRP 1500mm  (PN 1 BAR) - NO INCLUYE TRANSPORTE</v>
          </cell>
          <cell r="F777" t="str">
            <v>UN</v>
          </cell>
          <cell r="G777">
            <v>1995308</v>
          </cell>
        </row>
        <row r="778">
          <cell r="D778">
            <v>7641</v>
          </cell>
          <cell r="E778" t="str">
            <v>ACOPLE GRP 1600mm  (PN 1 BAR)</v>
          </cell>
          <cell r="F778" t="str">
            <v>UN</v>
          </cell>
          <cell r="G778">
            <v>2339804</v>
          </cell>
        </row>
        <row r="779">
          <cell r="D779">
            <v>7642</v>
          </cell>
          <cell r="E779" t="str">
            <v>ACOPLE GRP 1700mm  (PN 1 BAR)</v>
          </cell>
          <cell r="F779" t="str">
            <v>UN</v>
          </cell>
          <cell r="G779">
            <v>2465221</v>
          </cell>
        </row>
        <row r="780">
          <cell r="D780">
            <v>7643</v>
          </cell>
          <cell r="E780" t="str">
            <v>ACOPLE GRP 1800mm  (PN 1 BAR) - NO INCLUYE TRANSPORTE</v>
          </cell>
          <cell r="F780" t="str">
            <v>UN</v>
          </cell>
          <cell r="G780">
            <v>3138456</v>
          </cell>
        </row>
        <row r="781">
          <cell r="D781">
            <v>7644</v>
          </cell>
          <cell r="E781" t="str">
            <v>ACOPLE GRP 2000mm  (PN 1 BAR) - NO INCLUYE TRANSPORTE</v>
          </cell>
          <cell r="F781" t="str">
            <v>UN</v>
          </cell>
          <cell r="G781">
            <v>3432739</v>
          </cell>
        </row>
        <row r="782">
          <cell r="D782">
            <v>7645</v>
          </cell>
          <cell r="E782" t="str">
            <v>TUBERIA GRP 1800 (600mm-2400mm FLUJO LIBRE) PN 1 BAR SN 5000 - NO INCLUYE TRANSPORTE</v>
          </cell>
          <cell r="F782" t="str">
            <v>ML</v>
          </cell>
          <cell r="G782">
            <v>3764183</v>
          </cell>
        </row>
        <row r="783">
          <cell r="D783">
            <v>7646</v>
          </cell>
          <cell r="E783" t="str">
            <v>TUBERIA GRP 2000 (600mm-2400mm FLUJO LIBRE) PN 1 BAR SN 5000 - NO INCLUYE TRANSPORTE</v>
          </cell>
          <cell r="F783" t="str">
            <v>ML</v>
          </cell>
          <cell r="G783">
            <v>4715239</v>
          </cell>
        </row>
        <row r="784">
          <cell r="D784">
            <v>7647</v>
          </cell>
          <cell r="E784" t="str">
            <v>ACOPLE GRP 2400mm - PN 1 BAR - NO INCLUYE TRANSPORTE</v>
          </cell>
          <cell r="F784" t="str">
            <v>UN</v>
          </cell>
          <cell r="G784">
            <v>4544079</v>
          </cell>
        </row>
        <row r="785">
          <cell r="D785">
            <v>7648</v>
          </cell>
          <cell r="E785" t="str">
            <v>TUBERIA GRP 2400 (600mm-2400mm FLUJO LIBRE) - PN 1 BAR SN 5000 - NO INCLUYE TRANSPORTE</v>
          </cell>
          <cell r="F785" t="str">
            <v>ML</v>
          </cell>
          <cell r="G785">
            <v>6982251</v>
          </cell>
        </row>
        <row r="786">
          <cell r="D786">
            <v>7650</v>
          </cell>
          <cell r="E786" t="str">
            <v>RECUBRIMIENTO BARRERA EPOXICO</v>
          </cell>
          <cell r="F786" t="str">
            <v>GLN</v>
          </cell>
          <cell r="G786">
            <v>171785</v>
          </cell>
        </row>
        <row r="787">
          <cell r="D787">
            <v>7651</v>
          </cell>
          <cell r="E787" t="str">
            <v>CATALIZADOR BARRERA EPOXICA COMPONENTE B</v>
          </cell>
          <cell r="F787" t="str">
            <v>GLN</v>
          </cell>
          <cell r="G787">
            <v>110509</v>
          </cell>
        </row>
        <row r="788">
          <cell r="D788">
            <v>7652</v>
          </cell>
          <cell r="E788" t="str">
            <v>RECUBRIMIENTO EN ESMALTE URETANO GRIS</v>
          </cell>
          <cell r="F788" t="str">
            <v>GLN</v>
          </cell>
          <cell r="G788">
            <v>183617</v>
          </cell>
        </row>
        <row r="789">
          <cell r="D789">
            <v>7653</v>
          </cell>
          <cell r="E789" t="str">
            <v>CATALIZADOR ESMALTE  URETANO (COMPONENTE B)</v>
          </cell>
          <cell r="F789" t="str">
            <v>GLN</v>
          </cell>
          <cell r="G789">
            <v>226947</v>
          </cell>
        </row>
        <row r="790">
          <cell r="D790">
            <v>7654</v>
          </cell>
          <cell r="E790" t="str">
            <v>DISOLVENTE EPOXICO</v>
          </cell>
          <cell r="F790" t="str">
            <v>GLN</v>
          </cell>
          <cell r="G790">
            <v>47400</v>
          </cell>
        </row>
        <row r="791">
          <cell r="D791">
            <v>7655</v>
          </cell>
          <cell r="E791" t="str">
            <v>DISOLVENTE URETANO</v>
          </cell>
          <cell r="F791" t="str">
            <v>GLN</v>
          </cell>
          <cell r="G791">
            <v>54264</v>
          </cell>
        </row>
        <row r="792">
          <cell r="D792">
            <v>7656</v>
          </cell>
          <cell r="E792" t="str">
            <v>IMPRIMANTE EPOXICO RICO EN ZINC</v>
          </cell>
          <cell r="F792" t="str">
            <v>GLN</v>
          </cell>
          <cell r="G792">
            <v>131227</v>
          </cell>
        </row>
        <row r="793">
          <cell r="D793">
            <v>7657</v>
          </cell>
          <cell r="E793" t="str">
            <v>CATALIZADOR PARA IMPRIMANTE EPOXICO RICO EN ZINC</v>
          </cell>
          <cell r="F793" t="str">
            <v>GLN</v>
          </cell>
          <cell r="G793">
            <v>122505</v>
          </cell>
        </row>
        <row r="794">
          <cell r="D794">
            <v>7658</v>
          </cell>
          <cell r="E794" t="str">
            <v>MEZCLA ASFÁLTICA EN CALIENTE CON ASFALTO MODIFICADO CON GRANO DE CAUCHO RECICLADO (GCR)</v>
          </cell>
          <cell r="F794" t="str">
            <v>M3</v>
          </cell>
          <cell r="G794">
            <v>821100</v>
          </cell>
        </row>
        <row r="795">
          <cell r="D795">
            <v>7664</v>
          </cell>
          <cell r="E795" t="str">
            <v>SEÑALETICA SITP 1-2 RUTAS H=3.75 CON O SIN CENEFA</v>
          </cell>
          <cell r="F795" t="str">
            <v>UN</v>
          </cell>
          <cell r="G795">
            <v>931770</v>
          </cell>
        </row>
        <row r="796">
          <cell r="D796">
            <v>7680</v>
          </cell>
          <cell r="E796" t="str">
            <v>PINTURA EN ESMALTE DOMESTICO</v>
          </cell>
          <cell r="F796" t="str">
            <v>GLN</v>
          </cell>
          <cell r="G796">
            <v>44900</v>
          </cell>
        </row>
        <row r="797">
          <cell r="D797">
            <v>7686</v>
          </cell>
          <cell r="E797" t="str">
            <v>BASE GRANULAR BG_B CON RECICLADO DE CONCRETO HIDRAULICO</v>
          </cell>
          <cell r="F797" t="str">
            <v>M3</v>
          </cell>
          <cell r="G797">
            <v>65450</v>
          </cell>
        </row>
        <row r="798">
          <cell r="D798">
            <v>7687</v>
          </cell>
          <cell r="E798" t="str">
            <v>BASE GRANULAR BG_A CON RECICLADO DE CONCRETO HIDRAULICO</v>
          </cell>
          <cell r="F798" t="str">
            <v>M3</v>
          </cell>
          <cell r="G798">
            <v>77350</v>
          </cell>
        </row>
        <row r="799">
          <cell r="D799">
            <v>7688</v>
          </cell>
          <cell r="E799" t="str">
            <v>BASE GRANULAR BG_C CON RECICLADO DE CONCRETO HIDRAULICO</v>
          </cell>
          <cell r="F799" t="str">
            <v>M3</v>
          </cell>
          <cell r="G799">
            <v>61880</v>
          </cell>
        </row>
        <row r="800">
          <cell r="D800">
            <v>7689</v>
          </cell>
          <cell r="E800" t="str">
            <v>SUBBASE GRANULAR SBG_A CON RECICLADO DE CONCRETO HIDRAULICO</v>
          </cell>
          <cell r="F800" t="str">
            <v>M3</v>
          </cell>
          <cell r="G800">
            <v>61880</v>
          </cell>
        </row>
        <row r="801">
          <cell r="D801">
            <v>7690</v>
          </cell>
          <cell r="E801" t="str">
            <v>SUBBASE GRANULAR SBG_B CON RECICLADO DE CONCRETO HIDRAULICO</v>
          </cell>
          <cell r="F801" t="str">
            <v>M3</v>
          </cell>
          <cell r="G801">
            <v>59500</v>
          </cell>
        </row>
        <row r="802">
          <cell r="D802">
            <v>7691</v>
          </cell>
          <cell r="E802" t="str">
            <v>SUBBASE GRANULAR SBG_C CON RECICLADO DE CONCRETO HIDRAULICO</v>
          </cell>
          <cell r="F802" t="str">
            <v>M3</v>
          </cell>
          <cell r="G802">
            <v>59500</v>
          </cell>
        </row>
        <row r="803">
          <cell r="D803">
            <v>7692</v>
          </cell>
          <cell r="E803" t="str">
            <v>SUBBASE GRANULAR CON RECICLADO DE CONCRETO ASFALTICO</v>
          </cell>
          <cell r="F803" t="str">
            <v>M3</v>
          </cell>
          <cell r="G803">
            <v>59500</v>
          </cell>
        </row>
        <row r="804">
          <cell r="D804">
            <v>7695</v>
          </cell>
          <cell r="E804" t="str">
            <v>SIERRA ELECTRICA CALADORA</v>
          </cell>
          <cell r="F804" t="str">
            <v>HR</v>
          </cell>
          <cell r="G804">
            <v>1561</v>
          </cell>
        </row>
        <row r="805">
          <cell r="D805">
            <v>7696</v>
          </cell>
          <cell r="E805" t="str">
            <v>DESTORNILLADOR DE IMPACTO</v>
          </cell>
          <cell r="F805" t="str">
            <v>HR</v>
          </cell>
          <cell r="G805">
            <v>1488</v>
          </cell>
        </row>
        <row r="806">
          <cell r="D806">
            <v>7697</v>
          </cell>
          <cell r="E806" t="str">
            <v>PLANTA ELECTRICA 4KW - INCLUYE COMBUSTIBLE</v>
          </cell>
          <cell r="F806" t="str">
            <v>HR</v>
          </cell>
          <cell r="G806">
            <v>6711</v>
          </cell>
        </row>
        <row r="807">
          <cell r="D807">
            <v>7698</v>
          </cell>
          <cell r="E807" t="str">
            <v>PULIDORA MANUAL ELECTRICA</v>
          </cell>
          <cell r="F807" t="str">
            <v>HR</v>
          </cell>
          <cell r="G807">
            <v>2487</v>
          </cell>
        </row>
        <row r="808">
          <cell r="D808">
            <v>7699</v>
          </cell>
          <cell r="E808" t="str">
            <v>DISCO DE CORTE METAL 7 X 1/8"</v>
          </cell>
          <cell r="F808" t="str">
            <v>UN</v>
          </cell>
          <cell r="G808">
            <v>6735</v>
          </cell>
        </row>
        <row r="809">
          <cell r="D809">
            <v>7700</v>
          </cell>
          <cell r="E809" t="str">
            <v>DISCO ABRASIVO DESBASTE METAL 7 X 1/4"</v>
          </cell>
          <cell r="F809" t="str">
            <v>UN</v>
          </cell>
          <cell r="G809">
            <v>7095</v>
          </cell>
        </row>
        <row r="810">
          <cell r="D810">
            <v>7701</v>
          </cell>
          <cell r="E810" t="str">
            <v>TALADRO ROTOPERCUTOR HASTA 3/4"</v>
          </cell>
          <cell r="F810" t="str">
            <v>HR</v>
          </cell>
          <cell r="G810">
            <v>2737</v>
          </cell>
        </row>
        <row r="811">
          <cell r="D811">
            <v>7702</v>
          </cell>
          <cell r="E811" t="str">
            <v>PISO EN ALUMINIO PARA PUENTES PEATONALES Y ESTACIONES TRANSMILENIO EN ALEACIÓN AA6070 - INCLUYE PERFILES DE ALUMINIO DE 30.5mm DE ALTURA Y 100mm DE ANCHO, SIN TROQUELAR.</v>
          </cell>
          <cell r="F811" t="str">
            <v>M2</v>
          </cell>
          <cell r="G811">
            <v>389546</v>
          </cell>
        </row>
        <row r="812">
          <cell r="D812">
            <v>7707</v>
          </cell>
          <cell r="E812" t="str">
            <v>GUADAÑADORA</v>
          </cell>
          <cell r="F812" t="str">
            <v>DIA</v>
          </cell>
          <cell r="G812">
            <v>31900</v>
          </cell>
        </row>
        <row r="813">
          <cell r="D813">
            <v>7710</v>
          </cell>
          <cell r="E813" t="str">
            <v>PLAQUETA TIPO REJILLA (PEATONAL) 0.40 x 0.40 e= 6cm</v>
          </cell>
          <cell r="F813" t="str">
            <v>UN</v>
          </cell>
          <cell r="G813">
            <v>29180</v>
          </cell>
        </row>
        <row r="814">
          <cell r="D814">
            <v>7713</v>
          </cell>
          <cell r="E814" t="str">
            <v>CODO PVC 45° D= 1 1/2"</v>
          </cell>
          <cell r="F814" t="str">
            <v>UN</v>
          </cell>
          <cell r="G814">
            <v>8115</v>
          </cell>
        </row>
        <row r="815">
          <cell r="D815">
            <v>7714</v>
          </cell>
          <cell r="E815" t="str">
            <v>LLAMA AMARILLA (suministro y plantación. incluye tierra negra )</v>
          </cell>
          <cell r="F815" t="str">
            <v>M2</v>
          </cell>
          <cell r="G815">
            <v>38000</v>
          </cell>
        </row>
        <row r="816">
          <cell r="D816">
            <v>7715</v>
          </cell>
          <cell r="E816" t="str">
            <v>COLA DE ZORRO (Suministro y plantación, incluye tierra negra , transporte y disposición final de escombros)</v>
          </cell>
          <cell r="F816" t="str">
            <v>M2</v>
          </cell>
          <cell r="G816">
            <v>55000</v>
          </cell>
        </row>
        <row r="817">
          <cell r="D817">
            <v>7717</v>
          </cell>
          <cell r="E817" t="str">
            <v>EUCALIPTO POMARROSO H=1.5mt (Incluye siembra caja, tierra, abono y tutor)</v>
          </cell>
          <cell r="F817" t="str">
            <v>UN</v>
          </cell>
          <cell r="G817">
            <v>55000</v>
          </cell>
        </row>
        <row r="818">
          <cell r="D818">
            <v>7718</v>
          </cell>
          <cell r="E818" t="str">
            <v>CHICALA H=1.5 (Incluye siembra, caja, tierra,  abono y tutor)</v>
          </cell>
          <cell r="F818" t="str">
            <v>UN</v>
          </cell>
          <cell r="G818">
            <v>97500</v>
          </cell>
        </row>
        <row r="819">
          <cell r="D819">
            <v>7720</v>
          </cell>
          <cell r="E819" t="str">
            <v>JAZMIN CHINO H= 1.5 mt (Incluye siembra, caja, tierra, abono y tutor</v>
          </cell>
          <cell r="F819" t="str">
            <v>UN</v>
          </cell>
          <cell r="G819">
            <v>125900</v>
          </cell>
        </row>
        <row r="820">
          <cell r="D820">
            <v>7722</v>
          </cell>
          <cell r="E820" t="str">
            <v>TUBERIA PVC PRESION E.L. D=1 1/2" RDE21 PSI 200</v>
          </cell>
          <cell r="F820" t="str">
            <v>ML</v>
          </cell>
          <cell r="G820">
            <v>11727</v>
          </cell>
        </row>
        <row r="821">
          <cell r="D821">
            <v>7723</v>
          </cell>
          <cell r="E821" t="str">
            <v>BLOQUEO Y TRANSPLANTE DE ARBOLES DE 1-5mt (Incluye transporte, recolección)</v>
          </cell>
          <cell r="F821" t="str">
            <v>UN</v>
          </cell>
          <cell r="G821">
            <v>1000000</v>
          </cell>
        </row>
        <row r="822">
          <cell r="D822">
            <v>7724</v>
          </cell>
          <cell r="E822" t="str">
            <v>BLOQUEO Y TRANSPLANTE DE ARBOLES DE 5 - 10mt (Incluye transporte, recolección)</v>
          </cell>
          <cell r="F822" t="str">
            <v>UN</v>
          </cell>
          <cell r="G822">
            <v>1500000</v>
          </cell>
        </row>
        <row r="823">
          <cell r="D823">
            <v>7725</v>
          </cell>
          <cell r="E823" t="str">
            <v>BLOQUEO Y TRANSPLANTE DE ARBOLES DE 10 - 15mt (Incluye transporte, recolección)</v>
          </cell>
          <cell r="F823" t="str">
            <v>UN</v>
          </cell>
          <cell r="G823">
            <v>2000000</v>
          </cell>
        </row>
        <row r="824">
          <cell r="D824">
            <v>7727</v>
          </cell>
          <cell r="E824" t="str">
            <v>TUBERIA ACERO AL CARBON SIN COSTURA SCH40 D=3"</v>
          </cell>
          <cell r="F824" t="str">
            <v>ML</v>
          </cell>
          <cell r="G824">
            <v>64647</v>
          </cell>
        </row>
        <row r="825">
          <cell r="D825">
            <v>7728</v>
          </cell>
          <cell r="E825" t="str">
            <v>TUBERIA ACERO AL CARBON SIN COSTURA SCH40 D=4"</v>
          </cell>
          <cell r="F825" t="str">
            <v>ML</v>
          </cell>
          <cell r="G825">
            <v>102108</v>
          </cell>
        </row>
        <row r="826">
          <cell r="D826">
            <v>7729</v>
          </cell>
          <cell r="E826" t="str">
            <v>TUBERIA ACERO AL CARBON SIN COSTURA SCH40 D=6"</v>
          </cell>
          <cell r="F826" t="str">
            <v>ML</v>
          </cell>
          <cell r="G826">
            <v>176663</v>
          </cell>
        </row>
        <row r="827">
          <cell r="D827">
            <v>7730</v>
          </cell>
          <cell r="E827" t="str">
            <v>TUBERIA ACERO AL CARBON SIN COSTURA SCH40 D=8"</v>
          </cell>
          <cell r="F827" t="str">
            <v>ML</v>
          </cell>
          <cell r="G827">
            <v>249783</v>
          </cell>
        </row>
        <row r="828">
          <cell r="D828">
            <v>7733</v>
          </cell>
          <cell r="E828" t="str">
            <v>TRANSPORTE TUBERIA ACERO AL CARBON</v>
          </cell>
          <cell r="F828" t="str">
            <v>KG</v>
          </cell>
          <cell r="G828">
            <v>31</v>
          </cell>
        </row>
        <row r="829">
          <cell r="D829">
            <v>7737</v>
          </cell>
          <cell r="E829" t="str">
            <v>ANALISIS GRANULOMETRICO  DE LOS AGREGADOS GRUESO Y FINO. Norma técnica: INV E 213-13 NTC 77-2007.</v>
          </cell>
          <cell r="F829" t="str">
            <v>UN</v>
          </cell>
          <cell r="G829">
            <v>86870</v>
          </cell>
        </row>
        <row r="830">
          <cell r="D830">
            <v>7738</v>
          </cell>
          <cell r="E830" t="str">
            <v>RESISTENCIA A LA DEGRADACIÓN DE LOS AGREGADOS DE TAMAÑOS MENORES DE 37.5 MM (1½") POR MEDIO DE LA MÁQUINA DE LOS ÁNGELES (SIN TRITURACIÓN DE LOS AGREGADOS). Norma técnica: INV E 218-13 NTC 98-2012.</v>
          </cell>
          <cell r="F830" t="str">
            <v>UN</v>
          </cell>
          <cell r="G830">
            <v>109363</v>
          </cell>
        </row>
        <row r="831">
          <cell r="D831">
            <v>7743</v>
          </cell>
          <cell r="E831" t="str">
            <v>PORCENTAJE DE PARTÍCULAS FRACTURADAS EN UN AGREGADO GRUESO. Norma técnica: INV E 227-13.</v>
          </cell>
          <cell r="F831" t="str">
            <v>UN</v>
          </cell>
          <cell r="G831">
            <v>59160</v>
          </cell>
        </row>
        <row r="832">
          <cell r="D832">
            <v>7744</v>
          </cell>
          <cell r="E832" t="str">
            <v>ÍNDICES DE APLANAMIENTO Y ALARGAMIENTO DE LOS AGREGADOS PARA CARRETERAS. Norma técnica: INV E 230-13.</v>
          </cell>
          <cell r="F832" t="str">
            <v>UN</v>
          </cell>
          <cell r="G832">
            <v>107100</v>
          </cell>
        </row>
        <row r="833">
          <cell r="D833">
            <v>7750</v>
          </cell>
          <cell r="E833" t="str">
            <v>DENSIDAD, DENSIDAD RELATIVA (GRAVEDAD ESPECÍFICA) Y ABSORCIÓN DEL AGREGADO FINO. Norma técnica: INV E 222-13 NTC-237-1995.</v>
          </cell>
          <cell r="F833" t="str">
            <v>UN</v>
          </cell>
          <cell r="G833">
            <v>74970</v>
          </cell>
        </row>
        <row r="834">
          <cell r="D834">
            <v>7752</v>
          </cell>
          <cell r="E834" t="str">
            <v>PENETRACION DE LOS MATERIALES BITUMINOSOS. Norma técnica: INV E - 706 - 13 NTC 5028 ASTM D5.</v>
          </cell>
          <cell r="F834" t="str">
            <v>UN</v>
          </cell>
          <cell r="G834">
            <v>86652</v>
          </cell>
        </row>
        <row r="835">
          <cell r="D835">
            <v>7754</v>
          </cell>
          <cell r="E835" t="str">
            <v>DUCTILIDAD DE LOS MATERIALES ASFÁLTICOS. Norma técnica: INV E-702-13 ASTM D113.</v>
          </cell>
          <cell r="F835" t="str">
            <v>UN</v>
          </cell>
          <cell r="G835">
            <v>102000</v>
          </cell>
        </row>
        <row r="836">
          <cell r="D836">
            <v>7755</v>
          </cell>
          <cell r="E836" t="str">
            <v>EVALUACIÓN DE LA SUSCEPTIBILIDAD AL AGUA DE LAS MEZCLAS DE CONCRETO ASFÁLTICO UTILIZANDO LA PRUEBA DE TRACCIÓN INDIRECTA (Séis probetas). Norma técnica: INV E - 725 - 13 AASHTO T 283 ASTM D4867/D4867M.</v>
          </cell>
          <cell r="F836" t="str">
            <v>UN</v>
          </cell>
          <cell r="G836">
            <v>796705</v>
          </cell>
        </row>
        <row r="837">
          <cell r="D837">
            <v>7758</v>
          </cell>
          <cell r="E837" t="str">
            <v>ENSAYO DE TENSIÓN INDIRECTA PARA DETERMINAR EL MÓDULO RESILIENTE DE MEZCLAS ASFÁLTICAS (3 TEMPERATURAS Y 3 FRECUENCIAS). Norma técnica: INV E - 749 - 13 UNE-EN 12697-26 Anexo F ASTM D7369.</v>
          </cell>
          <cell r="F837" t="str">
            <v>UN</v>
          </cell>
          <cell r="G837">
            <v>1275896</v>
          </cell>
        </row>
        <row r="838">
          <cell r="D838">
            <v>7762</v>
          </cell>
          <cell r="E838" t="str">
            <v>MÓDULO DE ELASTICIDAD ESTÁTICO Y RELACIÓN DE POISSON DEL CONCRETO EN COMPRESIÓN. Norma técnica: INV E - 749 - 13 UNE-EN 12697-26 Anexo F ASTM D7369.</v>
          </cell>
          <cell r="F838" t="str">
            <v>UN</v>
          </cell>
          <cell r="G838">
            <v>245140</v>
          </cell>
        </row>
        <row r="839">
          <cell r="D839">
            <v>7766</v>
          </cell>
          <cell r="E839" t="str">
            <v>PUNTO DE ABLANDAMIENTO DE MATERIALES BITUMINOSOS (APARATO DE ANILLO Y BOLA). Norma técnica: INV E – 712 - 13 ASTM D36/D36M.</v>
          </cell>
          <cell r="F839" t="str">
            <v>UN</v>
          </cell>
          <cell r="G839">
            <v>103000</v>
          </cell>
        </row>
        <row r="840">
          <cell r="D840">
            <v>7767</v>
          </cell>
          <cell r="E840" t="str">
            <v>ANDAMIO TUBULAR</v>
          </cell>
          <cell r="F840" t="str">
            <v>DIA</v>
          </cell>
          <cell r="G840">
            <v>655</v>
          </cell>
        </row>
        <row r="841">
          <cell r="D841">
            <v>7769</v>
          </cell>
          <cell r="E841" t="str">
            <v>PLANCHON PARA ANDAMIO</v>
          </cell>
          <cell r="F841" t="str">
            <v>DIA</v>
          </cell>
          <cell r="G841">
            <v>357</v>
          </cell>
        </row>
        <row r="842">
          <cell r="D842">
            <v>7770</v>
          </cell>
          <cell r="E842" t="str">
            <v>DISEÑO DE MEZCLAS ASFALTICAS METODO MARSHALL.</v>
          </cell>
          <cell r="F842" t="str">
            <v>UN</v>
          </cell>
          <cell r="G842">
            <v>1380933</v>
          </cell>
        </row>
        <row r="843">
          <cell r="D843">
            <v>7772</v>
          </cell>
          <cell r="E843" t="str">
            <v>DEMANDA BIOQUÍMICA DE OXIGENO (DBO5). Norma técnica: SM 5210 B.</v>
          </cell>
          <cell r="F843" t="str">
            <v>UN</v>
          </cell>
          <cell r="G843">
            <v>38080</v>
          </cell>
        </row>
        <row r="844">
          <cell r="D844">
            <v>7773</v>
          </cell>
          <cell r="E844" t="str">
            <v>DEMANDA QUÍMICA DE OXIGENO (DQO). Norma técnica: SM 5220 D.</v>
          </cell>
          <cell r="F844" t="str">
            <v>UN</v>
          </cell>
          <cell r="G844">
            <v>38080</v>
          </cell>
        </row>
        <row r="845">
          <cell r="D845">
            <v>7774</v>
          </cell>
          <cell r="E845" t="str">
            <v>OXÍGENO DISUELTO, MODIFICACIÓN DE AZIDA. Norma técnica: SM 4500 - OC.</v>
          </cell>
          <cell r="F845" t="str">
            <v>UN</v>
          </cell>
          <cell r="G845">
            <v>7140</v>
          </cell>
        </row>
        <row r="846">
          <cell r="D846">
            <v>7775</v>
          </cell>
          <cell r="E846" t="str">
            <v>NITROGENO TOTAL KSELDAHL. Norma técnica: SM 4500-NORG C.</v>
          </cell>
          <cell r="F846" t="str">
            <v>UN</v>
          </cell>
          <cell r="G846">
            <v>49071</v>
          </cell>
        </row>
        <row r="847">
          <cell r="D847">
            <v>7776</v>
          </cell>
          <cell r="E847" t="str">
            <v>FOSFORO TOTAL. Norma técnica: SM 4500 - P B, E.</v>
          </cell>
          <cell r="F847" t="str">
            <v>UN</v>
          </cell>
          <cell r="G847">
            <v>21777</v>
          </cell>
        </row>
        <row r="848">
          <cell r="D848">
            <v>7777</v>
          </cell>
          <cell r="E848" t="str">
            <v>COLIFORMES TOTALES FERMENTACIÓN TUBOS MÚLTIPLES. Norma técnica: SM 9221  B.</v>
          </cell>
          <cell r="F848" t="str">
            <v>UN</v>
          </cell>
          <cell r="G848">
            <v>38080</v>
          </cell>
        </row>
        <row r="849">
          <cell r="D849">
            <v>7778</v>
          </cell>
          <cell r="E849" t="str">
            <v>COLIFORMES FECALES  FERMENTACIÓN TUBOS MÚLTIPLES. Norma técnica: SM 9221 E.</v>
          </cell>
          <cell r="F849" t="str">
            <v>UN</v>
          </cell>
          <cell r="G849">
            <v>43197</v>
          </cell>
        </row>
        <row r="850">
          <cell r="D850">
            <v>7780</v>
          </cell>
          <cell r="E850" t="str">
            <v>POTASIO. Norma técnica: SM 3500 K - B.</v>
          </cell>
          <cell r="F850" t="str">
            <v>UN</v>
          </cell>
          <cell r="G850">
            <v>28560</v>
          </cell>
        </row>
        <row r="851">
          <cell r="D851">
            <v>7781</v>
          </cell>
          <cell r="E851" t="str">
            <v>ACIDEZ TOTAL. Norma técnica: SM 2310 B.</v>
          </cell>
          <cell r="F851" t="str">
            <v>UN</v>
          </cell>
          <cell r="G851">
            <v>10007</v>
          </cell>
        </row>
        <row r="852">
          <cell r="D852">
            <v>7782</v>
          </cell>
          <cell r="E852" t="str">
            <v>ALCALINIDAD TOTAL. Norma técnica: SM 2320 B.</v>
          </cell>
          <cell r="F852" t="str">
            <v>UN</v>
          </cell>
          <cell r="G852">
            <v>11662</v>
          </cell>
        </row>
        <row r="853">
          <cell r="D853">
            <v>7783</v>
          </cell>
          <cell r="E853" t="str">
            <v>TURBIEDAD, MÉTODO NEFELOMÉTRICO. Norma técnica: SM 2130 B.</v>
          </cell>
          <cell r="F853" t="str">
            <v>UN</v>
          </cell>
          <cell r="G853">
            <v>6466</v>
          </cell>
        </row>
        <row r="854">
          <cell r="D854">
            <v>7784</v>
          </cell>
          <cell r="E854" t="str">
            <v>GRASAS Y ACEITES. Norma técnica: SM 5520 B.</v>
          </cell>
          <cell r="F854" t="str">
            <v>UN</v>
          </cell>
          <cell r="G854">
            <v>42840</v>
          </cell>
        </row>
        <row r="855">
          <cell r="D855">
            <v>7785</v>
          </cell>
          <cell r="E855" t="str">
            <v>SOLIDOS SUSPENDIDOS TOTALES, SECADO A 103°C - 105°C. Norma técnica: SM 2540 D.</v>
          </cell>
          <cell r="F855" t="str">
            <v>UN</v>
          </cell>
          <cell r="G855">
            <v>21420</v>
          </cell>
        </row>
        <row r="856">
          <cell r="D856">
            <v>7786</v>
          </cell>
          <cell r="E856" t="str">
            <v>SOLIDOS DISUELTOS TOTALES. Norma técnica: SM 2540 C.</v>
          </cell>
          <cell r="F856" t="str">
            <v>UN</v>
          </cell>
          <cell r="G856">
            <v>21420</v>
          </cell>
        </row>
        <row r="857">
          <cell r="D857">
            <v>7787</v>
          </cell>
          <cell r="E857" t="str">
            <v>SOLIDOS TOTALES, SECADO A 103°C - 105°C. Norma técnica: SM 2540 B  ASTM C 1603 2010.</v>
          </cell>
          <cell r="F857" t="str">
            <v>UN</v>
          </cell>
          <cell r="G857">
            <v>21420</v>
          </cell>
        </row>
        <row r="858">
          <cell r="D858">
            <v>7788</v>
          </cell>
          <cell r="E858" t="str">
            <v>SOLIDOS SEDIMENTABLES. Norma técnica: SM 2540 F.</v>
          </cell>
          <cell r="F858" t="str">
            <v>UN</v>
          </cell>
          <cell r="G858">
            <v>18862</v>
          </cell>
        </row>
        <row r="859">
          <cell r="D859">
            <v>7798</v>
          </cell>
          <cell r="E859" t="str">
            <v>PH. Norma técnica: SM 4500 - H + B  ASTM D 1293 2012.</v>
          </cell>
          <cell r="F859" t="str">
            <v>UN</v>
          </cell>
          <cell r="G859">
            <v>3332</v>
          </cell>
        </row>
        <row r="860">
          <cell r="D860">
            <v>7800</v>
          </cell>
          <cell r="E860" t="str">
            <v>TEMPERATURA DEL AGUA. Norma técnica: SM 2550 B.</v>
          </cell>
          <cell r="F860" t="str">
            <v>UN</v>
          </cell>
          <cell r="G860">
            <v>2618</v>
          </cell>
        </row>
        <row r="861">
          <cell r="D861">
            <v>7801</v>
          </cell>
          <cell r="E861" t="str">
            <v>COLOR VERDADERO. Norma técnica: SM 2120 B.</v>
          </cell>
          <cell r="F861" t="str">
            <v>UN</v>
          </cell>
          <cell r="G861">
            <v>9745</v>
          </cell>
        </row>
        <row r="862">
          <cell r="D862">
            <v>7811</v>
          </cell>
          <cell r="E862" t="str">
            <v>CEPILLO INDUSTRIAL DE NYLON CON CABO DE 35CM A 42CM X 9CM X 17CM</v>
          </cell>
          <cell r="F862" t="str">
            <v>UN</v>
          </cell>
          <cell r="G862">
            <v>12910</v>
          </cell>
        </row>
        <row r="863">
          <cell r="D863">
            <v>7812</v>
          </cell>
          <cell r="E863" t="str">
            <v>CARRETILLA  RUEDA NEUMATICA PLATON METALICO CAPACIDAD CINCO PIES CUBICOS MANGO MADERA TIPO BUGGY</v>
          </cell>
          <cell r="F863" t="str">
            <v>UN</v>
          </cell>
          <cell r="G863">
            <v>123283</v>
          </cell>
        </row>
        <row r="864">
          <cell r="D864">
            <v>7813</v>
          </cell>
          <cell r="E864" t="str">
            <v>BARRA DE 18LB CON PUNTA Y PALA 150CM X 10CM</v>
          </cell>
          <cell r="F864" t="str">
            <v>UN</v>
          </cell>
          <cell r="G864">
            <v>87296</v>
          </cell>
        </row>
        <row r="865">
          <cell r="D865">
            <v>7814</v>
          </cell>
          <cell r="E865" t="str">
            <v>SERRUCHO DE 20" DIENTE ENDURECIDO</v>
          </cell>
          <cell r="F865" t="str">
            <v>UN</v>
          </cell>
          <cell r="G865">
            <v>16964</v>
          </cell>
        </row>
        <row r="866">
          <cell r="D866">
            <v>7815</v>
          </cell>
          <cell r="E866" t="str">
            <v>MARTILLO DE BOLA DE 2LB</v>
          </cell>
          <cell r="F866" t="str">
            <v>UN</v>
          </cell>
          <cell r="G866">
            <v>37900</v>
          </cell>
        </row>
        <row r="867">
          <cell r="D867">
            <v>7818</v>
          </cell>
          <cell r="E867" t="str">
            <v>CAMILLA MADERA PRIMEROS AUXILIOS INMOVILIZADOR CABEZA</v>
          </cell>
          <cell r="F867" t="str">
            <v>UN</v>
          </cell>
          <cell r="G867">
            <v>189523</v>
          </cell>
        </row>
        <row r="868">
          <cell r="D868">
            <v>7819</v>
          </cell>
          <cell r="E868" t="str">
            <v>EXTINTOR POLVO QUIMICO SECO DE 20LB TIPO ABC METALICO CON GANCHO Y AVISO</v>
          </cell>
          <cell r="F868" t="str">
            <v>UN</v>
          </cell>
          <cell r="G868">
            <v>82155</v>
          </cell>
        </row>
        <row r="869">
          <cell r="D869">
            <v>7821</v>
          </cell>
          <cell r="E869" t="str">
            <v>BOTA LISA DIELECTRICA CON PUNTERA EN ACERO DE CAUCHO, CINTA AMARILLA, PUNTERA Y PLANTILLA EN ACERO</v>
          </cell>
          <cell r="F869" t="str">
            <v>PAR</v>
          </cell>
          <cell r="G869">
            <v>79990</v>
          </cell>
        </row>
        <row r="870">
          <cell r="D870">
            <v>7822</v>
          </cell>
          <cell r="E870" t="str">
            <v>BOTA CUERO LISA NEGRA SEGURIDAD PUNTERA DE ACERO</v>
          </cell>
          <cell r="F870" t="str">
            <v>PAR</v>
          </cell>
          <cell r="G870">
            <v>60216</v>
          </cell>
        </row>
        <row r="871">
          <cell r="D871">
            <v>7823</v>
          </cell>
          <cell r="E871" t="str">
            <v>BOTA DE CAUCHO, CINTA AMARILLA, PUNTERA Y PLANTILLA EN ACERO</v>
          </cell>
          <cell r="F871" t="str">
            <v>PAR</v>
          </cell>
          <cell r="G871">
            <v>112415</v>
          </cell>
        </row>
        <row r="872">
          <cell r="D872">
            <v>7824</v>
          </cell>
          <cell r="E872" t="str">
            <v>PROTECTOR AUDITIVO TIPO TAPON DESECHABLE SIN CORDON</v>
          </cell>
          <cell r="F872" t="str">
            <v>PAR</v>
          </cell>
          <cell r="G872">
            <v>595</v>
          </cell>
        </row>
        <row r="873">
          <cell r="D873">
            <v>7825</v>
          </cell>
          <cell r="E873" t="str">
            <v>MASCARILLA DESECHABLE CONTRA POLVOS Y PARTICULAS NO TOXICAS</v>
          </cell>
          <cell r="F873" t="str">
            <v>UN</v>
          </cell>
          <cell r="G873">
            <v>1300</v>
          </cell>
        </row>
        <row r="874">
          <cell r="D874">
            <v>7826</v>
          </cell>
          <cell r="E874" t="str">
            <v>MASCARILLA DESECHABLE CON VALVULA CONTRA POLVO Y PARTICULAS NO TOXICAS</v>
          </cell>
          <cell r="F874" t="str">
            <v>UN</v>
          </cell>
          <cell r="G874">
            <v>5241</v>
          </cell>
        </row>
        <row r="875">
          <cell r="D875">
            <v>7827</v>
          </cell>
          <cell r="E875" t="str">
            <v>PROTECTOR AUDITIVO TIPO TAPON INSERCION EN SILICONA CON CORDEL EN ESTUCHE</v>
          </cell>
          <cell r="F875" t="str">
            <v>PAR</v>
          </cell>
          <cell r="G875">
            <v>2142</v>
          </cell>
        </row>
        <row r="876">
          <cell r="D876">
            <v>7830</v>
          </cell>
          <cell r="E876" t="str">
            <v>CARTUCHO VAPORES ORGANICOS</v>
          </cell>
          <cell r="F876" t="str">
            <v>PAR</v>
          </cell>
          <cell r="G876">
            <v>19311</v>
          </cell>
        </row>
        <row r="877">
          <cell r="D877">
            <v>7832</v>
          </cell>
          <cell r="E877" t="str">
            <v>BARBUQUEJO EN REATA CON MENTONERA CON TRES APOYOS PARA CASCO</v>
          </cell>
          <cell r="F877" t="str">
            <v>UN</v>
          </cell>
          <cell r="G877">
            <v>4590</v>
          </cell>
        </row>
        <row r="878">
          <cell r="D878">
            <v>7836</v>
          </cell>
          <cell r="E878" t="str">
            <v>ARNES MULTIPROPOSITO CON ESLINGA - 4 ANILLOS - PARA RESTRICCION Y DETENCION DE CAIDAS CON PUNTO FIJO</v>
          </cell>
          <cell r="F878" t="str">
            <v>UN</v>
          </cell>
          <cell r="G878">
            <v>135641</v>
          </cell>
        </row>
        <row r="879">
          <cell r="D879">
            <v>7837</v>
          </cell>
          <cell r="E879" t="str">
            <v>ESLINGA SEGURIDAD CINTA DE NYLON EN Y CON AMORTIGUADOR Y 2 MOSQUETONES GRANDES</v>
          </cell>
          <cell r="F879" t="str">
            <v>UN</v>
          </cell>
          <cell r="G879">
            <v>208877</v>
          </cell>
        </row>
        <row r="880">
          <cell r="D880">
            <v>7838</v>
          </cell>
          <cell r="E880" t="str">
            <v>IMPERMEABLE INDUSTRIAL PVC CON CAPUCHA EN NYLON</v>
          </cell>
          <cell r="F880" t="str">
            <v>UN</v>
          </cell>
          <cell r="G880">
            <v>37997</v>
          </cell>
        </row>
        <row r="881">
          <cell r="D881">
            <v>7839</v>
          </cell>
          <cell r="E881" t="str">
            <v>OVEROL IMPERMEABLE INDUSTRIAL AMARILLO 2 PIEZAS CON CAPUCHA</v>
          </cell>
          <cell r="F881" t="str">
            <v>UN</v>
          </cell>
          <cell r="G881">
            <v>37997</v>
          </cell>
        </row>
        <row r="882">
          <cell r="D882">
            <v>7844</v>
          </cell>
          <cell r="E882" t="str">
            <v>GUANTE NITRILO 13" RESISTENTE CONTRA QUIMICOS COMBUSTIBLES SOLVENTES GRASAS</v>
          </cell>
          <cell r="F882" t="str">
            <v>PAR</v>
          </cell>
          <cell r="G882">
            <v>7158</v>
          </cell>
        </row>
        <row r="883">
          <cell r="D883">
            <v>7846</v>
          </cell>
          <cell r="E883" t="str">
            <v>GUANTE CARNAZA REFORZADO EN CARNAZA LARGO</v>
          </cell>
          <cell r="F883" t="str">
            <v>PAR</v>
          </cell>
          <cell r="G883">
            <v>9990</v>
          </cell>
        </row>
        <row r="884">
          <cell r="D884">
            <v>7850</v>
          </cell>
          <cell r="E884" t="str">
            <v>CINTA PARA SEÑALIZACION DE 500MT X 4" PELIGRO CALIBRE 3.5</v>
          </cell>
          <cell r="F884" t="str">
            <v>ROLLO</v>
          </cell>
          <cell r="G884">
            <v>20598</v>
          </cell>
        </row>
        <row r="885">
          <cell r="D885">
            <v>7851</v>
          </cell>
          <cell r="E885" t="str">
            <v>RESPIRADOR PARA GASES DOBLE SIN CARTUCHO</v>
          </cell>
          <cell r="F885" t="str">
            <v>UN</v>
          </cell>
          <cell r="G885">
            <v>28000</v>
          </cell>
        </row>
        <row r="886">
          <cell r="D886">
            <v>7852</v>
          </cell>
          <cell r="E886" t="str">
            <v>TELA VERDE PARA CERRAMIENTO 2.10 METRO DE ANCHO DE 60GR</v>
          </cell>
          <cell r="F886" t="str">
            <v>ML</v>
          </cell>
          <cell r="G886">
            <v>2214</v>
          </cell>
        </row>
        <row r="887">
          <cell r="D887">
            <v>7870</v>
          </cell>
          <cell r="E887" t="str">
            <v>VÍDEO BEAM - ALQUILER POR DIA</v>
          </cell>
          <cell r="F887" t="str">
            <v>DIA</v>
          </cell>
          <cell r="G887">
            <v>107171</v>
          </cell>
        </row>
        <row r="888">
          <cell r="D888">
            <v>7874</v>
          </cell>
          <cell r="E888" t="str">
            <v>GRAVEDAD ESPECÍFICA BULK Y DENSIDAD DE MEZCLAS ASFÁLTICAS COMPACTADAS NO ABSORBENTES EMPLEANDO ESPECÍMENES SATURADOS Y SUPERFICIALMENTE SECOS. Norma técnica: INV E – 733 - 13 ASTM D2726.</v>
          </cell>
          <cell r="F888" t="str">
            <v>UN</v>
          </cell>
          <cell r="G888">
            <v>36488</v>
          </cell>
        </row>
        <row r="889">
          <cell r="D889">
            <v>7876</v>
          </cell>
          <cell r="E889" t="str">
            <v>EXTRACCIÓN CUANTITATIVA DEL ASFÁLTO EN MEZCLAS PARA PAVIMENTOS. Norma técnica: INV E – 732 - 13 ASTM D2172/D2172M.</v>
          </cell>
          <cell r="F889" t="str">
            <v>UN</v>
          </cell>
          <cell r="G889">
            <v>122570</v>
          </cell>
        </row>
        <row r="890">
          <cell r="D890">
            <v>7877</v>
          </cell>
          <cell r="E890" t="str">
            <v>RESISTENCIA A LA FLEXIÓN DEL CONCRETO USANDO UNA VIGA SIMPLEMENTE APOYADA Y CARGADA EN LOS TERCIOS DE LA LUZ LIBRE. Norma técnica: INV E - 414 -13 NTC - 2871 ASTM C78/C78M.</v>
          </cell>
          <cell r="F890" t="str">
            <v>UN</v>
          </cell>
          <cell r="G890">
            <v>35700</v>
          </cell>
        </row>
        <row r="891">
          <cell r="D891">
            <v>7884</v>
          </cell>
          <cell r="E891" t="str">
            <v>SARDINEL ESPECIAL A 110 - RAMPA B (600X400X500MM)</v>
          </cell>
          <cell r="F891" t="str">
            <v>UN</v>
          </cell>
          <cell r="G891">
            <v>58794</v>
          </cell>
        </row>
        <row r="892">
          <cell r="D892">
            <v>7891</v>
          </cell>
          <cell r="E892" t="str">
            <v>ESMALTE ALQUIDICO</v>
          </cell>
          <cell r="F892" t="str">
            <v>GLN</v>
          </cell>
          <cell r="G892">
            <v>55573</v>
          </cell>
        </row>
        <row r="893">
          <cell r="D893">
            <v>7892</v>
          </cell>
          <cell r="E893" t="str">
            <v>EQUIPO VACTOR - SONDEO - LIMPIEZA - RECOLECCIÓN DE LODOS NO PELIGROSOS</v>
          </cell>
          <cell r="F893" t="str">
            <v>HR</v>
          </cell>
          <cell r="G893">
            <v>278460</v>
          </cell>
        </row>
        <row r="894">
          <cell r="D894">
            <v>7896</v>
          </cell>
          <cell r="E894" t="str">
            <v>IMPRESIÓN HOJA CARTA, A 1X0 TINTAS EN PAPEL BOND DE 75 GR.</v>
          </cell>
          <cell r="F894" t="str">
            <v>UN</v>
          </cell>
          <cell r="G894">
            <v>159</v>
          </cell>
        </row>
        <row r="895">
          <cell r="D895">
            <v>7897</v>
          </cell>
          <cell r="E895" t="str">
            <v>AFICHE TAMAÑO MEDIO PLIEGO A 4X0 TINTAS EN PROPALCOTE DE 115 GR.</v>
          </cell>
          <cell r="F895" t="str">
            <v>UN</v>
          </cell>
          <cell r="G895">
            <v>572</v>
          </cell>
        </row>
        <row r="896">
          <cell r="D896">
            <v>7898</v>
          </cell>
          <cell r="E896" t="str">
            <v>PLEGABLES DE SOSTENIBILIDAD EN TRES CUERPOS TAMAÑO CARTA A 4X4 TINTAS EN PROPALCOTE.</v>
          </cell>
          <cell r="F896" t="str">
            <v>UN</v>
          </cell>
          <cell r="G896">
            <v>280</v>
          </cell>
        </row>
        <row r="897">
          <cell r="D897">
            <v>7900</v>
          </cell>
          <cell r="E897" t="str">
            <v>VOLANTES TAMAÑO CARTA POLICROMÍA DE 114 GR.</v>
          </cell>
          <cell r="F897" t="str">
            <v>UN</v>
          </cell>
          <cell r="G897">
            <v>159</v>
          </cell>
        </row>
        <row r="898">
          <cell r="D898">
            <v>7901</v>
          </cell>
          <cell r="E898" t="str">
            <v>VOLANTES TAMAÑO 1/2 CARTA POLICROMÍA COTE DE 115 GR.</v>
          </cell>
          <cell r="F898" t="str">
            <v>UN</v>
          </cell>
          <cell r="G898">
            <v>86</v>
          </cell>
        </row>
        <row r="899">
          <cell r="D899">
            <v>7904</v>
          </cell>
          <cell r="E899" t="str">
            <v>EXÁMEN MÉDICO OCUPACIONAL DE INGRESO O RETIRO</v>
          </cell>
          <cell r="F899" t="str">
            <v>UN</v>
          </cell>
          <cell r="G899">
            <v>25000</v>
          </cell>
        </row>
        <row r="900">
          <cell r="D900">
            <v>7906</v>
          </cell>
          <cell r="E900" t="str">
            <v>EXAMEN DE AUDIOMETRÍA DE INGRESO O EGRESO</v>
          </cell>
          <cell r="F900" t="str">
            <v>UN</v>
          </cell>
          <cell r="G900">
            <v>18000</v>
          </cell>
        </row>
        <row r="901">
          <cell r="D901">
            <v>7908</v>
          </cell>
          <cell r="E901" t="str">
            <v>EXAMEN DE OPTOMETRÍA DE INGRESO O EGRESO</v>
          </cell>
          <cell r="F901" t="str">
            <v>UN</v>
          </cell>
          <cell r="G901">
            <v>18000</v>
          </cell>
        </row>
        <row r="902">
          <cell r="D902">
            <v>7910</v>
          </cell>
          <cell r="E902" t="str">
            <v>EXAMEN DE ESPIROMETRÍA DE INGRESO O EGRESO</v>
          </cell>
          <cell r="F902" t="str">
            <v>UN</v>
          </cell>
          <cell r="G902">
            <v>16000</v>
          </cell>
        </row>
        <row r="903">
          <cell r="D903">
            <v>7919</v>
          </cell>
          <cell r="E903" t="str">
            <v>EQUIPO DE PINTURA PARA ESMALTE ALQUIDICO</v>
          </cell>
          <cell r="F903" t="str">
            <v>DIA</v>
          </cell>
          <cell r="G903">
            <v>39984</v>
          </cell>
        </row>
        <row r="904">
          <cell r="D904">
            <v>7921</v>
          </cell>
          <cell r="E904" t="str">
            <v>CONCRETO MR41 DE RESISTENCIA ACELERADA (3 días)</v>
          </cell>
          <cell r="F904" t="str">
            <v>M3</v>
          </cell>
          <cell r="G904">
            <v>466562</v>
          </cell>
        </row>
        <row r="905">
          <cell r="D905">
            <v>7922</v>
          </cell>
          <cell r="E905" t="str">
            <v>HIDROLAVADORA MOTOR A GASOLINA PRESION 3200 PSI CAUDAL 14-15 LT/MIN - INCLUYE COMBUSTIBLE</v>
          </cell>
          <cell r="F905" t="str">
            <v>HR</v>
          </cell>
          <cell r="G905">
            <v>6863</v>
          </cell>
        </row>
        <row r="906">
          <cell r="D906">
            <v>7923</v>
          </cell>
          <cell r="E906" t="str">
            <v>DETERGENTE/DESENGRASANTE INDUSTRIAL</v>
          </cell>
          <cell r="F906" t="str">
            <v>KG</v>
          </cell>
          <cell r="G906">
            <v>16475</v>
          </cell>
        </row>
        <row r="907">
          <cell r="D907">
            <v>7926</v>
          </cell>
          <cell r="E907" t="str">
            <v>TACHÓN PLÁSTICO  REFLECTIVO ALTA RESISTENCIA DE L:40cm x Ancho:15cm x Alto:8cm INCLUYE TORNILLOS DE ANCLAJE</v>
          </cell>
          <cell r="F907" t="str">
            <v>UN</v>
          </cell>
          <cell r="G907">
            <v>20230</v>
          </cell>
        </row>
        <row r="908">
          <cell r="D908">
            <v>7932</v>
          </cell>
          <cell r="E908" t="str">
            <v>TUBERÍA PVC PRESIÓN 1/2" RDE 9 500 PSI</v>
          </cell>
          <cell r="F908" t="str">
            <v>ML</v>
          </cell>
          <cell r="G908">
            <v>4019</v>
          </cell>
        </row>
        <row r="909">
          <cell r="D909">
            <v>7934</v>
          </cell>
          <cell r="E909" t="str">
            <v>KIT DE NIVELACIÓN PARA HIDRANTE  DE DIÁMETRO DE 6", LONGITUD 400mm , INCLUYE TODOS LOS ELEMENTOS NECESARIOS PARA SU INSTALACIÓN</v>
          </cell>
          <cell r="F909" t="str">
            <v>UN</v>
          </cell>
          <cell r="G909">
            <v>674193</v>
          </cell>
        </row>
        <row r="910">
          <cell r="D910">
            <v>7939</v>
          </cell>
          <cell r="E910" t="str">
            <v>REDUCCIÓN CONCENTRICA HD EL 4" x 3"</v>
          </cell>
          <cell r="F910" t="str">
            <v>UN</v>
          </cell>
          <cell r="G910">
            <v>126029</v>
          </cell>
        </row>
        <row r="911">
          <cell r="D911">
            <v>7941</v>
          </cell>
          <cell r="E911" t="str">
            <v>REDUCCIÓN HD 6" x 4" J.H.</v>
          </cell>
          <cell r="F911" t="str">
            <v>UN</v>
          </cell>
          <cell r="G911">
            <v>304671</v>
          </cell>
        </row>
        <row r="912">
          <cell r="D912">
            <v>7942</v>
          </cell>
          <cell r="E912" t="str">
            <v>REDUCCIÓN HD 4" x 2" J.H.</v>
          </cell>
          <cell r="F912" t="str">
            <v>UN</v>
          </cell>
          <cell r="G912">
            <v>96801</v>
          </cell>
        </row>
        <row r="913">
          <cell r="D913">
            <v>7945</v>
          </cell>
          <cell r="E913" t="str">
            <v>CINTA TEFLON - CINTA SELLANTE 1/2" x 0.20 DENSIDAD</v>
          </cell>
          <cell r="F913" t="str">
            <v>ML</v>
          </cell>
          <cell r="G913">
            <v>137</v>
          </cell>
        </row>
        <row r="914">
          <cell r="D914">
            <v>7946</v>
          </cell>
          <cell r="E914" t="str">
            <v>SOLDADURA DE ESTAÑO ROLLO DE 250 GR. 1/16"</v>
          </cell>
          <cell r="F914" t="str">
            <v>LB</v>
          </cell>
          <cell r="G914">
            <v>99000</v>
          </cell>
        </row>
        <row r="915">
          <cell r="D915">
            <v>7947</v>
          </cell>
          <cell r="E915" t="str">
            <v>CAJILLA PLASTICA Y TAPA EN POLIPROPILENO PARA MEDIDOR.</v>
          </cell>
          <cell r="F915" t="str">
            <v>UN</v>
          </cell>
          <cell r="G915">
            <v>198837</v>
          </cell>
        </row>
        <row r="916">
          <cell r="D916">
            <v>7948</v>
          </cell>
          <cell r="E916" t="str">
            <v>TUBERÍA DE ACERO GALVANIZADO 1". Espesor del tubo (1.5mm)</v>
          </cell>
          <cell r="F916" t="str">
            <v>ML</v>
          </cell>
          <cell r="G916">
            <v>5262</v>
          </cell>
        </row>
        <row r="917">
          <cell r="D917">
            <v>7949</v>
          </cell>
          <cell r="E917" t="str">
            <v>KIT SILLA YEE 200 x 160 PVC</v>
          </cell>
          <cell r="F917" t="str">
            <v>UN</v>
          </cell>
          <cell r="G917">
            <v>92500</v>
          </cell>
        </row>
        <row r="918">
          <cell r="D918">
            <v>7950</v>
          </cell>
          <cell r="E918" t="str">
            <v>KIT SILLA YEE 315 x 160 PVC</v>
          </cell>
          <cell r="F918" t="str">
            <v>UN</v>
          </cell>
          <cell r="G918">
            <v>166000</v>
          </cell>
        </row>
        <row r="919">
          <cell r="D919">
            <v>7953</v>
          </cell>
          <cell r="E919" t="str">
            <v>PASTO KIKUYO CORTADO A MÁQUINA (INCLUYE SUMINISTRO Y RIEGO DE TIERRA FERTIL DE 10 cm DE ESPESOR E INSTALACIÓN Y SIEMBRA DE PASTO Y SALADO Y NIVELACIÓN</v>
          </cell>
          <cell r="F919" t="str">
            <v>M2</v>
          </cell>
          <cell r="G919">
            <v>9585</v>
          </cell>
        </row>
        <row r="920">
          <cell r="D920">
            <v>7955</v>
          </cell>
          <cell r="E920" t="str">
            <v>NOGAL H= 1.5 mt. INCLUYE SIEMBRA, CAJA, TIERRA, ABONO Y TUTOR</v>
          </cell>
          <cell r="F920" t="str">
            <v>UN</v>
          </cell>
          <cell r="G920">
            <v>128900</v>
          </cell>
        </row>
        <row r="921">
          <cell r="D921">
            <v>7956</v>
          </cell>
          <cell r="E921" t="str">
            <v>ROBLE H= 1.5 mt. INCLUYE SIEMBRA, CAJA, TIERRA, ABONO Y TUTOR</v>
          </cell>
          <cell r="F921" t="str">
            <v>UN</v>
          </cell>
          <cell r="G921">
            <v>150000</v>
          </cell>
        </row>
        <row r="922">
          <cell r="D922">
            <v>7957</v>
          </cell>
          <cell r="E922" t="str">
            <v>CAUCHO SABANERO H= 1.5 mt. INCLUYE SIEMBRA, CAJA, TIERRA, ABONO Y TUTOR</v>
          </cell>
          <cell r="F922" t="str">
            <v>UN</v>
          </cell>
          <cell r="G922">
            <v>148000</v>
          </cell>
        </row>
        <row r="923">
          <cell r="D923">
            <v>7958</v>
          </cell>
          <cell r="E923" t="str">
            <v>MAGNÓLIO H= 1.5 mt. INCLUYE SIEMBRA, CAJA, TIERRA, ABONO Y TUTOR</v>
          </cell>
          <cell r="F923" t="str">
            <v>UN</v>
          </cell>
          <cell r="G923">
            <v>200000</v>
          </cell>
        </row>
        <row r="924">
          <cell r="D924">
            <v>7959</v>
          </cell>
          <cell r="E924" t="str">
            <v>YARUMO H= 1.5 mt. INCLUYE SIEMBRA, CAJA, TIERRA, ABONO Y TUTOR</v>
          </cell>
          <cell r="F924" t="str">
            <v>UN</v>
          </cell>
          <cell r="G924">
            <v>180000</v>
          </cell>
        </row>
        <row r="925">
          <cell r="D925">
            <v>7961</v>
          </cell>
          <cell r="E925" t="str">
            <v xml:space="preserve">TUBO EN CONCRETO ALTA RESISTENCIA D= 10". </v>
          </cell>
          <cell r="F925" t="str">
            <v>ML</v>
          </cell>
          <cell r="G925">
            <v>228268</v>
          </cell>
        </row>
        <row r="926">
          <cell r="D926">
            <v>7962</v>
          </cell>
          <cell r="E926" t="str">
            <v>TUBO EN CONCRETO ALTA RESISTENCIA D= 12".</v>
          </cell>
          <cell r="F926" t="str">
            <v>ML</v>
          </cell>
          <cell r="G926">
            <v>276923</v>
          </cell>
        </row>
        <row r="927">
          <cell r="D927">
            <v>7963</v>
          </cell>
          <cell r="E927" t="str">
            <v>TUBO EN CONCRETO ALTA RESISTENCIA D= 14" EXTRA REFORZADO</v>
          </cell>
          <cell r="F927" t="str">
            <v>ML</v>
          </cell>
          <cell r="G927">
            <v>338851</v>
          </cell>
        </row>
        <row r="928">
          <cell r="D928">
            <v>7965</v>
          </cell>
          <cell r="E928" t="str">
            <v>REDUCCIÓN HD 4" x 3" J.H.</v>
          </cell>
          <cell r="F928" t="str">
            <v>UN</v>
          </cell>
          <cell r="G928">
            <v>126029</v>
          </cell>
        </row>
        <row r="929">
          <cell r="D929">
            <v>7966</v>
          </cell>
          <cell r="E929" t="str">
            <v>REDUCCIÓN HD 8" x 6" J.H.</v>
          </cell>
          <cell r="F929" t="str">
            <v>UN</v>
          </cell>
          <cell r="G929">
            <v>409899</v>
          </cell>
        </row>
        <row r="930">
          <cell r="D930">
            <v>7967</v>
          </cell>
          <cell r="E930" t="str">
            <v>KIT DE NIVELACIÓN PARA HIDRANTE TRÁFICO DE DIÁMETRO DE 4", LONGITUD 400mm , INCLUYE TODOS LOS ELEMENTOS NECESARIOS PARA SU INSTALACIÓN</v>
          </cell>
          <cell r="F930" t="str">
            <v>UN</v>
          </cell>
          <cell r="G930">
            <v>761067</v>
          </cell>
        </row>
        <row r="931">
          <cell r="D931">
            <v>7968</v>
          </cell>
          <cell r="E931" t="str">
            <v>JUEGO DE MOLDES PARA ESTAMPADO CONCRETO</v>
          </cell>
          <cell r="F931" t="str">
            <v>UN</v>
          </cell>
          <cell r="G931">
            <v>249900</v>
          </cell>
        </row>
        <row r="932">
          <cell r="D932">
            <v>7969</v>
          </cell>
          <cell r="E932" t="str">
            <v>COLOR ENDURECEDOR DE CUARZO - OCRE (4 Kg/m2)</v>
          </cell>
          <cell r="F932" t="str">
            <v>M2</v>
          </cell>
          <cell r="G932">
            <v>4635</v>
          </cell>
        </row>
        <row r="933">
          <cell r="D933">
            <v>7970</v>
          </cell>
          <cell r="E933" t="str">
            <v>DESMOLDANTE EN POLVO COLOR (0.2 Kg/m2)</v>
          </cell>
          <cell r="F933" t="str">
            <v>M2</v>
          </cell>
          <cell r="G933">
            <v>3983</v>
          </cell>
        </row>
        <row r="934">
          <cell r="D934">
            <v>7971</v>
          </cell>
          <cell r="E934" t="str">
            <v>SELLADOR ACRÍLICO TRANSPARENTE SEMILUSTRE (0.25 L/m2)</v>
          </cell>
          <cell r="F934" t="str">
            <v>M2</v>
          </cell>
          <cell r="G934">
            <v>5422</v>
          </cell>
        </row>
        <row r="935">
          <cell r="D935">
            <v>7973</v>
          </cell>
          <cell r="E935" t="str">
            <v>ADHESIVO TIPO LATEX PARA MORTERO</v>
          </cell>
          <cell r="F935" t="str">
            <v>KG</v>
          </cell>
          <cell r="G935">
            <v>23669</v>
          </cell>
        </row>
        <row r="936">
          <cell r="D936">
            <v>7974</v>
          </cell>
          <cell r="E936" t="str">
            <v>SELLANTE PARA PISO</v>
          </cell>
          <cell r="F936" t="str">
            <v>GLN</v>
          </cell>
          <cell r="G936">
            <v>83776</v>
          </cell>
        </row>
        <row r="937">
          <cell r="D937">
            <v>7976</v>
          </cell>
          <cell r="E937" t="str">
            <v>SUBBASE GRANULAR PEA (SBG_PEA)</v>
          </cell>
          <cell r="F937" t="str">
            <v>M3</v>
          </cell>
          <cell r="G937">
            <v>41650</v>
          </cell>
        </row>
        <row r="938">
          <cell r="D938">
            <v>7977</v>
          </cell>
          <cell r="E938" t="str">
            <v>MATERIAL SELECCIONADO</v>
          </cell>
          <cell r="F938" t="str">
            <v>M3</v>
          </cell>
          <cell r="G938">
            <v>16660</v>
          </cell>
        </row>
        <row r="939">
          <cell r="D939">
            <v>7979</v>
          </cell>
          <cell r="E939" t="str">
            <v>CINTA MÉTRICA DE 30 MT</v>
          </cell>
          <cell r="F939" t="str">
            <v>UN</v>
          </cell>
          <cell r="G939">
            <v>31679</v>
          </cell>
        </row>
        <row r="940">
          <cell r="D940">
            <v>7981</v>
          </cell>
          <cell r="E940" t="str">
            <v>JUNTA DE DILATACIÓN ELASTOMÉRICA 250 TAMAÑO 64 x  70 mm</v>
          </cell>
          <cell r="F940" t="str">
            <v>ML</v>
          </cell>
          <cell r="G940">
            <v>69972</v>
          </cell>
        </row>
        <row r="941">
          <cell r="D941">
            <v>7983</v>
          </cell>
          <cell r="E941" t="str">
            <v>ALQUILER DE VEHICULO: CAMPERO, PICK-UP, CAMIONETA, CAMION O SIMILAR DE 1300cc A 2000cc DE CILINDRADA, MODELO 2014 A 2011. 75% DE LA TARIFA ESTABLECIDA. INCLUYE TODOS LOS COSTOS DE OPERACIÓN Y MANTENIMIENTO EXCEPTO EL SALARIO DEL CONDUCTOR.</v>
          </cell>
          <cell r="F941" t="str">
            <v>DIA</v>
          </cell>
          <cell r="G941">
            <v>160500</v>
          </cell>
        </row>
        <row r="942">
          <cell r="D942">
            <v>7984</v>
          </cell>
          <cell r="E942" t="str">
            <v>CARROTANQUE IRRIGADOR DE ASFALTO CAPACIDAD APROX 3000 LT</v>
          </cell>
          <cell r="F942" t="str">
            <v>HR</v>
          </cell>
          <cell r="G942">
            <v>87500</v>
          </cell>
        </row>
        <row r="943">
          <cell r="D943">
            <v>7989</v>
          </cell>
          <cell r="E943" t="str">
            <v>ALQUILER DE VEHICULO: CAMPERO, PICK-UP, CAMIONETA, CAMION O SIMILAR CON CAPACIDAD DE CARGA DE 3 TON O MAS, MODELO 2014 A 2011. 75% DE LA TARIFA ESTABLECIDA. INCLUYE TODOS LOS COSTOS DE OPERACIÓN Y MANTENIMIENTO EXCEPTO EL SALARIO DEL CONDUCTOR.</v>
          </cell>
          <cell r="F943" t="str">
            <v>MES</v>
          </cell>
          <cell r="G943">
            <v>9362250</v>
          </cell>
        </row>
        <row r="944">
          <cell r="D944">
            <v>7992</v>
          </cell>
          <cell r="E944" t="str">
            <v>AVISO PUNTO CREA 1.50m x 0.90m EN LÁMINA GALVANIZADA CAL. 24. INCLUYE SUMINISTRO E INSTALACIÓN</v>
          </cell>
          <cell r="F944" t="str">
            <v>UN</v>
          </cell>
          <cell r="G944">
            <v>416500</v>
          </cell>
        </row>
        <row r="945">
          <cell r="D945">
            <v>7993</v>
          </cell>
          <cell r="E945" t="str">
            <v>CARPA VESTIER 2.0m x 2.0m TECHO Y ESTRUCTURA CON LATERALES EN LONA</v>
          </cell>
          <cell r="F945" t="str">
            <v>UN</v>
          </cell>
          <cell r="G945">
            <v>963900</v>
          </cell>
        </row>
        <row r="946">
          <cell r="D946">
            <v>7994</v>
          </cell>
          <cell r="E946" t="str">
            <v>MALLA DE GALLINERO 1 1/4" (ROLLO 0.90m x 10.0m)</v>
          </cell>
          <cell r="F946" t="str">
            <v>M2</v>
          </cell>
          <cell r="G946">
            <v>1609</v>
          </cell>
        </row>
        <row r="947">
          <cell r="D947">
            <v>7999</v>
          </cell>
          <cell r="E947" t="str">
            <v>ADITIVO POTENCIALIZADOR DE CEMENTO (AUMENTO DE RESISTENCIA Y FLEXIBILIDAD DE SUELO)</v>
          </cell>
          <cell r="F947" t="str">
            <v>KG</v>
          </cell>
          <cell r="G947">
            <v>179095</v>
          </cell>
        </row>
        <row r="948">
          <cell r="D948">
            <v>8000</v>
          </cell>
          <cell r="E948" t="str">
            <v>INSPECCIÓN DE REDES DE ALCANTARILLADO CON SISTEMA CCTV PARA DIÁMETROS ENTRE 6" Y 36". INCL MANO DE OBRA IDÓNEA, INFORME ESCRITO DE DIAGNÓSTICO Y DVD CON VIDEO. INCL IVA</v>
          </cell>
          <cell r="F948" t="str">
            <v>ML</v>
          </cell>
          <cell r="G948">
            <v>10591</v>
          </cell>
        </row>
        <row r="949">
          <cell r="D949">
            <v>8001</v>
          </cell>
          <cell r="E949" t="str">
            <v>INSPECCIÓN DE REDES DE ALCANTARILLADO CON SISTEMA CCTV  PARA DIÁMETROS MAYORES A 36". INCL MANO DE OBRA IDÓNEA, INFORME ESCRITO DE DIAGNÓSTICO Y DVD CON VIDEO. INCL IVA</v>
          </cell>
          <cell r="F949" t="str">
            <v>ML</v>
          </cell>
          <cell r="G949">
            <v>11305</v>
          </cell>
        </row>
        <row r="950">
          <cell r="D950">
            <v>8002</v>
          </cell>
          <cell r="E950" t="str">
            <v>LAVADO Y SONDEO DE REDES DE ALCANTARILLADO ENTRE 6" Y 18" DE DIÁMETRO Y CON GRADO DE COLMATACIÓN MENOR DEL 30%. INCL MANO DE OBRA IDÓNEA, SEÑALIZACIÓN BÁSICA, SUMIN DE COMBUSTIBLE Y AGUA. INCL. IVA</v>
          </cell>
          <cell r="F950" t="str">
            <v>ML</v>
          </cell>
          <cell r="G950">
            <v>16363</v>
          </cell>
        </row>
        <row r="951">
          <cell r="D951">
            <v>8003</v>
          </cell>
          <cell r="E951" t="str">
            <v>LAVADO Y SONDEO DE REDES DE ALCANTARILLADO ENTRE 16" Y 36" DE DIÁMETRO Y CON GRADO DE COLMATACIÓN MENOR DEL 30%. INCLUYE MANO DE OBRA IDÓNEA, SEÑALIZACIÓN BÁSICA, SUMIN DE COMBUSTIBLE Y AGUA. INCL IVA</v>
          </cell>
          <cell r="F951" t="str">
            <v>ML</v>
          </cell>
          <cell r="G951">
            <v>17672</v>
          </cell>
        </row>
        <row r="952">
          <cell r="D952">
            <v>8011</v>
          </cell>
          <cell r="E952" t="str">
            <v>COMPRESIÓN TRIAXIAL EN CONDICIÓN CD CONSOLIDADO - DRENADO SOBRE SUELOS (3 PUNTOS). Norma técnica: ASTM D7181 - 11</v>
          </cell>
          <cell r="F952" t="str">
            <v>UN</v>
          </cell>
          <cell r="G952">
            <v>2206260</v>
          </cell>
        </row>
        <row r="953">
          <cell r="D953">
            <v>8012</v>
          </cell>
          <cell r="E953" t="str">
            <v>CBR SOBRE MUESTRA INALTERADA (SUELOS COHESIVOS). Norma técnica: INV E 148-13 NTC-2122-13 ASTM D1883 - 16.</v>
          </cell>
          <cell r="F953" t="str">
            <v>UN</v>
          </cell>
          <cell r="G953">
            <v>172550</v>
          </cell>
        </row>
        <row r="954">
          <cell r="D954">
            <v>8015</v>
          </cell>
          <cell r="E954" t="str">
            <v>COMPRESIÓN INCONFINADA EN MUESTRAS DE SUELO. Norma técnica: INV E 152-13 NTC-1527-00 ASTM D2166 / D2166M - 16.</v>
          </cell>
          <cell r="F954" t="str">
            <v>UN</v>
          </cell>
          <cell r="G954">
            <v>74970</v>
          </cell>
        </row>
        <row r="955">
          <cell r="D955">
            <v>8019</v>
          </cell>
          <cell r="E955" t="str">
            <v>RELACIONES HUMEDAD - PESO UNITARIO SECO EN LOS SUELOS (ENSAYO MODIFICADO DE COMPACTACIÓN). Norma técnica: INV E 142-13 ASTM D1557 - 12e1.</v>
          </cell>
          <cell r="F955" t="str">
            <v>UN</v>
          </cell>
          <cell r="G955">
            <v>140200</v>
          </cell>
        </row>
        <row r="956">
          <cell r="D956">
            <v>8025</v>
          </cell>
          <cell r="E956" t="str">
            <v>DETECCIÓN DEL REFUERZO UTILIZANDO FERROSCAN (POR DÍA)</v>
          </cell>
          <cell r="F956" t="str">
            <v>DIA</v>
          </cell>
          <cell r="G956">
            <v>874000</v>
          </cell>
        </row>
        <row r="957">
          <cell r="D957">
            <v>8026</v>
          </cell>
          <cell r="E957" t="str">
            <v>DETERMINACIÓN DE LA PROFUNDIDAD DE CARBONATACIÓN EN CONCRETO ENDURECIDO Y PUESTO EN SERVICIO</v>
          </cell>
          <cell r="F957" t="str">
            <v>UN</v>
          </cell>
          <cell r="G957">
            <v>53550</v>
          </cell>
        </row>
        <row r="958">
          <cell r="D958">
            <v>8028</v>
          </cell>
          <cell r="E958" t="str">
            <v>DETERMINACIÓN DEL NÚMERO DE REBOTE (ÍNDICE ESCLEROMÉTRICO) EN EL CONCRETO ENDURECIDO, ZONA POR ELEMENTO. Norma técnica: INV E 413 -13  NTC 3692  ASTM C805/C805M.</v>
          </cell>
          <cell r="F958" t="str">
            <v>UN</v>
          </cell>
          <cell r="G958">
            <v>95200</v>
          </cell>
        </row>
        <row r="959">
          <cell r="D959">
            <v>8033</v>
          </cell>
          <cell r="E959" t="str">
            <v>SEMÁFORO VEHICULAR DE POLICARBONATO (3x200), LENTES DE POLICARBONATO DE 8", TRES LUCES, SISTEMA DE ILUMINACIÓN A LEDS. SUMINISTRO E INSTALACIÓN</v>
          </cell>
          <cell r="F959" t="str">
            <v>UN</v>
          </cell>
          <cell r="G959">
            <v>3617304</v>
          </cell>
        </row>
        <row r="960">
          <cell r="D960">
            <v>8034</v>
          </cell>
          <cell r="E960" t="str">
            <v>SEMÁFORO PEATONAL DE POLICARBONATO (2x200), LENTES DE POLICARBONATO DE 8", DOS LUCES, SISTEMA DE ILUMINACIÓN A LEDS. SUMINISTRO E INSTALACIÓN</v>
          </cell>
          <cell r="F960" t="str">
            <v>UN</v>
          </cell>
          <cell r="G960">
            <v>2634715</v>
          </cell>
        </row>
        <row r="961">
          <cell r="D961">
            <v>8035</v>
          </cell>
          <cell r="E961" t="str">
            <v>POSTE TIPO MÁSTIL T1 (3.60m) EN TUBO SCH 40 GALVANIZADO Y PINTADO - SUMINISTRO E INSTALACIÓN</v>
          </cell>
          <cell r="F961" t="str">
            <v>UN</v>
          </cell>
          <cell r="G961">
            <v>1573061</v>
          </cell>
        </row>
        <row r="962">
          <cell r="D962">
            <v>8036</v>
          </cell>
          <cell r="E962" t="str">
            <v>POSTE TIPO MÉNSULA T2 (5.50m) EN TUBO SCH 40 GALVANIZADO Y PINTADO. SUMINISTRO E INSTALACION</v>
          </cell>
          <cell r="F962" t="str">
            <v>UN</v>
          </cell>
          <cell r="G962">
            <v>3338426</v>
          </cell>
        </row>
        <row r="963">
          <cell r="D963">
            <v>8037</v>
          </cell>
          <cell r="E963" t="str">
            <v>CABLE ELÉCTRICO 4x16 AWG PARA CONTROL DE SEMÁFOROS VEHICULARES TIPO ST CU 600V 75°C</v>
          </cell>
          <cell r="F963" t="str">
            <v>ML</v>
          </cell>
          <cell r="G963">
            <v>3500</v>
          </cell>
        </row>
        <row r="964">
          <cell r="D964">
            <v>8038</v>
          </cell>
          <cell r="E964" t="str">
            <v>CABLE ELÉCTRICO 3x16 AWG PARA CONTROL DE SEMÁFOROS PEATONALES TIPO ST CU 600V 75°C</v>
          </cell>
          <cell r="F964" t="str">
            <v>ML</v>
          </cell>
          <cell r="G964">
            <v>2423</v>
          </cell>
        </row>
        <row r="965">
          <cell r="D965">
            <v>8039</v>
          </cell>
          <cell r="E965" t="str">
            <v>CABLE ELÉCTRICO 2x8 AWG PARA ACOMETIDA TIPO ST CU 600V 75°C</v>
          </cell>
          <cell r="F965" t="str">
            <v>ML</v>
          </cell>
          <cell r="G965">
            <v>12672</v>
          </cell>
        </row>
        <row r="966">
          <cell r="D966">
            <v>8041</v>
          </cell>
          <cell r="E966" t="str">
            <v>ACERO LISO  D= 1 1/4"</v>
          </cell>
          <cell r="F966" t="str">
            <v>KG</v>
          </cell>
          <cell r="G966">
            <v>2651</v>
          </cell>
        </row>
        <row r="967">
          <cell r="D967">
            <v>8043</v>
          </cell>
          <cell r="E967" t="str">
            <v>NEOPRENO REFORZADO (doble refuerzo)</v>
          </cell>
          <cell r="F967" t="str">
            <v>dm3</v>
          </cell>
          <cell r="G967">
            <v>64703</v>
          </cell>
        </row>
        <row r="968">
          <cell r="D968">
            <v>8044</v>
          </cell>
          <cell r="E968" t="str">
            <v>ANDAMIO TUBULAR DE 1.50m (6 SECCIONES)</v>
          </cell>
          <cell r="F968" t="str">
            <v>DIA</v>
          </cell>
          <cell r="G968">
            <v>3570</v>
          </cell>
        </row>
        <row r="969">
          <cell r="D969">
            <v>8046</v>
          </cell>
          <cell r="E969" t="str">
            <v>ADAPTADOR BRIDA 12" (334mm A 352mm) R2</v>
          </cell>
          <cell r="F969" t="str">
            <v>UN</v>
          </cell>
          <cell r="G969">
            <v>832034</v>
          </cell>
        </row>
        <row r="970">
          <cell r="D970">
            <v>8047</v>
          </cell>
          <cell r="E970" t="str">
            <v>ACOPLE UNIVERSAL R1-R2 D= 8"</v>
          </cell>
          <cell r="F970" t="str">
            <v>UN</v>
          </cell>
          <cell r="G970">
            <v>367686</v>
          </cell>
        </row>
        <row r="971">
          <cell r="D971">
            <v>8048</v>
          </cell>
          <cell r="E971" t="str">
            <v>ACOPLE UNIVERSAL R1-R2 D= 12"</v>
          </cell>
          <cell r="F971" t="str">
            <v>UN</v>
          </cell>
          <cell r="G971">
            <v>713024</v>
          </cell>
        </row>
        <row r="972">
          <cell r="D972">
            <v>8049</v>
          </cell>
          <cell r="E972" t="str">
            <v>TAPA VALVULA DE SEGURIDAD CIERRE PERMANENTE No.3</v>
          </cell>
          <cell r="F972" t="str">
            <v>UN</v>
          </cell>
          <cell r="G972">
            <v>212249</v>
          </cell>
        </row>
        <row r="973">
          <cell r="D973">
            <v>8050</v>
          </cell>
          <cell r="E973" t="str">
            <v>PARAL LARGO (2.0m A 2.50m)</v>
          </cell>
          <cell r="F973" t="str">
            <v>DIA</v>
          </cell>
          <cell r="G973">
            <v>179</v>
          </cell>
        </row>
        <row r="974">
          <cell r="D974">
            <v>8051</v>
          </cell>
          <cell r="E974" t="str">
            <v>TUBERÍA ESTRUCTURAL METÁLICO CUADRADO DE 6mt (50mm x 50mm) ESPESOR 2mm</v>
          </cell>
          <cell r="F974" t="str">
            <v>UN</v>
          </cell>
          <cell r="G974">
            <v>65899</v>
          </cell>
        </row>
        <row r="975">
          <cell r="D975">
            <v>8052</v>
          </cell>
          <cell r="E975" t="str">
            <v>REGISTRO DE INCORPORACIÓN HG 1/2" CON ACOPLE</v>
          </cell>
          <cell r="F975" t="str">
            <v>UN</v>
          </cell>
          <cell r="G975">
            <v>28626</v>
          </cell>
        </row>
        <row r="976">
          <cell r="D976">
            <v>8053</v>
          </cell>
          <cell r="E976" t="str">
            <v>REGISTRO DE BOLA TIPO PESADO 1/2"</v>
          </cell>
          <cell r="F976" t="str">
            <v>UN</v>
          </cell>
          <cell r="G976">
            <v>16885</v>
          </cell>
        </row>
        <row r="977">
          <cell r="D977">
            <v>8054</v>
          </cell>
          <cell r="E977" t="str">
            <v>ADAPTADOR MACHO PVC 1/2"</v>
          </cell>
          <cell r="F977" t="str">
            <v>UN</v>
          </cell>
          <cell r="G977">
            <v>450</v>
          </cell>
        </row>
        <row r="978">
          <cell r="D978">
            <v>8055</v>
          </cell>
          <cell r="E978" t="str">
            <v>COLLAR DE DERIVACIÓN 3" x 1/2"</v>
          </cell>
          <cell r="F978" t="str">
            <v>UN</v>
          </cell>
          <cell r="G978">
            <v>39893</v>
          </cell>
        </row>
        <row r="979">
          <cell r="D979">
            <v>8056</v>
          </cell>
          <cell r="E979" t="str">
            <v>TUBERIA A.N. 2" ESPESOR= 1.9mm</v>
          </cell>
          <cell r="F979" t="str">
            <v>ML</v>
          </cell>
          <cell r="G979">
            <v>12498</v>
          </cell>
        </row>
        <row r="980">
          <cell r="D980">
            <v>8057</v>
          </cell>
          <cell r="E980" t="str">
            <v>TUBERÍA DE ACERO GALVANIZADO 1/2". Espesor del tubo (15mm)</v>
          </cell>
          <cell r="F980" t="str">
            <v>ML</v>
          </cell>
          <cell r="G980">
            <v>3667</v>
          </cell>
        </row>
        <row r="981">
          <cell r="D981">
            <v>8060</v>
          </cell>
          <cell r="E981" t="str">
            <v>TRANSPORTE DE MAQUINARIA DE 6 A 9 TONELADAS. INCLUYE ESCOLTA. VIAJE IDA Y VUELTA</v>
          </cell>
          <cell r="F981" t="str">
            <v>VIAJE</v>
          </cell>
          <cell r="G981">
            <v>863643</v>
          </cell>
        </row>
        <row r="982">
          <cell r="D982">
            <v>8061</v>
          </cell>
          <cell r="E982" t="str">
            <v>EFECTO DEL AGUA SOBRE LA RESISTENCIA A LA COMPRESIÓN DE LAS MEZCLAS ASFÁLTICAS COMPACTADAS (ENSAYO DE INMERSIÓN- COMPRESIÓN), incluye elaboración. Norma técnica: INV E – 738 - 13 ASTM D1075.</v>
          </cell>
          <cell r="F982" t="str">
            <v>UN</v>
          </cell>
          <cell r="G982">
            <v>1038000</v>
          </cell>
        </row>
        <row r="983">
          <cell r="D983">
            <v>8062</v>
          </cell>
          <cell r="E983" t="str">
            <v>MÓDULO RESILIENTE DE SUELOS Y AGREGADOS. Norma técnica: INV E 156-13 AASHTO T 307</v>
          </cell>
          <cell r="F983" t="str">
            <v>UN</v>
          </cell>
          <cell r="G983">
            <v>1300000</v>
          </cell>
        </row>
        <row r="984">
          <cell r="D984">
            <v>8070</v>
          </cell>
          <cell r="E984" t="str">
            <v>SISTEMA DE ANCLAJE PARA POSTES METÁLICOS 3/4" x 1500 (4 PERNOS)</v>
          </cell>
          <cell r="F984" t="str">
            <v>UN</v>
          </cell>
          <cell r="G984">
            <v>126083</v>
          </cell>
        </row>
        <row r="985">
          <cell r="D985">
            <v>8077</v>
          </cell>
          <cell r="E985" t="str">
            <v>EQUIPO DE OXICORTE</v>
          </cell>
          <cell r="F985" t="str">
            <v>DIA</v>
          </cell>
          <cell r="G985">
            <v>83300</v>
          </cell>
        </row>
        <row r="986">
          <cell r="D986">
            <v>8078</v>
          </cell>
          <cell r="E986" t="str">
            <v>YEE PVC SANITARIA D=4"</v>
          </cell>
          <cell r="F986" t="str">
            <v>UN</v>
          </cell>
          <cell r="G986">
            <v>27815</v>
          </cell>
        </row>
        <row r="987">
          <cell r="D987">
            <v>8079</v>
          </cell>
          <cell r="E987" t="str">
            <v>TEE HD 4"X2" EXTREMO LISO</v>
          </cell>
          <cell r="F987" t="str">
            <v>UN</v>
          </cell>
          <cell r="G987">
            <v>196996</v>
          </cell>
        </row>
        <row r="988">
          <cell r="D988">
            <v>8080</v>
          </cell>
          <cell r="E988" t="str">
            <v>TUBERIA ACERO CARBON ASTM A=53 SCH 40 DE D=12"</v>
          </cell>
          <cell r="F988" t="str">
            <v>ML</v>
          </cell>
          <cell r="G988">
            <v>461063</v>
          </cell>
        </row>
        <row r="989">
          <cell r="D989">
            <v>8085</v>
          </cell>
          <cell r="E989" t="str">
            <v>PLANTACION DE FUCCIA H=1.3mt (Incluye tierra, abono, tutor) SUMINISTRO</v>
          </cell>
          <cell r="F989" t="str">
            <v>UN</v>
          </cell>
          <cell r="G989">
            <v>148000</v>
          </cell>
        </row>
        <row r="990">
          <cell r="D990">
            <v>8086</v>
          </cell>
          <cell r="E990" t="str">
            <v>PLANTACION DE DURAZNILLO H=1.5mt (Incluye tierra, abono, tutor) SUMINISTRO</v>
          </cell>
          <cell r="F990" t="str">
            <v>UN</v>
          </cell>
          <cell r="G990">
            <v>150000</v>
          </cell>
        </row>
        <row r="991">
          <cell r="D991">
            <v>8089</v>
          </cell>
          <cell r="E991" t="str">
            <v>PLANTACION DE GUAYACÁN H=1.5mt (Incluye tierra, abono, tutor) SUMINISTRO</v>
          </cell>
          <cell r="F991" t="str">
            <v>UN</v>
          </cell>
          <cell r="G991">
            <v>138000</v>
          </cell>
        </row>
        <row r="992">
          <cell r="D992">
            <v>8090</v>
          </cell>
          <cell r="E992" t="str">
            <v>PLANTACION DE ARRAYÁN H=1.3mt (Incluye tierra, abono, tutor) SUMINISTRO</v>
          </cell>
          <cell r="F992" t="str">
            <v>UN</v>
          </cell>
          <cell r="G992">
            <v>65000</v>
          </cell>
        </row>
        <row r="993">
          <cell r="D993">
            <v>8091</v>
          </cell>
          <cell r="E993" t="str">
            <v>PLANTACION DE CARBONERO H=1.5mt (Incluye tierra, abono, tutor) SUMINISTRO</v>
          </cell>
          <cell r="F993" t="str">
            <v>UN</v>
          </cell>
          <cell r="G993">
            <v>148700</v>
          </cell>
        </row>
        <row r="994">
          <cell r="D994">
            <v>8094</v>
          </cell>
          <cell r="E994" t="str">
            <v>PLANTACION DE FALSO PIMIENTO  H=1.3mt (Incluye tierra, abono, tutor) SUMINISTRO</v>
          </cell>
          <cell r="F994" t="str">
            <v>UN</v>
          </cell>
          <cell r="G994">
            <v>128500</v>
          </cell>
        </row>
        <row r="995">
          <cell r="D995">
            <v>8097</v>
          </cell>
          <cell r="E995" t="str">
            <v>PLANTACION DE CUBRESUELOS BALSAMINA (incluye 20 unidades por M2) SUMINISTRO</v>
          </cell>
          <cell r="F995" t="str">
            <v>M2</v>
          </cell>
          <cell r="G995">
            <v>142800</v>
          </cell>
        </row>
        <row r="996">
          <cell r="D996">
            <v>8099</v>
          </cell>
          <cell r="E996" t="str">
            <v>ADOQUIN EN CONCRETO COLOR OCRE A25 - Adoquin en concreto de 10x20x6cm-Color Ocre</v>
          </cell>
          <cell r="F996" t="str">
            <v>M2</v>
          </cell>
          <cell r="G996">
            <v>47998</v>
          </cell>
        </row>
        <row r="997">
          <cell r="D997">
            <v>8100</v>
          </cell>
          <cell r="E997" t="str">
            <v>ADOQUIN ECOLÓGICO EN CONCRETO DE 40 X 40 X 8cm - GRAMOQUIN</v>
          </cell>
          <cell r="F997" t="str">
            <v>M2</v>
          </cell>
          <cell r="G997">
            <v>40625</v>
          </cell>
        </row>
        <row r="998">
          <cell r="D998">
            <v>8101</v>
          </cell>
          <cell r="E998" t="str">
            <v>ACELERANTE DE FRAGUADO Y RESISTENCIA PARA CONCRETOS</v>
          </cell>
          <cell r="F998" t="str">
            <v>KG</v>
          </cell>
          <cell r="G998">
            <v>9252</v>
          </cell>
        </row>
        <row r="999">
          <cell r="D999">
            <v>8102</v>
          </cell>
          <cell r="E999" t="str">
            <v>TARIFA OPERADOR EQUIPO (INCLUYE FACTOR DE PRESTACIONES)</v>
          </cell>
          <cell r="F999" t="str">
            <v>MES</v>
          </cell>
          <cell r="G999">
            <v>2188333</v>
          </cell>
        </row>
        <row r="1000">
          <cell r="D1000">
            <v>8103</v>
          </cell>
          <cell r="E1000" t="str">
            <v>GRÚA TELESCÓPICA CAPACIDAD 50 TON. INCLUYE TRANSPORTE DE IDA Y VUELTA, COMBUSTIBLE Y OPERARIO</v>
          </cell>
          <cell r="F1000" t="str">
            <v>DIA</v>
          </cell>
          <cell r="G1000">
            <v>4165000</v>
          </cell>
        </row>
        <row r="1001">
          <cell r="D1001">
            <v>8113</v>
          </cell>
          <cell r="E1001" t="str">
            <v>RESISTENCIA A LA COMPRESIÓN UNIAXIAL DE MUESTRAS DE ROCAS INTACTAS. Norma técnica: ASTM D7012 - 14 (Método C).</v>
          </cell>
          <cell r="F1001" t="str">
            <v>UN</v>
          </cell>
          <cell r="G1001">
            <v>113050</v>
          </cell>
        </row>
        <row r="1002">
          <cell r="D1002">
            <v>8116</v>
          </cell>
          <cell r="E1002" t="str">
            <v>RESISTENCIA A LA FATIGA DE MEZCLAS ASFÁLTICAS EN CALIENTE MEDIANTE EL ENSAYO DE FLEXIÓN EN DOS PUNTOS SOBRE PROBETAS TRAPEZOIDALES. Norma técnica: INV E – 808 - 13  UNE-EN 12697-24  Anexo A NF P 98-261-1.</v>
          </cell>
          <cell r="F1002" t="str">
            <v>UN</v>
          </cell>
          <cell r="G1002">
            <v>2300000</v>
          </cell>
        </row>
        <row r="1003">
          <cell r="D1003">
            <v>8139</v>
          </cell>
          <cell r="E1003" t="str">
            <v>PANEL ARQUITECTONICO PREFABRICADO EN CONCRETO - SUMINISTRO E INSTALACION</v>
          </cell>
          <cell r="F1003" t="str">
            <v>M2</v>
          </cell>
          <cell r="G1003">
            <v>237308</v>
          </cell>
        </row>
        <row r="1004">
          <cell r="D1004">
            <v>8141</v>
          </cell>
          <cell r="E1004" t="str">
            <v>PINTURA BASE AGUA PARA USO EXTERIOR</v>
          </cell>
          <cell r="F1004" t="str">
            <v>GLN</v>
          </cell>
          <cell r="G1004">
            <v>55930</v>
          </cell>
        </row>
        <row r="1005">
          <cell r="D1005">
            <v>8142</v>
          </cell>
          <cell r="E1005" t="str">
            <v>BALDOSA DE GRANITO 33 x 33 CM</v>
          </cell>
          <cell r="F1005" t="str">
            <v>M2</v>
          </cell>
          <cell r="G1005">
            <v>47400</v>
          </cell>
        </row>
        <row r="1006">
          <cell r="D1006">
            <v>8143</v>
          </cell>
          <cell r="E1006" t="str">
            <v>ADHESIVO PREMEZCLADO INTERIOR</v>
          </cell>
          <cell r="F1006" t="str">
            <v>KG</v>
          </cell>
          <cell r="G1006">
            <v>1297</v>
          </cell>
        </row>
        <row r="1007">
          <cell r="D1007">
            <v>8144</v>
          </cell>
          <cell r="E1007" t="str">
            <v>BOQUILLA CON LATEX</v>
          </cell>
          <cell r="F1007" t="str">
            <v>KG</v>
          </cell>
          <cell r="G1007">
            <v>4726</v>
          </cell>
        </row>
        <row r="1008">
          <cell r="D1008">
            <v>8145</v>
          </cell>
          <cell r="E1008" t="str">
            <v>ZOCALO EN GRANITO h=7.2CM</v>
          </cell>
          <cell r="F1008" t="str">
            <v>ML</v>
          </cell>
          <cell r="G1008">
            <v>17000</v>
          </cell>
        </row>
        <row r="1009">
          <cell r="D1009">
            <v>8146</v>
          </cell>
          <cell r="E1009" t="str">
            <v>PORCELANATO BEIGE 60 x 60 CM2</v>
          </cell>
          <cell r="F1009" t="str">
            <v>M2</v>
          </cell>
          <cell r="G1009">
            <v>24900</v>
          </cell>
        </row>
        <row r="1010">
          <cell r="D1010">
            <v>8149</v>
          </cell>
          <cell r="E1010" t="str">
            <v>PINTURA PARA ALUMINIO 260°C</v>
          </cell>
          <cell r="F1010" t="str">
            <v>GLN</v>
          </cell>
          <cell r="G1010">
            <v>118900</v>
          </cell>
        </row>
        <row r="1011">
          <cell r="D1011">
            <v>8150</v>
          </cell>
          <cell r="E1011" t="str">
            <v>DISPENSADOR DE JABÓN METÁLICO DE 1 LT</v>
          </cell>
          <cell r="F1011" t="str">
            <v>UN</v>
          </cell>
          <cell r="G1011">
            <v>84656</v>
          </cell>
        </row>
        <row r="1012">
          <cell r="D1012">
            <v>8151</v>
          </cell>
          <cell r="E1012" t="str">
            <v>JABONERA</v>
          </cell>
          <cell r="F1012" t="str">
            <v>UN</v>
          </cell>
          <cell r="G1012">
            <v>16846</v>
          </cell>
        </row>
        <row r="1013">
          <cell r="D1013">
            <v>8152</v>
          </cell>
          <cell r="E1013" t="str">
            <v>PORTAROLLO</v>
          </cell>
          <cell r="F1013" t="str">
            <v>UN</v>
          </cell>
          <cell r="G1013">
            <v>10489</v>
          </cell>
        </row>
        <row r="1014">
          <cell r="D1014">
            <v>8153</v>
          </cell>
          <cell r="E1014" t="str">
            <v>TOALLERO EN ACERO INOXIDABLE</v>
          </cell>
          <cell r="F1014" t="str">
            <v>UN</v>
          </cell>
          <cell r="G1014">
            <v>18001</v>
          </cell>
        </row>
        <row r="1015">
          <cell r="D1015">
            <v>8154</v>
          </cell>
          <cell r="E1015" t="str">
            <v>LAVAPLATOS EN ACERO INOXIDABLE DE SOBREPONER CON ALETA Cr DE 1.0x0.50 MTS</v>
          </cell>
          <cell r="F1015" t="str">
            <v>UN</v>
          </cell>
          <cell r="G1015">
            <v>105941</v>
          </cell>
        </row>
        <row r="1016">
          <cell r="D1016">
            <v>8155</v>
          </cell>
          <cell r="E1016" t="str">
            <v>SILICONA TRANSPARENTE 300ML</v>
          </cell>
          <cell r="F1016" t="str">
            <v>UN</v>
          </cell>
          <cell r="G1016">
            <v>7660</v>
          </cell>
        </row>
        <row r="1017">
          <cell r="D1017">
            <v>8156</v>
          </cell>
          <cell r="E1017" t="str">
            <v>TUBERIA PVC SANITARIA D=2"</v>
          </cell>
          <cell r="F1017" t="str">
            <v>ML</v>
          </cell>
          <cell r="G1017">
            <v>12498</v>
          </cell>
        </row>
        <row r="1018">
          <cell r="D1018">
            <v>8157</v>
          </cell>
          <cell r="E1018" t="str">
            <v>TAPON DE PRUEBA PVC SANITARIA D=2"</v>
          </cell>
          <cell r="F1018" t="str">
            <v>UN</v>
          </cell>
          <cell r="G1018">
            <v>1266</v>
          </cell>
        </row>
        <row r="1019">
          <cell r="D1019">
            <v>8158</v>
          </cell>
          <cell r="E1019" t="str">
            <v>TAPON DE PRUEBA PVC SANITARIA D=4"</v>
          </cell>
          <cell r="F1019" t="str">
            <v>UN</v>
          </cell>
          <cell r="G1019">
            <v>3164</v>
          </cell>
        </row>
        <row r="1020">
          <cell r="D1020">
            <v>8159</v>
          </cell>
          <cell r="E1020" t="str">
            <v>CODO 45° 1/8 CxE PVC SANITARIA D=4"</v>
          </cell>
          <cell r="F1020" t="str">
            <v>UN</v>
          </cell>
          <cell r="G1020">
            <v>15374</v>
          </cell>
        </row>
        <row r="1021">
          <cell r="D1021">
            <v>8160</v>
          </cell>
          <cell r="E1021" t="str">
            <v>CODO 45° 1/8 CxE PVC SANITARIA D= 2"</v>
          </cell>
          <cell r="F1021" t="str">
            <v>UN</v>
          </cell>
          <cell r="G1021">
            <v>4098</v>
          </cell>
        </row>
        <row r="1022">
          <cell r="D1022">
            <v>8161</v>
          </cell>
          <cell r="E1022" t="str">
            <v>CODO 90° 1/4 CXE PVC SANITARIA D= 4"</v>
          </cell>
          <cell r="F1022" t="str">
            <v>UN</v>
          </cell>
          <cell r="G1022">
            <v>16847</v>
          </cell>
        </row>
        <row r="1023">
          <cell r="D1023">
            <v>8162</v>
          </cell>
          <cell r="E1023" t="str">
            <v>YEE PVC SANITARIA D= 2"</v>
          </cell>
          <cell r="F1023" t="str">
            <v>UN</v>
          </cell>
          <cell r="G1023">
            <v>7854</v>
          </cell>
        </row>
        <row r="1024">
          <cell r="D1024">
            <v>8164</v>
          </cell>
          <cell r="E1024" t="str">
            <v>YEE DOBLE PVC SANITARIA D= 4"</v>
          </cell>
          <cell r="F1024" t="str">
            <v>UN</v>
          </cell>
          <cell r="G1024">
            <v>49036</v>
          </cell>
        </row>
        <row r="1025">
          <cell r="D1025">
            <v>8165</v>
          </cell>
          <cell r="E1025" t="str">
            <v>YEE REDUCIDA PVC SANITARIA 4" x 2"</v>
          </cell>
          <cell r="F1025" t="str">
            <v>UN</v>
          </cell>
          <cell r="G1025">
            <v>23881</v>
          </cell>
        </row>
        <row r="1026">
          <cell r="D1026">
            <v>8166</v>
          </cell>
          <cell r="E1026" t="str">
            <v>CODO 45°  1/8 CXC SANITARIA D= 4"</v>
          </cell>
          <cell r="F1026" t="str">
            <v>UN</v>
          </cell>
          <cell r="G1026">
            <v>15374</v>
          </cell>
        </row>
        <row r="1027">
          <cell r="D1027">
            <v>8167</v>
          </cell>
          <cell r="E1027" t="str">
            <v>UNION SANITARIA  D= 4"</v>
          </cell>
          <cell r="F1027" t="str">
            <v>UN</v>
          </cell>
          <cell r="G1027">
            <v>7900</v>
          </cell>
        </row>
        <row r="1028">
          <cell r="D1028">
            <v>8169</v>
          </cell>
          <cell r="E1028" t="str">
            <v>CODO 45°  1/8 CXC SANITARIA D= 2"</v>
          </cell>
          <cell r="F1028" t="str">
            <v>UN</v>
          </cell>
          <cell r="G1028">
            <v>4098</v>
          </cell>
        </row>
        <row r="1029">
          <cell r="D1029">
            <v>8170</v>
          </cell>
          <cell r="E1029" t="str">
            <v>SIFON 180° D= 2"</v>
          </cell>
          <cell r="F1029" t="str">
            <v>UN</v>
          </cell>
          <cell r="G1029">
            <v>5666</v>
          </cell>
        </row>
        <row r="1030">
          <cell r="D1030">
            <v>8171</v>
          </cell>
          <cell r="E1030" t="str">
            <v>UNION SANITARIA D= 2"</v>
          </cell>
          <cell r="F1030" t="str">
            <v>UN</v>
          </cell>
          <cell r="G1030">
            <v>2761</v>
          </cell>
        </row>
        <row r="1031">
          <cell r="D1031">
            <v>8172</v>
          </cell>
          <cell r="E1031" t="str">
            <v>TUBERIA PVC E.L. D= 1 1/4" 200 PSI RDE 21</v>
          </cell>
          <cell r="F1031" t="str">
            <v>ML</v>
          </cell>
          <cell r="G1031">
            <v>8983</v>
          </cell>
        </row>
        <row r="1032">
          <cell r="D1032">
            <v>8173</v>
          </cell>
          <cell r="E1032" t="str">
            <v>TUBERIA PVC E.L.  D= 1" RDE 13.5 - 315 PSI</v>
          </cell>
          <cell r="F1032" t="str">
            <v>ML</v>
          </cell>
          <cell r="G1032">
            <v>7200</v>
          </cell>
        </row>
        <row r="1033">
          <cell r="D1033">
            <v>8174</v>
          </cell>
          <cell r="E1033" t="str">
            <v>TEE PVC E.L. D= 1 1/2"</v>
          </cell>
          <cell r="F1033" t="str">
            <v>UN</v>
          </cell>
          <cell r="G1033">
            <v>9828</v>
          </cell>
        </row>
        <row r="1034">
          <cell r="D1034">
            <v>8175</v>
          </cell>
          <cell r="E1034" t="str">
            <v>TEE PVC E.L.  D= 1 1/4"</v>
          </cell>
          <cell r="F1034" t="str">
            <v>UN</v>
          </cell>
          <cell r="G1034">
            <v>7483</v>
          </cell>
        </row>
        <row r="1035">
          <cell r="D1035">
            <v>8177</v>
          </cell>
          <cell r="E1035" t="str">
            <v>CODO 90° PVC E.L.  D= 1 1/4"</v>
          </cell>
          <cell r="F1035" t="str">
            <v>UN</v>
          </cell>
          <cell r="G1035">
            <v>4002</v>
          </cell>
        </row>
        <row r="1036">
          <cell r="D1036">
            <v>8178</v>
          </cell>
          <cell r="E1036" t="str">
            <v>CODO 90° PVC E.L.  D= 1"</v>
          </cell>
          <cell r="F1036" t="str">
            <v>UN</v>
          </cell>
          <cell r="G1036">
            <v>2083</v>
          </cell>
        </row>
        <row r="1037">
          <cell r="D1037">
            <v>8179</v>
          </cell>
          <cell r="E1037" t="str">
            <v>CODO 90° E.L.  D= 1 1/2"</v>
          </cell>
          <cell r="F1037" t="str">
            <v>UN</v>
          </cell>
          <cell r="G1037">
            <v>7472</v>
          </cell>
        </row>
        <row r="1038">
          <cell r="D1038">
            <v>8180</v>
          </cell>
          <cell r="E1038" t="str">
            <v>REDUCCION PVC E.L.  D= 1 1/2 x 1 1/4" (BUJE SOLDADO)</v>
          </cell>
          <cell r="F1038" t="str">
            <v>UN</v>
          </cell>
          <cell r="G1038">
            <v>3801</v>
          </cell>
        </row>
        <row r="1039">
          <cell r="D1039">
            <v>8181</v>
          </cell>
          <cell r="E1039" t="str">
            <v>REDUCCION PVC E.L. D=1 1/4" x 1" (BUJE SOLDADO)</v>
          </cell>
          <cell r="F1039" t="str">
            <v>UN</v>
          </cell>
          <cell r="G1039">
            <v>2462</v>
          </cell>
        </row>
        <row r="1040">
          <cell r="D1040">
            <v>8182</v>
          </cell>
          <cell r="E1040" t="str">
            <v>REDUCCION PVC E.L.  D= 1" x 3/4</v>
          </cell>
          <cell r="F1040" t="str">
            <v>UN</v>
          </cell>
          <cell r="G1040">
            <v>1282</v>
          </cell>
        </row>
        <row r="1041">
          <cell r="D1041">
            <v>8183</v>
          </cell>
          <cell r="E1041" t="str">
            <v>REDUCCION PVC E.L. D= 3/4" x 1/2" (BUJE SOLDADO)</v>
          </cell>
          <cell r="F1041" t="str">
            <v>UN</v>
          </cell>
          <cell r="G1041">
            <v>644</v>
          </cell>
        </row>
        <row r="1042">
          <cell r="D1042">
            <v>8185</v>
          </cell>
          <cell r="E1042" t="str">
            <v>REGISTRO BOLA 1" TIPO PESADO</v>
          </cell>
          <cell r="F1042" t="str">
            <v>UN</v>
          </cell>
          <cell r="G1042">
            <v>15668</v>
          </cell>
        </row>
        <row r="1043">
          <cell r="D1043">
            <v>8186</v>
          </cell>
          <cell r="E1043" t="str">
            <v>REGISTRO BOLA 1 1/4" TIPO PESADO</v>
          </cell>
          <cell r="F1043" t="str">
            <v>UN</v>
          </cell>
          <cell r="G1043">
            <v>20932</v>
          </cell>
        </row>
        <row r="1044">
          <cell r="D1044">
            <v>8187</v>
          </cell>
          <cell r="E1044" t="str">
            <v>CODO 45° PVC E.L. D=1"</v>
          </cell>
          <cell r="F1044" t="str">
            <v>UN</v>
          </cell>
          <cell r="G1044">
            <v>3346</v>
          </cell>
        </row>
        <row r="1045">
          <cell r="D1045">
            <v>8188</v>
          </cell>
          <cell r="E1045" t="str">
            <v>TEE PVC E.L. D=1" SHEDULE 40</v>
          </cell>
          <cell r="F1045" t="str">
            <v>UN</v>
          </cell>
          <cell r="G1045">
            <v>2899</v>
          </cell>
        </row>
        <row r="1046">
          <cell r="D1046">
            <v>8189</v>
          </cell>
          <cell r="E1046" t="str">
            <v>TAPON COPA PVC D=1" (TAPON SOLDADO)</v>
          </cell>
          <cell r="F1046" t="str">
            <v>UN</v>
          </cell>
          <cell r="G1046">
            <v>1270</v>
          </cell>
        </row>
        <row r="1047">
          <cell r="D1047">
            <v>8190</v>
          </cell>
          <cell r="E1047" t="str">
            <v>CODO 45° PVC E.L. D=1/2"</v>
          </cell>
          <cell r="F1047" t="str">
            <v>UN</v>
          </cell>
          <cell r="G1047">
            <v>1098</v>
          </cell>
        </row>
        <row r="1048">
          <cell r="D1048">
            <v>8191</v>
          </cell>
          <cell r="E1048" t="str">
            <v>TUBERIA PVC E.L. D=1/2" RDE 13.5 315PSI</v>
          </cell>
          <cell r="F1048" t="str">
            <v>ML</v>
          </cell>
          <cell r="G1048">
            <v>2868</v>
          </cell>
        </row>
        <row r="1049">
          <cell r="D1049">
            <v>8192</v>
          </cell>
          <cell r="E1049" t="str">
            <v>TEE PVC E.L. D=1/2 SHEDULE 40</v>
          </cell>
          <cell r="F1049" t="str">
            <v>UN</v>
          </cell>
          <cell r="G1049">
            <v>877</v>
          </cell>
        </row>
        <row r="1050">
          <cell r="D1050">
            <v>8193</v>
          </cell>
          <cell r="E1050" t="str">
            <v>TAPON COPA PVC D=1/2"</v>
          </cell>
          <cell r="F1050" t="str">
            <v>UN</v>
          </cell>
          <cell r="G1050">
            <v>378</v>
          </cell>
        </row>
        <row r="1051">
          <cell r="D1051">
            <v>8195</v>
          </cell>
          <cell r="E1051" t="str">
            <v>CABLE No.2 AWG 600V 90°</v>
          </cell>
          <cell r="F1051" t="str">
            <v>ML</v>
          </cell>
          <cell r="G1051">
            <v>12805</v>
          </cell>
        </row>
        <row r="1052">
          <cell r="D1052">
            <v>8199</v>
          </cell>
          <cell r="E1052" t="str">
            <v>CABLE 4 AWG 600V 90° C THHN/THWN</v>
          </cell>
          <cell r="F1052" t="str">
            <v>ML</v>
          </cell>
          <cell r="G1052">
            <v>8138</v>
          </cell>
        </row>
        <row r="1053">
          <cell r="D1053">
            <v>8202</v>
          </cell>
          <cell r="E1053" t="str">
            <v>VARILLA COPPERWELD DE 5/8" (2.4 MT)</v>
          </cell>
          <cell r="F1053" t="str">
            <v>UN</v>
          </cell>
          <cell r="G1053">
            <v>149287</v>
          </cell>
        </row>
        <row r="1054">
          <cell r="D1054">
            <v>8203</v>
          </cell>
          <cell r="E1054" t="str">
            <v>INTERRUPTOR MONOFASICO 40A</v>
          </cell>
          <cell r="F1054" t="str">
            <v>UN</v>
          </cell>
          <cell r="G1054">
            <v>8614</v>
          </cell>
        </row>
        <row r="1055">
          <cell r="D1055">
            <v>8204</v>
          </cell>
          <cell r="E1055" t="str">
            <v>INTERRUPTOR TRIFILAR 50A</v>
          </cell>
          <cell r="F1055" t="str">
            <v>UN</v>
          </cell>
          <cell r="G1055">
            <v>48542</v>
          </cell>
        </row>
        <row r="1056">
          <cell r="D1056">
            <v>8205</v>
          </cell>
          <cell r="E1056" t="str">
            <v>SOLDADURA EXOTERMICA</v>
          </cell>
          <cell r="F1056" t="str">
            <v>GR</v>
          </cell>
          <cell r="G1056">
            <v>133</v>
          </cell>
        </row>
        <row r="1057">
          <cell r="D1057">
            <v>8206</v>
          </cell>
          <cell r="E1057" t="str">
            <v>CABLE No.1/0 AWG THHN-600V COBRE</v>
          </cell>
          <cell r="F1057" t="str">
            <v>ML</v>
          </cell>
          <cell r="G1057">
            <v>18700</v>
          </cell>
        </row>
        <row r="1058">
          <cell r="D1058">
            <v>8207</v>
          </cell>
          <cell r="E1058" t="str">
            <v>CONDUCTOR No.2 A 600V EN COBRE</v>
          </cell>
          <cell r="F1058" t="str">
            <v>ML</v>
          </cell>
          <cell r="G1058">
            <v>14323</v>
          </cell>
        </row>
        <row r="1059">
          <cell r="D1059">
            <v>8208</v>
          </cell>
          <cell r="E1059" t="str">
            <v>TUBERIA METALICA EMT D=2"</v>
          </cell>
          <cell r="F1059" t="str">
            <v>ML</v>
          </cell>
          <cell r="G1059">
            <v>18329</v>
          </cell>
        </row>
        <row r="1060">
          <cell r="D1060">
            <v>8209</v>
          </cell>
          <cell r="E1060" t="str">
            <v>GRAPA PARA TUBERIA EMT D=2"</v>
          </cell>
          <cell r="F1060" t="str">
            <v>UN</v>
          </cell>
          <cell r="G1060">
            <v>1239</v>
          </cell>
        </row>
        <row r="1061">
          <cell r="D1061">
            <v>8210</v>
          </cell>
          <cell r="E1061" t="str">
            <v>CABLE No.6 AWG THHN- 600V COBRE</v>
          </cell>
          <cell r="F1061" t="str">
            <v>ML</v>
          </cell>
          <cell r="G1061">
            <v>5656</v>
          </cell>
        </row>
        <row r="1062">
          <cell r="D1062">
            <v>8211</v>
          </cell>
          <cell r="E1062" t="str">
            <v>CABLE No.8 AWG THHN-600V COBRE</v>
          </cell>
          <cell r="F1062" t="str">
            <v>ML</v>
          </cell>
          <cell r="G1062">
            <v>3562</v>
          </cell>
        </row>
        <row r="1063">
          <cell r="D1063">
            <v>8212</v>
          </cell>
          <cell r="E1063" t="str">
            <v>TUBERIA METALICA EMT D=1"</v>
          </cell>
          <cell r="F1063" t="str">
            <v>ML</v>
          </cell>
          <cell r="G1063">
            <v>7556</v>
          </cell>
        </row>
        <row r="1064">
          <cell r="D1064">
            <v>8213</v>
          </cell>
          <cell r="E1064" t="str">
            <v>GRAPA PARA TUBERIA EMT D=1"</v>
          </cell>
          <cell r="F1064" t="str">
            <v>UN</v>
          </cell>
          <cell r="G1064">
            <v>477</v>
          </cell>
        </row>
        <row r="1065">
          <cell r="D1065">
            <v>8216</v>
          </cell>
          <cell r="E1065" t="str">
            <v>TOMA DE INCRUSTAR DOBLE CON POLO A TIERRA AISLADO 15A REGULADA</v>
          </cell>
          <cell r="F1065" t="str">
            <v>UN</v>
          </cell>
          <cell r="G1065">
            <v>13617</v>
          </cell>
        </row>
        <row r="1066">
          <cell r="D1066">
            <v>8217</v>
          </cell>
          <cell r="E1066" t="str">
            <v>CAJA PLASTICA ELECTRICA 4" X 4" CONDUIT 1/2"</v>
          </cell>
          <cell r="F1066" t="str">
            <v>UN</v>
          </cell>
          <cell r="G1066">
            <v>1130</v>
          </cell>
        </row>
        <row r="1067">
          <cell r="D1067">
            <v>8218</v>
          </cell>
          <cell r="E1067" t="str">
            <v>CABLE No.14 AWG 600V 90° C THHN/THWN</v>
          </cell>
          <cell r="F1067" t="str">
            <v>ML</v>
          </cell>
          <cell r="G1067">
            <v>1085</v>
          </cell>
        </row>
        <row r="1068">
          <cell r="D1068">
            <v>8219</v>
          </cell>
          <cell r="E1068" t="str">
            <v>TOMA TRIFILAR DE INCRUSTAR 50A/250V</v>
          </cell>
          <cell r="F1068" t="str">
            <v>UN</v>
          </cell>
          <cell r="G1068">
            <v>13050</v>
          </cell>
        </row>
        <row r="1069">
          <cell r="D1069">
            <v>8221</v>
          </cell>
          <cell r="E1069" t="str">
            <v>CABLE 12 AWG 600V 90° C THHN/THWN</v>
          </cell>
          <cell r="F1069" t="str">
            <v>ML</v>
          </cell>
          <cell r="G1069">
            <v>1378</v>
          </cell>
        </row>
        <row r="1070">
          <cell r="D1070">
            <v>8222</v>
          </cell>
          <cell r="E1070" t="str">
            <v>BREAKER ENCHUFABLE TRIPOLAR 3x20 A</v>
          </cell>
          <cell r="F1070" t="str">
            <v>UN</v>
          </cell>
          <cell r="G1070">
            <v>62649</v>
          </cell>
        </row>
        <row r="1071">
          <cell r="D1071">
            <v>8223</v>
          </cell>
          <cell r="E1071" t="str">
            <v>BALA - BALA 1 LUZ e27 13cm ESPECULAR BLANCO</v>
          </cell>
          <cell r="F1071" t="str">
            <v>UN</v>
          </cell>
          <cell r="G1071">
            <v>15130</v>
          </cell>
        </row>
        <row r="1072">
          <cell r="D1072">
            <v>8224</v>
          </cell>
          <cell r="E1072" t="str">
            <v>BOMBILLOS AHORRADORES 20W, 120V</v>
          </cell>
          <cell r="F1072" t="str">
            <v>UN</v>
          </cell>
          <cell r="G1072">
            <v>6064</v>
          </cell>
        </row>
        <row r="1073">
          <cell r="D1073">
            <v>8225</v>
          </cell>
          <cell r="E1073" t="str">
            <v>INTERRUPTOR DOBLE</v>
          </cell>
          <cell r="F1073" t="str">
            <v>UN</v>
          </cell>
          <cell r="G1073">
            <v>4758</v>
          </cell>
        </row>
        <row r="1074">
          <cell r="D1074">
            <v>8227</v>
          </cell>
          <cell r="E1074" t="str">
            <v>CAJA DE INTERRUPTOR 2 x 4</v>
          </cell>
          <cell r="F1074" t="str">
            <v>UN</v>
          </cell>
          <cell r="G1074">
            <v>1299</v>
          </cell>
        </row>
        <row r="1075">
          <cell r="D1075">
            <v>8228</v>
          </cell>
          <cell r="E1075" t="str">
            <v>TUBERÍA GALVANIZADA D=2". Espesor del tubo (1.5mm)</v>
          </cell>
          <cell r="F1075" t="str">
            <v>ML</v>
          </cell>
          <cell r="G1075">
            <v>9387</v>
          </cell>
        </row>
        <row r="1076">
          <cell r="D1076">
            <v>8229</v>
          </cell>
          <cell r="E1076" t="str">
            <v>GRAPA PARA TUBERIA EMT D=3/4"</v>
          </cell>
          <cell r="F1076" t="str">
            <v>UN</v>
          </cell>
          <cell r="G1076">
            <v>307</v>
          </cell>
        </row>
        <row r="1077">
          <cell r="D1077">
            <v>8230</v>
          </cell>
          <cell r="E1077" t="str">
            <v>TUBERÍA DE ACERO GALVANIZADA D=3/4". Espesor del tubo (15mm)</v>
          </cell>
          <cell r="F1077" t="str">
            <v>ML</v>
          </cell>
          <cell r="G1077">
            <v>4238</v>
          </cell>
        </row>
        <row r="1078">
          <cell r="D1078">
            <v>8231</v>
          </cell>
          <cell r="E1078" t="str">
            <v>GRAPA PARA TUBERIA EMT D=3"</v>
          </cell>
          <cell r="F1078" t="str">
            <v>UN</v>
          </cell>
          <cell r="G1078">
            <v>2144</v>
          </cell>
        </row>
        <row r="1079">
          <cell r="D1079">
            <v>8232</v>
          </cell>
          <cell r="E1079" t="str">
            <v>TUBERIA DE 3/4" EMT</v>
          </cell>
          <cell r="F1079" t="str">
            <v>ML</v>
          </cell>
          <cell r="G1079">
            <v>5205</v>
          </cell>
        </row>
        <row r="1080">
          <cell r="D1080">
            <v>8233</v>
          </cell>
          <cell r="E1080" t="str">
            <v>BREAKER ENCHUFABLE 1 x 20 A</v>
          </cell>
          <cell r="F1080" t="str">
            <v>UN</v>
          </cell>
          <cell r="G1080">
            <v>8459</v>
          </cell>
        </row>
        <row r="1081">
          <cell r="D1081">
            <v>8234</v>
          </cell>
          <cell r="E1081" t="str">
            <v>LAMPARA FLUORESCENTE 4x54 W, T5, 120V</v>
          </cell>
          <cell r="F1081" t="str">
            <v>UN</v>
          </cell>
          <cell r="G1081">
            <v>163908</v>
          </cell>
        </row>
        <row r="1082">
          <cell r="D1082">
            <v>8235</v>
          </cell>
          <cell r="E1082" t="str">
            <v>TUBO FLUORESCENTE 54 W</v>
          </cell>
          <cell r="F1082" t="str">
            <v>UN</v>
          </cell>
          <cell r="G1082">
            <v>5374</v>
          </cell>
        </row>
        <row r="1083">
          <cell r="D1083">
            <v>8244</v>
          </cell>
          <cell r="E1083" t="str">
            <v>SANITARIO LINEA INSTITUCIONAL COLOR BLANCO (VALVULA ANTIVANDALICA TIPO PUSH METALICO, CROMADO)</v>
          </cell>
          <cell r="F1083" t="str">
            <v>UN</v>
          </cell>
          <cell r="G1083">
            <v>328346</v>
          </cell>
        </row>
        <row r="1084">
          <cell r="D1084">
            <v>8245</v>
          </cell>
          <cell r="E1084" t="str">
            <v>SANITARIO LINEA INSTITUCIONAL PARA DISCAPACITADOS COLOR BLANCO (VALVULA ANTIVANDALICA TIPO PUSH METALICO, CROMADO)</v>
          </cell>
          <cell r="F1084" t="str">
            <v>UN</v>
          </cell>
          <cell r="G1084">
            <v>1050947</v>
          </cell>
        </row>
        <row r="1085">
          <cell r="D1085">
            <v>8246</v>
          </cell>
          <cell r="E1085" t="str">
            <v>ORINAL MEDIANO DE COLGAR TIPO INSTITUCIONAL COLOR BLANCO (VALVULA ANTIVANDALICA TIPO PUSH METALICO, CROMADO)</v>
          </cell>
          <cell r="F1085" t="str">
            <v>UN</v>
          </cell>
          <cell r="G1085">
            <v>345299</v>
          </cell>
        </row>
        <row r="1086">
          <cell r="D1086">
            <v>8247</v>
          </cell>
          <cell r="E1086" t="str">
            <v>PAPELERA DE 200/400 mm EN LAMINA DE ACERO INOXIDABLE SATINADO CON CERROJO</v>
          </cell>
          <cell r="F1086" t="str">
            <v>UN</v>
          </cell>
          <cell r="G1086">
            <v>74061</v>
          </cell>
        </row>
        <row r="1087">
          <cell r="D1087">
            <v>8248</v>
          </cell>
          <cell r="E1087" t="str">
            <v>GRIFERIA  PARA LAVAMANOS INSTITUCIONAL DE MESON TIPO PUSH METALICO CROMADO</v>
          </cell>
          <cell r="F1087" t="str">
            <v>UN</v>
          </cell>
          <cell r="G1087">
            <v>102669</v>
          </cell>
        </row>
        <row r="1088">
          <cell r="D1088">
            <v>8249</v>
          </cell>
          <cell r="E1088" t="str">
            <v>SECADOR ELECTRICO DE MANOS, CARCAZA OVALADA METALICA ACERO INOXIDABLE 304 SATINADO CAL. 1.2mm. 1650 W</v>
          </cell>
          <cell r="F1088" t="str">
            <v>UN</v>
          </cell>
          <cell r="G1088">
            <v>359072</v>
          </cell>
        </row>
        <row r="1089">
          <cell r="D1089">
            <v>8250</v>
          </cell>
          <cell r="E1089" t="str">
            <v>VALVULA ANTIVANDALICA PARA ORINAL CON ACCESORIOS PARA CONECTAR</v>
          </cell>
          <cell r="F1089" t="str">
            <v>UN</v>
          </cell>
          <cell r="G1089">
            <v>284906</v>
          </cell>
        </row>
        <row r="1090">
          <cell r="D1090">
            <v>8253</v>
          </cell>
          <cell r="E1090" t="str">
            <v>PINTURA EPOXICA</v>
          </cell>
          <cell r="F1090" t="str">
            <v>GLN</v>
          </cell>
          <cell r="G1090">
            <v>134390</v>
          </cell>
        </row>
        <row r="1091">
          <cell r="D1091">
            <v>8254</v>
          </cell>
          <cell r="E1091" t="str">
            <v>SOLDADURA E-7018 x 1/8"</v>
          </cell>
          <cell r="F1091" t="str">
            <v>KG</v>
          </cell>
          <cell r="G1091">
            <v>11900</v>
          </cell>
        </row>
        <row r="1092">
          <cell r="D1092">
            <v>8256</v>
          </cell>
          <cell r="E1092" t="str">
            <v>TARIFA JORNAL - PERSONAL DE OBRA - SOLDADOR (INCLUYE FACTOR DE PRESTACIONES)</v>
          </cell>
          <cell r="F1092" t="str">
            <v>JR</v>
          </cell>
          <cell r="G1092">
            <v>80289</v>
          </cell>
        </row>
        <row r="1093">
          <cell r="D1093">
            <v>8258</v>
          </cell>
          <cell r="E1093" t="str">
            <v>EQUIPO DE SOLDADURA - CAPACIDAD 225 AMP</v>
          </cell>
          <cell r="F1093" t="str">
            <v>DIA</v>
          </cell>
          <cell r="G1093">
            <v>38900</v>
          </cell>
        </row>
        <row r="1094">
          <cell r="D1094">
            <v>8259</v>
          </cell>
          <cell r="E1094" t="str">
            <v>TUBO CERRAMIENTO NEGRO 2" 1.9mm</v>
          </cell>
          <cell r="F1094" t="str">
            <v>ML</v>
          </cell>
          <cell r="G1094">
            <v>10211</v>
          </cell>
        </row>
        <row r="1095">
          <cell r="D1095">
            <v>8260</v>
          </cell>
          <cell r="E1095" t="str">
            <v>TUBO CERRAMIENTO  NEGRO 1/2" 1.9 mm</v>
          </cell>
          <cell r="F1095" t="str">
            <v>ML</v>
          </cell>
          <cell r="G1095">
            <v>3308</v>
          </cell>
        </row>
        <row r="1096">
          <cell r="D1096">
            <v>8262</v>
          </cell>
          <cell r="E1096" t="str">
            <v>ANTICORROSIVO CROMATO DE ZINC</v>
          </cell>
          <cell r="F1096" t="str">
            <v>GLN</v>
          </cell>
          <cell r="G1096">
            <v>92800</v>
          </cell>
        </row>
        <row r="1097">
          <cell r="D1097">
            <v>8270</v>
          </cell>
          <cell r="E1097" t="str">
            <v>DEMARCACIÓN LINEA DE CEDA EL PASO DISCONTINUA DE 0.8mt ESPACIADO 0.4mt, E=2.3mm EN PINTURA TERMOPLÁSTICA, INCLUYE SUMINISTRO Y APLICACIÓN CON EQUIPO, INCLUYE MICROESFERAS</v>
          </cell>
          <cell r="F1097" t="str">
            <v>ML</v>
          </cell>
          <cell r="G1097">
            <v>22491</v>
          </cell>
        </row>
        <row r="1098">
          <cell r="D1098">
            <v>8271</v>
          </cell>
          <cell r="E1098" t="str">
            <v>DEMARCACION LINEA CARRIL A=0.12mt L=3.0 SEPARCION =5.0mt E=2.3mm, EN PINTURA TERMOPLATICA. INCLUYE SUMINISTRO Y APLICACION CON EQUIPO. INCLUYE MICROESFERAS</v>
          </cell>
          <cell r="F1098" t="str">
            <v>M2</v>
          </cell>
          <cell r="G1098">
            <v>11745</v>
          </cell>
        </row>
        <row r="1099">
          <cell r="D1099">
            <v>8276</v>
          </cell>
          <cell r="E1099" t="str">
            <v>FRANJA EN ADHESIVO VINILICO ESMERILADO EFECTO STAND BLASTED FROSTED CRYSTAL,  (SUMINISTRO E INSTALACIÓN) GARANTIA DE 5 AÑOS AL EXTERIOR. SEGUN MANUAL DE IMAGEN DE TRANSMILENIO S.A.</v>
          </cell>
          <cell r="F1099" t="str">
            <v>UN</v>
          </cell>
          <cell r="G1099">
            <v>71400</v>
          </cell>
        </row>
        <row r="1100">
          <cell r="D1100">
            <v>8277</v>
          </cell>
          <cell r="E1100" t="str">
            <v>FRANJA EN VINILO CON ADHESIVO EN VINILO ALTO 6cm,  (SUMINISTRO E INSTALACIÓN) GARANTIA DE 5 AÑOS AL EXTERIOR SEGUN COLOR. SEGUN MANUAL DE IMAGEN DE TRANSMILENIO S.A.</v>
          </cell>
          <cell r="F1100" t="str">
            <v>UN</v>
          </cell>
          <cell r="G1100">
            <v>22967</v>
          </cell>
        </row>
        <row r="1101">
          <cell r="D1101">
            <v>8278</v>
          </cell>
          <cell r="E1101" t="str">
            <v>FRANJA EN VINILO CON ADHESIVO EN VINILO ALTO 3cm,  (SUMINISTRO E INSTALACIÓN) GARANTIA DE 5 AÑOS AL EXTERIOR SEGUN COLOR. SEGUN MANUAL DE IMAGEN DE TRANSMILENIO S.A.</v>
          </cell>
          <cell r="F1101" t="str">
            <v>UN</v>
          </cell>
          <cell r="G1101">
            <v>13447</v>
          </cell>
        </row>
        <row r="1102">
          <cell r="D1102">
            <v>8292</v>
          </cell>
          <cell r="E1102" t="str">
            <v>TARIFA JORNAL - PROFESIONAL CATEGORÍA 8 (INCLUYE FACTOR DE PRESTACIONES)</v>
          </cell>
          <cell r="F1102" t="str">
            <v>JR</v>
          </cell>
          <cell r="G1102">
            <v>193797</v>
          </cell>
        </row>
        <row r="1103">
          <cell r="D1103">
            <v>8293</v>
          </cell>
          <cell r="E1103" t="str">
            <v>SUMINISTRO CONSTRUCCION E INSTALACION DE JARDIN VERTICAL. INCLUYE ESTRUCTURA Y/O PANEL DE SOPORTE INDEPENDIENTE ELEMENTOS PARA SOPORTE Y SUJECION DE JARDIN, SACOS Y/O CANGUROS PARA SIEMBRA DE JARDIN V</v>
          </cell>
          <cell r="F1103" t="str">
            <v>M2</v>
          </cell>
          <cell r="G1103">
            <v>300000</v>
          </cell>
        </row>
        <row r="1104">
          <cell r="D1104">
            <v>8294</v>
          </cell>
          <cell r="E1104" t="str">
            <v>COLLAR DERIVACION 4" x 1/2"</v>
          </cell>
          <cell r="F1104" t="str">
            <v>UN</v>
          </cell>
          <cell r="G1104">
            <v>21153</v>
          </cell>
        </row>
        <row r="1105">
          <cell r="D1105">
            <v>8295</v>
          </cell>
          <cell r="E1105" t="str">
            <v>COLLAR DERIVACION 6" x 1/2"</v>
          </cell>
          <cell r="F1105" t="str">
            <v>UN</v>
          </cell>
          <cell r="G1105">
            <v>24500</v>
          </cell>
        </row>
        <row r="1106">
          <cell r="D1106">
            <v>8297</v>
          </cell>
          <cell r="E1106" t="str">
            <v>ALQUILER DE VEHICULO: CAMPERO, PICK-UP, CAMIONETA, CAMION O SIMILAR DE 1300cc A 2000cc DE CILINDRADA, MODELO 2022 A 2019. 100% DE LA TARIFA ESTABLECIDA. INCLUYE TODOS LOS COSTOS DE OPERACIÓN Y MANTENIMIENTO EXCEPTO EL SALARIO DEL CONDUCTOR.</v>
          </cell>
          <cell r="F1106" t="str">
            <v>DIA</v>
          </cell>
          <cell r="G1106">
            <v>214000</v>
          </cell>
        </row>
        <row r="1107">
          <cell r="D1107">
            <v>8298</v>
          </cell>
          <cell r="E1107" t="str">
            <v>MINICARGADOR - INCLUYE OPERARIO Y COMBUSTIBLE</v>
          </cell>
          <cell r="F1107" t="str">
            <v>HR</v>
          </cell>
          <cell r="G1107">
            <v>75829</v>
          </cell>
        </row>
        <row r="1108">
          <cell r="D1108">
            <v>8299</v>
          </cell>
          <cell r="E1108" t="str">
            <v>TARIFA JORNAL - PERSONAL DE OBRA - AYUDANTE HORARIO NOCTURNO (INCLUYE FACTOR DE PRESTACIONES)</v>
          </cell>
          <cell r="F1108" t="str">
            <v>JR</v>
          </cell>
          <cell r="G1108">
            <v>74322</v>
          </cell>
        </row>
        <row r="1109">
          <cell r="D1109">
            <v>8300</v>
          </cell>
          <cell r="E1109" t="str">
            <v>TARIFA JORNAL - PERSONAL DE OBRA - OFICIAL HORARIO NOCTURNO (INCLUYE FACTOR DE PRESTACIONES)</v>
          </cell>
          <cell r="F1109" t="str">
            <v>JR</v>
          </cell>
          <cell r="G1109">
            <v>106900</v>
          </cell>
        </row>
        <row r="1110">
          <cell r="D1110">
            <v>8302</v>
          </cell>
          <cell r="E1110" t="str">
            <v>BOYA PLASTICA DE 20 x 20 x 9 cm DE ALTURA (NO INCLUYE ELEMENTOS DE ANCLAJE)</v>
          </cell>
          <cell r="F1110" t="str">
            <v>UN</v>
          </cell>
          <cell r="G1110">
            <v>16660</v>
          </cell>
        </row>
        <row r="1111">
          <cell r="D1111">
            <v>8303</v>
          </cell>
          <cell r="E1111" t="str">
            <v>HITO DE 75cm DE ALTURA Y 8cm DE DIAMETRO CON REFLECTIVOS DE COLOR AMARILLO. NO INCLUYE ELEMENTOS DE ANCLAJE</v>
          </cell>
          <cell r="F1111" t="str">
            <v>UN</v>
          </cell>
          <cell r="G1111">
            <v>32487</v>
          </cell>
        </row>
        <row r="1112">
          <cell r="D1112">
            <v>8304</v>
          </cell>
          <cell r="E1112" t="str">
            <v>EQUIPO OXICORTE</v>
          </cell>
          <cell r="F1112" t="str">
            <v>MES</v>
          </cell>
          <cell r="G1112">
            <v>1832600</v>
          </cell>
        </row>
        <row r="1113">
          <cell r="D1113">
            <v>8306</v>
          </cell>
          <cell r="E1113" t="str">
            <v>EPOXICO PARA ANCLAJE DE ALTA RESISTENCIA (Unidad 600cc-900g)</v>
          </cell>
          <cell r="F1113" t="str">
            <v>UN</v>
          </cell>
          <cell r="G1113">
            <v>89357</v>
          </cell>
        </row>
        <row r="1114">
          <cell r="D1114">
            <v>8307</v>
          </cell>
          <cell r="E1114" t="str">
            <v>CONCRETO FLUIDO SIN RETRACCIÓN</v>
          </cell>
          <cell r="F1114" t="str">
            <v>KG</v>
          </cell>
          <cell r="G1114">
            <v>1787</v>
          </cell>
        </row>
        <row r="1115">
          <cell r="D1115">
            <v>8308</v>
          </cell>
          <cell r="E1115" t="str">
            <v>MICROFIBRA DE POLIPROPILENO PARA CONCRETO Y MORTERO</v>
          </cell>
          <cell r="F1115" t="str">
            <v>KG</v>
          </cell>
          <cell r="G1115">
            <v>29750</v>
          </cell>
        </row>
        <row r="1116">
          <cell r="D1116">
            <v>8309</v>
          </cell>
          <cell r="E1116" t="str">
            <v>GROUTING DE ALTA RESISTENCIA</v>
          </cell>
          <cell r="F1116" t="str">
            <v>KG</v>
          </cell>
          <cell r="G1116">
            <v>4486</v>
          </cell>
        </row>
        <row r="1117">
          <cell r="D1117">
            <v>8313</v>
          </cell>
          <cell r="E1117" t="str">
            <v>MORTERO DE REPARACIÓN ESTRUCTURAL</v>
          </cell>
          <cell r="F1117" t="str">
            <v>KG</v>
          </cell>
          <cell r="G1117">
            <v>3903</v>
          </cell>
        </row>
        <row r="1118">
          <cell r="D1118">
            <v>8314</v>
          </cell>
          <cell r="E1118" t="str">
            <v>RECUBRIMIENTO INHIBIDOR DE CORROSIÓN EPOXI-CEMENTO PARA PROTEGER ACERO DE REFUERZO. TRICOMPONENTE.</v>
          </cell>
          <cell r="F1118" t="str">
            <v>KG</v>
          </cell>
          <cell r="G1118">
            <v>22002</v>
          </cell>
        </row>
        <row r="1119">
          <cell r="D1119">
            <v>8315</v>
          </cell>
          <cell r="E1119" t="str">
            <v>SELLADOR ELÁSTICO  DE POLIURETANO. CARTUCHO 300 ml</v>
          </cell>
          <cell r="F1119" t="str">
            <v>UN</v>
          </cell>
          <cell r="G1119">
            <v>30048</v>
          </cell>
        </row>
        <row r="1120">
          <cell r="D1120">
            <v>8319</v>
          </cell>
          <cell r="E1120" t="str">
            <v>PINTURA EN FRÍO PARA DEMARCACIÓN DE VÍAS. A= 12 cm. INCLUYE EQUIPO AUTOPROPULSADO Y MANO DE OBRA.</v>
          </cell>
          <cell r="F1120" t="str">
            <v>ML</v>
          </cell>
          <cell r="G1120">
            <v>2154</v>
          </cell>
        </row>
        <row r="1121">
          <cell r="D1121">
            <v>8320</v>
          </cell>
          <cell r="E1121" t="str">
            <v>TARIFA MES - PERSONAL DE OBRA - OPERADOR EQUIPO DE SEÑALIZACIÓN (INCLUYE FACTOR DE PRESTACIONES)</v>
          </cell>
          <cell r="F1121" t="str">
            <v>MES</v>
          </cell>
          <cell r="G1121">
            <v>2375550</v>
          </cell>
        </row>
        <row r="1122">
          <cell r="D1122">
            <v>8321</v>
          </cell>
          <cell r="E1122" t="str">
            <v>TARIFA JORNAL - PERSONAL DE OBRA - OPERADOR EQUIPO DE SEÑALIZACIÓN (INCLUYE FACTOR DE PRESTACIONES)</v>
          </cell>
          <cell r="F1122" t="str">
            <v>JR</v>
          </cell>
          <cell r="G1122">
            <v>79185</v>
          </cell>
        </row>
        <row r="1123">
          <cell r="D1123">
            <v>8322</v>
          </cell>
          <cell r="E1123" t="str">
            <v>PINTURA EN FRÍO PARA DEMARCACIÓN DE VÍAS. INCLUYE EQUIPO MANUAL Y MANO DE OBRA.</v>
          </cell>
          <cell r="F1123" t="str">
            <v>ML</v>
          </cell>
          <cell r="G1123">
            <v>2154</v>
          </cell>
        </row>
        <row r="1124">
          <cell r="D1124">
            <v>8324</v>
          </cell>
          <cell r="E1124" t="str">
            <v>ALQUILER DE VEHICULO: CAMPERO, PICK-UP, CAMIONETA, CAMION O SIMILAR CON CAPACIDAD DE CARGA DE 3 TON O MAS, MODELO 2014 A 2011. 75% DE LA TARIFA ESTABLECIDA. INCLUYE TODOS LOS COSTOS DE OPERACIÓN Y MANTENIMIENTO EXCEPTO EL SALARIO DEL CONDUCTOR</v>
          </cell>
          <cell r="F1124" t="str">
            <v>DIA</v>
          </cell>
          <cell r="G1124">
            <v>312075</v>
          </cell>
        </row>
        <row r="1125">
          <cell r="D1125">
            <v>8328</v>
          </cell>
          <cell r="E1125" t="str">
            <v>FUNGIBLES</v>
          </cell>
          <cell r="F1125" t="str">
            <v>GLB</v>
          </cell>
          <cell r="G1125">
            <v>1000</v>
          </cell>
        </row>
        <row r="1126">
          <cell r="D1126">
            <v>8329</v>
          </cell>
          <cell r="E1126" t="str">
            <v>APLICACIÓN DE BICOMPONENTE (SPRAY O EXTRUSIÓN) INCLUYE EQUIPO Y MANO DE OBRA</v>
          </cell>
          <cell r="F1126" t="str">
            <v>ML</v>
          </cell>
          <cell r="G1126">
            <v>5462</v>
          </cell>
        </row>
        <row r="1127">
          <cell r="D1127">
            <v>8330</v>
          </cell>
          <cell r="E1127" t="str">
            <v>PLASTICO EN FRIO (INCLUYE CATALIZADOR) - PINTURA PARA TRAFICO</v>
          </cell>
          <cell r="F1127" t="str">
            <v>GLN</v>
          </cell>
          <cell r="G1127">
            <v>130305</v>
          </cell>
        </row>
        <row r="1128">
          <cell r="D1128">
            <v>8331</v>
          </cell>
          <cell r="E1128" t="str">
            <v>APLICACIÓN DE BICOMPONENTE (SPRAY O EXTRUSIÓN) INCLUYE EQUIPO Y MANO DE OBRA Y MICROESFERAS</v>
          </cell>
          <cell r="F1128" t="str">
            <v>M2</v>
          </cell>
          <cell r="G1128">
            <v>49048</v>
          </cell>
        </row>
        <row r="1129">
          <cell r="D1129">
            <v>8332</v>
          </cell>
          <cell r="E1129" t="str">
            <v>PINTURA DE TRÁFICO Y/O IMPRIMANTE NEGRO</v>
          </cell>
          <cell r="F1129" t="str">
            <v>GLN</v>
          </cell>
          <cell r="G1129">
            <v>73990</v>
          </cell>
        </row>
        <row r="1130">
          <cell r="D1130">
            <v>8334</v>
          </cell>
          <cell r="E1130" t="str">
            <v>BORRADO SEÑALIZACIÓN VIAL TIPO FRESADO CON MÁQUINA BERTELLI O SIMILAR (ML)</v>
          </cell>
          <cell r="F1130" t="str">
            <v>ML</v>
          </cell>
          <cell r="G1130">
            <v>5891</v>
          </cell>
        </row>
        <row r="1131">
          <cell r="D1131">
            <v>8340</v>
          </cell>
          <cell r="E1131" t="str">
            <v>TORNILLO. INCLUYE TUERCA Y ARANDELA</v>
          </cell>
          <cell r="F1131" t="str">
            <v>KG</v>
          </cell>
          <cell r="G1131">
            <v>9002</v>
          </cell>
        </row>
        <row r="1132">
          <cell r="D1132">
            <v>8357</v>
          </cell>
          <cell r="E1132" t="str">
            <v>TACHA REFLECTIVA BIDIRECCIONAL (NO INCLUYE ELEMENTOS DE ANCLAJE)</v>
          </cell>
          <cell r="F1132" t="str">
            <v>UN</v>
          </cell>
          <cell r="G1132">
            <v>3868</v>
          </cell>
        </row>
        <row r="1133">
          <cell r="D1133">
            <v>8358</v>
          </cell>
          <cell r="E1133" t="str">
            <v>RESALTO EN CAUCHO DE L=1m, ANCHO 30cm, ALTO 4.5cm (INCLUYE PERNOS)</v>
          </cell>
          <cell r="F1133" t="str">
            <v>UN</v>
          </cell>
          <cell r="G1133">
            <v>141610</v>
          </cell>
        </row>
        <row r="1134">
          <cell r="D1134">
            <v>8359</v>
          </cell>
          <cell r="E1134" t="str">
            <v>TUBERIA CONDUIT PVC D= 1/2"</v>
          </cell>
          <cell r="F1134" t="str">
            <v>ML</v>
          </cell>
          <cell r="G1134">
            <v>2059</v>
          </cell>
        </row>
        <row r="1135">
          <cell r="D1135">
            <v>8362</v>
          </cell>
          <cell r="E1135" t="str">
            <v xml:space="preserve">TUBERÍA CONCRETO D= 36" CLASE V REFORZADO </v>
          </cell>
          <cell r="F1135" t="str">
            <v>ML</v>
          </cell>
          <cell r="G1135">
            <v>1150540</v>
          </cell>
        </row>
        <row r="1136">
          <cell r="D1136">
            <v>8364</v>
          </cell>
          <cell r="E1136" t="str">
            <v>CLORUROS. Norma técnica: SM 4500 - CL - B.</v>
          </cell>
          <cell r="F1136" t="str">
            <v>PUNTO</v>
          </cell>
          <cell r="G1136">
            <v>15470</v>
          </cell>
        </row>
        <row r="1137">
          <cell r="D1137">
            <v>8365</v>
          </cell>
          <cell r="E1137" t="str">
            <v>SULFATOS. Norma técnica: SM 4500 - SO4-2  - E  ASTM C 114 2015.</v>
          </cell>
          <cell r="F1137" t="str">
            <v>PUNTO</v>
          </cell>
          <cell r="G1137">
            <v>15470</v>
          </cell>
        </row>
        <row r="1138">
          <cell r="D1138">
            <v>8366</v>
          </cell>
          <cell r="E1138" t="str">
            <v>NITRATOS. Norma técnica: SM 4500 - NO3-B.</v>
          </cell>
          <cell r="F1138" t="str">
            <v>PUNTO</v>
          </cell>
          <cell r="G1138">
            <v>19304</v>
          </cell>
        </row>
        <row r="1139">
          <cell r="D1139">
            <v>8367</v>
          </cell>
          <cell r="E1139" t="str">
            <v>HIERRO TOTAL. Norma técnica: SM 3500 Fe - B.</v>
          </cell>
          <cell r="F1139" t="str">
            <v>PUNTO</v>
          </cell>
          <cell r="G1139">
            <v>28560</v>
          </cell>
        </row>
        <row r="1140">
          <cell r="D1140">
            <v>8369</v>
          </cell>
          <cell r="E1140" t="str">
            <v>MAGNESIO. Norma técnica: SM 3500 Mg - B.</v>
          </cell>
          <cell r="F1140" t="str">
            <v>PUNTO</v>
          </cell>
          <cell r="G1140">
            <v>42662</v>
          </cell>
        </row>
        <row r="1141">
          <cell r="D1141">
            <v>8370</v>
          </cell>
          <cell r="E1141" t="str">
            <v>SODIO. Norma técnica: SM 3500 Na - B.</v>
          </cell>
          <cell r="F1141" t="str">
            <v>PUNTO</v>
          </cell>
          <cell r="G1141">
            <v>40571</v>
          </cell>
        </row>
        <row r="1142">
          <cell r="D1142">
            <v>8404</v>
          </cell>
          <cell r="E1142" t="str">
            <v>PINTURA BASE AGUA DOMESTICA</v>
          </cell>
          <cell r="F1142" t="str">
            <v>GLN</v>
          </cell>
          <cell r="G1142">
            <v>55930</v>
          </cell>
        </row>
        <row r="1143">
          <cell r="D1143">
            <v>8430</v>
          </cell>
          <cell r="E1143" t="str">
            <v>CAMARA GRP 2500 * 2500 * 1200 (INCLUYE TUBERIA , CHIMENEA 2.5m Y ACCESORIOS. - NO INCLUYE TRANSPORTE</v>
          </cell>
          <cell r="F1143" t="str">
            <v>UN</v>
          </cell>
          <cell r="G1143">
            <v>42857136</v>
          </cell>
        </row>
        <row r="1144">
          <cell r="D1144">
            <v>8431</v>
          </cell>
          <cell r="E1144" t="str">
            <v>CAMARA GRP 2600 * 2600 * 1200 (INCLUYE TUBERIA , CHIMENEA 2.5m Y ACCESORIOS. - NO INCLUYE TRANSPORTE</v>
          </cell>
          <cell r="F1144" t="str">
            <v>UN</v>
          </cell>
          <cell r="G1144">
            <v>46261607</v>
          </cell>
        </row>
        <row r="1145">
          <cell r="D1145">
            <v>8432</v>
          </cell>
          <cell r="E1145" t="str">
            <v>TUBERIA GRP DN 350 PN1 SN2500 - NO INCLUYE TRANSPORTE</v>
          </cell>
          <cell r="F1145" t="str">
            <v>ML</v>
          </cell>
          <cell r="G1145">
            <v>519950</v>
          </cell>
        </row>
        <row r="1146">
          <cell r="D1146">
            <v>8434</v>
          </cell>
          <cell r="E1146" t="str">
            <v>TUBERIA GRP DN 450 PN1 SN2500 - NO INCLUYE TRANSPORTE</v>
          </cell>
          <cell r="F1146" t="str">
            <v>ML</v>
          </cell>
          <cell r="G1146">
            <v>602621</v>
          </cell>
        </row>
        <row r="1147">
          <cell r="D1147">
            <v>8435</v>
          </cell>
          <cell r="E1147" t="str">
            <v>ACOPLE GRP DN 450 PN1 - NO INCLUYE TRANSPORTE</v>
          </cell>
          <cell r="F1147" t="str">
            <v>UN</v>
          </cell>
          <cell r="G1147">
            <v>498254</v>
          </cell>
        </row>
        <row r="1148">
          <cell r="D1148">
            <v>8436</v>
          </cell>
          <cell r="E1148" t="str">
            <v>TUBERIA GRP DN 550 PN1 SN2500 - NO INCLUYE TRANSPORTE</v>
          </cell>
          <cell r="F1148" t="str">
            <v>ML</v>
          </cell>
          <cell r="G1148">
            <v>721039</v>
          </cell>
        </row>
        <row r="1149">
          <cell r="D1149">
            <v>8437</v>
          </cell>
          <cell r="E1149" t="str">
            <v>ACOPLE GRP DN 550 PN1 - NO INCLUYE TRANSPORTE</v>
          </cell>
          <cell r="F1149" t="str">
            <v>UN</v>
          </cell>
          <cell r="G1149">
            <v>807648</v>
          </cell>
        </row>
        <row r="1150">
          <cell r="D1150">
            <v>8438</v>
          </cell>
          <cell r="E1150" t="str">
            <v>TUBERIA GRP DN 650 PN1 SN2500 - NO INCLUYE TRANSPORTE</v>
          </cell>
          <cell r="F1150" t="str">
            <v>ML</v>
          </cell>
          <cell r="G1150">
            <v>871620</v>
          </cell>
        </row>
        <row r="1151">
          <cell r="D1151">
            <v>8440</v>
          </cell>
          <cell r="E1151" t="str">
            <v>TUBERIA GRP DN 750 PN1 SN2500 - NO INCLUYE TRANSPORTE</v>
          </cell>
          <cell r="F1151" t="str">
            <v>ML</v>
          </cell>
          <cell r="G1151">
            <v>971165</v>
          </cell>
        </row>
        <row r="1152">
          <cell r="D1152">
            <v>8441</v>
          </cell>
          <cell r="E1152" t="str">
            <v>ACOPLE GRP DN 750 PN1 - NO INCLUYE TRANSPORTE</v>
          </cell>
          <cell r="F1152" t="str">
            <v>UN</v>
          </cell>
          <cell r="G1152">
            <v>1055423</v>
          </cell>
        </row>
        <row r="1153">
          <cell r="D1153">
            <v>8442</v>
          </cell>
          <cell r="E1153" t="str">
            <v>TUBERIA GRP DN 850 PN1 SN2500 - NO INCLUYE TRANSPORTE</v>
          </cell>
          <cell r="F1153" t="str">
            <v>ML</v>
          </cell>
          <cell r="G1153">
            <v>1134447</v>
          </cell>
        </row>
        <row r="1154">
          <cell r="D1154">
            <v>8443</v>
          </cell>
          <cell r="E1154" t="str">
            <v>ACOPLE GRP DN 850 PN1 - NO INCLUYE TRANSPORTE</v>
          </cell>
          <cell r="F1154" t="str">
            <v>UN</v>
          </cell>
          <cell r="G1154">
            <v>1184308</v>
          </cell>
        </row>
        <row r="1155">
          <cell r="D1155">
            <v>8444</v>
          </cell>
          <cell r="E1155" t="str">
            <v>TUBERIA GRP DN 2500 PN1 SN2500 - NO INCLUYE TRANSPORTE</v>
          </cell>
          <cell r="F1155" t="str">
            <v>ML</v>
          </cell>
          <cell r="G1155">
            <v>6933096</v>
          </cell>
        </row>
        <row r="1156">
          <cell r="D1156">
            <v>8445</v>
          </cell>
          <cell r="E1156" t="str">
            <v>ACOPLE GRP DN 2500 PN1 - NO INCLUYE TRANSPORTE</v>
          </cell>
          <cell r="F1156" t="str">
            <v>UN</v>
          </cell>
          <cell r="G1156">
            <v>4848358</v>
          </cell>
        </row>
        <row r="1157">
          <cell r="D1157">
            <v>8447</v>
          </cell>
          <cell r="E1157" t="str">
            <v>TUBERIA GRP DN 2600 PN1 SN2500 - NO INCLUYE TRANSPORTE</v>
          </cell>
          <cell r="F1157" t="str">
            <v>ML</v>
          </cell>
          <cell r="G1157">
            <v>7302111</v>
          </cell>
        </row>
        <row r="1158">
          <cell r="D1158">
            <v>8448</v>
          </cell>
          <cell r="E1158" t="str">
            <v>ACOPLE GRP DN 2600 PN1 - NO INCLUYE TRANSPORTE</v>
          </cell>
          <cell r="F1158" t="str">
            <v>UN</v>
          </cell>
          <cell r="G1158">
            <v>5644776</v>
          </cell>
        </row>
        <row r="1159">
          <cell r="D1159">
            <v>8449</v>
          </cell>
          <cell r="E1159" t="str">
            <v>CAMARA GRP 900 * 900 * 1200 (INCLUYE TUBERIA , CHIMENEA 1.0m Y ACCESORIOS. - NO INCLUYE TRANSPORTE</v>
          </cell>
          <cell r="F1159" t="str">
            <v>UN</v>
          </cell>
          <cell r="G1159">
            <v>16187570</v>
          </cell>
        </row>
        <row r="1160">
          <cell r="D1160">
            <v>8450</v>
          </cell>
          <cell r="E1160" t="str">
            <v>CAMARA GRP 900 * 900 * 1200 (INCLUYE TUBERIA , CHIMENEA 2.5m Y ACCESORIOS. - NO INCLUYE TRANSPORTE</v>
          </cell>
          <cell r="F1160" t="str">
            <v>UN</v>
          </cell>
          <cell r="G1160">
            <v>17799068</v>
          </cell>
        </row>
        <row r="1161">
          <cell r="D1161">
            <v>8451</v>
          </cell>
          <cell r="E1161" t="str">
            <v>CAMARA GRP 1000 * 1000 * 1200 (INCLUYE TUBERIA , CHIMENEA 2.5m Y ACCESORIOS. - NO INCLUYE TRANSPORTE</v>
          </cell>
          <cell r="F1161" t="str">
            <v>UN</v>
          </cell>
          <cell r="G1161">
            <v>19316199</v>
          </cell>
        </row>
        <row r="1162">
          <cell r="D1162">
            <v>8452</v>
          </cell>
          <cell r="E1162" t="str">
            <v>CAMARA GRP 1100 * 1100 * 1200 (INCLUYE TUBERIA , CHIMENEA 2.5m Y ACCESORIOS. - NO INCLUYE TRANSPORTE</v>
          </cell>
          <cell r="F1162" t="str">
            <v>UN</v>
          </cell>
          <cell r="G1162">
            <v>20978510</v>
          </cell>
        </row>
        <row r="1163">
          <cell r="D1163">
            <v>8453</v>
          </cell>
          <cell r="E1163" t="str">
            <v>CAMARA GRP 1300 * 1300 * 1200 (INCLUYE TUBERIA , CHIMENEA 5m Y ACCESORIOS. - NO INCLUYE TRANSPORTE</v>
          </cell>
          <cell r="F1163" t="str">
            <v>UN</v>
          </cell>
          <cell r="G1163">
            <v>19780775</v>
          </cell>
        </row>
        <row r="1164">
          <cell r="D1164">
            <v>8454</v>
          </cell>
          <cell r="E1164" t="str">
            <v>CAMARA GRP 1500 * 1500 * 1200 (INCLUYE TUBERIA , CHIMENEA 2.5m Y ACCESORIOS. - NO INCLUYE TRANSPORTE</v>
          </cell>
          <cell r="F1164" t="str">
            <v>UN</v>
          </cell>
          <cell r="G1164">
            <v>20034840</v>
          </cell>
        </row>
        <row r="1165">
          <cell r="D1165">
            <v>8455</v>
          </cell>
          <cell r="E1165" t="str">
            <v>CAMARA GRP 1600 * 1600 * 1200 (INCLUYE TUBERIA , CHIMENEA 2.5m Y ACCESORIOS. - NO INCLUYE TRANSPORTE</v>
          </cell>
          <cell r="F1165" t="str">
            <v>UN</v>
          </cell>
          <cell r="G1165">
            <v>21682633</v>
          </cell>
        </row>
        <row r="1166">
          <cell r="D1166">
            <v>8456</v>
          </cell>
          <cell r="E1166" t="str">
            <v>CAMARA GRP 1800 * 1800 * 1200 (INCLUYE TUBERIA , CHIMENEA 2.5m Y ACCESORIOS. - NO INCLUYE TRANSPORTE</v>
          </cell>
          <cell r="F1166" t="str">
            <v>UN</v>
          </cell>
          <cell r="G1166">
            <v>25254061</v>
          </cell>
        </row>
        <row r="1167">
          <cell r="D1167">
            <v>8457</v>
          </cell>
          <cell r="E1167" t="str">
            <v>CAMARA GRP 1800 * 1800 * 1200 (INCLUYE TUBERIA , CHIMENEA 5m Y ACCESORIOS. - NO INCLUYE TRANSPORTE</v>
          </cell>
          <cell r="F1167" t="str">
            <v>UN</v>
          </cell>
          <cell r="G1167">
            <v>32999414</v>
          </cell>
        </row>
        <row r="1168">
          <cell r="D1168">
            <v>8460</v>
          </cell>
          <cell r="E1168" t="str">
            <v>CONECTORES DE COBRE 25mm 5/8"</v>
          </cell>
          <cell r="F1168" t="str">
            <v>UN</v>
          </cell>
          <cell r="G1168">
            <v>4539</v>
          </cell>
        </row>
        <row r="1169">
          <cell r="D1169">
            <v>8461</v>
          </cell>
          <cell r="E1169" t="str">
            <v>ALAMBRE DE COBRE No. 4 AWG</v>
          </cell>
          <cell r="F1169" t="str">
            <v>ML</v>
          </cell>
          <cell r="G1169">
            <v>7205</v>
          </cell>
        </row>
        <row r="1170">
          <cell r="D1170">
            <v>8462</v>
          </cell>
          <cell r="E1170" t="str">
            <v>MASCARILLA DE GIRO PARA SEMAFORO DE 200 mm</v>
          </cell>
          <cell r="F1170" t="str">
            <v>UN</v>
          </cell>
          <cell r="G1170">
            <v>80461</v>
          </cell>
        </row>
        <row r="1171">
          <cell r="D1171">
            <v>8463</v>
          </cell>
          <cell r="E1171" t="str">
            <v>MODULO ROJO PARA SEMAFOROS DE 200mm (TIPO LED, SEMAFORO TIPO MENSULA) SUMINISTRO E INSTALACION.</v>
          </cell>
          <cell r="F1171" t="str">
            <v>UN</v>
          </cell>
          <cell r="G1171">
            <v>621180</v>
          </cell>
        </row>
        <row r="1172">
          <cell r="D1172">
            <v>8473</v>
          </cell>
          <cell r="E1172" t="str">
            <v>MALLA ZARANDA DE 6" x 6" PARA CLASIFICACION MATERIAL</v>
          </cell>
          <cell r="F1172" t="str">
            <v>M2</v>
          </cell>
          <cell r="G1172">
            <v>5854</v>
          </cell>
        </row>
        <row r="1173">
          <cell r="D1173">
            <v>8474</v>
          </cell>
          <cell r="E1173" t="str">
            <v>ÁNGULO METÁLICO</v>
          </cell>
          <cell r="F1173" t="str">
            <v>KG</v>
          </cell>
          <cell r="G1173">
            <v>3213</v>
          </cell>
        </row>
        <row r="1174">
          <cell r="D1174">
            <v>8475</v>
          </cell>
          <cell r="E1174" t="str">
            <v>PLATINA METALICA</v>
          </cell>
          <cell r="F1174" t="str">
            <v>KG</v>
          </cell>
          <cell r="G1174">
            <v>3080</v>
          </cell>
        </row>
        <row r="1175">
          <cell r="D1175">
            <v>8476</v>
          </cell>
          <cell r="E1175" t="str">
            <v>MALLA ESLABONADA CALIBRE 10.5 - HUECO DE 2" x 2"</v>
          </cell>
          <cell r="F1175" t="str">
            <v>M2</v>
          </cell>
          <cell r="G1175">
            <v>14875</v>
          </cell>
        </row>
        <row r="1176">
          <cell r="D1176">
            <v>8478</v>
          </cell>
          <cell r="E1176" t="str">
            <v>TEJA DE ZINC 800 x 2438</v>
          </cell>
          <cell r="F1176" t="str">
            <v>UN</v>
          </cell>
          <cell r="G1176">
            <v>17058</v>
          </cell>
        </row>
        <row r="1177">
          <cell r="D1177">
            <v>8479</v>
          </cell>
          <cell r="E1177" t="str">
            <v>AMARRAS - Abrazadera Plastico De 8 Pulg. (200mm) Con Argolla</v>
          </cell>
          <cell r="F1177" t="str">
            <v>UN</v>
          </cell>
          <cell r="G1177">
            <v>138</v>
          </cell>
        </row>
        <row r="1178">
          <cell r="D1178">
            <v>8480</v>
          </cell>
          <cell r="E1178" t="str">
            <v>LIJA</v>
          </cell>
          <cell r="F1178" t="str">
            <v>UN</v>
          </cell>
          <cell r="G1178">
            <v>1033</v>
          </cell>
        </row>
        <row r="1179">
          <cell r="D1179">
            <v>8481</v>
          </cell>
          <cell r="E1179" t="str">
            <v>PINTURA BASE ACEITE</v>
          </cell>
          <cell r="F1179" t="str">
            <v>GLN</v>
          </cell>
          <cell r="G1179">
            <v>55573</v>
          </cell>
        </row>
        <row r="1180">
          <cell r="D1180">
            <v>8482</v>
          </cell>
          <cell r="E1180" t="str">
            <v>PINTURA EN VINILO TIPO 1</v>
          </cell>
          <cell r="F1180" t="str">
            <v>GLN</v>
          </cell>
          <cell r="G1180">
            <v>49500</v>
          </cell>
        </row>
        <row r="1181">
          <cell r="D1181">
            <v>8483</v>
          </cell>
          <cell r="E1181" t="str">
            <v>TANQUE DE AGUA 500 Lts</v>
          </cell>
          <cell r="F1181" t="str">
            <v>UN</v>
          </cell>
          <cell r="G1181">
            <v>119147</v>
          </cell>
        </row>
        <row r="1182">
          <cell r="D1182">
            <v>8486</v>
          </cell>
          <cell r="E1182" t="str">
            <v>TRONZADORA</v>
          </cell>
          <cell r="F1182" t="str">
            <v>DIA</v>
          </cell>
          <cell r="G1182">
            <v>19040</v>
          </cell>
        </row>
        <row r="1183">
          <cell r="D1183">
            <v>8500</v>
          </cell>
          <cell r="E1183" t="str">
            <v>TUBERIA EMT D= 4" ESP. 083</v>
          </cell>
          <cell r="F1183" t="str">
            <v>ML</v>
          </cell>
          <cell r="G1183">
            <v>49544</v>
          </cell>
        </row>
        <row r="1184">
          <cell r="D1184">
            <v>8501</v>
          </cell>
          <cell r="E1184" t="str">
            <v>COMPRESIÓN TRIAXIAL EN CONDICIÓN CU, CONSOLIDADO - NO DRENADO SOBRE SUELOS (3 PUNTOS). Norma técnica: INV E 153-13 ASTM D4767 - 11.</v>
          </cell>
          <cell r="F1184" t="str">
            <v>UN</v>
          </cell>
          <cell r="G1184">
            <v>1227100</v>
          </cell>
        </row>
        <row r="1185">
          <cell r="D1185">
            <v>8502</v>
          </cell>
          <cell r="E1185" t="str">
            <v>CANASTILLA PASAJUNTAS</v>
          </cell>
          <cell r="F1185" t="str">
            <v>KG</v>
          </cell>
          <cell r="G1185">
            <v>4403</v>
          </cell>
        </row>
        <row r="1186">
          <cell r="D1186">
            <v>8506</v>
          </cell>
          <cell r="E1186" t="str">
            <v>PINTURA ACRÍLICA BASE SOLVENTE AMARILLO / BLANCO PARA DEMARCACION - PINTUTRAFICO</v>
          </cell>
          <cell r="F1186" t="str">
            <v>GLN</v>
          </cell>
          <cell r="G1186">
            <v>86930</v>
          </cell>
        </row>
        <row r="1187">
          <cell r="D1187">
            <v>8508</v>
          </cell>
          <cell r="E1187" t="str">
            <v>PINTURA ACRÍLICA BASE SOLVENTE AZUL / ROJO PARA DEMARCACION - PINTURA PARA TRAFICO</v>
          </cell>
          <cell r="F1187" t="str">
            <v>GLN</v>
          </cell>
          <cell r="G1187">
            <v>75901</v>
          </cell>
        </row>
        <row r="1188">
          <cell r="D1188">
            <v>8509</v>
          </cell>
          <cell r="E1188" t="str">
            <v>IMPRIMANTE NEGRO MATE - ACRILICO BASE SOLVENTE - PINTURA PARA TRAFICO</v>
          </cell>
          <cell r="F1188" t="str">
            <v>GLN</v>
          </cell>
          <cell r="G1188">
            <v>65840</v>
          </cell>
        </row>
        <row r="1189">
          <cell r="D1189">
            <v>8511</v>
          </cell>
          <cell r="E1189" t="str">
            <v>PINTURA ACRÍLICA BASE SOLVENTE AMARILLO / BLANCO PARA DEMARCACION - TERTRAFICO</v>
          </cell>
          <cell r="F1189" t="str">
            <v>GLN</v>
          </cell>
          <cell r="G1189">
            <v>79239</v>
          </cell>
        </row>
        <row r="1190">
          <cell r="D1190">
            <v>8515</v>
          </cell>
          <cell r="E1190" t="str">
            <v>AGENTE DESENCOFRANTE</v>
          </cell>
          <cell r="F1190" t="str">
            <v>KG</v>
          </cell>
          <cell r="G1190">
            <v>10430</v>
          </cell>
        </row>
        <row r="1191">
          <cell r="D1191">
            <v>8516</v>
          </cell>
          <cell r="E1191" t="str">
            <v>FORMALETA PARA CONCRETOS - MADERA (ESTRUCTURAS ENTERRADAS - UN (1) USO)</v>
          </cell>
          <cell r="F1191" t="str">
            <v>M2</v>
          </cell>
          <cell r="G1191">
            <v>23001</v>
          </cell>
        </row>
        <row r="1192">
          <cell r="D1192">
            <v>8520</v>
          </cell>
          <cell r="E1192" t="str">
            <v>FORMALETA METÁLICA (CONCRETO HIDRÁULICO)</v>
          </cell>
          <cell r="F1192" t="str">
            <v>M2/DIA</v>
          </cell>
          <cell r="G1192">
            <v>1012</v>
          </cell>
        </row>
        <row r="1193">
          <cell r="D1193">
            <v>8522</v>
          </cell>
          <cell r="E1193" t="str">
            <v>ICOPOR D-12 20 MM (LAMINA) DE 1.0m x 1.0m</v>
          </cell>
          <cell r="F1193" t="str">
            <v>M2</v>
          </cell>
          <cell r="G1193">
            <v>3961</v>
          </cell>
        </row>
        <row r="1194">
          <cell r="D1194">
            <v>8524</v>
          </cell>
          <cell r="E1194" t="str">
            <v>SELLADO DE JUNTAS (300 CC). Masilla elástica sellante de un componente, con base en poliuretano, con proceso de curado en presencia de humedad del ambiente. Norma ASTM C-920.</v>
          </cell>
          <cell r="F1194" t="str">
            <v>UN</v>
          </cell>
          <cell r="G1194">
            <v>30048</v>
          </cell>
        </row>
        <row r="1195">
          <cell r="D1195">
            <v>8525</v>
          </cell>
          <cell r="E1195" t="str">
            <v>GEOMEMBRANA HDPE 30MIL (0.75MM) PARA SEPARACION SUBRASANTE/CAPAS GRANULARES (INCLUYE SUMINISTRO E INSTALACIÓN)</v>
          </cell>
          <cell r="F1195" t="str">
            <v>M2</v>
          </cell>
          <cell r="G1195">
            <v>9996</v>
          </cell>
        </row>
        <row r="1196">
          <cell r="D1196">
            <v>8529</v>
          </cell>
          <cell r="E1196" t="str">
            <v>ANTICORROSIVO PHCL</v>
          </cell>
          <cell r="F1196" t="str">
            <v>GLN</v>
          </cell>
          <cell r="G1196">
            <v>39900</v>
          </cell>
        </row>
        <row r="1197">
          <cell r="D1197">
            <v>8530</v>
          </cell>
          <cell r="E1197" t="str">
            <v>FUNDENTE (PARA SOLDADURA) 60 gr.</v>
          </cell>
          <cell r="F1197" t="str">
            <v>UN</v>
          </cell>
          <cell r="G1197">
            <v>9171</v>
          </cell>
        </row>
        <row r="1198">
          <cell r="D1198">
            <v>8531</v>
          </cell>
          <cell r="E1198" t="str">
            <v>DISOLVENTE THINER</v>
          </cell>
          <cell r="F1198" t="str">
            <v>GLN</v>
          </cell>
          <cell r="G1198">
            <v>28990</v>
          </cell>
        </row>
        <row r="1199">
          <cell r="D1199">
            <v>8539</v>
          </cell>
          <cell r="E1199" t="str">
            <v>BLOQUE PERFORADO 15X20X40</v>
          </cell>
          <cell r="F1199" t="str">
            <v>UN</v>
          </cell>
          <cell r="G1199">
            <v>2700</v>
          </cell>
        </row>
        <row r="1200">
          <cell r="D1200">
            <v>8555</v>
          </cell>
          <cell r="E1200" t="str">
            <v>LIJA DE AGUA 150 SUPER</v>
          </cell>
          <cell r="F1200" t="str">
            <v>UN</v>
          </cell>
          <cell r="G1200">
            <v>1272</v>
          </cell>
        </row>
        <row r="1201">
          <cell r="D1201">
            <v>8560</v>
          </cell>
          <cell r="E1201" t="str">
            <v>CURVA GALVANIZADA 1" IMC</v>
          </cell>
          <cell r="F1201" t="str">
            <v>UN</v>
          </cell>
          <cell r="G1201">
            <v>6118</v>
          </cell>
        </row>
        <row r="1202">
          <cell r="D1202">
            <v>8565</v>
          </cell>
          <cell r="E1202" t="str">
            <v>ALAMBRON 40  1/4 PULG LISO</v>
          </cell>
          <cell r="F1202" t="str">
            <v>KG</v>
          </cell>
          <cell r="G1202">
            <v>2649</v>
          </cell>
        </row>
        <row r="1203">
          <cell r="D1203">
            <v>8566</v>
          </cell>
          <cell r="E1203" t="str">
            <v>VARILLA DILATACIÓN ALUMINIO</v>
          </cell>
          <cell r="F1203" t="str">
            <v>ML</v>
          </cell>
          <cell r="G1203">
            <v>1590</v>
          </cell>
        </row>
        <row r="1204">
          <cell r="D1204">
            <v>8567</v>
          </cell>
          <cell r="E1204" t="str">
            <v>BALDOSA EN GRANO PULIDO TIPO 1 Y TIPO 2 (30X30)</v>
          </cell>
          <cell r="F1204" t="str">
            <v>M2</v>
          </cell>
          <cell r="G1204">
            <v>47400</v>
          </cell>
        </row>
        <row r="1205">
          <cell r="D1205">
            <v>8570</v>
          </cell>
          <cell r="E1205" t="str">
            <v>GRANITO (MEZCLA)</v>
          </cell>
          <cell r="F1205" t="str">
            <v>BULTO</v>
          </cell>
          <cell r="G1205">
            <v>22000</v>
          </cell>
        </row>
        <row r="1206">
          <cell r="D1206">
            <v>8576</v>
          </cell>
          <cell r="E1206" t="str">
            <v>PEGANTE PARA PISOS DE CAUCHO SINTÉTICO</v>
          </cell>
          <cell r="F1206" t="str">
            <v>GLN</v>
          </cell>
          <cell r="G1206">
            <v>55367</v>
          </cell>
        </row>
        <row r="1207">
          <cell r="D1207">
            <v>8577</v>
          </cell>
          <cell r="E1207" t="str">
            <v>TUBERIA PVC SANITARIA 3"</v>
          </cell>
          <cell r="F1207" t="str">
            <v>ML</v>
          </cell>
          <cell r="G1207">
            <v>18668</v>
          </cell>
        </row>
        <row r="1208">
          <cell r="D1208">
            <v>8578</v>
          </cell>
          <cell r="E1208" t="str">
            <v>CODO 90°-1/4 CxC PVC SANITARIA D= 2"</v>
          </cell>
          <cell r="F1208" t="str">
            <v>UN</v>
          </cell>
          <cell r="G1208">
            <v>3400</v>
          </cell>
        </row>
        <row r="1209">
          <cell r="D1209">
            <v>8579</v>
          </cell>
          <cell r="E1209" t="str">
            <v>CODO 90°-1/4 CxC PVC SANITARIA D=4"</v>
          </cell>
          <cell r="F1209" t="str">
            <v>UN</v>
          </cell>
          <cell r="G1209">
            <v>13665</v>
          </cell>
        </row>
        <row r="1210">
          <cell r="D1210">
            <v>8584</v>
          </cell>
          <cell r="E1210" t="str">
            <v>TUBERIA PVC SANITARIA 8"</v>
          </cell>
          <cell r="F1210" t="str">
            <v>ML</v>
          </cell>
          <cell r="G1210">
            <v>99109</v>
          </cell>
        </row>
        <row r="1211">
          <cell r="D1211">
            <v>8586</v>
          </cell>
          <cell r="E1211" t="str">
            <v>TUBERÍA VENTILACIÓN PVC 3"</v>
          </cell>
          <cell r="F1211" t="str">
            <v>ML</v>
          </cell>
          <cell r="G1211">
            <v>10929</v>
          </cell>
        </row>
        <row r="1212">
          <cell r="D1212">
            <v>8588</v>
          </cell>
          <cell r="E1212" t="str">
            <v>TUBERIA PVC PRESIÓN 1" RDE 21</v>
          </cell>
          <cell r="F1212" t="str">
            <v>ML</v>
          </cell>
          <cell r="G1212">
            <v>4985</v>
          </cell>
        </row>
        <row r="1213">
          <cell r="D1213">
            <v>8634</v>
          </cell>
          <cell r="E1213" t="str">
            <v>LAVAMANOS INSTITUCIONAL</v>
          </cell>
          <cell r="F1213" t="str">
            <v>UN</v>
          </cell>
          <cell r="G1213">
            <v>172172</v>
          </cell>
        </row>
        <row r="1214">
          <cell r="D1214">
            <v>8635</v>
          </cell>
          <cell r="E1214" t="str">
            <v>ACOPLE 1/2 PARA AGUA POTABLE</v>
          </cell>
          <cell r="F1214" t="str">
            <v>UN</v>
          </cell>
          <cell r="G1214">
            <v>2568</v>
          </cell>
        </row>
        <row r="1215">
          <cell r="D1215">
            <v>8636</v>
          </cell>
          <cell r="E1215" t="str">
            <v>CEMENTO BLANCO</v>
          </cell>
          <cell r="F1215" t="str">
            <v>KG</v>
          </cell>
          <cell r="G1215">
            <v>888</v>
          </cell>
        </row>
        <row r="1216">
          <cell r="D1216">
            <v>8644</v>
          </cell>
          <cell r="E1216" t="str">
            <v>LAVAMANOS SOBREPONER</v>
          </cell>
          <cell r="F1216" t="str">
            <v>UN</v>
          </cell>
          <cell r="G1216">
            <v>138637</v>
          </cell>
        </row>
        <row r="1217">
          <cell r="D1217">
            <v>8645</v>
          </cell>
          <cell r="E1217" t="str">
            <v>LAVAMANOS DE COLGAR PARA PERSONAS CON MOVILIDAD REDUCIDA</v>
          </cell>
          <cell r="F1217" t="str">
            <v>UN</v>
          </cell>
          <cell r="G1217">
            <v>172172</v>
          </cell>
        </row>
        <row r="1218">
          <cell r="D1218">
            <v>8648</v>
          </cell>
          <cell r="E1218" t="str">
            <v>GRIFERÍA LAVAPLATOS SIRENA SENCILLO MESÓN</v>
          </cell>
          <cell r="F1218" t="str">
            <v>UN</v>
          </cell>
          <cell r="G1218">
            <v>105187</v>
          </cell>
        </row>
        <row r="1219">
          <cell r="D1219">
            <v>8654</v>
          </cell>
          <cell r="E1219" t="str">
            <v>ACERO FIGURADO No.2  (1/4") F`y = 60000 PSI</v>
          </cell>
          <cell r="F1219" t="str">
            <v>KG</v>
          </cell>
          <cell r="G1219">
            <v>3332</v>
          </cell>
        </row>
        <row r="1220">
          <cell r="D1220">
            <v>8666</v>
          </cell>
          <cell r="E1220" t="str">
            <v>CABLE CU ENCAUCHETADO 3X16 AWG</v>
          </cell>
          <cell r="F1220" t="str">
            <v>ML</v>
          </cell>
          <cell r="G1220">
            <v>2543</v>
          </cell>
        </row>
        <row r="1221">
          <cell r="D1221">
            <v>8672</v>
          </cell>
          <cell r="E1221" t="str">
            <v>CAJA GALVANIZADA 4X4 CUMPLE NORMA RETIE</v>
          </cell>
          <cell r="F1221" t="str">
            <v>UN</v>
          </cell>
          <cell r="G1221">
            <v>1759</v>
          </cell>
        </row>
        <row r="1222">
          <cell r="D1222">
            <v>8674</v>
          </cell>
          <cell r="E1222" t="str">
            <v>TOMACORRIENTE CON CONEXIÓN A TIERRA, MONOFÁSICO DOBLE, 15 A</v>
          </cell>
          <cell r="F1222" t="str">
            <v>UN</v>
          </cell>
          <cell r="G1222">
            <v>2832</v>
          </cell>
        </row>
        <row r="1223">
          <cell r="D1223">
            <v>8675</v>
          </cell>
          <cell r="E1223" t="str">
            <v>TOMACORRIENTE CON PROTECCIÓN DE FALLA A TIERRA (GFCI)</v>
          </cell>
          <cell r="F1223" t="str">
            <v>UN</v>
          </cell>
          <cell r="G1223">
            <v>29904</v>
          </cell>
        </row>
        <row r="1224">
          <cell r="D1224">
            <v>8676</v>
          </cell>
          <cell r="E1224" t="str">
            <v>TOMACORRIENTE CON CONEXIÓN A TIERRA, BIFÁSICOS, DOS POLOS, 3 HILOS, 20 A</v>
          </cell>
          <cell r="F1224" t="str">
            <v>UN</v>
          </cell>
          <cell r="G1224">
            <v>8052</v>
          </cell>
        </row>
        <row r="1225">
          <cell r="D1225">
            <v>8679</v>
          </cell>
          <cell r="E1225" t="str">
            <v>TUBERIA CONDUIT GALVANIZADA EMT D=1" (3M)</v>
          </cell>
          <cell r="F1225" t="str">
            <v>UN</v>
          </cell>
          <cell r="G1225">
            <v>22606</v>
          </cell>
        </row>
        <row r="1226">
          <cell r="D1226">
            <v>8688</v>
          </cell>
          <cell r="E1226" t="str">
            <v>OTROS MATERIALES Y ACCESORIOS</v>
          </cell>
          <cell r="F1226" t="str">
            <v>GLB</v>
          </cell>
          <cell r="G1226">
            <v>1000</v>
          </cell>
        </row>
        <row r="1227">
          <cell r="D1227">
            <v>8689</v>
          </cell>
          <cell r="E1227" t="str">
            <v>TARIFA JORNAL - PERSONAL DE OBRA - TECNICO SOLDADOR (INCLUYE FACTOR DE PRESTACIONES)</v>
          </cell>
          <cell r="F1227" t="str">
            <v>JR</v>
          </cell>
          <cell r="G1227">
            <v>91250</v>
          </cell>
        </row>
        <row r="1228">
          <cell r="D1228">
            <v>8690</v>
          </cell>
          <cell r="E1228" t="str">
            <v>TARIFA JORNAL - PERSONAL DE OBRA - TÉCNICO (SOLDADOR 1 A) (INCLUYE FACTOR DE PRESTACIONES)</v>
          </cell>
          <cell r="F1228" t="str">
            <v>JR</v>
          </cell>
          <cell r="G1228">
            <v>91250</v>
          </cell>
        </row>
        <row r="1229">
          <cell r="D1229">
            <v>8694</v>
          </cell>
          <cell r="E1229" t="str">
            <v>CABLE DE COBRE AISLADO No.10</v>
          </cell>
          <cell r="F1229" t="str">
            <v>ML</v>
          </cell>
          <cell r="G1229">
            <v>2025</v>
          </cell>
        </row>
        <row r="1230">
          <cell r="D1230">
            <v>8695</v>
          </cell>
          <cell r="E1230" t="str">
            <v>CABLE DE COBRE AISLADO No.8</v>
          </cell>
          <cell r="F1230" t="str">
            <v>ML</v>
          </cell>
          <cell r="G1230">
            <v>3048</v>
          </cell>
        </row>
        <row r="1231">
          <cell r="D1231">
            <v>8696</v>
          </cell>
          <cell r="E1231" t="str">
            <v>CABLE DE COBRE AISLADO No.6</v>
          </cell>
          <cell r="F1231" t="str">
            <v>ML</v>
          </cell>
          <cell r="G1231">
            <v>4980</v>
          </cell>
        </row>
        <row r="1232">
          <cell r="D1232">
            <v>8698</v>
          </cell>
          <cell r="E1232" t="str">
            <v>CABLE DE COBRE AISLADO No.4</v>
          </cell>
          <cell r="F1232" t="str">
            <v>ML</v>
          </cell>
          <cell r="G1232">
            <v>7343</v>
          </cell>
        </row>
        <row r="1233">
          <cell r="D1233">
            <v>8699</v>
          </cell>
          <cell r="E1233" t="str">
            <v>CABLE DE COBRE AISLADO No.2</v>
          </cell>
          <cell r="F1233" t="str">
            <v>ML</v>
          </cell>
          <cell r="G1233">
            <v>11386</v>
          </cell>
        </row>
        <row r="1234">
          <cell r="D1234">
            <v>8700</v>
          </cell>
          <cell r="E1234" t="str">
            <v>CABLE No. 2/0 AWG THHN-600V COBRE</v>
          </cell>
          <cell r="F1234" t="str">
            <v>ML</v>
          </cell>
          <cell r="G1234">
            <v>26821</v>
          </cell>
        </row>
        <row r="1235">
          <cell r="D1235">
            <v>8706</v>
          </cell>
          <cell r="E1235" t="str">
            <v>CURVA CONDUIT GALVANIZADA IMC 3/4"</v>
          </cell>
          <cell r="F1235" t="str">
            <v>UN</v>
          </cell>
          <cell r="G1235">
            <v>7869</v>
          </cell>
        </row>
        <row r="1236">
          <cell r="D1236">
            <v>8708</v>
          </cell>
          <cell r="E1236" t="str">
            <v>CURVA CONDUIT GALVANIZADA IMC 2"</v>
          </cell>
          <cell r="F1236" t="str">
            <v>UN</v>
          </cell>
          <cell r="G1236">
            <v>17249</v>
          </cell>
        </row>
        <row r="1237">
          <cell r="D1237">
            <v>8710</v>
          </cell>
          <cell r="E1237" t="str">
            <v>CURVA  EMT 3"</v>
          </cell>
          <cell r="F1237" t="str">
            <v>UN</v>
          </cell>
          <cell r="G1237">
            <v>49223</v>
          </cell>
        </row>
        <row r="1238">
          <cell r="D1238">
            <v>8712</v>
          </cell>
          <cell r="E1238" t="str">
            <v>UNIÓN EMT 3"</v>
          </cell>
          <cell r="F1238" t="str">
            <v>UN</v>
          </cell>
          <cell r="G1238">
            <v>11817</v>
          </cell>
        </row>
        <row r="1239">
          <cell r="D1239">
            <v>8721</v>
          </cell>
          <cell r="E1239" t="str">
            <v>CABLE COBRE 4/0 AWG 600V 90° C THHN/THWN</v>
          </cell>
          <cell r="F1239" t="str">
            <v>ML</v>
          </cell>
          <cell r="G1239">
            <v>42648</v>
          </cell>
        </row>
        <row r="1240">
          <cell r="D1240">
            <v>8722</v>
          </cell>
          <cell r="E1240" t="str">
            <v>CABLE DE COBRE AISLADO 8 AWG 600V 90° C THHN/THWN</v>
          </cell>
          <cell r="F1240" t="str">
            <v>ML</v>
          </cell>
          <cell r="G1240">
            <v>3780</v>
          </cell>
        </row>
        <row r="1241">
          <cell r="D1241">
            <v>8729</v>
          </cell>
          <cell r="E1241" t="str">
            <v>CURVA  EMT 1 1/4"</v>
          </cell>
          <cell r="F1241" t="str">
            <v>UN</v>
          </cell>
          <cell r="G1241">
            <v>4978</v>
          </cell>
        </row>
        <row r="1242">
          <cell r="D1242">
            <v>8731</v>
          </cell>
          <cell r="E1242" t="str">
            <v>UNIÓN EMT 1 1/4"</v>
          </cell>
          <cell r="F1242" t="str">
            <v>UN</v>
          </cell>
          <cell r="G1242">
            <v>2339</v>
          </cell>
        </row>
        <row r="1243">
          <cell r="D1243">
            <v>8732</v>
          </cell>
          <cell r="E1243" t="str">
            <v>CURVA  EMT 2"</v>
          </cell>
          <cell r="F1243" t="str">
            <v>UN</v>
          </cell>
          <cell r="G1243">
            <v>10607</v>
          </cell>
        </row>
        <row r="1244">
          <cell r="D1244">
            <v>8734</v>
          </cell>
          <cell r="E1244" t="str">
            <v>UNIÓN EMT 2"</v>
          </cell>
          <cell r="F1244" t="str">
            <v>UN</v>
          </cell>
          <cell r="G1244">
            <v>5131</v>
          </cell>
        </row>
        <row r="1245">
          <cell r="D1245">
            <v>8737</v>
          </cell>
          <cell r="E1245" t="str">
            <v>CABLE NO.1/0 AWG 15 KV 133% XLPE</v>
          </cell>
          <cell r="F1245" t="str">
            <v>ML</v>
          </cell>
          <cell r="G1245">
            <v>63803</v>
          </cell>
        </row>
        <row r="1246">
          <cell r="D1246">
            <v>8738</v>
          </cell>
          <cell r="E1246" t="str">
            <v>CABLE COBRE DESNUDO No. 2 AWG</v>
          </cell>
          <cell r="F1246" t="str">
            <v>ML</v>
          </cell>
          <cell r="G1246">
            <v>11549</v>
          </cell>
        </row>
        <row r="1247">
          <cell r="D1247">
            <v>8742</v>
          </cell>
          <cell r="E1247" t="str">
            <v>DUCTO ELÉCTRICO TELEFÓNICO TDP PVC 4"</v>
          </cell>
          <cell r="F1247" t="str">
            <v>ML</v>
          </cell>
          <cell r="G1247">
            <v>18468</v>
          </cell>
        </row>
        <row r="1248">
          <cell r="D1248">
            <v>8743</v>
          </cell>
          <cell r="E1248" t="str">
            <v>CURVA PVC 4"</v>
          </cell>
          <cell r="F1248" t="str">
            <v>UN</v>
          </cell>
          <cell r="G1248">
            <v>12704</v>
          </cell>
        </row>
        <row r="1249">
          <cell r="D1249">
            <v>8746</v>
          </cell>
          <cell r="E1249" t="str">
            <v>CABLE NO.2/0 AWG 15 KV 133% XLPE</v>
          </cell>
          <cell r="F1249" t="str">
            <v>ML</v>
          </cell>
          <cell r="G1249">
            <v>72024</v>
          </cell>
        </row>
        <row r="1250">
          <cell r="D1250">
            <v>8749</v>
          </cell>
          <cell r="E1250" t="str">
            <v>CABLE DE COBRE AISLADO THWN/THHN NO. 500 MCM</v>
          </cell>
          <cell r="F1250" t="str">
            <v>ML</v>
          </cell>
          <cell r="G1250">
            <v>103500</v>
          </cell>
        </row>
        <row r="1251">
          <cell r="D1251">
            <v>8750</v>
          </cell>
          <cell r="E1251" t="str">
            <v>TUBO PVC 4" DB TIPO PESADO</v>
          </cell>
          <cell r="F1251" t="str">
            <v>ML</v>
          </cell>
          <cell r="G1251">
            <v>27147</v>
          </cell>
        </row>
        <row r="1252">
          <cell r="D1252">
            <v>8752</v>
          </cell>
          <cell r="E1252" t="str">
            <v>TUBO PVC DB 6"</v>
          </cell>
          <cell r="F1252" t="str">
            <v>ML</v>
          </cell>
          <cell r="G1252">
            <v>56620</v>
          </cell>
        </row>
        <row r="1253">
          <cell r="D1253">
            <v>8760</v>
          </cell>
          <cell r="E1253" t="str">
            <v>CABLE ALUMINIO AISLADO NO.1/0</v>
          </cell>
          <cell r="F1253" t="str">
            <v>ML</v>
          </cell>
          <cell r="G1253">
            <v>5249</v>
          </cell>
        </row>
        <row r="1254">
          <cell r="D1254">
            <v>8768</v>
          </cell>
          <cell r="E1254" t="str">
            <v>CABLE COBRE DESNUDO NO.2/0 AWG</v>
          </cell>
          <cell r="F1254" t="str">
            <v>ML</v>
          </cell>
          <cell r="G1254">
            <v>21720</v>
          </cell>
        </row>
        <row r="1255">
          <cell r="D1255">
            <v>8770</v>
          </cell>
          <cell r="E1255" t="str">
            <v>SOLDADURA CABLE-VARILLA 1/0 - SOLDADOR 1/0 AWG 600V 105°C 170 A</v>
          </cell>
          <cell r="F1255" t="str">
            <v>UN</v>
          </cell>
          <cell r="G1255">
            <v>56781</v>
          </cell>
        </row>
        <row r="1256">
          <cell r="D1256">
            <v>8771</v>
          </cell>
          <cell r="E1256" t="str">
            <v>TERMINAL 1 HUECO AWG 2/0</v>
          </cell>
          <cell r="F1256" t="str">
            <v>UN</v>
          </cell>
          <cell r="G1256">
            <v>2440</v>
          </cell>
        </row>
        <row r="1257">
          <cell r="D1257">
            <v>8774</v>
          </cell>
          <cell r="E1257" t="str">
            <v>ADAPTADOR TERMINAL PVC 3/4"</v>
          </cell>
          <cell r="F1257" t="str">
            <v>UN</v>
          </cell>
          <cell r="G1257">
            <v>212</v>
          </cell>
        </row>
        <row r="1258">
          <cell r="D1258">
            <v>8777</v>
          </cell>
          <cell r="E1258" t="str">
            <v>CABLE UTP CATEGORIA 6A</v>
          </cell>
          <cell r="F1258" t="str">
            <v>ML</v>
          </cell>
          <cell r="G1258">
            <v>2207</v>
          </cell>
        </row>
        <row r="1259">
          <cell r="D1259">
            <v>8779</v>
          </cell>
          <cell r="E1259" t="str">
            <v>CAJA GALVANIZADA 2400</v>
          </cell>
          <cell r="F1259" t="str">
            <v>UN</v>
          </cell>
          <cell r="G1259">
            <v>1851</v>
          </cell>
        </row>
        <row r="1260">
          <cell r="D1260">
            <v>8788</v>
          </cell>
          <cell r="E1260" t="str">
            <v>CAOLÍN</v>
          </cell>
          <cell r="F1260" t="str">
            <v>UN</v>
          </cell>
          <cell r="G1260">
            <v>10446</v>
          </cell>
        </row>
        <row r="1261">
          <cell r="D1261">
            <v>8789</v>
          </cell>
          <cell r="E1261" t="str">
            <v>INTERVINIL PRO DRYWALL</v>
          </cell>
          <cell r="F1261" t="str">
            <v>GLN</v>
          </cell>
          <cell r="G1261">
            <v>18965</v>
          </cell>
        </row>
        <row r="1262">
          <cell r="D1262">
            <v>8790</v>
          </cell>
          <cell r="E1262" t="str">
            <v>VIDRIO TEMPLADO DE 10MM</v>
          </cell>
          <cell r="F1262" t="str">
            <v>M2</v>
          </cell>
          <cell r="G1262">
            <v>187695</v>
          </cell>
        </row>
        <row r="1263">
          <cell r="D1263">
            <v>8794</v>
          </cell>
          <cell r="E1263" t="str">
            <v>VIDRIO TEMPLADO DE 6MM</v>
          </cell>
          <cell r="F1263" t="str">
            <v>M2</v>
          </cell>
          <cell r="G1263">
            <v>79464</v>
          </cell>
        </row>
        <row r="1264">
          <cell r="D1264">
            <v>8844</v>
          </cell>
          <cell r="E1264" t="str">
            <v>EQUIPO DE SOLDADURA 250 AMPERIOS</v>
          </cell>
          <cell r="F1264" t="str">
            <v>HR</v>
          </cell>
          <cell r="G1264">
            <v>4862</v>
          </cell>
        </row>
        <row r="1265">
          <cell r="D1265">
            <v>8845</v>
          </cell>
          <cell r="E1265" t="str">
            <v>TARIFA JORNAL - PERSONAL DE OBRA - TÉCNICO (INCLUYE FACTOR DE PRESTACIONES)</v>
          </cell>
          <cell r="F1265" t="str">
            <v>JR</v>
          </cell>
          <cell r="G1265">
            <v>91250</v>
          </cell>
        </row>
        <row r="1266">
          <cell r="D1266">
            <v>8846</v>
          </cell>
          <cell r="E1266" t="str">
            <v>BLOQUE CANALIZADOR AMARILLO - SEPARADOR TIPO TRANSMILENIO. NO INCLUYE ELEMENTOS DE ANCLAJE</v>
          </cell>
          <cell r="F1266" t="str">
            <v>UN</v>
          </cell>
          <cell r="G1266">
            <v>130924</v>
          </cell>
        </row>
        <row r="1267">
          <cell r="D1267">
            <v>8854</v>
          </cell>
          <cell r="E1267" t="str">
            <v>SEMAFORO (3x200) LENTES DE POLICARBONATO DE 8" BICICLETA LUCES. SISTEMA ILUMINACION A LEDS COMPATIBILIDAD C800/900 PARA FIJACION A MASTIL. INCL ELEMENTOS DE FIJACION</v>
          </cell>
          <cell r="F1267" t="str">
            <v>UN</v>
          </cell>
          <cell r="G1267">
            <v>3070396</v>
          </cell>
        </row>
        <row r="1268">
          <cell r="D1268">
            <v>8855</v>
          </cell>
          <cell r="E1268" t="str">
            <v>ADAPTADOR TERMINAL EMT 1"</v>
          </cell>
          <cell r="F1268" t="str">
            <v>UN</v>
          </cell>
          <cell r="G1268">
            <v>1590</v>
          </cell>
        </row>
        <row r="1269">
          <cell r="D1269">
            <v>8856</v>
          </cell>
          <cell r="E1269" t="str">
            <v>ADAPTADOR TERMINAL EMT 3/4"</v>
          </cell>
          <cell r="F1269" t="str">
            <v>UN</v>
          </cell>
          <cell r="G1269">
            <v>807</v>
          </cell>
        </row>
        <row r="1270">
          <cell r="D1270">
            <v>8858</v>
          </cell>
          <cell r="E1270" t="str">
            <v>CABLE COAXIAL RG-6</v>
          </cell>
          <cell r="F1270" t="str">
            <v>ML</v>
          </cell>
          <cell r="G1270">
            <v>1272</v>
          </cell>
        </row>
        <row r="1271">
          <cell r="D1271">
            <v>8859</v>
          </cell>
          <cell r="E1271" t="str">
            <v>CABLE CU THHN No. 4 DESNUDO</v>
          </cell>
          <cell r="F1271" t="str">
            <v>ML</v>
          </cell>
          <cell r="G1271">
            <v>7848</v>
          </cell>
        </row>
        <row r="1272">
          <cell r="D1272">
            <v>8860</v>
          </cell>
          <cell r="E1272" t="str">
            <v>CABLE FLEXIBLE OXIGENO 2x14</v>
          </cell>
          <cell r="F1272" t="str">
            <v>ML</v>
          </cell>
          <cell r="G1272">
            <v>2017</v>
          </cell>
        </row>
        <row r="1273">
          <cell r="D1273">
            <v>8861</v>
          </cell>
          <cell r="E1273" t="str">
            <v>CABLE UPT VOZ Y DATOS CAT 6</v>
          </cell>
          <cell r="F1273" t="str">
            <v>ML</v>
          </cell>
          <cell r="G1273">
            <v>1881</v>
          </cell>
        </row>
        <row r="1274">
          <cell r="D1274">
            <v>8862</v>
          </cell>
          <cell r="E1274" t="str">
            <v>CABLE UPT CAT 6 PARA EXTERIORES</v>
          </cell>
          <cell r="F1274" t="str">
            <v>ML</v>
          </cell>
          <cell r="G1274">
            <v>3478</v>
          </cell>
        </row>
        <row r="1275">
          <cell r="D1275">
            <v>8865</v>
          </cell>
          <cell r="E1275" t="str">
            <v>CAJA METALICA PARA CUATRO (4) MEDIDORES</v>
          </cell>
          <cell r="F1275" t="str">
            <v>UN</v>
          </cell>
          <cell r="G1275">
            <v>334280</v>
          </cell>
        </row>
        <row r="1276">
          <cell r="D1276">
            <v>8866</v>
          </cell>
          <cell r="E1276" t="str">
            <v>CAJA RADWEL CONDULETA 2 x 4"</v>
          </cell>
          <cell r="F1276" t="str">
            <v>UN</v>
          </cell>
          <cell r="G1276">
            <v>9323</v>
          </cell>
        </row>
        <row r="1277">
          <cell r="D1277">
            <v>8867</v>
          </cell>
          <cell r="E1277" t="str">
            <v>CAPACETE IMC DE 3"</v>
          </cell>
          <cell r="F1277" t="str">
            <v>UN</v>
          </cell>
          <cell r="G1277">
            <v>24634</v>
          </cell>
        </row>
        <row r="1278">
          <cell r="D1278">
            <v>8868</v>
          </cell>
          <cell r="E1278" t="str">
            <v>CONDUCTORES COBRE No. 1/0 AWG/THHN 600V</v>
          </cell>
          <cell r="F1278" t="str">
            <v>ML</v>
          </cell>
          <cell r="G1278">
            <v>19125</v>
          </cell>
        </row>
        <row r="1279">
          <cell r="D1279">
            <v>8869</v>
          </cell>
          <cell r="E1279" t="str">
            <v>CONDUCTOR COBRE No. 2 AWT/THHN 600V</v>
          </cell>
          <cell r="F1279" t="str">
            <v>ML</v>
          </cell>
          <cell r="G1279">
            <v>11761</v>
          </cell>
        </row>
        <row r="1280">
          <cell r="D1280">
            <v>8870</v>
          </cell>
          <cell r="E1280" t="str">
            <v>CURVA CONDUIT EMT 1"</v>
          </cell>
          <cell r="F1280" t="str">
            <v>UN</v>
          </cell>
          <cell r="G1280">
            <v>2502</v>
          </cell>
        </row>
        <row r="1281">
          <cell r="D1281">
            <v>8871</v>
          </cell>
          <cell r="E1281" t="str">
            <v>CURVA CONDUIT EMT 3/4"</v>
          </cell>
          <cell r="F1281" t="str">
            <v>UN</v>
          </cell>
          <cell r="G1281">
            <v>2850</v>
          </cell>
        </row>
        <row r="1282">
          <cell r="D1282">
            <v>8872</v>
          </cell>
          <cell r="E1282" t="str">
            <v>CURVA GRAN RADIO DUCTO PVC  EB DE 3"</v>
          </cell>
          <cell r="F1282" t="str">
            <v>UN</v>
          </cell>
          <cell r="G1282">
            <v>7517</v>
          </cell>
        </row>
        <row r="1283">
          <cell r="D1283">
            <v>8873</v>
          </cell>
          <cell r="E1283" t="str">
            <v>FAVIGEL</v>
          </cell>
          <cell r="F1283" t="str">
            <v>KG</v>
          </cell>
          <cell r="G1283">
            <v>7072</v>
          </cell>
        </row>
        <row r="1284">
          <cell r="D1284">
            <v>8874</v>
          </cell>
          <cell r="E1284" t="str">
            <v>MEDIDOR DE ENERGIA MONOFASICO</v>
          </cell>
          <cell r="F1284" t="str">
            <v>UN</v>
          </cell>
          <cell r="G1284">
            <v>53877</v>
          </cell>
        </row>
        <row r="1285">
          <cell r="D1285">
            <v>8875</v>
          </cell>
          <cell r="E1285" t="str">
            <v>MEDIDOR DE ENERGIA TRIFASICO 20-80 AMP</v>
          </cell>
          <cell r="F1285" t="str">
            <v>UN</v>
          </cell>
          <cell r="G1285">
            <v>253914</v>
          </cell>
        </row>
        <row r="1286">
          <cell r="D1286">
            <v>8876</v>
          </cell>
          <cell r="E1286" t="str">
            <v>SOLDADURA EXOTERMICA 115 Gr</v>
          </cell>
          <cell r="F1286" t="str">
            <v>UN</v>
          </cell>
          <cell r="G1286">
            <v>17780</v>
          </cell>
        </row>
        <row r="1287">
          <cell r="D1287">
            <v>8877</v>
          </cell>
          <cell r="E1287" t="str">
            <v>TOMA DOBLE VOZ Y DATOS CAT 6</v>
          </cell>
          <cell r="F1287" t="str">
            <v>UN</v>
          </cell>
          <cell r="G1287">
            <v>18124</v>
          </cell>
        </row>
        <row r="1288">
          <cell r="D1288">
            <v>8880</v>
          </cell>
          <cell r="E1288" t="str">
            <v>TUBO CONDUIT IMC 4"</v>
          </cell>
          <cell r="F1288" t="str">
            <v>ML</v>
          </cell>
          <cell r="G1288">
            <v>104411</v>
          </cell>
        </row>
        <row r="1289">
          <cell r="D1289">
            <v>8883</v>
          </cell>
          <cell r="E1289" t="str">
            <v>UNION CONDUIT EMT DE 1"</v>
          </cell>
          <cell r="F1289" t="str">
            <v>UN</v>
          </cell>
          <cell r="G1289">
            <v>1165</v>
          </cell>
        </row>
        <row r="1290">
          <cell r="D1290">
            <v>8884</v>
          </cell>
          <cell r="E1290" t="str">
            <v>UNION CONDUIT EMT DE 3/4"</v>
          </cell>
          <cell r="F1290" t="str">
            <v>UN</v>
          </cell>
          <cell r="G1290">
            <v>982</v>
          </cell>
        </row>
        <row r="1291">
          <cell r="D1291">
            <v>8885</v>
          </cell>
          <cell r="E1291" t="str">
            <v>SOLDADURA EXOTERMICA CAP No. 90 gr</v>
          </cell>
          <cell r="F1291" t="str">
            <v>UN</v>
          </cell>
          <cell r="G1291">
            <v>13121</v>
          </cell>
        </row>
        <row r="1292">
          <cell r="D1292">
            <v>8892</v>
          </cell>
          <cell r="E1292" t="str">
            <v>ESTACIÓN 10 - BANCA ABDOMINALES BAJO - ADULTOS MAYORES. DISEÑO IDRD. SUMINISTRO E INSTALACION</v>
          </cell>
          <cell r="F1292" t="str">
            <v>UN</v>
          </cell>
          <cell r="G1292">
            <v>1279068</v>
          </cell>
        </row>
        <row r="1293">
          <cell r="D1293">
            <v>8893</v>
          </cell>
          <cell r="E1293" t="str">
            <v>JUEGO BALANCIN - IDRD - NIÑOS (1-5 AÑOS) SUMINISTRO E INSTALACION</v>
          </cell>
          <cell r="F1293" t="str">
            <v>UN</v>
          </cell>
          <cell r="G1293">
            <v>1428000</v>
          </cell>
        </row>
        <row r="1294">
          <cell r="D1294">
            <v>8894</v>
          </cell>
          <cell r="E1294" t="str">
            <v>DOTACION BARRA ADULTOS/MAYORES - DISEÑO IDRD (SUMINISTRO E INSTALACION</v>
          </cell>
          <cell r="F1294" t="str">
            <v>UN</v>
          </cell>
          <cell r="G1294">
            <v>2261000</v>
          </cell>
        </row>
        <row r="1295">
          <cell r="D1295">
            <v>8895</v>
          </cell>
          <cell r="E1295" t="str">
            <v>DOTACION CAMINADOR ADULTOS/MAYORES - DISEÑO IDRD - SUMINISTRO E INSTALACION</v>
          </cell>
          <cell r="F1295" t="str">
            <v>UN</v>
          </cell>
          <cell r="G1295">
            <v>2737000</v>
          </cell>
        </row>
        <row r="1296">
          <cell r="D1296">
            <v>8897</v>
          </cell>
          <cell r="E1296" t="str">
            <v>DOTACION GIRO DE CADERA PARA ADULTOS - SEGUN ESPECIFICACION IDRD - SUMINISTRO E INSTALACION</v>
          </cell>
          <cell r="F1296" t="str">
            <v>UN</v>
          </cell>
          <cell r="G1296">
            <v>2380000</v>
          </cell>
        </row>
        <row r="1297">
          <cell r="D1297">
            <v>8907</v>
          </cell>
          <cell r="E1297" t="str">
            <v>GEODREN CON TUBERIA CIRCULAR 160mm H= 1.0m</v>
          </cell>
          <cell r="F1297" t="str">
            <v>ML</v>
          </cell>
          <cell r="G1297">
            <v>71519</v>
          </cell>
        </row>
        <row r="1298">
          <cell r="D1298">
            <v>8908</v>
          </cell>
          <cell r="E1298" t="str">
            <v>GEODREN CON TUBERIA CIRCULAR 200mm  H= 1.0m</v>
          </cell>
          <cell r="F1298" t="str">
            <v>ML</v>
          </cell>
          <cell r="G1298">
            <v>81556</v>
          </cell>
        </row>
        <row r="1299">
          <cell r="D1299">
            <v>8911</v>
          </cell>
          <cell r="E1299" t="str">
            <v>TARIFA JORNAL - PERSONAL DE OBRA - OPERADOR EQUIPO DE SEÑALIZACIÓN HORARIO NOCTURNO (INCLUYE FACTOR DE PRESTACIONES)</v>
          </cell>
          <cell r="F1299" t="str">
            <v>JR</v>
          </cell>
          <cell r="G1299">
            <v>106900</v>
          </cell>
        </row>
        <row r="1300">
          <cell r="D1300">
            <v>8913</v>
          </cell>
          <cell r="E1300" t="str">
            <v>BOLSACRETO REF. 1101 ANCHO= 1.20m  LONGITUD= 2.40m  CAPACIDAD 1.0m3</v>
          </cell>
          <cell r="F1300" t="str">
            <v>UN</v>
          </cell>
          <cell r="G1300">
            <v>26406</v>
          </cell>
        </row>
        <row r="1301">
          <cell r="D1301">
            <v>8928</v>
          </cell>
          <cell r="E1301" t="str">
            <v>TUBERIA PVC U.M. NORMA NTC 382 D= 14" RD 21</v>
          </cell>
          <cell r="F1301" t="str">
            <v>ML</v>
          </cell>
          <cell r="G1301">
            <v>418164</v>
          </cell>
        </row>
        <row r="1302">
          <cell r="D1302">
            <v>8929</v>
          </cell>
          <cell r="E1302" t="str">
            <v>UNION GIBAULT HD PARA AC CL.25  D= 14" (350mm)</v>
          </cell>
          <cell r="F1302" t="str">
            <v>UN</v>
          </cell>
          <cell r="G1302">
            <v>899331</v>
          </cell>
        </row>
        <row r="1303">
          <cell r="D1303">
            <v>8930</v>
          </cell>
          <cell r="E1303" t="str">
            <v>UNION DE CONSTRUCCION Y REPARACION PARA PVC  D= 14"</v>
          </cell>
          <cell r="F1303" t="str">
            <v>UN</v>
          </cell>
          <cell r="G1303">
            <v>1472478</v>
          </cell>
        </row>
        <row r="1304">
          <cell r="D1304">
            <v>8931</v>
          </cell>
          <cell r="E1304" t="str">
            <v>UNION DE TRANSICION PVC-AC  CL.25  D= 14"</v>
          </cell>
          <cell r="F1304" t="str">
            <v>UN</v>
          </cell>
          <cell r="G1304">
            <v>1410947</v>
          </cell>
        </row>
        <row r="1305">
          <cell r="D1305">
            <v>8932</v>
          </cell>
          <cell r="E1305" t="str">
            <v>REDUCCION CONCENTRICA HD E.L.  4" x 2"  (100x50mm)</v>
          </cell>
          <cell r="F1305" t="str">
            <v>UN</v>
          </cell>
          <cell r="G1305">
            <v>96801</v>
          </cell>
        </row>
        <row r="1306">
          <cell r="D1306">
            <v>8933</v>
          </cell>
          <cell r="E1306" t="str">
            <v>REDUCCION CONCENTRICA HD E.L.  14" x 12"  (350x300mm)</v>
          </cell>
          <cell r="F1306" t="str">
            <v>UN</v>
          </cell>
          <cell r="G1306">
            <v>2048273</v>
          </cell>
        </row>
        <row r="1307">
          <cell r="D1307">
            <v>8938</v>
          </cell>
          <cell r="E1307" t="str">
            <v>CAJA GALVANIZADA 5800 CL. 20</v>
          </cell>
          <cell r="F1307" t="str">
            <v>UN</v>
          </cell>
          <cell r="G1307">
            <v>1327</v>
          </cell>
        </row>
        <row r="1308">
          <cell r="D1308">
            <v>8939</v>
          </cell>
          <cell r="E1308" t="str">
            <v>CABLE POLARIZADO 2 x 14"</v>
          </cell>
          <cell r="F1308" t="str">
            <v>ML</v>
          </cell>
          <cell r="G1308">
            <v>1759</v>
          </cell>
        </row>
        <row r="1309">
          <cell r="D1309">
            <v>8941</v>
          </cell>
          <cell r="E1309" t="str">
            <v>TABLERO BIFASICO DE 18 CIRCUITOS CON PUERTA</v>
          </cell>
          <cell r="F1309" t="str">
            <v>UN</v>
          </cell>
          <cell r="G1309">
            <v>183137</v>
          </cell>
        </row>
        <row r="1310">
          <cell r="D1310">
            <v>8942</v>
          </cell>
          <cell r="E1310" t="str">
            <v>CABLE C XLPE 4/0 AWG 15 KV ALUMINIO IL 100% CINTA</v>
          </cell>
          <cell r="F1310" t="str">
            <v>ML</v>
          </cell>
          <cell r="G1310">
            <v>28925</v>
          </cell>
        </row>
        <row r="1311">
          <cell r="D1311">
            <v>8968</v>
          </cell>
          <cell r="E1311" t="str">
            <v>TRANSPORTE DE POSTES AP/LA</v>
          </cell>
          <cell r="F1311" t="str">
            <v>GLB</v>
          </cell>
          <cell r="G1311">
            <v>1000</v>
          </cell>
        </row>
        <row r="1312">
          <cell r="D1312">
            <v>8969</v>
          </cell>
          <cell r="E1312" t="str">
            <v>MOVILIZACIÓN, MONTAJE Y DESMONTAJE PILOTEADORA</v>
          </cell>
          <cell r="F1312" t="str">
            <v>GLB</v>
          </cell>
          <cell r="G1312">
            <v>1000</v>
          </cell>
        </row>
        <row r="1313">
          <cell r="D1313">
            <v>8970</v>
          </cell>
          <cell r="E1313" t="str">
            <v>TRANSPORTE TUBERIA GRP</v>
          </cell>
          <cell r="F1313" t="str">
            <v>GLB</v>
          </cell>
          <cell r="G1313">
            <v>1000</v>
          </cell>
        </row>
        <row r="1314">
          <cell r="D1314">
            <v>8971</v>
          </cell>
          <cell r="E1314" t="str">
            <v>TRANSPORTE ACOPLE GRP</v>
          </cell>
          <cell r="F1314" t="str">
            <v>GLB</v>
          </cell>
          <cell r="G1314">
            <v>1000</v>
          </cell>
        </row>
        <row r="1315">
          <cell r="D1315">
            <v>8972</v>
          </cell>
          <cell r="E1315" t="str">
            <v>CONCRETO TREMIE 4000 PSI  28 MPa (280 Kg/cm2)</v>
          </cell>
          <cell r="F1315" t="str">
            <v>M3</v>
          </cell>
          <cell r="G1315">
            <v>440300</v>
          </cell>
        </row>
        <row r="1316">
          <cell r="D1316">
            <v>8973</v>
          </cell>
          <cell r="E1316" t="str">
            <v>SOLDADURA 7018 x 3/32</v>
          </cell>
          <cell r="F1316" t="str">
            <v>KG</v>
          </cell>
          <cell r="G1316">
            <v>11900</v>
          </cell>
        </row>
        <row r="1317">
          <cell r="D1317">
            <v>8975</v>
          </cell>
          <cell r="E1317" t="str">
            <v>TUBERÍA ESTRUCTURAL METÁLICO RECTANGULAR DE 6mt (50mm x 25mm) ESPESOR 2mm (TUBERIA DE 2" x 1" CAL. 18)</v>
          </cell>
          <cell r="F1317" t="str">
            <v>ML</v>
          </cell>
          <cell r="G1317">
            <v>8659</v>
          </cell>
        </row>
        <row r="1318">
          <cell r="D1318">
            <v>8978</v>
          </cell>
          <cell r="E1318" t="str">
            <v>GALVANIZADO EN CALIENTE</v>
          </cell>
          <cell r="F1318" t="str">
            <v>KG</v>
          </cell>
          <cell r="G1318">
            <v>1607</v>
          </cell>
        </row>
        <row r="1319">
          <cell r="D1319">
            <v>8979</v>
          </cell>
          <cell r="E1319" t="str">
            <v>OXIGENO</v>
          </cell>
          <cell r="F1319" t="str">
            <v>M3</v>
          </cell>
          <cell r="G1319">
            <v>11900</v>
          </cell>
        </row>
        <row r="1320">
          <cell r="D1320">
            <v>8981</v>
          </cell>
          <cell r="E1320" t="str">
            <v>LAMINA HR A-36</v>
          </cell>
          <cell r="F1320" t="str">
            <v>KG</v>
          </cell>
          <cell r="G1320">
            <v>3137</v>
          </cell>
        </row>
        <row r="1321">
          <cell r="D1321">
            <v>8983</v>
          </cell>
          <cell r="E1321" t="str">
            <v>PERFIL IPE - ASTM A572 GR. 50</v>
          </cell>
          <cell r="F1321" t="str">
            <v>KG</v>
          </cell>
          <cell r="G1321">
            <v>3451</v>
          </cell>
        </row>
        <row r="1322">
          <cell r="D1322">
            <v>8984</v>
          </cell>
          <cell r="E1322" t="str">
            <v>PERFILES C</v>
          </cell>
          <cell r="F1322" t="str">
            <v>KG</v>
          </cell>
          <cell r="G1322">
            <v>3561</v>
          </cell>
        </row>
        <row r="1323">
          <cell r="D1323">
            <v>8985</v>
          </cell>
          <cell r="E1323" t="str">
            <v>BREAKER ENCHUFABLE 1x50A</v>
          </cell>
          <cell r="F1323" t="str">
            <v>UN</v>
          </cell>
          <cell r="G1323">
            <v>9330</v>
          </cell>
        </row>
        <row r="1324">
          <cell r="D1324">
            <v>8986</v>
          </cell>
          <cell r="E1324" t="str">
            <v>BREAKER ENCHUFABLE 1x15A</v>
          </cell>
          <cell r="F1324" t="str">
            <v>UN</v>
          </cell>
          <cell r="G1324">
            <v>8459</v>
          </cell>
        </row>
        <row r="1325">
          <cell r="D1325">
            <v>8987</v>
          </cell>
          <cell r="E1325" t="str">
            <v>BREAKER ENCHUFABLE 2X15A</v>
          </cell>
          <cell r="F1325" t="str">
            <v>UN</v>
          </cell>
          <cell r="G1325">
            <v>34933</v>
          </cell>
        </row>
        <row r="1326">
          <cell r="D1326">
            <v>8988</v>
          </cell>
          <cell r="E1326" t="str">
            <v>BREAKER ENCHUFABLE 1X30A</v>
          </cell>
          <cell r="F1326" t="str">
            <v>UN</v>
          </cell>
          <cell r="G1326">
            <v>9330</v>
          </cell>
        </row>
        <row r="1327">
          <cell r="D1327">
            <v>8990</v>
          </cell>
          <cell r="E1327" t="str">
            <v>BREAKER ENCHUFABLE 3X60A</v>
          </cell>
          <cell r="F1327" t="str">
            <v>UN</v>
          </cell>
          <cell r="G1327">
            <v>81359</v>
          </cell>
        </row>
        <row r="1328">
          <cell r="D1328">
            <v>8993</v>
          </cell>
          <cell r="E1328" t="str">
            <v>CAJA PARA 4 MEDIDORES TRIFASICA 81cm x 75cm x 18cm</v>
          </cell>
          <cell r="F1328" t="str">
            <v>UN</v>
          </cell>
          <cell r="G1328">
            <v>318334</v>
          </cell>
        </row>
        <row r="1329">
          <cell r="D1329">
            <v>8994</v>
          </cell>
          <cell r="E1329" t="str">
            <v>CLAVIJA 10A</v>
          </cell>
          <cell r="F1329" t="str">
            <v>UN</v>
          </cell>
          <cell r="G1329">
            <v>1013</v>
          </cell>
        </row>
        <row r="1330">
          <cell r="D1330">
            <v>8995</v>
          </cell>
          <cell r="E1330" t="str">
            <v>CURVA EMT 1 1/2"</v>
          </cell>
          <cell r="F1330" t="str">
            <v>UN</v>
          </cell>
          <cell r="G1330">
            <v>6343</v>
          </cell>
        </row>
        <row r="1331">
          <cell r="D1331">
            <v>8996</v>
          </cell>
          <cell r="E1331" t="str">
            <v>TABLERO TRIFASICO 18 CIRCUITOS CON ESPACIO PARA TOTALIZADOR</v>
          </cell>
          <cell r="F1331" t="str">
            <v>UN</v>
          </cell>
          <cell r="G1331">
            <v>280509</v>
          </cell>
        </row>
        <row r="1332">
          <cell r="D1332">
            <v>8997</v>
          </cell>
          <cell r="E1332" t="str">
            <v>TABLERO MONOFASICO CON ESPACIO PARA 6 CIRCUITOS</v>
          </cell>
          <cell r="F1332" t="str">
            <v>UN</v>
          </cell>
          <cell r="G1332">
            <v>36978</v>
          </cell>
        </row>
        <row r="1333">
          <cell r="D1333">
            <v>9000</v>
          </cell>
          <cell r="E1333" t="str">
            <v>TOTALIZADOR INDUSTRIAL DE 30A</v>
          </cell>
          <cell r="F1333" t="str">
            <v>UN</v>
          </cell>
          <cell r="G1333">
            <v>179139</v>
          </cell>
        </row>
        <row r="1334">
          <cell r="D1334">
            <v>9001</v>
          </cell>
          <cell r="E1334" t="str">
            <v>TOTALIZADOR INDUSTRIAL DE 3x80A</v>
          </cell>
          <cell r="F1334" t="str">
            <v>UN</v>
          </cell>
          <cell r="G1334">
            <v>151626</v>
          </cell>
        </row>
        <row r="1335">
          <cell r="D1335">
            <v>9003</v>
          </cell>
          <cell r="E1335" t="str">
            <v>UNION EMT 1 1/2"</v>
          </cell>
          <cell r="F1335" t="str">
            <v>UN</v>
          </cell>
          <cell r="G1335">
            <v>2613</v>
          </cell>
        </row>
        <row r="1336">
          <cell r="D1336">
            <v>9004</v>
          </cell>
          <cell r="E1336" t="str">
            <v>TUBO EN CONCRETO ALTA RESISTENCIA D= 8"</v>
          </cell>
          <cell r="F1336" t="str">
            <v>ML</v>
          </cell>
          <cell r="G1336">
            <v>176362</v>
          </cell>
        </row>
        <row r="1337">
          <cell r="D1337">
            <v>9005</v>
          </cell>
          <cell r="E1337" t="str">
            <v>TUBERIA CONCRETO DE ALTA RESISTENCIA D= 16"</v>
          </cell>
          <cell r="F1337" t="str">
            <v>ML</v>
          </cell>
          <cell r="G1337">
            <v>377716</v>
          </cell>
        </row>
        <row r="1338">
          <cell r="D1338">
            <v>9006</v>
          </cell>
          <cell r="E1338" t="str">
            <v>TUBO EN CONCRETO ALTA RESISTENCIA D= 18"</v>
          </cell>
          <cell r="F1338" t="str">
            <v>ML</v>
          </cell>
          <cell r="G1338">
            <v>468859</v>
          </cell>
        </row>
        <row r="1339">
          <cell r="D1339">
            <v>9007</v>
          </cell>
          <cell r="E1339" t="str">
            <v>TUBO EN CONCRETO ALTA RESISTENCIA D= 20"</v>
          </cell>
          <cell r="F1339" t="str">
            <v>ML</v>
          </cell>
          <cell r="G1339">
            <v>552912</v>
          </cell>
        </row>
        <row r="1340">
          <cell r="D1340">
            <v>9016</v>
          </cell>
          <cell r="E1340" t="str">
            <v>EVALUACION PARA TRATAMIENTO Y/O MANEJO SILVICULTURAL. CANTIDAD &lt;25 ARBOLES. (SEGUN RESOLUCION SDA No. 5589 DEL 30/09/2011)</v>
          </cell>
          <cell r="F1340" t="str">
            <v>UN</v>
          </cell>
          <cell r="G1340">
            <v>92000</v>
          </cell>
        </row>
        <row r="1341">
          <cell r="D1341">
            <v>9017</v>
          </cell>
          <cell r="E1341" t="str">
            <v>SEGUIMIENTO PARA TRATAMIENTO Y/O MANEJO SILVICULTURAL. CANTIDAD &lt;25 ARBOLES. (SEGUN RESOLUCION SDA No. 5589 DEL 30/09/2011)</v>
          </cell>
          <cell r="F1341" t="str">
            <v>UN</v>
          </cell>
          <cell r="G1341">
            <v>194000</v>
          </cell>
        </row>
        <row r="1342">
          <cell r="D1342">
            <v>9018</v>
          </cell>
          <cell r="E1342" t="str">
            <v>EVALUACION PARA TRATAMIENTO Y/O MANEJO SILVICULTURAL. CANTIDAD 25 - 49 ARBOLES. (SEGUN RESOLUCION SDA No. 5589 DEL 30/09/2011)</v>
          </cell>
          <cell r="F1342" t="str">
            <v>UN</v>
          </cell>
          <cell r="G1342">
            <v>126000</v>
          </cell>
        </row>
        <row r="1343">
          <cell r="D1343">
            <v>9019</v>
          </cell>
          <cell r="E1343" t="str">
            <v>SEGUIMIENTO PARA TRATAMIENTO Y/O MANEJO SILVICULTURAL. CANTIDAD 25 - 49 ARBOLES. (SEGUN RESOLUCION SDA No. 5589 DEL 30/09/2011)</v>
          </cell>
          <cell r="F1343" t="str">
            <v>UN</v>
          </cell>
          <cell r="G1343">
            <v>261000</v>
          </cell>
        </row>
        <row r="1344">
          <cell r="D1344">
            <v>9020</v>
          </cell>
          <cell r="E1344" t="str">
            <v>EVALUACION PARA TRATAMIENTO Y/O MANEJO SILVICULTURAL. CANTIDAD 50 - 99 ARBOLES. (SEGUN RESOLUCION SDA No. 5589 DEL 30/09/2011)</v>
          </cell>
          <cell r="F1344" t="str">
            <v>UN</v>
          </cell>
          <cell r="G1344">
            <v>160000</v>
          </cell>
        </row>
        <row r="1345">
          <cell r="D1345">
            <v>9021</v>
          </cell>
          <cell r="E1345" t="str">
            <v>SEGUIMIENTO PARA TRATAMIENTO Y/O MANEJO SILVICULTURAL. CANTIDAD 50 - 99 ARBOLES. (SEGUN RESOLUCION SDA No. 5589 DEL 30/09/2011)</v>
          </cell>
          <cell r="F1345" t="str">
            <v>UN</v>
          </cell>
          <cell r="G1345">
            <v>329000</v>
          </cell>
        </row>
        <row r="1346">
          <cell r="D1346">
            <v>9022</v>
          </cell>
          <cell r="E1346" t="str">
            <v>EVALUACION PARA TRATAMIENTO Y/O MANEJO SILVICULTURAL. CANTIDAD 100 - 199. (SEGUN RESOLUCION SDA No. 5589 DEL 30/09/2011)</v>
          </cell>
          <cell r="F1346" t="str">
            <v>UN</v>
          </cell>
          <cell r="G1346">
            <v>194000</v>
          </cell>
        </row>
        <row r="1347">
          <cell r="D1347">
            <v>9023</v>
          </cell>
          <cell r="E1347" t="str">
            <v>SEGUIMIENTO PARA TRATAMIENTO Y/O MANEJO SILVICULTURAL. CANTIDAD 100 - 199. (SEGUN RESOLUCION SDA No. 5589 DEL 30/09/2011)</v>
          </cell>
          <cell r="F1347" t="str">
            <v>UN</v>
          </cell>
          <cell r="G1347">
            <v>397000</v>
          </cell>
        </row>
        <row r="1348">
          <cell r="D1348">
            <v>9024</v>
          </cell>
          <cell r="E1348" t="str">
            <v>EVALUACION PARA TRATAMIENTO Y/O MANEJO SILVICULTURAL. CANTIDAD 200 - 299. (SEGUN RESOLUCION SDA No. 5589 DEL 30/09/2011)</v>
          </cell>
          <cell r="F1348" t="str">
            <v>UN</v>
          </cell>
          <cell r="G1348">
            <v>261000</v>
          </cell>
        </row>
        <row r="1349">
          <cell r="D1349">
            <v>9025</v>
          </cell>
          <cell r="E1349" t="str">
            <v>SEGUIMIENTO PARA TRATAMIENTO Y/O MANEJO SILVICULTURAL. CANTIDAD 200 - 299. (SEGUN RESOLUCION SDA No. 5589 DEL 30/09/2011)</v>
          </cell>
          <cell r="F1349" t="str">
            <v>UN</v>
          </cell>
          <cell r="G1349">
            <v>532000</v>
          </cell>
        </row>
        <row r="1350">
          <cell r="D1350">
            <v>9026</v>
          </cell>
          <cell r="E1350" t="str">
            <v>EVALUACION PARA TRATAMIENTO Y/O MANEJO SILVICULTURAL. CANTIDAD 300 - 399. (SEGUN RESOLUCION SDA No. 5589 DEL 30/09/2011)</v>
          </cell>
          <cell r="F1350" t="str">
            <v>UN</v>
          </cell>
          <cell r="G1350">
            <v>387000</v>
          </cell>
        </row>
        <row r="1351">
          <cell r="D1351">
            <v>9027</v>
          </cell>
          <cell r="E1351" t="str">
            <v>SEGUIMIENTO PARA TRATAMIENTO Y/O MANEJO SILVICULTURAL. CANTIDAD 300 - 399. (SEGUN RESOLUCION SDA No. 5589 DEL 30/09/2011)</v>
          </cell>
          <cell r="F1351" t="str">
            <v>UN</v>
          </cell>
          <cell r="G1351">
            <v>667000</v>
          </cell>
        </row>
        <row r="1352">
          <cell r="D1352">
            <v>9028</v>
          </cell>
          <cell r="E1352" t="str">
            <v>EVALUACION PARA TRATAMIENTO Y/O MANEJO SILVICULTURAL. CANTIDAD 400 - 499. (SEGUN RESOLUCION SDA No. 5589 DEL 30/09/2011)</v>
          </cell>
          <cell r="F1352" t="str">
            <v>UN</v>
          </cell>
          <cell r="G1352">
            <v>513000</v>
          </cell>
        </row>
        <row r="1353">
          <cell r="D1353">
            <v>9029</v>
          </cell>
          <cell r="E1353" t="str">
            <v>SEGUIMIENTO PARA TRATAMIENTO Y/O MANEJO SILVICULTURAL. CANTIDAD 400 - 499. (SEGUN RESOLUCION SDA No. 5589 DEL 30/09/2011)</v>
          </cell>
          <cell r="F1353" t="str">
            <v>UN</v>
          </cell>
          <cell r="G1353">
            <v>1006000</v>
          </cell>
        </row>
        <row r="1354">
          <cell r="D1354">
            <v>9030</v>
          </cell>
          <cell r="E1354" t="str">
            <v>EVALUACION PARA TRATAMIENTO Y/O MANEJO SILVICULTURAL. CANTIDAD 500 - 999 ARBOLES. (SEGUN RESOLUCION SDA No. 5589 DEL 30/09/2011)</v>
          </cell>
          <cell r="F1354" t="str">
            <v>UN</v>
          </cell>
          <cell r="G1354">
            <v>852000</v>
          </cell>
        </row>
        <row r="1355">
          <cell r="D1355">
            <v>9031</v>
          </cell>
          <cell r="E1355" t="str">
            <v>SEGUIMIENTO PARA TRATAMIENTO Y/O MANEJO SILVICULTURAL. CANTIDAD 500 - 999 ARBOLES. (SEGUN RESOLUCION SDA No. 5589 DEL 30/09/2011)</v>
          </cell>
          <cell r="F1355" t="str">
            <v>UN</v>
          </cell>
          <cell r="G1355">
            <v>1935000</v>
          </cell>
        </row>
        <row r="1356">
          <cell r="D1356">
            <v>9032</v>
          </cell>
          <cell r="E1356" t="str">
            <v>EVALUACION PARA TRATAMIENTO Y/O MANEJO SILVICULTURAL. CANTIDAD &gt;1000 ARBOLES. (SEGUN RESOLUCION SDA No. 5589 DEL 30/09/2011)</v>
          </cell>
          <cell r="F1356" t="str">
            <v>UN</v>
          </cell>
          <cell r="G1356">
            <v>1055000</v>
          </cell>
        </row>
        <row r="1357">
          <cell r="D1357">
            <v>9033</v>
          </cell>
          <cell r="E1357" t="str">
            <v>SEGUIMIENTO PARA TRATAMIENTO Y/O MANEJO SILVICULTURAL. CANTIDAD &gt;1000 ARBOLES. (SEGUN RESOLUCION SDA No. 5589 DEL 30/09/2011)</v>
          </cell>
          <cell r="F1357" t="str">
            <v>UN</v>
          </cell>
          <cell r="G1357">
            <v>2273000</v>
          </cell>
        </row>
        <row r="1358">
          <cell r="D1358">
            <v>9034</v>
          </cell>
          <cell r="E1358" t="str">
            <v>DELINEADORES TIPO A 0.77 x 0.15 x 0.10 (Incluye tornillos)</v>
          </cell>
          <cell r="F1358" t="str">
            <v>UN</v>
          </cell>
          <cell r="G1358">
            <v>134530</v>
          </cell>
        </row>
        <row r="1359">
          <cell r="D1359">
            <v>9035</v>
          </cell>
          <cell r="E1359" t="str">
            <v>DELINEADORES TIPO B 0.78 x 0.20 x 0.15 (Incluye tornillos)</v>
          </cell>
          <cell r="F1359" t="str">
            <v>UN</v>
          </cell>
          <cell r="G1359">
            <v>226576</v>
          </cell>
        </row>
        <row r="1360">
          <cell r="D1360">
            <v>9036</v>
          </cell>
          <cell r="E1360" t="str">
            <v>DELINEADORES TIPO C 0.405 x 0.15 x 0.085 (Incluye tornillos)</v>
          </cell>
          <cell r="F1360" t="str">
            <v>UN</v>
          </cell>
          <cell r="G1360">
            <v>49385</v>
          </cell>
        </row>
        <row r="1361">
          <cell r="D1361">
            <v>9037</v>
          </cell>
          <cell r="E1361" t="str">
            <v>CURVA 90° PVC 2"</v>
          </cell>
          <cell r="F1361" t="str">
            <v>UN</v>
          </cell>
          <cell r="G1361">
            <v>17588</v>
          </cell>
        </row>
        <row r="1362">
          <cell r="D1362">
            <v>9038</v>
          </cell>
          <cell r="E1362" t="str">
            <v>POSTE TIPO MASTIL T1 X (5.00 mt) EN TUBO SCH 40  GALVANIZADO Y PINTADO</v>
          </cell>
          <cell r="F1362" t="str">
            <v>UN</v>
          </cell>
          <cell r="G1362">
            <v>1942080</v>
          </cell>
        </row>
        <row r="1363">
          <cell r="D1363">
            <v>9041</v>
          </cell>
          <cell r="E1363" t="str">
            <v>BALA LED POTENCIA 35 W, FLUJO LUMINOSO 3200 LUMENS</v>
          </cell>
          <cell r="F1363" t="str">
            <v>UN</v>
          </cell>
          <cell r="G1363">
            <v>266074</v>
          </cell>
        </row>
        <row r="1364">
          <cell r="D1364">
            <v>9043</v>
          </cell>
          <cell r="E1364" t="str">
            <v>GEOMALLA FORTGRID ASPHALT 75  3.8m\ FORTGRID ASPHALT 300 GEF: 3,2</v>
          </cell>
          <cell r="F1364" t="str">
            <v>M2</v>
          </cell>
          <cell r="G1364">
            <v>13228</v>
          </cell>
        </row>
        <row r="1365">
          <cell r="D1365">
            <v>9044</v>
          </cell>
          <cell r="E1365" t="str">
            <v>GEOMALLA FORTGRID ASPHALT 100  3.8m\ FORTGRID ASPHALT 700 GEF: 7,0</v>
          </cell>
          <cell r="F1365" t="str">
            <v>M2</v>
          </cell>
          <cell r="G1365">
            <v>13185</v>
          </cell>
        </row>
        <row r="1366">
          <cell r="D1366">
            <v>9048</v>
          </cell>
          <cell r="E1366" t="str">
            <v>CARTELERA CON MARCO EN ALUMINIO ANODIZADO, PAÑO COLOR GRIS CON CENEFA SUPERIOR, PUERTAS CORREDIZAS. Incl. transporte</v>
          </cell>
          <cell r="F1366" t="str">
            <v>UN</v>
          </cell>
          <cell r="G1366">
            <v>736610</v>
          </cell>
        </row>
        <row r="1367">
          <cell r="D1367">
            <v>9050</v>
          </cell>
          <cell r="E1367" t="str">
            <v>CAMARA DIGITAL COMPACTA MINIMO 16.2 MEGAPIXELES, MEMORIA DE 8 GB, VIDEO HD CON PAUSA Y ZOOM (UN)</v>
          </cell>
          <cell r="F1367" t="str">
            <v>UN</v>
          </cell>
          <cell r="G1367">
            <v>328452</v>
          </cell>
        </row>
        <row r="1368">
          <cell r="D1368">
            <v>9054</v>
          </cell>
          <cell r="E1368" t="str">
            <v>CUBIERTA 333C, SENCILLA, EN ALUZINC Cal 24. SUM E INST. PANEL SIN TRASLAPOS LONGITUDINALES. PINTURA PLASTISOL/DURANAR 1 CARA (e=24micrones) CLIPS METALICOS OCULTOS. AISLANTE FIBRA VIDRIO 38mm</v>
          </cell>
          <cell r="F1368" t="str">
            <v>M2</v>
          </cell>
          <cell r="G1368">
            <v>229154</v>
          </cell>
        </row>
        <row r="1369">
          <cell r="D1369">
            <v>9056</v>
          </cell>
          <cell r="E1369" t="str">
            <v>CIELORASO BAFFLE EN ALUZINC LISO COLOR ALUMINIO MEDIO. INCL FIJACION CON SISTEMA DE TRABA DE PRESION A UN RIEL PORTAPANEL SECCION 25mm CON DISTANCIA CADA 100mm Y ALTUA DE 100mm</v>
          </cell>
          <cell r="F1369" t="str">
            <v>M2</v>
          </cell>
          <cell r="G1369">
            <v>302171</v>
          </cell>
        </row>
        <row r="1370">
          <cell r="D1370">
            <v>9057</v>
          </cell>
          <cell r="E1370" t="str">
            <v>CIELO 84R EN ALUZINC LISO COLOR ALUMINIO MEDIO. INCL FIJACION A LA ESTRUCTURA DEL PORTAPANEL POR MEDIO DE AMARRES CADA METRO, ANCHO DEL PANEL DE 84mm</v>
          </cell>
          <cell r="F1370" t="str">
            <v>M2</v>
          </cell>
          <cell r="G1370">
            <v>242885</v>
          </cell>
        </row>
        <row r="1371">
          <cell r="D1371">
            <v>9061</v>
          </cell>
          <cell r="E1371" t="str">
            <v>CAMISA METALICA PERDIDA e= 3/8"</v>
          </cell>
          <cell r="F1371" t="str">
            <v>M2</v>
          </cell>
          <cell r="G1371">
            <v>443914</v>
          </cell>
        </row>
        <row r="1372">
          <cell r="D1372">
            <v>9062</v>
          </cell>
          <cell r="E1372" t="str">
            <v>SEÑAL VERTICAL UNA CARA PARA CICLORUTA PARAL 3m, ÁNGULO DE 2x1/4x3m LAMINA CAL. 16 PINTADA POR UNA CARA 0.60m x 0.60m o 0.75m x 0.75m</v>
          </cell>
          <cell r="F1372" t="str">
            <v>UN</v>
          </cell>
          <cell r="G1372">
            <v>214200</v>
          </cell>
        </row>
        <row r="1373">
          <cell r="D1373">
            <v>9083</v>
          </cell>
          <cell r="E1373" t="str">
            <v>EQUIPO DE TOPOGRAFÍA. INCLUYE TRÁNSITO, NIVEL Y ELEMENTOS COMPLEMENTARIOS - DÍA</v>
          </cell>
          <cell r="F1373" t="str">
            <v>DIA</v>
          </cell>
          <cell r="G1373">
            <v>125000</v>
          </cell>
        </row>
        <row r="1374">
          <cell r="D1374">
            <v>9084</v>
          </cell>
          <cell r="E1374" t="str">
            <v>TARIFA MES - PERSONAL TÉCNICO-TECNÓLOGO EN ÁREAS DE INGENIERÍA (NO INCLUYE FACTOR DE PRESTACIONES)</v>
          </cell>
          <cell r="F1374" t="str">
            <v>MES</v>
          </cell>
          <cell r="G1374">
            <v>2622000</v>
          </cell>
        </row>
        <row r="1375">
          <cell r="D1375">
            <v>9085</v>
          </cell>
          <cell r="E1375" t="str">
            <v>TARIFA MES - PERSONAL TÉCNICO - AUXILIAR DE INGENIERÍA (NO INCLUYE FACTOR DE PRESTACIONES)</v>
          </cell>
          <cell r="F1375" t="str">
            <v>MES</v>
          </cell>
          <cell r="G1375">
            <v>2305000</v>
          </cell>
        </row>
        <row r="1376">
          <cell r="D1376">
            <v>9086</v>
          </cell>
          <cell r="E1376" t="str">
            <v>TARIFA MES - PERSONAL TÉCNICO - DIBUJANTE 1 (NO INCLUYE FACTOR DE PRESTACIONES)</v>
          </cell>
          <cell r="F1376" t="str">
            <v>MES</v>
          </cell>
          <cell r="G1376">
            <v>2417000</v>
          </cell>
        </row>
        <row r="1377">
          <cell r="D1377">
            <v>9087</v>
          </cell>
          <cell r="E1377" t="str">
            <v>TARIFA MES - PERSONAL TÉCNICO - DIBUJANTE 2 (NO INCLUYE FACTOR DE PRESTACIONES)</v>
          </cell>
          <cell r="F1377" t="str">
            <v>MES</v>
          </cell>
          <cell r="G1377">
            <v>1953000</v>
          </cell>
        </row>
        <row r="1378">
          <cell r="D1378">
            <v>9088</v>
          </cell>
          <cell r="E1378" t="str">
            <v>TARIFA MES - PERSONAL TÉCNICO - TOPÓGRAFO INSPECTOR (NO INCLUYE FACTOR DE PRESTACIONES)</v>
          </cell>
          <cell r="F1378" t="str">
            <v>MES</v>
          </cell>
          <cell r="G1378">
            <v>2733000</v>
          </cell>
        </row>
        <row r="1379">
          <cell r="D1379">
            <v>9089</v>
          </cell>
          <cell r="E1379" t="str">
            <v>TARIFA MES - PERSONAL TÉCNICO - LABORATORISTA INSPECTOR (NO INCLUYE FACTOR DE PRESTACIONES)</v>
          </cell>
          <cell r="F1379" t="str">
            <v>MES</v>
          </cell>
          <cell r="G1379">
            <v>2421000</v>
          </cell>
        </row>
        <row r="1380">
          <cell r="D1380">
            <v>9090</v>
          </cell>
          <cell r="E1380" t="str">
            <v>TARIFA MES - PERSONAL TÉCNICO - LABORATORISTA AUXILIAR (NO INCLUYE FACTOR DE PRESTACIONES)</v>
          </cell>
          <cell r="F1380" t="str">
            <v>MES</v>
          </cell>
          <cell r="G1380">
            <v>1695000</v>
          </cell>
        </row>
        <row r="1381">
          <cell r="D1381">
            <v>9091</v>
          </cell>
          <cell r="E1381" t="str">
            <v>TARIFA MES - PERSONAL TÉCNICO - OPERADOR EQUIPO PERFORACIÓN (INCLUYE FACTOR DE PRESTACIONES)</v>
          </cell>
          <cell r="F1381" t="str">
            <v>MES</v>
          </cell>
          <cell r="G1381">
            <v>3014087</v>
          </cell>
        </row>
        <row r="1382">
          <cell r="D1382">
            <v>9092</v>
          </cell>
          <cell r="E1382" t="str">
            <v>TARIFA MES - PERSONAL TÉCNICO - OPERADOR AUXILIAR DE EQUIPO (INCLUYE FACTOR DE PRESTACIONES)</v>
          </cell>
          <cell r="F1382" t="str">
            <v>MES</v>
          </cell>
          <cell r="G1382">
            <v>2188333</v>
          </cell>
        </row>
        <row r="1383">
          <cell r="D1383">
            <v>9093</v>
          </cell>
          <cell r="E1383" t="str">
            <v>TARIFA MES - PERSONAL TÉCNICO - INSPECTOR 1 (NO INCLUYE FACTOR DE PRESTACIONES)</v>
          </cell>
          <cell r="F1383" t="str">
            <v>MES</v>
          </cell>
          <cell r="G1383">
            <v>1988000</v>
          </cell>
        </row>
        <row r="1384">
          <cell r="D1384">
            <v>9094</v>
          </cell>
          <cell r="E1384" t="str">
            <v>TARIFA MES - PERSONAL TÉCNICO - INSPECTOR 2 (NO INCLUYE FACTOR DE PRESTACIONES)</v>
          </cell>
          <cell r="F1384" t="str">
            <v>MES</v>
          </cell>
          <cell r="G1384">
            <v>1790000</v>
          </cell>
        </row>
        <row r="1385">
          <cell r="D1385">
            <v>9095</v>
          </cell>
          <cell r="E1385" t="str">
            <v>TARIFA MES - PERSONAL TÉCNICO - TOPÓGRAFO AUXILIAR (NO INCLUYE FACTOR DE PRESTACIONES)</v>
          </cell>
          <cell r="F1385" t="str">
            <v>MES</v>
          </cell>
          <cell r="G1385">
            <v>2242000</v>
          </cell>
        </row>
        <row r="1386">
          <cell r="D1386">
            <v>9096</v>
          </cell>
          <cell r="E1386" t="str">
            <v>TARIFA MES - PERSONAL TÉCNICO - BATIMETRISTA INSPECTOR (NO INCLUYE FACTOR DE PRESTACIONES)</v>
          </cell>
          <cell r="F1386" t="str">
            <v>MES</v>
          </cell>
          <cell r="G1386">
            <v>2733000</v>
          </cell>
        </row>
        <row r="1387">
          <cell r="D1387">
            <v>9097</v>
          </cell>
          <cell r="E1387" t="str">
            <v>TARIFA MES - PERSONAL TÉCNICO - BATIMETRISTA AUXILIAR (NO INCLUYE FACTOR DE PRESTACIONES)</v>
          </cell>
          <cell r="F1387" t="str">
            <v>MES</v>
          </cell>
          <cell r="G1387">
            <v>2242000</v>
          </cell>
        </row>
        <row r="1388">
          <cell r="D1388">
            <v>9098</v>
          </cell>
          <cell r="E1388" t="str">
            <v>TARIFA MES - PERSONAL AUXILIAR TÉCNICO - CADENERO 1 (NO INCLUYE FACTOR DE PRESTACIONES)</v>
          </cell>
          <cell r="F1388" t="str">
            <v>MES</v>
          </cell>
          <cell r="G1388">
            <v>1695000</v>
          </cell>
        </row>
        <row r="1389">
          <cell r="D1389">
            <v>9099</v>
          </cell>
          <cell r="E1389" t="str">
            <v>TARIFA MES - PERSONAL AUXILIAR TÉCNICO - CADENERO 2 (NO INCLUYE FACTOR DE PRESTACIONES)</v>
          </cell>
          <cell r="F1389" t="str">
            <v>MES</v>
          </cell>
          <cell r="G1389">
            <v>1476000</v>
          </cell>
        </row>
        <row r="1390">
          <cell r="D1390">
            <v>9100</v>
          </cell>
          <cell r="E1390" t="str">
            <v>TARIFA MES - PERSONAL AUXILIAR TÉCNICO - CONDUCTOR O MOTORISTA (NO INCLUYE FACTOR DE PRESTACIONES)</v>
          </cell>
          <cell r="F1390" t="str">
            <v>MES</v>
          </cell>
          <cell r="G1390">
            <v>1228000</v>
          </cell>
        </row>
        <row r="1391">
          <cell r="D1391">
            <v>9101</v>
          </cell>
          <cell r="E1391" t="str">
            <v>TARIFA MES - PERSONAL DE OBRA - MAESTRO DE OBRA (NO INCLUYE FACTOR DE PRESTACIONES)</v>
          </cell>
          <cell r="F1391" t="str">
            <v>MES</v>
          </cell>
          <cell r="G1391">
            <v>3000000</v>
          </cell>
        </row>
        <row r="1392">
          <cell r="D1392">
            <v>9102</v>
          </cell>
          <cell r="E1392" t="str">
            <v>TARIFA MES - PERSONAL ADMINISTRATIVO - ADMINISTRADOR (NO INCLUYE FACTOR DE PRESTACIONES)</v>
          </cell>
          <cell r="F1392" t="str">
            <v>MES</v>
          </cell>
          <cell r="G1392">
            <v>2454000</v>
          </cell>
        </row>
        <row r="1393">
          <cell r="D1393">
            <v>9103</v>
          </cell>
          <cell r="E1393" t="str">
            <v>TARIFA MES - PERSONAL ADMINISTRATIVO - AUXILIAR ADMINISTRATIVO-ALMACENISTA (NO INCLUYE FACTOR DE PRESTACIONES)</v>
          </cell>
          <cell r="F1393" t="str">
            <v>MES</v>
          </cell>
          <cell r="G1393">
            <v>1815000</v>
          </cell>
        </row>
        <row r="1394">
          <cell r="D1394">
            <v>9104</v>
          </cell>
          <cell r="E1394" t="str">
            <v>TARIFA MES - PERSONAL ADMINISTRATIVO - SECRETARIA 1 (NO INCLUYE FACTOR DE PRESTACIONES)</v>
          </cell>
          <cell r="F1394" t="str">
            <v>MES</v>
          </cell>
          <cell r="G1394">
            <v>1476000</v>
          </cell>
        </row>
        <row r="1395">
          <cell r="D1395">
            <v>9105</v>
          </cell>
          <cell r="E1395" t="str">
            <v>TARIFA MES - PERSONAL ADMINISTRATIVO - SECRETARIA 2 (NO INCLUYE FACTOR DE PRESTACIONES)</v>
          </cell>
          <cell r="F1395" t="str">
            <v>MES</v>
          </cell>
          <cell r="G1395">
            <v>1228000</v>
          </cell>
        </row>
        <row r="1396">
          <cell r="D1396">
            <v>9107</v>
          </cell>
          <cell r="E1396" t="str">
            <v>TARIFA MES - PROFESIONAL CATEGORÍA 1 (NO INCLUYE FACTOR DE PRESTACIONES)</v>
          </cell>
          <cell r="F1396" t="str">
            <v>MES</v>
          </cell>
          <cell r="G1396">
            <v>12721000</v>
          </cell>
        </row>
        <row r="1397">
          <cell r="D1397">
            <v>9108</v>
          </cell>
          <cell r="E1397" t="str">
            <v>TARIFA MES - PROFESIONAL CATEGORÍA 2 (NO INCLUYE FACTOR DE PRESTACIONES)</v>
          </cell>
          <cell r="F1397" t="str">
            <v>MES</v>
          </cell>
          <cell r="G1397">
            <v>9695000</v>
          </cell>
        </row>
        <row r="1398">
          <cell r="D1398">
            <v>9109</v>
          </cell>
          <cell r="E1398" t="str">
            <v>TARIFA MES - PROFESIONAL CATEGORÍA 3 (NO INCLUYE FACTOR DE PRESTACIONES)</v>
          </cell>
          <cell r="F1398" t="str">
            <v>MES</v>
          </cell>
          <cell r="G1398">
            <v>8182000</v>
          </cell>
        </row>
        <row r="1399">
          <cell r="D1399">
            <v>9110</v>
          </cell>
          <cell r="E1399" t="str">
            <v>TARIFA MES - PROFESIONAL CATEGORÍA 4 (NO INCLUYE FACTOR DE PRESTACIONES)</v>
          </cell>
          <cell r="F1399" t="str">
            <v>MES</v>
          </cell>
          <cell r="G1399">
            <v>6967000</v>
          </cell>
        </row>
        <row r="1400">
          <cell r="D1400">
            <v>9111</v>
          </cell>
          <cell r="E1400" t="str">
            <v>TARIFA MES - PROFESIONAL CATEGORÍA 5 (NO INCLUYE FACTOR DE PRESTACIONES)</v>
          </cell>
          <cell r="F1400" t="str">
            <v>MES</v>
          </cell>
          <cell r="G1400">
            <v>6284000</v>
          </cell>
        </row>
        <row r="1401">
          <cell r="D1401">
            <v>9112</v>
          </cell>
          <cell r="E1401" t="str">
            <v>TARIFA MES - PROFESIONAL CATEGORÍA 6 (NO INCLUYE FACTOR DE PRESTACIONES)</v>
          </cell>
          <cell r="F1401" t="str">
            <v>MES</v>
          </cell>
          <cell r="G1401">
            <v>5604000</v>
          </cell>
        </row>
        <row r="1402">
          <cell r="D1402">
            <v>9113</v>
          </cell>
          <cell r="E1402" t="str">
            <v>TARIFA MES - PROFESIONAL CATEGORÍA 7 (NO INCLUYE FACTOR DE PRESTACIONES)</v>
          </cell>
          <cell r="F1402" t="str">
            <v>MES</v>
          </cell>
          <cell r="G1402">
            <v>4237000</v>
          </cell>
        </row>
        <row r="1403">
          <cell r="D1403">
            <v>9114</v>
          </cell>
          <cell r="E1403" t="str">
            <v>TARIFA MES - PROFESIONAL CATEGORÍA 8 (NO INCLUYE FACTOR DE PRESTACIONES)</v>
          </cell>
          <cell r="F1403" t="str">
            <v>MES</v>
          </cell>
          <cell r="G1403">
            <v>3998000</v>
          </cell>
        </row>
        <row r="1404">
          <cell r="D1404">
            <v>9115</v>
          </cell>
          <cell r="E1404" t="str">
            <v>EQUIPO DE TOPOGRAFÍA. INCLUYE TRÁNSITO, NIVEL Y ELEMENTOS COMPLEMENTARIOS - MES</v>
          </cell>
          <cell r="F1404" t="str">
            <v>MES</v>
          </cell>
          <cell r="G1404">
            <v>3627000</v>
          </cell>
        </row>
        <row r="1405">
          <cell r="D1405">
            <v>9116</v>
          </cell>
          <cell r="E1405" t="str">
            <v>EQUIPO COMPLETO DE LABORATORIO - ESTUDIOS - DÍA</v>
          </cell>
          <cell r="F1405" t="str">
            <v>DIA</v>
          </cell>
          <cell r="G1405">
            <v>195000</v>
          </cell>
        </row>
        <row r="1406">
          <cell r="D1406">
            <v>9117</v>
          </cell>
          <cell r="E1406" t="str">
            <v>EQUIPO COMPLETO DE LABORATORIO - ESTUDIOS - MES</v>
          </cell>
          <cell r="F1406" t="str">
            <v>MES</v>
          </cell>
          <cell r="G1406">
            <v>5657000</v>
          </cell>
        </row>
        <row r="1407">
          <cell r="D1407">
            <v>9118</v>
          </cell>
          <cell r="E1407" t="str">
            <v>EQUIPO COMPLETO DE LABORATORIO - INTERVENTORIAS - DÍA</v>
          </cell>
          <cell r="F1407" t="str">
            <v>DIA</v>
          </cell>
          <cell r="G1407">
            <v>338000</v>
          </cell>
        </row>
        <row r="1408">
          <cell r="D1408">
            <v>9119</v>
          </cell>
          <cell r="E1408" t="str">
            <v>EQUIPO COMPLETO DE LABORATORIO - INTERVENTORIAS - MES</v>
          </cell>
          <cell r="F1408" t="str">
            <v>MES</v>
          </cell>
          <cell r="G1408">
            <v>10000033</v>
          </cell>
        </row>
        <row r="1409">
          <cell r="D1409">
            <v>9120</v>
          </cell>
          <cell r="E1409" t="str">
            <v>EQUIPO COMPLETO DE BATIMETRIA, HIDROMETRIA O SEDIMENTOMETRIA - DÍA</v>
          </cell>
          <cell r="F1409" t="str">
            <v>DIA</v>
          </cell>
          <cell r="G1409">
            <v>241000</v>
          </cell>
        </row>
        <row r="1410">
          <cell r="D1410">
            <v>9121</v>
          </cell>
          <cell r="E1410" t="str">
            <v>EQUIPO COMPLETO DE BATIMETRIA, HIDROMETRIA O SEDIMENTOMETRIA - MES</v>
          </cell>
          <cell r="F1410" t="str">
            <v>MES</v>
          </cell>
          <cell r="G1410">
            <v>7259000</v>
          </cell>
        </row>
        <row r="1411">
          <cell r="D1411">
            <v>9122</v>
          </cell>
          <cell r="E1411" t="str">
            <v xml:space="preserve"> PLOTTER - DÍA</v>
          </cell>
          <cell r="F1411" t="str">
            <v>DIA</v>
          </cell>
          <cell r="G1411">
            <v>36841</v>
          </cell>
        </row>
        <row r="1412">
          <cell r="D1412">
            <v>9123</v>
          </cell>
          <cell r="E1412" t="str">
            <v>PLOTTER - MES</v>
          </cell>
          <cell r="F1412" t="str">
            <v>MES</v>
          </cell>
          <cell r="G1412">
            <v>1109440</v>
          </cell>
        </row>
        <row r="1413">
          <cell r="D1413">
            <v>9124</v>
          </cell>
          <cell r="E1413" t="str">
            <v>DISTANCIOMETRO  (Incluyendo tránsito y Estación Total) - Capacidad de Lectura hasta 1500m</v>
          </cell>
          <cell r="F1413" t="str">
            <v>DIA</v>
          </cell>
          <cell r="G1413">
            <v>237000</v>
          </cell>
        </row>
        <row r="1414">
          <cell r="D1414">
            <v>9125</v>
          </cell>
          <cell r="E1414" t="str">
            <v>DISTANCIOMETRO  (Incluyendo tránsito y Estación Total) - Capacidad de Lectura hasta 1500m.</v>
          </cell>
          <cell r="F1414" t="str">
            <v>MES</v>
          </cell>
          <cell r="G1414">
            <v>7000086</v>
          </cell>
        </row>
        <row r="1415">
          <cell r="D1415">
            <v>9143</v>
          </cell>
          <cell r="E1415" t="str">
            <v>TAPON HD EXTREMO LISO D= 3"</v>
          </cell>
          <cell r="F1415" t="str">
            <v>UN</v>
          </cell>
          <cell r="G1415">
            <v>44049</v>
          </cell>
        </row>
        <row r="1416">
          <cell r="D1416">
            <v>9144</v>
          </cell>
          <cell r="E1416" t="str">
            <v>PRUEBA HIDROSTÁTICA EN TUBERÍAS HASTA DE 12" TRAMOS MÁXIMO DE 500 ML</v>
          </cell>
          <cell r="F1416" t="str">
            <v>UN</v>
          </cell>
          <cell r="G1416">
            <v>555225</v>
          </cell>
        </row>
        <row r="1417">
          <cell r="D1417">
            <v>9145</v>
          </cell>
          <cell r="E1417" t="str">
            <v>DESINFECCIÓN DE TUBERÍAS HASTA DE 12", POR TRAMOS.</v>
          </cell>
          <cell r="F1417" t="str">
            <v>UN</v>
          </cell>
          <cell r="G1417">
            <v>476000</v>
          </cell>
        </row>
        <row r="1418">
          <cell r="D1418">
            <v>9146</v>
          </cell>
          <cell r="E1418" t="str">
            <v>DETECTORES DE DEMANDA VEHICULAR (CÁMARA) NO INCLUYE CABLES</v>
          </cell>
          <cell r="F1418" t="str">
            <v>UN</v>
          </cell>
          <cell r="G1418">
            <v>12575682</v>
          </cell>
        </row>
        <row r="1419">
          <cell r="D1419">
            <v>9147</v>
          </cell>
          <cell r="E1419" t="str">
            <v>DETECTORES DE DEMANDA PEATONAL (BOTONES) NO INCLUYE CABLES</v>
          </cell>
          <cell r="F1419" t="str">
            <v>UN</v>
          </cell>
          <cell r="G1419">
            <v>1878356</v>
          </cell>
        </row>
        <row r="1420">
          <cell r="D1420">
            <v>9148</v>
          </cell>
          <cell r="E1420" t="str">
            <v>TORRE DE ILUMINACIÓN. INCLUYE COMBUSTIBLE</v>
          </cell>
          <cell r="F1420" t="str">
            <v>UN/MES</v>
          </cell>
          <cell r="G1420">
            <v>4522000</v>
          </cell>
        </row>
        <row r="1421">
          <cell r="D1421">
            <v>9150</v>
          </cell>
          <cell r="E1421" t="str">
            <v>CONTROLADOR C900V CON CAPACIDAD PARA 16 GRUPOS VEHICULARES O PEATONALES. (Suministro, instalación y puesta en funcionamiento). CON POSIBILIDAD DE AMPLIACIÓN HASTA 32 GRUPOS, RELOJ EN TIEMPO REAL, 32</v>
          </cell>
          <cell r="F1421" t="str">
            <v>UN</v>
          </cell>
          <cell r="G1421">
            <v>132353578</v>
          </cell>
        </row>
        <row r="1422">
          <cell r="D1422">
            <v>9151</v>
          </cell>
          <cell r="E1422" t="str">
            <v>CONTROLADOR C900V CON CAPACIDAD PARA 24 GRUPOS VEHICULARES O PEATONALES. (Suministro, instalación y puesta en funcionamiento). CON POSIBILIDAD DE AMPLIACIÓN HASTA 32 GRUPOS, RELOJ EN TIEMPO REAL, 32</v>
          </cell>
          <cell r="F1422" t="str">
            <v>UN</v>
          </cell>
          <cell r="G1422">
            <v>146953195</v>
          </cell>
        </row>
        <row r="1423">
          <cell r="D1423">
            <v>9152</v>
          </cell>
          <cell r="E1423" t="str">
            <v>CONTROLADOR C900V CON CAPACIDAD PARA 32 GRUPOS VEHICULARES O PEATONALES. (Suministro, instalación y puesta en funcionamiento). CON POSIBILIDAD DE AMPLIACIÓN HASTA 32 GRUPOS, RELOJ EN TIEMPO REAL, 32</v>
          </cell>
          <cell r="F1423" t="str">
            <v>UN</v>
          </cell>
          <cell r="G1423">
            <v>167294732</v>
          </cell>
        </row>
        <row r="1424">
          <cell r="D1424">
            <v>9159</v>
          </cell>
          <cell r="E1424" t="str">
            <v>ENTIBADO METÁLICO DE PROFUNDIDAD DE HASTA 4.80m Y ANCHO ENTRE 1.00m Y 1.20m. CUBRE LAS DOS PAREDES DE LA ZANJA. INCL. ACCESORIOS Y ELEMENTOS DE FIJACIÓN.</v>
          </cell>
          <cell r="F1424" t="str">
            <v>M2</v>
          </cell>
          <cell r="G1424">
            <v>135660</v>
          </cell>
        </row>
        <row r="1425">
          <cell r="D1425">
            <v>9164</v>
          </cell>
          <cell r="E1425" t="str">
            <v>ALQUILER DE VEHICULO: CAMPERO, PICK-UP, CAMIONETA, CAMION O SIMILAR MAYOR A 2000cc DE CILINDRADA, MODELO 2022 A 2019. 100% DE LA TARIFA ESTABLECIDA. INCLUYE TODOS LOS COSTOS DE OPERACIÓN Y MANTENIMIENTO EXCEPTO EL SALARIO DEL CONDUCTOR.</v>
          </cell>
          <cell r="F1425" t="str">
            <v>DIA</v>
          </cell>
          <cell r="G1425">
            <v>304000</v>
          </cell>
        </row>
        <row r="1426">
          <cell r="D1426">
            <v>9165</v>
          </cell>
          <cell r="E1426" t="str">
            <v>ALQUILER DE VEHICULO: CAMPERO, PICK-UP, CAMIONETA, CAMION O SIMILAR DE 1300cc A 2000cc DE CILINDRADA, MODELO 2022 A 2019. 100% DE LA TARIFA ESTABLECIDA. INCLUYE TODOS LOS COSTOS DE OPERACIÓN Y MANTENIMIENTO EXCEPTO EL SALARIO DEL CONDUCTOR</v>
          </cell>
          <cell r="F1426" t="str">
            <v>MES</v>
          </cell>
          <cell r="G1426">
            <v>6422000</v>
          </cell>
        </row>
        <row r="1427">
          <cell r="D1427">
            <v>9166</v>
          </cell>
          <cell r="E1427" t="str">
            <v>ALQUILER DE VEHICULO: CAMPERO, PICK-UP, CAMIONETA, CAMION O SIMILAR MAYOR A 2000cc DE CILINDRADA, MODELO 2022 A 2019. 100% DE LA TARIFA ESTABLECIDA. INCLUYE TODOS LOS COSTOS DE OPERACIÓN Y MANTENIMIENTO EXCEPTO EL SALARIO DEL CONDUCTOR</v>
          </cell>
          <cell r="F1427" t="str">
            <v>MES</v>
          </cell>
          <cell r="G1427">
            <v>9174000</v>
          </cell>
        </row>
        <row r="1428">
          <cell r="D1428">
            <v>9167</v>
          </cell>
          <cell r="E1428" t="str">
            <v>ALQUILER DE VEHICULO: CAMPERO, PICK-UP, CAMIONETA, CAMION O SIMILAR CON CAPACIDAD DE CARGA DE 3 TON O MAS, MODELO 2022 A 2019. 100% DE LA TARIFA ESTABLECIDA. INCLUYE TODOS LOS COSTOS DE OPERACIÓN Y MANTENIMIENTO EXCEPTO EL SALARIO DEL CONDUCTOR.</v>
          </cell>
          <cell r="F1428" t="str">
            <v>DIA</v>
          </cell>
          <cell r="G1428">
            <v>416000</v>
          </cell>
        </row>
        <row r="1429">
          <cell r="D1429">
            <v>9168</v>
          </cell>
          <cell r="E1429" t="str">
            <v>ALQUILER DE VEHICULO: CAMPERO, PICK-UP, CAMIONETA, CAMION O SIMILAR CON CAPACIDAD DE CARGA DE 3 TON O MAS, MODELO 2022 A 2019. 100% DE LA TARIFA ESTABLECIDA. INCLUYE TODOS LOS COSTOS DE OPERACIÓN Y MANTENIMIENTO EXCEPTO EL SALARIO DEL CONDUCTOR</v>
          </cell>
          <cell r="F1429" t="str">
            <v>MES</v>
          </cell>
          <cell r="G1429">
            <v>12483000</v>
          </cell>
        </row>
        <row r="1430">
          <cell r="D1430">
            <v>9169</v>
          </cell>
          <cell r="E1430" t="str">
            <v>PALETA PARE-SIGA REGLAMENTADA</v>
          </cell>
          <cell r="F1430" t="str">
            <v>UN</v>
          </cell>
          <cell r="G1430">
            <v>32963</v>
          </cell>
        </row>
        <row r="1431">
          <cell r="D1431">
            <v>9170</v>
          </cell>
          <cell r="E1431" t="str">
            <v>ARANDELA (Kg)</v>
          </cell>
          <cell r="F1431" t="str">
            <v>KG</v>
          </cell>
          <cell r="G1431">
            <v>9508</v>
          </cell>
        </row>
        <row r="1432">
          <cell r="D1432">
            <v>9171</v>
          </cell>
          <cell r="E1432" t="str">
            <v>TORNILLO (Kg)</v>
          </cell>
          <cell r="F1432" t="str">
            <v>KG</v>
          </cell>
          <cell r="G1432">
            <v>7994</v>
          </cell>
        </row>
        <row r="1433">
          <cell r="D1433">
            <v>9172</v>
          </cell>
          <cell r="E1433" t="str">
            <v>TRANSPORTE DE EQUIPO MENOR A UNA TONELADA POR VIAJE. INCLUYE ESCOLTA</v>
          </cell>
          <cell r="F1433" t="str">
            <v>VIAJE</v>
          </cell>
          <cell r="G1433">
            <v>119000</v>
          </cell>
        </row>
        <row r="1434">
          <cell r="D1434">
            <v>9176</v>
          </cell>
          <cell r="E1434" t="str">
            <v>PLUMA GRÚA A COMBUSTIÓN - CAPACIDAD DE CARGA DE 250 A 300 KG</v>
          </cell>
          <cell r="F1434" t="str">
            <v>MES</v>
          </cell>
          <cell r="G1434">
            <v>501373</v>
          </cell>
        </row>
        <row r="1435">
          <cell r="D1435">
            <v>9184</v>
          </cell>
          <cell r="E1435" t="str">
            <v>SEÑAL VERTICAL GRUPO DE INFORMATIVAS TIPO RECTANGULO (60cm x 75cm)</v>
          </cell>
          <cell r="F1435" t="str">
            <v>UN</v>
          </cell>
          <cell r="G1435">
            <v>238000</v>
          </cell>
        </row>
        <row r="1436">
          <cell r="D1436">
            <v>9185</v>
          </cell>
          <cell r="E1436" t="str">
            <v>SONORIZADORES PARA INVIDENTES</v>
          </cell>
          <cell r="F1436" t="str">
            <v>UN</v>
          </cell>
          <cell r="G1436">
            <v>4595780</v>
          </cell>
        </row>
        <row r="1437">
          <cell r="D1437">
            <v>9186</v>
          </cell>
          <cell r="E1437" t="str">
            <v>TRANSFORMADOR MONOFASICO 15 KVA (TENSION PRIMARIA DE 13.200, TENSION SECUNDARIA 240/120V ABB</v>
          </cell>
          <cell r="F1437" t="str">
            <v>UN</v>
          </cell>
          <cell r="G1437">
            <v>2269499</v>
          </cell>
        </row>
        <row r="1438">
          <cell r="D1438">
            <v>9187</v>
          </cell>
          <cell r="E1438" t="str">
            <v>POSTE TIPO MÉNSULA T2 (3.50m) EN TUBO SCH 40 GALVANIZADO Y PINTADO.</v>
          </cell>
          <cell r="F1438" t="str">
            <v>UN</v>
          </cell>
          <cell r="G1438">
            <v>2387973</v>
          </cell>
        </row>
        <row r="1439">
          <cell r="D1439">
            <v>9188</v>
          </cell>
          <cell r="E1439" t="str">
            <v>POSTE TIPO MÉNSULA T2 (4.50m) EN TUBO SCH 40 GALVANIZADO Y PINTADO.</v>
          </cell>
          <cell r="F1439" t="str">
            <v>UN</v>
          </cell>
          <cell r="G1439">
            <v>2632756</v>
          </cell>
        </row>
        <row r="1440">
          <cell r="D1440">
            <v>9189</v>
          </cell>
          <cell r="E1440" t="str">
            <v>POSTE TIPO MÉNSULA T2 (6.50m) EN TUBO SCH 40 GALVANIZADO Y PINTADO.</v>
          </cell>
          <cell r="F1440" t="str">
            <v>UN</v>
          </cell>
          <cell r="G1440">
            <v>3256673</v>
          </cell>
        </row>
        <row r="1441">
          <cell r="D1441">
            <v>9190</v>
          </cell>
          <cell r="E1441" t="str">
            <v>POSTE TIPO MÉNSULA T2 (8.50m) EN TUBO SCH 40 GALVANIZADO Y PINTADO.</v>
          </cell>
          <cell r="F1441" t="str">
            <v>UN</v>
          </cell>
          <cell r="G1441">
            <v>4746196</v>
          </cell>
        </row>
        <row r="1442">
          <cell r="D1442">
            <v>9191</v>
          </cell>
          <cell r="E1442" t="str">
            <v>SEMAFORO VEHICULAR DE POLICARBONATO (3x200), LENTES DE POLICARBONATO DE 8", TRES LUCES, SISTEMA DE ILUMINACIÓN A LEDS. TIPO MENSULA.</v>
          </cell>
          <cell r="F1442" t="str">
            <v>UN</v>
          </cell>
          <cell r="G1442">
            <v>3948678</v>
          </cell>
        </row>
        <row r="1443">
          <cell r="D1443">
            <v>9192</v>
          </cell>
          <cell r="E1443" t="str">
            <v>SEMAFORO VEHICULAR DE POLICARBONATO (3x200), LENTES DE POLICARBONATO DE 8", TRES LUCES, SISTEMA DE ILUMINACIÓN A LEDS. FLECHA DE GIRO TIPO MENSULA.</v>
          </cell>
          <cell r="F1443" t="str">
            <v>UN</v>
          </cell>
          <cell r="G1443">
            <v>3797373</v>
          </cell>
        </row>
        <row r="1444">
          <cell r="D1444">
            <v>9193</v>
          </cell>
          <cell r="E1444" t="str">
            <v>SEMAFORO VEHICULAR DE POLICARBONATO (3x200), LENTES DE POLICARBONATO DE 8", TRES LUCES, SISTEMA DE ILUMINACIÓN A LEDS. FLECHA DE GIRO TIPO MASTIL.</v>
          </cell>
          <cell r="F1444" t="str">
            <v>UN</v>
          </cell>
          <cell r="G1444">
            <v>3460691</v>
          </cell>
        </row>
        <row r="1445">
          <cell r="D1445">
            <v>9194</v>
          </cell>
          <cell r="E1445" t="str">
            <v>SEMAFORO VEHICULAR DE POLICARBONATO (3x200), LENTES DE POLICARBONATO DE 8", TRES LUCES, SISTEMA DE ILUMINACIÓN A LEDS. TIPO MASTIL.</v>
          </cell>
          <cell r="F1445" t="str">
            <v>UN</v>
          </cell>
          <cell r="G1445">
            <v>3617304</v>
          </cell>
        </row>
        <row r="1446">
          <cell r="D1446">
            <v>9197</v>
          </cell>
          <cell r="E1446" t="str">
            <v>CONCRETO MR41 COLOR OCRE.</v>
          </cell>
          <cell r="F1446" t="str">
            <v>M3</v>
          </cell>
          <cell r="G1446">
            <v>754900</v>
          </cell>
        </row>
        <row r="1447">
          <cell r="D1447">
            <v>9199</v>
          </cell>
          <cell r="E1447" t="str">
            <v>CONCRETO MR41 COLOR GRIS GRAVA 1" (280 Kg/cm2)</v>
          </cell>
          <cell r="F1447" t="str">
            <v>M3</v>
          </cell>
          <cell r="G1447">
            <v>435540</v>
          </cell>
        </row>
        <row r="1448">
          <cell r="D1448">
            <v>9200</v>
          </cell>
          <cell r="E1448" t="str">
            <v>SEÑAL VERTICAL GRUPO DE PREVENTIVAS TIPO CUADRADO (75cm x 75cm)</v>
          </cell>
          <cell r="F1448" t="str">
            <v>UN</v>
          </cell>
          <cell r="G1448">
            <v>297500</v>
          </cell>
        </row>
        <row r="1449">
          <cell r="D1449">
            <v>9201</v>
          </cell>
          <cell r="E1449" t="str">
            <v>SEÑAL VERTICAL GRUPO DE PREVENTIVAS SP-40 TIPO RECTANGULO (120cm x 40cm)</v>
          </cell>
          <cell r="F1449" t="str">
            <v>UN</v>
          </cell>
          <cell r="G1449">
            <v>297500</v>
          </cell>
        </row>
        <row r="1450">
          <cell r="D1450">
            <v>9202</v>
          </cell>
          <cell r="E1450" t="str">
            <v>SEÑAL VERTICAL GRUPO DE REGLAMENTARIAS TIPO CIRCULO D= 75cm</v>
          </cell>
          <cell r="F1450" t="str">
            <v>UN</v>
          </cell>
          <cell r="G1450">
            <v>297500</v>
          </cell>
        </row>
        <row r="1451">
          <cell r="D1451">
            <v>9203</v>
          </cell>
          <cell r="E1451" t="str">
            <v>SEÑAL VERTICAL GRUPO DE REGLAMENTARIAS SR-01 TIPO OCTAGONO CON ALTURA DE 75cm</v>
          </cell>
          <cell r="F1451" t="str">
            <v>UN</v>
          </cell>
          <cell r="G1451">
            <v>297500</v>
          </cell>
        </row>
        <row r="1452">
          <cell r="D1452">
            <v>9204</v>
          </cell>
          <cell r="E1452" t="str">
            <v>SEÑAL VERTICAL GRUPO DE REGLAMENTARIAS SR-02 TIPO TRIANGULO EQUILATERO 75cm DE LADO</v>
          </cell>
          <cell r="F1452" t="str">
            <v>UN</v>
          </cell>
          <cell r="G1452">
            <v>297500</v>
          </cell>
        </row>
        <row r="1453">
          <cell r="D1453">
            <v>9209</v>
          </cell>
          <cell r="E1453" t="str">
            <v>BARRICADA METALICA TIPO IDU CON CERRADO REFLECTIVO NARANJA Y BLANCO GRADO INGENIERIA, MEDIDAS: 2.40m x 1.50m - 3 BANDEJAS DE 20cm x 2.40m. TABLERO DE DESVIO DE 60cm</v>
          </cell>
          <cell r="F1453" t="str">
            <v>UN</v>
          </cell>
          <cell r="G1453">
            <v>273700</v>
          </cell>
        </row>
        <row r="1454">
          <cell r="D1454">
            <v>9210</v>
          </cell>
          <cell r="E1454" t="str">
            <v>GRUA REMOLQUE. INCLUYE CONDUCTOR Y COMBUSTIBLE. INCLUYE MOVILIZACIÓN Y DESMOVILIZACIÓN</v>
          </cell>
          <cell r="F1454" t="str">
            <v>DIA</v>
          </cell>
          <cell r="G1454">
            <v>1161869</v>
          </cell>
        </row>
        <row r="1455">
          <cell r="D1455">
            <v>9211</v>
          </cell>
          <cell r="E1455" t="str">
            <v>PASACALLE  IMPRESO EN LONA BANNER (7.00m x 1.00m) INCLUYE PALOS A LOS EXTREMOS</v>
          </cell>
          <cell r="F1455" t="str">
            <v>UN</v>
          </cell>
          <cell r="G1455">
            <v>285705</v>
          </cell>
        </row>
        <row r="1456">
          <cell r="D1456">
            <v>9216</v>
          </cell>
          <cell r="E1456" t="str">
            <v>CARGA PUNTUAL EN MUESTRAS DE ROCA INTACTA. Norma técnica: ASTM D5731 - 16.</v>
          </cell>
          <cell r="F1456" t="str">
            <v>UN</v>
          </cell>
          <cell r="G1456">
            <v>116800</v>
          </cell>
        </row>
        <row r="1457">
          <cell r="D1457">
            <v>9217</v>
          </cell>
          <cell r="E1457" t="str">
            <v>MÉTODO PARA LA DETERMINACIÓN DEL ÍNDICE DE DESLEIMIENTO - DURABILIDAD DE LUTITAS Y OTRAS ROCAS DÉBILES. Norma técnica: INV E 236-13 ASTM D4644 - 16.</v>
          </cell>
          <cell r="F1457" t="str">
            <v>UN</v>
          </cell>
          <cell r="G1457">
            <v>202300</v>
          </cell>
        </row>
        <row r="1458">
          <cell r="D1458">
            <v>9219</v>
          </cell>
          <cell r="E1458" t="str">
            <v>RESISTENCIA A LA TRACCIÓN INDIRECTA DE MUESTRAS DE ROCA INTACTA. Norma técnica: ASTM D3967 - 16.</v>
          </cell>
          <cell r="F1458" t="str">
            <v>UN</v>
          </cell>
          <cell r="G1458">
            <v>95200</v>
          </cell>
        </row>
        <row r="1459">
          <cell r="D1459">
            <v>9229</v>
          </cell>
          <cell r="E1459" t="str">
            <v>JUEGO DE ARO Y TAPA EN HF PARA CAMARA T-13 Y T-14 NORMA ETB</v>
          </cell>
          <cell r="F1459" t="str">
            <v>JGO</v>
          </cell>
          <cell r="G1459">
            <v>290015</v>
          </cell>
        </row>
        <row r="1460">
          <cell r="D1460">
            <v>9247</v>
          </cell>
          <cell r="E1460" t="str">
            <v>LAMINA ALVEOLAR POLICARBONATO</v>
          </cell>
          <cell r="F1460" t="str">
            <v>M2</v>
          </cell>
          <cell r="G1460">
            <v>58620</v>
          </cell>
        </row>
        <row r="1461">
          <cell r="D1461">
            <v>9250</v>
          </cell>
          <cell r="E1461" t="str">
            <v>ALQUILER CONTROLADOR C900V CON CAPACIDAD PARA 16 GRUPOS VEHICULARES O PEATONALES. (Suministro, instalación y puesta en funcionamiento y traslado interno). CON POSIBILIDAD DE AMPLIACIÓN HASTA 32 GRUPOS</v>
          </cell>
          <cell r="F1461" t="str">
            <v>UN/DIA</v>
          </cell>
          <cell r="G1461">
            <v>1068025</v>
          </cell>
        </row>
        <row r="1462">
          <cell r="D1462">
            <v>9253</v>
          </cell>
          <cell r="E1462" t="str">
            <v>EQUIPO ANDROIDE CON GPS, CAMARA Y WIFI</v>
          </cell>
          <cell r="F1462" t="str">
            <v>UN</v>
          </cell>
          <cell r="G1462">
            <v>211799</v>
          </cell>
        </row>
        <row r="1463">
          <cell r="D1463">
            <v>9254</v>
          </cell>
          <cell r="E1463" t="str">
            <v>TARIFA JORNAL - PROFESIONAL CATEGORÍA 6 (NO INCLUYE FACTOR DE PRESTACIONES)</v>
          </cell>
          <cell r="F1463" t="str">
            <v>JR</v>
          </cell>
          <cell r="G1463">
            <v>186800</v>
          </cell>
        </row>
        <row r="1464">
          <cell r="D1464">
            <v>9255</v>
          </cell>
          <cell r="E1464" t="str">
            <v>CONCRETO MR43 DE RESISTENCIA ACELERADA (7 días)</v>
          </cell>
          <cell r="F1464" t="str">
            <v>M3</v>
          </cell>
          <cell r="G1464">
            <v>452200</v>
          </cell>
        </row>
        <row r="1465">
          <cell r="D1465">
            <v>9256</v>
          </cell>
          <cell r="E1465" t="str">
            <v>TUBERIA CONCRETO REF. CL.V D=24" (60cm)</v>
          </cell>
          <cell r="F1465" t="str">
            <v>ML</v>
          </cell>
          <cell r="G1465">
            <v>548747</v>
          </cell>
        </row>
        <row r="1466">
          <cell r="D1466">
            <v>9257</v>
          </cell>
          <cell r="E1466" t="str">
            <v>TUBERIA CONCRETO REF. CL.V D=27" (70 cm)</v>
          </cell>
          <cell r="F1466" t="str">
            <v>ML</v>
          </cell>
          <cell r="G1466">
            <v>732340</v>
          </cell>
        </row>
        <row r="1467">
          <cell r="D1467">
            <v>9259</v>
          </cell>
          <cell r="E1467" t="str">
            <v>TUBERIA CONCRETO REF. CL.V D=40´ (100 cm)</v>
          </cell>
          <cell r="F1467" t="str">
            <v>ML</v>
          </cell>
          <cell r="G1467">
            <v>1440274</v>
          </cell>
        </row>
        <row r="1468">
          <cell r="D1468">
            <v>9260</v>
          </cell>
          <cell r="E1468" t="str">
            <v>CRUZ HD  12" x 6" JH (JUNTA HIDRAULICA)</v>
          </cell>
          <cell r="F1468" t="str">
            <v>UN</v>
          </cell>
          <cell r="G1468">
            <v>2350497</v>
          </cell>
        </row>
        <row r="1469">
          <cell r="D1469">
            <v>9266</v>
          </cell>
          <cell r="E1469" t="str">
            <v>JUEGO RUEDA GIRATORIA SENCILLA - IDRD NIÑOS (1 - 5 AÑOS) SUMINISTRO E INSTALACION. SEGUN ESPECIFICACIONES IDRD</v>
          </cell>
          <cell r="F1469" t="str">
            <v>UN</v>
          </cell>
          <cell r="G1469">
            <v>4313750</v>
          </cell>
        </row>
        <row r="1470">
          <cell r="D1470">
            <v>9269</v>
          </cell>
          <cell r="E1470" t="str">
            <v>ESTRUCTURA MICROFUTBOL. SUMINISTRO E INSTALACION. SEGUN ESPECIFICACIONES IDRD</v>
          </cell>
          <cell r="F1470" t="str">
            <v>JGO</v>
          </cell>
          <cell r="G1470">
            <v>1902963</v>
          </cell>
        </row>
        <row r="1471">
          <cell r="D1471">
            <v>9270</v>
          </cell>
          <cell r="E1471" t="str">
            <v>ESTRUCTURA BALONCESTO CON TABLERO ANTIBANDALICO. SUMINISTRO E INSTALACION. SEGUN ESPECIFICACIONES IDRD</v>
          </cell>
          <cell r="F1471" t="str">
            <v>JGO</v>
          </cell>
          <cell r="G1471">
            <v>3644375</v>
          </cell>
        </row>
        <row r="1472">
          <cell r="D1472">
            <v>9271</v>
          </cell>
          <cell r="E1472" t="str">
            <v>CERRAMIENTO CONTRA IMPACTO IDRD h= 5.0m</v>
          </cell>
          <cell r="F1472" t="str">
            <v>ML</v>
          </cell>
          <cell r="G1472">
            <v>1031229</v>
          </cell>
        </row>
        <row r="1473">
          <cell r="D1473">
            <v>9275</v>
          </cell>
          <cell r="E1473" t="str">
            <v>CORTE DIRECTO EN CONDICIÓN UU, NO CONSOLIDADA - NO DRENADA (3 PUNTOS)</v>
          </cell>
          <cell r="F1473" t="str">
            <v>UN</v>
          </cell>
          <cell r="G1473">
            <v>357000</v>
          </cell>
        </row>
        <row r="1474">
          <cell r="D1474">
            <v>9276</v>
          </cell>
          <cell r="E1474" t="str">
            <v>CORTE DIRECTO EN CONDICIÓN CU, CONSOLIDADA - NO DRENADA (3 PUNTOS). Norma técnica: ASTM D6528 - 17.</v>
          </cell>
          <cell r="F1474" t="str">
            <v>UN</v>
          </cell>
          <cell r="G1474">
            <v>642600</v>
          </cell>
        </row>
        <row r="1475">
          <cell r="D1475">
            <v>9277</v>
          </cell>
          <cell r="E1475" t="str">
            <v>CORTE DIRECTO EN CONDICIÓN CD, CONSOLIDADA - DRENADA (3 PUNTOS). Norma técnica: INV E 154-13 NTC 1917-00 ASTM D3080/D3080M - 11.</v>
          </cell>
          <cell r="F1475" t="str">
            <v>UN</v>
          </cell>
          <cell r="G1475">
            <v>618741</v>
          </cell>
        </row>
        <row r="1476">
          <cell r="D1476">
            <v>9278</v>
          </cell>
          <cell r="E1476" t="str">
            <v>COMPRESIÓN TRIAXIAL UU NO CONSOLIDADO - NO DRENADO SOBRE SUELOS (3 PUNTOS). Norma técnica: INV E 153-13 ASTM D2850 - 15.</v>
          </cell>
          <cell r="F1476" t="str">
            <v>UN</v>
          </cell>
          <cell r="G1476">
            <v>728700</v>
          </cell>
        </row>
        <row r="1477">
          <cell r="D1477">
            <v>9279</v>
          </cell>
          <cell r="E1477" t="str">
            <v>DENSIDAD Y PESO UNITARIO DEL SUELO EN EL TERRENO POR EL MÉTODO DEL CONO Y ARENA. Norma técnica: INV E 161-13 NTC 1667-02 ASTM D1556 / D1556M - 15e1 .</v>
          </cell>
          <cell r="F1477" t="str">
            <v>UN</v>
          </cell>
          <cell r="G1477">
            <v>57715</v>
          </cell>
        </row>
        <row r="1478">
          <cell r="D1478">
            <v>9280</v>
          </cell>
          <cell r="E1478" t="str">
            <v>BOLSA PARA BASURA TIPO INDUSTRIAL NEGRA DE 60 x 90 Cm CALIBRE 2 (PAQUETE DE 30 UNIDADES)</v>
          </cell>
          <cell r="F1478" t="str">
            <v>UN</v>
          </cell>
          <cell r="G1478">
            <v>14138</v>
          </cell>
        </row>
        <row r="1479">
          <cell r="D1479">
            <v>9283</v>
          </cell>
          <cell r="E1479" t="str">
            <v>GUANTE CAUCHO NEGRO CORRUGADO CALIBRE 35</v>
          </cell>
          <cell r="F1479" t="str">
            <v>PAR</v>
          </cell>
          <cell r="G1479">
            <v>4811</v>
          </cell>
        </row>
        <row r="1480">
          <cell r="D1480">
            <v>9286</v>
          </cell>
          <cell r="E1480" t="str">
            <v>OVEROL EN DRILL DOS PIEZAS, CAMISA Y PANTALÓN</v>
          </cell>
          <cell r="F1480" t="str">
            <v>UN</v>
          </cell>
          <cell r="G1480">
            <v>50575</v>
          </cell>
        </row>
        <row r="1481">
          <cell r="D1481">
            <v>9287</v>
          </cell>
          <cell r="E1481" t="str">
            <v>PALA REDONDA No.  2 CON CABO</v>
          </cell>
          <cell r="F1481" t="str">
            <v>UN</v>
          </cell>
          <cell r="G1481">
            <v>31189</v>
          </cell>
        </row>
        <row r="1482">
          <cell r="D1482">
            <v>9288</v>
          </cell>
          <cell r="E1482" t="str">
            <v>BOTIQUIN PRIMEROS AUXILIOS METÁLICO DE 40cm x 27cm x 10cm, INCLUYE MEDICAMENTOS</v>
          </cell>
          <cell r="F1482" t="str">
            <v>UN</v>
          </cell>
          <cell r="G1482">
            <v>113824</v>
          </cell>
        </row>
        <row r="1483">
          <cell r="D1483">
            <v>9289</v>
          </cell>
          <cell r="E1483" t="str">
            <v>FILTRO CONTRA POLVO PARA RESPIRADORES</v>
          </cell>
          <cell r="F1483" t="str">
            <v>UN</v>
          </cell>
          <cell r="G1483">
            <v>1904</v>
          </cell>
        </row>
        <row r="1484">
          <cell r="D1484">
            <v>9290</v>
          </cell>
          <cell r="E1484" t="str">
            <v>CANECA PLÁSTICA NEGRA DE 55 GALONES CON TAPA PLANA.</v>
          </cell>
          <cell r="F1484" t="str">
            <v>UN</v>
          </cell>
          <cell r="G1484">
            <v>121134</v>
          </cell>
        </row>
        <row r="1485">
          <cell r="D1485">
            <v>9291</v>
          </cell>
          <cell r="E1485" t="str">
            <v>CUBIERTA VERDE (INCLUYE GEOTEXTIL 1800 PARA BASE, LÁMINA DE DRENAJE DE BAJA RETENCIÓN DE AGUA, GEOTEXTIL 1800 PARA RETENCIÓN DE FINOS, TAPETE TIPO CRASSULACEA EXL, TRANSPORTE Y MANO DE OBRA.</v>
          </cell>
          <cell r="F1485" t="str">
            <v>M2</v>
          </cell>
          <cell r="G1485">
            <v>370240</v>
          </cell>
        </row>
        <row r="1486">
          <cell r="D1486">
            <v>9302</v>
          </cell>
          <cell r="E1486" t="str">
            <v>CONCRETO GRAVA COMÚN 6000 PSI 44 MPa (420 Kg/cm2)</v>
          </cell>
          <cell r="F1486" t="str">
            <v>M3</v>
          </cell>
          <cell r="G1486">
            <v>454580</v>
          </cell>
        </row>
        <row r="1487">
          <cell r="D1487">
            <v>9303</v>
          </cell>
          <cell r="E1487" t="str">
            <v>TUBO EN U - SEPARADOR DE CICLORUTA SC-01 ARO. ELABORADO EN TUBO AN REDONDO DE 2 1/2" TERMINADO EN PINTURA EN POLVO RESISTENTE A LA INTEMPERIE. (INCLUYE PINTURA)</v>
          </cell>
          <cell r="F1487" t="str">
            <v>UN</v>
          </cell>
          <cell r="G1487">
            <v>166600</v>
          </cell>
        </row>
        <row r="1488">
          <cell r="D1488">
            <v>9305</v>
          </cell>
          <cell r="E1488" t="str">
            <v>POSTE DE CONCRETO H=2.50 M RECTO (SECCIÓN DE 10CM X 10CM, PARA 8 HILOS)</v>
          </cell>
          <cell r="F1488" t="str">
            <v>UN</v>
          </cell>
          <cell r="G1488">
            <v>55873</v>
          </cell>
        </row>
        <row r="1489">
          <cell r="D1489">
            <v>9306</v>
          </cell>
          <cell r="E1489" t="str">
            <v>ALAMBRE DE PUAS X 350 MTS. CAL. 12</v>
          </cell>
          <cell r="F1489" t="str">
            <v>ROLLO</v>
          </cell>
          <cell r="G1489">
            <v>198025</v>
          </cell>
        </row>
        <row r="1490">
          <cell r="D1490">
            <v>9307</v>
          </cell>
          <cell r="E1490" t="str">
            <v>PUNTILLA GRAPA</v>
          </cell>
          <cell r="F1490" t="str">
            <v>KG</v>
          </cell>
          <cell r="G1490">
            <v>7311</v>
          </cell>
        </row>
        <row r="1491">
          <cell r="D1491">
            <v>9309</v>
          </cell>
          <cell r="E1491" t="str">
            <v>FUMIGADORA AGRÍCOLA PLÁSTICA ERGONÓMICA DE 20 LITROS</v>
          </cell>
          <cell r="F1491" t="str">
            <v>UN</v>
          </cell>
          <cell r="G1491">
            <v>129900</v>
          </cell>
        </row>
        <row r="1492">
          <cell r="D1492">
            <v>9310</v>
          </cell>
          <cell r="E1492" t="str">
            <v>HERBICIDA (APLICADO POR ASPERSIÓN)</v>
          </cell>
          <cell r="F1492" t="str">
            <v>LT</v>
          </cell>
          <cell r="G1492">
            <v>10907</v>
          </cell>
        </row>
        <row r="1493">
          <cell r="D1493">
            <v>9311</v>
          </cell>
          <cell r="E1493" t="str">
            <v>RATICIDA 250 G</v>
          </cell>
          <cell r="F1493" t="str">
            <v>GR</v>
          </cell>
          <cell r="G1493">
            <v>26382</v>
          </cell>
        </row>
        <row r="1494">
          <cell r="D1494">
            <v>9314</v>
          </cell>
          <cell r="E1494" t="str">
            <v>TARIFA JORNAL - PERSONAL DE OBRA - PLOMERO ELECTRICISTA (INCLUYE FACTOR DE PRESTACIONES)</v>
          </cell>
          <cell r="F1494" t="str">
            <v>JR</v>
          </cell>
          <cell r="G1494">
            <v>91250</v>
          </cell>
        </row>
        <row r="1495">
          <cell r="D1495">
            <v>9317</v>
          </cell>
          <cell r="E1495" t="str">
            <v>TARIFA JORNAL - PERSONAL DE OBRA - OPERARIO (INCLUYE FACTOR DE PRESTACIONES)</v>
          </cell>
          <cell r="F1495" t="str">
            <v>JR</v>
          </cell>
          <cell r="G1495">
            <v>103314</v>
          </cell>
        </row>
        <row r="1496">
          <cell r="D1496">
            <v>9318</v>
          </cell>
          <cell r="E1496" t="str">
            <v>TARIFA HORA - PERSONAL DE OBRA - OPERARIO (INCLUYE FACTOR DE PRESTACIONES)</v>
          </cell>
          <cell r="F1496" t="str">
            <v>HR</v>
          </cell>
          <cell r="G1496">
            <v>12914</v>
          </cell>
        </row>
        <row r="1497">
          <cell r="D1497">
            <v>9319</v>
          </cell>
          <cell r="E1497" t="str">
            <v>TARIFA JORNAL- PERSONAL DE OBRA - OPERARIO HORARIO NOCTURNO (INCLUYE FACTOR DE PRESTACIONES)</v>
          </cell>
          <cell r="F1497" t="str">
            <v>JR</v>
          </cell>
          <cell r="G1497">
            <v>139473</v>
          </cell>
        </row>
        <row r="1498">
          <cell r="D1498">
            <v>9320</v>
          </cell>
          <cell r="E1498" t="str">
            <v>TARIFA JORNAL - PERSONAL TÉCNICO - INSPECTOR 2 (INCLUYE FACTOR DE PRESTACIONES)</v>
          </cell>
          <cell r="F1498" t="str">
            <v>JR</v>
          </cell>
          <cell r="G1498">
            <v>93187</v>
          </cell>
        </row>
        <row r="1499">
          <cell r="D1499">
            <v>9321</v>
          </cell>
          <cell r="E1499" t="str">
            <v>TARIFA JORNAL - PERSONAL TÉCNICO - INSPECTOR 1 (INCLUYE FACTOR DE PRESTACIONES)</v>
          </cell>
          <cell r="F1499" t="str">
            <v>JR</v>
          </cell>
          <cell r="G1499">
            <v>102745</v>
          </cell>
        </row>
        <row r="1500">
          <cell r="D1500">
            <v>9323</v>
          </cell>
          <cell r="E1500" t="str">
            <v>TARIFA JORNAL - PERSONAL TÉCNICO - TOPÓGRAFO INSPECTOR (INCLUYE FACTOR DE PRESTACIONES)</v>
          </cell>
          <cell r="F1500" t="str">
            <v>JR</v>
          </cell>
          <cell r="G1500">
            <v>132742</v>
          </cell>
        </row>
        <row r="1501">
          <cell r="D1501">
            <v>9324</v>
          </cell>
          <cell r="E1501" t="str">
            <v>TARIFA JORNAL - PERSONAL AUXILIAR TÉCNICO - CADENERO 2 (INCLUYE FACTOR DE PRESTACIONES)</v>
          </cell>
          <cell r="F1501" t="str">
            <v>JR</v>
          </cell>
          <cell r="G1501">
            <v>78026</v>
          </cell>
        </row>
        <row r="1502">
          <cell r="D1502">
            <v>9325</v>
          </cell>
          <cell r="E1502" t="str">
            <v>CARROTANQUE IRRIGADOR DE AGUA - VIAJE</v>
          </cell>
          <cell r="F1502" t="str">
            <v>VIAJE</v>
          </cell>
          <cell r="G1502">
            <v>195000</v>
          </cell>
        </row>
        <row r="1503">
          <cell r="D1503">
            <v>9333</v>
          </cell>
          <cell r="E1503" t="str">
            <v>MEDIDA DEL POTENCIAL DE COLAPSO DE UN SUELO PARCIALMENTE SATURADO. Norma técnica: INV E 157-13 ASTM D5333-03.</v>
          </cell>
          <cell r="F1503" t="str">
            <v>UN</v>
          </cell>
          <cell r="G1503">
            <v>314636</v>
          </cell>
        </row>
        <row r="1504">
          <cell r="D1504">
            <v>9334</v>
          </cell>
          <cell r="E1504" t="str">
            <v>DETERMINACIÓN DEL CONTENIDO DE SALES SOLUBLES EN LOS SUELOS. Norma técnica: INV E 158-13 NLT 114.</v>
          </cell>
          <cell r="F1504" t="str">
            <v>UN</v>
          </cell>
          <cell r="G1504">
            <v>142205</v>
          </cell>
        </row>
        <row r="1505">
          <cell r="D1505">
            <v>9335</v>
          </cell>
          <cell r="E1505" t="str">
            <v>DETERMINACIÓN DE LA DENSIDAD Y DEL CONTENIDO DE AGUA DEL SUELO Y DEL SUELO-AGREGADO EN EL TERRENO. Norma técnica: INV E 164-13 ASTM D6938 - 17a.</v>
          </cell>
          <cell r="F1505" t="str">
            <v>UN</v>
          </cell>
          <cell r="G1505">
            <v>41650</v>
          </cell>
        </row>
        <row r="1506">
          <cell r="D1506">
            <v>9342</v>
          </cell>
          <cell r="E1506" t="str">
            <v>DETERMINACIÓN DE TERRONES DE ARCILLA Y PARTÍCULAS DELEZNABLES EN LOS AGREGADOS. Norma técnica: INV E 211-13 NTC-589-2000.</v>
          </cell>
          <cell r="F1506" t="str">
            <v>UN</v>
          </cell>
          <cell r="G1506">
            <v>51170</v>
          </cell>
        </row>
        <row r="1507">
          <cell r="D1507">
            <v>9343</v>
          </cell>
          <cell r="E1507" t="str">
            <v>PRESENCIA DE IMPUREZAS ORGÁNICAS EN ARENAS USADAS PARA LA PREPARACIÓN DE MORTEROS O CONCRETOS. Norma técnica: INV E 212-13 NTC-127-2000.</v>
          </cell>
          <cell r="F1507" t="str">
            <v>UN</v>
          </cell>
          <cell r="G1507">
            <v>33427</v>
          </cell>
        </row>
        <row r="1508">
          <cell r="D1508">
            <v>9344</v>
          </cell>
          <cell r="E1508" t="str">
            <v>DENSIDAD BULK (PESO UNITARIO) Y PORCENTAJE DE VACÍOS DE LOS AGREGADOS EN ESTADO SUELTO Y COMPACTO. Norma técnica: INV E 217-13 NTC-92-1995.</v>
          </cell>
          <cell r="F1508" t="str">
            <v>UN</v>
          </cell>
          <cell r="G1508">
            <v>53550</v>
          </cell>
        </row>
        <row r="1509">
          <cell r="D1509">
            <v>9345</v>
          </cell>
          <cell r="E1509" t="str">
            <v>SOLIDEZ DE LOS AGREGADOS FRENTE A LA ACCIÓN DE SOLUCIONES DE SULFATO DE SODIO O DE MAGNESIO. Norma técnica: INV E 220-13 NTC-126-1995.</v>
          </cell>
          <cell r="F1509" t="str">
            <v>UN</v>
          </cell>
          <cell r="G1509">
            <v>295924</v>
          </cell>
        </row>
        <row r="1510">
          <cell r="D1510">
            <v>9346</v>
          </cell>
          <cell r="E1510" t="str">
            <v>CANTIDAD DE PARTÍCULAS LIVIANAS EN UN AGREGADO PÉTREO. Norma técnica: INV E-221-13 NTC-130-1994.</v>
          </cell>
          <cell r="F1510" t="str">
            <v>UN</v>
          </cell>
          <cell r="G1510">
            <v>122570</v>
          </cell>
        </row>
        <row r="1511">
          <cell r="D1511">
            <v>9347</v>
          </cell>
          <cell r="E1511" t="str">
            <v>DENSIDAD, DENSIDAD RELATIVA (GRAVEDAD ESPECÍFICA) Y ABSORCIÓN DEL AGREGADO GRUESO. Norma técnica: INV E-223-13 NTC-176-1995.</v>
          </cell>
          <cell r="F1511" t="str">
            <v>UN</v>
          </cell>
          <cell r="G1511">
            <v>68158</v>
          </cell>
        </row>
        <row r="1512">
          <cell r="D1512">
            <v>9348</v>
          </cell>
          <cell r="E1512" t="str">
            <v>DETERMINACIÓN DEL VALOR DEL 10% DE FINOS. Norma técnica: INV E-224-13.</v>
          </cell>
          <cell r="F1512" t="str">
            <v>UN</v>
          </cell>
          <cell r="G1512">
            <v>255850</v>
          </cell>
        </row>
        <row r="1513">
          <cell r="D1513">
            <v>9350</v>
          </cell>
          <cell r="E1513" t="str">
            <v>DETERMINACIÓN DEL CONTENIDO DE AZUFRE EN LOS AGREGADOS PÉTREOS. Norma técnica: INV E-233-13.</v>
          </cell>
          <cell r="F1513" t="str">
            <v>UN</v>
          </cell>
          <cell r="G1513">
            <v>277865</v>
          </cell>
        </row>
        <row r="1514">
          <cell r="D1514">
            <v>9351</v>
          </cell>
          <cell r="E1514" t="str">
            <v>DETERMINACIÓN DE LA REACTIVIDAD POTENCIAL ÁLCALI-SÍLICE DE AGREGADOS (MÉTODO QUÍMICO). Norma técnica: INV 234-13 NTC 175.</v>
          </cell>
          <cell r="F1514" t="str">
            <v>UN</v>
          </cell>
          <cell r="G1514">
            <v>410550</v>
          </cell>
        </row>
        <row r="1515">
          <cell r="D1515">
            <v>9352</v>
          </cell>
          <cell r="E1515" t="str">
            <v>DETERMINACIÓN DE LA LIMPIEZA SUPERFICIAL DE LAS PARTÍCULAS DE AGREGADO GRUESO. Norma técnica: INV E-237-13.</v>
          </cell>
          <cell r="F1515" t="str">
            <v>UN</v>
          </cell>
          <cell r="G1515">
            <v>63070</v>
          </cell>
        </row>
        <row r="1516">
          <cell r="D1516">
            <v>9353</v>
          </cell>
          <cell r="E1516" t="str">
            <v>DETERMINACIÓN DE LA RESISTENCIA DEL AGREGADO GRUESO A LA DEGRADACIÓN POR ABRASIÓN, UTILIZANDO EL APARATO MICRO-DEVAL. Norma técnica: INV E-238-13.</v>
          </cell>
          <cell r="F1516" t="str">
            <v>UN</v>
          </cell>
          <cell r="G1516">
            <v>196350</v>
          </cell>
        </row>
        <row r="1517">
          <cell r="D1517">
            <v>9354</v>
          </cell>
          <cell r="E1517" t="str">
            <v>DETERMINACIÓN DEL CONTENIDO DE VACÍOS EN AGREGADOS FINOS NO COMPACTADOS (INFLUENCIADO POR LA FORMA DE LAS PARTÍCULAS, LA TEXTURA SUPERFICIAL Y LA GRANULOMETRÍA). Norma técnica: INV E-239-13.</v>
          </cell>
          <cell r="F1517" t="str">
            <v>UN</v>
          </cell>
          <cell r="G1517">
            <v>89250</v>
          </cell>
        </row>
        <row r="1518">
          <cell r="D1518">
            <v>9355</v>
          </cell>
          <cell r="E1518" t="str">
            <v>PROPORCIÓN DE PARTÍCULAS PLANAS, ALARGADAS O PLANAS Y ALARGADAS EN AGREGADOS GRUESOS. Norma técnica: INV E-240-13.</v>
          </cell>
          <cell r="F1518" t="str">
            <v>UN</v>
          </cell>
          <cell r="G1518">
            <v>142800</v>
          </cell>
        </row>
        <row r="1519">
          <cell r="D1519">
            <v>9356</v>
          </cell>
          <cell r="E1519" t="str">
            <v>ANÁLISIS PETROGRÁFICO DE AGREGADOS PARA CONCRETO (1 SECCIÓN DELGADA). Norma técnica: ASTM C295/C295M − 12.</v>
          </cell>
          <cell r="F1519" t="str">
            <v>UN</v>
          </cell>
          <cell r="G1519">
            <v>1633275</v>
          </cell>
        </row>
        <row r="1520">
          <cell r="D1520">
            <v>9357</v>
          </cell>
          <cell r="E1520" t="str">
            <v>ANÁLISIS PETROGRÁFICO DE AGREGADOS PARA CONCRETO (2 SECCIÓN DELGADA). Norma técnica: ASTM C295/C295M − 12.</v>
          </cell>
          <cell r="F1520" t="str">
            <v>UN</v>
          </cell>
          <cell r="G1520">
            <v>1889304</v>
          </cell>
        </row>
        <row r="1521">
          <cell r="D1521">
            <v>9358</v>
          </cell>
          <cell r="E1521" t="str">
            <v>ANÀLISIS PETROGRÀFICO DE AGREGADOS PARA CONCRETO (3 SECCIÓN DELGADA). Norma técnica: ASTM C295/C295M − 12.</v>
          </cell>
          <cell r="F1521" t="str">
            <v>UN</v>
          </cell>
          <cell r="G1521">
            <v>2839122</v>
          </cell>
        </row>
        <row r="1522">
          <cell r="D1522">
            <v>9359</v>
          </cell>
          <cell r="E1522" t="str">
            <v>DETERMINACIÓN DEL CONTENIDO DE AGUA EN LOS MATERIALES BITUMINOSOS POR DESTILACIÓN. Norma técnica:: INV E-704-13 ASTM D95.</v>
          </cell>
          <cell r="F1522" t="str">
            <v>UN</v>
          </cell>
          <cell r="G1522">
            <v>202895</v>
          </cell>
        </row>
        <row r="1523">
          <cell r="D1523">
            <v>9360</v>
          </cell>
          <cell r="E1523" t="str">
            <v>PUNTOS DE INFLAMACIÓN Y DE COMBUSTIÓN MEDIANTE LA COPA ABIERTA CLEVELAND. Norma técnica: INV E-709-13 / ASTM D92.</v>
          </cell>
          <cell r="F1523" t="str">
            <v>UN</v>
          </cell>
          <cell r="G1523">
            <v>93000</v>
          </cell>
        </row>
        <row r="1524">
          <cell r="D1524">
            <v>9361</v>
          </cell>
          <cell r="E1524" t="str">
            <v>SOLUBILIDAD DE MATERIALES ASFÁLTICOS EN TRICLOROETILENO. Norma técnica: INV E – 713 - 13 ASTM D88.</v>
          </cell>
          <cell r="F1524" t="str">
            <v>UN</v>
          </cell>
          <cell r="G1524">
            <v>380205</v>
          </cell>
        </row>
        <row r="1525">
          <cell r="D1525">
            <v>9363</v>
          </cell>
          <cell r="E1525" t="str">
            <v>DETERMINACIÓN DE LA VISCOSIDAD DEL ASFALTO EMPLEANDO UN VISCOSÍMETRO  ROTACIONAL (Tres temperaturas). Norma técnica: INV E – 717 - 13 ASTM D4402 - D4402M AASHTO T 316 – 06.</v>
          </cell>
          <cell r="F1525" t="str">
            <v>UN</v>
          </cell>
          <cell r="G1525">
            <v>321000</v>
          </cell>
        </row>
        <row r="1526">
          <cell r="D1526">
            <v>9364</v>
          </cell>
          <cell r="E1526" t="str">
            <v>EFECTO DEL CALOR Y DEL AIRE SOBRE EL ASFALTO EN LAMINA DELGADA Y ROTATORIA. Norma técnica: INV E - 720 - 13 ASTM D 2872.</v>
          </cell>
          <cell r="F1526" t="str">
            <v>UN</v>
          </cell>
          <cell r="G1526">
            <v>538000</v>
          </cell>
        </row>
        <row r="1527">
          <cell r="D1527">
            <v>9366</v>
          </cell>
          <cell r="E1527" t="str">
            <v>GRAVEDAD ESPECÍFICA BULK Y DENSIDAD DE MEZCLAS ASFÁLTICAS COMPACTADAS ABSORBENTES EMPLEANDO ESPECÍMENES RECUBIERTOS CON UNA PELÍCULA DE PARAFINA. Norma técnica: INV E – 734 - 13 ASTM D1188.</v>
          </cell>
          <cell r="F1527" t="str">
            <v>UN</v>
          </cell>
          <cell r="G1527">
            <v>51000</v>
          </cell>
        </row>
        <row r="1528">
          <cell r="D1528">
            <v>9367</v>
          </cell>
          <cell r="E1528" t="str">
            <v>GRAVEDAD ESPECÍFICA MÁXIMA DE MEZCLAS ASFÁLTICAS PARA PAVIMENTOS. Norma técnica: INV E – 735 - 13 ASTM D2041/D2041.</v>
          </cell>
          <cell r="F1528" t="str">
            <v>UN</v>
          </cell>
          <cell r="G1528">
            <v>98056</v>
          </cell>
        </row>
        <row r="1529">
          <cell r="D1529">
            <v>9368</v>
          </cell>
          <cell r="E1529" t="str">
            <v>MEDIDA DE LA DENSIDAD DE CAPAS DE CONCRETO ASFÁLTICO EN EL TERRENO EMPLEANDO EL MÉTODO NUCLEAR. Norma técnica: INV E - 746 - 13 ASTM D2950/D2950M.</v>
          </cell>
          <cell r="F1529" t="str">
            <v>UN</v>
          </cell>
          <cell r="G1529">
            <v>55157</v>
          </cell>
        </row>
        <row r="1530">
          <cell r="D1530">
            <v>9369</v>
          </cell>
          <cell r="E1530" t="str">
            <v>DETERMINACIÓN DE LAS PROPIEDADES REOLÓGICAS DE LOS LIGANTES ASFÁLTICOS MEDIANTE EL REÓMETRO DE CORTE DINÁMICO. Norma técnica: INV E – 750 - 13 AASHTO T 315.</v>
          </cell>
          <cell r="F1530" t="str">
            <v>UN</v>
          </cell>
          <cell r="G1530">
            <v>1161000</v>
          </cell>
        </row>
        <row r="1531">
          <cell r="D1531">
            <v>9370</v>
          </cell>
          <cell r="E1531" t="str">
            <v>RESISTENCIA A LA DEFORMACIÓN PLÁSTICA DE LAS MEZCLAS ASFÁLTICAS MEDIANTE LA PISTA DE ENSAYO DE LABORATORIO. Norma técnica: INV E - 756 - 13 NLT173.</v>
          </cell>
          <cell r="F1531" t="str">
            <v>UN</v>
          </cell>
          <cell r="G1531">
            <v>724000</v>
          </cell>
        </row>
        <row r="1532">
          <cell r="D1532">
            <v>9371</v>
          </cell>
          <cell r="E1532" t="str">
            <v>RECUPERACIÓN DEL ASFALTO DE UNA SOLUCIÓN UTILIZANDO EL EVAPORADOR ROTATORIO. Norma técnica: INV E – 759 - 13 ASTM D5404/D5404M.</v>
          </cell>
          <cell r="F1532" t="str">
            <v>UN</v>
          </cell>
          <cell r="G1532">
            <v>584961</v>
          </cell>
        </row>
        <row r="1533">
          <cell r="D1533">
            <v>9373</v>
          </cell>
          <cell r="E1533" t="str">
            <v>ADHESIVIDAD DE LOS LIGANTES BITUMINOSOS A LOS AGREGADOS FINOS (MÉTODO RIEDEL - WEBER). Norma técnica: INV E – 774 - 13 NLT 355.</v>
          </cell>
          <cell r="F1533" t="str">
            <v>UN</v>
          </cell>
          <cell r="G1533">
            <v>173000</v>
          </cell>
        </row>
        <row r="1534">
          <cell r="D1534">
            <v>9374</v>
          </cell>
          <cell r="E1534" t="str">
            <v>ANÁLISIS GRANULOMÉTRICO DE LOS AGREGADOS EXTRAÍDOS DE MEZCLAS ASFÁLTICAS. Norma técnica: INV E – 782 - 13 ASTM D5444.</v>
          </cell>
          <cell r="F1534" t="str">
            <v>UN</v>
          </cell>
          <cell r="G1534">
            <v>61285</v>
          </cell>
        </row>
        <row r="1535">
          <cell r="D1535">
            <v>9375</v>
          </cell>
          <cell r="E1535" t="str">
            <v>DETERMINACIÓN DE LAS LEYES DE FATIGA DE MEZCLAS ASFÁLTICAS COMPACTADAS EN CALIENTE SOMETIDAS A FLEXIÓN DINÁMICA. Norma técnica: INV E - 784 - 13 AASHTO T 321 EN-12697-24 Anexo D.</v>
          </cell>
          <cell r="F1535" t="str">
            <v>UN</v>
          </cell>
          <cell r="G1535">
            <v>3022600</v>
          </cell>
        </row>
        <row r="1536">
          <cell r="D1536">
            <v>9379</v>
          </cell>
          <cell r="E1536" t="str">
            <v>VISCOSIDAD SAYBOLT DE ASFALTOS. Norma técnica: INV E-714-13 ASTM D 88.</v>
          </cell>
          <cell r="F1536" t="str">
            <v>UN</v>
          </cell>
          <cell r="G1536">
            <v>101000</v>
          </cell>
        </row>
        <row r="1537">
          <cell r="D1537">
            <v>9381</v>
          </cell>
          <cell r="E1537" t="str">
            <v>RECUPERACIÓN ELÁSTICA POR TORSIÓN DE ASFALTOS MODIFICADOS. Norma técnica: INV E – 727 - 13 NLT 329.</v>
          </cell>
          <cell r="F1537" t="str">
            <v>UN</v>
          </cell>
          <cell r="G1537">
            <v>68425</v>
          </cell>
        </row>
        <row r="1538">
          <cell r="D1538">
            <v>9383</v>
          </cell>
          <cell r="E1538" t="str">
            <v>DESTILACIÓN DE EMULSIONES ASFÁLTICAS. Norma técnica: INV E – 762 - 13 ASTM D6997.</v>
          </cell>
          <cell r="F1538" t="str">
            <v>UN</v>
          </cell>
          <cell r="G1538">
            <v>202062</v>
          </cell>
        </row>
        <row r="1539">
          <cell r="D1539">
            <v>9384</v>
          </cell>
          <cell r="E1539" t="str">
            <v>VISCOSIDAD SAYBOLT FUROL DE EMULSIONES ASFÁLTICAS. Norma técnica: INV E – 763 - 13 ASTM D7496.</v>
          </cell>
          <cell r="F1539" t="str">
            <v>UN</v>
          </cell>
          <cell r="G1539">
            <v>105000</v>
          </cell>
        </row>
        <row r="1540">
          <cell r="D1540">
            <v>9385</v>
          </cell>
          <cell r="E1540" t="str">
            <v>PREFABRICADOS DE CONCRETO. MUESTREO Y ENSAYO DE PREFABRICADOS DE CONCRETO NO REFORZADOS, VIBROCOMPACTADOS. RESISTENCIA A LA COMPRESIÓN. Norma técnica: NTC 4024 numeral 6.</v>
          </cell>
          <cell r="F1540" t="str">
            <v>UN</v>
          </cell>
          <cell r="G1540">
            <v>34099</v>
          </cell>
        </row>
        <row r="1541">
          <cell r="D1541">
            <v>9386</v>
          </cell>
          <cell r="E1541" t="str">
            <v>ABSORCIÓN DE AGUA POR LOS ADOQUINES DE CONCRETO. Norma técnica: INV E - 427 - 13 NTC 2017 numeral 6.3 ASTM C140.</v>
          </cell>
          <cell r="F1541" t="str">
            <v>UN</v>
          </cell>
          <cell r="G1541">
            <v>33320</v>
          </cell>
        </row>
        <row r="1542">
          <cell r="D1542">
            <v>9387</v>
          </cell>
          <cell r="E1542" t="str">
            <v>DISEÑO DE MEZCLAS DE CONCRETO CON DOS AGREGADOS PARA UNA RESISTENCIA DADA (Incluye caracterización)</v>
          </cell>
          <cell r="F1542" t="str">
            <v>UN</v>
          </cell>
          <cell r="G1542">
            <v>633080</v>
          </cell>
        </row>
        <row r="1543">
          <cell r="D1543">
            <v>9388</v>
          </cell>
          <cell r="E1543" t="str">
            <v>MEDIDA DE LA MACROTEXTURA SUPERFICIAL DE UN PAVIMENTO EMPLEANDO LA TECNICA VOLUMETRICA. Norma técnica: INV E - 791 - 13 ASTM E 965 NLT 335.</v>
          </cell>
          <cell r="F1543" t="str">
            <v>UN</v>
          </cell>
          <cell r="G1543">
            <v>41650</v>
          </cell>
        </row>
        <row r="1544">
          <cell r="D1544">
            <v>9389</v>
          </cell>
          <cell r="E1544" t="str">
            <v>MÉTODO PARA DETERMINAR LA CARGA DE ROTURA Y ELONGACIÓN DE GEOTEXTILES (MÉTODO GRAB). Norma técnica: ASTM D4632 D4632M - 15a.</v>
          </cell>
          <cell r="F1544" t="str">
            <v>UN</v>
          </cell>
          <cell r="G1544">
            <v>227052</v>
          </cell>
        </row>
        <row r="1545">
          <cell r="D1545">
            <v>9396</v>
          </cell>
          <cell r="E1545" t="str">
            <v>MÉTODOS PARA MUESTREO Y ENSAYOS DE UNIDADES DE MAMPOSTERÍA Y OTROS PRODUCTOS DE ARCILLA. MÓDULO DE ROTURA. Norma técnica: NTC 4017 numeral 6.</v>
          </cell>
          <cell r="F1545" t="str">
            <v>UN</v>
          </cell>
          <cell r="G1545">
            <v>38080</v>
          </cell>
        </row>
        <row r="1546">
          <cell r="D1546">
            <v>9397</v>
          </cell>
          <cell r="E1546" t="str">
            <v>ADOQUINES DE CONCRETO PARA PAVIMENTOS. RESISTENCIA A LA FLEXOTRACCIÓN (MÓDULO DE ROTURA). Norma técnica: NTC 2017 numeral 6.4.</v>
          </cell>
          <cell r="F1546" t="str">
            <v>UN</v>
          </cell>
          <cell r="G1546">
            <v>41400</v>
          </cell>
        </row>
        <row r="1547">
          <cell r="D1547">
            <v>9398</v>
          </cell>
          <cell r="E1547" t="str">
            <v>RESISTENCIA A LA ABRASIÓN DE MATERIALES PARA PISOS Y PAVIMENTOS, MEDIANTE ARENA Y DISCO METÁLICO ANCHO. (ADOQUINES DE CONCRETO). Norma técnica: NTC 5147.</v>
          </cell>
          <cell r="F1547" t="str">
            <v>UN</v>
          </cell>
          <cell r="G1547">
            <v>60095</v>
          </cell>
        </row>
        <row r="1548">
          <cell r="D1548">
            <v>9401</v>
          </cell>
          <cell r="E1548" t="str">
            <v>RESISTENCIA A LA FLEXOTRACCIÓN (MÓDULO DE ROTURA) DE LOSETAS DE CONCRETO PARA PAVIMENTO. Norma técnica: NTC 4992 numeral 6.4.</v>
          </cell>
          <cell r="F1548" t="str">
            <v>UN</v>
          </cell>
          <cell r="G1548">
            <v>56287</v>
          </cell>
        </row>
        <row r="1549">
          <cell r="D1549">
            <v>9402</v>
          </cell>
          <cell r="E1549" t="str">
            <v>ABSORCIÓN DE AGUA DE LOSETAS DE CONCRETO PARA PAVIMENTOS. Norma técnica: NTC 4992 numeral 6.3.</v>
          </cell>
          <cell r="F1549" t="str">
            <v>UN</v>
          </cell>
          <cell r="G1549">
            <v>46648</v>
          </cell>
        </row>
        <row r="1550">
          <cell r="D1550">
            <v>9404</v>
          </cell>
          <cell r="E1550" t="str">
            <v>RESISTENCIA A LA ABRASIÓN DE MATERIALES PARA PISOS Y PAVIMENTOS, MEDIANTE ARENA Y DISCO METÁLICO ANCHO. (LOSETAS DE CONCRETO). Norma técnica: NTC 5147.</v>
          </cell>
          <cell r="F1550" t="str">
            <v>UN</v>
          </cell>
          <cell r="G1550">
            <v>67414</v>
          </cell>
        </row>
        <row r="1551">
          <cell r="D1551">
            <v>9405</v>
          </cell>
          <cell r="E1551" t="str">
            <v>RESISTENCIA A LA FLEXOTRACCIÓN (MÓDULO DE ROTURA) DE BORDILLOS Y SARDINELES. Norma técnica: NTC 4109.</v>
          </cell>
          <cell r="F1551" t="str">
            <v>UN</v>
          </cell>
          <cell r="G1551">
            <v>178098</v>
          </cell>
        </row>
        <row r="1552">
          <cell r="D1552">
            <v>9407</v>
          </cell>
          <cell r="E1552" t="str">
            <v>EXTRACCIÓN DE TESTIGOS DE PAVIMENTOS ASFÁLTICOS MEDIANTE ASERRADO, DE 100 CM X 100 CM. Norma técnica: INV E – 758 - 13 ASTM D 5361.</v>
          </cell>
          <cell r="F1552" t="str">
            <v>UN</v>
          </cell>
          <cell r="G1552">
            <v>127000</v>
          </cell>
        </row>
        <row r="1553">
          <cell r="D1553">
            <v>9408</v>
          </cell>
          <cell r="E1553" t="str">
            <v>PUESTO DE TRABAJO - ESCRITORIO 75x120x50</v>
          </cell>
          <cell r="F1553" t="str">
            <v>UN</v>
          </cell>
          <cell r="G1553">
            <v>164174</v>
          </cell>
        </row>
        <row r="1554">
          <cell r="D1554">
            <v>9409</v>
          </cell>
          <cell r="E1554" t="str">
            <v>SILLA ESCRITORIO GIRATORIA CON BRAZOS</v>
          </cell>
          <cell r="F1554" t="str">
            <v>UN</v>
          </cell>
          <cell r="G1554">
            <v>95347</v>
          </cell>
        </row>
        <row r="1555">
          <cell r="D1555">
            <v>9413</v>
          </cell>
          <cell r="E1555" t="str">
            <v>LAMINA ALFAJOR</v>
          </cell>
          <cell r="F1555" t="str">
            <v>KG</v>
          </cell>
          <cell r="G1555">
            <v>3213</v>
          </cell>
        </row>
        <row r="1556">
          <cell r="D1556">
            <v>9414</v>
          </cell>
          <cell r="E1556" t="str">
            <v>SILLA PLÁSTICA SIN BRAZOS</v>
          </cell>
          <cell r="F1556" t="str">
            <v>UN</v>
          </cell>
          <cell r="G1556">
            <v>20025</v>
          </cell>
        </row>
        <row r="1557">
          <cell r="D1557">
            <v>9423</v>
          </cell>
          <cell r="E1557" t="str">
            <v>TARIFA MES - PERSONAL DE OBRA - TÉCNICO PLOMERO (INCLUYE FACTOR DE PRESTACIONES)</v>
          </cell>
          <cell r="F1557" t="str">
            <v>MES</v>
          </cell>
          <cell r="G1557">
            <v>2737525</v>
          </cell>
        </row>
        <row r="1558">
          <cell r="D1558">
            <v>9424</v>
          </cell>
          <cell r="E1558" t="str">
            <v>TARIFA MES - PERSONAL DE OBRA - AYUDANTE (INCLUYE FACTOR DE PRESTACIONES)</v>
          </cell>
          <cell r="F1558" t="str">
            <v>MES</v>
          </cell>
          <cell r="G1558">
            <v>1651600</v>
          </cell>
        </row>
        <row r="1559">
          <cell r="D1559">
            <v>9427</v>
          </cell>
          <cell r="E1559" t="str">
            <v>COSTO DE LA REPRODUCCIÓN DE PLANOS TAMAÑO PLIEGO</v>
          </cell>
          <cell r="F1559" t="str">
            <v>UN</v>
          </cell>
          <cell r="G1559">
            <v>8263</v>
          </cell>
        </row>
        <row r="1560">
          <cell r="D1560">
            <v>9428</v>
          </cell>
          <cell r="E1560" t="str">
            <v>COSTO DE CERTIFICADO DE TRADICIÓN Y LIBERTAD DE INMUEBLES</v>
          </cell>
          <cell r="F1560" t="str">
            <v>UN</v>
          </cell>
          <cell r="G1560">
            <v>22700</v>
          </cell>
        </row>
        <row r="1561">
          <cell r="D1561">
            <v>9433</v>
          </cell>
          <cell r="E1561" t="str">
            <v>EXPANSIÓN LIBRE EN CONSOLIDÓMETRO. Norma técnica: ASTM D4546 - 14e1. Norma técnica: ASTM D4546 - 14e1.</v>
          </cell>
          <cell r="F1561" t="str">
            <v>UN</v>
          </cell>
          <cell r="G1561">
            <v>161840</v>
          </cell>
        </row>
        <row r="1562">
          <cell r="D1562">
            <v>9434</v>
          </cell>
          <cell r="E1562" t="str">
            <v>TRATAMIENTO Y DISPOSICIÓN FINAL DE LODOS NO PELIGROSOS PROVENIENTES DE ALCANTARILLADO</v>
          </cell>
          <cell r="F1562" t="str">
            <v>KG</v>
          </cell>
          <cell r="G1562">
            <v>179</v>
          </cell>
        </row>
        <row r="1563">
          <cell r="D1563">
            <v>9437</v>
          </cell>
          <cell r="E1563" t="str">
            <v xml:space="preserve">CONO CONCENTRICO PARA POZO D= 1.20m x 0.60m e=0.10m  h= 0.75m </v>
          </cell>
          <cell r="F1563" t="str">
            <v>UN</v>
          </cell>
          <cell r="G1563">
            <v>506202</v>
          </cell>
        </row>
        <row r="1564">
          <cell r="D1564">
            <v>9441</v>
          </cell>
          <cell r="E1564" t="str">
            <v>SEÑAL LUMINOSA BIDIRECCIONAL 1.50m x 0.50m</v>
          </cell>
          <cell r="F1564" t="str">
            <v>UN</v>
          </cell>
          <cell r="G1564">
            <v>1416695</v>
          </cell>
        </row>
        <row r="1565">
          <cell r="D1565">
            <v>9443</v>
          </cell>
          <cell r="E1565" t="str">
            <v>DETERMINACIÓN DEL COEFICIENTE DE PULIMIENTO ACELERADO (CPA) DE LAS PARTÍCULAS DE AGREGADO GRUESO. Norma técnica: INV E-232-13.</v>
          </cell>
          <cell r="F1565" t="str">
            <v>UN</v>
          </cell>
          <cell r="G1565">
            <v>1642200</v>
          </cell>
        </row>
        <row r="1566">
          <cell r="D1566">
            <v>9444</v>
          </cell>
          <cell r="E1566" t="str">
            <v>PORCENTAJE DE VACÍOS CON AIRE EN MEZCLAS ASFÁLTICAS COMPACTADAS DENSAS Y ABIERTAS. Norma técnica: INV E - 736 - 13 ASTM D3203/D3203.</v>
          </cell>
          <cell r="F1566" t="str">
            <v>UN</v>
          </cell>
          <cell r="G1566">
            <v>147000</v>
          </cell>
        </row>
        <row r="1567">
          <cell r="D1567">
            <v>9445</v>
          </cell>
          <cell r="E1567" t="str">
            <v>CONCENTRACIÓN CRÍTICA DE LLENANTE EN MEZCLAS DE CONCRETO ASFÁLTICO. Norma técnica: INV E – 745 - 13 IRAM 1542 – Junio 1983.</v>
          </cell>
          <cell r="F1567" t="str">
            <v>UN</v>
          </cell>
          <cell r="G1567">
            <v>214498</v>
          </cell>
        </row>
        <row r="1568">
          <cell r="D1568">
            <v>9446</v>
          </cell>
          <cell r="E1568" t="str">
            <v>CUBRIMIENTO DE LOS AGREGADOS CON MATERIALES ASFÁLTICOS EN PRESENCIA DE AGUA (STRIPPING). Norma técnica: AASHTO T 182 NLT 166 ASTM D1664.</v>
          </cell>
          <cell r="F1568" t="str">
            <v>UN</v>
          </cell>
          <cell r="G1568">
            <v>133700</v>
          </cell>
        </row>
        <row r="1569">
          <cell r="D1569">
            <v>9447</v>
          </cell>
          <cell r="E1569" t="str">
            <v>MÓDULO DINÁMICO DE MEZCLAS ASFÁLTICAS. Norma técnica: ASTM D3497  AASHTO TP 62 – 03.</v>
          </cell>
          <cell r="F1569" t="str">
            <v>UN</v>
          </cell>
          <cell r="G1569">
            <v>1400000</v>
          </cell>
        </row>
        <row r="1570">
          <cell r="D1570">
            <v>9448</v>
          </cell>
          <cell r="E1570" t="str">
            <v>SEDIMENTACIÓN DE LAS EMULSIONES ASFÁLTICAS DURANTE EL ALMACENAMIENTO. Norma técnica: INV E – 764 - 13 ASTM D 6930 NLT 140.</v>
          </cell>
          <cell r="F1570" t="str">
            <v>UN</v>
          </cell>
          <cell r="G1570">
            <v>211200</v>
          </cell>
        </row>
        <row r="1571">
          <cell r="D1571">
            <v>9449</v>
          </cell>
          <cell r="E1571" t="str">
            <v>TAMIZADO DE LAS EMULSIONES ASFALTICAS. Norma técnica: INV E – 765 - 13 ASTM6933.</v>
          </cell>
          <cell r="F1571" t="str">
            <v>UN</v>
          </cell>
          <cell r="G1571">
            <v>51170</v>
          </cell>
        </row>
        <row r="1572">
          <cell r="D1572">
            <v>9450</v>
          </cell>
          <cell r="E1572" t="str">
            <v>DEMULSIBILIDAD DE LAS EMULSIONES ASFÁLTICAS. Norma técnica: INV E - 766 - 13 ASTM D6936.</v>
          </cell>
          <cell r="F1572" t="str">
            <v>UN</v>
          </cell>
          <cell r="G1572">
            <v>148155</v>
          </cell>
        </row>
        <row r="1573">
          <cell r="D1573">
            <v>9451</v>
          </cell>
          <cell r="E1573" t="str">
            <v>IDENTIFICACIÓN DE LAS EMULSIONES ASFÁLTICAS CATIÓNICAS MEDIANTE LA DETERMINACIÓN DE LA CARGA DE LAS PARTÍCULAS. Norma técnica. INV E – 767 - 13 ASTM D7402 NLT 194.</v>
          </cell>
          <cell r="F1573" t="str">
            <v>UN</v>
          </cell>
          <cell r="G1573">
            <v>47000</v>
          </cell>
        </row>
        <row r="1574">
          <cell r="D1574">
            <v>9452</v>
          </cell>
          <cell r="E1574" t="str">
            <v>PH DE LAS EMULSIONES ASFÁLTICAS. Norma técnica: INV E – 768 - 13 NLT 195.</v>
          </cell>
          <cell r="F1574" t="str">
            <v>UN</v>
          </cell>
          <cell r="G1574">
            <v>47000</v>
          </cell>
        </row>
        <row r="1575">
          <cell r="D1575">
            <v>9453</v>
          </cell>
          <cell r="E1575" t="str">
            <v>ENSAYO DE MEZCLA CON CEMENTO DE LAS EMULSIONES ASFALTICAS. Norma técnica: INV E – 770 - 13 ASTM D6935 NLT 144.</v>
          </cell>
          <cell r="F1575" t="str">
            <v>UN</v>
          </cell>
          <cell r="G1575">
            <v>243950</v>
          </cell>
        </row>
        <row r="1576">
          <cell r="D1576">
            <v>9454</v>
          </cell>
          <cell r="E1576" t="str">
            <v>MEDIDA DEL COEFICIENTE DE RESISTENCIA AL DESLIZAMIENTO USANDO EL PÉNDULO BRITÁNICO. Norma técnica: INV E – 792 - 13 NTC 5129 ASTM E 501.</v>
          </cell>
          <cell r="F1576" t="str">
            <v>UN</v>
          </cell>
          <cell r="G1576">
            <v>55781</v>
          </cell>
        </row>
        <row r="1577">
          <cell r="D1577">
            <v>9455</v>
          </cell>
          <cell r="E1577" t="str">
            <v>TARIFA MES - PERSONAL DE OBRA - AYUDANTE (NO INCLUYE FACTOR DE PRESTACIONES)</v>
          </cell>
          <cell r="F1577" t="str">
            <v>MES</v>
          </cell>
          <cell r="G1577">
            <v>1000000</v>
          </cell>
        </row>
        <row r="1578">
          <cell r="D1578">
            <v>9456</v>
          </cell>
          <cell r="E1578" t="str">
            <v>ALQUILER DE VEHICULO: CAMPERO, PICK-UP, CAMIONETA, CAMION O SIMILAR DE 1300cc A 2000cc DE CILINDRADA, MODELO 2014 A 2011. 75% DE LA TARIFA ESTABLECIDA. INCLUYE TODOS LOS COSTOS DE OPERACIÓN Y MANTENIMIENTO EXCEPTO EL SALARIO DEL CONDUCTOR</v>
          </cell>
          <cell r="F1578" t="str">
            <v>MES</v>
          </cell>
          <cell r="G1578">
            <v>4816500</v>
          </cell>
        </row>
        <row r="1579">
          <cell r="D1579">
            <v>9457</v>
          </cell>
          <cell r="E1579" t="str">
            <v>TARIFA MES - PERSONAL DE OBRA - INSPECTOR 1 HORARIO NOCTURNO (NO INCLUYE FACTOR DE PRESTACIONES)</v>
          </cell>
          <cell r="F1579" t="str">
            <v>MES</v>
          </cell>
          <cell r="G1579">
            <v>2683800</v>
          </cell>
        </row>
        <row r="1580">
          <cell r="D1580">
            <v>9459</v>
          </cell>
          <cell r="E1580" t="str">
            <v>TARIFA MES - PERSONAL TÉCNICO - OPERADOR EQUIPO PERFORACIÓN (NO INCLUYE FACTOR DE PRESTACIONES)</v>
          </cell>
          <cell r="F1580" t="str">
            <v>MES</v>
          </cell>
          <cell r="G1580">
            <v>2066000</v>
          </cell>
        </row>
        <row r="1581">
          <cell r="D1581">
            <v>9460</v>
          </cell>
          <cell r="E1581" t="str">
            <v>TARIFA MES - PERSONAL TÉCNICO - OPERADOR AUXILIAR DE EQUIPO (NO INCLUYE FACTOR DE PRESTACIONES)</v>
          </cell>
          <cell r="F1581" t="str">
            <v>MES</v>
          </cell>
          <cell r="G1581">
            <v>1381000</v>
          </cell>
        </row>
        <row r="1582">
          <cell r="D1582">
            <v>9461</v>
          </cell>
          <cell r="E1582" t="str">
            <v>TARIFA MES - PERSONAL DE OBRA - OFICIAL (NO INCLUYE FACTOR DE PRESTACIONES)</v>
          </cell>
          <cell r="F1582" t="str">
            <v>MES</v>
          </cell>
          <cell r="G1582">
            <v>1500000</v>
          </cell>
        </row>
        <row r="1583">
          <cell r="D1583">
            <v>9462</v>
          </cell>
          <cell r="E1583" t="str">
            <v>TARIFA MES - PERSONAL DE OBRA - PLOMERO (NO INCLUYE FACTOR DE PRESTACIONES)</v>
          </cell>
          <cell r="F1583" t="str">
            <v>MES</v>
          </cell>
          <cell r="G1583">
            <v>1750000</v>
          </cell>
        </row>
        <row r="1584">
          <cell r="D1584">
            <v>9463</v>
          </cell>
          <cell r="E1584" t="str">
            <v>TARIFA MES - PERSONAL DE OBRA - TÉCNICO ELÉCTRICO (NO INCLUYE FACTOR DE PRESTACIONES)</v>
          </cell>
          <cell r="F1584" t="str">
            <v>MES</v>
          </cell>
          <cell r="G1584">
            <v>1750000</v>
          </cell>
        </row>
        <row r="1585">
          <cell r="D1585">
            <v>9464</v>
          </cell>
          <cell r="E1585" t="str">
            <v>TARIFA MES - PERSONAL DE OBRA - OPERARIO (NO INCLUYE FACTOR DE PRESTACIONES)</v>
          </cell>
          <cell r="F1585" t="str">
            <v>MES</v>
          </cell>
          <cell r="G1585">
            <v>2000000</v>
          </cell>
        </row>
        <row r="1586">
          <cell r="D1586">
            <v>9465</v>
          </cell>
          <cell r="E1586" t="str">
            <v>TARIFA MES - PROFESIONAL CATEGORÍA 1 (INCLUYE FACTOR DE PRESTACIONES)</v>
          </cell>
          <cell r="F1586" t="str">
            <v>MES</v>
          </cell>
          <cell r="G1586">
            <v>20161513</v>
          </cell>
        </row>
        <row r="1587">
          <cell r="D1587">
            <v>9466</v>
          </cell>
          <cell r="E1587" t="str">
            <v>TARIFA MES - PROFESIONAL CATEGORÍA 2 (INCLUYE FACTOR DE PRESTACIONES)</v>
          </cell>
          <cell r="F1587" t="str">
            <v>MES</v>
          </cell>
          <cell r="G1587">
            <v>14062598</v>
          </cell>
        </row>
        <row r="1588">
          <cell r="D1588">
            <v>9467</v>
          </cell>
          <cell r="E1588" t="str">
            <v>TARIFA MES - PROFESIONAL CATEGORÍA 3 (INCLUYE FACTOR DE PRESTACIONES)</v>
          </cell>
          <cell r="F1588" t="str">
            <v>MES</v>
          </cell>
          <cell r="G1588">
            <v>11871264</v>
          </cell>
        </row>
        <row r="1589">
          <cell r="D1589">
            <v>9468</v>
          </cell>
          <cell r="E1589" t="str">
            <v>TARIFA MES - PROFESIONAL CATEGORÍA 4 (INCLUYE FACTOR DE PRESTACIONES)</v>
          </cell>
          <cell r="F1589" t="str">
            <v>MES</v>
          </cell>
          <cell r="G1589">
            <v>10112601</v>
          </cell>
        </row>
        <row r="1590">
          <cell r="D1590">
            <v>9469</v>
          </cell>
          <cell r="E1590" t="str">
            <v>TARIFA MES - PROFESIONAL CATEGORÍA 5 (INCLUYE FACTOR DE PRESTACIONES)</v>
          </cell>
          <cell r="F1590" t="str">
            <v>MES</v>
          </cell>
          <cell r="G1590">
            <v>9123740</v>
          </cell>
        </row>
        <row r="1591">
          <cell r="D1591">
            <v>9470</v>
          </cell>
          <cell r="E1591" t="str">
            <v>TARIFA MES - PROFESIONAL CATEGORÍA 6 (INCLUYE FACTOR DE PRESTACIONES)</v>
          </cell>
          <cell r="F1591" t="str">
            <v>MES</v>
          </cell>
          <cell r="G1591">
            <v>8139250</v>
          </cell>
        </row>
        <row r="1592">
          <cell r="D1592">
            <v>9471</v>
          </cell>
          <cell r="E1592" t="str">
            <v>TARIFA MES - PROFESIONAL CATEGORÍA 7 (INCLUYE FACTOR DE PRESTACIONES)</v>
          </cell>
          <cell r="F1592" t="str">
            <v>MES</v>
          </cell>
          <cell r="G1592">
            <v>6159751</v>
          </cell>
        </row>
        <row r="1593">
          <cell r="D1593">
            <v>9472</v>
          </cell>
          <cell r="E1593" t="str">
            <v>TARIFA MES - PROFESIONAL CATEGORÍA 8 (INCLUYE FACTOR DE PRESTACIONES)</v>
          </cell>
          <cell r="F1593" t="str">
            <v>MES</v>
          </cell>
          <cell r="G1593">
            <v>5813892</v>
          </cell>
        </row>
        <row r="1594">
          <cell r="D1594">
            <v>9473</v>
          </cell>
          <cell r="E1594" t="str">
            <v>TARIFA MES - PERSONAL TÉCNICO - TECNÓLOGO EN ÁREAS DE INGENIERÍA (INCLUYE FACTOR DE PRESTACIONES)</v>
          </cell>
          <cell r="F1594" t="str">
            <v>MES</v>
          </cell>
          <cell r="G1594">
            <v>3821565</v>
          </cell>
        </row>
        <row r="1595">
          <cell r="D1595">
            <v>9474</v>
          </cell>
          <cell r="E1595" t="str">
            <v>TARIFA MES - PERSONAL TÉCNICO - AUXILIAR DE INGENIERÍA (INCLUYE FACTOR DE PRESTACIONES)</v>
          </cell>
          <cell r="F1595" t="str">
            <v>MES</v>
          </cell>
          <cell r="G1595">
            <v>3362534</v>
          </cell>
        </row>
        <row r="1596">
          <cell r="D1596">
            <v>9475</v>
          </cell>
          <cell r="E1596" t="str">
            <v>TARIFA MES - PERSONAL TÉCNICO - DIBUJANTE 1 (INCLUYE FACTOR DE PRESTACIONES)</v>
          </cell>
          <cell r="F1596" t="str">
            <v>MES</v>
          </cell>
          <cell r="G1596">
            <v>3524711</v>
          </cell>
        </row>
        <row r="1597">
          <cell r="D1597">
            <v>9476</v>
          </cell>
          <cell r="E1597" t="str">
            <v>TARIFA MES - PERSONAL TÉCNICO - DIBUJANTE 2 (INCLUYE FACTOR DE PRESTACIONES)</v>
          </cell>
          <cell r="F1597" t="str">
            <v>MES</v>
          </cell>
          <cell r="G1597">
            <v>3031447</v>
          </cell>
        </row>
        <row r="1598">
          <cell r="D1598">
            <v>9477</v>
          </cell>
          <cell r="E1598" t="str">
            <v>TARIFA MES - PERSONAL TÉCNICO - TOPÓGRAFO INSPECTOR (INCLUYE FACTOR DE PRESTACIONES)</v>
          </cell>
          <cell r="F1598" t="str">
            <v>MES</v>
          </cell>
          <cell r="G1598">
            <v>3982254</v>
          </cell>
        </row>
        <row r="1599">
          <cell r="D1599">
            <v>9478</v>
          </cell>
          <cell r="E1599" t="str">
            <v>TARIFA MES - PERSONAL TÉCNICO - TOPÓGRAFO AUXILIAR (INCLUYE FACTOR DE PRESTACIONES)</v>
          </cell>
          <cell r="F1599" t="str">
            <v>MES</v>
          </cell>
          <cell r="G1599">
            <v>3271302</v>
          </cell>
        </row>
        <row r="1600">
          <cell r="D1600">
            <v>9479</v>
          </cell>
          <cell r="E1600" t="str">
            <v>TARIFA MES - PERSONAL TÉCNICO - BATIMETRISTA INSPECTOR (INCLUYE FACTOR DE PRESTACIONES)</v>
          </cell>
          <cell r="F1600" t="str">
            <v>MES</v>
          </cell>
          <cell r="G1600">
            <v>3982254</v>
          </cell>
        </row>
        <row r="1601">
          <cell r="D1601">
            <v>9480</v>
          </cell>
          <cell r="E1601" t="str">
            <v>TARIFA MES - PERSONAL TÉCNICO - BATIMETRISTA AUXILIAR (INCLUYE FACTOR DE PRESTACIONES)</v>
          </cell>
          <cell r="F1601" t="str">
            <v>MES</v>
          </cell>
          <cell r="G1601">
            <v>3271302</v>
          </cell>
        </row>
        <row r="1602">
          <cell r="D1602">
            <v>9481</v>
          </cell>
          <cell r="E1602" t="str">
            <v>TARIFA MES - PERSONAL TÉCNICO - LABORATORISTA INSPECTOR (INCLUYE FACTOR DE PRESTACIONES)</v>
          </cell>
          <cell r="F1602" t="str">
            <v>MES</v>
          </cell>
          <cell r="G1602">
            <v>3530544</v>
          </cell>
        </row>
        <row r="1603">
          <cell r="D1603">
            <v>9482</v>
          </cell>
          <cell r="E1603" t="str">
            <v>TARIFA MES - PERSONAL TÉCNICO - LABORATORISTA AUXILIAR (INCLUYE FACTOR DE PRESTACIONES)</v>
          </cell>
          <cell r="F1603" t="str">
            <v>MES</v>
          </cell>
          <cell r="G1603">
            <v>2657930</v>
          </cell>
        </row>
        <row r="1604">
          <cell r="D1604">
            <v>9483</v>
          </cell>
          <cell r="E1604" t="str">
            <v>TARIFA MES - PERSONAL TÉCNICO - INSPECTOR 1 (INCLUYE FACTOR DE PRESTACIONES)</v>
          </cell>
          <cell r="F1604" t="str">
            <v>MES</v>
          </cell>
          <cell r="G1604">
            <v>3082195</v>
          </cell>
        </row>
        <row r="1605">
          <cell r="D1605">
            <v>9484</v>
          </cell>
          <cell r="E1605" t="str">
            <v>TARIFA MES - PERSONAL TÉCNICO - INSPECTOR 2 (INCLUYE FACTOR DE PRESTACIONES)</v>
          </cell>
          <cell r="F1605" t="str">
            <v>MES</v>
          </cell>
          <cell r="G1605">
            <v>2795443</v>
          </cell>
        </row>
        <row r="1606">
          <cell r="D1606">
            <v>9485</v>
          </cell>
          <cell r="E1606" t="str">
            <v>TARIFA MES - PERSONAL ADMINISTRATIVO - ADMINISTRADOR (INCLUYE FACTOR DE PRESTACIONES)</v>
          </cell>
          <cell r="F1606" t="str">
            <v>MES</v>
          </cell>
          <cell r="G1606">
            <v>3577441</v>
          </cell>
        </row>
        <row r="1607">
          <cell r="D1607">
            <v>9486</v>
          </cell>
          <cell r="E1607" t="str">
            <v>TARIFA MES - PERSONAL ADMINISTRATIVO - AUXILIAR ADMINISTRATIVO-ALMACENISTA (INCLUYE FACTOR DE PRESTACIONES)</v>
          </cell>
          <cell r="F1607" t="str">
            <v>MES</v>
          </cell>
          <cell r="G1607">
            <v>2831582</v>
          </cell>
        </row>
        <row r="1608">
          <cell r="D1608">
            <v>9487</v>
          </cell>
          <cell r="E1608" t="str">
            <v>TARIFA MES - PERSONAL ADMINISTRATIVO - SECRETARIA 1 (INCLUYE FACTOR DE PRESTACIONES)</v>
          </cell>
          <cell r="F1608" t="str">
            <v>MES</v>
          </cell>
          <cell r="G1608">
            <v>2340788</v>
          </cell>
        </row>
        <row r="1609">
          <cell r="D1609">
            <v>9488</v>
          </cell>
          <cell r="E1609" t="str">
            <v>TARIFA MES - PERSONAL ADMINISTRATIVO - SECRETARIA 2 (INCLUYE FACTOR DE PRESTACIONES)</v>
          </cell>
          <cell r="F1609" t="str">
            <v>MES</v>
          </cell>
          <cell r="G1609">
            <v>1981624</v>
          </cell>
        </row>
        <row r="1610">
          <cell r="D1610">
            <v>9489</v>
          </cell>
          <cell r="E1610" t="str">
            <v>TARIFA MES - PERSONAL AUXILIAR TÉCNICO - CADENERO 1 (INCLUYE FACTOR DE PRESTACIONES)</v>
          </cell>
          <cell r="F1610" t="str">
            <v>MES</v>
          </cell>
          <cell r="G1610">
            <v>2657930</v>
          </cell>
        </row>
        <row r="1611">
          <cell r="D1611">
            <v>9490</v>
          </cell>
          <cell r="E1611" t="str">
            <v>TARIFA MES - PERSONAL AUXILIAR TÉCNICO - CADENERO 2 (INCLUYE FACTOR DE PRESTACIONES)</v>
          </cell>
          <cell r="F1611" t="str">
            <v>MES</v>
          </cell>
          <cell r="G1611">
            <v>2340788</v>
          </cell>
        </row>
        <row r="1612">
          <cell r="D1612">
            <v>9491</v>
          </cell>
          <cell r="E1612" t="str">
            <v>TARIFA MES - PERSONAL AUXILIAR TÉCNICO - SECRETARIA - CONDUCTOR O MOTORISTA (INCLUYE FACTOR DE PRESTACIONES)</v>
          </cell>
          <cell r="F1612" t="str">
            <v>MES</v>
          </cell>
          <cell r="G1612">
            <v>1981624</v>
          </cell>
        </row>
        <row r="1613">
          <cell r="D1613">
            <v>9492</v>
          </cell>
          <cell r="E1613" t="str">
            <v>TARIFA MES - PERSONAL DE OBRA - MAESTRO DE OBRA (INCLUYE FACTOR DE PRESTACIONES)</v>
          </cell>
          <cell r="F1613" t="str">
            <v>MES</v>
          </cell>
          <cell r="G1613">
            <v>4368900</v>
          </cell>
        </row>
        <row r="1614">
          <cell r="D1614">
            <v>9493</v>
          </cell>
          <cell r="E1614" t="str">
            <v>TARIFA MES - PERSONAL DE OBRA - OFICIAL (INCLUYE FACTOR DE PRESTACIONES)</v>
          </cell>
          <cell r="F1614" t="str">
            <v>MES</v>
          </cell>
          <cell r="G1614">
            <v>2375550</v>
          </cell>
        </row>
        <row r="1615">
          <cell r="D1615">
            <v>9494</v>
          </cell>
          <cell r="E1615" t="str">
            <v>TARIFA MES - PERSONAL DE OBRA - OPERARIO (INCLUYE FACTOR DE PRESTACIONES)</v>
          </cell>
          <cell r="F1615" t="str">
            <v>MES</v>
          </cell>
          <cell r="G1615">
            <v>3099400</v>
          </cell>
        </row>
        <row r="1616">
          <cell r="D1616">
            <v>9495</v>
          </cell>
          <cell r="E1616" t="str">
            <v>TUERCAS POR KG</v>
          </cell>
          <cell r="F1616" t="str">
            <v>KG</v>
          </cell>
          <cell r="G1616">
            <v>9997</v>
          </cell>
        </row>
        <row r="1617">
          <cell r="D1617">
            <v>9496</v>
          </cell>
          <cell r="E1617" t="str">
            <v>PERNOS POR Kg</v>
          </cell>
          <cell r="F1617" t="str">
            <v>KG</v>
          </cell>
          <cell r="G1617">
            <v>8397</v>
          </cell>
        </row>
        <row r="1618">
          <cell r="D1618">
            <v>9497</v>
          </cell>
          <cell r="E1618" t="str">
            <v>TARIFA JORNAL - PERSONAL DE OBRA - AYUDANTE - HORARIO NOCTURNO (INCLUYE FACTOR DE PRESTACIONES)</v>
          </cell>
          <cell r="F1618" t="str">
            <v>HR</v>
          </cell>
          <cell r="G1618">
            <v>9290</v>
          </cell>
        </row>
        <row r="1619">
          <cell r="D1619">
            <v>9499</v>
          </cell>
          <cell r="E1619" t="str">
            <v>CONCRETO TREMIE GRAVA FINA 3500 PSI</v>
          </cell>
          <cell r="F1619" t="str">
            <v>M3</v>
          </cell>
          <cell r="G1619">
            <v>434350</v>
          </cell>
        </row>
        <row r="1620">
          <cell r="D1620">
            <v>9500</v>
          </cell>
          <cell r="E1620" t="str">
            <v>LÁMINA COLABORANTE 2" CALIBRE 16 (1.50mm)</v>
          </cell>
          <cell r="F1620" t="str">
            <v>M2</v>
          </cell>
          <cell r="G1620">
            <v>80965</v>
          </cell>
        </row>
        <row r="1621">
          <cell r="D1621">
            <v>9501</v>
          </cell>
          <cell r="E1621" t="str">
            <v>LÁMINA COLABORANTE 2" CALIBRE 18 (1.20mm)</v>
          </cell>
          <cell r="F1621" t="str">
            <v>M2</v>
          </cell>
          <cell r="G1621">
            <v>64606</v>
          </cell>
        </row>
        <row r="1622">
          <cell r="D1622">
            <v>9502</v>
          </cell>
          <cell r="E1622" t="str">
            <v>TABLILLA EN TEKA PARA PISO TIPO DECK DE 8cm x 2cm</v>
          </cell>
          <cell r="F1622" t="str">
            <v>M2</v>
          </cell>
          <cell r="G1622">
            <v>107100</v>
          </cell>
        </row>
        <row r="1623">
          <cell r="D1623">
            <v>9505</v>
          </cell>
          <cell r="E1623" t="str">
            <v>TARIFA JORNAL- PROFESIONAL CATEGORÍA 1 (INCLUYE FACTOR DE PRESTACIONES)</v>
          </cell>
          <cell r="F1623" t="str">
            <v>JR</v>
          </cell>
          <cell r="G1623">
            <v>672050</v>
          </cell>
        </row>
        <row r="1624">
          <cell r="D1624">
            <v>9506</v>
          </cell>
          <cell r="E1624" t="str">
            <v>TARIFA JORNAL - PROFESIONAL CATEGORÍA 2 (INCLUYE FACTOR DE PRESTACIONES)</v>
          </cell>
          <cell r="F1624" t="str">
            <v>JR</v>
          </cell>
          <cell r="G1624">
            <v>468754</v>
          </cell>
        </row>
        <row r="1625">
          <cell r="D1625">
            <v>9507</v>
          </cell>
          <cell r="E1625" t="str">
            <v>TARIFA JORNAL - PROFESIONAL CATEGORÍA 3 (INCLUYE FACTOR DE PRESTACIONES)</v>
          </cell>
          <cell r="F1625" t="str">
            <v>JR</v>
          </cell>
          <cell r="G1625">
            <v>395708</v>
          </cell>
        </row>
        <row r="1626">
          <cell r="D1626">
            <v>9508</v>
          </cell>
          <cell r="E1626" t="str">
            <v>TARIFA JORNAL - PROFESIONAL CATEGORÍA 4 (INCLUYE FACTOR DE PRESTACIONES)</v>
          </cell>
          <cell r="F1626" t="str">
            <v>JR</v>
          </cell>
          <cell r="G1626">
            <v>337086</v>
          </cell>
        </row>
        <row r="1627">
          <cell r="D1627">
            <v>9509</v>
          </cell>
          <cell r="E1627" t="str">
            <v>TARIFA JORNAL - PROFESIONAL CATEGORÍA 5 (INCLUYE FACTOR DE PRESTACIONES)</v>
          </cell>
          <cell r="F1627" t="str">
            <v>JR</v>
          </cell>
          <cell r="G1627">
            <v>304125</v>
          </cell>
        </row>
        <row r="1628">
          <cell r="D1628">
            <v>9510</v>
          </cell>
          <cell r="E1628" t="str">
            <v>TARIFA JORNAL - PROFESIONAL CATEGORÍA 6 (INCLUYE FACTOR DE PRESTACIONES)</v>
          </cell>
          <cell r="F1628" t="str">
            <v>JR</v>
          </cell>
          <cell r="G1628">
            <v>271308</v>
          </cell>
        </row>
        <row r="1629">
          <cell r="D1629">
            <v>9511</v>
          </cell>
          <cell r="E1629" t="str">
            <v>TARIFA JORNAL - PROFESIONAL CATEGORÍA 7 (INCLUYE FACTOR DE PRESTACIONES)</v>
          </cell>
          <cell r="F1629" t="str">
            <v>JR</v>
          </cell>
          <cell r="G1629">
            <v>205325</v>
          </cell>
        </row>
        <row r="1630">
          <cell r="D1630">
            <v>9512</v>
          </cell>
          <cell r="E1630" t="str">
            <v>TARIFA JORNAL - PERSONAL TÉCNICO - TECNÓLOGO EN ÁREAS DE INGENIERÍA (INCLUYE FACTOR DE PRESTACIONES)</v>
          </cell>
          <cell r="F1630" t="str">
            <v>JR</v>
          </cell>
          <cell r="G1630">
            <v>127386</v>
          </cell>
        </row>
        <row r="1631">
          <cell r="D1631">
            <v>9513</v>
          </cell>
          <cell r="E1631" t="str">
            <v>TARIFA JORNAL - PERSONAL TÉCNICO - AUXILIAR DE INGENIERÍA (INCLUYE FACTOR DE PRESTACIONES)</v>
          </cell>
          <cell r="F1631" t="str">
            <v>JR</v>
          </cell>
          <cell r="G1631">
            <v>112084</v>
          </cell>
        </row>
        <row r="1632">
          <cell r="D1632">
            <v>9514</v>
          </cell>
          <cell r="E1632" t="str">
            <v>TARIFA JORNAL - PERSONAL TÉCNICO - DIBUJANTE 1 (INCLUYE FACTOR DE PRESTACIONES)</v>
          </cell>
          <cell r="F1632" t="str">
            <v>JR</v>
          </cell>
          <cell r="G1632">
            <v>117491</v>
          </cell>
        </row>
        <row r="1633">
          <cell r="D1633">
            <v>9515</v>
          </cell>
          <cell r="E1633" t="str">
            <v>TARIFA JORNAL - PERSONAL TÉCNICO - DIBUJANTE 2 (INCLUYE FACTOR DE PRESTACIONES)</v>
          </cell>
          <cell r="F1633" t="str">
            <v>JR</v>
          </cell>
          <cell r="G1633">
            <v>101048</v>
          </cell>
        </row>
        <row r="1634">
          <cell r="D1634">
            <v>9516</v>
          </cell>
          <cell r="E1634" t="str">
            <v>TARIFA JORNAL - PERSONAL TÉCNICO - TOPÓGRAFO AUXILIAR (INCLUYE FACTOR DE PRESTACIONES)</v>
          </cell>
          <cell r="F1634" t="str">
            <v>JR</v>
          </cell>
          <cell r="G1634">
            <v>109043</v>
          </cell>
        </row>
        <row r="1635">
          <cell r="D1635">
            <v>9517</v>
          </cell>
          <cell r="E1635" t="str">
            <v>TARIFA JORNAL - PERSONAL TÉCNICO - BATIMETRISTA INSPECTOR (INCLUYE FACTOR DE PRESTACIONES)</v>
          </cell>
          <cell r="F1635" t="str">
            <v>JR</v>
          </cell>
          <cell r="G1635">
            <v>132742</v>
          </cell>
        </row>
        <row r="1636">
          <cell r="D1636">
            <v>9518</v>
          </cell>
          <cell r="E1636" t="str">
            <v>TARIFA JORNAL - PERSONAL TÉCNICO - BATIMETRISTA AUXILIAR (INCLUYE FACTOR DE PRESTACIONES)</v>
          </cell>
          <cell r="F1636" t="str">
            <v>JR</v>
          </cell>
          <cell r="G1636">
            <v>109043</v>
          </cell>
        </row>
        <row r="1637">
          <cell r="D1637">
            <v>9519</v>
          </cell>
          <cell r="E1637" t="str">
            <v>TARIFA JORNAL - PERSONAL TÉCNICO - LABORATORISTA INSPECTOR (INCLUYE FACTOR DE PRESTACIONES)</v>
          </cell>
          <cell r="F1637" t="str">
            <v>JR</v>
          </cell>
          <cell r="G1637">
            <v>117685</v>
          </cell>
        </row>
        <row r="1638">
          <cell r="D1638">
            <v>9520</v>
          </cell>
          <cell r="E1638" t="str">
            <v>TARIFA JORNAL - PERSONAL TÉCNICO - LABORATORISTA AUXILIAR (INCLUYE FACTOR DE PRESTACIONES)</v>
          </cell>
          <cell r="F1638" t="str">
            <v>JR</v>
          </cell>
          <cell r="G1638">
            <v>88598</v>
          </cell>
        </row>
        <row r="1639">
          <cell r="D1639">
            <v>9521</v>
          </cell>
          <cell r="E1639" t="str">
            <v>TARIFA JORNAL - PERSONAL TÉCNICO - OPERADOR EQUIPO PERFORACIÓN (INCLUYE FACTOR DE PRESTACIONES)</v>
          </cell>
          <cell r="F1639" t="str">
            <v>JR</v>
          </cell>
          <cell r="G1639">
            <v>100470</v>
          </cell>
        </row>
        <row r="1640">
          <cell r="D1640">
            <v>9522</v>
          </cell>
          <cell r="E1640" t="str">
            <v>TARIFA JORNAL - PERSONAL TÉCNICO - OPERADOR AUXILIAR DE EQUIPO (INCLUYE FACTOR DE PRESTACIONES)</v>
          </cell>
          <cell r="F1640" t="str">
            <v>JR</v>
          </cell>
          <cell r="G1640">
            <v>72944</v>
          </cell>
        </row>
        <row r="1641">
          <cell r="D1641">
            <v>9523</v>
          </cell>
          <cell r="E1641" t="str">
            <v>TARIFA JORNAL- PERSONAL ADMINISTRATIVO - ADMINISTRADOR (INCLUYE FACTOR DE PRESTACIONES)</v>
          </cell>
          <cell r="F1641" t="str">
            <v>JR</v>
          </cell>
          <cell r="G1641">
            <v>119248</v>
          </cell>
        </row>
        <row r="1642">
          <cell r="D1642">
            <v>9524</v>
          </cell>
          <cell r="E1642" t="str">
            <v>TARIFA JORNAL - PERSONAL ADMINISTRATIVO - AUXILIAR ADMINISTRATIVO-ALMACENISTA (INCLUYE FACTOR DE PRESTACIONES)</v>
          </cell>
          <cell r="F1642" t="str">
            <v>JR</v>
          </cell>
          <cell r="G1642">
            <v>94386</v>
          </cell>
        </row>
        <row r="1643">
          <cell r="D1643">
            <v>9525</v>
          </cell>
          <cell r="E1643" t="str">
            <v>TARIFA JORNAL - PERSONAL ADMINISTRATIVO - SECRETARIA 1 (INCLUYE FACTOR DE PRESTACIONES)</v>
          </cell>
          <cell r="F1643" t="str">
            <v>JR</v>
          </cell>
          <cell r="G1643">
            <v>78026</v>
          </cell>
        </row>
        <row r="1644">
          <cell r="D1644">
            <v>9526</v>
          </cell>
          <cell r="E1644" t="str">
            <v>TARIFA JORNAL - PERSONAL ADMINISTRATIVO - SECRETARIA 2 (INCLUYE FACTOR DE PRESTACIONES)</v>
          </cell>
          <cell r="F1644" t="str">
            <v>JR</v>
          </cell>
          <cell r="G1644">
            <v>66054</v>
          </cell>
        </row>
        <row r="1645">
          <cell r="D1645">
            <v>9527</v>
          </cell>
          <cell r="E1645" t="str">
            <v>TARIFA JORNAL - PERSONAL AUXILIAR TÉCNICO - CADENERO 1 (INCLUYE FACTOR DE PRESTACIONES)</v>
          </cell>
          <cell r="F1645" t="str">
            <v>JR</v>
          </cell>
          <cell r="G1645">
            <v>88598</v>
          </cell>
        </row>
        <row r="1646">
          <cell r="D1646">
            <v>9528</v>
          </cell>
          <cell r="E1646" t="str">
            <v>TARIFA JORNAL - PERSONAL AUXILIAR TÉCNICO - SECRETARIA - CONDUCTOR O MOTORISTA (INCLUYE FACTOR DE PRESTACIONES)</v>
          </cell>
          <cell r="F1646" t="str">
            <v>JR</v>
          </cell>
          <cell r="G1646">
            <v>66054</v>
          </cell>
        </row>
        <row r="1647">
          <cell r="D1647">
            <v>9529</v>
          </cell>
          <cell r="E1647" t="str">
            <v>TARIFA JORNAL- PERSONAL DE OBRA - MAESTRO DE OBRA (INCLUYE FACTOR DE PRESTACIONES)</v>
          </cell>
          <cell r="F1647" t="str">
            <v>JR</v>
          </cell>
          <cell r="G1647">
            <v>145630</v>
          </cell>
        </row>
        <row r="1648">
          <cell r="D1648">
            <v>9530</v>
          </cell>
          <cell r="E1648" t="str">
            <v>TARIFA MES - PERSONAL DE OBRA - TÉCNICO ELÉCTRICO (INCLUYE FACTOR DE PRESTACIONES)</v>
          </cell>
          <cell r="F1648" t="str">
            <v>MES</v>
          </cell>
          <cell r="G1648">
            <v>2737525</v>
          </cell>
        </row>
        <row r="1649">
          <cell r="D1649">
            <v>9531</v>
          </cell>
          <cell r="E1649" t="str">
            <v>TARIFA HORA - PROFESIONAL CATEGORIA 1 (INCLUYE FACTOR DE PRESTACIONES)</v>
          </cell>
          <cell r="F1649" t="str">
            <v>HR</v>
          </cell>
          <cell r="G1649">
            <v>84006</v>
          </cell>
        </row>
        <row r="1650">
          <cell r="D1650">
            <v>9532</v>
          </cell>
          <cell r="E1650" t="str">
            <v>TARIFA HORA - PROFESIONAL CATEGORÍA 2 (INCLUYE FACTOR DE PRESTACIONES)</v>
          </cell>
          <cell r="F1650" t="str">
            <v>HR</v>
          </cell>
          <cell r="G1650">
            <v>58594</v>
          </cell>
        </row>
        <row r="1651">
          <cell r="D1651">
            <v>9533</v>
          </cell>
          <cell r="E1651" t="str">
            <v>TARIFA HORA - PROFESIONAL CATEGORÍA 3 (INCLUYE FACTOR DE PRESTACIONES)</v>
          </cell>
          <cell r="F1651" t="str">
            <v>HR</v>
          </cell>
          <cell r="G1651">
            <v>49464</v>
          </cell>
        </row>
        <row r="1652">
          <cell r="D1652">
            <v>9534</v>
          </cell>
          <cell r="E1652" t="str">
            <v>TARIFA HORA - PROFESIONAL CATEGORÍA 4 (INCLUYE FACTOR DE PRESTACIONES)</v>
          </cell>
          <cell r="F1652" t="str">
            <v>HR</v>
          </cell>
          <cell r="G1652">
            <v>42133</v>
          </cell>
        </row>
        <row r="1653">
          <cell r="D1653">
            <v>9535</v>
          </cell>
          <cell r="E1653" t="str">
            <v>TARIFA HORA - PROFESIONAL CATEGORÍA 5 (INCLUYE FACTOR DE PRESTACIONES)</v>
          </cell>
          <cell r="F1653" t="str">
            <v>HR</v>
          </cell>
          <cell r="G1653">
            <v>38015</v>
          </cell>
        </row>
        <row r="1654">
          <cell r="D1654">
            <v>9536</v>
          </cell>
          <cell r="E1654" t="str">
            <v>TARIFA HORA - PROFESIONAL CATEGORÍA 6 (INCLUYE FACTOR DE PRESTACIONES)</v>
          </cell>
          <cell r="F1654" t="str">
            <v>HR</v>
          </cell>
          <cell r="G1654">
            <v>33914</v>
          </cell>
        </row>
        <row r="1655">
          <cell r="D1655">
            <v>9537</v>
          </cell>
          <cell r="E1655" t="str">
            <v>TARIFA HORA - PROFESIONAL CATEGORÍA 7 (INCLUYE FACTOR DE PRESTACIONES)</v>
          </cell>
          <cell r="F1655" t="str">
            <v>HR</v>
          </cell>
          <cell r="G1655">
            <v>25665</v>
          </cell>
        </row>
        <row r="1656">
          <cell r="D1656">
            <v>9538</v>
          </cell>
          <cell r="E1656" t="str">
            <v>TARIFA HORA - PROFESIONAL CATEGORÍA 8 (INCLUYE FACTOR DE PRESTACIONES)</v>
          </cell>
          <cell r="F1656" t="str">
            <v>HR</v>
          </cell>
          <cell r="G1656">
            <v>24224</v>
          </cell>
        </row>
        <row r="1657">
          <cell r="D1657">
            <v>9539</v>
          </cell>
          <cell r="E1657" t="str">
            <v>TARIFA HORA - PERSONAL TÉCNICO - TECNÓLOGO EN ÁREAS DE INGENIERÍA (INCLUYE FACTOR DE PRESTACIONES)</v>
          </cell>
          <cell r="F1657" t="str">
            <v>HR</v>
          </cell>
          <cell r="G1657">
            <v>15923</v>
          </cell>
        </row>
        <row r="1658">
          <cell r="D1658">
            <v>9540</v>
          </cell>
          <cell r="E1658" t="str">
            <v>TARIFA HORA - PERSONAL TÉCNICO - AUXILIAR DE INGENIERÍA (INCLUYE FACTOR DE PRESTACIONES)</v>
          </cell>
          <cell r="F1658" t="str">
            <v>HR</v>
          </cell>
          <cell r="G1658">
            <v>14010</v>
          </cell>
        </row>
        <row r="1659">
          <cell r="D1659">
            <v>9541</v>
          </cell>
          <cell r="E1659" t="str">
            <v>TARIFA HORA - PERSONAL TÉCNICO - DIBUJANTE 1 (INCLUYE FACTOR DE PRESTACIONES)</v>
          </cell>
          <cell r="F1659" t="str">
            <v>HR</v>
          </cell>
          <cell r="G1659">
            <v>14687</v>
          </cell>
        </row>
        <row r="1660">
          <cell r="D1660">
            <v>9542</v>
          </cell>
          <cell r="E1660" t="str">
            <v>TARIFA HORA - PERSONAL TÉCNICO - DIBUJANTE 2 (INCLUYE FACTOR DE PRESTACIONES)</v>
          </cell>
          <cell r="F1660" t="str">
            <v>HR</v>
          </cell>
          <cell r="G1660">
            <v>12632</v>
          </cell>
        </row>
        <row r="1661">
          <cell r="D1661">
            <v>9543</v>
          </cell>
          <cell r="E1661" t="str">
            <v>TARIFA HORA - PERSONAL TÉCNICO - TOPÓGRAFO INSPECTOR (INCLUYE FACTOR DE PRESTACIONES)</v>
          </cell>
          <cell r="F1661" t="str">
            <v>HR</v>
          </cell>
          <cell r="G1661">
            <v>16593</v>
          </cell>
        </row>
        <row r="1662">
          <cell r="D1662">
            <v>9544</v>
          </cell>
          <cell r="E1662" t="str">
            <v>TARIFA HORA - PERSONAL TÉCNICO - TOPÓGRAFO AUXILIAR (INCLUYE FACTOR DE PRESTACIONES)</v>
          </cell>
          <cell r="F1662" t="str">
            <v>HR</v>
          </cell>
          <cell r="G1662">
            <v>13631</v>
          </cell>
        </row>
        <row r="1663">
          <cell r="D1663">
            <v>9545</v>
          </cell>
          <cell r="E1663" t="str">
            <v>TARIFA HORA - PERSONAL TÉCNICO - BATIMETRISTA INSPECTOR (INCLUYE FACTOR DE PRESTACIONES)</v>
          </cell>
          <cell r="F1663" t="str">
            <v>HR</v>
          </cell>
          <cell r="G1663">
            <v>16593</v>
          </cell>
        </row>
        <row r="1664">
          <cell r="D1664">
            <v>9546</v>
          </cell>
          <cell r="E1664" t="str">
            <v>TARIFA HORA - PERSONAL TÉCNICO - BATIMETRISTA AUXILIAR (INCLUYE FACTOR DE PRESTACIONES)</v>
          </cell>
          <cell r="F1664" t="str">
            <v>HR</v>
          </cell>
          <cell r="G1664">
            <v>13631</v>
          </cell>
        </row>
        <row r="1665">
          <cell r="D1665">
            <v>9547</v>
          </cell>
          <cell r="E1665" t="str">
            <v>TARIFA HORA - PERSONAL TÉCNICO - LABORATORISTA INSPECTOR (INCLUYE FACTOR DE PRESTACIONES)</v>
          </cell>
          <cell r="F1665" t="str">
            <v>HR</v>
          </cell>
          <cell r="G1665">
            <v>14710</v>
          </cell>
        </row>
        <row r="1666">
          <cell r="D1666">
            <v>9548</v>
          </cell>
          <cell r="E1666" t="str">
            <v>TARIFA HORA - PERSONAL TÉCNICO - LABORATORISTA AUXILIAR (INCLUYE FACTOR DE PRESTACIONES)</v>
          </cell>
          <cell r="F1666" t="str">
            <v>HR</v>
          </cell>
          <cell r="G1666">
            <v>11075</v>
          </cell>
        </row>
        <row r="1667">
          <cell r="D1667">
            <v>9549</v>
          </cell>
          <cell r="E1667" t="str">
            <v>TARIFA HORA - PERSONAL TÉCNICO - OPERADOR EQUIPO PERFORACIÓN (INCLUYE FACTOR DE PRESTACIONES)</v>
          </cell>
          <cell r="F1667" t="str">
            <v>HR</v>
          </cell>
          <cell r="G1667">
            <v>12558</v>
          </cell>
        </row>
        <row r="1668">
          <cell r="D1668">
            <v>9550</v>
          </cell>
          <cell r="E1668" t="str">
            <v>TARIFA HORA - PERSONAL TÉCNICO - OPERADOR AUXILIAR DE EQUIPO (INCLUYE FACTOR DE PRESTACIONES)</v>
          </cell>
          <cell r="F1668" t="str">
            <v>HR</v>
          </cell>
          <cell r="G1668">
            <v>9118</v>
          </cell>
        </row>
        <row r="1669">
          <cell r="D1669">
            <v>9551</v>
          </cell>
          <cell r="E1669" t="str">
            <v>TARIFA HORA - PERSONAL TÉCNICO - INSPECTOR 1 (INCLUYE FACTOR DE PRESTACIONES)</v>
          </cell>
          <cell r="F1669" t="str">
            <v>HR</v>
          </cell>
          <cell r="G1669">
            <v>12842</v>
          </cell>
        </row>
        <row r="1670">
          <cell r="D1670">
            <v>9552</v>
          </cell>
          <cell r="E1670" t="str">
            <v>TARIFA HORA - PERSONAL TÉCNICO - INSPECTOR 2 (INCLUYE FACTOR DE PRESTACIONES)</v>
          </cell>
          <cell r="F1670" t="str">
            <v>HR</v>
          </cell>
          <cell r="G1670">
            <v>11647</v>
          </cell>
        </row>
        <row r="1671">
          <cell r="D1671">
            <v>9553</v>
          </cell>
          <cell r="E1671" t="str">
            <v>TARIFA HORA- PERSONAL ADMINISTRATIVO - ADMINISTRADOR (INCLUYE FACTOR DE PRESTACIONES)</v>
          </cell>
          <cell r="F1671" t="str">
            <v>HR</v>
          </cell>
          <cell r="G1671">
            <v>14906</v>
          </cell>
        </row>
        <row r="1672">
          <cell r="D1672">
            <v>9554</v>
          </cell>
          <cell r="E1672" t="str">
            <v>TARIFA HORA - PERSONAL ADMINISTRATIVO - AUXILIAR ADMINISTRATIVO-ALMACENISTA (INCLUYE FACTOR DE PRESTACIONES)</v>
          </cell>
          <cell r="F1672" t="str">
            <v>HR</v>
          </cell>
          <cell r="G1672">
            <v>11797</v>
          </cell>
        </row>
        <row r="1673">
          <cell r="D1673">
            <v>9555</v>
          </cell>
          <cell r="E1673" t="str">
            <v>TARIFA HORA - PERSONAL ADMINISTRATIVO - SECRETARIA 1 (INCLUYE FACTOR DE PRESTACIONES)</v>
          </cell>
          <cell r="F1673" t="str">
            <v>HR</v>
          </cell>
          <cell r="G1673">
            <v>9753</v>
          </cell>
        </row>
        <row r="1674">
          <cell r="D1674">
            <v>9556</v>
          </cell>
          <cell r="E1674" t="str">
            <v>TARIFA HORA - PERSONAL ADMINISTRATIVO - SECRETARIA 2 (INCLUYE FACTOR DE PRESTACIONES)</v>
          </cell>
          <cell r="F1674" t="str">
            <v>HR</v>
          </cell>
          <cell r="G1674">
            <v>8257</v>
          </cell>
        </row>
        <row r="1675">
          <cell r="D1675">
            <v>9557</v>
          </cell>
          <cell r="E1675" t="str">
            <v>TARIFA HORA - PERSONAL AUXILIAR TÉCNICO - CADENERO 1 (INCLUYE FACTOR DE PRESTACIONES)</v>
          </cell>
          <cell r="F1675" t="str">
            <v>HR</v>
          </cell>
          <cell r="G1675">
            <v>11075</v>
          </cell>
        </row>
        <row r="1676">
          <cell r="D1676">
            <v>9558</v>
          </cell>
          <cell r="E1676" t="str">
            <v>TARIFA HORA - PERSONAL AUXILIAR TÉCNICO - CADENERO 2 (INCLUYE FACTOR DE PRESTACIONES)</v>
          </cell>
          <cell r="F1676" t="str">
            <v>HR</v>
          </cell>
          <cell r="G1676">
            <v>9753</v>
          </cell>
        </row>
        <row r="1677">
          <cell r="D1677">
            <v>9559</v>
          </cell>
          <cell r="E1677" t="str">
            <v>TARIFA HORA - PERSONAL AUXILIAR TÉCNICO - SECRETARIA - CONDUCTOR O MOTORISTA (INCLUYE FACTOR DE PRESTACIONES)</v>
          </cell>
          <cell r="F1677" t="str">
            <v>HR</v>
          </cell>
          <cell r="G1677">
            <v>8257</v>
          </cell>
        </row>
        <row r="1678">
          <cell r="D1678">
            <v>9560</v>
          </cell>
          <cell r="E1678" t="str">
            <v>TARIFA HORA - PERSONAL DE OBRA - MAESTRO DE OBRA (INCLUYE FACTOR DE PRESTACIONES)</v>
          </cell>
          <cell r="F1678" t="str">
            <v>HR</v>
          </cell>
          <cell r="G1678">
            <v>18204</v>
          </cell>
        </row>
        <row r="1679">
          <cell r="D1679">
            <v>9569</v>
          </cell>
          <cell r="E1679" t="str">
            <v>MANTO GEOSINTÉTICO COMPUESTO DE CEMENTO A GRANEL. DIMENSIONES: 1.10m DE ANCHO x 8mm DE ESPESOR x 114ml. PESO DEL ROLLO A GRANEL: 1550Kg.</v>
          </cell>
          <cell r="F1679" t="str">
            <v>M2</v>
          </cell>
          <cell r="G1679">
            <v>238671</v>
          </cell>
        </row>
        <row r="1680">
          <cell r="D1680">
            <v>9570</v>
          </cell>
          <cell r="E1680" t="str">
            <v>UNIÓN CANALETA PLÁSTICA DE 20cm x 12cm PORTACABLES</v>
          </cell>
          <cell r="F1680" t="str">
            <v>UN</v>
          </cell>
          <cell r="G1680">
            <v>1472</v>
          </cell>
        </row>
        <row r="1681">
          <cell r="D1681">
            <v>9571</v>
          </cell>
          <cell r="E1681" t="str">
            <v>UNIÓN CANALETA PLÁSTICA DE 32mm x 12mm PORTACABLES</v>
          </cell>
          <cell r="F1681" t="str">
            <v>UN</v>
          </cell>
          <cell r="G1681">
            <v>1896</v>
          </cell>
        </row>
        <row r="1682">
          <cell r="D1682">
            <v>9572</v>
          </cell>
          <cell r="E1682" t="str">
            <v>CANALETA PLÁSTICA DE 20cm x 12cm PORTACABLES CON ADHESIVO</v>
          </cell>
          <cell r="F1682" t="str">
            <v>ML</v>
          </cell>
          <cell r="G1682">
            <v>2930</v>
          </cell>
        </row>
        <row r="1683">
          <cell r="D1683">
            <v>9573</v>
          </cell>
          <cell r="E1683" t="str">
            <v>CANALETA PLÁSTICA DE 32cm x 12cm PORTACABLES CON ADHESIVO</v>
          </cell>
          <cell r="F1683" t="str">
            <v>ML</v>
          </cell>
          <cell r="G1683">
            <v>4021</v>
          </cell>
        </row>
        <row r="1684">
          <cell r="D1684">
            <v>9574</v>
          </cell>
          <cell r="E1684" t="str">
            <v>ABRAZADERA CORREDIZA - CREMALLERA 8mm</v>
          </cell>
          <cell r="F1684" t="str">
            <v>UN</v>
          </cell>
          <cell r="G1684">
            <v>927</v>
          </cell>
        </row>
        <row r="1685">
          <cell r="D1685">
            <v>9575</v>
          </cell>
          <cell r="E1685" t="str">
            <v>TARIFA MES - PERSONAL TÉCNICO - CELADOR ARMADO (24 horas por 30 dias dividos en 3 turnos de 8 horas diarias. Incluye prestaciones de ley, Administraciòn y servicios).</v>
          </cell>
          <cell r="F1685" t="str">
            <v>MES</v>
          </cell>
          <cell r="G1685">
            <v>9460000</v>
          </cell>
        </row>
        <row r="1686">
          <cell r="D1686">
            <v>9576</v>
          </cell>
          <cell r="E1686" t="str">
            <v>ALQUILER MES - ARRIENDO OFICINA INCL. ADMINISTRACIÓN, SERVICIOS PÚBLICOS, COMUNICACIONES</v>
          </cell>
          <cell r="F1686" t="str">
            <v>M2/MES</v>
          </cell>
          <cell r="G1686">
            <v>32508</v>
          </cell>
        </row>
        <row r="1687">
          <cell r="D1687">
            <v>9577</v>
          </cell>
          <cell r="E1687" t="str">
            <v>ALQUILER MES - CAMPAMENTOS INCL. SERVICIOS PÚBLICOS PROVISIONALES</v>
          </cell>
          <cell r="F1687" t="str">
            <v>M2/MES</v>
          </cell>
          <cell r="G1687">
            <v>26189</v>
          </cell>
        </row>
        <row r="1688">
          <cell r="D1688">
            <v>9578</v>
          </cell>
          <cell r="E1688" t="str">
            <v>GASTOS OFICINA (PAPELERIA, FOTOCOPIAS Y OTROS)</v>
          </cell>
          <cell r="F1688" t="str">
            <v>GLB/MS</v>
          </cell>
          <cell r="G1688">
            <v>922582</v>
          </cell>
        </row>
        <row r="1689">
          <cell r="D1689">
            <v>9628</v>
          </cell>
          <cell r="E1689" t="str">
            <v>JUNTA TC-JEVF-75 MÓDULOS DE 1.83m. INCLUYE TORNILLERÍA DE FIJACIÓN.</v>
          </cell>
          <cell r="F1689" t="str">
            <v>UN</v>
          </cell>
          <cell r="G1689">
            <v>522678</v>
          </cell>
        </row>
        <row r="1690">
          <cell r="D1690">
            <v>9629</v>
          </cell>
          <cell r="E1690" t="str">
            <v>NEOPRENO - APOYO EN CAUCHO NEOPRENO. DUREZA 60 SIN REFUERZOS</v>
          </cell>
          <cell r="F1690" t="str">
            <v>dm3</v>
          </cell>
          <cell r="G1690">
            <v>54991</v>
          </cell>
        </row>
        <row r="1691">
          <cell r="D1691">
            <v>9630</v>
          </cell>
          <cell r="E1691" t="str">
            <v>NEOPRENO - APOYO EN CAUCHO NEOPRENO. DUREZA 50 SIN REFUERZOS</v>
          </cell>
          <cell r="F1691" t="str">
            <v>dm3</v>
          </cell>
          <cell r="G1691">
            <v>54991</v>
          </cell>
        </row>
        <row r="1692">
          <cell r="D1692">
            <v>9631</v>
          </cell>
          <cell r="E1692" t="str">
            <v>NEOPRENO - APOYO EN CAUCHO NEOPRENO. DUREZA 60 REFORZADA CON 2 PLATINAS DE 1/4"</v>
          </cell>
          <cell r="F1692" t="str">
            <v>dm3</v>
          </cell>
          <cell r="G1692">
            <v>70468</v>
          </cell>
        </row>
        <row r="1693">
          <cell r="D1693">
            <v>9632</v>
          </cell>
          <cell r="E1693" t="str">
            <v>NEOPRENO - APOYO EN CAUCHO NEOPRENO. DUREZA 50 REFORZADA CON PLATINA DE 1/8"</v>
          </cell>
          <cell r="F1693" t="str">
            <v>dm3</v>
          </cell>
          <cell r="G1693">
            <v>56865</v>
          </cell>
        </row>
        <row r="1694">
          <cell r="D1694">
            <v>9635</v>
          </cell>
          <cell r="E1694" t="str">
            <v>ADHESIVO ESTRUCTURAL PARA ANCLAJE DE BARRAS AL CONCRETO. USO EN CONCRETO FISURADO Y NO FISURADO POR 600 ml</v>
          </cell>
          <cell r="F1694" t="str">
            <v>UN</v>
          </cell>
          <cell r="G1694">
            <v>89357</v>
          </cell>
        </row>
        <row r="1695">
          <cell r="D1695">
            <v>9637</v>
          </cell>
          <cell r="E1695" t="str">
            <v>LÁMINA DE FIBRA DE CARBONO PARA REFUERZO ESTRUCTURAL</v>
          </cell>
          <cell r="F1695" t="str">
            <v>UN</v>
          </cell>
          <cell r="G1695">
            <v>232100</v>
          </cell>
        </row>
        <row r="1696">
          <cell r="D1696">
            <v>9638</v>
          </cell>
          <cell r="E1696" t="str">
            <v>ADHESIVO EPÓXICO DE DOS COMPONENTES DE CONSISTENCIA PASTOSA</v>
          </cell>
          <cell r="F1696" t="str">
            <v>KG</v>
          </cell>
          <cell r="G1696">
            <v>77950</v>
          </cell>
        </row>
        <row r="1697">
          <cell r="D1697">
            <v>9639</v>
          </cell>
          <cell r="E1697" t="str">
            <v>MORTERO DE REPARACIÓN MONOCOMPONENTE</v>
          </cell>
          <cell r="F1697" t="str">
            <v>KG</v>
          </cell>
          <cell r="G1697">
            <v>5876</v>
          </cell>
        </row>
        <row r="1698">
          <cell r="D1698">
            <v>9640</v>
          </cell>
          <cell r="E1698" t="str">
            <v>RECUBRIMIENTO INHIBIDOR PROTECTOR DE CORROSIÓN MODIFICADO CON RESINA ACRÍLICA DE DOS COMPONENTES QUE IMPIDE LA OXIDACIÓN DEL ACERO DE REFUERZO.</v>
          </cell>
          <cell r="F1698" t="str">
            <v>KG</v>
          </cell>
          <cell r="G1698">
            <v>24948</v>
          </cell>
        </row>
        <row r="1699">
          <cell r="D1699">
            <v>9642</v>
          </cell>
          <cell r="E1699" t="str">
            <v>ADHESIVO EPÓXICO DE ALTA RESISTENCIA, ALTO MÓDULO Y BAJA VISCOSIDAD.</v>
          </cell>
          <cell r="F1699" t="str">
            <v>KG</v>
          </cell>
          <cell r="G1699">
            <v>97195</v>
          </cell>
        </row>
        <row r="1700">
          <cell r="D1700">
            <v>9643</v>
          </cell>
          <cell r="E1700" t="str">
            <v>FONDO DE JUNTA EN ESPUMA DE POLIETILENO DE BAJA DENSIDAD D= 6 mm</v>
          </cell>
          <cell r="F1700" t="str">
            <v>ML</v>
          </cell>
          <cell r="G1700">
            <v>702</v>
          </cell>
        </row>
        <row r="1701">
          <cell r="D1701">
            <v>9644</v>
          </cell>
          <cell r="E1701" t="str">
            <v>PERFIL DE PVC PARA SELLO DE JUNTA (CINTA FLEXIBLE PARA SELLO DE PVC).</v>
          </cell>
          <cell r="F1701" t="str">
            <v>ML</v>
          </cell>
          <cell r="G1701">
            <v>14137</v>
          </cell>
        </row>
        <row r="1702">
          <cell r="D1702">
            <v>9645</v>
          </cell>
          <cell r="E1702" t="str">
            <v>ADHESIVO ESPECIAL PARA EL PEGADO PLÁSTICO DE METALES MONOCOMPONENTE Y LIBRE DE SOLVENTES (300ml)</v>
          </cell>
          <cell r="F1702" t="str">
            <v>UN</v>
          </cell>
          <cell r="G1702">
            <v>37503</v>
          </cell>
        </row>
        <row r="1703">
          <cell r="D1703">
            <v>9646</v>
          </cell>
          <cell r="E1703" t="str">
            <v>OBTENCIÓN DE NÚCLEOS DE CONCRETO ENDURECIDO. NÚCLEOS DE 6". Norma técnica: INV E 418-13 NTC 3658.</v>
          </cell>
          <cell r="F1703" t="str">
            <v>UN</v>
          </cell>
          <cell r="G1703">
            <v>336175</v>
          </cell>
        </row>
        <row r="1704">
          <cell r="D1704">
            <v>9647</v>
          </cell>
          <cell r="E1704" t="str">
            <v>DISEÑO DE MEZCLAS DE CONCRETO CON TRES AGREGADOS PARA UNA RESISTENCIA DADA (INCLUYE CARACTERIZACIÓN)</v>
          </cell>
          <cell r="F1704" t="str">
            <v>UN</v>
          </cell>
          <cell r="G1704">
            <v>749700</v>
          </cell>
        </row>
        <row r="1705">
          <cell r="D1705">
            <v>9648</v>
          </cell>
          <cell r="E1705" t="str">
            <v>CORTE DE NÚCLEO PARA ENSAYO DE COMPRESIÓN</v>
          </cell>
          <cell r="F1705" t="str">
            <v>UN</v>
          </cell>
          <cell r="G1705">
            <v>23800</v>
          </cell>
        </row>
        <row r="1706">
          <cell r="D1706">
            <v>9649</v>
          </cell>
          <cell r="E1706" t="str">
            <v>CICATRIZANTE DE RAICES</v>
          </cell>
          <cell r="F1706" t="str">
            <v>GLN</v>
          </cell>
          <cell r="G1706">
            <v>78000</v>
          </cell>
        </row>
        <row r="1707">
          <cell r="D1707">
            <v>9650</v>
          </cell>
          <cell r="E1707" t="str">
            <v>LAMINA GALVANIZADA POR KILOGRAMOS</v>
          </cell>
          <cell r="F1707" t="str">
            <v>KG</v>
          </cell>
          <cell r="G1707">
            <v>4106</v>
          </cell>
        </row>
        <row r="1708">
          <cell r="D1708">
            <v>9651</v>
          </cell>
          <cell r="E1708" t="str">
            <v>ACERO ESTRUCTURAL PARA PUENTE PEATONAL TIPO TRANSMILENIO. Suministro, fabricación, transporte y montaje de estructura metálica con el siguiente esquema de protección y pintura:(Guía 6.7.1) Ver observ.</v>
          </cell>
          <cell r="F1708" t="str">
            <v>KG</v>
          </cell>
          <cell r="G1708">
            <v>13633</v>
          </cell>
        </row>
        <row r="1709">
          <cell r="D1709">
            <v>9652</v>
          </cell>
          <cell r="E1709" t="str">
            <v>ACERO ESTRUCTURAL PARA PUENTE PEATONAL TIPO TRANSMILENIO. Suministro, fabricación, transporte y montaje de estructura metálica con el siguiente esquema de protección y pintura:(Guía 6.7.2)Ver observ.</v>
          </cell>
          <cell r="F1709" t="str">
            <v>KG</v>
          </cell>
          <cell r="G1709">
            <v>14273</v>
          </cell>
        </row>
        <row r="1710">
          <cell r="D1710">
            <v>9653</v>
          </cell>
          <cell r="E1710" t="str">
            <v>ACERO ESTRUCTURAL PARA ESTACIÓN TIPO TRANSMILENIO. Suministro, fabricación, transporte y montaje de estructura metálica con el siguiente esquema de protección y pintura:(Guía 6.7.1) Ver observ.</v>
          </cell>
          <cell r="F1710" t="str">
            <v>KG</v>
          </cell>
          <cell r="G1710">
            <v>13492</v>
          </cell>
        </row>
        <row r="1711">
          <cell r="D1711">
            <v>9654</v>
          </cell>
          <cell r="E1711" t="str">
            <v>ACERO ESTRUCTURAL PARA ESTACIÓN TIPO TRANSMILENIO. Suministro, fabricación, transporte y montaje de estructura metálica con el siguiente esquema de protección y pintura:(Guía 6.7.2)Ver observ.</v>
          </cell>
          <cell r="F1711" t="str">
            <v>KG</v>
          </cell>
          <cell r="G1711">
            <v>11889</v>
          </cell>
        </row>
        <row r="1712">
          <cell r="D1712">
            <v>9655</v>
          </cell>
          <cell r="E1712" t="str">
            <v>ACERO ESTRUCTURAL PARA ESTACIÓN TIPO TRANSMILENIO. Suministro, fabricación, transporte y montaje de estructura metálica con el siguiente esquema de protección y pintura: Altern. Estación. Ver observ.</v>
          </cell>
          <cell r="F1712" t="str">
            <v>KG</v>
          </cell>
          <cell r="G1712">
            <v>11638</v>
          </cell>
        </row>
        <row r="1713">
          <cell r="D1713">
            <v>9656</v>
          </cell>
          <cell r="E1713" t="str">
            <v>GEOMALLA FORTGRID BX-50</v>
          </cell>
          <cell r="F1713" t="str">
            <v>M2</v>
          </cell>
          <cell r="G1713">
            <v>9974</v>
          </cell>
        </row>
        <row r="1714">
          <cell r="D1714">
            <v>9663</v>
          </cell>
          <cell r="E1714" t="str">
            <v>PISO PRETENSADO e= 70 mm PARA ESTACIONES Y PUENTES TIPO TRANSMILENIO. NO INCLUYE TRANSPORTE</v>
          </cell>
          <cell r="F1714" t="str">
            <v>M2</v>
          </cell>
          <cell r="G1714">
            <v>298631</v>
          </cell>
        </row>
        <row r="1715">
          <cell r="D1715">
            <v>9669</v>
          </cell>
          <cell r="E1715" t="str">
            <v>REGISTRO DE CIERRE 1 1/2" EN PVC. VÁLVULA CIERRE RÁPIDO EN PVC UNIVERSAL SOLDADA</v>
          </cell>
          <cell r="F1715" t="str">
            <v>UN</v>
          </cell>
          <cell r="G1715">
            <v>94420</v>
          </cell>
        </row>
        <row r="1716">
          <cell r="D1716">
            <v>9671</v>
          </cell>
          <cell r="E1716" t="str">
            <v>MEZCLA ASFÁLTICA EN CALIENTE DENSA MD10 CON CEMENTO ASFÁLTICO 60-70</v>
          </cell>
          <cell r="F1716" t="str">
            <v>M3</v>
          </cell>
          <cell r="G1716">
            <v>464100</v>
          </cell>
        </row>
        <row r="1717">
          <cell r="D1717">
            <v>9672</v>
          </cell>
          <cell r="E1717" t="str">
            <v>MEZCLA ASFÁLTICA EN CALIENTE DENSA MD12 CON CEMENTO ASFÁLTICO 60-70</v>
          </cell>
          <cell r="F1717" t="str">
            <v>M3</v>
          </cell>
          <cell r="G1717">
            <v>452200</v>
          </cell>
        </row>
        <row r="1718">
          <cell r="D1718">
            <v>9673</v>
          </cell>
          <cell r="E1718" t="str">
            <v>MEZCLA ASFÁLTICA EN CALIENTE DENSA MD20 CON CEMENTO ASFÁLTICO 60-70</v>
          </cell>
          <cell r="F1718" t="str">
            <v>M3</v>
          </cell>
          <cell r="G1718">
            <v>440300</v>
          </cell>
        </row>
        <row r="1719">
          <cell r="D1719">
            <v>9682</v>
          </cell>
          <cell r="E1719" t="str">
            <v>PINTURA PARA RECUBRIMIENTO ACRÍLICO, IMPERMEABLE, DECORATIVO, EN COLORES MONOCOMPONENTES, CON ACABADO MATE PARA SUPERFICIES EN CONCRETO, MORTERO O FIBROCEMENTO</v>
          </cell>
          <cell r="F1719" t="str">
            <v>GLN</v>
          </cell>
          <cell r="G1719">
            <v>51899</v>
          </cell>
        </row>
        <row r="1720">
          <cell r="D1720">
            <v>9685</v>
          </cell>
          <cell r="E1720" t="str">
            <v>TUBO  EMT 3"</v>
          </cell>
          <cell r="F1720" t="str">
            <v>ML</v>
          </cell>
          <cell r="G1720">
            <v>34264</v>
          </cell>
        </row>
        <row r="1721">
          <cell r="D1721">
            <v>9686</v>
          </cell>
          <cell r="E1721" t="str">
            <v>TUBERIA CONDUIT GALVANIZADA IMC D=2"</v>
          </cell>
          <cell r="F1721" t="str">
            <v>ML</v>
          </cell>
          <cell r="G1721">
            <v>33465</v>
          </cell>
        </row>
        <row r="1722">
          <cell r="D1722">
            <v>9687</v>
          </cell>
          <cell r="E1722" t="str">
            <v>UNIÓN CONDUIT GALVANIZADA IMC D=2"</v>
          </cell>
          <cell r="F1722" t="str">
            <v>UN</v>
          </cell>
          <cell r="G1722">
            <v>5094</v>
          </cell>
        </row>
        <row r="1723">
          <cell r="D1723">
            <v>9688</v>
          </cell>
          <cell r="E1723" t="str">
            <v>TUBO CONDUIT GALVANIZADO IMC 3/4"</v>
          </cell>
          <cell r="F1723" t="str">
            <v>ML</v>
          </cell>
          <cell r="G1723">
            <v>11726</v>
          </cell>
        </row>
        <row r="1724">
          <cell r="D1724">
            <v>9689</v>
          </cell>
          <cell r="E1724" t="str">
            <v>UNIÓN CONDUIT GALVANIZADO IMC 3/4"</v>
          </cell>
          <cell r="F1724" t="str">
            <v>UN</v>
          </cell>
          <cell r="G1724">
            <v>1011</v>
          </cell>
        </row>
        <row r="1725">
          <cell r="D1725">
            <v>9690</v>
          </cell>
          <cell r="E1725" t="str">
            <v>TUBO  EMT 1 1/4"</v>
          </cell>
          <cell r="F1725" t="str">
            <v>ML</v>
          </cell>
          <cell r="G1725">
            <v>11663</v>
          </cell>
        </row>
        <row r="1726">
          <cell r="D1726">
            <v>9692</v>
          </cell>
          <cell r="E1726" t="str">
            <v>CABLES POSTENSADOS (Incl. Torón de 5/8" ASTM A 416, Grado 270k, anclajes de acuerdo con planos, ductos metálicos galvanizados, equipo para inyectar (Bomba+Mezclador), ... Ver Observaciones</v>
          </cell>
          <cell r="F1726" t="str">
            <v>TON-M</v>
          </cell>
          <cell r="G1726">
            <v>935</v>
          </cell>
        </row>
        <row r="1727">
          <cell r="D1727">
            <v>9694</v>
          </cell>
          <cell r="E1727" t="str">
            <v>MORTERO SIN CONTRACCIÓN DE ALTAS RESISTENCIAS</v>
          </cell>
          <cell r="F1727" t="str">
            <v>KG</v>
          </cell>
          <cell r="G1727">
            <v>3527</v>
          </cell>
        </row>
        <row r="1728">
          <cell r="D1728">
            <v>9695</v>
          </cell>
          <cell r="E1728" t="str">
            <v>LIMPIEZA GRADO DE LIMPIEZA SEGÚN NORMA SSPC-SP1 - LIMPIEZA CON SOLVENTES PARA ESTRUCTURA PESADA</v>
          </cell>
          <cell r="F1728" t="str">
            <v>KG</v>
          </cell>
          <cell r="G1728">
            <v>152</v>
          </cell>
        </row>
        <row r="1729">
          <cell r="D1729">
            <v>9696</v>
          </cell>
          <cell r="E1729" t="str">
            <v>LIMPIEZA GRADO DE LIMPIEZA SEGÚN NORMA SSPC-SP2 - LIMPIEZA MANUAL PARA ESTRUCTURA PESADA</v>
          </cell>
          <cell r="F1729" t="str">
            <v>KG</v>
          </cell>
          <cell r="G1729">
            <v>152</v>
          </cell>
        </row>
        <row r="1730">
          <cell r="D1730">
            <v>9697</v>
          </cell>
          <cell r="E1730" t="str">
            <v>LIMPIEZA GRADO DE LIMPIEZA SEGÚN NORMA SSPC-SP3 - LIMPIEZA CON HERRAMIENTAS ELÉCTRICAS PARA ESTRUCTURA PESADA</v>
          </cell>
          <cell r="F1730" t="str">
            <v>KG</v>
          </cell>
          <cell r="G1730">
            <v>154</v>
          </cell>
        </row>
        <row r="1731">
          <cell r="D1731">
            <v>9698</v>
          </cell>
          <cell r="E1731" t="str">
            <v>LIMPIEZA GRADO DE LIMPIEZA SEGÚN NORMA SSPC-SP5 - LIMPIEZA CON ABRASIVO METAL BLANCO PARA ESTRUCTURA PESADA</v>
          </cell>
          <cell r="F1731" t="str">
            <v>KG</v>
          </cell>
          <cell r="G1731">
            <v>166</v>
          </cell>
        </row>
        <row r="1732">
          <cell r="D1732">
            <v>9699</v>
          </cell>
          <cell r="E1732" t="str">
            <v>LIMPIEZA GRADO DE LIMPIEZA SEGÚN NORMA SSPC-SP7 - LIMPIEZA CON CHORRO ABRASIVO BRUSH-OFF PARA ESTRUCTURA PESADA</v>
          </cell>
          <cell r="F1732" t="str">
            <v>KG</v>
          </cell>
          <cell r="G1732">
            <v>182</v>
          </cell>
        </row>
        <row r="1733">
          <cell r="D1733">
            <v>9700</v>
          </cell>
          <cell r="E1733" t="str">
            <v>LIMPIEZA GRADO DE LIMPIEZA SEGÚN NORMA SSPC-SP6 - LIMPIEZA CON CHORRO ABRASIVO COMERCIAL PARA ESTRUCTURA PESADA</v>
          </cell>
          <cell r="F1733" t="str">
            <v>KG</v>
          </cell>
          <cell r="G1733">
            <v>172</v>
          </cell>
        </row>
        <row r="1734">
          <cell r="D1734">
            <v>9701</v>
          </cell>
          <cell r="E1734" t="str">
            <v>LIMPIEZA GRADO DE LIMPIEZA SEGÚN NORMA SSPC-SP10 - LIMPIEZA CON CHORRO ABRASIVO METAL CASI BLANCO PARA ESTRUCTURA PESADA</v>
          </cell>
          <cell r="F1734" t="str">
            <v>KG</v>
          </cell>
          <cell r="G1734">
            <v>177</v>
          </cell>
        </row>
        <row r="1735">
          <cell r="D1735">
            <v>9704</v>
          </cell>
          <cell r="E1735" t="str">
            <v>ESCOLTA - COSTO POR ESCOLTA EN CADA RECORRIDO EN PERÍMETRO URBANO</v>
          </cell>
          <cell r="F1735" t="str">
            <v>VIAJE</v>
          </cell>
          <cell r="G1735">
            <v>47600</v>
          </cell>
        </row>
        <row r="1736">
          <cell r="D1736">
            <v>9705</v>
          </cell>
          <cell r="E1736" t="str">
            <v>TRANSPORTE DE EQUIPO DE UNA TONELADA POR VIAJE DIURNO SIN ESCOLTA</v>
          </cell>
          <cell r="F1736" t="str">
            <v>VIAJE</v>
          </cell>
          <cell r="G1736">
            <v>187425</v>
          </cell>
        </row>
        <row r="1737">
          <cell r="D1737">
            <v>9706</v>
          </cell>
          <cell r="E1737" t="str">
            <v>TRANSPORTE DE EQUIPO DE CINCO TONELADAS POR VIAJE DIURNO SIN ESCOLTA</v>
          </cell>
          <cell r="F1737" t="str">
            <v>VIAJE</v>
          </cell>
          <cell r="G1737">
            <v>387345</v>
          </cell>
        </row>
        <row r="1738">
          <cell r="D1738">
            <v>9707</v>
          </cell>
          <cell r="E1738" t="str">
            <v>TRANSPORTE DE EQUIPO DE DIEZ TONELADAS POR VIAJE DIURNO SIN ESCOLTA</v>
          </cell>
          <cell r="F1738" t="str">
            <v>VIAJE</v>
          </cell>
          <cell r="G1738">
            <v>637245</v>
          </cell>
        </row>
        <row r="1739">
          <cell r="D1739">
            <v>9708</v>
          </cell>
          <cell r="E1739" t="str">
            <v>TRANSPORTE DE EQUIPO DE QUINCE TONELADAS POR VIAJE DIURNO SIN ESCOLTA</v>
          </cell>
          <cell r="F1739" t="str">
            <v>VIAJE</v>
          </cell>
          <cell r="G1739">
            <v>887145</v>
          </cell>
        </row>
        <row r="1740">
          <cell r="D1740">
            <v>9709</v>
          </cell>
          <cell r="E1740" t="str">
            <v>TARIFA MES - PERSONAL TÉCNICO - TOPÓGRAFO INSPECTOR HORARIO NOCTURNO (NO INCLUYE FACTOR DE PRESTACIONES)</v>
          </cell>
          <cell r="F1740" t="str">
            <v>MES</v>
          </cell>
          <cell r="G1740">
            <v>3689550</v>
          </cell>
        </row>
        <row r="1741">
          <cell r="D1741">
            <v>9710</v>
          </cell>
          <cell r="E1741" t="str">
            <v>TARIFA MES - PERSONAL TÉCNICO - LABORATORISTA INSPECTOR HORARIO NOCTURNO (NO INCLUYE FACTOR DE PRESTACIONES)</v>
          </cell>
          <cell r="F1741" t="str">
            <v>MES</v>
          </cell>
          <cell r="G1741">
            <v>3268350</v>
          </cell>
        </row>
        <row r="1742">
          <cell r="D1742">
            <v>9711</v>
          </cell>
          <cell r="E1742" t="str">
            <v>TARIFA MES - PERSONAL TÉCNICO - INSPECTOR 2 HORARIO NOCTURNO (NO INCLUYE FACTOR DE PRESTACIONES)</v>
          </cell>
          <cell r="F1742" t="str">
            <v>MES</v>
          </cell>
          <cell r="G1742">
            <v>2416500</v>
          </cell>
        </row>
        <row r="1743">
          <cell r="D1743">
            <v>9712</v>
          </cell>
          <cell r="E1743" t="str">
            <v>TARIFA MES - PERSONAL AUXILIAR TÉCNICO - CADENERO 1 - HORARIO NOCTURNO (NO INCLUYE FACTOR DE PRESTACIONES)</v>
          </cell>
          <cell r="F1743" t="str">
            <v>MES</v>
          </cell>
          <cell r="G1743">
            <v>2288250</v>
          </cell>
        </row>
        <row r="1744">
          <cell r="D1744">
            <v>9713</v>
          </cell>
          <cell r="E1744" t="str">
            <v>TARIFA MES - PERSONAL AUXILIAR TÉCNICO - CADENERO 2 - HORARIO NOCTURNO (NO INCLUYE FACTOR DE PRESTACIONES)</v>
          </cell>
          <cell r="F1744" t="str">
            <v>MES</v>
          </cell>
          <cell r="G1744">
            <v>1992600</v>
          </cell>
        </row>
        <row r="1745">
          <cell r="D1745">
            <v>9714</v>
          </cell>
          <cell r="E1745" t="str">
            <v>TARIFA MES - PERSONAL AUXILIAR TÉCNICO -  CONDUCTOR O MOTORISTA - HORARIO NOCTURNO (No incluye Factor de Prestaciones)</v>
          </cell>
          <cell r="F1745" t="str">
            <v>MES</v>
          </cell>
          <cell r="G1745">
            <v>1657800</v>
          </cell>
        </row>
        <row r="1746">
          <cell r="D1746">
            <v>9715</v>
          </cell>
          <cell r="E1746" t="str">
            <v>TARIFA MES - PERSONAL DE OBRA - MAESTRO DE OBRA - HORARIO NOCTURNO (NO INCLUYE FACTOR DE PRESTACIONES)</v>
          </cell>
          <cell r="F1746" t="str">
            <v>MES</v>
          </cell>
          <cell r="G1746">
            <v>4050000</v>
          </cell>
        </row>
        <row r="1747">
          <cell r="D1747">
            <v>9717</v>
          </cell>
          <cell r="E1747" t="str">
            <v>MEZCLA ASFÁLTICA EN FRÍO</v>
          </cell>
          <cell r="F1747" t="str">
            <v>M3</v>
          </cell>
          <cell r="G1747">
            <v>1865920</v>
          </cell>
        </row>
        <row r="1748">
          <cell r="D1748">
            <v>9720</v>
          </cell>
          <cell r="E1748" t="str">
            <v>DETERMINACIÓN DE LA RESISTENCIA DE MORTEROS DE CEMENTO HIDRÁULICO A LA COMPRESIÓN, USANDO CUBOS DE 50 MM DE LADO (UNIDAD). Norma técnica: ASTMC109 C109M NTC 220  INV E323.</v>
          </cell>
          <cell r="F1748" t="str">
            <v>UN</v>
          </cell>
          <cell r="G1748">
            <v>12971</v>
          </cell>
        </row>
        <row r="1749">
          <cell r="D1749">
            <v>9721</v>
          </cell>
          <cell r="E1749" t="str">
            <v>ESTACIÓN DE TOPOGRAFÍA CON TRÍPODE, DOS BASTONES, DOS PRISMAS CON PORTAPRISMA</v>
          </cell>
          <cell r="F1749" t="str">
            <v>MES</v>
          </cell>
          <cell r="G1749">
            <v>1950289</v>
          </cell>
        </row>
        <row r="1750">
          <cell r="D1750">
            <v>9722</v>
          </cell>
          <cell r="E1750" t="str">
            <v>SISTEMA GPS, BASE, ROVER Y COLECTOR DE DATOS</v>
          </cell>
          <cell r="F1750" t="str">
            <v>MES</v>
          </cell>
          <cell r="G1750">
            <v>7151059</v>
          </cell>
        </row>
        <row r="1751">
          <cell r="D1751">
            <v>9723</v>
          </cell>
          <cell r="E1751" t="str">
            <v>HIDROFUGANTE - PROTECTOR DEL CONCRETO - con ingrediente activo 100% en base a siliconas órganoreactivas de alta penetración</v>
          </cell>
          <cell r="F1751" t="str">
            <v>LT</v>
          </cell>
          <cell r="G1751">
            <v>25990</v>
          </cell>
        </row>
        <row r="1752">
          <cell r="D1752">
            <v>9724</v>
          </cell>
          <cell r="E1752" t="str">
            <v>PORTÁTILES - Procesador minimo: intel, Core i3 4005U, celeron o similar, Memoria RAM de 4 GB(2x2048 MB) Disco duro de 500gb a 7200 rpm Pantalla LED HP BrightView widescreen alta definición con 35,6 cm</v>
          </cell>
          <cell r="F1752" t="str">
            <v>UN/MES</v>
          </cell>
          <cell r="G1752">
            <v>136170</v>
          </cell>
        </row>
        <row r="1753">
          <cell r="D1753">
            <v>9725</v>
          </cell>
          <cell r="E1753" t="str">
            <v>IMPRESORA MULTIFUNCIONAL MONOCROMÁTICA 4 en 1, COPIADORA, IMPRESORA, SCANER Y FAX. 35 ppm, RENDIMIENTO 5000 PAG.</v>
          </cell>
          <cell r="F1753" t="str">
            <v>UN/MES</v>
          </cell>
          <cell r="G1753">
            <v>75650</v>
          </cell>
        </row>
        <row r="1754">
          <cell r="D1754">
            <v>9726</v>
          </cell>
          <cell r="E1754" t="str">
            <v>INSECTICIDA</v>
          </cell>
          <cell r="F1754" t="str">
            <v>LT</v>
          </cell>
          <cell r="G1754">
            <v>30716</v>
          </cell>
        </row>
        <row r="1755">
          <cell r="D1755">
            <v>9727</v>
          </cell>
          <cell r="E1755" t="str">
            <v>CÁMARA DIGITAL COMPACTA MÍNIMO 16.2 MEGAPIXELES, MEMORIA DE 8 GB, VÍDEO HD CON PAUSA Y ZOOM (DIA)</v>
          </cell>
          <cell r="F1755" t="str">
            <v>DIA</v>
          </cell>
          <cell r="G1755">
            <v>97370</v>
          </cell>
        </row>
        <row r="1756">
          <cell r="D1756">
            <v>9728</v>
          </cell>
          <cell r="E1756" t="str">
            <v>POSTE METALICO H=12m BRAZO SENCILLO PINTADO</v>
          </cell>
          <cell r="F1756" t="str">
            <v>UN</v>
          </cell>
          <cell r="G1756">
            <v>1916467</v>
          </cell>
        </row>
        <row r="1757">
          <cell r="D1757">
            <v>9733</v>
          </cell>
          <cell r="E1757" t="str">
            <v>MALLA PARA GAVIÓN CALIBRE 13.0 HUECO DE 8 cm x 10 cm (7.5 cm x 7.5 cm) de 2m x 1m x 1m</v>
          </cell>
          <cell r="F1757" t="str">
            <v>UN</v>
          </cell>
          <cell r="G1757">
            <v>89250</v>
          </cell>
        </row>
        <row r="1758">
          <cell r="D1758">
            <v>9736</v>
          </cell>
          <cell r="E1758" t="str">
            <v>JUNTA DE DILATACIÓN - TRAMOS DE 1.00 m (Movimiento +/- 25 mm)</v>
          </cell>
          <cell r="F1758" t="str">
            <v>ML</v>
          </cell>
          <cell r="G1758">
            <v>592620</v>
          </cell>
        </row>
        <row r="1759">
          <cell r="D1759">
            <v>9743</v>
          </cell>
          <cell r="E1759" t="str">
            <v>PRUEBA DE HERMETICIDAD POR EL MÉTODO DE PRESIÓN POSITIVA CON AIRE PARA REDES DE ALCANTARILLADO - TRAMOS DE Ø 6" A Ø 12"</v>
          </cell>
          <cell r="F1759" t="str">
            <v>TRAMO</v>
          </cell>
          <cell r="G1759">
            <v>571200</v>
          </cell>
        </row>
        <row r="1760">
          <cell r="D1760">
            <v>9744</v>
          </cell>
          <cell r="E1760" t="str">
            <v>PRUEBA DE HERMETICIDAD POR EL MÉTODO DE PRESIÓN POSITIVA CON AIRE PARA REDES DE ALCANTARILLADO - TRAMOS DE Ø 14" A Ø 24"</v>
          </cell>
          <cell r="F1760" t="str">
            <v>TRAMO</v>
          </cell>
          <cell r="G1760">
            <v>642600</v>
          </cell>
        </row>
        <row r="1761">
          <cell r="D1761">
            <v>9745</v>
          </cell>
          <cell r="E1761" t="str">
            <v>PRUEBA DE HERMETICIDAD POR EL MÉTODO DE PRESIÓN POSITIVA CON AIRE PARA REDES DE ALCANTARILLADO - TRAMOS DE Ø 27" A Ø 40"</v>
          </cell>
          <cell r="F1761" t="str">
            <v>TRAMO</v>
          </cell>
          <cell r="G1761">
            <v>773500</v>
          </cell>
        </row>
        <row r="1762">
          <cell r="D1762">
            <v>9746</v>
          </cell>
          <cell r="E1762" t="str">
            <v>PRUEBA DE HERMETICIDAD POR EL MÉTODO DE PRESIÓN POSITIVA CON AIRE PARA REDES DE ALCANTARILLADO - TRAMOS DE Ø 42" A Ø 50"</v>
          </cell>
          <cell r="F1762" t="str">
            <v>TRAMO</v>
          </cell>
          <cell r="G1762">
            <v>757125</v>
          </cell>
        </row>
        <row r="1763">
          <cell r="D1763">
            <v>9747</v>
          </cell>
          <cell r="E1763" t="str">
            <v>RAJÓN = 6" A 12" (15 - 30 cm)</v>
          </cell>
          <cell r="F1763" t="str">
            <v>M3</v>
          </cell>
          <cell r="G1763">
            <v>41650</v>
          </cell>
        </row>
        <row r="1764">
          <cell r="D1764">
            <v>9752</v>
          </cell>
          <cell r="E1764" t="str">
            <v>MARTILLO DEMOLEDOR ELÉCTRICO</v>
          </cell>
          <cell r="F1764" t="str">
            <v>HR</v>
          </cell>
          <cell r="G1764">
            <v>8181</v>
          </cell>
        </row>
        <row r="1765">
          <cell r="D1765">
            <v>9754</v>
          </cell>
          <cell r="E1765" t="str">
            <v>PINTURA (LÁTEX) ACRÍLICA BASE AGUA - Pintura base agua con tecnología acrílica avanzada de uso exterior que ofrece protección a rayos ultravioleta y factores climáticos.</v>
          </cell>
          <cell r="F1765" t="str">
            <v>GLN</v>
          </cell>
          <cell r="G1765">
            <v>62099</v>
          </cell>
        </row>
        <row r="1766">
          <cell r="D1766">
            <v>9759</v>
          </cell>
          <cell r="E1766" t="str">
            <v>MEDICIÓN PERFIL LONGITUDINAL CON EQUIPO DE ALTO RENDIMIENTO Y DETERMINACIÓN DEL IRI. PAV. CON SUPERFICIE FLEXIBLE,RÍGIDA Y/O AFIRMADO MALLA VIAL RURAL BOGOTÁ. INCL. VER OBSERVACIONES</v>
          </cell>
          <cell r="F1766" t="str">
            <v>Km-Car</v>
          </cell>
          <cell r="G1766">
            <v>78100</v>
          </cell>
        </row>
        <row r="1767">
          <cell r="D1767">
            <v>9764</v>
          </cell>
          <cell r="E1767" t="str">
            <v>TUBO CONDUIT GALVANIZADO IMC 3"</v>
          </cell>
          <cell r="F1767" t="str">
            <v>ML</v>
          </cell>
          <cell r="G1767">
            <v>78486</v>
          </cell>
        </row>
        <row r="1768">
          <cell r="D1768">
            <v>9765</v>
          </cell>
          <cell r="E1768" t="str">
            <v>TUBO METÁLICO RIGID GALVANIZADO DE 6"</v>
          </cell>
          <cell r="F1768" t="str">
            <v>ML</v>
          </cell>
          <cell r="G1768">
            <v>380624</v>
          </cell>
        </row>
        <row r="1769">
          <cell r="D1769">
            <v>9766</v>
          </cell>
          <cell r="E1769" t="str">
            <v>CONECTOR MECÁNICO GD. CUERPO: DOBLE Y PERNO DE SUJECIÓN EN U. TUBO DE 3" VARILLA 3" - 3 1/2", 4 SOL - 2/0 STR</v>
          </cell>
          <cell r="F1769" t="str">
            <v>UN</v>
          </cell>
          <cell r="G1769">
            <v>126132</v>
          </cell>
        </row>
        <row r="1770">
          <cell r="D1770">
            <v>9767</v>
          </cell>
          <cell r="E1770" t="str">
            <v>CONECTOR MECÁNICO GD. CUERPO: DOBLE Y PERNO DE SUJECIÓN EN U. TUBO DE 6" , 4 SOL - 2/0 STR</v>
          </cell>
          <cell r="F1770" t="str">
            <v>UN</v>
          </cell>
          <cell r="G1770">
            <v>265910</v>
          </cell>
        </row>
        <row r="1771">
          <cell r="D1771">
            <v>9768</v>
          </cell>
          <cell r="E1771" t="str">
            <v>PASO PLÁSTICO EN POLIPROPILENO DE ALTO IMPACTO CON MATERIAL ORIGINAL. DE 0.40m DE ANCHO x 0.30m DE FONDO x 3.5cm DE GROSOR. Libre de todo mantenimiento de anticorrosivo de inmunizantes y de pintura.</v>
          </cell>
          <cell r="F1771" t="str">
            <v>UN</v>
          </cell>
          <cell r="G1771">
            <v>81991</v>
          </cell>
        </row>
        <row r="1772">
          <cell r="D1772">
            <v>9773</v>
          </cell>
          <cell r="E1772" t="str">
            <v>CABLE ACERO GALVANIZADO A.A 6 x 19 DE 5/8 EN TRAMOS SEGÚN PLANOS, POR VIGAS. Incl. TORON DE 5/8"</v>
          </cell>
          <cell r="F1772" t="str">
            <v>ML</v>
          </cell>
          <cell r="G1772">
            <v>16839</v>
          </cell>
        </row>
        <row r="1773">
          <cell r="D1773">
            <v>9774</v>
          </cell>
          <cell r="E1773" t="str">
            <v>APOYO ELASTOMÉRICO DE 30x30x5,0cm CON 4 REFUERZOS INTERNOS DE 1/8" A-36. DUREZA 60 SHORE A, ESFUERZO DE COMPRESIÓN APOYOS DE 112 Kg/cm2.</v>
          </cell>
          <cell r="F1773" t="str">
            <v>UN</v>
          </cell>
          <cell r="G1773">
            <v>235468</v>
          </cell>
        </row>
        <row r="1774">
          <cell r="D1774">
            <v>9775</v>
          </cell>
          <cell r="E1774" t="str">
            <v>APOYO ELASTOMÉRICO DE 20x20x5,0cm CON 4 REFUERZOS INTERNOS DE 1/8" A-36. DUREZA 60 SHORE A, ESFUERZO DE COMPRESIÓN APOYOS DE 112 Kg/cm2.</v>
          </cell>
          <cell r="F1774" t="str">
            <v>UN</v>
          </cell>
          <cell r="G1774">
            <v>115391</v>
          </cell>
        </row>
        <row r="1775">
          <cell r="D1775">
            <v>9789</v>
          </cell>
          <cell r="E1775" t="str">
            <v>SEÑAL ELEVADA BS, TABLERO 3.097m x 2.228m REFLECTIVO DIAMANTE, SOPORTE EN TUBO GALVANIZADO DE 12" EN 7m. CERCHA EN TUBO DE 4" EN 3mm Y 2" EN 2mm. INCL. SUMINIST. E INSTALAC</v>
          </cell>
          <cell r="F1775" t="str">
            <v>UN</v>
          </cell>
          <cell r="G1775">
            <v>6069476</v>
          </cell>
        </row>
        <row r="1776">
          <cell r="D1776">
            <v>9790</v>
          </cell>
          <cell r="E1776" t="str">
            <v>SEÑAL INFORMATIVA SI-05, TABLERO 1.401m x 0.512m REFLECTIVO ALTA INTENSIDAD, PEDESTAL EN ÁNGULO DE 2"x2"x1/4" H= 2.60m EN PINTURA ELECTROSTÁTICA. INCL. SUMINIST. E INSTALAC</v>
          </cell>
          <cell r="F1776" t="str">
            <v>UN</v>
          </cell>
          <cell r="G1776">
            <v>719667</v>
          </cell>
        </row>
        <row r="1777">
          <cell r="D1777">
            <v>9791</v>
          </cell>
          <cell r="E1777" t="str">
            <v>SEÑAL INFORMATIVA SI-05, TABLERO 1.167m x 0.512m REFLECTIVO ALTA INTENSIDAD, PEDESTAL EN ÁNGULO DE 2"x2"x1/4" H= 2.60m EN PINTURA ELECTROSTÁTICA. INCL. SUMINIST. E INSTALAC</v>
          </cell>
          <cell r="F1777" t="str">
            <v>UN</v>
          </cell>
          <cell r="G1777">
            <v>719667</v>
          </cell>
        </row>
        <row r="1778">
          <cell r="D1778">
            <v>9792</v>
          </cell>
          <cell r="E1778" t="str">
            <v>SEÑAL INFORMATIVA SI-05, TABLERO 1.190m x 0.512m REFLECTIVO ALTA INTENSIDAD, PEDESTAL EN ÁNGULO DE 2"x2"x1/4" H= 2.60m EN PINTURA ELECTROSTÁTICA. INCL. SUMINIST. E INSTALAC</v>
          </cell>
          <cell r="F1778" t="str">
            <v>UN</v>
          </cell>
          <cell r="G1778">
            <v>719667</v>
          </cell>
        </row>
        <row r="1779">
          <cell r="D1779">
            <v>9796</v>
          </cell>
          <cell r="E1779" t="str">
            <v>SEÑAL ELEVADA BS, TABLERO 2.414m x 1.380m REFLECTIVO DIAMANTE, SOPORTE EN TUBO GALVANIZADO DE 12" EN 7m. CERCHA EN TUBO DE 4" EN 3mm Y 2" EN 2mm. INCL. SUMINIST. E INSTALAC</v>
          </cell>
          <cell r="F1779" t="str">
            <v>UN</v>
          </cell>
          <cell r="G1779">
            <v>6069476</v>
          </cell>
        </row>
        <row r="1780">
          <cell r="D1780">
            <v>9797</v>
          </cell>
          <cell r="E1780" t="str">
            <v>SEÑAL ELEVADA BS, TABLERO 3.322m x 2.111m REFLECTIVO DIAMANTE, SOPORTE EN TUBO GALVANIZADO DE 12" EN 7m. CERCHA EN TUBO DE 4" EN 3mm Y 2" EN 2mm. INCL. SUMINIST. E INSTALAC</v>
          </cell>
          <cell r="F1780" t="str">
            <v>UN</v>
          </cell>
          <cell r="G1780">
            <v>6903071</v>
          </cell>
        </row>
        <row r="1781">
          <cell r="D1781">
            <v>9798</v>
          </cell>
          <cell r="E1781" t="str">
            <v>REEMPLAZO DE TABLERO SEÑAL ELEVADA BS, POR TABLERO GALVANIZADO  CALIBRE 20 3.914m x 1.972m REFLECTIVO DIAMANTE. INCL. SUMINIST. E INSTALAC</v>
          </cell>
          <cell r="F1781" t="str">
            <v>UN</v>
          </cell>
          <cell r="G1781">
            <v>3808000</v>
          </cell>
        </row>
        <row r="1782">
          <cell r="D1782">
            <v>9799</v>
          </cell>
          <cell r="E1782" t="str">
            <v>SEÑAL INFORMATIVA SI-05C, TABLERO 60.64cm x 82.50cm REFLECTIVO ALTA INTENSIDAD, PEDESTAL EN ÁNGULO DE 2"x2"x1/4" H= 2.60m EN PINTURA ELECTROSTÁTICA. INCL. SUMINIST. E INSTALAC</v>
          </cell>
          <cell r="F1782" t="str">
            <v>UN</v>
          </cell>
          <cell r="G1782">
            <v>493493</v>
          </cell>
        </row>
        <row r="1783">
          <cell r="D1783">
            <v>9800</v>
          </cell>
          <cell r="E1783" t="str">
            <v>SEÑAL INFORMATIVA SI-05C, TABLERO 75.09cm x 82.50cm REFLECTIVO ALTA INTENSIDAD, PEDESTAL EN ÁNGULO DE 2"x2"x1/4" H= 2.60m EN PINTURA ELECTROSTÁTICA. INCL. SUMINIST. E INSTALAC</v>
          </cell>
          <cell r="F1783" t="str">
            <v>UN</v>
          </cell>
          <cell r="G1783">
            <v>493493</v>
          </cell>
        </row>
        <row r="1784">
          <cell r="D1784">
            <v>9801</v>
          </cell>
          <cell r="E1784" t="str">
            <v>SEÑAL INFORMATIVA SI-05C, TABLERO 76.09cm x 97.51cm REFLECTIVO ALTA INTENSIDAD, PEDESTAL EN ÁNGULO DE 2"x2"x1/4" H= 2.60m EN PINTURA ELECTROSTÁTICA. INCL. SUMINIST. E INSTALAC</v>
          </cell>
          <cell r="F1784" t="str">
            <v>UN</v>
          </cell>
          <cell r="G1784">
            <v>493493</v>
          </cell>
        </row>
        <row r="1785">
          <cell r="D1785">
            <v>9802</v>
          </cell>
          <cell r="E1785" t="str">
            <v>SEÑAL INFORMATIVA SI-05C, TABLERO 75.01cm x 82.50cm REFLECTIVO ALTA INTENSIDAD, PEDESTAL EN ÁNGULO DE 2"x2"x1/4" H= 2.60m EN PINTURA ELECTROSTÁTICA. INCL. SUMINIST. E INSTALAC</v>
          </cell>
          <cell r="F1785" t="str">
            <v>UN</v>
          </cell>
          <cell r="G1785">
            <v>493493</v>
          </cell>
        </row>
        <row r="1786">
          <cell r="D1786">
            <v>9804</v>
          </cell>
          <cell r="E1786" t="str">
            <v>SEÑAL INFORMATIVA SI-05, TABLERO 1.119m x 0.512m REFLECTIVO ALTA INTENSIDAD, PEDESTAL EN ÁNGULO DE 2"x2"x1/4" H= 2.60m EN PINTURA ELECTROSTÁTICA. INCL. SUMINIST. E INSTALAC</v>
          </cell>
          <cell r="F1786" t="str">
            <v>UN</v>
          </cell>
          <cell r="G1786">
            <v>779450</v>
          </cell>
        </row>
        <row r="1787">
          <cell r="D1787">
            <v>9807</v>
          </cell>
          <cell r="E1787" t="str">
            <v>TOTEM H=12m, DESMONTE INCL. TRASLADO Y MONTAJE EN SITIO SELECCIONADO TRANSPORTE DE ESTRUCTURA DE TOTEM SEGÚN PLANOS DE DISEÑO, INCL. LOS ACABADOS, LOGOS Y MAPA, SIN RELOJ PARA EXTERIORES DE DOBLE CARA</v>
          </cell>
          <cell r="F1787" t="str">
            <v>UN</v>
          </cell>
          <cell r="G1787">
            <v>25301572</v>
          </cell>
        </row>
        <row r="1788">
          <cell r="D1788">
            <v>9808</v>
          </cell>
          <cell r="E1788" t="str">
            <v>DESMONTE Y TRASLADO CABINA PARA PAGO. INCLUYE VENTANAS PUNTO DE PAGO. SUMINISTRO E INSTALACIÓN.</v>
          </cell>
          <cell r="F1788" t="str">
            <v>UN</v>
          </cell>
          <cell r="G1788">
            <v>4301902</v>
          </cell>
        </row>
        <row r="1789">
          <cell r="D1789">
            <v>9809</v>
          </cell>
          <cell r="E1789" t="str">
            <v>DESMONTE DE TORNIQUETES EN ÁREA DE ACCESO A ESTACIONES DE TRANSMILENIO</v>
          </cell>
          <cell r="F1789" t="str">
            <v>UN</v>
          </cell>
          <cell r="G1789">
            <v>405496</v>
          </cell>
        </row>
        <row r="1790">
          <cell r="D1790">
            <v>9813</v>
          </cell>
          <cell r="E1790" t="str">
            <v>CIELO RASO EN BANDEJA TILE DE 610 mm x 610mm EN ALUZINC PERFORADO PERFIL CLP INCLUYE PERFILES DE FIJACION SISTEMA DE SUSPENSION Y ESPACIO PARA LAMPARAS. SUMINISTRO E INSTALACIÓN</v>
          </cell>
          <cell r="F1790" t="str">
            <v>M2</v>
          </cell>
          <cell r="G1790">
            <v>209841</v>
          </cell>
        </row>
        <row r="1791">
          <cell r="D1791">
            <v>9815</v>
          </cell>
          <cell r="E1791" t="str">
            <v>BARANDAS EN ACERO INOXIDABLE PARA VAGON (BARANDAS INTERNAS. TUBERIA ACERO INOX. D=2" CAL 16. 1 DIVISORIO HORIZONTAL. H= 0,80m L= 2,00m). SUMINISTRO E INSTALACIÓN.</v>
          </cell>
          <cell r="F1791" t="str">
            <v>UN</v>
          </cell>
          <cell r="G1791">
            <v>563703</v>
          </cell>
        </row>
        <row r="1792">
          <cell r="D1792">
            <v>9816</v>
          </cell>
          <cell r="E1792" t="str">
            <v>LUCERNARIO EN POLICARBONATO MACIZO DE e=3mm COLOR CRISTAL, SOPORTES EN PERFIL TUBULAR DE 0,25m x 0,25m CADA 1,20m POR ENCIMA Y DEBAJO, CONNECTOR CADA 2.05m.INCL FLANCHES POLICARBONATO. SUMIN E INSTAL.</v>
          </cell>
          <cell r="F1792" t="str">
            <v>M2</v>
          </cell>
          <cell r="G1792">
            <v>533705</v>
          </cell>
        </row>
        <row r="1793">
          <cell r="D1793">
            <v>9817</v>
          </cell>
          <cell r="E1793" t="str">
            <v>VENTANAS EN ALUMINIO TIPO LENHER DE 1,20m x 0,30m CON ALFAJIA EN ALUMINIO Y VIDRIO LAMINADO DE 3+3 (6 mm). SUMINISTRO E INSTALACIÓN</v>
          </cell>
          <cell r="F1793" t="str">
            <v>UN</v>
          </cell>
          <cell r="G1793">
            <v>279194</v>
          </cell>
        </row>
        <row r="1794">
          <cell r="D1794">
            <v>9819</v>
          </cell>
          <cell r="E1794" t="str">
            <v>VINILO ADHESIVO FABRICADA EN LÁMINA DE ALUMINIO ANODIZADO 1.5mm PARA RUTEROS VALLA "SALIDA GRACIAS OTROS DESTINOS"(275cm x 31,6cm) SEGÚN MANUAL DE IMAGEN DE TRANSMILENIO. SUMINISTRO E INSTALACIÓN.</v>
          </cell>
          <cell r="F1794" t="str">
            <v>UN</v>
          </cell>
          <cell r="G1794">
            <v>1276275</v>
          </cell>
        </row>
        <row r="1795">
          <cell r="D1795">
            <v>9822</v>
          </cell>
          <cell r="E1795" t="str">
            <v>PINTURA SILOXANO MONO-COMPONENTE. ALTA ADHERENCIA, ALTA RESISTENCIA A LOS GRAFFITIS, A LOS RAYOS UV, ALTA LAVABILIDAD. NO REQUIERE DILUCIÓN. (6 - 10 M2 / Gl   @ 15 mils.</v>
          </cell>
          <cell r="F1795" t="str">
            <v>GLN</v>
          </cell>
          <cell r="G1795">
            <v>434900</v>
          </cell>
        </row>
        <row r="1796">
          <cell r="D1796">
            <v>9828</v>
          </cell>
          <cell r="E1796" t="str">
            <v>MEZCLA ASFÁLTICA EN CALIENTE DE ALTO MÓDULO MAM-20 CON CEMENTO ASFÁLTICO TIPO V</v>
          </cell>
          <cell r="F1796" t="str">
            <v>M3</v>
          </cell>
          <cell r="G1796">
            <v>1059100</v>
          </cell>
        </row>
        <row r="1797">
          <cell r="D1797">
            <v>9832</v>
          </cell>
          <cell r="E1797" t="str">
            <v>DENSIDAD BULK DEL LLENANTE MINERAL EN KEROSENE. Norma técnica: INV E-225-13.</v>
          </cell>
          <cell r="F1797" t="str">
            <v>UN</v>
          </cell>
          <cell r="G1797">
            <v>214200</v>
          </cell>
        </row>
        <row r="1798">
          <cell r="D1798">
            <v>9833</v>
          </cell>
          <cell r="E1798" t="str">
            <v>TARIFA HORA - PERSONAL DE OBRA - OFICIAL NOCTURNO (INCLUYE FACTOR DE PRESTACIONES)</v>
          </cell>
          <cell r="F1798" t="str">
            <v>HR</v>
          </cell>
          <cell r="G1798">
            <v>13363</v>
          </cell>
        </row>
        <row r="1799">
          <cell r="D1799">
            <v>9834</v>
          </cell>
          <cell r="E1799" t="str">
            <v>SERVICIO TELEFONIA LOCAL ILIMITADA E INTERNET ILIMITADO VELOCIDAD PROMEDIO (50-500 MB) ESTRATOS 1 Y 2</v>
          </cell>
          <cell r="F1799" t="str">
            <v>MES</v>
          </cell>
          <cell r="G1799">
            <v>102825</v>
          </cell>
        </row>
        <row r="1800">
          <cell r="D1800">
            <v>9835</v>
          </cell>
          <cell r="E1800" t="str">
            <v>SERVICIO TELEFONIA LOCAL ILIMITADA E INTERNET ILIMITADO VELOCIDAD PROMEDIO (80-500 MB) ESTRATO 3</v>
          </cell>
          <cell r="F1800" t="str">
            <v>MES</v>
          </cell>
          <cell r="G1800">
            <v>115900</v>
          </cell>
        </row>
        <row r="1801">
          <cell r="D1801">
            <v>9836</v>
          </cell>
          <cell r="E1801" t="str">
            <v>SERVICIO TELEFONIA LOCAL ILIMITADA E INTERNET ILIMITADO VELOCIDAD PROMEDIO (80-500 MB) ESTRATO 4</v>
          </cell>
          <cell r="F1801" t="str">
            <v>MES</v>
          </cell>
          <cell r="G1801">
            <v>115900</v>
          </cell>
        </row>
        <row r="1802">
          <cell r="D1802">
            <v>9837</v>
          </cell>
          <cell r="E1802" t="str">
            <v>SERVICIO TELEFONIA LOCAL ILIMITADA E INTERNET ILIMITADO VELOCIDAD PROMEDIO (80-500 MB) ESTRATO 5</v>
          </cell>
          <cell r="F1802" t="str">
            <v>MES</v>
          </cell>
          <cell r="G1802">
            <v>135900</v>
          </cell>
        </row>
        <row r="1803">
          <cell r="D1803">
            <v>9838</v>
          </cell>
          <cell r="E1803" t="str">
            <v>SERVICIO TELEFONIA LOCAL ILIMITADA E INTERNET ILIMITADO VELOCIDAD PROMEDIO (80-500 MB) ESTRATO 6</v>
          </cell>
          <cell r="F1803" t="str">
            <v>MES</v>
          </cell>
          <cell r="G1803">
            <v>135900</v>
          </cell>
        </row>
        <row r="1804">
          <cell r="D1804">
            <v>9839</v>
          </cell>
          <cell r="E1804" t="str">
            <v>LEVANTAMIENTO DE ACTAS DE FACHADA (Incluye personal, logística, papelería, fotografía)</v>
          </cell>
          <cell r="F1804" t="str">
            <v>UN</v>
          </cell>
          <cell r="G1804">
            <v>11905</v>
          </cell>
        </row>
        <row r="1805">
          <cell r="D1805">
            <v>9840</v>
          </cell>
          <cell r="E1805" t="str">
            <v>EDICIÓN DE INFORME MENSUAL DE INTERVENTORÍA O CONSULTORÍA. Incluye 4 tapas plastificadas tamaño carta color blanco, con 6 tornillos, hojas de papel bond tamaño carta 75 gramos, 170 folios</v>
          </cell>
          <cell r="F1805" t="str">
            <v>UN/MES</v>
          </cell>
          <cell r="G1805">
            <v>193678</v>
          </cell>
        </row>
        <row r="1806">
          <cell r="D1806">
            <v>9842</v>
          </cell>
          <cell r="E1806" t="str">
            <v>CUBIERTA DE VAGÓN LISA TIPO SÁNDWICH DECK EN ALUZINC CALIBRE 26 (SUM. E INSTAL.) PINTADA AL HORNO POR LAS DOS CARAS COLOR A ELEGIR CON AISLAMIENTO ACÚSTICO EN FIBRA DE VIDRIO DE 30mm CON SUS RESPEC</v>
          </cell>
          <cell r="F1806" t="str">
            <v>M2</v>
          </cell>
          <cell r="G1806">
            <v>185779</v>
          </cell>
        </row>
        <row r="1807">
          <cell r="D1807">
            <v>9845</v>
          </cell>
          <cell r="E1807" t="str">
            <v>SPLP - EXTRACCIÓN DE METALES PESADOS. Norma técnica: EPA SW 846 1312 .</v>
          </cell>
          <cell r="F1807" t="str">
            <v>UN</v>
          </cell>
          <cell r="G1807">
            <v>142800</v>
          </cell>
        </row>
        <row r="1808">
          <cell r="D1808">
            <v>9846</v>
          </cell>
          <cell r="E1808" t="str">
            <v>ENSAYO DE LIXIVIACIÓN - BARIO. Norma técnica: SM 3120 B.</v>
          </cell>
          <cell r="F1808" t="str">
            <v>UN</v>
          </cell>
          <cell r="G1808">
            <v>58133</v>
          </cell>
        </row>
        <row r="1809">
          <cell r="D1809">
            <v>9847</v>
          </cell>
          <cell r="E1809" t="str">
            <v>ENSAYO DE LIXIVIACIÓN - ARSENICO. Norma técnica: SM 3120 B.</v>
          </cell>
          <cell r="F1809" t="str">
            <v>UN</v>
          </cell>
          <cell r="G1809">
            <v>58133</v>
          </cell>
        </row>
        <row r="1810">
          <cell r="D1810">
            <v>9848</v>
          </cell>
          <cell r="E1810" t="str">
            <v>ENSAYO DE LIXIVIACIÓN - CROMO. Norma técnica: SM 3120 B.</v>
          </cell>
          <cell r="F1810" t="str">
            <v>UN</v>
          </cell>
          <cell r="G1810">
            <v>58133</v>
          </cell>
        </row>
        <row r="1811">
          <cell r="D1811">
            <v>9849</v>
          </cell>
          <cell r="E1811" t="str">
            <v>ENSAYO DE LIXIVIACIÓN - COBRE. Norma técnica: SM 3120 B.</v>
          </cell>
          <cell r="F1811" t="str">
            <v>UN</v>
          </cell>
          <cell r="G1811">
            <v>54502</v>
          </cell>
        </row>
        <row r="1812">
          <cell r="D1812">
            <v>9850</v>
          </cell>
          <cell r="E1812" t="str">
            <v>ENSAYO DE LIXIVIACIÓN - MOLIBDENO. Norma técnica: SM 3120 B.</v>
          </cell>
          <cell r="F1812" t="str">
            <v>UN</v>
          </cell>
          <cell r="G1812">
            <v>57914</v>
          </cell>
        </row>
        <row r="1813">
          <cell r="D1813">
            <v>9851</v>
          </cell>
          <cell r="E1813" t="str">
            <v>ENSAYO DE LIXIVIACIÓN - NIQUEL. Norma técnica: SM 3120 B.</v>
          </cell>
          <cell r="F1813" t="str">
            <v>UN</v>
          </cell>
          <cell r="G1813">
            <v>54502</v>
          </cell>
        </row>
        <row r="1814">
          <cell r="D1814">
            <v>9852</v>
          </cell>
          <cell r="E1814" t="str">
            <v>ENSAYO DE LIXIVIACIÓN - PLOMO. Norma técnica: SM 3120 B.</v>
          </cell>
          <cell r="F1814" t="str">
            <v>UN</v>
          </cell>
          <cell r="G1814">
            <v>49980</v>
          </cell>
        </row>
        <row r="1815">
          <cell r="D1815">
            <v>9853</v>
          </cell>
          <cell r="E1815" t="str">
            <v>ENSAYO DE LIXIVIACIÓN - SELENIO. Norma técnica: SM 3120 B.</v>
          </cell>
          <cell r="F1815" t="str">
            <v>UN</v>
          </cell>
          <cell r="G1815">
            <v>57914</v>
          </cell>
        </row>
        <row r="1816">
          <cell r="D1816">
            <v>9854</v>
          </cell>
          <cell r="E1816" t="str">
            <v>ENSAYO DE LIXIVIACIÓN - ZINC. Norma técnica: SM 3120 B.</v>
          </cell>
          <cell r="F1816" t="str">
            <v>UN</v>
          </cell>
          <cell r="G1816">
            <v>54502</v>
          </cell>
        </row>
        <row r="1817">
          <cell r="D1817">
            <v>9855</v>
          </cell>
          <cell r="E1817" t="str">
            <v>ENSAYO DE LIXIVIACIÓN - CADMIO. Norma técnica: SM 3120 B.</v>
          </cell>
          <cell r="F1817" t="str">
            <v>UN</v>
          </cell>
          <cell r="G1817">
            <v>49980</v>
          </cell>
        </row>
        <row r="1818">
          <cell r="D1818">
            <v>9856</v>
          </cell>
          <cell r="E1818" t="str">
            <v>ENSAYO DE LIXIVIACIÓN - MERCURIO. Norma técnica: SM 3120 B  / EPA 7473.</v>
          </cell>
          <cell r="F1818" t="str">
            <v>UN</v>
          </cell>
          <cell r="G1818">
            <v>59500</v>
          </cell>
        </row>
        <row r="1819">
          <cell r="D1819">
            <v>9857</v>
          </cell>
          <cell r="E1819" t="str">
            <v>ENSAYO DE LIXIVIACIÓN - ANTIMONIO. Norma técnica: SM 3120 B  / EPA 7473.</v>
          </cell>
          <cell r="F1819" t="str">
            <v>UN</v>
          </cell>
          <cell r="G1819">
            <v>65450</v>
          </cell>
        </row>
        <row r="1820">
          <cell r="D1820">
            <v>9860</v>
          </cell>
          <cell r="E1820" t="str">
            <v>SEÑAL TEMPORAL MÓVIL ECONÓMICA CON TRÍPODE TIPO SIO, SP, SI, SR DE (100 x 50 - 75 x 75 - 80 x 50) LÁMINA GALVANIZADA CAL. 20 Y ÁNGULOS DE 1" x 1/2" x 1/8".</v>
          </cell>
          <cell r="F1820" t="str">
            <v>UN</v>
          </cell>
          <cell r="G1820">
            <v>186711</v>
          </cell>
        </row>
        <row r="1821">
          <cell r="D1821">
            <v>9861</v>
          </cell>
          <cell r="E1821" t="str">
            <v>BARRICADA METÁLICA CON SEÑAL DE DESVÍO O VÍA CERRADA DE 2.40 m CINTA GRADO INGENIERÍA SHEETING</v>
          </cell>
          <cell r="F1821" t="str">
            <v>UN</v>
          </cell>
          <cell r="G1821">
            <v>297500</v>
          </cell>
        </row>
        <row r="1822">
          <cell r="D1822">
            <v>9862</v>
          </cell>
          <cell r="E1822" t="str">
            <v>PERMEABILIDAD DE SUELOS GRANULARES (CABEZA CONSTANTE). Norma técnica: INV E-130-13.</v>
          </cell>
          <cell r="F1822" t="str">
            <v>UN</v>
          </cell>
          <cell r="G1822">
            <v>214200</v>
          </cell>
        </row>
        <row r="1823">
          <cell r="D1823">
            <v>9864</v>
          </cell>
          <cell r="E1823" t="str">
            <v>PERMEABILIDAD DEL CONCRETO AL AGUA. Norma técnica: NTC-4483-98.</v>
          </cell>
          <cell r="F1823" t="str">
            <v>UN</v>
          </cell>
          <cell r="G1823">
            <v>290875</v>
          </cell>
        </row>
        <row r="1824">
          <cell r="D1824">
            <v>9869</v>
          </cell>
          <cell r="E1824" t="str">
            <v>DISEÑO DE MEZCLA DE SUELO - CEMENTO (NO INCLUYE PRUEBA DE DURABILIDAD)</v>
          </cell>
          <cell r="F1824" t="str">
            <v>UN</v>
          </cell>
          <cell r="G1824">
            <v>952000</v>
          </cell>
        </row>
        <row r="1825">
          <cell r="D1825">
            <v>9873</v>
          </cell>
          <cell r="E1825" t="str">
            <v>ENSAYO DE CLASIFICACIÓN DE LOS COMPONENTES DE LOS ÁRIDOS GRUESOS RECICLADOS. Norma técnica: UNE-EN 933-11.</v>
          </cell>
          <cell r="F1825" t="str">
            <v>UN</v>
          </cell>
          <cell r="G1825">
            <v>61859</v>
          </cell>
        </row>
        <row r="1826">
          <cell r="D1826">
            <v>9879</v>
          </cell>
          <cell r="E1826" t="str">
            <v>CONDUCTIVIDAD. Norma técnica: SM 2510 B.</v>
          </cell>
          <cell r="F1826" t="str">
            <v>UN</v>
          </cell>
          <cell r="G1826">
            <v>7140</v>
          </cell>
        </row>
        <row r="1827">
          <cell r="D1827">
            <v>9880</v>
          </cell>
          <cell r="E1827" t="str">
            <v>OLOR. Norma técnica: SM 2150 B.</v>
          </cell>
          <cell r="F1827" t="str">
            <v>UN</v>
          </cell>
          <cell r="G1827">
            <v>3570</v>
          </cell>
        </row>
        <row r="1828">
          <cell r="D1828">
            <v>9881</v>
          </cell>
          <cell r="E1828" t="str">
            <v>CADMIO TOTAL. Norma técnica: SM 3111 B.</v>
          </cell>
          <cell r="F1828" t="str">
            <v>UN</v>
          </cell>
          <cell r="G1828">
            <v>43078</v>
          </cell>
        </row>
        <row r="1829">
          <cell r="D1829">
            <v>9882</v>
          </cell>
          <cell r="E1829" t="str">
            <v>COBRE TOTAL. Norma técnica: SM 3111 B.</v>
          </cell>
          <cell r="F1829" t="str">
            <v>UN</v>
          </cell>
          <cell r="G1829">
            <v>43078</v>
          </cell>
        </row>
        <row r="1830">
          <cell r="D1830">
            <v>9883</v>
          </cell>
          <cell r="E1830" t="str">
            <v>MERCURIO TOTAL. Norma técnica: SM 3112 B.</v>
          </cell>
          <cell r="F1830" t="str">
            <v>UN</v>
          </cell>
          <cell r="G1830">
            <v>41650</v>
          </cell>
        </row>
        <row r="1831">
          <cell r="D1831">
            <v>9884</v>
          </cell>
          <cell r="E1831" t="str">
            <v>NIQUEL TOTAL. Norma técnica: SM 3111 B.</v>
          </cell>
          <cell r="F1831" t="str">
            <v>UN</v>
          </cell>
          <cell r="G1831">
            <v>40571</v>
          </cell>
        </row>
        <row r="1832">
          <cell r="D1832">
            <v>9885</v>
          </cell>
          <cell r="E1832" t="str">
            <v>PLOMO TOTAL. Norma técnica: SM 3111 B.</v>
          </cell>
          <cell r="F1832" t="str">
            <v>UN</v>
          </cell>
          <cell r="G1832">
            <v>40571</v>
          </cell>
        </row>
        <row r="1833">
          <cell r="D1833">
            <v>9886</v>
          </cell>
          <cell r="E1833" t="str">
            <v>ZINC TOTAL. Norma técnica: SM 3111 B.</v>
          </cell>
          <cell r="F1833" t="str">
            <v>UN</v>
          </cell>
          <cell r="G1833">
            <v>28560</v>
          </cell>
        </row>
        <row r="1834">
          <cell r="D1834">
            <v>9887</v>
          </cell>
          <cell r="E1834" t="str">
            <v>DUREZA TOTAL. Norma técnica: SM 2340 C.</v>
          </cell>
          <cell r="F1834" t="str">
            <v>UN</v>
          </cell>
          <cell r="G1834">
            <v>11662</v>
          </cell>
        </row>
        <row r="1835">
          <cell r="D1835">
            <v>9888</v>
          </cell>
          <cell r="E1835" t="str">
            <v>FOSFATOS. Norma técnica: SM 4110 B.</v>
          </cell>
          <cell r="F1835" t="str">
            <v>UN</v>
          </cell>
          <cell r="G1835">
            <v>15000</v>
          </cell>
        </row>
        <row r="1836">
          <cell r="D1836">
            <v>9896</v>
          </cell>
          <cell r="E1836" t="str">
            <v>LUMINARIA DE EMERGENCIA LED R2 2.4W 6500K  120 o 277V  180 lm DE 60 x 130 x 300 mm</v>
          </cell>
          <cell r="F1836" t="str">
            <v>UN</v>
          </cell>
          <cell r="G1836">
            <v>67952</v>
          </cell>
        </row>
        <row r="1837">
          <cell r="D1837">
            <v>9901</v>
          </cell>
          <cell r="E1837" t="str">
            <v>CABLE MONOPOLAR DE ALUMINIO, CPT HFFR LS PARA 600 V c.a., 75°C CT, CALIBRE 4/0 AWG AA8000 (SIW)</v>
          </cell>
          <cell r="F1837" t="str">
            <v>ML</v>
          </cell>
          <cell r="G1837">
            <v>9211</v>
          </cell>
        </row>
        <row r="1838">
          <cell r="D1838">
            <v>9902</v>
          </cell>
          <cell r="E1838" t="str">
            <v>BORNA TERMINAL DE ALUMINIO 1 HUECO, 4/0 AWG</v>
          </cell>
          <cell r="F1838" t="str">
            <v>UN</v>
          </cell>
          <cell r="G1838">
            <v>12428</v>
          </cell>
        </row>
        <row r="1839">
          <cell r="D1839">
            <v>9905</v>
          </cell>
          <cell r="E1839" t="str">
            <v>CABLE 10 AWG EN COBRE CPR HFFR LS 600 V  75° C CT</v>
          </cell>
          <cell r="F1839" t="str">
            <v>ML</v>
          </cell>
          <cell r="G1839">
            <v>2757</v>
          </cell>
        </row>
        <row r="1840">
          <cell r="D1840">
            <v>9906</v>
          </cell>
          <cell r="E1840" t="str">
            <v>REDUCCIÓN EMT 2" A 3/4"</v>
          </cell>
          <cell r="F1840" t="str">
            <v>UN</v>
          </cell>
          <cell r="G1840">
            <v>14071</v>
          </cell>
        </row>
        <row r="1841">
          <cell r="D1841">
            <v>9907</v>
          </cell>
          <cell r="E1841" t="str">
            <v>CONDULETA TIPO T DE 2"</v>
          </cell>
          <cell r="F1841" t="str">
            <v>UN</v>
          </cell>
          <cell r="G1841">
            <v>38884</v>
          </cell>
        </row>
        <row r="1842">
          <cell r="D1842">
            <v>9908</v>
          </cell>
          <cell r="E1842" t="str">
            <v>TUBERÍA CORAZA LIQUID TIGHT 3/4"</v>
          </cell>
          <cell r="F1842" t="str">
            <v>ML</v>
          </cell>
          <cell r="G1842">
            <v>3464</v>
          </cell>
        </row>
        <row r="1843">
          <cell r="D1843">
            <v>9909</v>
          </cell>
          <cell r="E1843" t="str">
            <v>CONECTOR RECTO LIQUID TIGHT 3/4"</v>
          </cell>
          <cell r="F1843" t="str">
            <v>ML</v>
          </cell>
          <cell r="G1843">
            <v>3144</v>
          </cell>
        </row>
        <row r="1844">
          <cell r="D1844">
            <v>9922</v>
          </cell>
          <cell r="E1844" t="str">
            <v>PISO EN MÁRMOL ROYAL VETA</v>
          </cell>
          <cell r="F1844" t="str">
            <v>M2</v>
          </cell>
          <cell r="G1844">
            <v>130000</v>
          </cell>
        </row>
        <row r="1845">
          <cell r="D1845">
            <v>9925</v>
          </cell>
          <cell r="E1845" t="str">
            <v>CHAZO EXPANSIVO DE 5/8" x (2 1/4" - 4 1/4") PARA CONCRETO.</v>
          </cell>
          <cell r="F1845" t="str">
            <v>UN</v>
          </cell>
          <cell r="G1845">
            <v>5292</v>
          </cell>
        </row>
        <row r="1846">
          <cell r="D1846">
            <v>9926</v>
          </cell>
          <cell r="E1846" t="str">
            <v>TUBERÍA CONDUIT PVC D=3/4"</v>
          </cell>
          <cell r="F1846" t="str">
            <v>ML</v>
          </cell>
          <cell r="G1846">
            <v>2696</v>
          </cell>
        </row>
        <row r="1847">
          <cell r="D1847">
            <v>9928</v>
          </cell>
          <cell r="E1847" t="str">
            <v>TORNILLOS A-325</v>
          </cell>
          <cell r="F1847" t="str">
            <v>KG</v>
          </cell>
          <cell r="G1847">
            <v>7598</v>
          </cell>
        </row>
        <row r="1848">
          <cell r="D1848">
            <v>9930</v>
          </cell>
          <cell r="E1848" t="str">
            <v>CERROJO METÁLICO CON ESCUDO EN LÁMINA DE ACERO CON LLAVE MATÁLICA</v>
          </cell>
          <cell r="F1848" t="str">
            <v>UN</v>
          </cell>
          <cell r="G1848">
            <v>74156</v>
          </cell>
        </row>
        <row r="1849">
          <cell r="D1849">
            <v>9931</v>
          </cell>
          <cell r="E1849" t="str">
            <v>MANIJA METÁLICA (Cc 192mm - 160mm - 107mm) CROMADA O NIQUELADA</v>
          </cell>
          <cell r="F1849" t="str">
            <v>UN</v>
          </cell>
          <cell r="G1849">
            <v>7552</v>
          </cell>
        </row>
        <row r="1850">
          <cell r="D1850">
            <v>9933</v>
          </cell>
          <cell r="E1850" t="str">
            <v>CODO 90° 1/4 CXE PVC SANITARIA D= 6"</v>
          </cell>
          <cell r="F1850" t="str">
            <v>UN</v>
          </cell>
          <cell r="G1850">
            <v>116734</v>
          </cell>
        </row>
        <row r="1851">
          <cell r="D1851">
            <v>9934</v>
          </cell>
          <cell r="E1851" t="str">
            <v>TUBERIA PVC U.M.  EXT CORRUGADO/INT LISO U.M. NORMA NTC 3722-1 D=355MM (14")</v>
          </cell>
          <cell r="F1851" t="str">
            <v>ML</v>
          </cell>
          <cell r="G1851">
            <v>153255</v>
          </cell>
        </row>
        <row r="1852">
          <cell r="D1852">
            <v>9935</v>
          </cell>
          <cell r="E1852" t="str">
            <v>TRAGANTE CÚPULA 5" x 4" PLÁSTICAS</v>
          </cell>
          <cell r="F1852" t="str">
            <v>UN</v>
          </cell>
          <cell r="G1852">
            <v>6060</v>
          </cell>
        </row>
        <row r="1853">
          <cell r="D1853">
            <v>9936</v>
          </cell>
          <cell r="E1853" t="str">
            <v>TRAGANTE CÚPULA 6" x 4" EN ALUMINIO</v>
          </cell>
          <cell r="F1853" t="str">
            <v>UN</v>
          </cell>
          <cell r="G1853">
            <v>31679</v>
          </cell>
        </row>
        <row r="1854">
          <cell r="D1854">
            <v>9937</v>
          </cell>
          <cell r="E1854" t="str">
            <v>TEE REDUCIDA PVC SOLDAR DE 1" x 1/2"</v>
          </cell>
          <cell r="F1854" t="str">
            <v>UN</v>
          </cell>
          <cell r="G1854">
            <v>4313</v>
          </cell>
        </row>
        <row r="1855">
          <cell r="D1855">
            <v>9939</v>
          </cell>
          <cell r="E1855" t="str">
            <v>UNIÓN UNIVERSAL D=1"</v>
          </cell>
          <cell r="F1855" t="str">
            <v>UN</v>
          </cell>
          <cell r="G1855">
            <v>9914</v>
          </cell>
        </row>
        <row r="1856">
          <cell r="D1856">
            <v>9940</v>
          </cell>
          <cell r="E1856" t="str">
            <v>VÁLVULA CHEQUE DE 1"</v>
          </cell>
          <cell r="F1856" t="str">
            <v>UN</v>
          </cell>
          <cell r="G1856">
            <v>46496</v>
          </cell>
        </row>
        <row r="1857">
          <cell r="D1857">
            <v>9941</v>
          </cell>
          <cell r="E1857" t="str">
            <v>FLOTADOR MECÁNICO DE 1"</v>
          </cell>
          <cell r="F1857" t="str">
            <v>UN</v>
          </cell>
          <cell r="G1857">
            <v>95806</v>
          </cell>
        </row>
        <row r="1858">
          <cell r="D1858">
            <v>9942</v>
          </cell>
          <cell r="E1858" t="str">
            <v>CELDA M.T. TRIPLEX 17.5 kV , 630A, SECCIONADOR EN AIRE CON FUSIBLES INCLUIDOS.</v>
          </cell>
          <cell r="F1858" t="str">
            <v>UN</v>
          </cell>
          <cell r="G1858">
            <v>17982170</v>
          </cell>
        </row>
        <row r="1859">
          <cell r="D1859">
            <v>9943</v>
          </cell>
          <cell r="E1859" t="str">
            <v>TABLERO TRIFASICO 42 CIRCUITOS CON PUERTA ESPACIO PARA TOTALIZADOR</v>
          </cell>
          <cell r="F1859" t="str">
            <v>UN</v>
          </cell>
          <cell r="G1859">
            <v>370435</v>
          </cell>
        </row>
        <row r="1860">
          <cell r="D1860">
            <v>9944</v>
          </cell>
          <cell r="E1860" t="str">
            <v>CONTACTOR TRIPOLAR 110 V  AC1  18A MÁXIMO HP-60HZ</v>
          </cell>
          <cell r="F1860" t="str">
            <v>UN</v>
          </cell>
          <cell r="G1860">
            <v>136636</v>
          </cell>
        </row>
        <row r="1861">
          <cell r="D1861">
            <v>9945</v>
          </cell>
          <cell r="E1861" t="str">
            <v>CAJA PARA 2 MEDIDORES TRIFÁSICA 57cm x 60cm x 18cm</v>
          </cell>
          <cell r="F1861" t="str">
            <v>UN</v>
          </cell>
          <cell r="G1861">
            <v>172914</v>
          </cell>
        </row>
        <row r="1862">
          <cell r="D1862">
            <v>9948</v>
          </cell>
          <cell r="E1862" t="str">
            <v>CODO DE 90 CONDUIT PVC 3/4"</v>
          </cell>
          <cell r="F1862" t="str">
            <v>UN</v>
          </cell>
          <cell r="G1862">
            <v>1969</v>
          </cell>
        </row>
        <row r="1863">
          <cell r="D1863">
            <v>9949</v>
          </cell>
          <cell r="E1863" t="str">
            <v>UNION PVC CONDUIT DE 3/4"</v>
          </cell>
          <cell r="F1863" t="str">
            <v>UN</v>
          </cell>
          <cell r="G1863">
            <v>477</v>
          </cell>
        </row>
        <row r="1864">
          <cell r="D1864">
            <v>9950</v>
          </cell>
          <cell r="E1864" t="str">
            <v>PISO EN PIZARRA MULTICOLOR DE 30cm x 60cm x 7 - 10mm</v>
          </cell>
          <cell r="F1864" t="str">
            <v>M2</v>
          </cell>
          <cell r="G1864">
            <v>89250</v>
          </cell>
        </row>
        <row r="1865">
          <cell r="D1865">
            <v>9951</v>
          </cell>
          <cell r="E1865" t="str">
            <v>INTERRUPTOR MONOFASICO TERMOMAGNÉTICO DE 16A TIPO INDUSTRIAL</v>
          </cell>
          <cell r="F1865" t="str">
            <v>UN</v>
          </cell>
          <cell r="G1865">
            <v>21112</v>
          </cell>
        </row>
        <row r="1866">
          <cell r="D1866">
            <v>9952</v>
          </cell>
          <cell r="E1866" t="str">
            <v>INTERRUPTOR TRIFASICO TERMOMAGNETICO DE 40A TIPO INDUSTRIAL</v>
          </cell>
          <cell r="F1866" t="str">
            <v>UN</v>
          </cell>
          <cell r="G1866">
            <v>167670</v>
          </cell>
        </row>
        <row r="1867">
          <cell r="D1867">
            <v>9953</v>
          </cell>
          <cell r="E1867" t="str">
            <v>TUBO EN ACERO INOXIDABLE DE 2 1/2" CALIBRE 16 REDONDO</v>
          </cell>
          <cell r="F1867" t="str">
            <v>ML</v>
          </cell>
          <cell r="G1867">
            <v>21985</v>
          </cell>
        </row>
        <row r="1868">
          <cell r="D1868">
            <v>9961</v>
          </cell>
          <cell r="E1868" t="str">
            <v>LÁMINA COLABORANTE 2" CALIBRE 22 (0.75mm)</v>
          </cell>
          <cell r="F1868" t="str">
            <v>M2</v>
          </cell>
          <cell r="G1868">
            <v>36890</v>
          </cell>
        </row>
        <row r="1869">
          <cell r="D1869">
            <v>9962</v>
          </cell>
          <cell r="E1869" t="str">
            <v>TABLA OTOBO P / FORMALETA. TABLA CEPILLADA</v>
          </cell>
          <cell r="F1869" t="str">
            <v>ML</v>
          </cell>
          <cell r="G1869">
            <v>16530</v>
          </cell>
        </row>
        <row r="1870">
          <cell r="D1870">
            <v>9963</v>
          </cell>
          <cell r="E1870" t="str">
            <v>CODO 45° 1/8 CxE PVC SANITARIA D= 6"</v>
          </cell>
          <cell r="F1870" t="str">
            <v>UN</v>
          </cell>
          <cell r="G1870">
            <v>56420</v>
          </cell>
        </row>
        <row r="1871">
          <cell r="D1871">
            <v>9964</v>
          </cell>
          <cell r="E1871" t="str">
            <v>CODO 90° E.L. PARA SOLDAR D= 1/2"</v>
          </cell>
          <cell r="F1871" t="str">
            <v>UN</v>
          </cell>
          <cell r="G1871">
            <v>663</v>
          </cell>
        </row>
        <row r="1872">
          <cell r="D1872">
            <v>9966</v>
          </cell>
          <cell r="E1872" t="str">
            <v>BORNA TERMINAL DE ALUMINIO 1 HUECO BARRIL LARGO, 500 KCMIL</v>
          </cell>
          <cell r="F1872" t="str">
            <v>UN</v>
          </cell>
          <cell r="G1872">
            <v>31058</v>
          </cell>
        </row>
        <row r="1873">
          <cell r="D1873">
            <v>9968</v>
          </cell>
          <cell r="E1873" t="str">
            <v>SEÑALES INFORMATIVAS REGLAMENTARIAS - Letreros Señalética en Trovicel.</v>
          </cell>
          <cell r="F1873" t="str">
            <v>UN</v>
          </cell>
          <cell r="G1873">
            <v>59500</v>
          </cell>
        </row>
        <row r="1874">
          <cell r="D1874">
            <v>9969</v>
          </cell>
          <cell r="E1874" t="str">
            <v>FIRELITE BG-12. ESTACIÓN MANUAL DE ALARMA CON FUERZA DE HALE MÁXIMA DE 5-LB</v>
          </cell>
          <cell r="F1874" t="str">
            <v>UN</v>
          </cell>
          <cell r="G1874">
            <v>438512</v>
          </cell>
        </row>
        <row r="1875">
          <cell r="D1875">
            <v>9970</v>
          </cell>
          <cell r="E1875" t="str">
            <v>FIRELITE DETECTOR DE HUMO FOTOELÉCTRICO - SD355 (Cableado con 2 hilos)</v>
          </cell>
          <cell r="F1875" t="str">
            <v>UN</v>
          </cell>
          <cell r="G1875">
            <v>224226</v>
          </cell>
        </row>
        <row r="1876">
          <cell r="D1876">
            <v>9971</v>
          </cell>
          <cell r="E1876" t="str">
            <v>SYSTEM SENSOR P2R ALARMA AUDIOVISUAL (Cableada con 2 hilos)</v>
          </cell>
          <cell r="F1876" t="str">
            <v>UN</v>
          </cell>
          <cell r="G1876">
            <v>193180</v>
          </cell>
        </row>
        <row r="1877">
          <cell r="D1877">
            <v>9972</v>
          </cell>
          <cell r="E1877" t="str">
            <v>CABLE FPLP ENCAUCHETADO 2X18 AWG</v>
          </cell>
          <cell r="F1877" t="str">
            <v>ML</v>
          </cell>
          <cell r="G1877">
            <v>1292</v>
          </cell>
        </row>
        <row r="1878">
          <cell r="D1878">
            <v>9973</v>
          </cell>
          <cell r="E1878" t="str">
            <v>FIRELITE PANEL DE CONTROL DE ALARMA MS-9600-UDL</v>
          </cell>
          <cell r="F1878" t="str">
            <v>UN</v>
          </cell>
          <cell r="G1878">
            <v>8072150</v>
          </cell>
        </row>
        <row r="1879">
          <cell r="D1879">
            <v>9975</v>
          </cell>
          <cell r="E1879" t="str">
            <v>TAPÓN DE PRUEBA PVC SANITARIA D=6"</v>
          </cell>
          <cell r="F1879" t="str">
            <v>UN</v>
          </cell>
          <cell r="G1879">
            <v>14366</v>
          </cell>
        </row>
        <row r="1880">
          <cell r="D1880">
            <v>9976</v>
          </cell>
          <cell r="E1880" t="str">
            <v>REDUCCION PVC E.L. D= 1" x 1/2" (BUJE SOLDADO)</v>
          </cell>
          <cell r="F1880" t="str">
            <v>UN</v>
          </cell>
          <cell r="G1880">
            <v>1282</v>
          </cell>
        </row>
        <row r="1881">
          <cell r="D1881">
            <v>9977</v>
          </cell>
          <cell r="E1881" t="str">
            <v>REGISTRO DE PASO DIRECTO TIPO PESADO 1/2" EN BRONCE</v>
          </cell>
          <cell r="F1881" t="str">
            <v>UN</v>
          </cell>
          <cell r="G1881">
            <v>57375</v>
          </cell>
        </row>
        <row r="1882">
          <cell r="D1882">
            <v>9978</v>
          </cell>
          <cell r="E1882" t="str">
            <v>TRANSFORMADOR TRIFASICO SECO 150 KVA, 11400 V - 208/120 V</v>
          </cell>
          <cell r="F1882" t="str">
            <v>UN</v>
          </cell>
          <cell r="G1882">
            <v>13770733</v>
          </cell>
        </row>
        <row r="1883">
          <cell r="D1883">
            <v>9979</v>
          </cell>
          <cell r="E1883" t="str">
            <v>CELDA TRANSFORMADOR DE 150 KVA, 13.2 KV. CELDA METÁLICA M.T. PARA ALOJAR TRANSFORMADOR TIPO SECO DE 15 KV. EN LÁMINA COLD ROLLED CAL. 14-16 CON PINTURA EN POLVO ELECTROSTÁTICA</v>
          </cell>
          <cell r="F1883" t="str">
            <v>UN</v>
          </cell>
          <cell r="G1883">
            <v>3404250</v>
          </cell>
        </row>
        <row r="1884">
          <cell r="D1884">
            <v>9980</v>
          </cell>
          <cell r="E1884" t="str">
            <v>CONECTORES PLUG RJ 45 PARA CABLE UTP</v>
          </cell>
          <cell r="F1884" t="str">
            <v>UN</v>
          </cell>
          <cell r="G1884">
            <v>847</v>
          </cell>
        </row>
        <row r="1885">
          <cell r="D1885">
            <v>9981</v>
          </cell>
          <cell r="E1885" t="str">
            <v>PONCHADOR JACK PARA DATOS PARA RJ 45 - PINZA TELEFÓNICA METÁLICA</v>
          </cell>
          <cell r="F1885" t="str">
            <v>UN</v>
          </cell>
          <cell r="G1885">
            <v>56737</v>
          </cell>
        </row>
        <row r="1886">
          <cell r="D1886">
            <v>9982</v>
          </cell>
          <cell r="E1886" t="str">
            <v>TAPA TROQUEL SENCILLO DE 12 cm</v>
          </cell>
          <cell r="F1886" t="str">
            <v>UN</v>
          </cell>
          <cell r="G1886">
            <v>2269</v>
          </cell>
        </row>
        <row r="1887">
          <cell r="D1887">
            <v>9984</v>
          </cell>
          <cell r="E1887" t="str">
            <v>JACK PARA DATOS CATEGORÍA 6A amperios. componente blindado, ponchado a 180.</v>
          </cell>
          <cell r="F1887" t="str">
            <v>ML</v>
          </cell>
          <cell r="G1887">
            <v>23955</v>
          </cell>
        </row>
        <row r="1888">
          <cell r="D1888">
            <v>9985</v>
          </cell>
          <cell r="E1888" t="str">
            <v>SEÑAL EN POLIESTIRENO (30cm x 20cm) FOTOLUMINISCENTE - NORMA NTC - ISO</v>
          </cell>
          <cell r="F1888" t="str">
            <v>UN</v>
          </cell>
          <cell r="G1888">
            <v>17731</v>
          </cell>
        </row>
        <row r="1889">
          <cell r="D1889">
            <v>9986</v>
          </cell>
          <cell r="E1889" t="str">
            <v>SEÑAL EN POLIESTRIENO (30cm x 45cm) REFLECTIVO GRADO INGENIERÍA - NORMA ISO</v>
          </cell>
          <cell r="F1889" t="str">
            <v>UN</v>
          </cell>
          <cell r="G1889">
            <v>75327</v>
          </cell>
        </row>
        <row r="1890">
          <cell r="D1890">
            <v>9987</v>
          </cell>
          <cell r="E1890" t="str">
            <v>LAMINA COLD ROLLED</v>
          </cell>
          <cell r="F1890" t="str">
            <v>KG</v>
          </cell>
          <cell r="G1890">
            <v>3154</v>
          </cell>
        </row>
        <row r="1891">
          <cell r="D1891">
            <v>9988</v>
          </cell>
          <cell r="E1891" t="str">
            <v>PROTECCIÓN CONTRA SOBRETENSIONES TRANSITORIAS - DPS</v>
          </cell>
          <cell r="F1891" t="str">
            <v>UN</v>
          </cell>
          <cell r="G1891">
            <v>1412386</v>
          </cell>
        </row>
        <row r="1892">
          <cell r="D1892">
            <v>9989</v>
          </cell>
          <cell r="E1892" t="str">
            <v>BISAGRA METÁLICA DE NUDO ACERO INOXIDABLE 4" x 3"  2mm</v>
          </cell>
          <cell r="F1892" t="str">
            <v>UN</v>
          </cell>
          <cell r="G1892">
            <v>9853</v>
          </cell>
        </row>
        <row r="1893">
          <cell r="D1893">
            <v>9990</v>
          </cell>
          <cell r="E1893" t="str">
            <v>FALLEBA METÁLICA INCRUSTAR TIPO BÁSCULA 2" (pg)</v>
          </cell>
          <cell r="F1893" t="str">
            <v>UN</v>
          </cell>
          <cell r="G1893">
            <v>12608</v>
          </cell>
        </row>
        <row r="1894">
          <cell r="D1894">
            <v>9991</v>
          </cell>
          <cell r="E1894" t="str">
            <v>TOTALIZADOR TRIFÁSICO 200 A</v>
          </cell>
          <cell r="F1894" t="str">
            <v>UN</v>
          </cell>
          <cell r="G1894">
            <v>365604</v>
          </cell>
        </row>
        <row r="1895">
          <cell r="D1895">
            <v>9992</v>
          </cell>
          <cell r="E1895" t="str">
            <v>TUBO METÁLICO GALVANIZADO DE 3" CALIBRE 14</v>
          </cell>
          <cell r="F1895" t="str">
            <v>ML</v>
          </cell>
          <cell r="G1895">
            <v>20362</v>
          </cell>
        </row>
        <row r="1896">
          <cell r="D1896">
            <v>9993</v>
          </cell>
          <cell r="E1896" t="str">
            <v>AGREGADOS SELECCIONADOS (TAMAÑO MÁXIMO 1") BANDAS SONORAS REDUCE VELOCIDAD.</v>
          </cell>
          <cell r="F1896" t="str">
            <v>M3</v>
          </cell>
          <cell r="G1896">
            <v>72590</v>
          </cell>
        </row>
        <row r="1897">
          <cell r="D1897">
            <v>9994</v>
          </cell>
          <cell r="E1897" t="str">
            <v>RESINA TERMOPLÁSTICA - PINTURA TERMOPLÁSTICA</v>
          </cell>
          <cell r="F1897" t="str">
            <v>KG</v>
          </cell>
          <cell r="G1897">
            <v>10460</v>
          </cell>
        </row>
        <row r="1898">
          <cell r="D1898">
            <v>9995</v>
          </cell>
          <cell r="E1898" t="str">
            <v xml:space="preserve">CAMIÓN CON CALDERA PARA DERRETIR EL TERMOPLÁSTICO </v>
          </cell>
          <cell r="F1898" t="str">
            <v>HR</v>
          </cell>
          <cell r="G1898">
            <v>61631</v>
          </cell>
        </row>
        <row r="1899">
          <cell r="D1899">
            <v>9997</v>
          </cell>
          <cell r="E1899" t="str">
            <v>TRITUBO PE 100 FOPT DE 40mm (1 1/4") RDE 13.5 MULTF Rollo de 500 mt.</v>
          </cell>
          <cell r="F1899" t="str">
            <v>ML</v>
          </cell>
          <cell r="G1899">
            <v>13115</v>
          </cell>
        </row>
        <row r="1900">
          <cell r="D1900">
            <v>9999</v>
          </cell>
          <cell r="E1900" t="str">
            <v>CANALETA METÁLICA DE 12 cm x 5 cm CON TAPA (2.40m)</v>
          </cell>
          <cell r="F1900" t="str">
            <v>ML</v>
          </cell>
          <cell r="G1900">
            <v>14569</v>
          </cell>
        </row>
        <row r="1901">
          <cell r="D1901">
            <v>10000</v>
          </cell>
          <cell r="E1901" t="str">
            <v>CHEVRON 90 cm x 40 cm, REFLECTIVO PRISMÁTICO TIPO VII O SUPERIOR, AMARILLO LIMÓN FLUORESCENTE EN LÁMINA GALVANIZADA, PEDESTAL EN ÁNGULO. Suministro e Instalación.</v>
          </cell>
          <cell r="F1901" t="str">
            <v>ML</v>
          </cell>
          <cell r="G1901">
            <v>237905</v>
          </cell>
        </row>
        <row r="1902">
          <cell r="D1902">
            <v>10009</v>
          </cell>
          <cell r="E1902" t="str">
            <v>PINTURA ACRÍLICA BASE AGUA (e=15mils. Incluye Suministro y Aplicación con Equipo. Incluye Microesferas)</v>
          </cell>
          <cell r="F1902" t="str">
            <v>M2</v>
          </cell>
          <cell r="G1902">
            <v>28560</v>
          </cell>
        </row>
        <row r="1903">
          <cell r="D1903">
            <v>10010</v>
          </cell>
          <cell r="E1903" t="str">
            <v>PINTURA EN FRÍO PARA DEMARCACIÓN DE VÍAS. A= 15 cm. INCLUYE EQUIPO AUTOPROPULSADO Y MANO DE OBRA.</v>
          </cell>
          <cell r="F1903" t="str">
            <v>ML</v>
          </cell>
          <cell r="G1903">
            <v>1299</v>
          </cell>
        </row>
        <row r="1904">
          <cell r="D1904">
            <v>10011</v>
          </cell>
          <cell r="E1904" t="str">
            <v>PINTURA DE TRÁFICO - IMPRIMANTE NEGRO</v>
          </cell>
          <cell r="F1904" t="str">
            <v>ML</v>
          </cell>
          <cell r="G1904">
            <v>1281</v>
          </cell>
        </row>
        <row r="1905">
          <cell r="D1905">
            <v>10012</v>
          </cell>
          <cell r="E1905" t="str">
            <v>PINTURA DE TRÁFICO - IMPRIMANTE NEGRO - Incluye suministro y aplicación</v>
          </cell>
          <cell r="F1905" t="str">
            <v>M2</v>
          </cell>
          <cell r="G1905">
            <v>21182</v>
          </cell>
        </row>
        <row r="1906">
          <cell r="D1906">
            <v>10013</v>
          </cell>
          <cell r="E1906" t="str">
            <v>FENOLES. Norma: SM 5530 B, D.</v>
          </cell>
          <cell r="F1906" t="str">
            <v>UN</v>
          </cell>
          <cell r="G1906">
            <v>39270</v>
          </cell>
        </row>
        <row r="1907">
          <cell r="D1907">
            <v>10014</v>
          </cell>
          <cell r="E1907" t="str">
            <v>USO DEL PENETRÓMETRO DINÁMICO DE CONO EN APLICACIONES DE PAVIMENTOS A POCA PROFUNDIDAD. Norma técnica: INV E 172-13 ASTM D6951 / D6951M - 09(2015).</v>
          </cell>
          <cell r="F1907" t="str">
            <v>UN</v>
          </cell>
          <cell r="G1907">
            <v>49861</v>
          </cell>
        </row>
        <row r="1908">
          <cell r="D1908">
            <v>10015</v>
          </cell>
          <cell r="E1908" t="str">
            <v>DETERMINACIÓN DE SUELOS EXPANSIVOS (PROBETA). Norma técnica: INV E 132-13.</v>
          </cell>
          <cell r="F1908" t="str">
            <v>UN</v>
          </cell>
          <cell r="G1908">
            <v>54740</v>
          </cell>
        </row>
        <row r="1909">
          <cell r="D1909">
            <v>10016</v>
          </cell>
          <cell r="E1909" t="str">
            <v>DETECCIÓN DEL REFUERZO UTILIZANDO FERROSCAN (POR ELEMENTO)</v>
          </cell>
          <cell r="F1909" t="str">
            <v>UN</v>
          </cell>
          <cell r="G1909">
            <v>191751</v>
          </cell>
        </row>
        <row r="1910">
          <cell r="D1910">
            <v>10017</v>
          </cell>
          <cell r="E1910" t="str">
            <v>DETERMINACIÓN DE LA FINURA DEL CEMENTO HIDRÁULICO POR MEDIO DEL APARATO BLAINE DE PERMEABILIDAD AL AIRE. Norma técnica:  NTC - 33  ASTM C204 .</v>
          </cell>
          <cell r="F1910" t="str">
            <v>UN</v>
          </cell>
          <cell r="G1910">
            <v>74970</v>
          </cell>
        </row>
        <row r="1911">
          <cell r="D1911">
            <v>10018</v>
          </cell>
          <cell r="E1911" t="str">
            <v>DETERMINACIÓN DE LA VISCOSIDAD DEL ASFALTO EMPLEANDO UN VISCOSÍMETRO ROTACIONAL (UNA TEMPERATURA). Norma técnica: INV E – 717 - 13 ASTM D4402 - D4402M AASHTO T 316 – 06.</v>
          </cell>
          <cell r="F1911" t="str">
            <v>UN</v>
          </cell>
          <cell r="G1911">
            <v>191590</v>
          </cell>
        </row>
        <row r="1912">
          <cell r="D1912">
            <v>10019</v>
          </cell>
          <cell r="E1912" t="str">
            <v>DETERMINACIÓN LÍMITE LÍQUIDO, LÍMITE PLÁSTICO E ÍNDICE DE PLASTICIDAD DE SUELOS. Norma técnica: INV E 125-13 e INV E 126-13 NTC-4630-1999.</v>
          </cell>
          <cell r="F1912" t="str">
            <v>UN</v>
          </cell>
          <cell r="G1912">
            <v>59500</v>
          </cell>
        </row>
        <row r="1913">
          <cell r="D1913">
            <v>10020</v>
          </cell>
          <cell r="E1913" t="str">
            <v>PH DE LOS SUELOS. Norma técnica: INV E -131.</v>
          </cell>
          <cell r="F1913" t="str">
            <v>UN</v>
          </cell>
          <cell r="G1913">
            <v>43673</v>
          </cell>
        </row>
        <row r="1914">
          <cell r="D1914">
            <v>10021</v>
          </cell>
          <cell r="E1914" t="str">
            <v>RELACIONES HUMEDAD-DENSIDAD DE MEZCLAS DE SUELO CEMENTO. Norma técnica: INV E 611-13.</v>
          </cell>
          <cell r="F1914" t="str">
            <v>UN</v>
          </cell>
          <cell r="G1914">
            <v>154700</v>
          </cell>
        </row>
        <row r="1915">
          <cell r="D1915">
            <v>10022</v>
          </cell>
          <cell r="E1915" t="str">
            <v>HUMEDECIMIENTO Y SECADO DE MEZCLAS COMPACTADAS DE SUELO-CEMENTO. Norma técnica: INV E 612-13.</v>
          </cell>
          <cell r="F1915" t="str">
            <v>UN</v>
          </cell>
          <cell r="G1915">
            <v>676586</v>
          </cell>
        </row>
        <row r="1916">
          <cell r="D1916">
            <v>10023</v>
          </cell>
          <cell r="E1916" t="str">
            <v>RESISTENCIA A LA COMPRESIÓN DE LOS CILINDROS MOLDEADOS DE SUELO-CEMENTO. Norma técnica: INV E 612-13.</v>
          </cell>
          <cell r="F1916" t="str">
            <v>UN</v>
          </cell>
          <cell r="G1916">
            <v>14927</v>
          </cell>
        </row>
        <row r="1917">
          <cell r="D1917">
            <v>10024</v>
          </cell>
          <cell r="E1917" t="str">
            <v>DETERMINACIÓN DEL POTENCIAL DE CAMBIO VOLUMÉTRICO DE UN SUELO EMPLEANDO EL APARATO DE LAMBE. Norma técnica: INV E 120-13.</v>
          </cell>
          <cell r="F1917" t="str">
            <v>UN</v>
          </cell>
          <cell r="G1917">
            <v>190400</v>
          </cell>
        </row>
        <row r="1918">
          <cell r="D1918">
            <v>10025</v>
          </cell>
          <cell r="E1918" t="str">
            <v>VACÍOS DEL LLENANTE SECO COMPACTADO. Norma técnica: INV E 229-13.</v>
          </cell>
          <cell r="F1918" t="str">
            <v>UN</v>
          </cell>
          <cell r="G1918">
            <v>269892</v>
          </cell>
        </row>
        <row r="1919">
          <cell r="D1919">
            <v>10026</v>
          </cell>
          <cell r="E1919" t="str">
            <v>MÉTODO PARA LA DETERMINACIÓN DEL ÍNDICE DE RESISTENCIA AL PUNZONAMIENTO DE GEOTEXTILES, GEOMEMBRANAS Y PRODUCTOS RELACIONADOS. Norma técnica: ASTM D4833 D4833M - 07(2013)e1.</v>
          </cell>
          <cell r="F1919" t="str">
            <v>UN</v>
          </cell>
          <cell r="G1919">
            <v>261800</v>
          </cell>
        </row>
        <row r="1920">
          <cell r="D1920">
            <v>10027</v>
          </cell>
          <cell r="E1920" t="str">
            <v>MÉTODO PARA LA DETERMINACIÓN DE LA RESISTENCIA AL RASGADO TRAPEZOIDAL DE GEOTEXTILES. Norma técnica: ASTM D4533 D4533M - 15.</v>
          </cell>
          <cell r="F1920" t="str">
            <v>UN</v>
          </cell>
          <cell r="G1920">
            <v>226100</v>
          </cell>
        </row>
        <row r="1921">
          <cell r="D1921">
            <v>10028</v>
          </cell>
          <cell r="E1921" t="str">
            <v>MÉTODO PARA LA DETERMINACIÓN DE LA PERMEABILIDAD DEL AGUA DE LOS GEOTEXTILES POR MEDIO DE LA PERMITIVIDAD. Norma técnica: ASTM D4491 D4491M - 17.</v>
          </cell>
          <cell r="F1921" t="str">
            <v>UN</v>
          </cell>
          <cell r="G1921">
            <v>214200</v>
          </cell>
        </row>
        <row r="1922">
          <cell r="D1922">
            <v>10032</v>
          </cell>
          <cell r="E1922" t="str">
            <v>TRANSFORMADOR  SECO CLASE F TRIFASICO DE 45 KVA, 11.4/0.480-277 KV ZCC 4%</v>
          </cell>
          <cell r="F1922" t="str">
            <v>UN</v>
          </cell>
          <cell r="G1922">
            <v>20860486</v>
          </cell>
        </row>
        <row r="1923">
          <cell r="D1923">
            <v>10033</v>
          </cell>
          <cell r="E1923" t="str">
            <v>ADAPTADOR PVC MACHO ROSCADO 1 1/2"</v>
          </cell>
          <cell r="F1923" t="str">
            <v>UN</v>
          </cell>
          <cell r="G1923">
            <v>4282</v>
          </cell>
        </row>
        <row r="1924">
          <cell r="D1924">
            <v>10035</v>
          </cell>
          <cell r="E1924" t="str">
            <v>REDUCCION PVC E.L.  D= 1 1/2 x 1/2" (BUJE SOLDADO)</v>
          </cell>
          <cell r="F1924" t="str">
            <v>UN</v>
          </cell>
          <cell r="G1924">
            <v>3801</v>
          </cell>
        </row>
        <row r="1925">
          <cell r="D1925">
            <v>10066</v>
          </cell>
          <cell r="E1925" t="str">
            <v>DETERMINACIÓN DEL CONTENIDO DE MATERIA ORGÁNICA DE UN SUELO POR EL MÉTODO DE PERMANGANATO POTÁSICO. Norma técnica: UNE 103204.</v>
          </cell>
          <cell r="F1925" t="str">
            <v>UN</v>
          </cell>
          <cell r="G1925">
            <v>125545</v>
          </cell>
        </row>
        <row r="1926">
          <cell r="D1926">
            <v>10072</v>
          </cell>
          <cell r="E1926" t="str">
            <v>SENSOR DE MOVIMIENTO 360° PARA LUMINARIA</v>
          </cell>
          <cell r="F1926" t="str">
            <v>UN</v>
          </cell>
          <cell r="G1926">
            <v>34857</v>
          </cell>
        </row>
        <row r="1927">
          <cell r="D1927">
            <v>10074</v>
          </cell>
          <cell r="E1927" t="str">
            <v>TEE PVC REDUCIDA U.M. 3" x 2"</v>
          </cell>
          <cell r="F1927" t="str">
            <v>UN</v>
          </cell>
          <cell r="G1927">
            <v>16829</v>
          </cell>
        </row>
        <row r="1928">
          <cell r="D1928">
            <v>10079</v>
          </cell>
          <cell r="E1928" t="str">
            <v>BREAKER INDUSTRIAL 3X30AMP</v>
          </cell>
          <cell r="F1928" t="str">
            <v>UN</v>
          </cell>
          <cell r="G1928">
            <v>160597</v>
          </cell>
        </row>
        <row r="1929">
          <cell r="D1929">
            <v>10085</v>
          </cell>
          <cell r="E1929" t="str">
            <v>BREAKER INDUSTRIAL 3X40 AMP</v>
          </cell>
          <cell r="F1929" t="str">
            <v>UN</v>
          </cell>
          <cell r="G1929">
            <v>130189</v>
          </cell>
        </row>
        <row r="1930">
          <cell r="D1930">
            <v>10089</v>
          </cell>
          <cell r="E1930" t="str">
            <v>MALLA ELECTROSOLDADA S=150 x150 mm, Ø=7.5 mm x 7.5 mm</v>
          </cell>
          <cell r="F1930" t="str">
            <v>KG</v>
          </cell>
          <cell r="G1930">
            <v>3630</v>
          </cell>
        </row>
        <row r="1931">
          <cell r="D1931">
            <v>10090</v>
          </cell>
          <cell r="E1931" t="str">
            <v>MALLA ELECTROSOLDADA S=150 x150 mm, Ø=6.5 mm x 6.5 mm</v>
          </cell>
          <cell r="F1931" t="str">
            <v>KG</v>
          </cell>
          <cell r="G1931">
            <v>3630</v>
          </cell>
        </row>
        <row r="1932">
          <cell r="D1932">
            <v>10094</v>
          </cell>
          <cell r="E1932" t="str">
            <v>INTERRUPTOR SENCILLO CONMUTABLE PARA ENCENDIDO/APAGADO DE ILUMINACIÓN DE 20 A.</v>
          </cell>
          <cell r="F1932" t="str">
            <v>UN</v>
          </cell>
          <cell r="G1932">
            <v>3717</v>
          </cell>
        </row>
        <row r="1933">
          <cell r="D1933">
            <v>10096</v>
          </cell>
          <cell r="E1933" t="str">
            <v>BREAKER INDUSTRIAL 3X20AMP</v>
          </cell>
          <cell r="F1933" t="str">
            <v>UN</v>
          </cell>
          <cell r="G1933">
            <v>88550</v>
          </cell>
        </row>
        <row r="1934">
          <cell r="D1934">
            <v>10101</v>
          </cell>
          <cell r="E1934" t="str">
            <v>CODO 90° PVC E.L. D=3/4"</v>
          </cell>
          <cell r="F1934" t="str">
            <v>UN</v>
          </cell>
          <cell r="G1934">
            <v>1063</v>
          </cell>
        </row>
        <row r="1935">
          <cell r="D1935">
            <v>10136</v>
          </cell>
          <cell r="E1935" t="str">
            <v>TEE PVC E.L. D=2"</v>
          </cell>
          <cell r="F1935" t="str">
            <v>UN</v>
          </cell>
          <cell r="G1935">
            <v>15650</v>
          </cell>
        </row>
        <row r="1936">
          <cell r="D1936">
            <v>10145</v>
          </cell>
          <cell r="E1936" t="str">
            <v>TEE HD EXTREMO JUNTA HIDRÁULICA 4"X4" (100x100mm)</v>
          </cell>
          <cell r="F1936" t="str">
            <v>UN</v>
          </cell>
          <cell r="G1936">
            <v>248631</v>
          </cell>
        </row>
        <row r="1937">
          <cell r="D1937">
            <v>10147</v>
          </cell>
          <cell r="E1937" t="str">
            <v>ADAPTADOR PVC MACHO ROSCADO D=1"</v>
          </cell>
          <cell r="F1937" t="str">
            <v>UN</v>
          </cell>
          <cell r="G1937">
            <v>1736</v>
          </cell>
        </row>
        <row r="1938">
          <cell r="D1938">
            <v>10154</v>
          </cell>
          <cell r="E1938" t="str">
            <v>UNION DRESSER HD D=16"</v>
          </cell>
          <cell r="F1938" t="str">
            <v>UN</v>
          </cell>
          <cell r="G1938">
            <v>1015571</v>
          </cell>
        </row>
        <row r="1939">
          <cell r="D1939">
            <v>10158</v>
          </cell>
          <cell r="E1939" t="str">
            <v>VÁLVULA COMPUERTA D=2" EXTREMOS BRIDADOS (A) (150 PSI)</v>
          </cell>
          <cell r="F1939" t="str">
            <v>UN</v>
          </cell>
          <cell r="G1939">
            <v>417241</v>
          </cell>
        </row>
        <row r="1940">
          <cell r="D1940">
            <v>10163</v>
          </cell>
          <cell r="E1940" t="str">
            <v>SEÑAL VERTICAL GRUPO DE PREVENTIVAS SR-38 Y SR-39 TIPO RECTÁNGULO (75cm x 25cm)</v>
          </cell>
          <cell r="F1940" t="str">
            <v>UN</v>
          </cell>
          <cell r="G1940">
            <v>265965</v>
          </cell>
        </row>
        <row r="1941">
          <cell r="D1941">
            <v>10167</v>
          </cell>
          <cell r="E1941" t="str">
            <v>LLAVE MANGUERA 1/2"</v>
          </cell>
          <cell r="F1941" t="str">
            <v>UN</v>
          </cell>
          <cell r="G1941">
            <v>44012</v>
          </cell>
        </row>
        <row r="1942">
          <cell r="D1942">
            <v>10181</v>
          </cell>
          <cell r="E1942" t="str">
            <v>UNION PVC (PRESION) EXTREMO LISO D=1"</v>
          </cell>
          <cell r="F1942" t="str">
            <v>UN</v>
          </cell>
          <cell r="G1942">
            <v>1098</v>
          </cell>
        </row>
        <row r="1943">
          <cell r="D1943">
            <v>10189</v>
          </cell>
          <cell r="E1943" t="str">
            <v>UNION DRESSER HD D=24"</v>
          </cell>
          <cell r="F1943" t="str">
            <v>UN</v>
          </cell>
          <cell r="G1943">
            <v>2372878</v>
          </cell>
        </row>
        <row r="1944">
          <cell r="D1944">
            <v>10203</v>
          </cell>
          <cell r="E1944" t="str">
            <v>ENCUESTA DE PERCEPCIÓN CIUDADANA. Incl. formato de encuesta de percepción ciudadana, diseño de muestra y metodología de recolección en campo, base de datos en formato excel, presentación de resultados</v>
          </cell>
          <cell r="F1944" t="str">
            <v>UN</v>
          </cell>
          <cell r="G1944">
            <v>77350</v>
          </cell>
        </row>
        <row r="1945">
          <cell r="D1945">
            <v>10211</v>
          </cell>
          <cell r="E1945" t="str">
            <v>PLANTACIÓN DE ÁRBOL LIQUIDAMBAR H=1.5mt (Incluye siembra, caja, tierra abonada, tutor) SUMINISTRO Y SIEMBRA</v>
          </cell>
          <cell r="F1945" t="str">
            <v>UN</v>
          </cell>
          <cell r="G1945">
            <v>154000</v>
          </cell>
        </row>
        <row r="1946">
          <cell r="D1946">
            <v>10212</v>
          </cell>
          <cell r="E1946" t="str">
            <v>PLANTACIÓN DE ÁRBOL CEDRO H=1.5mt (Incluye siembra, caja, tierra abonada, tutor) SUMINISTRO Y SIEMBRA</v>
          </cell>
          <cell r="F1946" t="str">
            <v>UN</v>
          </cell>
          <cell r="G1946">
            <v>138000</v>
          </cell>
        </row>
        <row r="1947">
          <cell r="D1947">
            <v>10232</v>
          </cell>
          <cell r="E1947" t="str">
            <v>TUBERIA DB PVC TELEFÓNICO D=4"</v>
          </cell>
          <cell r="F1947" t="str">
            <v>ML</v>
          </cell>
          <cell r="G1947">
            <v>27147</v>
          </cell>
        </row>
        <row r="1948">
          <cell r="D1948">
            <v>10251</v>
          </cell>
          <cell r="E1948" t="str">
            <v>TEE PVC SOLDAR E.L. D=3/4" SCHEDULE 40</v>
          </cell>
          <cell r="F1948" t="str">
            <v>UN</v>
          </cell>
          <cell r="G1948">
            <v>1482</v>
          </cell>
        </row>
        <row r="1949">
          <cell r="D1949">
            <v>10262</v>
          </cell>
          <cell r="E1949" t="str">
            <v>CODO HD EXTREMO JUNTA HIDRÁULICA PARA PVC 22.5ºX4"</v>
          </cell>
          <cell r="F1949" t="str">
            <v>UN</v>
          </cell>
          <cell r="G1949">
            <v>172525</v>
          </cell>
        </row>
        <row r="1950">
          <cell r="D1950">
            <v>10279</v>
          </cell>
          <cell r="E1950" t="str">
            <v>ÁNGULO ALUMINIO BLANCO DE 3m DE 66mm x 39mm</v>
          </cell>
          <cell r="F1950" t="str">
            <v>UN</v>
          </cell>
          <cell r="G1950">
            <v>5900</v>
          </cell>
        </row>
        <row r="1951">
          <cell r="D1951">
            <v>10282</v>
          </cell>
          <cell r="E1951" t="str">
            <v>MASILLA PARA LÁMINAS DE YESO Y CARTÓN, PARA DRY WALL</v>
          </cell>
          <cell r="F1951" t="str">
            <v>GLN</v>
          </cell>
          <cell r="G1951">
            <v>7177</v>
          </cell>
        </row>
        <row r="1952">
          <cell r="D1952">
            <v>10283</v>
          </cell>
          <cell r="E1952" t="str">
            <v>CINTA FIBRA DE VIDRIO PARA DRY WALL 5cm DE ANCHO</v>
          </cell>
          <cell r="F1952" t="str">
            <v>ML</v>
          </cell>
          <cell r="G1952">
            <v>113</v>
          </cell>
        </row>
        <row r="1953">
          <cell r="D1953">
            <v>10288</v>
          </cell>
          <cell r="E1953" t="str">
            <v>BARRAJE PREFORMADO BT DE 6 SALIDAS, AP 280 CON FUSIBLE DE 175 AMP</v>
          </cell>
          <cell r="F1953" t="str">
            <v>UN</v>
          </cell>
          <cell r="G1953">
            <v>156434</v>
          </cell>
        </row>
        <row r="1954">
          <cell r="D1954">
            <v>10289</v>
          </cell>
          <cell r="E1954" t="str">
            <v>PANEL EN FIBRA MINERAL DE 60 cm x 60 cm x 14 mm.</v>
          </cell>
          <cell r="F1954" t="str">
            <v>UN</v>
          </cell>
          <cell r="G1954">
            <v>10990</v>
          </cell>
        </row>
        <row r="1955">
          <cell r="D1955">
            <v>10290</v>
          </cell>
          <cell r="E1955" t="str">
            <v>TEE ALUMINIO BLANCO DE 3m DE 18mm x 23mm</v>
          </cell>
          <cell r="F1955" t="str">
            <v>ML</v>
          </cell>
          <cell r="G1955">
            <v>2230</v>
          </cell>
        </row>
        <row r="1956">
          <cell r="D1956">
            <v>10299</v>
          </cell>
          <cell r="E1956" t="str">
            <v>TUBERIA PVC PRESION E.L. D=3/4"  RDE 21</v>
          </cell>
          <cell r="F1956" t="str">
            <v>ML</v>
          </cell>
          <cell r="G1956">
            <v>3552</v>
          </cell>
        </row>
        <row r="1957">
          <cell r="D1957">
            <v>10303</v>
          </cell>
          <cell r="E1957" t="str">
            <v>LAMINA ACERO INOXIDABLE 304 Cal. 18</v>
          </cell>
          <cell r="F1957" t="str">
            <v>M2</v>
          </cell>
          <cell r="G1957">
            <v>111865</v>
          </cell>
        </row>
        <row r="1958">
          <cell r="D1958">
            <v>10348</v>
          </cell>
          <cell r="E1958" t="str">
            <v>MEDIDOR PARA AGUA DE 1/2"</v>
          </cell>
          <cell r="F1958" t="str">
            <v>UN</v>
          </cell>
          <cell r="G1958">
            <v>110122</v>
          </cell>
        </row>
        <row r="1959">
          <cell r="D1959">
            <v>10355</v>
          </cell>
          <cell r="E1959" t="str">
            <v>LADRILLO PRENSADO LIVIANO 24x12x6</v>
          </cell>
          <cell r="F1959" t="str">
            <v>UN</v>
          </cell>
          <cell r="G1959">
            <v>711</v>
          </cell>
        </row>
        <row r="1960">
          <cell r="D1960">
            <v>10357</v>
          </cell>
          <cell r="E1960" t="str">
            <v>PIEDRA MUÑECA BOGOTANA PULIDA 600X400X60MM</v>
          </cell>
          <cell r="F1960" t="str">
            <v>M2</v>
          </cell>
          <cell r="G1960">
            <v>157180</v>
          </cell>
        </row>
        <row r="1961">
          <cell r="D1961">
            <v>10359</v>
          </cell>
          <cell r="E1961" t="str">
            <v>BORDILLO PREFABRICADO A81 (800x150x350mm)</v>
          </cell>
          <cell r="F1961" t="str">
            <v>UN</v>
          </cell>
          <cell r="G1961">
            <v>23136</v>
          </cell>
        </row>
        <row r="1962">
          <cell r="D1962">
            <v>10375</v>
          </cell>
          <cell r="E1962" t="str">
            <v>LIQUIDAMBAR H=2.5m (Incluye tutor con manguera y almabre)</v>
          </cell>
          <cell r="F1962" t="str">
            <v>UN</v>
          </cell>
          <cell r="G1962">
            <v>80000</v>
          </cell>
        </row>
        <row r="1963">
          <cell r="D1963">
            <v>10381</v>
          </cell>
          <cell r="E1963" t="str">
            <v>PALMA PHOENIX H=3.5m (Incluye tutor con manguera y almabre)</v>
          </cell>
          <cell r="F1963" t="str">
            <v>UN</v>
          </cell>
          <cell r="G1963">
            <v>416500</v>
          </cell>
        </row>
        <row r="1964">
          <cell r="D1964">
            <v>10398</v>
          </cell>
          <cell r="E1964" t="str">
            <v>PERSIANA EN ALUMINIO EXTRUIDO NATURAL MATE O ACERO GALVANIZADO (Suministro e instalación)</v>
          </cell>
          <cell r="F1964" t="str">
            <v>M2</v>
          </cell>
          <cell r="G1964">
            <v>233090</v>
          </cell>
        </row>
        <row r="1965">
          <cell r="D1965">
            <v>10401</v>
          </cell>
          <cell r="E1965" t="str">
            <v>CAJA 4X2 DE 3/4" (Soporte de dispositivo). Metalica</v>
          </cell>
          <cell r="F1965" t="str">
            <v>UN</v>
          </cell>
          <cell r="G1965">
            <v>1954</v>
          </cell>
        </row>
        <row r="1966">
          <cell r="D1966">
            <v>10421</v>
          </cell>
          <cell r="E1966" t="str">
            <v>HIEDRA MIAMI (12 Unidades por m2)</v>
          </cell>
          <cell r="F1966" t="str">
            <v>M2</v>
          </cell>
          <cell r="G1966">
            <v>14000</v>
          </cell>
        </row>
        <row r="1967">
          <cell r="D1967">
            <v>10441</v>
          </cell>
          <cell r="E1967" t="str">
            <v>CABLE CONDUCTOR MONOPOLAR DE ALUMINIO HF FR PARA 600 V  C.A.  CALIBRE No.6 AWG</v>
          </cell>
          <cell r="F1967" t="str">
            <v>ML</v>
          </cell>
          <cell r="G1967">
            <v>1249</v>
          </cell>
        </row>
        <row r="1968">
          <cell r="D1968">
            <v>10442</v>
          </cell>
          <cell r="E1968" t="str">
            <v>CABLE MONOPOLAR DE COBRE, HF FR PARA 600 V  C.A. CALIBRE No. 8 AWG</v>
          </cell>
          <cell r="F1968" t="str">
            <v>ML</v>
          </cell>
          <cell r="G1968">
            <v>3578</v>
          </cell>
        </row>
        <row r="1969">
          <cell r="D1969">
            <v>10467</v>
          </cell>
          <cell r="E1969" t="str">
            <v>CONCRETO GRAVA FINA 1/2" FLUIDO 6" COLOR OCRE 4000 PSI (280 Kg/Cm2)</v>
          </cell>
          <cell r="F1969" t="str">
            <v>M3</v>
          </cell>
          <cell r="G1969">
            <v>689355</v>
          </cell>
        </row>
        <row r="1970">
          <cell r="D1970">
            <v>10495</v>
          </cell>
          <cell r="E1970" t="str">
            <v>FACHADA FIJA EN PANELES DE VIDRIO LAMINADO DE SEGURIDAD EN 3 MÓDULOS VERTICALES CON BORDE PERIMETRAL EN NEOPRENO+ESTRUCT. METAL. EXTER. DE PERFIL TRAPEZ. FIJACIÓN A ESTRUCTURA CON BUJES.</v>
          </cell>
          <cell r="F1970" t="str">
            <v>M2</v>
          </cell>
          <cell r="G1970">
            <v>654930</v>
          </cell>
        </row>
        <row r="1971">
          <cell r="D1971">
            <v>10506</v>
          </cell>
          <cell r="E1971" t="str">
            <v>GRIFERÍA LAVAPLATOS MONOCONTROL</v>
          </cell>
          <cell r="F1971" t="str">
            <v>UN</v>
          </cell>
          <cell r="G1971">
            <v>92437</v>
          </cell>
        </row>
        <row r="1972">
          <cell r="D1972">
            <v>10510</v>
          </cell>
          <cell r="E1972" t="str">
            <v>DUCHA ANTIVANDÁLICA CON REGADERA TUBULAR</v>
          </cell>
          <cell r="F1972" t="str">
            <v>UN</v>
          </cell>
          <cell r="G1972">
            <v>359733</v>
          </cell>
        </row>
        <row r="1973">
          <cell r="D1973">
            <v>10511</v>
          </cell>
          <cell r="E1973" t="str">
            <v>GRIFERÍA LAVAMANOS DE MESON PUSH</v>
          </cell>
          <cell r="F1973" t="str">
            <v>UN</v>
          </cell>
          <cell r="G1973">
            <v>130586</v>
          </cell>
        </row>
        <row r="1974">
          <cell r="D1974">
            <v>10517</v>
          </cell>
          <cell r="E1974" t="str">
            <v>GRAFIL ACERO DE 5mm</v>
          </cell>
          <cell r="F1974" t="str">
            <v>KG</v>
          </cell>
          <cell r="G1974">
            <v>3511</v>
          </cell>
        </row>
        <row r="1975">
          <cell r="D1975">
            <v>10521</v>
          </cell>
          <cell r="E1975" t="str">
            <v>MORTERO IMPERMEABILIZANTE PARA ZONAS HÚMEDAS Y TANQUES DE AGUA POTABLE</v>
          </cell>
          <cell r="F1975" t="str">
            <v>KG</v>
          </cell>
          <cell r="G1975">
            <v>2326</v>
          </cell>
        </row>
        <row r="1976">
          <cell r="D1976">
            <v>10547</v>
          </cell>
          <cell r="E1976" t="str">
            <v>ESPEJO CRISTAL BISELADO DE 5MM COLOCADO SOBRE MARCO DE MADERA, PARA BAÑOS WC. H=1.00</v>
          </cell>
          <cell r="F1976" t="str">
            <v>M2</v>
          </cell>
          <cell r="G1976">
            <v>184977</v>
          </cell>
        </row>
        <row r="1977">
          <cell r="D1977">
            <v>10548</v>
          </cell>
          <cell r="E1977" t="str">
            <v>CINTA DOBLE FAZ INTERIORES 24 MM</v>
          </cell>
          <cell r="F1977" t="str">
            <v>ROLLO</v>
          </cell>
          <cell r="G1977">
            <v>16349</v>
          </cell>
        </row>
        <row r="1978">
          <cell r="D1978">
            <v>10560</v>
          </cell>
          <cell r="E1978" t="str">
            <v>DIVISIONES CANTILIVER ANCLADAS A MURO Y PUERTAS SANITARIOS EN ACERO INOXIDABLE, LÍNEA INSTITUCIONAL. (PUERTAS INCLUYEN CERRADO Y GANCHO ROPA). Suministro e instalación</v>
          </cell>
          <cell r="F1978" t="str">
            <v>M2</v>
          </cell>
          <cell r="G1978">
            <v>541218</v>
          </cell>
        </row>
        <row r="1979">
          <cell r="D1979">
            <v>10565</v>
          </cell>
          <cell r="E1979" t="str">
            <v>PUERTA EN VIDRIO TEMPLADO DE 10mm Y CONECTORES EN ACERO INOXIDABLE (Suministro e instalación).</v>
          </cell>
          <cell r="F1979" t="str">
            <v>M2</v>
          </cell>
          <cell r="G1979">
            <v>337981</v>
          </cell>
        </row>
        <row r="1980">
          <cell r="D1980">
            <v>10569</v>
          </cell>
          <cell r="E1980" t="str">
            <v>BARANDA EN VIDRIO TEMPLADO OPALIZADO DE 10mm H=1.00m Y PASAMANOS CILINDRICO EN ACERO INOXIDABLE MATE DE D=1 1/2" EDIFICIO ACCESO (ESCALERAS, RAMPAS, TERRAZAS, TORNIQUETES) (Suministro e instalación).</v>
          </cell>
          <cell r="F1980" t="str">
            <v>ML</v>
          </cell>
          <cell r="G1980">
            <v>503407</v>
          </cell>
        </row>
        <row r="1981">
          <cell r="D1981">
            <v>10591</v>
          </cell>
          <cell r="E1981" t="str">
            <v>BRIDA CIEGA EN ACERO D= 24". PRESIÓN DE TRABAJO= 150 PSI. No incluye espárragos, tuerca ni empaques. Norma de fabricación AWWA C 207 Clase D. Incluye Transporte.</v>
          </cell>
          <cell r="F1981" t="str">
            <v>UN</v>
          </cell>
          <cell r="G1981">
            <v>3264573</v>
          </cell>
        </row>
        <row r="1982">
          <cell r="D1982">
            <v>10592</v>
          </cell>
          <cell r="E1982" t="str">
            <v>FIBRA ÓPTICA MONOMODO 4 HILOS</v>
          </cell>
          <cell r="F1982" t="str">
            <v>ML</v>
          </cell>
          <cell r="G1982">
            <v>3016</v>
          </cell>
        </row>
        <row r="1983">
          <cell r="D1983">
            <v>10593</v>
          </cell>
          <cell r="E1983" t="str">
            <v>TUBO ACERO CARBÓN 16" STD 150 PSI</v>
          </cell>
          <cell r="F1983" t="str">
            <v>ML</v>
          </cell>
          <cell r="G1983">
            <v>515017</v>
          </cell>
        </row>
        <row r="1984">
          <cell r="D1984">
            <v>10594</v>
          </cell>
          <cell r="E1984" t="str">
            <v>CODO 90° ALCANTARILLADO D=10"</v>
          </cell>
          <cell r="F1984" t="str">
            <v>UN</v>
          </cell>
          <cell r="G1984">
            <v>299001</v>
          </cell>
        </row>
        <row r="1985">
          <cell r="D1985">
            <v>10596</v>
          </cell>
          <cell r="E1985" t="str">
            <v>CODO 90° ALCANTARILLADO D=12"</v>
          </cell>
          <cell r="F1985" t="str">
            <v>UN</v>
          </cell>
          <cell r="G1985">
            <v>432947</v>
          </cell>
        </row>
        <row r="1986">
          <cell r="D1986">
            <v>10597</v>
          </cell>
          <cell r="E1986" t="str">
            <v>CODO 90° ALCANTARILLADO D=16"</v>
          </cell>
          <cell r="F1986" t="str">
            <v>UN</v>
          </cell>
          <cell r="G1986">
            <v>1329362</v>
          </cell>
        </row>
        <row r="1987">
          <cell r="D1987">
            <v>10599</v>
          </cell>
          <cell r="E1987" t="str">
            <v>BRIDA FLANGLES SLIP-ON ACERO CARBÓN 150 D= 16"</v>
          </cell>
          <cell r="F1987" t="str">
            <v>UN</v>
          </cell>
          <cell r="G1987">
            <v>421446</v>
          </cell>
        </row>
        <row r="1988">
          <cell r="D1988">
            <v>10600</v>
          </cell>
          <cell r="E1988" t="str">
            <v>TUBERIA EN ACERO D=16" CON UNIONES ESPIGO-CAMPANA CON EMPAQUE DE CAUCHO, CON REVESTIMIENTO INTERIOR Y RECUBRIMIENTO EXTERIOR EN MORTERO DE CEMENTO. PRESIÓN DE TRABAJO = 150 PSI</v>
          </cell>
          <cell r="F1988" t="str">
            <v>ML</v>
          </cell>
          <cell r="G1988">
            <v>727709</v>
          </cell>
        </row>
        <row r="1989">
          <cell r="D1989">
            <v>10601</v>
          </cell>
          <cell r="E1989" t="str">
            <v>TUBO ACERO CARBÓN A106 SCH-40  S/C 4"</v>
          </cell>
          <cell r="F1989" t="str">
            <v>ML</v>
          </cell>
          <cell r="G1989">
            <v>81544</v>
          </cell>
        </row>
        <row r="1990">
          <cell r="D1990">
            <v>10602</v>
          </cell>
          <cell r="E1990" t="str">
            <v>TUBERIA EN ACERO D=24" CON UNIONES ESPIGO-CAMPANA CON EMPAQUE DE CAUCHO, CON REVESTIMIENTO INTERIOR Y RECUBRIMIENTO EXTERIOR EN MORTERO DE CEMENTO. PRESIÓN DE TRABAJO = 150 PSI</v>
          </cell>
          <cell r="F1990" t="str">
            <v>ML</v>
          </cell>
          <cell r="G1990">
            <v>833992</v>
          </cell>
        </row>
        <row r="1991">
          <cell r="D1991">
            <v>10603</v>
          </cell>
          <cell r="E1991" t="str">
            <v>FLECHA LUMINOSA INTERMITENTE DE 1.10 MTS DE LONGITUD Y 40 CMS DE ANCHO CON ESTRUCTURA EN TUBO CUADRADO DE 1" DE 1.60CMS DE ALTO (ALTURA TOTAL 2 MTS) EN CALIBRE 20. ESTRUCTURA EN ANGULO DE 1 1/2 X 1/8</v>
          </cell>
          <cell r="F1991" t="str">
            <v>UN</v>
          </cell>
          <cell r="G1991">
            <v>643493</v>
          </cell>
        </row>
        <row r="1992">
          <cell r="D1992">
            <v>10604</v>
          </cell>
          <cell r="E1992" t="str">
            <v>GEOMALLA RESISTENCIA ÚLTIMA 60 KN/M</v>
          </cell>
          <cell r="F1992" t="str">
            <v>M2</v>
          </cell>
          <cell r="G1992">
            <v>14697</v>
          </cell>
        </row>
        <row r="1993">
          <cell r="D1993">
            <v>10605</v>
          </cell>
          <cell r="E1993" t="str">
            <v>TUBO ACERO CARBÓN 24" STD 150 PSI</v>
          </cell>
          <cell r="F1993" t="str">
            <v>ML</v>
          </cell>
          <cell r="G1993">
            <v>674427</v>
          </cell>
        </row>
        <row r="1994">
          <cell r="D1994">
            <v>10606</v>
          </cell>
          <cell r="E1994" t="str">
            <v>JUEGO INFANTIL TIPO M-5A DE TRES PUESTOS, ACABADO SUPERFICIAL EN PINTURA EN POLVO SECO TGIC RESISTENTE A LA INTERPERIE. (Incluye suministro e instalación)</v>
          </cell>
          <cell r="F1994" t="str">
            <v>UN</v>
          </cell>
          <cell r="G1994">
            <v>2261000</v>
          </cell>
        </row>
        <row r="1995">
          <cell r="D1995">
            <v>10608</v>
          </cell>
          <cell r="E1995" t="str">
            <v>JUEGO INFANTIL TIPO M-3 METÁLICO. INCLUYE RODADERO, BARRAS DE FLEXIÓN, ESCALADOR ÁRBOL Y ARCO, PASAMANOS Y ANGULATADO, PLATAFORMAS CUBIERTAS, ACABDO SUPERFICIAL EN PINTURA EN POLVO EN SECO TGIC</v>
          </cell>
          <cell r="F1995" t="str">
            <v>UN</v>
          </cell>
          <cell r="G1995">
            <v>6247500</v>
          </cell>
        </row>
        <row r="1996">
          <cell r="D1996">
            <v>10609</v>
          </cell>
          <cell r="E1996" t="str">
            <v>BRIDA FLANGLES SLIP-ON ACERO CARBÓN 150 D= 12"</v>
          </cell>
          <cell r="F1996" t="str">
            <v>UN</v>
          </cell>
          <cell r="G1996">
            <v>313163</v>
          </cell>
        </row>
        <row r="1997">
          <cell r="D1997">
            <v>10613</v>
          </cell>
          <cell r="E1997" t="str">
            <v>BRIDA FLANGLES SLIP-ON ACERO CARBÓN 150 D= 4"</v>
          </cell>
          <cell r="F1997" t="str">
            <v>UN</v>
          </cell>
          <cell r="G1997">
            <v>57251</v>
          </cell>
        </row>
        <row r="1998">
          <cell r="D1998">
            <v>10614</v>
          </cell>
          <cell r="E1998" t="str">
            <v>SEÑAL VERTICAL SP/SR PARA CICLORUTA DE 0.45 m x 0.45 m, INCLUYE POSTE</v>
          </cell>
          <cell r="F1998" t="str">
            <v>UN</v>
          </cell>
          <cell r="G1998">
            <v>255544</v>
          </cell>
        </row>
        <row r="1999">
          <cell r="D1999">
            <v>10617</v>
          </cell>
          <cell r="E1999" t="str">
            <v>PALMA DE CERA H=3.5mt (Incluye tutor H=3.00m con manguera y alambre) SUMINISTRO. No incluye caja ni abono.</v>
          </cell>
          <cell r="F1999" t="str">
            <v>UN</v>
          </cell>
          <cell r="G1999">
            <v>235000</v>
          </cell>
        </row>
        <row r="2000">
          <cell r="D2000">
            <v>10618</v>
          </cell>
          <cell r="E2000" t="str">
            <v>PERFORACIÓN HORIZONTAL DIRIGIDA PARA ACUED. D=16", INCLUYE INSTAL. DE CAMISA ACERO D=24", MOVILIZACIÓN Y DESMOVILIZACIÓN EQUIPOS, EQUIPO Y COMPRESORES PARA HINCADO, OBRA MECÁNICA Y LIMPIEZA DE CAMISAS</v>
          </cell>
          <cell r="F2000" t="str">
            <v>ML</v>
          </cell>
          <cell r="G2000">
            <v>2422800</v>
          </cell>
        </row>
        <row r="2001">
          <cell r="D2001">
            <v>10619</v>
          </cell>
          <cell r="E2001" t="str">
            <v>PERFORACIÓN HORIZONTAL DIRIGIDA PARA ACUED. D=24", INCLUYE INSTAL. DE CAMISA ACERO D=36", MOVILIZACIÓN Y DESMOVILIZACIÓN EQUIPOS, EQUIPO Y COMPRESORES PARA HINCADO, OBRA MECÁNICA Y LIMPIEZA DE CAMISAS</v>
          </cell>
          <cell r="F2001" t="str">
            <v>ML</v>
          </cell>
          <cell r="G2001">
            <v>3502965</v>
          </cell>
        </row>
        <row r="2002">
          <cell r="D2002">
            <v>10620</v>
          </cell>
          <cell r="E2002" t="str">
            <v>REDUCCIÓN HD 24" x 16"</v>
          </cell>
          <cell r="F2002" t="str">
            <v>UN</v>
          </cell>
          <cell r="G2002">
            <v>6594644</v>
          </cell>
        </row>
        <row r="2003">
          <cell r="D2003">
            <v>10621</v>
          </cell>
          <cell r="E2003" t="str">
            <v>REDUCCION HD TIPO  U.M. 12" X 6"</v>
          </cell>
          <cell r="F2003" t="str">
            <v>UN</v>
          </cell>
          <cell r="G2003">
            <v>1218774</v>
          </cell>
        </row>
        <row r="2004">
          <cell r="D2004">
            <v>10622</v>
          </cell>
          <cell r="E2004" t="str">
            <v>REDUCCION PVC TIPO  U.M. 12" X 8"</v>
          </cell>
          <cell r="F2004" t="str">
            <v>UN</v>
          </cell>
          <cell r="G2004">
            <v>1518907</v>
          </cell>
        </row>
        <row r="2005">
          <cell r="D2005">
            <v>10623</v>
          </cell>
          <cell r="E2005" t="str">
            <v>REDUCCION PVC TIPO  U.M. 6" X 3"</v>
          </cell>
          <cell r="F2005" t="str">
            <v>UN</v>
          </cell>
          <cell r="G2005">
            <v>261068</v>
          </cell>
        </row>
        <row r="2006">
          <cell r="D2006">
            <v>10624</v>
          </cell>
          <cell r="E2006" t="str">
            <v>ACERO LISO  D= 2 1/2"</v>
          </cell>
          <cell r="F2006" t="str">
            <v>KG</v>
          </cell>
          <cell r="G2006">
            <v>2826</v>
          </cell>
        </row>
        <row r="2007">
          <cell r="D2007">
            <v>10625</v>
          </cell>
          <cell r="E2007" t="str">
            <v>SEÑAL CICLORUTA SIC-02, TABLERO 0.70M X 0.18M. INCLUYE POSTE. SUMINISTRO E INSTALACIÓN</v>
          </cell>
          <cell r="F2007" t="str">
            <v>UN</v>
          </cell>
          <cell r="G2007">
            <v>446250</v>
          </cell>
        </row>
        <row r="2008">
          <cell r="D2008">
            <v>10626</v>
          </cell>
          <cell r="E2008" t="str">
            <v>SEÑAL CICLORUTA SIC-02, TABLERO 0.70M X 0.30M. INCLUYE POSTE. SUMINISTRO E INSTALACIÓN</v>
          </cell>
          <cell r="F2008" t="str">
            <v>UN</v>
          </cell>
          <cell r="G2008">
            <v>446250</v>
          </cell>
        </row>
        <row r="2009">
          <cell r="D2009">
            <v>10627</v>
          </cell>
          <cell r="E2009" t="str">
            <v>SEÑAL CICLORUTA SIC-02, TABLERO 0.70M X 0.40M. EN LÁMINA GALVANIZADA CAL-16. INCLUYE SOPORTE EN TUBO REDONDO 2" EN REFLECTIVO CON PINTURA ELECTROSTÁTICA</v>
          </cell>
          <cell r="F2009" t="str">
            <v>UN</v>
          </cell>
          <cell r="G2009">
            <v>446250</v>
          </cell>
        </row>
        <row r="2010">
          <cell r="D2010">
            <v>10628</v>
          </cell>
          <cell r="E2010" t="str">
            <v>SEÑAL CICLORUTA SIC-02, TABLERO 0.80M X 0.18M. INCLUYE POSTE. SUMINISTRO E INSTALACIÓN</v>
          </cell>
          <cell r="F2010" t="str">
            <v>UN</v>
          </cell>
          <cell r="G2010">
            <v>470050</v>
          </cell>
        </row>
        <row r="2011">
          <cell r="D2011">
            <v>10629</v>
          </cell>
          <cell r="E2011" t="str">
            <v>SEÑAL CICLORUTA SIC-02, TABLERO 0.80M X 0.80M. EN LÁMINA GALVANIZADA C-16. INCLUYE SOPORTE EN TUBO REDONDO 2" EN REFLECTIVO CON PINTURA ELECTROSTÁTICA</v>
          </cell>
          <cell r="F2011" t="str">
            <v>UN</v>
          </cell>
          <cell r="G2011">
            <v>480046</v>
          </cell>
        </row>
        <row r="2012">
          <cell r="D2012">
            <v>10634</v>
          </cell>
          <cell r="E2012" t="str">
            <v>SEÑAL VERTICAL SR 90x30 , INCLUYE POSTE. SUMINISTRO E INSTALACIÓN</v>
          </cell>
          <cell r="F2012" t="str">
            <v>UN</v>
          </cell>
          <cell r="G2012">
            <v>470883</v>
          </cell>
        </row>
        <row r="2013">
          <cell r="D2013">
            <v>10635</v>
          </cell>
          <cell r="E2013" t="str">
            <v>SEÑAL VERTICAL SR PARA CICLORUTA D=0.45M. INCLUYE POSTE</v>
          </cell>
          <cell r="F2013" t="str">
            <v>UN</v>
          </cell>
          <cell r="G2013">
            <v>268821</v>
          </cell>
        </row>
        <row r="2014">
          <cell r="D2014">
            <v>10636</v>
          </cell>
          <cell r="E2014" t="str">
            <v>SEÑAL VERTICAL GRUPO I (60X60CM) CON PLAQUETA. INCLUYE POSTE. SUMINISTRO E INSTALACIÓN</v>
          </cell>
          <cell r="F2014" t="str">
            <v>UN</v>
          </cell>
          <cell r="G2014">
            <v>380324</v>
          </cell>
        </row>
        <row r="2015">
          <cell r="D2015">
            <v>10639</v>
          </cell>
          <cell r="E2015" t="str">
            <v>TEE PVC U.M. 4" X 4"</v>
          </cell>
          <cell r="F2015" t="str">
            <v>UN</v>
          </cell>
          <cell r="G2015">
            <v>179636</v>
          </cell>
        </row>
        <row r="2016">
          <cell r="D2016">
            <v>10640</v>
          </cell>
          <cell r="E2016" t="str">
            <v>TEE PVC U.M. 6" X 3"</v>
          </cell>
          <cell r="F2016" t="str">
            <v>UN</v>
          </cell>
          <cell r="G2016">
            <v>405790</v>
          </cell>
        </row>
        <row r="2017">
          <cell r="D2017">
            <v>10641</v>
          </cell>
          <cell r="E2017" t="str">
            <v>TEE PVC U.M. 6" X 4"</v>
          </cell>
          <cell r="F2017" t="str">
            <v>UN</v>
          </cell>
          <cell r="G2017">
            <v>411740</v>
          </cell>
        </row>
        <row r="2018">
          <cell r="D2018">
            <v>10642</v>
          </cell>
          <cell r="E2018" t="str">
            <v>TEE PVC U.M. 6" X 6"</v>
          </cell>
          <cell r="F2018" t="str">
            <v>UN</v>
          </cell>
          <cell r="G2018">
            <v>496621</v>
          </cell>
        </row>
        <row r="2019">
          <cell r="D2019">
            <v>10643</v>
          </cell>
          <cell r="E2019" t="str">
            <v>TEE PVC U.M. 8" X 6"</v>
          </cell>
          <cell r="F2019" t="str">
            <v>UN</v>
          </cell>
          <cell r="G2019">
            <v>861560</v>
          </cell>
        </row>
        <row r="2020">
          <cell r="D2020">
            <v>10644</v>
          </cell>
          <cell r="E2020" t="str">
            <v>TEE PVC U.M. 8" X 8"</v>
          </cell>
          <cell r="F2020" t="str">
            <v>UN</v>
          </cell>
          <cell r="G2020">
            <v>899640</v>
          </cell>
        </row>
        <row r="2021">
          <cell r="D2021">
            <v>10645</v>
          </cell>
          <cell r="E2021" t="str">
            <v>TUBERIA PVC U.M. EXT CORRUGAD LISO U.M. NORMA NTC 3722-1  D=24"</v>
          </cell>
          <cell r="F2021" t="str">
            <v>ML</v>
          </cell>
          <cell r="G2021">
            <v>448179</v>
          </cell>
        </row>
        <row r="2022">
          <cell r="D2022">
            <v>10646</v>
          </cell>
          <cell r="E2022" t="str">
            <v>TUBERIA PVC U.M. EXT CORRUGAD LISO U.M. NORMA NTC 3722-1  D=27"</v>
          </cell>
          <cell r="F2022" t="str">
            <v>ML</v>
          </cell>
          <cell r="G2022">
            <v>536638</v>
          </cell>
        </row>
        <row r="2023">
          <cell r="D2023">
            <v>10647</v>
          </cell>
          <cell r="E2023" t="str">
            <v>TUBERIA PVC U.M. EXT CORRUGAD LISO U.M. NORMA NTC 3722-1  D=30"</v>
          </cell>
          <cell r="F2023" t="str">
            <v>ML</v>
          </cell>
          <cell r="G2023">
            <v>669673</v>
          </cell>
        </row>
        <row r="2024">
          <cell r="D2024">
            <v>10648</v>
          </cell>
          <cell r="E2024" t="str">
            <v>TUBERIA PVC U.M. EXT CORRUGAD LISO U.M. NORMA NTC 3722-1  D=36"</v>
          </cell>
          <cell r="F2024" t="str">
            <v>ML</v>
          </cell>
          <cell r="G2024">
            <v>1242997</v>
          </cell>
        </row>
        <row r="2025">
          <cell r="D2025">
            <v>10649</v>
          </cell>
          <cell r="E2025" t="str">
            <v>TUBERIA PVC U.M. EXT CORRUGAD LISO U.M. NORMA NTC 3722-1  D=39"</v>
          </cell>
          <cell r="F2025" t="str">
            <v>ML</v>
          </cell>
          <cell r="G2025">
            <v>1663077</v>
          </cell>
        </row>
        <row r="2026">
          <cell r="D2026">
            <v>10650</v>
          </cell>
          <cell r="E2026" t="str">
            <v>TUBERIA PVC U.M. EXT CORRUGAD LISO U.M. NORMA NTC 3722-1  D=48"</v>
          </cell>
          <cell r="F2026" t="str">
            <v>ML</v>
          </cell>
          <cell r="G2026">
            <v>2567383</v>
          </cell>
        </row>
        <row r="2027">
          <cell r="D2027">
            <v>10651</v>
          </cell>
          <cell r="E2027" t="str">
            <v>VÁLVULA 1 1/2" PARA EXPULSIÓN DE AIRE</v>
          </cell>
          <cell r="F2027" t="str">
            <v>UN</v>
          </cell>
          <cell r="G2027">
            <v>330367</v>
          </cell>
        </row>
        <row r="2028">
          <cell r="D2028">
            <v>10653</v>
          </cell>
          <cell r="E2028" t="str">
            <v>KIT DE PUESTA A TIERRA CAPACITIVO VERTICAL DE 90 KG DE HIDROSOLTA</v>
          </cell>
          <cell r="F2028" t="str">
            <v>UN</v>
          </cell>
          <cell r="G2028">
            <v>615287</v>
          </cell>
        </row>
        <row r="2029">
          <cell r="D2029">
            <v>10655</v>
          </cell>
          <cell r="E2029" t="str">
            <v>TUBO ACERO CARBÓN A106 SCH-40  S/C 2"</v>
          </cell>
          <cell r="F2029" t="str">
            <v>ML</v>
          </cell>
          <cell r="G2029">
            <v>34028</v>
          </cell>
        </row>
        <row r="2030">
          <cell r="D2030">
            <v>10656</v>
          </cell>
          <cell r="E2030" t="str">
            <v>VÁLVULA COMPUERTA D=4" EXTREMOS BRIDADOS (A) (150 PSI)</v>
          </cell>
          <cell r="F2030" t="str">
            <v>UN</v>
          </cell>
          <cell r="G2030">
            <v>893213</v>
          </cell>
        </row>
        <row r="2031">
          <cell r="D2031">
            <v>10657</v>
          </cell>
          <cell r="E2031" t="str">
            <v>VÁLVULA DE GLOBO DE 4" (A)</v>
          </cell>
          <cell r="F2031" t="str">
            <v>UN</v>
          </cell>
          <cell r="G2031">
            <v>2036264</v>
          </cell>
        </row>
        <row r="2032">
          <cell r="D2032">
            <v>10658</v>
          </cell>
          <cell r="E2032" t="str">
            <v>HIDROSOLTA (15 KILOGRAMOS)</v>
          </cell>
          <cell r="F2032" t="str">
            <v>UN</v>
          </cell>
          <cell r="G2032">
            <v>77716</v>
          </cell>
        </row>
        <row r="2033">
          <cell r="D2033">
            <v>10659</v>
          </cell>
          <cell r="E2033" t="str">
            <v>VÁLVULA DE MARIPOSA Ø 12"A BRIDA - BRIDA (A) (150 PSI)</v>
          </cell>
          <cell r="F2033" t="str">
            <v>UN</v>
          </cell>
          <cell r="G2033">
            <v>2202444</v>
          </cell>
        </row>
        <row r="2034">
          <cell r="D2034">
            <v>10662</v>
          </cell>
          <cell r="E2034" t="str">
            <v>CAÑUELA PREFABRICADA CU 004 (20cm x 30cm x 100cm)</v>
          </cell>
          <cell r="F2034" t="str">
            <v>UN</v>
          </cell>
          <cell r="G2034">
            <v>36998</v>
          </cell>
        </row>
        <row r="2035">
          <cell r="D2035">
            <v>10669</v>
          </cell>
          <cell r="E2035" t="str">
            <v>SEÑAL VERTICAL DE TRÁNSITO TIPO DELINEADOR OBSTÁCULO LATERAL CON LÁMINA RETRORREFLECTIVA TIPO GRADO DIAMANTE (90X20) INCLUYE POSTE</v>
          </cell>
          <cell r="F2035" t="str">
            <v>UN</v>
          </cell>
          <cell r="G2035">
            <v>232764</v>
          </cell>
        </row>
        <row r="2036">
          <cell r="D2036">
            <v>10670</v>
          </cell>
          <cell r="E2036" t="str">
            <v>SEÑAL VERTICAL DE TRÁNSITO TIPO DELINEADOR OBSTÁCULO LATERAL CON LÁMINA RETRORREFLECTIVA TIPO GRADO DIAMANTE (40X50) INCLUYE POSTE</v>
          </cell>
          <cell r="F2036" t="str">
            <v>UN</v>
          </cell>
          <cell r="G2036">
            <v>208964</v>
          </cell>
        </row>
        <row r="2037">
          <cell r="D2037">
            <v>10671</v>
          </cell>
          <cell r="E2037" t="str">
            <v>TEE PVC U.M. 12" X 6"</v>
          </cell>
          <cell r="F2037" t="str">
            <v>UN</v>
          </cell>
          <cell r="G2037">
            <v>1863540</v>
          </cell>
        </row>
        <row r="2038">
          <cell r="D2038">
            <v>10672</v>
          </cell>
          <cell r="E2038" t="str">
            <v>TEE PVC U.M. 12" X 4"</v>
          </cell>
          <cell r="F2038" t="str">
            <v>UN</v>
          </cell>
          <cell r="G2038">
            <v>1606500</v>
          </cell>
        </row>
        <row r="2039">
          <cell r="D2039">
            <v>10673</v>
          </cell>
          <cell r="E2039" t="str">
            <v>TUBERIA PVC U.M. EXT CORRUGAD LISO U.M. NORMA NTC 3722-1 D=33"</v>
          </cell>
          <cell r="F2039" t="str">
            <v>ML</v>
          </cell>
          <cell r="G2039">
            <v>748792</v>
          </cell>
        </row>
        <row r="2040">
          <cell r="D2040">
            <v>10674</v>
          </cell>
          <cell r="E2040" t="str">
            <v>TUBERIA PVC U.M. EXT CORRUGAD LISO U.M. NORMA NTC 3722-1 D=42"</v>
          </cell>
          <cell r="F2040" t="str">
            <v>ML</v>
          </cell>
          <cell r="G2040">
            <v>1640702</v>
          </cell>
        </row>
        <row r="2041">
          <cell r="D2041">
            <v>10676</v>
          </cell>
          <cell r="E2041" t="str">
            <v>TUBO ACERO CARBÓN A106 SCH-40  S/C 1"</v>
          </cell>
          <cell r="F2041" t="str">
            <v>ML</v>
          </cell>
          <cell r="G2041">
            <v>17290</v>
          </cell>
        </row>
        <row r="2042">
          <cell r="D2042">
            <v>10677</v>
          </cell>
          <cell r="E2042" t="str">
            <v>TUBO ACERO CARBÓN A106 SCH-40  S/C 1 1/2"</v>
          </cell>
          <cell r="F2042" t="str">
            <v>ML</v>
          </cell>
          <cell r="G2042">
            <v>26156</v>
          </cell>
        </row>
        <row r="2043">
          <cell r="D2043">
            <v>10678</v>
          </cell>
          <cell r="E2043" t="str">
            <v>UNIÓN JUNTA DE DESMONTAJE AUTOPORTANTE Ø 16" (A)</v>
          </cell>
          <cell r="F2043" t="str">
            <v>UN</v>
          </cell>
          <cell r="G2043">
            <v>3403400</v>
          </cell>
        </row>
        <row r="2044">
          <cell r="D2044">
            <v>10679</v>
          </cell>
          <cell r="E2044" t="str">
            <v>TAPON PVC U.M. JUNTA HIDRAULICA NORMA NTC 382 D=2"</v>
          </cell>
          <cell r="F2044" t="str">
            <v>UN</v>
          </cell>
          <cell r="G2044">
            <v>8200</v>
          </cell>
        </row>
        <row r="2045">
          <cell r="D2045">
            <v>10680</v>
          </cell>
          <cell r="E2045" t="str">
            <v>UNIÓN JUNTA DE DESMONTAJE AUTOPORTANTE Ø 12" (A)</v>
          </cell>
          <cell r="F2045" t="str">
            <v>UN</v>
          </cell>
          <cell r="G2045">
            <v>2156280</v>
          </cell>
        </row>
        <row r="2046">
          <cell r="D2046">
            <v>10681</v>
          </cell>
          <cell r="E2046" t="str">
            <v>UNIÓN JUNTA DE DESMONTAJE AUTOPORTANTE Ø 24" (A)</v>
          </cell>
          <cell r="F2046" t="str">
            <v>UN</v>
          </cell>
          <cell r="G2046">
            <v>7446901</v>
          </cell>
        </row>
        <row r="2047">
          <cell r="D2047">
            <v>10682</v>
          </cell>
          <cell r="E2047" t="str">
            <v>VÁLVULA DE COMPUERTA Ø 4" (E.L) CON SELLO EN BRONCE</v>
          </cell>
          <cell r="F2047" t="str">
            <v>UN</v>
          </cell>
          <cell r="G2047">
            <v>701111</v>
          </cell>
        </row>
        <row r="2048">
          <cell r="D2048">
            <v>10684</v>
          </cell>
          <cell r="E2048" t="str">
            <v>VENTOSA DE DOBLE ACCIÓN DE 2" DE BRIDA (A)</v>
          </cell>
          <cell r="F2048" t="str">
            <v>UN</v>
          </cell>
          <cell r="G2048">
            <v>462513</v>
          </cell>
        </row>
        <row r="2049">
          <cell r="D2049">
            <v>10687</v>
          </cell>
          <cell r="E2049" t="str">
            <v>CODO EN ACERO D=16" ENTRE 67.5° Y 90  L=1.25 m x 1.25 m, INCLUYE UNIONES ESPIGO-CAMPANA CON EMPAQUE CAUCHO. CON REVESTIMIENTO INTERIOR Y EXTERIOR EN MORTERO DE CEMENTO. PRESIÓN TRABAJO 150 PSI</v>
          </cell>
          <cell r="F2049" t="str">
            <v>UN</v>
          </cell>
          <cell r="G2049">
            <v>5513267</v>
          </cell>
        </row>
        <row r="2050">
          <cell r="D2050">
            <v>10688</v>
          </cell>
          <cell r="E2050" t="str">
            <v>CODO EN ACERO D=4"</v>
          </cell>
          <cell r="F2050" t="str">
            <v>UN</v>
          </cell>
          <cell r="G2050">
            <v>80022</v>
          </cell>
        </row>
        <row r="2051">
          <cell r="D2051">
            <v>10689</v>
          </cell>
          <cell r="E2051" t="str">
            <v>SEÑAL METÁLICA DEFINITIVA DOBLE DE 0.75x0.75m REFLECTIVO GRADO INGENIERÍA ÁNGULOS DE 2x1/4", LÁMINA CLA. 16 PINTADA UNA CARA PINTURA ELECTROSTÁTICA. INCL. POSTE</v>
          </cell>
          <cell r="F2051" t="str">
            <v>UN</v>
          </cell>
          <cell r="G2051">
            <v>480463</v>
          </cell>
        </row>
        <row r="2052">
          <cell r="D2052">
            <v>10690</v>
          </cell>
          <cell r="E2052" t="str">
            <v>CODO EN ACERO D=16" ENTRE 45° y 67.5°   JUNTA ESPIGO-CAMPANA CON EMPAQUE CAUCHO.  REVESTIMIENTO INTERIOR Y EXTERIOR EN MORTERO DE CEMENTO. L=0.85X0.85M PRESIÓN TRABAJO 150 PSI</v>
          </cell>
          <cell r="F2052" t="str">
            <v>UN</v>
          </cell>
          <cell r="G2052">
            <v>4531800</v>
          </cell>
        </row>
        <row r="2053">
          <cell r="D2053">
            <v>10692</v>
          </cell>
          <cell r="E2053" t="str">
            <v>SEÑAL DOBLE DE 60 CM, REFLECTIVO ALTA DENSIDAD TIPO IV EN LAMINA GALVANIZADA, PEDESTAL EN ANGULO SP/SR/SI. (SUMINISTRO E INSTALACION)</v>
          </cell>
          <cell r="F2053" t="str">
            <v>UN</v>
          </cell>
          <cell r="G2053">
            <v>363664</v>
          </cell>
        </row>
        <row r="2054">
          <cell r="D2054">
            <v>10694</v>
          </cell>
          <cell r="E2054" t="str">
            <v>SEÑAL VERTICAL REGLAMENTARIA CICLORRUTA (D= 45cm) CON PLAQUETA. INCLUYE POSTE.</v>
          </cell>
          <cell r="F2054" t="str">
            <v>UN</v>
          </cell>
          <cell r="G2054">
            <v>342125</v>
          </cell>
        </row>
        <row r="2055">
          <cell r="D2055">
            <v>10695</v>
          </cell>
          <cell r="E2055" t="str">
            <v>TUBO EN ACERO SCH 40 D= 1"</v>
          </cell>
          <cell r="F2055" t="str">
            <v>ML</v>
          </cell>
          <cell r="G2055">
            <v>15150</v>
          </cell>
        </row>
        <row r="2056">
          <cell r="D2056">
            <v>10696</v>
          </cell>
          <cell r="E2056" t="str">
            <v>TUBO EN ACERO SCH 40 D= 1 1/2"</v>
          </cell>
          <cell r="F2056" t="str">
            <v>ML</v>
          </cell>
          <cell r="G2056">
            <v>23905</v>
          </cell>
        </row>
        <row r="2057">
          <cell r="D2057">
            <v>10697</v>
          </cell>
          <cell r="E2057" t="str">
            <v>SEÑAL VERTICAL INFORMATIVA CICLORUTA (D= 45cm x 45cm) CON PLAQUETA. INCLUYE POSTE. LÁMINA CALIBRE 16 PINTADA POR UNA CARA CON PINTURA ELECTROSTÁTICA</v>
          </cell>
          <cell r="F2057" t="str">
            <v>UN</v>
          </cell>
          <cell r="G2057">
            <v>359261</v>
          </cell>
        </row>
        <row r="2058">
          <cell r="D2058">
            <v>10698</v>
          </cell>
          <cell r="E2058" t="str">
            <v>SEÑAL VERTICAL GRUPO DE REGLAMENTARIAS TIPO CIRCULO (D= 60cm). INCLUYE POSTE.</v>
          </cell>
          <cell r="F2058" t="str">
            <v>UN</v>
          </cell>
          <cell r="G2058">
            <v>272510</v>
          </cell>
        </row>
        <row r="2059">
          <cell r="D2059">
            <v>10699</v>
          </cell>
          <cell r="E2059" t="str">
            <v>SEÑAL VERTICAL GRUPO DE REGLAMENTARIAS TIPO CIRCULO (D= 60cm). CON PLAQUETA. INCLUYE POSTE. REFLECTIVO GRADO ING. CON ÁNGULO DE 2" x 1/4" x 3m LÁMINA CAL. 16 PINTADA UNA CARA PINTURA ELECTROSTATICA</v>
          </cell>
          <cell r="F2059" t="str">
            <v>UN</v>
          </cell>
          <cell r="G2059">
            <v>344743</v>
          </cell>
        </row>
        <row r="2060">
          <cell r="D2060">
            <v>10700</v>
          </cell>
          <cell r="E2060" t="str">
            <v>CODO 90° PVC ALCANTARILLADO D=8"</v>
          </cell>
          <cell r="F2060" t="str">
            <v>UN</v>
          </cell>
          <cell r="G2060">
            <v>155000</v>
          </cell>
        </row>
        <row r="2061">
          <cell r="D2061">
            <v>10706</v>
          </cell>
          <cell r="E2061" t="str">
            <v>PERNOS ROSCADO EN "U" PARA TUBERÍA D=3"</v>
          </cell>
          <cell r="F2061" t="str">
            <v>UN</v>
          </cell>
          <cell r="G2061">
            <v>8123</v>
          </cell>
        </row>
        <row r="2062">
          <cell r="D2062">
            <v>10710</v>
          </cell>
          <cell r="E2062" t="str">
            <v>POSTE TIPO MÁSTIL T1 (3.80m) EN TUBO SCH 40 GALVANIZADO Y PINTADO</v>
          </cell>
          <cell r="F2062" t="str">
            <v>UN</v>
          </cell>
          <cell r="G2062">
            <v>1747872</v>
          </cell>
        </row>
        <row r="2063">
          <cell r="D2063">
            <v>10712</v>
          </cell>
          <cell r="E2063" t="str">
            <v>TAPA VALVULA TIPO CHOROTE TRAFICO PESADO</v>
          </cell>
          <cell r="F2063" t="str">
            <v>UN</v>
          </cell>
          <cell r="G2063">
            <v>396308</v>
          </cell>
        </row>
        <row r="2064">
          <cell r="D2064">
            <v>10723</v>
          </cell>
          <cell r="E2064" t="str">
            <v>AGUA - E. COLI</v>
          </cell>
          <cell r="F2064" t="str">
            <v>MUESTRA</v>
          </cell>
          <cell r="G2064">
            <v>39627</v>
          </cell>
        </row>
        <row r="2065">
          <cell r="D2065">
            <v>10728</v>
          </cell>
          <cell r="E2065" t="str">
            <v>AGUA - COLOR APARENTE</v>
          </cell>
          <cell r="F2065" t="str">
            <v>MUESTRA</v>
          </cell>
          <cell r="G2065">
            <v>12643</v>
          </cell>
        </row>
        <row r="2066">
          <cell r="D2066">
            <v>10733</v>
          </cell>
          <cell r="E2066" t="str">
            <v>VALVULA COMPUERTA ELASTICA HD DN D=12" PVC L.F.</v>
          </cell>
          <cell r="F2066" t="str">
            <v>UN</v>
          </cell>
          <cell r="G2066">
            <v>4625133</v>
          </cell>
        </row>
        <row r="2067">
          <cell r="D2067">
            <v>10734</v>
          </cell>
          <cell r="E2067" t="str">
            <v>VALVULA COMPUERTA ELASTICA HD DN D=8" PVC L.F.</v>
          </cell>
          <cell r="F2067" t="str">
            <v>UN</v>
          </cell>
          <cell r="G2067">
            <v>1982200</v>
          </cell>
        </row>
        <row r="2068">
          <cell r="D2068">
            <v>10736</v>
          </cell>
          <cell r="E2068" t="str">
            <v>VALVULA COMPUERTA ELASTICA HD DN D=6" PVC L.F.</v>
          </cell>
          <cell r="F2068" t="str">
            <v>UN</v>
          </cell>
          <cell r="G2068">
            <v>1354503</v>
          </cell>
        </row>
        <row r="2069">
          <cell r="D2069">
            <v>10737</v>
          </cell>
          <cell r="E2069" t="str">
            <v>VALVULA COMPUERTA ELASTICA HD DN D=4" PVC L.F.</v>
          </cell>
          <cell r="F2069" t="str">
            <v>UN</v>
          </cell>
          <cell r="G2069">
            <v>701111</v>
          </cell>
        </row>
        <row r="2070">
          <cell r="D2070">
            <v>10754</v>
          </cell>
          <cell r="E2070" t="str">
            <v>REDUCCIÓN EXCÉNTRICA HD 27" x 24". Br PN10 x Br CL 125</v>
          </cell>
          <cell r="F2070" t="str">
            <v>UN</v>
          </cell>
          <cell r="G2070">
            <v>9727461</v>
          </cell>
        </row>
        <row r="2071">
          <cell r="D2071">
            <v>10755</v>
          </cell>
          <cell r="E2071" t="str">
            <v>UNIÓN JUNTA DE DESMONTAJE TIPO DRESSER Ø 4" 150 PSI</v>
          </cell>
          <cell r="F2071" t="str">
            <v>UN</v>
          </cell>
          <cell r="G2071">
            <v>434371</v>
          </cell>
        </row>
        <row r="2072">
          <cell r="D2072">
            <v>10756</v>
          </cell>
          <cell r="E2072" t="str">
            <v>VÁLVULA DE CHEQUE DE 4" 150 PSI EXTREMOS BRIDADOS.</v>
          </cell>
          <cell r="F2072" t="str">
            <v>UN</v>
          </cell>
          <cell r="G2072">
            <v>929921</v>
          </cell>
        </row>
        <row r="2073">
          <cell r="D2073">
            <v>10757</v>
          </cell>
          <cell r="E2073" t="str">
            <v>VÁLVULA VENTOSA HD COMBINADA TRIPLE ACCIÓN (TRIPLE EFECTO) D=3" EXTREMO EN BRIDA CLASE 150</v>
          </cell>
          <cell r="F2073" t="str">
            <v>UN</v>
          </cell>
          <cell r="G2073">
            <v>1044937</v>
          </cell>
        </row>
        <row r="2074">
          <cell r="D2074">
            <v>10758</v>
          </cell>
          <cell r="E2074" t="str">
            <v>VÁLVULA COMPUERTA ELÁSTICA EXTREMOS BRIDADOS. D=3"  150 PSI</v>
          </cell>
          <cell r="F2074" t="str">
            <v>UN</v>
          </cell>
          <cell r="G2074">
            <v>648497</v>
          </cell>
        </row>
        <row r="2075">
          <cell r="D2075">
            <v>10767</v>
          </cell>
          <cell r="E2075" t="str">
            <v>PINTURA DE TRÁFICO ESPESOR SECO 4mils PARA SEÑALIZACIÓN DE PISO EN PUERTA CORREDIZA SENCILLA, SEGÚN MANUAL DE IMAGEN DE TRANSMILENIO - Incluye suministro y aplicación</v>
          </cell>
          <cell r="F2075" t="str">
            <v>M2</v>
          </cell>
          <cell r="G2075">
            <v>102229</v>
          </cell>
        </row>
        <row r="2076">
          <cell r="D2076">
            <v>10768</v>
          </cell>
          <cell r="E2076" t="str">
            <v>PINTURA DE TRÁFICO ESPESOR SECO 4mils PARA SEÑALIZACIÓN DE PISO EN PUERTA CORREDIZA TELESCÓPICA, SEGÚN MANUAL DE IMAGEN DE TRANSMILENIO - Incluye suministro y aplicación</v>
          </cell>
          <cell r="F2076" t="str">
            <v>UN</v>
          </cell>
          <cell r="G2076">
            <v>146527</v>
          </cell>
        </row>
        <row r="2077">
          <cell r="D2077">
            <v>10770</v>
          </cell>
          <cell r="E2077" t="str">
            <v>SEÑAL TIPO DE FRECUENCIA EN LÁMINA, RECUBRIMIENTO POR AMBAS CARAS EN PELÍCULA REFLECTORA GRADO INGENIERÍA AZUL PARA EL FONDO Y BLANCO PARA NÚMERO O LETRA. SEGÚN MANUAL DE IMAGEN TRANSMILENIO.</v>
          </cell>
          <cell r="F2077" t="str">
            <v>UN</v>
          </cell>
          <cell r="G2077">
            <v>77350</v>
          </cell>
        </row>
        <row r="2078">
          <cell r="D2078">
            <v>10774</v>
          </cell>
          <cell r="E2078" t="str">
            <v>RUTEROS MONTAJE RUTA FÁCIL EN VINILO CON ADHESIVO EN VINILO FUNDIDO 32cm x 16cm SOBRE IMPRESIÓN. SEGÚN MANUAL DE IMAGEN TRANSMILENIO. SUMINISTRO E INSTALACIÓN</v>
          </cell>
          <cell r="F2078" t="str">
            <v>UN</v>
          </cell>
          <cell r="G2078">
            <v>65807</v>
          </cell>
        </row>
        <row r="2079">
          <cell r="D2079">
            <v>10776</v>
          </cell>
          <cell r="E2079" t="str">
            <v>RUTEROS MONTANTE SERVICIOS Y HORARIOS + INFORMACIÓN + RIELES. SEGÚN MANUAL DE IMAGEN TRANSMILENIO. SUMINISTRO E INSTALACIÓN.</v>
          </cell>
          <cell r="F2079" t="str">
            <v>UN</v>
          </cell>
          <cell r="G2079">
            <v>79647</v>
          </cell>
        </row>
        <row r="2080">
          <cell r="D2080">
            <v>10777</v>
          </cell>
          <cell r="E2080" t="str">
            <v>YEE REDUCIDA PVC SANITARIA 4" x 3"</v>
          </cell>
          <cell r="F2080" t="str">
            <v>UN</v>
          </cell>
          <cell r="G2080">
            <v>23881</v>
          </cell>
        </row>
        <row r="2081">
          <cell r="D2081">
            <v>10783</v>
          </cell>
          <cell r="E2081" t="str">
            <v>CONDUCTORES DE ALUMINIO 4X(1X2/0) AWG AISLADO HFFR 600 V C.A.</v>
          </cell>
          <cell r="F2081" t="str">
            <v>ML</v>
          </cell>
          <cell r="G2081">
            <v>6381</v>
          </cell>
        </row>
        <row r="2082">
          <cell r="D2082">
            <v>10787</v>
          </cell>
          <cell r="E2082" t="str">
            <v>SIFON PVC 135° D=3"</v>
          </cell>
          <cell r="F2082" t="str">
            <v>UN</v>
          </cell>
          <cell r="G2082">
            <v>11429</v>
          </cell>
        </row>
        <row r="2083">
          <cell r="D2083">
            <v>10788</v>
          </cell>
          <cell r="E2083" t="str">
            <v>BARRA SOPORTE BAÑO MOVILIDAD REDUCIDA</v>
          </cell>
          <cell r="F2083" t="str">
            <v>UN</v>
          </cell>
          <cell r="G2083">
            <v>362252</v>
          </cell>
        </row>
        <row r="2084">
          <cell r="D2084">
            <v>10790</v>
          </cell>
          <cell r="E2084" t="str">
            <v>PUERTA METÁLICA CON REJILLA DE 0.80 m x 2.10 m.</v>
          </cell>
          <cell r="F2084" t="str">
            <v>M2</v>
          </cell>
          <cell r="G2084">
            <v>409930</v>
          </cell>
        </row>
        <row r="2085">
          <cell r="D2085">
            <v>10792</v>
          </cell>
          <cell r="E2085" t="str">
            <v>LUMINARIA PANEL LED 1.20 X 0.30MT. INSTALADA EN EL TECHO. INCLUYE SUMINISTRO E INSTALACIÓN, 42W 120V C.A 4396LM</v>
          </cell>
          <cell r="F2085" t="str">
            <v>UN</v>
          </cell>
          <cell r="G2085">
            <v>107171</v>
          </cell>
        </row>
        <row r="2086">
          <cell r="D2086">
            <v>10794</v>
          </cell>
          <cell r="E2086" t="str">
            <v>SIFON PVC 135° D=4"</v>
          </cell>
          <cell r="F2086" t="str">
            <v>UN</v>
          </cell>
          <cell r="G2086">
            <v>24760</v>
          </cell>
        </row>
        <row r="2087">
          <cell r="D2087">
            <v>10795</v>
          </cell>
          <cell r="E2087" t="str">
            <v>LUMINARIA PANEL LED 60 X 60CM. INSTALADA EN EL TECHO. INCLUYE SUMINISTRO E INSTALACIÓN, 33W 120V C.A 3520LM</v>
          </cell>
          <cell r="F2087" t="str">
            <v>UN</v>
          </cell>
          <cell r="G2087">
            <v>74327</v>
          </cell>
        </row>
        <row r="2088">
          <cell r="D2088">
            <v>10796</v>
          </cell>
          <cell r="E2088" t="str">
            <v>LUMINARIA PANEL LED  REDONDO INSTALADA EN EL TECHO. INCLUYE SUMINISTRO E INSTALACIÓN, 12W 120V C.A 710LM</v>
          </cell>
          <cell r="F2088" t="str">
            <v>UN</v>
          </cell>
          <cell r="G2088">
            <v>11688</v>
          </cell>
        </row>
        <row r="2089">
          <cell r="D2089">
            <v>10808</v>
          </cell>
          <cell r="E2089" t="str">
            <v>ACCESORIOS DE INSTALACIÓN ADICIONALES: CONDULETAS, CONECTORES, RECTOS, ADAPTADOR PVC A EMT, CAJAS METÁLICAS 5800 ENTRE OTROS</v>
          </cell>
          <cell r="F2089" t="str">
            <v>UN</v>
          </cell>
          <cell r="G2089">
            <v>57257</v>
          </cell>
        </row>
        <row r="2090">
          <cell r="D2090">
            <v>10813</v>
          </cell>
          <cell r="E2090" t="str">
            <v>CODO 90° PVC E.L.  D= 2"</v>
          </cell>
          <cell r="F2090" t="str">
            <v>UN</v>
          </cell>
          <cell r="G2090">
            <v>19000</v>
          </cell>
        </row>
        <row r="2091">
          <cell r="D2091">
            <v>10822</v>
          </cell>
          <cell r="E2091" t="str">
            <v>LUMINARIA LED I, 16 LED, RA03SIM, 21W, 4000°K  100-227 V</v>
          </cell>
          <cell r="F2091" t="str">
            <v>UN</v>
          </cell>
          <cell r="G2091">
            <v>1007405</v>
          </cell>
        </row>
        <row r="2092">
          <cell r="D2092">
            <v>10824</v>
          </cell>
          <cell r="E2092" t="str">
            <v>UPS 2.0 KVA</v>
          </cell>
          <cell r="F2092" t="str">
            <v>UN</v>
          </cell>
          <cell r="G2092">
            <v>1654100</v>
          </cell>
        </row>
        <row r="2093">
          <cell r="D2093">
            <v>10825</v>
          </cell>
          <cell r="E2093" t="str">
            <v>ESPECIES DE JARDINERÍA PORTE BAJO (CINTAS)</v>
          </cell>
          <cell r="F2093" t="str">
            <v>M2</v>
          </cell>
          <cell r="G2093">
            <v>2000</v>
          </cell>
        </row>
        <row r="2094">
          <cell r="D2094">
            <v>10830</v>
          </cell>
          <cell r="E2094" t="str">
            <v>ESPECIES DE JARDINERÍA PORTE ALTO (GARRAS DE CANGURO)</v>
          </cell>
          <cell r="F2094" t="str">
            <v>M2</v>
          </cell>
          <cell r="G2094">
            <v>12000</v>
          </cell>
        </row>
        <row r="2095">
          <cell r="D2095">
            <v>10836</v>
          </cell>
          <cell r="E2095" t="str">
            <v>POSTE METALICO GALVANIZADO EN CALIENTE H=14m CON BRAZO SENCILLO</v>
          </cell>
          <cell r="F2095" t="str">
            <v>UN</v>
          </cell>
          <cell r="G2095">
            <v>2881004</v>
          </cell>
        </row>
        <row r="2096">
          <cell r="D2096">
            <v>10842</v>
          </cell>
          <cell r="E2096" t="str">
            <v>CONECTOR TIPO CUÑA</v>
          </cell>
          <cell r="F2096" t="str">
            <v>UN</v>
          </cell>
          <cell r="G2096">
            <v>12873</v>
          </cell>
        </row>
        <row r="2097">
          <cell r="D2097">
            <v>10846</v>
          </cell>
          <cell r="E2097" t="str">
            <v>APOYO DESLIZANTE (SLIDE FLON) DESPLAZAMIENTO TOTAL 220mm, CARGA 230 tf. 50x50x6cm SEGÚN PLANO</v>
          </cell>
          <cell r="F2097" t="str">
            <v>UN</v>
          </cell>
          <cell r="G2097">
            <v>4557843</v>
          </cell>
        </row>
        <row r="2098">
          <cell r="D2098">
            <v>10847</v>
          </cell>
          <cell r="E2098" t="str">
            <v>POSTE METALICO GALVANIZADO EN CALIENTE H=14m CON BRAZO DOBLE PROPOSITO DE 1.5m</v>
          </cell>
          <cell r="F2098" t="str">
            <v>UN</v>
          </cell>
          <cell r="G2098">
            <v>2944046</v>
          </cell>
        </row>
        <row r="2099">
          <cell r="D2099">
            <v>10848</v>
          </cell>
          <cell r="E2099" t="str">
            <v>CURVA DE ACERO GALVANIZADA DE 4" X 90°</v>
          </cell>
          <cell r="F2099" t="str">
            <v>ML</v>
          </cell>
          <cell r="G2099">
            <v>143459</v>
          </cell>
        </row>
        <row r="2100">
          <cell r="D2100">
            <v>10849</v>
          </cell>
          <cell r="E2100" t="str">
            <v>UNIÓN GALVANIZADA DE 4"</v>
          </cell>
          <cell r="F2100" t="str">
            <v>ML</v>
          </cell>
          <cell r="G2100">
            <v>16552</v>
          </cell>
        </row>
        <row r="2101">
          <cell r="D2101">
            <v>10850</v>
          </cell>
          <cell r="E2101" t="str">
            <v>ABRAZADERA DE UNA SALIDA PARA SUJECIÓN DE CABLES AL POSTE</v>
          </cell>
          <cell r="F2101" t="str">
            <v>ML</v>
          </cell>
          <cell r="G2101">
            <v>9877</v>
          </cell>
        </row>
        <row r="2102">
          <cell r="D2102">
            <v>10851</v>
          </cell>
          <cell r="E2102" t="str">
            <v>POSTE METALICO GALVANIZADO EN CALIENTE H=14m CON BRAZO TRIPLE PROPOSITO DE 1.5m</v>
          </cell>
          <cell r="F2102" t="str">
            <v>UN</v>
          </cell>
          <cell r="G2102">
            <v>2988175</v>
          </cell>
        </row>
        <row r="2103">
          <cell r="D2103">
            <v>10852</v>
          </cell>
          <cell r="E2103" t="str">
            <v>LUMINARIA REALED IV 128 LED, RA02SII, 200W COMPLETA PARA ALUMBRADO PÚBLICO</v>
          </cell>
          <cell r="F2103" t="str">
            <v>UN</v>
          </cell>
          <cell r="G2103">
            <v>3311957</v>
          </cell>
        </row>
        <row r="2104">
          <cell r="D2104">
            <v>10854</v>
          </cell>
          <cell r="E2104" t="str">
            <v>CIMBRA DE SOPORTE. FORZA ANDAMIOS Y FORZA ACERO LOSA</v>
          </cell>
          <cell r="F2104" t="str">
            <v>M2/DIA</v>
          </cell>
          <cell r="G2104">
            <v>9520</v>
          </cell>
        </row>
        <row r="2105">
          <cell r="D2105">
            <v>10855</v>
          </cell>
          <cell r="E2105" t="str">
            <v>CAJA METÁLICA DE PASO 30cmX30cmX10cm</v>
          </cell>
          <cell r="F2105" t="str">
            <v>UN</v>
          </cell>
          <cell r="G2105">
            <v>32368</v>
          </cell>
        </row>
        <row r="2106">
          <cell r="D2106">
            <v>10862</v>
          </cell>
          <cell r="E2106" t="str">
            <v>CAJA DE EMPALME PARA 12 HILOS MÍNIMO</v>
          </cell>
          <cell r="F2106" t="str">
            <v>UN</v>
          </cell>
          <cell r="G2106">
            <v>342332</v>
          </cell>
        </row>
        <row r="2107">
          <cell r="D2107">
            <v>10863</v>
          </cell>
          <cell r="E2107" t="str">
            <v>OTDR FIBRA ÓPTICA ALQUILER</v>
          </cell>
          <cell r="F2107" t="str">
            <v>DIA</v>
          </cell>
          <cell r="G2107">
            <v>52976</v>
          </cell>
        </row>
        <row r="2108">
          <cell r="D2108">
            <v>10864</v>
          </cell>
          <cell r="E2108" t="str">
            <v>FUSIONADOR DE FIBRA ÓPTICA ALQUILER</v>
          </cell>
          <cell r="F2108" t="str">
            <v>DIA</v>
          </cell>
          <cell r="G2108">
            <v>52976</v>
          </cell>
        </row>
        <row r="2109">
          <cell r="D2109">
            <v>10872</v>
          </cell>
          <cell r="E2109" t="str">
            <v>TABLERO TRIFASICO CON PUERTA Y ESPACIO PARA TOTALIZADOR DE 24 CIRCUITOS CON BARRAJE DE 225A-BARRA NEUTRO-BARRA TIERRA-CHAPA Y LLAVE.</v>
          </cell>
          <cell r="F2109" t="str">
            <v>UN</v>
          </cell>
          <cell r="G2109">
            <v>317479</v>
          </cell>
        </row>
        <row r="2110">
          <cell r="D2110">
            <v>10876</v>
          </cell>
          <cell r="E2110" t="str">
            <v>POSTE METÁLICO AP, H=21M CON CANASTA DE ANCLAJE, CANASTA DE MANTENIMIENTO, SOPORTE PARA LUMINARIAS, LÍNEA DE VIDA Y PELDAÑOS. INCLUYE TRANSPORTE AL PORTAL AMÉRICAS</v>
          </cell>
          <cell r="F2110" t="str">
            <v>UN</v>
          </cell>
          <cell r="G2110">
            <v>10754908</v>
          </cell>
        </row>
        <row r="2111">
          <cell r="D2111">
            <v>10877</v>
          </cell>
          <cell r="E2111" t="str">
            <v>PROYECTOR LED PRO 600W 5000K, 120-277V, 6000 LM, CON DIFUSOR DE VIDRIO PLANO (INCLUYE ACCESORIOS DE FIJACION)</v>
          </cell>
          <cell r="F2111" t="str">
            <v>UN</v>
          </cell>
          <cell r="G2111">
            <v>3742878</v>
          </cell>
        </row>
        <row r="2112">
          <cell r="D2112">
            <v>10878</v>
          </cell>
          <cell r="E2112" t="str">
            <v>TRAGANTE CÚPULA 4" x 3" PLÁSTICAS</v>
          </cell>
          <cell r="F2112" t="str">
            <v>UN</v>
          </cell>
          <cell r="G2112">
            <v>7734</v>
          </cell>
        </row>
        <row r="2113">
          <cell r="D2113">
            <v>10880</v>
          </cell>
          <cell r="E2113" t="str">
            <v>MATERIAL GRANULAR TIPO B-400 PROVENIENTE DE CENTROS DE TRATAMIENTO Y/O APROVECHAMIENTO DE RCD</v>
          </cell>
          <cell r="F2113" t="str">
            <v>M3</v>
          </cell>
          <cell r="G2113">
            <v>17850</v>
          </cell>
        </row>
        <row r="2114">
          <cell r="D2114">
            <v>10882</v>
          </cell>
          <cell r="E2114" t="str">
            <v>CABLE ALUMINIO AISLADO THHW, 500 KCMIL AA8000-CPT 600V 90°C CT</v>
          </cell>
          <cell r="F2114" t="str">
            <v>ML</v>
          </cell>
          <cell r="G2114">
            <v>15492</v>
          </cell>
        </row>
        <row r="2115">
          <cell r="D2115">
            <v>10890</v>
          </cell>
          <cell r="E2115" t="str">
            <v>TUBERÍA DE ACERO D 1 1/2" (DN40), ASTM A53 GALVANIZADO ASTM A123, SCH10, SC, CLASE 150, CONEXIONES ROSCADAS NPT.</v>
          </cell>
          <cell r="F2115" t="str">
            <v>ML</v>
          </cell>
          <cell r="G2115">
            <v>8829</v>
          </cell>
        </row>
        <row r="2116">
          <cell r="D2116">
            <v>10891</v>
          </cell>
          <cell r="E2116" t="str">
            <v>VÁLVULA ANTI-RETORNO, (CHEQUE CORTINA) TIPO SWING, D 1 1/2" (DN40), CLASE 150, CONEXIONES ROSCADAS NPT.</v>
          </cell>
          <cell r="F2116" t="str">
            <v>UN</v>
          </cell>
          <cell r="G2116">
            <v>89105</v>
          </cell>
        </row>
        <row r="2117">
          <cell r="D2117">
            <v>10920</v>
          </cell>
          <cell r="E2117" t="str">
            <v>TEE BRIDADO, D 6" (DN150), ASTM A126, GALVANIZADO ASTM A123, ASME B16.42, RF CLASE 150.</v>
          </cell>
          <cell r="F2117" t="str">
            <v>UN</v>
          </cell>
          <cell r="G2117">
            <v>721912</v>
          </cell>
        </row>
        <row r="2118">
          <cell r="D2118">
            <v>10936</v>
          </cell>
          <cell r="E2118" t="str">
            <v>BRIDA FLANGLES SLIP-ON D= 3" ACERO SOLDABLE RF 150 LB. ANSI B16.5</v>
          </cell>
          <cell r="F2118" t="str">
            <v>UN</v>
          </cell>
          <cell r="G2118">
            <v>54082</v>
          </cell>
        </row>
        <row r="2119">
          <cell r="D2119">
            <v>10937</v>
          </cell>
          <cell r="E2119" t="str">
            <v>BRIDA FLANGLES SLIP-ON D= 6" ACERO SOLDABLE RF 150 LB. ANSI B16.5</v>
          </cell>
          <cell r="F2119" t="str">
            <v>UN</v>
          </cell>
          <cell r="G2119">
            <v>104178</v>
          </cell>
        </row>
        <row r="2120">
          <cell r="D2120">
            <v>10947</v>
          </cell>
          <cell r="E2120" t="str">
            <v>ACERO LISO  D= 1 1/2" A37 - ACERO DE TRANSFERENCIA</v>
          </cell>
          <cell r="F2120" t="str">
            <v>KG</v>
          </cell>
          <cell r="G2120">
            <v>3570</v>
          </cell>
        </row>
        <row r="2121">
          <cell r="D2121">
            <v>10948</v>
          </cell>
          <cell r="E2121" t="str">
            <v>ACERO LISO  D= 1" A37 - ACERO DE TRANSFERENCIA</v>
          </cell>
          <cell r="F2121" t="str">
            <v>KG</v>
          </cell>
          <cell r="G2121">
            <v>3257</v>
          </cell>
        </row>
        <row r="2122">
          <cell r="D2122">
            <v>10955</v>
          </cell>
          <cell r="E2122" t="str">
            <v>CAMIÓN APLICADOR DE VÍAS DOBLE CABINA DE 3.5 ton DE CAPACIDAD, CON EQUIPO DE APLICACIÓN DE DOS MAQUINAS DEMARCADORAS HIDRA AIRLESS HIDRAM 4000, UNA MAQUINA DEMARCADORA POWRLINE</v>
          </cell>
          <cell r="F2122" t="str">
            <v>DIA</v>
          </cell>
          <cell r="G2122">
            <v>4331600</v>
          </cell>
        </row>
        <row r="2123">
          <cell r="D2123">
            <v>10957</v>
          </cell>
          <cell r="E2123" t="str">
            <v>MÉTODOS PARA MUESTREO Y ENSAYOS DE UNIDADES DE MAMPOSTERÍA Y OTROS PRODUCTOS DE ARCILLA. EFLORECENCIA. Norma técnica: NTC 4017 numeral 12.</v>
          </cell>
          <cell r="F2123" t="str">
            <v>UN</v>
          </cell>
          <cell r="G2123">
            <v>43600</v>
          </cell>
        </row>
        <row r="2124">
          <cell r="D2124">
            <v>10958</v>
          </cell>
          <cell r="E2124" t="str">
            <v>MÉTODOS PARA MUESTREO Y ENSAYOS DE UNIDADES DE MAMPOSTERÍA Y OTROS PRODUCTOS DE ARCILLA. ABSORCIÓN DE AGUA. Norma técnica: NTC 4017 numeral 10.3.</v>
          </cell>
          <cell r="F2124" t="str">
            <v>UN</v>
          </cell>
          <cell r="G2124">
            <v>31401</v>
          </cell>
        </row>
        <row r="2125">
          <cell r="D2125">
            <v>10959</v>
          </cell>
          <cell r="E2125" t="str">
            <v>MÉTODOS PARA MUESTREO Y ENSAYOS DE UNIDADES DE MAMPOSTERÍA Y OTROS PRODUCTOS DE ARCILLA. MEDICIÓN DEL ALABEO. Norma técnica: NTC 4017 numeral 19.</v>
          </cell>
          <cell r="F2125" t="str">
            <v>UN</v>
          </cell>
          <cell r="G2125">
            <v>29750</v>
          </cell>
        </row>
        <row r="2126">
          <cell r="D2126">
            <v>10960</v>
          </cell>
          <cell r="E2126" t="str">
            <v>MÉTODOS PARA MUESTREO Y ENSAYOS DE UNIDADES DE MAMPOSTERÍA Y OTROS PRODUCTOS DE ARCILLA. RESISTENCIA A LA COMPRESIÓN. Norma técnica: NTC 4017 numeral 7.</v>
          </cell>
          <cell r="F2126" t="str">
            <v>UN</v>
          </cell>
          <cell r="G2126">
            <v>42057</v>
          </cell>
        </row>
        <row r="2127">
          <cell r="D2127">
            <v>10961</v>
          </cell>
          <cell r="E2127" t="str">
            <v>MÉTODOS PARA MUESTREO Y ENSAYOS DE UNIDADES DE MAMPOSTERÍA Y OTROS PRODUCTOS DE ARCILLA. MEDICIÓN DEL TAMAÑO. Norma técnica: NTC 4017 numeral 18.</v>
          </cell>
          <cell r="F2127" t="str">
            <v>UN</v>
          </cell>
          <cell r="G2127">
            <v>37991</v>
          </cell>
        </row>
        <row r="2128">
          <cell r="D2128">
            <v>10962</v>
          </cell>
          <cell r="E2128" t="str">
            <v>MEDICIONES (DIMENSIONES) DE LOSETAS DE CONCRETO PARA PAVIMENTOS. Norma técnica: NTC 4992 numeral 6.2.10.</v>
          </cell>
          <cell r="F2128" t="str">
            <v>UN</v>
          </cell>
          <cell r="G2128">
            <v>39770</v>
          </cell>
        </row>
        <row r="2129">
          <cell r="D2129">
            <v>10963</v>
          </cell>
          <cell r="E2129" t="str">
            <v>PREFABRICADOS DE CONCRETO. MUESTREO Y ENSAYO DE PREFABRICADOS DE CONCRETO NO REFORZADOS, VIBROCOMPACTADOS. ABSORCIÓN DE AGUA. Norma técnica: NTC 4024 numeral 8.</v>
          </cell>
          <cell r="F2129" t="str">
            <v>UN</v>
          </cell>
          <cell r="G2129">
            <v>31400</v>
          </cell>
        </row>
        <row r="2130">
          <cell r="D2130">
            <v>10964</v>
          </cell>
          <cell r="E2130" t="str">
            <v>ADOQUINES DE CONCRETO PARA PAVIMENTOS. MEDICIONES. Norma técnica: NTC 2017 numeral 6.2.</v>
          </cell>
          <cell r="F2130" t="str">
            <v>UN</v>
          </cell>
          <cell r="G2130">
            <v>37057</v>
          </cell>
        </row>
        <row r="2131">
          <cell r="D2131">
            <v>10965</v>
          </cell>
          <cell r="E2131" t="str">
            <v>DETERMINACIÓN DE LA VISCOSIDAD DEL ASFALTO EMPLEANDO VISCOSÍMETROS CAPILARES DE VACÍO. Norma técnica: INV E – 716 - 13 ASTM D2171.</v>
          </cell>
          <cell r="F2131" t="str">
            <v>UN</v>
          </cell>
          <cell r="G2131">
            <v>121499</v>
          </cell>
        </row>
        <row r="2132">
          <cell r="D2132">
            <v>10966</v>
          </cell>
          <cell r="E2132" t="str">
            <v>CARACTERIZACIÓN DE LAS MEZCLAS ASFÁLTICAS ABIERTAS POR MEDIO DEL ENSAYO CANTABRO DE PÉRDIDA POR DESGASTE. Norma técnica: INV E - 760 - 13 NLT 352.</v>
          </cell>
          <cell r="F2132" t="str">
            <v>UN</v>
          </cell>
          <cell r="G2132">
            <v>113288</v>
          </cell>
        </row>
        <row r="2133">
          <cell r="D2133">
            <v>10967</v>
          </cell>
          <cell r="E2133" t="str">
            <v>DISEÑO DE MEZCLAS DE AGREGADOS CON CEMENTO ASFÁLTICO ESPUMADO. COMPACTACIÓN DE 6 PROBETAS. Norma técnica: INV E – 785 - 13.</v>
          </cell>
          <cell r="F2133" t="str">
            <v>UN</v>
          </cell>
          <cell r="G2133">
            <v>732000</v>
          </cell>
        </row>
        <row r="2134">
          <cell r="D2134">
            <v>10968</v>
          </cell>
          <cell r="E2134" t="str">
            <v>EFECTO DEL AGUA SOBRE LAS MEZCLAS ASFÁLTICAS SUELTAS. Norma técnica:  INV E – 757 - 13.</v>
          </cell>
          <cell r="F2134" t="str">
            <v>UN</v>
          </cell>
          <cell r="G2134">
            <v>113645</v>
          </cell>
        </row>
        <row r="2135">
          <cell r="D2135">
            <v>10969</v>
          </cell>
          <cell r="E2135" t="str">
            <v>DETERMINACIÓN DEL POTENCIAL DE REACTIVIDAD ÁLCALI DEL AGREGADOS (MÉTODO DE LAS BARRAS DE MORTERO). Norma técnica: ASTM 1260.</v>
          </cell>
          <cell r="F2135" t="str">
            <v>UN</v>
          </cell>
          <cell r="G2135">
            <v>847161</v>
          </cell>
        </row>
        <row r="2136">
          <cell r="D2136">
            <v>10971</v>
          </cell>
          <cell r="E2136" t="str">
            <v>ENSAYO DE PLACA CON CARGA ESTÁTICA NO REPETIDA SOBRE SUELOS Y CAPAS NO TRATADAS DE PAVIMENTOS, PARA EMPLEAR ENLA EVALUACIÓN Y EL DISEÑO DE PAVIMENTOS (NO INCLUYE TRANSPORTE NI VOLQUETA) - TOMA POR PU. Norma técnica : INV E 168-13.</v>
          </cell>
          <cell r="F2136" t="str">
            <v>UN</v>
          </cell>
          <cell r="G2136">
            <v>675238</v>
          </cell>
        </row>
        <row r="2137">
          <cell r="D2137">
            <v>10972</v>
          </cell>
          <cell r="E2137" t="str">
            <v>DISEÑO DE MEZCLAS DE AGREGADOS, RECICLADOS O SIN RECICLAR, CON EMULSIÓN ASFÁLTICA, MEDIANTE EL MÉTODO DE INMERSIÓN – COMPRESIÓN (INCLUYE ELABORACIÓN DE PROBETAS). Norma técnica: INV E 622-13.</v>
          </cell>
          <cell r="F2137" t="str">
            <v>UN</v>
          </cell>
          <cell r="G2137">
            <v>2023000</v>
          </cell>
        </row>
        <row r="2138">
          <cell r="D2138">
            <v>10973</v>
          </cell>
          <cell r="E2138" t="str">
            <v>TIEMPO DE FRAGUADO, DESVIACIÓN MÁXIMA RESPECTO DEL TIEMPO DE CONTROL (HORAS:MINUTOS). Norma técnica: ASTM C 403.</v>
          </cell>
          <cell r="F2138" t="str">
            <v>UN</v>
          </cell>
          <cell r="G2138">
            <v>237405</v>
          </cell>
        </row>
        <row r="2139">
          <cell r="D2139">
            <v>10974</v>
          </cell>
          <cell r="E2139" t="str">
            <v>DETERMINACIÓN DE LA VELOCIDAD DE PULSO ULTRASONIDO A TRAVÉS DEL CONCRETO, POR ELEMENTO. Norma técnica: NTC 4325.</v>
          </cell>
          <cell r="F2139" t="str">
            <v>UN</v>
          </cell>
          <cell r="G2139">
            <v>148155</v>
          </cell>
        </row>
        <row r="2140">
          <cell r="D2140">
            <v>10975</v>
          </cell>
          <cell r="E2140" t="str">
            <v>DENSIDAD, ABSORCIÓN Y VACÍOS EN CONCRETO ENDURECIDO. Norma técnica: NTC 5653-2008 ASTM C642.</v>
          </cell>
          <cell r="F2140" t="str">
            <v>UN</v>
          </cell>
          <cell r="G2140">
            <v>74851</v>
          </cell>
        </row>
        <row r="2141">
          <cell r="D2141">
            <v>10976</v>
          </cell>
          <cell r="E2141" t="str">
            <v>BRIDA CIEGA EN ACERO D= 16". PRESIÓN DE TRABAJO= 150 PSI. No incluye espárragos, tuerca ni empaques. Norma de fabricación AWWA C 207 Clase D. Incluye Transporte.</v>
          </cell>
          <cell r="F2141" t="str">
            <v>UN</v>
          </cell>
          <cell r="G2141">
            <v>1671520</v>
          </cell>
        </row>
        <row r="2142">
          <cell r="D2142">
            <v>10977</v>
          </cell>
          <cell r="E2142" t="str">
            <v>TEE PVC U.M. 8" X 4"</v>
          </cell>
          <cell r="F2142" t="str">
            <v>UN</v>
          </cell>
          <cell r="G2142">
            <v>823480</v>
          </cell>
        </row>
        <row r="2143">
          <cell r="D2143">
            <v>10987</v>
          </cell>
          <cell r="E2143" t="str">
            <v>BRIDA CIEGA EN ACERO (HD) D= 2". PRESIÓN DE TRABAJO= 150 PSI. No incluye espárragos, tuerca ni empaques. Incluye Transporte.</v>
          </cell>
          <cell r="F2143" t="str">
            <v>UN</v>
          </cell>
          <cell r="G2143">
            <v>62403</v>
          </cell>
        </row>
        <row r="2144">
          <cell r="D2144">
            <v>10988</v>
          </cell>
          <cell r="E2144" t="str">
            <v>BRIDA CIEGA EN ACERO (HD) D= 4". PRESIÓN DE TRABAJO= 150 PSI. No incluye espárragos, tuerca ni empaques. Incluye Transporte, Incluye IVA.</v>
          </cell>
          <cell r="F2144" t="str">
            <v>UN</v>
          </cell>
          <cell r="G2144">
            <v>116485</v>
          </cell>
        </row>
        <row r="2145">
          <cell r="D2145">
            <v>10989</v>
          </cell>
          <cell r="E2145" t="str">
            <v>BRIDA CIEGA EN ACERO (HD) D= 12". PRESIÓN DE TRABAJO= 150 PSI. No incluye espárragos, tuerca ni empaques. Incluye Transporte, Incluye IVA.</v>
          </cell>
          <cell r="F2145" t="str">
            <v>UN</v>
          </cell>
          <cell r="G2145">
            <v>885872</v>
          </cell>
        </row>
        <row r="2146">
          <cell r="D2146">
            <v>10992</v>
          </cell>
          <cell r="E2146" t="str">
            <v>CODO 90° Ø4" EN HIERRO GALVANIZADO</v>
          </cell>
          <cell r="F2146" t="str">
            <v>UN</v>
          </cell>
          <cell r="G2146">
            <v>62158</v>
          </cell>
        </row>
        <row r="2147">
          <cell r="D2147">
            <v>10995</v>
          </cell>
          <cell r="E2147" t="str">
            <v>MEDICIÓN DE PERFIL TRANSVERSAL PARA DETERMINACIÓN DEL AHUELLAMIENTO (100 M)</v>
          </cell>
          <cell r="F2147" t="str">
            <v>UN</v>
          </cell>
          <cell r="G2147">
            <v>31609</v>
          </cell>
        </row>
        <row r="2148">
          <cell r="D2148">
            <v>10996</v>
          </cell>
          <cell r="E2148" t="str">
            <v>APIQUE MANUAL HASTA 2 M DE 1.5 M X 1.5 M - RELLENO Y ADECUACIÓN DEL SITIO - INCLUYE TRANSPORTE</v>
          </cell>
          <cell r="F2148" t="str">
            <v>UN</v>
          </cell>
          <cell r="G2148">
            <v>428400</v>
          </cell>
        </row>
        <row r="2149">
          <cell r="D2149">
            <v>11005</v>
          </cell>
          <cell r="E2149" t="str">
            <v>TRANSPORTE DE EQUIPOS PARA PRUEBA DE CARGA ESTÁTICA POR VIAJE DIURNO SIN ESCOLTA (En la Avenida La Sirena (AC 153 desde Kr 9 a Kr 19)</v>
          </cell>
          <cell r="F2149" t="str">
            <v>VIAJE</v>
          </cell>
          <cell r="G2149">
            <v>1011500</v>
          </cell>
        </row>
        <row r="2150">
          <cell r="D2150">
            <v>11007</v>
          </cell>
          <cell r="E2150" t="str">
            <v>TUBO (PERFIL TUBULAR) GALVANIZADO DE DIÁMETRO 3" ESPESOR 2.3 mm</v>
          </cell>
          <cell r="F2150" t="str">
            <v>ML</v>
          </cell>
          <cell r="G2150">
            <v>36630</v>
          </cell>
        </row>
        <row r="2151">
          <cell r="D2151">
            <v>11008</v>
          </cell>
          <cell r="E2151" t="str">
            <v>FRESADO DE PAVIMENTO - INCLUYE FRESADORA, OPERARIO Y COMBUSTIBLE. Incluye agua, puntas. No incluye transporte de maquinaria, transporte del fresado ni disposición final. A TODO COSTO</v>
          </cell>
          <cell r="F2151" t="str">
            <v>M3</v>
          </cell>
          <cell r="G2151">
            <v>79287</v>
          </cell>
        </row>
        <row r="2152">
          <cell r="D2152">
            <v>11026</v>
          </cell>
          <cell r="E2152" t="str">
            <v>BASE GRANULAR CLASE C - Gr1 (BGC_Gr1)</v>
          </cell>
          <cell r="F2152" t="str">
            <v>M3</v>
          </cell>
          <cell r="G2152">
            <v>60000</v>
          </cell>
        </row>
        <row r="2153">
          <cell r="D2153">
            <v>11027</v>
          </cell>
          <cell r="E2153" t="str">
            <v>BASE GRANULAR CLASE C - Gr2 (BGC_Gr2)</v>
          </cell>
          <cell r="F2153" t="str">
            <v>M3</v>
          </cell>
          <cell r="G2153">
            <v>67830</v>
          </cell>
        </row>
        <row r="2154">
          <cell r="D2154">
            <v>11028</v>
          </cell>
          <cell r="E2154" t="str">
            <v>BASE GRANULAR CLASE B - Gr1 (BGB_Gr1)</v>
          </cell>
          <cell r="F2154" t="str">
            <v>M3</v>
          </cell>
          <cell r="G2154">
            <v>69020</v>
          </cell>
        </row>
        <row r="2155">
          <cell r="D2155">
            <v>11029</v>
          </cell>
          <cell r="E2155" t="str">
            <v>BASE GRANULAR CLASE B - Gr2 (BGB_Gr2)</v>
          </cell>
          <cell r="F2155" t="str">
            <v>M3</v>
          </cell>
          <cell r="G2155">
            <v>69020</v>
          </cell>
        </row>
        <row r="2156">
          <cell r="D2156">
            <v>11030</v>
          </cell>
          <cell r="E2156" t="str">
            <v>BASE GRANULAR CLASE A - Gr1 (BGA_Gr1)</v>
          </cell>
          <cell r="F2156" t="str">
            <v>M3</v>
          </cell>
          <cell r="G2156">
            <v>77350</v>
          </cell>
        </row>
        <row r="2157">
          <cell r="D2157">
            <v>11031</v>
          </cell>
          <cell r="E2157" t="str">
            <v>BASE GRANULAR CLASE A - Gr2 (BGA_Gr2)</v>
          </cell>
          <cell r="F2157" t="str">
            <v>M3</v>
          </cell>
          <cell r="G2157">
            <v>77350</v>
          </cell>
        </row>
        <row r="2158">
          <cell r="D2158">
            <v>11032</v>
          </cell>
          <cell r="E2158" t="str">
            <v>SUBBASE GRANULAR CLASE C - Gr1 (SBGC_Gr1)</v>
          </cell>
          <cell r="F2158" t="str">
            <v>M3</v>
          </cell>
          <cell r="G2158">
            <v>53550</v>
          </cell>
        </row>
        <row r="2159">
          <cell r="D2159">
            <v>11033</v>
          </cell>
          <cell r="E2159" t="str">
            <v>SUBBASE GRANULAR CLASE C - Gr2 (SBGC_Gr2)</v>
          </cell>
          <cell r="F2159" t="str">
            <v>M3</v>
          </cell>
          <cell r="G2159">
            <v>53550</v>
          </cell>
        </row>
        <row r="2160">
          <cell r="D2160">
            <v>11034</v>
          </cell>
          <cell r="E2160" t="str">
            <v>SUBBASE GRANULAR CLASE B - Gr1 (SBGB_Gr1)</v>
          </cell>
          <cell r="F2160" t="str">
            <v>M3</v>
          </cell>
          <cell r="G2160">
            <v>55930</v>
          </cell>
        </row>
        <row r="2161">
          <cell r="D2161">
            <v>11035</v>
          </cell>
          <cell r="E2161" t="str">
            <v>SUBBASE GRANULAR CLASE B - Gr2 (SBGB_Gr2)</v>
          </cell>
          <cell r="F2161" t="str">
            <v>M3</v>
          </cell>
          <cell r="G2161">
            <v>55930</v>
          </cell>
        </row>
        <row r="2162">
          <cell r="D2162">
            <v>11036</v>
          </cell>
          <cell r="E2162" t="str">
            <v>SUBBASE GRANULAR CLASE A - Gr1 (SBGA_Gr1)</v>
          </cell>
          <cell r="F2162" t="str">
            <v>M3</v>
          </cell>
          <cell r="G2162">
            <v>61880</v>
          </cell>
        </row>
        <row r="2163">
          <cell r="D2163">
            <v>11037</v>
          </cell>
          <cell r="E2163" t="str">
            <v>SUBBASE GRANULAR CLASE A - Gr2 (SBGA_Gr2)</v>
          </cell>
          <cell r="F2163" t="str">
            <v>M3</v>
          </cell>
          <cell r="G2163">
            <v>63070</v>
          </cell>
        </row>
        <row r="2164">
          <cell r="D2164">
            <v>11038</v>
          </cell>
          <cell r="E2164" t="str">
            <v>MATERIAL ADECUADO</v>
          </cell>
          <cell r="F2164" t="str">
            <v>M3</v>
          </cell>
          <cell r="G2164">
            <v>14280</v>
          </cell>
        </row>
        <row r="2165">
          <cell r="D2165">
            <v>11039</v>
          </cell>
          <cell r="E2165" t="str">
            <v>MATERIAL TOLERABLE</v>
          </cell>
          <cell r="F2165" t="str">
            <v>M3</v>
          </cell>
          <cell r="G2165">
            <v>9996</v>
          </cell>
        </row>
        <row r="2166">
          <cell r="D2166">
            <v>11057</v>
          </cell>
          <cell r="E2166" t="str">
            <v>GEOCELDA</v>
          </cell>
          <cell r="F2166" t="str">
            <v>M2</v>
          </cell>
          <cell r="G2166">
            <v>38469</v>
          </cell>
        </row>
        <row r="2167">
          <cell r="D2167">
            <v>11074</v>
          </cell>
          <cell r="E2167" t="str">
            <v>GRÚA TELESCÓPICA MOVIL - CARGA MÁXIMA DE 55 A 64 TONELADAS - INCLUYE TRANSPORTE DE IDA Y VUELTA, COMBUSTIBLE Y OPERARIO.</v>
          </cell>
          <cell r="F2167" t="str">
            <v>HR</v>
          </cell>
          <cell r="G2167">
            <v>628225</v>
          </cell>
        </row>
        <row r="2168">
          <cell r="D2168">
            <v>11080</v>
          </cell>
          <cell r="E2168" t="str">
            <v>MEZCLA ASFÁLTICA EN CALIENTE DENSA MD10 CON CEMENTO ASFÁLTICO TIPO II</v>
          </cell>
          <cell r="F2168" t="str">
            <v>M3</v>
          </cell>
          <cell r="G2168">
            <v>621180</v>
          </cell>
        </row>
        <row r="2169">
          <cell r="D2169">
            <v>11081</v>
          </cell>
          <cell r="E2169" t="str">
            <v>MEZCLA ASFÁLTICA EN CALIENTE DENSA MD12 CON CEMENTO ASFÁLTICO TIPO II</v>
          </cell>
          <cell r="F2169" t="str">
            <v>M3</v>
          </cell>
          <cell r="G2169">
            <v>569980</v>
          </cell>
        </row>
        <row r="2170">
          <cell r="D2170">
            <v>11082</v>
          </cell>
          <cell r="E2170" t="str">
            <v>MEZCLA ASFÁLTICA EN CALIENTE DENSA MD20 CON CEMENTO ASFÁLTICO TIPO II</v>
          </cell>
          <cell r="F2170" t="str">
            <v>M3</v>
          </cell>
          <cell r="G2170">
            <v>569980</v>
          </cell>
        </row>
        <row r="2171">
          <cell r="D2171">
            <v>11083</v>
          </cell>
          <cell r="E2171" t="str">
            <v>EXTINTOR x 10 LB</v>
          </cell>
          <cell r="F2171" t="str">
            <v>UN</v>
          </cell>
          <cell r="G2171">
            <v>59757</v>
          </cell>
        </row>
        <row r="2172">
          <cell r="D2172">
            <v>11084</v>
          </cell>
          <cell r="E2172" t="str">
            <v>CAMILLA EN FIBRA CON ARNÉS - INMOVILIZADOR Y SEÑAL</v>
          </cell>
          <cell r="F2172" t="str">
            <v>UN</v>
          </cell>
          <cell r="G2172">
            <v>169523</v>
          </cell>
        </row>
        <row r="2173">
          <cell r="D2173">
            <v>11085</v>
          </cell>
          <cell r="E2173" t="str">
            <v>VALLA DE 3.0m x 6.0m CON ESTRUCTURA METÁLICA - ESTRUCTURA TIPO VALLA EN CERCHA + BANNER. Incluye suministro e instalación. Impresión 720 DPI; Tintas para exteriores.</v>
          </cell>
          <cell r="F2173" t="str">
            <v>UN</v>
          </cell>
          <cell r="G2173">
            <v>3786580</v>
          </cell>
        </row>
        <row r="2174">
          <cell r="D2174">
            <v>11086</v>
          </cell>
          <cell r="E2174" t="str">
            <v>VALLA MÓVIL DE 1.20m x 1.20m EN LÁMINA GALVANIZADA CALIBRE 20, ÁNGULO EN HIERRO DE 2 x 1-1/8" IMPRESO EN VINILO ADHESIVO. Incluye suministro e instalación. Impresión 720 DPI; Tintas para exteriores.</v>
          </cell>
          <cell r="F2174" t="str">
            <v>UN</v>
          </cell>
          <cell r="G2174">
            <v>318820</v>
          </cell>
        </row>
        <row r="2175">
          <cell r="D2175">
            <v>11089</v>
          </cell>
          <cell r="E2175" t="str">
            <v>SELLADOR ELÁSTICO UNIVERSAL DE ALTO DESEMPEÑO (300 cc)</v>
          </cell>
          <cell r="F2175" t="str">
            <v>UN</v>
          </cell>
          <cell r="G2175">
            <v>39011</v>
          </cell>
        </row>
        <row r="2176">
          <cell r="D2176">
            <v>11091</v>
          </cell>
          <cell r="E2176" t="str">
            <v>ADITIVOS INCURSORES DE AIRE</v>
          </cell>
          <cell r="F2176" t="str">
            <v>KG</v>
          </cell>
          <cell r="G2176">
            <v>2136</v>
          </cell>
        </row>
        <row r="2177">
          <cell r="D2177">
            <v>11092</v>
          </cell>
          <cell r="E2177" t="str">
            <v>ADITIVO REDUCTOR DE AGUA</v>
          </cell>
          <cell r="F2177" t="str">
            <v>KG</v>
          </cell>
          <cell r="G2177">
            <v>4522</v>
          </cell>
        </row>
        <row r="2178">
          <cell r="D2178">
            <v>11093</v>
          </cell>
          <cell r="E2178" t="str">
            <v>ADITIVO RETARDANTE</v>
          </cell>
          <cell r="F2178" t="str">
            <v>KG</v>
          </cell>
          <cell r="G2178">
            <v>3779</v>
          </cell>
        </row>
        <row r="2179">
          <cell r="D2179">
            <v>11094</v>
          </cell>
          <cell r="E2179" t="str">
            <v>ADITIVO REDUCTOR DE AGUA Y RETARDANTE</v>
          </cell>
          <cell r="F2179" t="str">
            <v>KG</v>
          </cell>
          <cell r="G2179">
            <v>5795</v>
          </cell>
        </row>
        <row r="2180">
          <cell r="D2180">
            <v>11095</v>
          </cell>
          <cell r="E2180" t="str">
            <v>ADITIVO REDUCTOR DE AGUA Y ACELERANTE DE FRAGUADO</v>
          </cell>
          <cell r="F2180" t="str">
            <v>KG</v>
          </cell>
          <cell r="G2180">
            <v>14649</v>
          </cell>
        </row>
        <row r="2181">
          <cell r="D2181">
            <v>11096</v>
          </cell>
          <cell r="E2181" t="str">
            <v>ADITIVO REDUCTOR DE AGUA DE ALTO RANGO</v>
          </cell>
          <cell r="F2181" t="str">
            <v>KG</v>
          </cell>
          <cell r="G2181">
            <v>8925</v>
          </cell>
        </row>
        <row r="2182">
          <cell r="D2182">
            <v>11097</v>
          </cell>
          <cell r="E2182" t="str">
            <v>ADITIVO REDUCTOR DE AGUA DE ALTO RANGO Y RETARDANTE</v>
          </cell>
          <cell r="F2182" t="str">
            <v>KG</v>
          </cell>
          <cell r="G2182">
            <v>9037</v>
          </cell>
        </row>
        <row r="2183">
          <cell r="D2183">
            <v>11098</v>
          </cell>
          <cell r="E2183" t="str">
            <v>ADITIVO SUPERPLASTIFICANTE Y REDUCTOR DE AGUA DE ALTO PODER</v>
          </cell>
          <cell r="F2183" t="str">
            <v>KG</v>
          </cell>
          <cell r="G2183">
            <v>7652</v>
          </cell>
        </row>
        <row r="2184">
          <cell r="D2184">
            <v>11101</v>
          </cell>
          <cell r="E2184" t="str">
            <v>PERFORACIÓN MECÁNICA POR PERCUSIÓN Y LAVADO EN SUELO BLANDO DE 0 a 10m. Incl descrip visual de estratos encontrados,lecturas de campo,tipo y prof. muestras recuperadas,datos nivel freático,SPT,Veleta</v>
          </cell>
          <cell r="F2184" t="str">
            <v>ML</v>
          </cell>
          <cell r="G2184">
            <v>78540</v>
          </cell>
        </row>
        <row r="2185">
          <cell r="D2185">
            <v>11102</v>
          </cell>
          <cell r="E2185" t="str">
            <v>PERFORACIÓN MECÁNICA POR ROTACIÓN EN ROCA DE 0 a 10m. Incl recuperación continua muestras,descrip visual estratos encontrados,lecturas de campo,tipo y prof muestras recuperadas,SPT,Veleta de campo</v>
          </cell>
          <cell r="F2185" t="str">
            <v>ML</v>
          </cell>
          <cell r="G2185">
            <v>357000</v>
          </cell>
        </row>
        <row r="2186">
          <cell r="D2186">
            <v>11103</v>
          </cell>
          <cell r="E2186" t="str">
            <v>PERFORACIÓN MECÁNICA POR ROTACIÓN EN COLUVIÓN/ALUVIÓN DE 0 a 10m. Incl recuperación continua muestras,descrip visual estrat encontrados,lecturas de campo,tipo y prof muestras recuperadas,SPT,Veleta</v>
          </cell>
          <cell r="F2186" t="str">
            <v>ML</v>
          </cell>
          <cell r="G2186">
            <v>416500</v>
          </cell>
        </row>
        <row r="2187">
          <cell r="D2187">
            <v>11106</v>
          </cell>
          <cell r="E2187" t="str">
            <v>PERFORACIÓN MECÁNICA POR ROTACIÓN EN ROCA DE 0 a 30m. Incl recuperación continua muestras,descrip visual estratos encontrados,lecturas de campo,tipo y prof muestras recuperadas,SPT,Veleta de campo</v>
          </cell>
          <cell r="F2187" t="str">
            <v>ML</v>
          </cell>
          <cell r="G2187">
            <v>380800</v>
          </cell>
        </row>
        <row r="2188">
          <cell r="D2188">
            <v>11107</v>
          </cell>
          <cell r="E2188" t="str">
            <v>PERFORACIÓN MECÁNICA POR ROTACIÓN EN COLUVIÓN/ALUVIÓN DE 0 a 30m. Incl recuperación continua muestras,descrip visual estrat encontrados,lecturas de campo,tipo y prof muestras recuperadas,SPT,Veleta</v>
          </cell>
          <cell r="F2188" t="str">
            <v>ML</v>
          </cell>
          <cell r="G2188">
            <v>606900</v>
          </cell>
        </row>
        <row r="2189">
          <cell r="D2189">
            <v>11110</v>
          </cell>
          <cell r="E2189" t="str">
            <v>PERFORACIÓN MECÁNICA POR ROTACIÓN EN ROCA DE 0 a 50m. Incl recuperación continua muestras,descrip visual estratos encontrados,lecturas de campo,tipo y prof muestras recuperadas,SPT,Veleta de campo</v>
          </cell>
          <cell r="F2189" t="str">
            <v>ML</v>
          </cell>
          <cell r="G2189">
            <v>404600</v>
          </cell>
        </row>
        <row r="2190">
          <cell r="D2190">
            <v>11114</v>
          </cell>
          <cell r="E2190" t="str">
            <v>PERFORACIÓN MECÁNICA POR ROTACIÓN EN ROCA DE 0 + 50m. Incl recuperación continua muestras,descrip visual estratos encontrados,lecturas de campo,tipo y prof muestras recuperadas,SPT,Veleta de campo</v>
          </cell>
          <cell r="F2190" t="str">
            <v>ML</v>
          </cell>
          <cell r="G2190">
            <v>428400</v>
          </cell>
        </row>
        <row r="2191">
          <cell r="D2191">
            <v>11116</v>
          </cell>
          <cell r="E2191" t="str">
            <v>ENSAYO DE CPTU HASTA 30 METROS</v>
          </cell>
          <cell r="F2191" t="str">
            <v>ML</v>
          </cell>
          <cell r="G2191">
            <v>309400</v>
          </cell>
        </row>
        <row r="2192">
          <cell r="D2192">
            <v>11117</v>
          </cell>
          <cell r="E2192" t="str">
            <v>ENSAYO DE CPTU HASTA 50 METROS</v>
          </cell>
          <cell r="F2192" t="str">
            <v>ML</v>
          </cell>
          <cell r="G2192">
            <v>333200</v>
          </cell>
        </row>
        <row r="2193">
          <cell r="D2193">
            <v>11118</v>
          </cell>
          <cell r="E2193" t="str">
            <v>ENSAYO DE CPTUS HASTA 30 METROS  (CONO SÍSMICO SCPTu)</v>
          </cell>
          <cell r="F2193" t="str">
            <v>ML</v>
          </cell>
          <cell r="G2193">
            <v>333200</v>
          </cell>
        </row>
        <row r="2194">
          <cell r="D2194">
            <v>11119</v>
          </cell>
          <cell r="E2194" t="str">
            <v>ENSAYO DE CPTUS HASTA 50 METROS  (CONO SÍSMICO SCPTu)</v>
          </cell>
          <cell r="F2194" t="str">
            <v>ML</v>
          </cell>
          <cell r="G2194">
            <v>357000</v>
          </cell>
        </row>
        <row r="2195">
          <cell r="D2195">
            <v>11120</v>
          </cell>
          <cell r="E2195" t="str">
            <v>ENSAYO DE DOWNHOLE HASTA 30 METROS (Sin perforación, ni tubería de PVC)</v>
          </cell>
          <cell r="F2195" t="str">
            <v>UN</v>
          </cell>
          <cell r="G2195">
            <v>2142000</v>
          </cell>
        </row>
        <row r="2196">
          <cell r="D2196">
            <v>11121</v>
          </cell>
          <cell r="E2196" t="str">
            <v>ENSAYO DE DOWNHOLE HASTA 50 METROS (Sin perforación, ni tubería de PVC)</v>
          </cell>
          <cell r="F2196" t="str">
            <v>UN</v>
          </cell>
          <cell r="G2196">
            <v>2856000</v>
          </cell>
        </row>
        <row r="2197">
          <cell r="D2197">
            <v>11122</v>
          </cell>
          <cell r="E2197" t="str">
            <v>SISTEMA (SONDEO) ELÉCTRICO VERTICAL (30 metros de profundidad)</v>
          </cell>
          <cell r="F2197" t="str">
            <v>UN</v>
          </cell>
          <cell r="G2197">
            <v>1428000</v>
          </cell>
        </row>
        <row r="2198">
          <cell r="D2198">
            <v>11125</v>
          </cell>
          <cell r="E2198" t="str">
            <v>CEMENTO ASFÁLTICO MODIFICADO CON POLÍMEROS TIPO III</v>
          </cell>
          <cell r="F2198" t="str">
            <v>KG</v>
          </cell>
          <cell r="G2198">
            <v>2648</v>
          </cell>
        </row>
        <row r="2199">
          <cell r="D2199">
            <v>11127</v>
          </cell>
          <cell r="E2199" t="str">
            <v>CEMENTO ASFÁLTICO MODIFICADO CON POLÍMEROS TIPO V</v>
          </cell>
          <cell r="F2199" t="str">
            <v>KG</v>
          </cell>
          <cell r="G2199">
            <v>2683</v>
          </cell>
        </row>
        <row r="2200">
          <cell r="D2200">
            <v>11135</v>
          </cell>
          <cell r="E2200" t="str">
            <v>INSTAL. Y PUESTA EN SERVICIO DE CONTROLADOR DE TRAFICO C900 EN BOGOTÁ, (Incl. transp. de controlador desde SDM hasta lugar instalación en Bogotá, M de O e IVA, No incl. suministro de Controlador</v>
          </cell>
          <cell r="F2200" t="str">
            <v>UN</v>
          </cell>
          <cell r="G2200">
            <v>1499162</v>
          </cell>
        </row>
        <row r="2201">
          <cell r="D2201">
            <v>11136</v>
          </cell>
          <cell r="E2201" t="str">
            <v>DEFENSA VIAL METÁLICA en acero laminado en frío, vigas en forma doble honda o W, parales y separadores metálicos</v>
          </cell>
          <cell r="F2201" t="str">
            <v>ML</v>
          </cell>
          <cell r="G2201">
            <v>240969</v>
          </cell>
        </row>
        <row r="2202">
          <cell r="D2202">
            <v>11137</v>
          </cell>
          <cell r="E2202" t="str">
            <v>LEVANTAMIENTO TOPOGRÁFICO A TODO COSTO. NIVEL DE COMPLEJIDAD ALTO. Incluye personal, equipos, costos operacionales, procesamiento y entrega de la información, todos los costos indirectos e IVA.</v>
          </cell>
          <cell r="F2202" t="str">
            <v>M2</v>
          </cell>
          <cell r="G2202">
            <v>1471</v>
          </cell>
        </row>
        <row r="2203">
          <cell r="D2203">
            <v>11138</v>
          </cell>
          <cell r="E2203" t="str">
            <v>LEVANTAMIENTO TOPOGRÁFICO A TODO COSTO. NIVEL DE COMPLEJIDAD MEDIO. Incluye personal, equipos, costos operacionales, procesamiento y entrega de la información, todos los costos indirectos e IVA.</v>
          </cell>
          <cell r="F2203" t="str">
            <v>M2</v>
          </cell>
          <cell r="G2203">
            <v>1087</v>
          </cell>
        </row>
        <row r="2204">
          <cell r="D2204">
            <v>11139</v>
          </cell>
          <cell r="E2204" t="str">
            <v>LEVANTAMIENTO TOPOGRÁFICO A TODO COSTO. NIVEL DE COMPLEJIDAD BAJO. Incluye personal, equipos, costos operacionales, procesamiento y entrega de la información, todos los costos indirectos e IVA.</v>
          </cell>
          <cell r="F2204" t="str">
            <v>M2</v>
          </cell>
          <cell r="G2204">
            <v>870</v>
          </cell>
        </row>
        <row r="2205">
          <cell r="D2205">
            <v>11143</v>
          </cell>
          <cell r="E2205" t="str">
            <v>ALQUILER CEPILLO TEXTURIZADOR DE 1.20 m. Con tubo en aluminio de 1.85 m.</v>
          </cell>
          <cell r="F2205" t="str">
            <v>MES</v>
          </cell>
          <cell r="G2205">
            <v>476000</v>
          </cell>
        </row>
        <row r="2206">
          <cell r="D2206">
            <v>11144</v>
          </cell>
          <cell r="E2206" t="str">
            <v>FLOTADOR PARA ENRASADO MANUAL - ALQUILER FLOTACANAL DE 1.20 m. Con un tubo aluminio de 1.85 m.</v>
          </cell>
          <cell r="F2206" t="str">
            <v>MES</v>
          </cell>
          <cell r="G2206">
            <v>357000</v>
          </cell>
        </row>
        <row r="2207">
          <cell r="D2207">
            <v>11145</v>
          </cell>
          <cell r="E2207" t="str">
            <v>KIT SILLA YEE 250 x 200 PVC</v>
          </cell>
          <cell r="F2207" t="str">
            <v>UN</v>
          </cell>
          <cell r="G2207">
            <v>158999</v>
          </cell>
        </row>
        <row r="2208">
          <cell r="D2208">
            <v>11146</v>
          </cell>
          <cell r="E2208" t="str">
            <v>KIT SILLA YEE 315 x 200 PVC</v>
          </cell>
          <cell r="F2208" t="str">
            <v>UN</v>
          </cell>
          <cell r="G2208">
            <v>225077</v>
          </cell>
        </row>
        <row r="2209">
          <cell r="D2209">
            <v>11147</v>
          </cell>
          <cell r="E2209" t="str">
            <v>KIT SILLA YEE 400 x 200 PVC</v>
          </cell>
          <cell r="F2209" t="str">
            <v>UN</v>
          </cell>
          <cell r="G2209">
            <v>274842</v>
          </cell>
        </row>
        <row r="2210">
          <cell r="D2210">
            <v>11148</v>
          </cell>
          <cell r="E2210" t="str">
            <v>KIT SILLA YEE 450 x 200 PVC</v>
          </cell>
          <cell r="F2210" t="str">
            <v>UN</v>
          </cell>
          <cell r="G2210">
            <v>292999</v>
          </cell>
        </row>
        <row r="2211">
          <cell r="D2211">
            <v>11152</v>
          </cell>
          <cell r="E2211" t="str">
            <v>RUTEADORA PARA PAVIMENTOS - PROFUNDIDAD DE CORTE DE 30 A 50 MM</v>
          </cell>
          <cell r="F2211" t="str">
            <v>HR</v>
          </cell>
          <cell r="G2211">
            <v>23642</v>
          </cell>
        </row>
        <row r="2212">
          <cell r="D2212">
            <v>11156</v>
          </cell>
          <cell r="E2212" t="str">
            <v>ANDAMIO CERTIFICADO MULTIDIRECCIONAL 4 MÓDULOS AUTOESTABLES (2 TORRES CON PASARELA DE 3 METROS DE 1.40 m x 5.80 m)</v>
          </cell>
          <cell r="F2212" t="str">
            <v>DIA</v>
          </cell>
          <cell r="G2212">
            <v>46484</v>
          </cell>
        </row>
        <row r="2213">
          <cell r="D2213">
            <v>11161</v>
          </cell>
          <cell r="E2213" t="str">
            <v>TRATAMIENTO Y DISPOSICIÓN FINAL DE RESIDUOS PELIGROSOS</v>
          </cell>
          <cell r="F2213" t="str">
            <v>KG</v>
          </cell>
          <cell r="G2213">
            <v>952</v>
          </cell>
        </row>
        <row r="2214">
          <cell r="D2214">
            <v>11162</v>
          </cell>
          <cell r="E2214" t="str">
            <v>CERRAMIENTO NYLOFOR 3D PRO Altura 2.00 m Fabricada en alambre de acero galvanizado de 5mm, recubierto con pintura de Poliéster Verde, de 4.75 mm de diámetro.Concreto de 3000 psi.</v>
          </cell>
          <cell r="F2214" t="str">
            <v>KG</v>
          </cell>
          <cell r="G2214">
            <v>268947</v>
          </cell>
        </row>
        <row r="2215">
          <cell r="D2215">
            <v>11163</v>
          </cell>
          <cell r="E2215" t="str">
            <v>MANO DE OBRA PARA CERRAMIENTO NYLOFOR 3D PRO Altura 2.00 m. Incluye excavación para base, fundida en concreto hecho en obra, armado de la estructura, huecos de 200 x 50 mm, nivelación e instalación.</v>
          </cell>
          <cell r="F2215" t="str">
            <v>ML</v>
          </cell>
          <cell r="G2215">
            <v>33990</v>
          </cell>
        </row>
        <row r="2216">
          <cell r="D2216">
            <v>11164</v>
          </cell>
          <cell r="E2216" t="str">
            <v>MANIJA EN VARILLA LISA DE 1" EN ACERO A-37 ENMANTELADO CON TUBO PVC DE 1" x 1/4" CON PLATINA DE 1 1/2" x 1/4" SOLDADA</v>
          </cell>
          <cell r="F2216" t="str">
            <v>UN</v>
          </cell>
          <cell r="G2216">
            <v>37320</v>
          </cell>
        </row>
        <row r="2217">
          <cell r="D2217">
            <v>11165</v>
          </cell>
          <cell r="E2217" t="str">
            <v>ESTOPEROLES METÁLICOS CON ESPIGO. INCLUYE SUMINISTRO E INSTALACIÓN.</v>
          </cell>
          <cell r="F2217" t="str">
            <v>UN</v>
          </cell>
          <cell r="G2217">
            <v>7378</v>
          </cell>
        </row>
        <row r="2218">
          <cell r="D2218">
            <v>11167</v>
          </cell>
          <cell r="E2218" t="str">
            <v>TALADRO ROTOPERCUTOR MAYOR A 3/4"</v>
          </cell>
          <cell r="F2218" t="str">
            <v>HR</v>
          </cell>
          <cell r="G2218">
            <v>5653</v>
          </cell>
        </row>
        <row r="2219">
          <cell r="D2219">
            <v>11169</v>
          </cell>
          <cell r="E2219" t="str">
            <v>REPARADUCTO PVC D=4" - DUCTO TELEFÓNICO</v>
          </cell>
          <cell r="F2219" t="str">
            <v>ML</v>
          </cell>
          <cell r="G2219">
            <v>73137</v>
          </cell>
        </row>
        <row r="2220">
          <cell r="D2220">
            <v>11171</v>
          </cell>
          <cell r="E2220" t="str">
            <v>CONCRETO MR45 GRAVA COMÚN ACELERADO A 3 DÍAS.</v>
          </cell>
          <cell r="F2220" t="str">
            <v>M3</v>
          </cell>
          <cell r="G2220">
            <v>494062</v>
          </cell>
        </row>
        <row r="2221">
          <cell r="D2221">
            <v>11172</v>
          </cell>
          <cell r="E2221" t="str">
            <v>CONCRETO MR50 GRAVA COMÚN ACELERADO A 3 DÍAS.</v>
          </cell>
          <cell r="F2221" t="str">
            <v>M3</v>
          </cell>
          <cell r="G2221">
            <v>514675</v>
          </cell>
        </row>
        <row r="2222">
          <cell r="D2222">
            <v>11173</v>
          </cell>
          <cell r="E2222" t="str">
            <v>PENDONES ELABORADOS  EN BANNER, CON UNA DIMENSIÓN DE 1.00 m DE ANCHO POR 1.50 m DE LARGO. IMPRESIÓN A FULL COLOR SEGÚN DISEÑOS DE OJALETES.</v>
          </cell>
          <cell r="F2222" t="str">
            <v>UN</v>
          </cell>
          <cell r="G2222">
            <v>75650</v>
          </cell>
        </row>
        <row r="2223">
          <cell r="D2223">
            <v>11175</v>
          </cell>
          <cell r="E2223" t="str">
            <v>BASTÓN LUMINOSO 5 FUNCIONES GRANDE ST -900 -1 55 x 4.5 cm RECARGABLE.</v>
          </cell>
          <cell r="F2223" t="str">
            <v>UN</v>
          </cell>
          <cell r="G2223">
            <v>53550</v>
          </cell>
        </row>
        <row r="2224">
          <cell r="D2224">
            <v>11277</v>
          </cell>
          <cell r="E2224" t="str">
            <v>TACHA REFLECTIVA UNIDIRECCIONAL BLANCA/ROJA. Incluye suministro e instalación</v>
          </cell>
          <cell r="F2224" t="str">
            <v>UN</v>
          </cell>
          <cell r="G2224">
            <v>8181</v>
          </cell>
        </row>
        <row r="2225">
          <cell r="D2225">
            <v>11278</v>
          </cell>
          <cell r="E2225" t="str">
            <v>SEÑAL VERTICAL INFORMATIVA SI-27C (70 cm x 100 cm). INCLUYE SUMINISTRO E INSTALACION.</v>
          </cell>
          <cell r="F2225" t="str">
            <v>UN</v>
          </cell>
          <cell r="G2225">
            <v>279650</v>
          </cell>
        </row>
        <row r="2226">
          <cell r="D2226">
            <v>11279</v>
          </cell>
          <cell r="E2226" t="str">
            <v>SEÑAL VERTICAL PREVENTIVA SP-47B TIPO PENTÁGONO CON FLECHA. (INCLUYE SUMINISTRO E INSTALACION).</v>
          </cell>
          <cell r="F2226" t="str">
            <v>UN</v>
          </cell>
          <cell r="G2226">
            <v>571379</v>
          </cell>
        </row>
        <row r="2227">
          <cell r="D2227">
            <v>11280</v>
          </cell>
          <cell r="E2227" t="str">
            <v>POSTE TIPO MÉNSULA T2 (2.50m) EN TUBO SCH 40 GALVANIZADO Y PINTADO.</v>
          </cell>
          <cell r="F2227" t="str">
            <v>UN</v>
          </cell>
          <cell r="G2227">
            <v>2376073</v>
          </cell>
        </row>
        <row r="2228">
          <cell r="D2228">
            <v>11291</v>
          </cell>
          <cell r="E2228" t="str">
            <v>ALQUILER EQUIPO DE PERFORACIÓN, INCLUYE  JUEGO DE BROCAS - (BARRENADORA. Incl. Trípode y elementos de perforación y extensión) Incl. OPERARIO Y COMBUSTIBLE. Incluye Stand By mínimo de 5 horas diarias.</v>
          </cell>
          <cell r="F2228" t="str">
            <v>HR</v>
          </cell>
          <cell r="G2228">
            <v>350000</v>
          </cell>
        </row>
        <row r="2229">
          <cell r="D2229">
            <v>11292</v>
          </cell>
          <cell r="E2229" t="str">
            <v>ADAPTADOR TERMINAL CAMPANA PVC D= 6"</v>
          </cell>
          <cell r="F2229" t="str">
            <v>UN</v>
          </cell>
          <cell r="G2229">
            <v>21333</v>
          </cell>
        </row>
        <row r="2230">
          <cell r="D2230">
            <v>11304</v>
          </cell>
          <cell r="E2230" t="str">
            <v>MEDICIÓN DE LA RESISTENCIA AL DESLIZAMIENTO EN ESTRUCTURA DE PAVIMENTO RÍGIDOS Y FLEXIBLES (Coeficiente de Fricción) CON CON EQUIPO DE ALTO RENDIMIENTO. Incl. movilización, toma de información, proces</v>
          </cell>
          <cell r="F2230" t="str">
            <v>Km-Car</v>
          </cell>
          <cell r="G2230">
            <v>116025</v>
          </cell>
        </row>
        <row r="2231">
          <cell r="D2231">
            <v>11305</v>
          </cell>
          <cell r="E2231" t="e">
            <v>#VALUE!</v>
          </cell>
          <cell r="F2231" t="str">
            <v>Km-Car</v>
          </cell>
          <cell r="G2231">
            <v>89250</v>
          </cell>
        </row>
        <row r="2232">
          <cell r="D2232">
            <v>11308</v>
          </cell>
          <cell r="E2232" t="str">
            <v>ALQUILER DE GPS DE MANO GARMIN GPSMAP Serie 64 x Día, CON ALTÍMETRO Y BRÚJULA. PANTALLA A COLOR DE 2.6"</v>
          </cell>
          <cell r="F2232" t="str">
            <v>DIA</v>
          </cell>
          <cell r="G2232">
            <v>4291</v>
          </cell>
        </row>
        <row r="2233">
          <cell r="D2233">
            <v>11309</v>
          </cell>
          <cell r="E2233" t="str">
            <v>MODULO DE PAGO TAQUILLA EXTERIOR-ESTACIONES TRANSMILENIO EN ACERO INOXIDABLE 304 B, DIVISIONES INTERNAS CON PUERTA PARA DIVIDIR Y ESTRUCTURA METÁLICA PARA PISO. Incl. fabricación,transporte,montaje</v>
          </cell>
          <cell r="F2233" t="str">
            <v>UN</v>
          </cell>
          <cell r="G2233">
            <v>94895401</v>
          </cell>
        </row>
        <row r="2234">
          <cell r="D2234">
            <v>11328</v>
          </cell>
          <cell r="E2234" t="str">
            <v>BARRERA EPOXICA POLIAMIDA</v>
          </cell>
          <cell r="F2234" t="str">
            <v>GLN</v>
          </cell>
          <cell r="G2234">
            <v>131900</v>
          </cell>
        </row>
        <row r="2235">
          <cell r="D2235">
            <v>11329</v>
          </cell>
          <cell r="E2235" t="str">
            <v>ESMALTE POLIURETANO ACRÍLICO (AMARILLO RAL 1003)</v>
          </cell>
          <cell r="F2235" t="str">
            <v>GLN</v>
          </cell>
          <cell r="G2235">
            <v>281929</v>
          </cell>
        </row>
        <row r="2236">
          <cell r="D2236">
            <v>11330</v>
          </cell>
          <cell r="E2236" t="str">
            <v>ESMALTE POLIURETANO ACRÍLICO (NEGRO RAL 9005)</v>
          </cell>
          <cell r="F2236" t="str">
            <v>GLN</v>
          </cell>
          <cell r="G2236">
            <v>254250</v>
          </cell>
        </row>
        <row r="2237">
          <cell r="D2237">
            <v>11331</v>
          </cell>
          <cell r="E2237" t="str">
            <v>ESMALTE POLIURETANO ACRÍLICO (GRIS RAL 7045)</v>
          </cell>
          <cell r="F2237" t="str">
            <v>GLN</v>
          </cell>
          <cell r="G2237">
            <v>254250</v>
          </cell>
        </row>
        <row r="2238">
          <cell r="D2238">
            <v>11332</v>
          </cell>
          <cell r="E2238" t="str">
            <v>BARANDA DE TRES TUBOS M82</v>
          </cell>
          <cell r="F2238" t="str">
            <v>ML</v>
          </cell>
          <cell r="G2238">
            <v>245438</v>
          </cell>
        </row>
        <row r="2239">
          <cell r="D2239">
            <v>11334</v>
          </cell>
          <cell r="E2239" t="str">
            <v>CERRAMIENTO TIPO CED M72</v>
          </cell>
          <cell r="F2239" t="str">
            <v>UN</v>
          </cell>
          <cell r="G2239">
            <v>410889</v>
          </cell>
        </row>
        <row r="2240">
          <cell r="D2240">
            <v>11335</v>
          </cell>
          <cell r="E2240" t="str">
            <v>BARANDA M-80 A, CON MÓDULO FRONTAL EN MALLA ESLABONADA</v>
          </cell>
          <cell r="F2240" t="str">
            <v>UN</v>
          </cell>
          <cell r="G2240">
            <v>416500</v>
          </cell>
        </row>
        <row r="2241">
          <cell r="D2241">
            <v>11337</v>
          </cell>
          <cell r="E2241" t="str">
            <v>MACROFIBRAS SINTÉTICAS DE POLIPROPILENO</v>
          </cell>
          <cell r="F2241" t="str">
            <v>KG</v>
          </cell>
          <cell r="G2241">
            <v>25942</v>
          </cell>
        </row>
        <row r="2242">
          <cell r="D2242">
            <v>11338</v>
          </cell>
          <cell r="E2242" t="str">
            <v>MEZCLA ASFÁLTICA EN CALIENTE SEMIDENSA MS 25 CON CEMENTO ASFÁLTICO 60-70</v>
          </cell>
          <cell r="F2242" t="str">
            <v>M3</v>
          </cell>
          <cell r="G2242">
            <v>517650</v>
          </cell>
        </row>
        <row r="2243">
          <cell r="D2243">
            <v>11340</v>
          </cell>
          <cell r="E2243" t="str">
            <v>CONCRETO MR41 CON FIBRAS METÁLICAS</v>
          </cell>
          <cell r="F2243" t="str">
            <v>M3</v>
          </cell>
          <cell r="G2243">
            <v>586730</v>
          </cell>
        </row>
        <row r="2244">
          <cell r="D2244">
            <v>11341</v>
          </cell>
          <cell r="E2244" t="str">
            <v>CONCRETO MR43 CON FIBRAS METÁLICAS</v>
          </cell>
          <cell r="F2244" t="str">
            <v>M3</v>
          </cell>
          <cell r="G2244">
            <v>604520</v>
          </cell>
        </row>
        <row r="2245">
          <cell r="D2245">
            <v>11342</v>
          </cell>
          <cell r="E2245" t="str">
            <v>CONCRETO MR41 CON MACROFIBRAS DE POLIPROPILENO</v>
          </cell>
          <cell r="F2245" t="str">
            <v>M3</v>
          </cell>
          <cell r="G2245">
            <v>526575</v>
          </cell>
        </row>
        <row r="2246">
          <cell r="D2246">
            <v>11343</v>
          </cell>
          <cell r="E2246" t="str">
            <v>CONCRETO MR43 CON MACROFIBRAS DE POLIPROPILENO</v>
          </cell>
          <cell r="F2246" t="str">
            <v>M3</v>
          </cell>
          <cell r="G2246">
            <v>529550</v>
          </cell>
        </row>
        <row r="2247">
          <cell r="D2247">
            <v>11344</v>
          </cell>
          <cell r="E2247" t="str">
            <v>MICROFIBRAS SINTÉTICA MONOFILAMENTO DE POLIPROPILENO</v>
          </cell>
          <cell r="F2247" t="str">
            <v>KG</v>
          </cell>
          <cell r="G2247">
            <v>29833</v>
          </cell>
        </row>
        <row r="2248">
          <cell r="D2248">
            <v>11346</v>
          </cell>
          <cell r="E2248" t="str">
            <v>FONDO DE JUNTA EN ESPUMA DE POLIETILENO DE BAJA DENSIDAD D= 32 mm</v>
          </cell>
          <cell r="F2248" t="str">
            <v>ML</v>
          </cell>
          <cell r="G2248">
            <v>8354</v>
          </cell>
        </row>
        <row r="2249">
          <cell r="D2249">
            <v>11347</v>
          </cell>
          <cell r="E2249" t="str">
            <v>PRUEBA DE CARGA DINÁMICA PARA PUENTE PEATONAL METÁLICO TIPO TRANSMILENIO (Incluye:  Ejecución de las pruebas mediante nivelación de precisión y Transporte de equipos de medida a obra). Incluye IVA.</v>
          </cell>
          <cell r="F2249" t="str">
            <v>UN</v>
          </cell>
          <cell r="G2249">
            <v>17000000</v>
          </cell>
        </row>
        <row r="2250">
          <cell r="D2250">
            <v>11348</v>
          </cell>
          <cell r="E2250" t="str">
            <v>PRUEBA DE CARGA ESTÁTICA PARA PUENTE PEATONAL METÁLICO TIPO TRANSMILENIO (Incluye: Ejecución de las pruebas mediante nivelación de precisión y Transporte de equipos de medida a obra). Incluye IVA.</v>
          </cell>
          <cell r="F2250" t="str">
            <v>UN</v>
          </cell>
          <cell r="G2250">
            <v>4000000</v>
          </cell>
        </row>
        <row r="2251">
          <cell r="D2251">
            <v>11349</v>
          </cell>
          <cell r="E2251" t="str">
            <v>REHABILITACIÓN RED DE ALCANTARILLADO CON TECNOLOGÍA CIPP, CON RESINA DE GRP CURADA CON RAYOS UV, INCLUYE EQUIPOS, MATERIALES, TRANSPORTES Y PERSONAL. DIÁMETRO 8”. ESPESOR 3,00 mm. EC = 14.200 MPA.</v>
          </cell>
          <cell r="F2251" t="str">
            <v>UN</v>
          </cell>
          <cell r="G2251">
            <v>846336</v>
          </cell>
        </row>
        <row r="2252">
          <cell r="D2252">
            <v>11350</v>
          </cell>
          <cell r="E2252" t="str">
            <v>REHABILITACIÓN RED DE ALCANTARILLADO CON TECNOLOGÍA CIPP, CON RESINA DE GRP CURADA CON RAYOS UV, INCLUYE EQUIPOS, MATERIALES, TRANSPORTES Y PERSONAL. DIÁMETRO 10”. ESPESOR 3,00 mm. EC = 14.200 MPA.</v>
          </cell>
          <cell r="F2252" t="str">
            <v>UN</v>
          </cell>
          <cell r="G2252">
            <v>900757</v>
          </cell>
        </row>
        <row r="2253">
          <cell r="D2253">
            <v>11351</v>
          </cell>
          <cell r="E2253" t="str">
            <v>REHABILITACIÓN RED DE ALCANTARILLADO CON TECNOLOGÍA CIPP, CON RESINA DE GRP CURADA CON RAYOS UV, INCLUYE EQUIPOS, MATERIALES, TRANSPORTES Y PERSONAL. DIÁMETRO 12”. ESPESOR 3,00 mm. EC = 14.200 MPA.</v>
          </cell>
          <cell r="F2253" t="str">
            <v>UN</v>
          </cell>
          <cell r="G2253">
            <v>998154</v>
          </cell>
        </row>
        <row r="2254">
          <cell r="D2254">
            <v>11352</v>
          </cell>
          <cell r="E2254" t="str">
            <v>REHABILITACIÓN RED DE ALCANTARILLADO CON TECNOLOGÍA CIPP, CON RESINA DE GRP CURADA CON RAYOS UV, INCLUYE EQUIPOS, MATERIALES, TRANSPORTES Y PERSONAL. DIÁMETRO 14”. ESPESOR 3,50 mm. EC = 14.200 MPA.</v>
          </cell>
          <cell r="F2254" t="str">
            <v>UN</v>
          </cell>
          <cell r="G2254">
            <v>1189885</v>
          </cell>
        </row>
        <row r="2255">
          <cell r="D2255">
            <v>11353</v>
          </cell>
          <cell r="E2255" t="str">
            <v>REHABILITACIÓN RED DE ALCANTARILLAO CON TECNOLOGÍA CIPP, CON RESINA DE GRP CURADA CON RAYOS UV, INCLUYE EQUIPOS, MATERIALES, TRANSPORTES Y PERSONAL. DIÁMETRO 16”. ESPESOR 4.20 mm. EC = 14.200 MPA.</v>
          </cell>
          <cell r="F2255" t="str">
            <v>UN</v>
          </cell>
          <cell r="G2255">
            <v>1399885</v>
          </cell>
        </row>
        <row r="2256">
          <cell r="D2256">
            <v>11354</v>
          </cell>
          <cell r="E2256" t="str">
            <v>REHABILITACIÓN RED DE ALCANTARILLADO CON TECNOLOGÍA CIPP, CON RESINA DE GRP CURADA CON RAYOS UV, INCLUYE EQUIPOS, MATERIALES, TRANSPORTES Y PERSONAL. DIÁMETRO 18”. ESPESOR 4.20 mm. EC = 14.200 MPA.</v>
          </cell>
          <cell r="F2256" t="str">
            <v>UN</v>
          </cell>
          <cell r="G2256">
            <v>1513624</v>
          </cell>
        </row>
        <row r="2257">
          <cell r="D2257">
            <v>11355</v>
          </cell>
          <cell r="E2257" t="str">
            <v>REHABILITACIÓN RED DE ALCANTARILLADO CON TECNOLOGÍA CIPP, CON RESINA DE GRP CURADA CON RAYOS UV, INCLUYE EQUIPOS, MATERIALES, TRANSPORTES Y PERSONAL. DIÁMETRO 20”. ESPESOR 4.90 mm. EC = 14.200 MPA.</v>
          </cell>
          <cell r="F2257" t="str">
            <v>ML</v>
          </cell>
          <cell r="G2257">
            <v>1836421</v>
          </cell>
        </row>
        <row r="2258">
          <cell r="D2258">
            <v>11356</v>
          </cell>
          <cell r="E2258" t="str">
            <v>REHABILITACIÓN RED DE ALCANTARILLADO CON TECNOLOGÍA CIPP, CON RESINA DE GRP CURADA CON RAYOS UV, INCLUYE EQUIPOS, MATERIALES, TRANSPORTES Y PERSONAL. DIÁMETRO 24”. ESPESOR 5.60 mm. EC = 14.200 MPA.</v>
          </cell>
          <cell r="F2258" t="str">
            <v>ML</v>
          </cell>
          <cell r="G2258">
            <v>2142340</v>
          </cell>
        </row>
        <row r="2259">
          <cell r="D2259">
            <v>11357</v>
          </cell>
          <cell r="E2259" t="str">
            <v>REHABILITACIÓN RED DE ALCANTARILLADO CON TECNOLOGÍA CIPP, CON RESINA DE GRP CURADA CON RAYOS UV, INCLUYE EQUIPOS, MATERIALES, TRANSPORTES Y PERSONAL. DIÁMETRO 27”. ESPESOR 6.30 mm. EC = 14.200 MPA.</v>
          </cell>
          <cell r="F2259" t="str">
            <v>ML</v>
          </cell>
          <cell r="G2259">
            <v>2645302</v>
          </cell>
        </row>
        <row r="2260">
          <cell r="D2260">
            <v>11358</v>
          </cell>
          <cell r="E2260" t="str">
            <v>REHABILITACIÓN RED DE ALCANTARILLADO CON TECNOLOGÍA CIPP, CON RESINA DE GRP CURADA CON RAYOS UV, INCLUYE EQUIPOS, MATERIALES, TRANSPORTES Y PERSONAL. DIÁMETRO 30”. ESPESOR 7.00 mm. EC = 14.200 MPA.</v>
          </cell>
          <cell r="F2260" t="str">
            <v>ML</v>
          </cell>
          <cell r="G2260">
            <v>3044775</v>
          </cell>
        </row>
        <row r="2261">
          <cell r="D2261">
            <v>11359</v>
          </cell>
          <cell r="E2261" t="str">
            <v>REHABILITACIÓN RED DE ALCANTARILLADO CON TECNOLOGÍA CIPP, CON RESINA DE GRP CURADA CON RAYOS UV, INCLUYE EQUIPOS, MATERIALES, TRANSPORTES Y PERSONAL. DIÁMETRO 36”. ESPESOR 9.10 mm. EC = 16.875 MPA.</v>
          </cell>
          <cell r="F2261" t="str">
            <v>ML</v>
          </cell>
          <cell r="G2261">
            <v>4003252</v>
          </cell>
        </row>
        <row r="2262">
          <cell r="D2262">
            <v>11360</v>
          </cell>
          <cell r="E2262" t="str">
            <v>REHABILITACIÓN RED DE ALCANTARILLADO CON TECNOLOGÍA CIPP, CON RESINA DE GRP CURADA CON RAYOS UV, INCLUYE EQUIPOS, MATERIALES, TRANSPORTES Y PERSONAL. DIÁMETRO 40”. ESPESOR 9.80 mm. EC = 16.875 MPA.</v>
          </cell>
          <cell r="F2262" t="str">
            <v>UN</v>
          </cell>
          <cell r="G2262">
            <v>5092690</v>
          </cell>
        </row>
        <row r="2263">
          <cell r="D2263">
            <v>11361</v>
          </cell>
          <cell r="E2263" t="str">
            <v>REHABILITACIÓN RED DE ALCANTARILLADO CON TECNOLOGÍA CIPP, CON RESINA DE GRP CURADA CON RAYOS UV, INCLUYE EQUIPOS, MATERIALES, TRANSPORTES Y PERSONAL. DIÁMETRO 42”. ESPESOR 10.50 mm. EC = 16.875 MPA.</v>
          </cell>
          <cell r="F2263" t="str">
            <v>UN</v>
          </cell>
          <cell r="G2263">
            <v>5613029</v>
          </cell>
        </row>
        <row r="2264">
          <cell r="D2264">
            <v>11362</v>
          </cell>
          <cell r="E2264" t="str">
            <v>REDUCCIÓN PVC E.L.  D= 1 1/2 x 1" (BUJE SOLDADO)</v>
          </cell>
          <cell r="F2264" t="str">
            <v>UN</v>
          </cell>
          <cell r="G2264">
            <v>3801</v>
          </cell>
        </row>
        <row r="2265">
          <cell r="D2265">
            <v>11363</v>
          </cell>
          <cell r="E2265" t="str">
            <v>INTERRUPTOR GRADO INDUSTRIAL, 20A, EN CAJA FUNCIÓN ALUMINIO 11.7X11.7X5 CM, CON TAPA Y EMPAQUE</v>
          </cell>
          <cell r="F2265" t="str">
            <v>UN</v>
          </cell>
          <cell r="G2265">
            <v>76029</v>
          </cell>
        </row>
        <row r="2266">
          <cell r="D2266">
            <v>11365</v>
          </cell>
          <cell r="E2266" t="str">
            <v>CONCRETO MR45 CON FIBRAS METÁLICAS</v>
          </cell>
          <cell r="F2266" t="str">
            <v>M3</v>
          </cell>
          <cell r="G2266">
            <v>642288</v>
          </cell>
        </row>
        <row r="2267">
          <cell r="D2267">
            <v>11366</v>
          </cell>
          <cell r="E2267" t="str">
            <v>CONCRETO MR45 CON MACROFIBRAS DE POLIPROPILENO</v>
          </cell>
          <cell r="F2267" t="str">
            <v>M3</v>
          </cell>
          <cell r="G2267">
            <v>512890</v>
          </cell>
        </row>
        <row r="2268">
          <cell r="D2268">
            <v>11367</v>
          </cell>
          <cell r="E2268" t="str">
            <v>AUTOIMPRIMANTE EPÓXICO TOLERANTE DE SUPERFICIE</v>
          </cell>
          <cell r="F2268" t="str">
            <v>GLN</v>
          </cell>
          <cell r="G2268">
            <v>127092</v>
          </cell>
        </row>
        <row r="2269">
          <cell r="D2269">
            <v>11368</v>
          </cell>
          <cell r="E2269" t="str">
            <v>IMPRIMANTE EPÓXICO TOLERANTE DE SUPERFICIE</v>
          </cell>
          <cell r="F2269" t="str">
            <v>GLN</v>
          </cell>
          <cell r="G2269">
            <v>140879</v>
          </cell>
        </row>
        <row r="2270">
          <cell r="D2270">
            <v>11370</v>
          </cell>
          <cell r="E2270" t="str">
            <v>SELLO DE SILICONA TIPO SL</v>
          </cell>
          <cell r="F2270" t="str">
            <v>GLN</v>
          </cell>
          <cell r="G2270">
            <v>229944</v>
          </cell>
        </row>
        <row r="2271">
          <cell r="D2271">
            <v>11379</v>
          </cell>
          <cell r="E2271" t="str">
            <v>CINTURÓN DE CIERRE Ø24" e=1/4"</v>
          </cell>
          <cell r="F2271" t="str">
            <v>UN</v>
          </cell>
          <cell r="G2271">
            <v>503316</v>
          </cell>
        </row>
        <row r="2272">
          <cell r="D2272">
            <v>11381</v>
          </cell>
          <cell r="E2272" t="str">
            <v>NIPLE HD Ø4" BRIDA B16.5 x LISO Long. 816 mm. CON PASAMURO z=665mm</v>
          </cell>
          <cell r="F2272" t="str">
            <v>UN</v>
          </cell>
          <cell r="G2272">
            <v>1081645</v>
          </cell>
        </row>
        <row r="2273">
          <cell r="D2273">
            <v>11382</v>
          </cell>
          <cell r="E2273" t="str">
            <v>NIPLE HD Ø4" BRIDA B16.5 x LISO Long. 1274 mm. CON PASAMURO z=824mm</v>
          </cell>
          <cell r="F2273" t="str">
            <v>UN</v>
          </cell>
          <cell r="G2273">
            <v>1527028</v>
          </cell>
        </row>
        <row r="2274">
          <cell r="D2274">
            <v>11384</v>
          </cell>
          <cell r="E2274" t="str">
            <v>NIPLE HD Ø4" BRIDA B16.5 x LISO Long. 500 mm. CON PASAMURO z=310mm</v>
          </cell>
          <cell r="F2274" t="str">
            <v>UN</v>
          </cell>
          <cell r="G2274">
            <v>795327</v>
          </cell>
        </row>
        <row r="2275">
          <cell r="D2275">
            <v>11385</v>
          </cell>
          <cell r="E2275" t="str">
            <v>NIPLE HD Ø4" BRIDA B16.5 x LISO Long. 1020 mm. CON PASAMURO z=820mm</v>
          </cell>
          <cell r="F2275" t="str">
            <v>UN</v>
          </cell>
          <cell r="G2275">
            <v>1240710</v>
          </cell>
        </row>
        <row r="2276">
          <cell r="D2276">
            <v>11388</v>
          </cell>
          <cell r="E2276" t="str">
            <v>PIEZA ESPECIAL CCP Ø24" LISOxLISO CL300 LONGITUD 4000mm CON (1) SALIDA VERTICAL SOBRE LOMO DE Ø3" LONGITUD 200mm DE LA CAJA EXTERNA DEL TUBO A BRIDA B.16.5  Y (2) RUANAS PASAMURO Ø24" e=1' HA SOLDADAS</v>
          </cell>
          <cell r="F2276" t="str">
            <v>UN</v>
          </cell>
          <cell r="G2276">
            <v>16031957</v>
          </cell>
        </row>
        <row r="2277">
          <cell r="D2277">
            <v>11391</v>
          </cell>
          <cell r="E2277" t="str">
            <v>PIEZA ESPECIAL CCP Ø18" CL300 TIPO NIPLE LISO-BRIDA LONGITUD= 2300mm, (1) RUANA PASAMURO Ø18" HA e=1" SOLDADA A DISTANCIA z=0.85m (1) AMPLIACIÓN Ø18"A Ø24" LONGITUD=450mm SOLDADA A 1150mm DE LA BRIDA</v>
          </cell>
          <cell r="F2277" t="str">
            <v>UN</v>
          </cell>
          <cell r="G2277">
            <v>12113815</v>
          </cell>
        </row>
        <row r="2278">
          <cell r="D2278">
            <v>11408</v>
          </cell>
          <cell r="E2278" t="str">
            <v>TUBERIA HG Ø1 1/2"</v>
          </cell>
          <cell r="F2278" t="str">
            <v>ML</v>
          </cell>
          <cell r="G2278">
            <v>33948</v>
          </cell>
        </row>
        <row r="2279">
          <cell r="D2279">
            <v>11409</v>
          </cell>
          <cell r="E2279" t="str">
            <v>UNION DE DESMONTAJE AUTOPORTANTE HD Ø4" BRIDA B16.5</v>
          </cell>
          <cell r="F2279" t="str">
            <v>UN</v>
          </cell>
          <cell r="G2279">
            <v>655227</v>
          </cell>
        </row>
        <row r="2280">
          <cell r="D2280">
            <v>11424</v>
          </cell>
          <cell r="E2280" t="str">
            <v>CODO EN ACERO F 18" ENTRE 5° Y 22½° JUNTA ESPIGO / CAMPANA CON EMPAQUE DE CAUCHO, CON REVESTIMIENTO INTERIOR Y RECUBRIMIENTO EXTERIOR EN MORTERO DE CEMENTO. L=0,4 X 0,4M. PRESIÓN DE TRABAJO HASTA = 25</v>
          </cell>
          <cell r="F2280" t="str">
            <v>UN</v>
          </cell>
          <cell r="G2280">
            <v>3071992</v>
          </cell>
        </row>
        <row r="2281">
          <cell r="D2281">
            <v>11425</v>
          </cell>
          <cell r="E2281" t="str">
            <v>CODO EN ACERO F 18" ENTRE 22½° Y 45° JUNTA ESPIGO / CAMPANA CON EMPAQUE DE CAUCHO, CON REVESTIMIENTO INTERIOR Y RECUBRIMIENTO EXTERIOR EN MORTERO DE CEMENTO. L=0,60 X 0,60M. PRESIÓN DE TRABAJO HASTA =</v>
          </cell>
          <cell r="F2281" t="str">
            <v>UN</v>
          </cell>
          <cell r="G2281">
            <v>3957115</v>
          </cell>
        </row>
        <row r="2282">
          <cell r="D2282">
            <v>11426</v>
          </cell>
          <cell r="E2282" t="str">
            <v>CODO EN ACERO F 18" ENTRE 45° Y 67½° JUNTA ESPIGO / CAMPANA CON EMPAQUE DE CAUCHO, CON REVESTIMIENTO INTERIOR Y RECUBRIMIENTO EXTERIOR EN MORTERO DE CEMENTO. L=0,90 X 0,90M. PRESIÓN DE TRABAJO HASTA =</v>
          </cell>
          <cell r="F2282" t="str">
            <v>UN</v>
          </cell>
          <cell r="G2282">
            <v>4931600</v>
          </cell>
        </row>
        <row r="2283">
          <cell r="D2283">
            <v>11427</v>
          </cell>
          <cell r="E2283" t="str">
            <v>CODO EN ACERO F 18" ENTRE 45° Y 67½° JUNTA ESPIGO / CAMPANA CON EMPAQUE DE CAUCHO, CON REVESTIMIENTO INTERIOR Y RECUBRIMIENTO EXTERIOR EN MORTERO DE CEMENTO. L=1,35 X 1,35M. PRESIÓN DE TRABAJO HASTA =</v>
          </cell>
          <cell r="F2283" t="str">
            <v>UN</v>
          </cell>
          <cell r="G2283">
            <v>5621691</v>
          </cell>
        </row>
        <row r="2284">
          <cell r="D2284">
            <v>11428</v>
          </cell>
          <cell r="E2284" t="str">
            <v>TUBO EN ACERO F 20" CON UNIONES ESPIGO / CAMPANA CON EMPAQUE DE CAUCHO, CON REVESTIMIENTO INTERIOR Y RECUBRIMIENTO EXTERIOR EN MORTERO DE CEMENTO. FABRICADO DE CONFORMIDAD CON LA NORMA AWWA C 200 A PA</v>
          </cell>
          <cell r="F2284" t="str">
            <v>ML</v>
          </cell>
          <cell r="G2284">
            <v>889512</v>
          </cell>
        </row>
        <row r="2285">
          <cell r="D2285">
            <v>11429</v>
          </cell>
          <cell r="E2285" t="str">
            <v>CODO EN ACERO F 20" ENTRE 5° Y 22½° JUNTA ESPIGO / CAMPANA CON EMPAQUE DE CAUCHO, CON REVESTIMIENTO INTERIOR Y RECUBRIMIENTO EXTERIOR EN MORTERO DE CEMENTO. L=0,4 X 0,4M. PRESIÓN DE TRABAJO HASTA = 25</v>
          </cell>
          <cell r="F2285" t="str">
            <v>UN</v>
          </cell>
          <cell r="G2285">
            <v>3444339</v>
          </cell>
        </row>
        <row r="2286">
          <cell r="D2286">
            <v>11430</v>
          </cell>
          <cell r="E2286" t="str">
            <v>CODO EN ACERO F 20" ENTRE 22½° Y 45° JUNTA ESPIGO / CAMPANA CON EMPAQUE DE CAUCHO, CON REVESTIMIENTO INTERIOR Y RECUBRIMIENTO EXTERIOR EN MORTERO DE CEMENTO. L=0,65 X 0,65M. PRESIÓN DE TRABAJO = 250 P</v>
          </cell>
          <cell r="F2286" t="str">
            <v>UN</v>
          </cell>
          <cell r="G2286">
            <v>4578115</v>
          </cell>
        </row>
        <row r="2287">
          <cell r="D2287">
            <v>11431</v>
          </cell>
          <cell r="E2287" t="str">
            <v>TUBO EN ACERO F 24" CON UNIONES ESPIGO / CAMPANA CON EMPAQUE DE CAUCHO, CON REVESTIMIENTO INTERIOR Y RECUBRIMIENTO EXTERIOR EN MORTERO DE CEMENTO. FABRICADO DE CONFORMIDAD CON LA NORMA AWWA C 200 A PA</v>
          </cell>
          <cell r="F2287" t="str">
            <v>ML</v>
          </cell>
          <cell r="G2287">
            <v>1462627</v>
          </cell>
        </row>
        <row r="2288">
          <cell r="D2288">
            <v>11432</v>
          </cell>
          <cell r="E2288" t="str">
            <v>CODO EN ACERO F 24" ENTRE 5° Y 22½° JUNTA ESPIGO / CAMPANA CON EMPAQUE DE CAUCHO, CON REVESTIMIENTO INTERIOR Y RECUBRIMIENTO EXTERIOR EN MORTERO DE CEMENTO. L=0,45 X 0,45M. PRESIÓN DE TRABAJO HASTA =</v>
          </cell>
          <cell r="F2288" t="str">
            <v>UN</v>
          </cell>
          <cell r="G2288">
            <v>4557280</v>
          </cell>
        </row>
        <row r="2289">
          <cell r="D2289">
            <v>11433</v>
          </cell>
          <cell r="E2289" t="str">
            <v>CODO EN ACERO F 24" ENTRE 22½° Y 45° JUNTA ESPIGO / CAMPANA CON EMPAQUE DE CAUCHO, CON REVESTIMIENTO INTERIOR Y RECUBRIMIENTO EXTERIOR EN MORTERO DE CEMENTO. L=0,80 X 0,80M. PRESIÓN DE TRABAJO = 250 P</v>
          </cell>
          <cell r="F2289" t="str">
            <v>UN</v>
          </cell>
          <cell r="G2289">
            <v>5945987</v>
          </cell>
        </row>
        <row r="2290">
          <cell r="D2290">
            <v>11434</v>
          </cell>
          <cell r="E2290" t="str">
            <v>CODO EN ACERO F 24" ENTRE 45° Y 67½° JUNTA ESPIGO / CAMPANA CON EMPAQUE DE CAUCHO, CON REVESTIMIENTO INTERIOR Y RECUBRIMIENTO EXTERIOR EN MORTERO DE CEMENTO. L=1,20 X 1,20M. PRESIÓN DE TRABAJO = 250 P</v>
          </cell>
          <cell r="F2290" t="str">
            <v>UN</v>
          </cell>
          <cell r="G2290">
            <v>8121753</v>
          </cell>
        </row>
        <row r="2291">
          <cell r="D2291">
            <v>11435</v>
          </cell>
          <cell r="E2291" t="str">
            <v>CANAL DE DRENAJE MONOLÍTICO EN CONCRETO POLIMÉRICO PD 150V, CLASE D400, COLOR NATURAL, H=27cm, A=20cm, Long=100cm, (Incluye rejilla)</v>
          </cell>
          <cell r="F2291" t="str">
            <v>ML</v>
          </cell>
          <cell r="G2291">
            <v>445713</v>
          </cell>
        </row>
        <row r="2292">
          <cell r="D2292">
            <v>11436</v>
          </cell>
          <cell r="E2292" t="str">
            <v>CANAL DE INSPECCION MONOLÍTICO EN CONCRETO POLIMÉRICO DE DRENAJE PD 150V, CLASE D400, COLOR NATURAL, H=27cm, A=20cm, Long=50cm, (Incluye rejilla)</v>
          </cell>
          <cell r="F2292" t="str">
            <v>UN</v>
          </cell>
          <cell r="G2292">
            <v>437920</v>
          </cell>
        </row>
        <row r="2293">
          <cell r="D2293">
            <v>11437</v>
          </cell>
          <cell r="E2293" t="str">
            <v>SUMIDERO PARA CANAL DE DRENAJE MONOLÍTICO EN CONCRETO POLIMÉRICO PD 150V, CLASE D400, COLOR NATURAL, CON REJA DE FUNDICIÓN, H=57,5cm, A=18cm, Long=50cm (Incluye rejilla)</v>
          </cell>
          <cell r="F2293" t="str">
            <v>UN</v>
          </cell>
          <cell r="G2293">
            <v>617610</v>
          </cell>
        </row>
        <row r="2294">
          <cell r="D2294">
            <v>11438</v>
          </cell>
          <cell r="E2294" t="str">
            <v>CANAL DE DRENAJE MONOLÍTICO EN CONCRETO POLIMÉRICO RD 200V, CLASE F900, COLOR NATURAL, H=53cm, A=26cm, Long=100cm (Incluye rejilla)</v>
          </cell>
          <cell r="F2294" t="str">
            <v>ML</v>
          </cell>
          <cell r="G2294">
            <v>945958</v>
          </cell>
        </row>
        <row r="2295">
          <cell r="D2295">
            <v>11439</v>
          </cell>
          <cell r="E2295" t="str">
            <v>CANAL DE INSPECCION DE DRENAJE MONOLÍTICO EN CONCRETO POLIMÉRICO RD 200V, CLASE F900, COLOR NATURAL, H=53cm, A=26cm, Long=66cm (Incluye rejilla)</v>
          </cell>
          <cell r="F2295" t="str">
            <v>UN</v>
          </cell>
          <cell r="G2295">
            <v>1173340</v>
          </cell>
        </row>
        <row r="2296">
          <cell r="D2296">
            <v>11442</v>
          </cell>
          <cell r="E2296" t="str">
            <v>PENNISETUM (Incluye 16 unidades por M2)</v>
          </cell>
          <cell r="F2296" t="str">
            <v>M2</v>
          </cell>
          <cell r="G2296">
            <v>27200</v>
          </cell>
        </row>
        <row r="2297">
          <cell r="D2297">
            <v>11443</v>
          </cell>
          <cell r="E2297" t="str">
            <v>LIRIOPE (Incluye 16 unidades por M2)</v>
          </cell>
          <cell r="F2297" t="str">
            <v>M2</v>
          </cell>
          <cell r="G2297">
            <v>24000</v>
          </cell>
        </row>
        <row r="2298">
          <cell r="D2298">
            <v>11444</v>
          </cell>
          <cell r="E2298" t="str">
            <v>CLAVEL CHINO (Incluye 16 unidades por M2)</v>
          </cell>
          <cell r="F2298" t="str">
            <v>M2</v>
          </cell>
          <cell r="G2298">
            <v>24000</v>
          </cell>
        </row>
        <row r="2299">
          <cell r="D2299">
            <v>11446</v>
          </cell>
          <cell r="E2299" t="str">
            <v>PRUEBA DE CARGA ESTÁTICA Y DINÁMICA PARA PUENTE PEATONAL EN ESTRUCTURA METÁLICA Y CONCRETO REFORZADO. (Incl. logística, equipos y personal para toma información, procesamiento y entrega informe final.</v>
          </cell>
          <cell r="F2299" t="str">
            <v>UN</v>
          </cell>
          <cell r="G2299">
            <v>32130000</v>
          </cell>
        </row>
        <row r="2300">
          <cell r="D2300">
            <v>11447</v>
          </cell>
          <cell r="E2300" t="str">
            <v>PISO EN PORCELANATO COLOR GRIS OSCURO TIPO BARI PLUS, ACABADO PULIDO, FORMATO 0,60cmx0,60cm LÍNEA CONVENCIONAL.</v>
          </cell>
          <cell r="F2300" t="str">
            <v>M2</v>
          </cell>
          <cell r="G2300">
            <v>54900</v>
          </cell>
        </row>
        <row r="2301">
          <cell r="D2301">
            <v>11448</v>
          </cell>
          <cell r="E2301" t="str">
            <v>PINO ROMERON H=1.5m (Incluye tutor con manguera y alambre)</v>
          </cell>
          <cell r="F2301" t="str">
            <v>UN</v>
          </cell>
          <cell r="G2301">
            <v>45000</v>
          </cell>
        </row>
        <row r="2302">
          <cell r="D2302">
            <v>11449</v>
          </cell>
          <cell r="E2302" t="str">
            <v>CHALECO SENCILLO EN DRIL SIN LOGO DOS BOLSILLOS</v>
          </cell>
          <cell r="F2302" t="str">
            <v>UN</v>
          </cell>
          <cell r="G2302">
            <v>36000</v>
          </cell>
        </row>
        <row r="2303">
          <cell r="D2303">
            <v>11450</v>
          </cell>
          <cell r="E2303" t="str">
            <v>CHALECO REFLECTIVO EN TELA</v>
          </cell>
          <cell r="F2303" t="str">
            <v>UN</v>
          </cell>
          <cell r="G2303">
            <v>15900</v>
          </cell>
        </row>
        <row r="2304">
          <cell r="D2304">
            <v>11451</v>
          </cell>
          <cell r="E2304" t="str">
            <v>CARTUCHO RESPIRADOR P-100 VAPORES ORGÁNICOS</v>
          </cell>
          <cell r="F2304" t="str">
            <v>UN</v>
          </cell>
          <cell r="G2304">
            <v>41155</v>
          </cell>
        </row>
        <row r="2305">
          <cell r="D2305">
            <v>11452</v>
          </cell>
          <cell r="E2305" t="str">
            <v>GUANTE SOLDADOR</v>
          </cell>
          <cell r="F2305" t="str">
            <v>PAR</v>
          </cell>
          <cell r="G2305">
            <v>23750</v>
          </cell>
        </row>
        <row r="2306">
          <cell r="D2306">
            <v>11453</v>
          </cell>
          <cell r="E2306" t="str">
            <v>DESCENDEDOR ANTICAIDA</v>
          </cell>
          <cell r="F2306" t="str">
            <v>PAR</v>
          </cell>
          <cell r="G2306">
            <v>787340</v>
          </cell>
        </row>
        <row r="2307">
          <cell r="D2307">
            <v>11454</v>
          </cell>
          <cell r="E2307" t="str">
            <v>EXÁMEN DE APTITUD PSICOFÍSICA PARA TRABAJO EN ALTURA (Incluye perfíl lipídico, glicemia pre y post.)</v>
          </cell>
          <cell r="F2307" t="str">
            <v>UN</v>
          </cell>
          <cell r="G2307">
            <v>70000</v>
          </cell>
        </row>
        <row r="2308">
          <cell r="D2308">
            <v>11455</v>
          </cell>
          <cell r="E2308" t="e">
            <v>#VALUE!</v>
          </cell>
          <cell r="F2308" t="str">
            <v>Pto.3R</v>
          </cell>
          <cell r="G2308">
            <v>26180</v>
          </cell>
        </row>
        <row r="2309">
          <cell r="D2309">
            <v>11456</v>
          </cell>
          <cell r="E2309" t="e">
            <v>#VALUE!</v>
          </cell>
          <cell r="F2309" t="str">
            <v>Pto.3R</v>
          </cell>
          <cell r="G2309">
            <v>28560</v>
          </cell>
        </row>
        <row r="2310">
          <cell r="D2310">
            <v>11457</v>
          </cell>
          <cell r="E2310" t="str">
            <v>TOMA DE DEFLEXIONES CON EQUIPO DEFLECTÓMETRO DE IMPACTO (LWD) EN ESTRUCTURA DE PAVIMENTO. Incluye movilización, toma de información, procesamiento y entrega de resultados. Norma técnica: ASTM E2583.</v>
          </cell>
          <cell r="F2310" t="str">
            <v>PUNTO</v>
          </cell>
          <cell r="G2310">
            <v>29750</v>
          </cell>
        </row>
        <row r="2311">
          <cell r="D2311">
            <v>11458</v>
          </cell>
          <cell r="E2311" t="e">
            <v>#VALUE!</v>
          </cell>
          <cell r="F2311" t="str">
            <v>Km-Car</v>
          </cell>
          <cell r="G2311">
            <v>57120</v>
          </cell>
        </row>
        <row r="2312">
          <cell r="D2312">
            <v>11459</v>
          </cell>
          <cell r="E2312" t="e">
            <v>#VALUE!</v>
          </cell>
          <cell r="F2312" t="str">
            <v>Km-Car</v>
          </cell>
          <cell r="G2312">
            <v>5950</v>
          </cell>
        </row>
        <row r="2313">
          <cell r="D2313">
            <v>11460</v>
          </cell>
          <cell r="E2313" t="e">
            <v>#VALUE!</v>
          </cell>
          <cell r="F2313" t="str">
            <v>Km-Car</v>
          </cell>
          <cell r="G2313">
            <v>85680</v>
          </cell>
        </row>
        <row r="2314">
          <cell r="D2314">
            <v>11461</v>
          </cell>
          <cell r="E2314" t="e">
            <v>#VALUE!</v>
          </cell>
          <cell r="F2314" t="str">
            <v>Km-Car</v>
          </cell>
          <cell r="G2314">
            <v>154700</v>
          </cell>
        </row>
        <row r="2315">
          <cell r="D2315">
            <v>11462</v>
          </cell>
          <cell r="E2315" t="e">
            <v>#VALUE!</v>
          </cell>
          <cell r="F2315" t="str">
            <v>Km-Car</v>
          </cell>
          <cell r="G2315">
            <v>105196</v>
          </cell>
        </row>
        <row r="2316">
          <cell r="D2316">
            <v>11463</v>
          </cell>
          <cell r="E2316" t="e">
            <v>#VALUE!</v>
          </cell>
          <cell r="F2316" t="str">
            <v>Km-Car</v>
          </cell>
          <cell r="G2316">
            <v>161840</v>
          </cell>
        </row>
        <row r="2317">
          <cell r="D2317">
            <v>11464</v>
          </cell>
          <cell r="E2317" t="e">
            <v>#VALUE!</v>
          </cell>
          <cell r="F2317" t="str">
            <v>Km-Car</v>
          </cell>
          <cell r="G2317">
            <v>258944</v>
          </cell>
        </row>
        <row r="2318">
          <cell r="D2318">
            <v>11465</v>
          </cell>
          <cell r="E2318" t="e">
            <v>#VALUE!</v>
          </cell>
          <cell r="F2318" t="str">
            <v>Km-Car</v>
          </cell>
          <cell r="G2318">
            <v>202300</v>
          </cell>
        </row>
        <row r="2319">
          <cell r="D2319">
            <v>11466</v>
          </cell>
          <cell r="E2319" t="e">
            <v>#VALUE!</v>
          </cell>
          <cell r="F2319" t="str">
            <v>Km-Car</v>
          </cell>
          <cell r="G2319">
            <v>129472</v>
          </cell>
        </row>
        <row r="2320">
          <cell r="D2320">
            <v>11467</v>
          </cell>
          <cell r="E2320" t="str">
            <v>DETERMINACIÓN DE ESPESORES EN ESTRUCTURA DE PAVIMENTO CON EQUIPO GEORRADAR, EQUIPADO MÍNIMO CON DOS ANTENAS DE OPERACIÓN, CON FRECUENCIAS: LA PRIMERA COMO MÍNIMO 1000 MHZ Y LA SEGUNDA ENTRE 300 Y 600. Norma técnica: ASTM D4748.</v>
          </cell>
          <cell r="F2320" t="str">
            <v>Km-Car</v>
          </cell>
          <cell r="G2320">
            <v>238000</v>
          </cell>
        </row>
        <row r="2321">
          <cell r="D2321">
            <v>11468</v>
          </cell>
          <cell r="E2321" t="e">
            <v>#VALUE!</v>
          </cell>
          <cell r="F2321" t="str">
            <v>Km-Car</v>
          </cell>
          <cell r="G2321">
            <v>238000</v>
          </cell>
        </row>
        <row r="2322">
          <cell r="D2322">
            <v>11470</v>
          </cell>
          <cell r="E2322" t="str">
            <v>MEDICIÓN DE PERFIL TRANSVERSAL EN ESTRUCTURA DE PAVIMENTO CON PERFILÓMETRO LASER Y DETERMINACIÓN DE LA IRREGULARIDAD SUPERFICIAL (AHUELLAMIENTO). Incluye movilización y carro escolta del equipo y toma</v>
          </cell>
          <cell r="F2322" t="str">
            <v>Km-Car</v>
          </cell>
          <cell r="G2322">
            <v>71400</v>
          </cell>
        </row>
        <row r="2323">
          <cell r="D2323">
            <v>11471</v>
          </cell>
          <cell r="E2323" t="str">
            <v>MEDICIÓN DE PERFIL DE MACROTEXTURA EN ESTRUCTURA DE  PAVIMENTO CON PERFILÓMETRO LASER Y DETERMINACIÓN DE LA PROFUNDIDAD MEDIA DEL PERFIL (MDP). Incluye movilización y carro escolta del equipo y toma d. Norma técnica: ASTM E1845.</v>
          </cell>
          <cell r="F2323" t="str">
            <v>Km-Car</v>
          </cell>
          <cell r="G2323">
            <v>74375</v>
          </cell>
        </row>
        <row r="2324">
          <cell r="D2324">
            <v>11472</v>
          </cell>
          <cell r="E2324" t="e">
            <v>#VALUE!</v>
          </cell>
          <cell r="F2324" t="str">
            <v>Km-Car</v>
          </cell>
          <cell r="G2324">
            <v>69020</v>
          </cell>
        </row>
        <row r="2325">
          <cell r="D2325">
            <v>11473</v>
          </cell>
          <cell r="E2325" t="str">
            <v>ALQUILER  DE DEFLECTÓMETRO DE IMPACTO (FWD/HWD). Incluye movilización y carro escolta del equipo y toma de información, procesamiento y entrega de resultados. Norma técnica: INV E – 798 - 13 ASTM D4694 INV E – 797 - 13 ASTM D4695 ASTM D5858.</v>
          </cell>
          <cell r="F2325" t="str">
            <v>JR</v>
          </cell>
          <cell r="G2325">
            <v>2975000</v>
          </cell>
        </row>
        <row r="2326">
          <cell r="D2326">
            <v>11474</v>
          </cell>
          <cell r="E2326" t="str">
            <v>ALQUILER  DE DEFLECTÓMETRO DE IMPACTO (LWD). Incluye movilización y toma de información, procesamiento y entrega de resultados. Norma técnica: ASTM E2583.</v>
          </cell>
          <cell r="F2326" t="str">
            <v>JR</v>
          </cell>
          <cell r="G2326">
            <v>2506140</v>
          </cell>
        </row>
        <row r="2327">
          <cell r="D2327">
            <v>11477</v>
          </cell>
          <cell r="E2327" t="str">
            <v>ENSAYO RADIOGRÁFICO. Norma técnica: ASTM E94.</v>
          </cell>
          <cell r="F2327" t="str">
            <v>DIA</v>
          </cell>
          <cell r="G2327">
            <v>1785000</v>
          </cell>
        </row>
        <row r="2328">
          <cell r="D2328">
            <v>11481</v>
          </cell>
          <cell r="E2328" t="str">
            <v>EVALUACIÓN DEL GRADO DE LIMPIEZA MANUAL. Norma técnica: SSPC-SP2.</v>
          </cell>
          <cell r="F2328" t="str">
            <v>DIA</v>
          </cell>
          <cell r="G2328">
            <v>595000</v>
          </cell>
        </row>
        <row r="2329">
          <cell r="D2329">
            <v>11482</v>
          </cell>
          <cell r="E2329" t="str">
            <v>EVALUACIÓN DEL GRADO DE LIMPIEZA MANUAL Y MECÁNICA. Norma técnica: SSPC-SP3.</v>
          </cell>
          <cell r="F2329" t="str">
            <v>DIA</v>
          </cell>
          <cell r="G2329">
            <v>595000</v>
          </cell>
        </row>
        <row r="2330">
          <cell r="D2330">
            <v>11483</v>
          </cell>
          <cell r="E2330" t="str">
            <v>EVALUACIÓN DEL GRADO DE LIMPIEZA POR CHORRO ABRASIVO A GRADO METAL BLANCO BASADO EN EL PATRÓN SSPC - VIS1. Norma técnica: SSPC-SP5 SSPC-SP7.</v>
          </cell>
          <cell r="F2330" t="str">
            <v>DIA</v>
          </cell>
          <cell r="G2330">
            <v>595000</v>
          </cell>
        </row>
        <row r="2331">
          <cell r="D2331">
            <v>11484</v>
          </cell>
          <cell r="E2331" t="str">
            <v>EVALUACIÓN DEL GRADO DE RUGOSIDAD DEL RECUBRIMIENTO. Norma técnica: NTC 3951  ASTM D4417.</v>
          </cell>
          <cell r="F2331" t="str">
            <v>DIA</v>
          </cell>
          <cell r="G2331">
            <v>549780</v>
          </cell>
        </row>
        <row r="2332">
          <cell r="D2332">
            <v>11485</v>
          </cell>
          <cell r="E2332" t="str">
            <v>EVALUACIÓN DE CONDICIONES AMBIENTALES (EN EL MOMENTO DE LA APLICACIÓN DEL RECUBRIMIENTO). Norma técnica: NTC 3951  ASTM E337.</v>
          </cell>
          <cell r="F2332" t="str">
            <v>DIA</v>
          </cell>
          <cell r="G2332">
            <v>424830</v>
          </cell>
        </row>
        <row r="2333">
          <cell r="D2333">
            <v>11489</v>
          </cell>
          <cell r="E2333" t="str">
            <v>INSPECCIÓN VISUAL PARA EVALUACIÓN DE DEFECTOS Y DEFINICIÓN DE PROCEDIMIENTOS DE REPARACIÓN. Norma técnica: ASTM 123A/123M.</v>
          </cell>
          <cell r="F2333" t="str">
            <v>DIA</v>
          </cell>
          <cell r="G2333">
            <v>424830</v>
          </cell>
        </row>
        <row r="2334">
          <cell r="D2334">
            <v>11498</v>
          </cell>
          <cell r="E2334" t="str">
            <v>TRACCIÓN DE ACERO ESTRUCTURAL. Norma técnica: NTC 3353 - ASTM E8.</v>
          </cell>
          <cell r="F2334" t="str">
            <v>UN</v>
          </cell>
          <cell r="G2334">
            <v>136500</v>
          </cell>
        </row>
        <row r="2335">
          <cell r="D2335">
            <v>11499</v>
          </cell>
          <cell r="E2335" t="str">
            <v>TRACCIÓN DE BARRAS LISAS Y CORRUGADAS EN ACERO AL CARBONO. Norma técnica: NTC 2289 NTC 3353 ASTM A370.</v>
          </cell>
          <cell r="F2335" t="str">
            <v>UN</v>
          </cell>
          <cell r="G2335">
            <v>119000</v>
          </cell>
        </row>
        <row r="2336">
          <cell r="D2336">
            <v>11500</v>
          </cell>
          <cell r="E2336" t="str">
            <v>TRACCIÓN DE ALAMBRE DE ACERO/TORON DE ACERO. Norma técnica: NTC 2289 NTC 3353 ASTM A370.</v>
          </cell>
          <cell r="F2336" t="str">
            <v>UN</v>
          </cell>
          <cell r="G2336">
            <v>195972</v>
          </cell>
        </row>
        <row r="2337">
          <cell r="D2337">
            <v>11501</v>
          </cell>
          <cell r="E2337" t="str">
            <v>DUREZA ROCKWELL DE MATERIALES METÁLICOS (ALUMINIO). Norma técnica: ASTM E18.</v>
          </cell>
          <cell r="F2337" t="str">
            <v>UN</v>
          </cell>
          <cell r="G2337">
            <v>146000</v>
          </cell>
        </row>
        <row r="2338">
          <cell r="D2338">
            <v>11502</v>
          </cell>
          <cell r="E2338" t="str">
            <v>DETERMINACIÓN DE LA EXPANSIÓN DEL CEMENTO EN BARRAS DE MORTERO SUMERGIDAS AL AGUA. Norma técnica: NTC - 4927.</v>
          </cell>
          <cell r="F2338" t="str">
            <v>UN</v>
          </cell>
          <cell r="G2338">
            <v>635579</v>
          </cell>
        </row>
        <row r="2339">
          <cell r="D2339">
            <v>11503</v>
          </cell>
          <cell r="E2339" t="str">
            <v>DETERMINACIÓN DE LA ACTIVIDAD PUZOLÁNICA EN CEMENTOS CON PUZOLANA. Norma técnica: NTC - 1512.</v>
          </cell>
          <cell r="F2339" t="str">
            <v>UN</v>
          </cell>
          <cell r="G2339">
            <v>737800</v>
          </cell>
        </row>
        <row r="2340">
          <cell r="D2340">
            <v>11504</v>
          </cell>
          <cell r="E2340" t="str">
            <v>RESISTENCIA A LA ABRASIÓN - DESGASTE DE CONCRETO. Norma técnica: ASTM D3389 NTC-5147.</v>
          </cell>
          <cell r="F2340" t="str">
            <v>UN</v>
          </cell>
          <cell r="G2340">
            <v>114800</v>
          </cell>
        </row>
        <row r="2341">
          <cell r="D2341">
            <v>11505</v>
          </cell>
          <cell r="E2341" t="str">
            <v>FLEXIÓN DE LOSETA EN CONCRETO PRETENSADO. Norma técnica: ASTM C78 NTC 2871.</v>
          </cell>
          <cell r="F2341" t="str">
            <v>UN</v>
          </cell>
          <cell r="G2341">
            <v>450786</v>
          </cell>
        </row>
        <row r="2342">
          <cell r="D2342">
            <v>11506</v>
          </cell>
          <cell r="E2342" t="str">
            <v>PUNZONAMIENTO DE PANEL EN CONCRETO PRETENSADO. Norma técnica: PROTOCOLO PUNZONAMIENTO CONTRATO IDU-791-2017.</v>
          </cell>
          <cell r="F2342" t="str">
            <v>UN</v>
          </cell>
          <cell r="G2342">
            <v>472434</v>
          </cell>
        </row>
        <row r="2343">
          <cell r="D2343">
            <v>11507</v>
          </cell>
          <cell r="E2343" t="str">
            <v>CONTENIDO DE AIRE INCLUIDO. Norma técnica: NTC 1032.</v>
          </cell>
          <cell r="F2343" t="str">
            <v>UN</v>
          </cell>
          <cell r="G2343">
            <v>63249</v>
          </cell>
        </row>
        <row r="2344">
          <cell r="D2344">
            <v>11508</v>
          </cell>
          <cell r="E2344" t="str">
            <v>INSTRUMENTACIÓN INICIAL PARA ESTIMAR LA RESISTENCIA DEL CONCRETO POR EL MÉTODO DE LA MADUREZ. Norma técnica: NTC 3756.</v>
          </cell>
          <cell r="F2344" t="str">
            <v>UN</v>
          </cell>
          <cell r="G2344">
            <v>59500</v>
          </cell>
        </row>
        <row r="2345">
          <cell r="D2345">
            <v>11509</v>
          </cell>
          <cell r="E2345" t="str">
            <v>FLUJO LIBRE, FLUJO RESTRINGIDO Y SEGREGACIÓN EN CONCRETOS AUTOCOMPACTANTES. Norma técnica: NTC 5222.</v>
          </cell>
          <cell r="F2345" t="str">
            <v>UN</v>
          </cell>
          <cell r="G2345">
            <v>95200</v>
          </cell>
        </row>
        <row r="2346">
          <cell r="D2346">
            <v>11510</v>
          </cell>
          <cell r="E2346" t="str">
            <v>TIEMPO DE FRAGUADO DE MEZCLAS DE CONCRETO POR MEDIO DE SU RESISTENCIA A LA PENETRACIÓN. Norma técnica: NTC 890.</v>
          </cell>
          <cell r="F2346" t="str">
            <v>UN</v>
          </cell>
          <cell r="G2346">
            <v>113050</v>
          </cell>
        </row>
        <row r="2347">
          <cell r="D2347">
            <v>11511</v>
          </cell>
          <cell r="E2347" t="str">
            <v>TOMA DE LECTURAS DIARIAS PARA ESTIMAR LA RESISTENCIA DEL CONCRETO POR EL MÉTODO DE MADUREZ. Norma técnica: NTC 3756.</v>
          </cell>
          <cell r="F2347" t="str">
            <v>PTO/3M</v>
          </cell>
          <cell r="G2347">
            <v>95200</v>
          </cell>
        </row>
        <row r="2348">
          <cell r="D2348">
            <v>11512</v>
          </cell>
          <cell r="E2348" t="str">
            <v>RESISTENCIA A LA PENETRACIÓN PISTÓN DE 50 MM DE DIÁMETRO. Norma técnica: ASTM D6241.</v>
          </cell>
          <cell r="F2348" t="str">
            <v>UN</v>
          </cell>
          <cell r="G2348">
            <v>261800</v>
          </cell>
        </row>
        <row r="2349">
          <cell r="D2349">
            <v>11513</v>
          </cell>
          <cell r="E2349" t="str">
            <v>TAMAÑO DE  ABERTURA APARENTE. Norma técnica: ASTM D4751 NTC-2255-2003.</v>
          </cell>
          <cell r="F2349" t="str">
            <v>UN</v>
          </cell>
          <cell r="G2349">
            <v>176834</v>
          </cell>
        </row>
        <row r="2350">
          <cell r="D2350">
            <v>11514</v>
          </cell>
          <cell r="E2350" t="str">
            <v>ESTABILIDAD  ULTRAVIOLETA POR HR. Norma técnica: ASTM D4355.</v>
          </cell>
          <cell r="F2350" t="str">
            <v>HR</v>
          </cell>
          <cell r="G2350">
            <v>452200</v>
          </cell>
        </row>
        <row r="2351">
          <cell r="D2351">
            <v>11515</v>
          </cell>
          <cell r="E2351" t="str">
            <v>DENSIDAD DE PLÁSTICOS MEDIANTE LA TÉCNICA DE GRADIENTE DE DENSIDAD. Norma técnica: ASTM D1505.</v>
          </cell>
          <cell r="F2351" t="str">
            <v>UN</v>
          </cell>
          <cell r="G2351">
            <v>126140</v>
          </cell>
        </row>
        <row r="2352">
          <cell r="D2352">
            <v>11516</v>
          </cell>
          <cell r="E2352" t="str">
            <v>DENSIDAD Y GRAVEDAD ESPECÍFICA (DENSIDAD RELATIVA) DE PLÁSTICOS POR DESPLAZAMIENTO. Norma técnica: ASTM D792.</v>
          </cell>
          <cell r="F2352" t="str">
            <v>UN</v>
          </cell>
          <cell r="G2352">
            <v>126140</v>
          </cell>
        </row>
        <row r="2353">
          <cell r="D2353">
            <v>11517</v>
          </cell>
          <cell r="E2353" t="str">
            <v>ESPESOR NOMINAL DE LOS GEOSINTÉTICOS. Norma técnica: ASTM D5199.</v>
          </cell>
          <cell r="F2353" t="str">
            <v>UN</v>
          </cell>
          <cell r="G2353">
            <v>119000</v>
          </cell>
        </row>
        <row r="2354">
          <cell r="D2354">
            <v>11518</v>
          </cell>
          <cell r="E2354" t="str">
            <v>CONTENIDO DE CARBÓN NEGRO. Norma técnica: ASTM D1603 ASTM D4218 ISO 6964-19.</v>
          </cell>
          <cell r="F2354" t="str">
            <v>UN</v>
          </cell>
          <cell r="G2354">
            <v>441490</v>
          </cell>
        </row>
        <row r="2355">
          <cell r="D2355">
            <v>11519</v>
          </cell>
          <cell r="E2355" t="str">
            <v>PROPIEDADES DE TRACCIÓN DE POLIETILENO NO REFORZADO Y GEOMEMBRANA DE POLIPROPILENO FLEXIBLE NO REFORZADO. Norma técnica: ASTM D1603 ASTM D4218 ISO 6964-19.</v>
          </cell>
          <cell r="F2355" t="str">
            <v>UN</v>
          </cell>
          <cell r="G2355">
            <v>189210</v>
          </cell>
        </row>
        <row r="2356">
          <cell r="D2356">
            <v>11520</v>
          </cell>
          <cell r="E2356" t="str">
            <v>INTEGRIDAD DE LAS COSTURAS UTILIZADAS PARA UNIR GEOMEMBRANAS FLEXIBLES DE LÁMINAS POLIMÉRICAS. Norma técnica: ISO 13426 Método B ASTM D4437.</v>
          </cell>
          <cell r="F2356" t="str">
            <v>UN</v>
          </cell>
          <cell r="G2356">
            <v>190400</v>
          </cell>
        </row>
        <row r="2357">
          <cell r="D2357">
            <v>11521</v>
          </cell>
          <cell r="E2357" t="str">
            <v>TIEMPO DE INDUCCIÓN OXIDATIVA. Norma técnica: ASTM D3895.</v>
          </cell>
          <cell r="F2357" t="str">
            <v>UN</v>
          </cell>
          <cell r="G2357">
            <v>325500</v>
          </cell>
        </row>
        <row r="2358">
          <cell r="D2358">
            <v>11522</v>
          </cell>
          <cell r="E2358" t="str">
            <v>RESISTENCIA AL AGRIETAMIENTO AFECTACIONES MEDIOAMBIENTALES. Norma técnica: ASTM D1693.</v>
          </cell>
          <cell r="F2358" t="str">
            <v>UN</v>
          </cell>
          <cell r="G2358">
            <v>214200</v>
          </cell>
        </row>
        <row r="2359">
          <cell r="D2359">
            <v>11523</v>
          </cell>
          <cell r="E2359" t="str">
            <v>ANGULO LA FRICCIÓN CONJUNTO ARENA – PARED DE CELDA. Norma técnica: ASTM D5321.</v>
          </cell>
          <cell r="F2359" t="str">
            <v>UN</v>
          </cell>
          <cell r="G2359">
            <v>333200</v>
          </cell>
        </row>
        <row r="2360">
          <cell r="D2360">
            <v>11524</v>
          </cell>
          <cell r="E2360" t="str">
            <v>RESISTENCIA A LA TENSIÓN ÚLTIMA (VMPR). Norma técnica: ASTM D6637.</v>
          </cell>
          <cell r="F2360" t="str">
            <v>UN</v>
          </cell>
          <cell r="G2360">
            <v>151130</v>
          </cell>
        </row>
        <row r="2361">
          <cell r="D2361">
            <v>11525</v>
          </cell>
          <cell r="E2361" t="str">
            <v>ELONGACIÓN A LA ROTURA. Norma técnica: ASTM D6637.</v>
          </cell>
          <cell r="F2361" t="str">
            <v>UN</v>
          </cell>
          <cell r="G2361">
            <v>151130</v>
          </cell>
        </row>
        <row r="2362">
          <cell r="D2362">
            <v>11526</v>
          </cell>
          <cell r="E2362" t="str">
            <v>PUNTO DE FUSIÓN. Norma técnica: ASTM D276.</v>
          </cell>
          <cell r="F2362" t="str">
            <v>UN</v>
          </cell>
          <cell r="G2362">
            <v>499800</v>
          </cell>
        </row>
        <row r="2363">
          <cell r="D2363">
            <v>11528</v>
          </cell>
          <cell r="E2363" t="str">
            <v>CONTENIDO DE AGUA EN UNA EMULSIÓN ASFÁLTICA. Norma técnica: INV E – 761 - 13 ASTM D244.</v>
          </cell>
          <cell r="F2363" t="str">
            <v>UN</v>
          </cell>
          <cell r="G2363">
            <v>202062</v>
          </cell>
        </row>
        <row r="2364">
          <cell r="D2364">
            <v>11529</v>
          </cell>
          <cell r="E2364" t="str">
            <v>ESTABILIDAD DE LAS EMULSIONES ASFÁLTICAS DURANTE EL ALMACENAMIENTO. Norma técnica: INV E – 764 - 13 ASTM D 6930 NLT 140.</v>
          </cell>
          <cell r="F2364" t="str">
            <v>UN</v>
          </cell>
          <cell r="G2364">
            <v>88000</v>
          </cell>
        </row>
        <row r="2365">
          <cell r="D2365">
            <v>11531</v>
          </cell>
          <cell r="E2365" t="str">
            <v>ALARGAMIENTO HASTA LA ROTURA. Norma técnica: ASTM D412 ISO 37 NTC 444.</v>
          </cell>
          <cell r="F2365" t="str">
            <v>UN</v>
          </cell>
          <cell r="G2365">
            <v>142800</v>
          </cell>
        </row>
        <row r="2366">
          <cell r="D2366">
            <v>11532</v>
          </cell>
          <cell r="E2366" t="str">
            <v>RESISTENCIA A TRACCIÓN. Norma técnica: ASTM D412 ISO 37 NTC 444.</v>
          </cell>
          <cell r="F2366" t="str">
            <v>UN</v>
          </cell>
          <cell r="G2366">
            <v>202000</v>
          </cell>
        </row>
        <row r="2367">
          <cell r="D2367">
            <v>11533</v>
          </cell>
          <cell r="E2367" t="str">
            <v>ENSAYO DE COMPRESIÓN - MÉTODO B. Norma técnica: ASTM D395 ASTM D1149 INV E 642.</v>
          </cell>
          <cell r="F2367" t="str">
            <v>UN</v>
          </cell>
          <cell r="G2367">
            <v>226500</v>
          </cell>
        </row>
        <row r="2368">
          <cell r="D2368">
            <v>11534</v>
          </cell>
          <cell r="E2368" t="str">
            <v>RESISTENCIA AL OZONO. Norma técnica: ASTM D1149 NTC 6292.</v>
          </cell>
          <cell r="F2368" t="str">
            <v>UN</v>
          </cell>
          <cell r="G2368">
            <v>499800</v>
          </cell>
        </row>
        <row r="2369">
          <cell r="D2369">
            <v>11535</v>
          </cell>
          <cell r="E2369" t="str">
            <v>ADHERENCIA CAUCHO - ACERO. Norma técnica: ASTM D429 INV_E 642.</v>
          </cell>
          <cell r="F2369" t="str">
            <v>UN</v>
          </cell>
          <cell r="G2369">
            <v>333200</v>
          </cell>
        </row>
        <row r="2370">
          <cell r="D2370">
            <v>11536</v>
          </cell>
          <cell r="E2370" t="str">
            <v>RESISTENCIA AL DESGARRO. Norma técnica: ASTM D624 NTC 445.</v>
          </cell>
          <cell r="F2370" t="str">
            <v>UN</v>
          </cell>
          <cell r="G2370">
            <v>107100</v>
          </cell>
        </row>
        <row r="2371">
          <cell r="D2371">
            <v>11537</v>
          </cell>
          <cell r="E2371" t="str">
            <v>DUREZA (SHORE A). Norma técnica: ASTM D2240 ISO 48 NTC 467.</v>
          </cell>
          <cell r="F2371" t="str">
            <v>UN</v>
          </cell>
          <cell r="G2371">
            <v>147000</v>
          </cell>
        </row>
        <row r="2372">
          <cell r="D2372">
            <v>11538</v>
          </cell>
          <cell r="E2372" t="str">
            <v>DETERIORO DE CAUCHO EN HORNO (70 HORAS). Norma técnica: ASTM D573 ISO48/ISO188 NTC 447.</v>
          </cell>
          <cell r="F2372" t="str">
            <v>UN</v>
          </cell>
          <cell r="G2372">
            <v>1249500</v>
          </cell>
        </row>
        <row r="2373">
          <cell r="D2373">
            <v>11543</v>
          </cell>
          <cell r="E2373" t="str">
            <v>MODULO DE CORTE. Norma técnica: ASTM D4014, Sección 14 CCP-14  INV E 642.</v>
          </cell>
          <cell r="F2373" t="str">
            <v>UN</v>
          </cell>
          <cell r="G2373">
            <v>202300</v>
          </cell>
        </row>
        <row r="2374">
          <cell r="D2374">
            <v>11544</v>
          </cell>
          <cell r="E2374" t="str">
            <v>RIGIDEZ TÉRMICA INSTANTÁNEA. Norma técnica: ASTM D1043 INV E 642.</v>
          </cell>
          <cell r="F2374" t="str">
            <v>UN</v>
          </cell>
          <cell r="G2374">
            <v>464100</v>
          </cell>
        </row>
        <row r="2375">
          <cell r="D2375">
            <v>11546</v>
          </cell>
          <cell r="E2375" t="str">
            <v>CONCENTRACIÓN DE SOLIDOS/VOLUMEN. Norma técnica: ASTM D2697.</v>
          </cell>
          <cell r="F2375" t="str">
            <v>UN</v>
          </cell>
          <cell r="G2375">
            <v>124000</v>
          </cell>
        </row>
        <row r="2376">
          <cell r="D2376">
            <v>11547</v>
          </cell>
          <cell r="E2376" t="str">
            <v>VOC (COMPONENTES VOLÁTILES ORGÁNICOS). Norma técnica: ASTM D2369.</v>
          </cell>
          <cell r="F2376" t="str">
            <v>UN</v>
          </cell>
          <cell r="G2376">
            <v>248000</v>
          </cell>
        </row>
        <row r="2377">
          <cell r="D2377">
            <v>11549</v>
          </cell>
          <cell r="E2377" t="str">
            <v>COMPRESIÓN DE PLÁSTICOS RÍGIDOS. Norma técnica: ASTM D695.</v>
          </cell>
          <cell r="F2377" t="str">
            <v>UN</v>
          </cell>
          <cell r="G2377">
            <v>143500</v>
          </cell>
        </row>
        <row r="2378">
          <cell r="D2378">
            <v>11550</v>
          </cell>
          <cell r="E2378" t="str">
            <v>FLEXION DE LOSETA EN PLÁSTICO RÍGIDO. Norma técnica: NTC 663. Norma técnica: NTC 663.</v>
          </cell>
          <cell r="F2378" t="str">
            <v>UN</v>
          </cell>
          <cell r="G2378">
            <v>113452</v>
          </cell>
        </row>
        <row r="2379">
          <cell r="D2379">
            <v>11551</v>
          </cell>
          <cell r="E2379" t="str">
            <v>RESISTENCIA A LA ABRASIÓN - DESGASTE DE PLÁSTICO RÍGIDO. Norma técnica: ASTM D3389. Norma técnica: ASTM D3389.</v>
          </cell>
          <cell r="F2379" t="str">
            <v>UN</v>
          </cell>
          <cell r="G2379">
            <v>142800</v>
          </cell>
        </row>
        <row r="2380">
          <cell r="D2380">
            <v>11554</v>
          </cell>
          <cell r="E2380" t="str">
            <v>PERFILES C GR 50/GR 36 GALVANIZADO</v>
          </cell>
          <cell r="F2380" t="str">
            <v>KG</v>
          </cell>
          <cell r="G2380">
            <v>4149</v>
          </cell>
        </row>
        <row r="2381">
          <cell r="D2381">
            <v>11561</v>
          </cell>
          <cell r="E2381" t="str">
            <v>CODO 45° PVC ALCANTARILLADO D=8"</v>
          </cell>
          <cell r="F2381" t="str">
            <v>UN</v>
          </cell>
          <cell r="G2381">
            <v>155000</v>
          </cell>
        </row>
        <row r="2382">
          <cell r="D2382">
            <v>11562</v>
          </cell>
          <cell r="E2382" t="str">
            <v>TAPA CIEGA INICIO / FIN PARA CANAL DE DRENAJE MONOLÍTICO EN CONCRETO POLIMÉRICO PD 150V, CLASE D400, COLOR NATURAL, H= 27cm, A= 20cm, Long= 50cm</v>
          </cell>
          <cell r="F2382" t="str">
            <v>UN</v>
          </cell>
          <cell r="G2382">
            <v>102175</v>
          </cell>
        </row>
        <row r="2383">
          <cell r="D2383">
            <v>11563</v>
          </cell>
          <cell r="E2383" t="str">
            <v>TAPA CIEGA INICIO / FIN PARA CANAL DE INSPECCIÓN DE DRENAJE MONOLÍTICO EN CONCRETO POLIMÉRICO RD 200V, CLASE F900, COLOR NATURAL, H= 53cm, A= 26cm, Long= 66cm</v>
          </cell>
          <cell r="F2383" t="str">
            <v>UN</v>
          </cell>
          <cell r="G2383">
            <v>383651</v>
          </cell>
        </row>
        <row r="2384">
          <cell r="D2384">
            <v>11564</v>
          </cell>
          <cell r="E2384" t="str">
            <v>TRANSFORMADOR SEMISUMERGIBLE 115 KVA, 11.4 / 0.208-0.120 KV DYN5 (Suministro e instalación).</v>
          </cell>
          <cell r="F2384" t="str">
            <v>UN</v>
          </cell>
          <cell r="G2384">
            <v>20652449</v>
          </cell>
        </row>
        <row r="2385">
          <cell r="D2385">
            <v>11565</v>
          </cell>
          <cell r="E2385" t="str">
            <v>TRANSFORMADOR SEMISUMERGIBLE 150 KVA 11.4 /0.208-0.120 KV DYN5.  (Suministro e instalación)</v>
          </cell>
          <cell r="F2385" t="str">
            <v>UN</v>
          </cell>
          <cell r="G2385">
            <v>22020452</v>
          </cell>
        </row>
        <row r="2386">
          <cell r="D2386">
            <v>11566</v>
          </cell>
          <cell r="E2386" t="str">
            <v>SECCIONADOR O CAJA DE MANIOBRA DE 6 VÍAS, E-S 600, D200, SERIE 15 KV.</v>
          </cell>
          <cell r="F2386" t="str">
            <v>UN</v>
          </cell>
          <cell r="G2386">
            <v>25330140</v>
          </cell>
        </row>
        <row r="2387">
          <cell r="D2387">
            <v>11567</v>
          </cell>
          <cell r="E2387" t="str">
            <v>SECCIONADOR O CAJA DE MANIOBRA DE 4 VÍAS, E-S 600, D200, SERIE 15 KV.</v>
          </cell>
          <cell r="F2387" t="str">
            <v>UN</v>
          </cell>
          <cell r="G2387">
            <v>20211157</v>
          </cell>
        </row>
        <row r="2388">
          <cell r="D2388">
            <v>11568</v>
          </cell>
          <cell r="E2388" t="str">
            <v>BARRAJE PREFORMADO BT DE 6 SALIDAS PARA AP INCLUYE FUSIBLE DE PROTECCIÓN DE CABLE 500 AMP, NORMA CODENSA SC340. JGO x1. INCLUYE SOPORTE PARA BARRAJE JGOx2.</v>
          </cell>
          <cell r="F2388" t="str">
            <v>UN</v>
          </cell>
          <cell r="G2388">
            <v>169343</v>
          </cell>
        </row>
        <row r="2389">
          <cell r="D2389">
            <v>11569</v>
          </cell>
          <cell r="E2389" t="str">
            <v>LOSETA PREFABRICADA A20 GRIS (200x200x60mm)</v>
          </cell>
          <cell r="F2389" t="str">
            <v>M2</v>
          </cell>
          <cell r="G2389">
            <v>44085</v>
          </cell>
        </row>
        <row r="2390">
          <cell r="D2390">
            <v>11572</v>
          </cell>
          <cell r="E2390" t="str">
            <v>TUBERÍA FLEXIBLE DE ALTA DENSIDAD NEGRA. TUBO Ø6" (160mm), TUBERÍA PEAD, PE100, SDR17, DN50, PE.</v>
          </cell>
          <cell r="F2390" t="str">
            <v>ML</v>
          </cell>
          <cell r="G2390">
            <v>75882</v>
          </cell>
        </row>
        <row r="2391">
          <cell r="D2391">
            <v>11573</v>
          </cell>
          <cell r="E2391" t="str">
            <v>LOSETA PODOTACTIL EN POLIPROPILENO. ANCHO 0,40m. ACABADOS SEGÚN NORMA NTC 5610. DEC. 308/2018. INCLUYE LIMPIEZA Y ALISTAMIENTO DE SUPERFICIE. INCLUYE TODOS LOS ELEMENTOS DE COLOCACION, FIJACION Y MANO</v>
          </cell>
          <cell r="F2391" t="str">
            <v>ML</v>
          </cell>
          <cell r="G2391">
            <v>151130</v>
          </cell>
        </row>
        <row r="2392">
          <cell r="D2392">
            <v>11574</v>
          </cell>
          <cell r="E2392" t="str">
            <v>RECUBRIMIENTO PROTECTOR EPÓXICO APLICABLE EN ELEMENTOS DE CONCRETO Y METAL BAJO AGUA.</v>
          </cell>
          <cell r="F2392" t="str">
            <v>KG</v>
          </cell>
          <cell r="G2392">
            <v>111937</v>
          </cell>
        </row>
        <row r="2393">
          <cell r="D2393">
            <v>11575</v>
          </cell>
          <cell r="E2393" t="str">
            <v>INHIBIDOR DE CORROSIÓN POR IMPREGNACIÓN (FORMULACIÓN MEJORADA)</v>
          </cell>
          <cell r="F2393" t="str">
            <v>KG</v>
          </cell>
          <cell r="G2393">
            <v>26915</v>
          </cell>
        </row>
        <row r="2394">
          <cell r="D2394">
            <v>11576</v>
          </cell>
          <cell r="E2394" t="str">
            <v>LIMPIADOR PARA CONCRETO-LADRILLO</v>
          </cell>
          <cell r="F2394" t="str">
            <v>GLN</v>
          </cell>
          <cell r="G2394">
            <v>89542</v>
          </cell>
        </row>
        <row r="2395">
          <cell r="D2395">
            <v>11577</v>
          </cell>
          <cell r="E2395" t="str">
            <v>ADOQUIN DE CONCRETO A26 (200x100x60mm)</v>
          </cell>
          <cell r="F2395" t="str">
            <v>UN</v>
          </cell>
          <cell r="G2395">
            <v>719</v>
          </cell>
        </row>
        <row r="2396">
          <cell r="D2396">
            <v>11580</v>
          </cell>
          <cell r="E2396" t="str">
            <v>LOSETA PREFABRICADA A58 (200x200x60mm)</v>
          </cell>
          <cell r="F2396" t="str">
            <v>UN</v>
          </cell>
          <cell r="G2396">
            <v>1763</v>
          </cell>
        </row>
        <row r="2397">
          <cell r="D2397">
            <v>11581</v>
          </cell>
          <cell r="E2397" t="str">
            <v>LOSETA PREFABRICADA A57 (200x200x60mm)</v>
          </cell>
          <cell r="F2397" t="str">
            <v>UN</v>
          </cell>
          <cell r="G2397">
            <v>1763</v>
          </cell>
        </row>
        <row r="2398">
          <cell r="D2398">
            <v>11586</v>
          </cell>
          <cell r="E2398" t="str">
            <v>TUBERÍA FLEXIBLE DE ALTA DENSIDAD NEGRA. TUBO Ø4" (110mm), TUBERÍA PEAD, PE100, SDR17, DN50, PE.</v>
          </cell>
          <cell r="F2398" t="str">
            <v>ML</v>
          </cell>
          <cell r="G2398">
            <v>36328</v>
          </cell>
        </row>
        <row r="2399">
          <cell r="D2399">
            <v>11587</v>
          </cell>
          <cell r="E2399" t="str">
            <v>TUBERÍA FLEXIBLE DE ALTA DENSIDAD NEGRA. TUBO Ø12" (315mm), TUBERÍA PEAD, PE100, SDR17, DN50, PE.</v>
          </cell>
          <cell r="F2399" t="str">
            <v>ML</v>
          </cell>
          <cell r="G2399">
            <v>320732</v>
          </cell>
        </row>
        <row r="2400">
          <cell r="D2400">
            <v>11588</v>
          </cell>
          <cell r="E2400" t="str">
            <v>TUBERÍA FLEXIBLE DE ALTA DENSIDAD NEGRA. TUBO Ø8" (200mm), TUBERÍA PEAD, PE100, SDR17, DN50, PE.</v>
          </cell>
          <cell r="F2400" t="str">
            <v>ML</v>
          </cell>
          <cell r="G2400">
            <v>119152</v>
          </cell>
        </row>
        <row r="2401">
          <cell r="D2401">
            <v>11589</v>
          </cell>
          <cell r="E2401" t="str">
            <v>TUBERÍA FLEXIBLE DE ALTA DENSIDAD NEGRA. TUBO Ø10" (250 mm), TUBERÍA PEAD, PE100, SDR17, DN50, PE.</v>
          </cell>
          <cell r="F2401" t="str">
            <v>ML</v>
          </cell>
          <cell r="G2401">
            <v>197906</v>
          </cell>
        </row>
        <row r="2402">
          <cell r="D2402">
            <v>11590</v>
          </cell>
          <cell r="E2402" t="str">
            <v>LUMINARIA LED 103W, 48 LED. Driver electrónico 120-227 Vac. 4.000k</v>
          </cell>
          <cell r="F2402" t="str">
            <v>UN</v>
          </cell>
          <cell r="G2402">
            <v>914311</v>
          </cell>
        </row>
        <row r="2403">
          <cell r="D2403">
            <v>11591</v>
          </cell>
          <cell r="E2403" t="str">
            <v>LUMINARIA LED 37W, 16 LED. Driver electrónico 120-277 V.</v>
          </cell>
          <cell r="F2403" t="str">
            <v>UN</v>
          </cell>
          <cell r="G2403">
            <v>493705</v>
          </cell>
        </row>
        <row r="2404">
          <cell r="D2404">
            <v>11592</v>
          </cell>
          <cell r="E2404" t="str">
            <v>LUMINARIA LED 70W, 32 LED. Driver electrónico 120-277 Vac. 4.000k</v>
          </cell>
          <cell r="F2404" t="str">
            <v>UN</v>
          </cell>
          <cell r="G2404">
            <v>626469</v>
          </cell>
        </row>
        <row r="2405">
          <cell r="D2405">
            <v>11593</v>
          </cell>
          <cell r="E2405" t="str">
            <v>TUBERÍA EN POLIETILENO DE 1" (25mm)</v>
          </cell>
          <cell r="F2405" t="str">
            <v>ML</v>
          </cell>
          <cell r="G2405">
            <v>3690</v>
          </cell>
        </row>
        <row r="2406">
          <cell r="D2406">
            <v>11595</v>
          </cell>
          <cell r="E2406" t="str">
            <v>TRANSFORMADOR SEMISUMERGIBLE 75 KVA 11.4 /0.208-0.120 KV DYN5.</v>
          </cell>
          <cell r="F2406" t="str">
            <v>UN</v>
          </cell>
          <cell r="G2406">
            <v>19505090</v>
          </cell>
        </row>
        <row r="2407">
          <cell r="D2407">
            <v>11596</v>
          </cell>
          <cell r="E2407" t="str">
            <v>TRANSFORMADOR SEMISUMERGIBLE 45 KVA 11.4 /0.208-0.120 KV DYN5.</v>
          </cell>
          <cell r="F2407" t="str">
            <v>UN</v>
          </cell>
          <cell r="G2407">
            <v>20410369</v>
          </cell>
        </row>
        <row r="2408">
          <cell r="D2408">
            <v>11597</v>
          </cell>
          <cell r="E2408" t="str">
            <v>TRANSFORMADOR SEMISUMERGIBLE 225 KVA 11.4 /0.208-0.120 KV DYN5.</v>
          </cell>
          <cell r="F2408" t="str">
            <v>UN</v>
          </cell>
          <cell r="G2408">
            <v>28646131</v>
          </cell>
        </row>
        <row r="2409">
          <cell r="D2409">
            <v>11599</v>
          </cell>
          <cell r="E2409" t="str">
            <v>CIELORASO TIPO PANEL 300 C LISO LAMINA ALUMINIO 0.70 MM O SIMILAR. INCLUYE ESTRUCTURA SOPORTE CON PORTAPANEL EN ALUZINC, PINTURA POLIESTER 1 CARA, SOPORTES, ANCLAJES Y REMATES PERIMETRALES.</v>
          </cell>
          <cell r="F2409" t="str">
            <v>M2</v>
          </cell>
          <cell r="G2409">
            <v>382829</v>
          </cell>
        </row>
        <row r="2410">
          <cell r="D2410">
            <v>11600</v>
          </cell>
          <cell r="E2410" t="str">
            <v>TAPA (REJILLA) PARA CAÑUELA A-124. Dimensiones: 600x300x100mm.</v>
          </cell>
          <cell r="F2410" t="str">
            <v>UN</v>
          </cell>
          <cell r="G2410">
            <v>34313</v>
          </cell>
        </row>
        <row r="2411">
          <cell r="D2411">
            <v>11601</v>
          </cell>
          <cell r="E2411" t="str">
            <v>HORTENSIA JUMBO - FLOR AZUL - 6 PLANTAS POR M2</v>
          </cell>
          <cell r="F2411" t="str">
            <v>M2</v>
          </cell>
          <cell r="G2411">
            <v>48000</v>
          </cell>
        </row>
        <row r="2412">
          <cell r="D2412">
            <v>11602</v>
          </cell>
          <cell r="E2412" t="str">
            <v>SEMÁFORO CUATRO MÓDULOS FIJACIÓN EN MÁSTIL. Semaforo fijo de 200 mm, Tres luces en teconologia led mueble en policarbonato de alto impacto, soportes para instalacion,alimentacion 110- 220 v</v>
          </cell>
          <cell r="F2412" t="str">
            <v>UN</v>
          </cell>
          <cell r="G2412">
            <v>2289560</v>
          </cell>
        </row>
        <row r="2413">
          <cell r="D2413">
            <v>11603</v>
          </cell>
          <cell r="E2413" t="str">
            <v>SEMÁFORO CUATRO MÓDULOS FIJACIÓN EN MÁSTIL CON FLECHA DE GIRO</v>
          </cell>
          <cell r="F2413" t="str">
            <v>UN</v>
          </cell>
          <cell r="G2413">
            <v>2289560</v>
          </cell>
        </row>
        <row r="2414">
          <cell r="D2414">
            <v>11604</v>
          </cell>
          <cell r="E2414" t="str">
            <v>CONCRETO GRAVA COMÚN 4000 PSI 28 MPa (280 Kg/cm2) CON RELACIÓN AGUA MATERIAL CEMENTANTE &lt; 0.45</v>
          </cell>
          <cell r="F2414" t="str">
            <v>M3</v>
          </cell>
          <cell r="G2414">
            <v>413081</v>
          </cell>
        </row>
        <row r="2415">
          <cell r="D2415">
            <v>11605</v>
          </cell>
          <cell r="E2415" t="str">
            <v>CONCRETO 7000 PSI 28 MPa (280 Kg/cm2) GRAVA COMÚN 5"</v>
          </cell>
          <cell r="F2415" t="str">
            <v>M3</v>
          </cell>
          <cell r="G2415">
            <v>505750</v>
          </cell>
        </row>
        <row r="2416">
          <cell r="D2416">
            <v>11606</v>
          </cell>
          <cell r="E2416" t="str">
            <v>TUBERIA METALICA CORRUGADA GALVANIZADA SEGUN NORMA ASTM A-760. DIAMETRO 108".  ESPESOR DE 2,5 mm. (INCLUYE TORNILLERIA PARA EL ARMADO DE LAS LÁMINAS ENTRE SI)</v>
          </cell>
          <cell r="F2416" t="str">
            <v>ML</v>
          </cell>
          <cell r="G2416">
            <v>1661872</v>
          </cell>
        </row>
        <row r="2417">
          <cell r="D2417">
            <v>11607</v>
          </cell>
          <cell r="E2417" t="str">
            <v>TAPÓN INFERIOR Y SUPERIOR PARA TUBERÍA INCLINÓMETRO</v>
          </cell>
          <cell r="F2417" t="str">
            <v>UN</v>
          </cell>
          <cell r="G2417">
            <v>13617</v>
          </cell>
        </row>
        <row r="2418">
          <cell r="D2418">
            <v>11608</v>
          </cell>
          <cell r="E2418" t="str">
            <v>ACOPLE PARA TUBERÍA INCLINÓMETRO</v>
          </cell>
          <cell r="F2418" t="str">
            <v>ML</v>
          </cell>
          <cell r="G2418">
            <v>22695</v>
          </cell>
        </row>
        <row r="2419">
          <cell r="D2419">
            <v>11609</v>
          </cell>
          <cell r="E2419" t="str">
            <v>PIEZOMETRO DE HILO VIBRATIL PARA PRESIÓN DE 0.30 MPA</v>
          </cell>
          <cell r="F2419" t="str">
            <v>UN</v>
          </cell>
          <cell r="G2419">
            <v>1542240</v>
          </cell>
        </row>
        <row r="2420">
          <cell r="D2420">
            <v>11610</v>
          </cell>
          <cell r="E2420" t="str">
            <v>CABLE PVC PARA PIZÓMETRO</v>
          </cell>
          <cell r="F2420" t="str">
            <v>ML</v>
          </cell>
          <cell r="G2420">
            <v>9253</v>
          </cell>
        </row>
        <row r="2421">
          <cell r="D2421">
            <v>11611</v>
          </cell>
          <cell r="E2421" t="str">
            <v>BENTONITA</v>
          </cell>
          <cell r="F2421" t="str">
            <v>KG</v>
          </cell>
          <cell r="G2421">
            <v>893</v>
          </cell>
        </row>
        <row r="2422">
          <cell r="D2422">
            <v>11616</v>
          </cell>
          <cell r="E2422" t="str">
            <v>TUBERÍA PARA INCLINÓMETRO D= 70mm (Tubo de 3m)</v>
          </cell>
          <cell r="F2422" t="str">
            <v>UN</v>
          </cell>
          <cell r="G2422">
            <v>166682</v>
          </cell>
        </row>
        <row r="2423">
          <cell r="D2423">
            <v>11617</v>
          </cell>
          <cell r="E2423" t="str">
            <v>ADOQUIN DE CONCRETO A26 (200x100x60mm) AMARILLO</v>
          </cell>
          <cell r="F2423" t="str">
            <v>UN</v>
          </cell>
          <cell r="G2423">
            <v>870</v>
          </cell>
        </row>
        <row r="2424">
          <cell r="D2424">
            <v>11618</v>
          </cell>
          <cell r="E2424" t="str">
            <v>ADOQUIN DE CONCRETO A26 (200x100x60mm) OCRE</v>
          </cell>
          <cell r="F2424" t="str">
            <v>UN</v>
          </cell>
          <cell r="G2424">
            <v>910</v>
          </cell>
        </row>
        <row r="2425">
          <cell r="D2425">
            <v>11619</v>
          </cell>
          <cell r="E2425" t="str">
            <v>ACERO ESTRUCTURAL A709 GRADO 50. (Incluye transporte, fabricación y montaje con anticorrosivo y pintura de acabado en epóxico) (Incluye materiales, insumos, herramientas y equipos, andamios, mano de o</v>
          </cell>
          <cell r="F2425" t="str">
            <v>KG</v>
          </cell>
          <cell r="G2425">
            <v>11829</v>
          </cell>
        </row>
        <row r="2426">
          <cell r="D2426">
            <v>11620</v>
          </cell>
          <cell r="E2426" t="str">
            <v>ADOQUIN DE CONCRETO A25 (200x100x60mm) PEATONAL CHOCOLATE</v>
          </cell>
          <cell r="F2426" t="str">
            <v>UN</v>
          </cell>
          <cell r="G2426">
            <v>930</v>
          </cell>
        </row>
        <row r="2427">
          <cell r="D2427">
            <v>11621</v>
          </cell>
          <cell r="E2427" t="str">
            <v>PUERTA AUTOMÁTICA DE APERTURA CENTRAL SENCILLA DE 2 HOJAS Y 1 FILO, DE LONGITUD HASTA DE 2.40m APROX. Incl. operadores eléctricos, motor unidad doble de batería de emergencia, 2 hojas móviles de 0.80m</v>
          </cell>
          <cell r="F2427" t="str">
            <v>UN</v>
          </cell>
          <cell r="G2427">
            <v>22610000</v>
          </cell>
        </row>
        <row r="2428">
          <cell r="D2428">
            <v>11622</v>
          </cell>
          <cell r="E2428" t="str">
            <v>PUERTA AUTOMÁTICA DE APERTURA CENTRAL TELESCÓPICA DE 4 HOJAS Y 2 FIJAS, DE LONGITUD HASTA DE 4.76m APROX. Incl. operadores eléctricos, motor, unidad doble de batería de emergencia, 4 hojas móviles de</v>
          </cell>
          <cell r="F2428" t="str">
            <v>UN</v>
          </cell>
          <cell r="G2428">
            <v>35700000</v>
          </cell>
        </row>
        <row r="2429">
          <cell r="D2429">
            <v>11624</v>
          </cell>
          <cell r="E2429" t="str">
            <v>MUEBLE O MESA CON PUERTAS EN ACERO INOXIDABLE 1.23m x 0.60m x 0.90m</v>
          </cell>
          <cell r="F2429" t="str">
            <v>UN</v>
          </cell>
          <cell r="G2429">
            <v>3104751</v>
          </cell>
        </row>
        <row r="2430">
          <cell r="D2430">
            <v>11625</v>
          </cell>
          <cell r="E2430" t="str">
            <v>MUEBLE O MESA CON PUERTAS EN ACERO INOXIDABLE 2.65m x 0.60m x 0.90m</v>
          </cell>
          <cell r="F2430" t="str">
            <v>UN</v>
          </cell>
          <cell r="G2430">
            <v>6689098</v>
          </cell>
        </row>
        <row r="2431">
          <cell r="D2431">
            <v>11627</v>
          </cell>
          <cell r="E2431" t="str">
            <v>UNIDAD LECTORA PARA PIEZÓMETRO</v>
          </cell>
          <cell r="F2431" t="str">
            <v>UN</v>
          </cell>
          <cell r="G2431">
            <v>7491050</v>
          </cell>
        </row>
        <row r="2432">
          <cell r="D2432">
            <v>11628</v>
          </cell>
          <cell r="E2432" t="str">
            <v>MÓDULOS SONOROS (Incluye suministro e instalación)</v>
          </cell>
          <cell r="F2432" t="str">
            <v>UN</v>
          </cell>
          <cell r="G2432">
            <v>1059100</v>
          </cell>
        </row>
        <row r="2433">
          <cell r="D2433">
            <v>11629</v>
          </cell>
          <cell r="E2433" t="str">
            <v>TUBERIA EN ACERO D=36" CON UNIONES ESPIGO-CAMPANA CON EMPAQUE DE CAUCHO, CON REVESTIMIENTO INTERIOR Y RECUBRIMIENTO EXTERIOR EN MORTERO DE CEMENTO. PRESIÓN DE TRABAJO = 150 PSI</v>
          </cell>
          <cell r="F2433" t="str">
            <v>ML</v>
          </cell>
          <cell r="G2433">
            <v>2107486</v>
          </cell>
        </row>
        <row r="2434">
          <cell r="D2434">
            <v>11630</v>
          </cell>
          <cell r="E2434" t="str">
            <v>CODO EN ACERO 36" ENTRE 5° Y 22½° JUNTA ESPIGO / CAMPANA CON EMPAQUE DE CAUCHO, CON REVESTIMIENTO INTERIOR Y RECUBRIMIENTO EXTERIOR EN MORTERO DE CEMENTO. L=0,50 X 0,50M. PRESIÓN DE TRABAJO =150 PSI</v>
          </cell>
          <cell r="F2434" t="str">
            <v>UN</v>
          </cell>
          <cell r="G2434">
            <v>6428363</v>
          </cell>
        </row>
        <row r="2435">
          <cell r="D2435">
            <v>11631</v>
          </cell>
          <cell r="E2435" t="str">
            <v>CODO EN ACERO 36" ENTRE 22½° Y 45° JUNTA ESPIGO/CAMPANA CON EMPAQUE DE CAUCHO, CON REVESTIMIENTO INTERIOR Y RECUBRIMIENTO EXTERIOR EN MORTERO DE CEMENTO. L=0,80 X 0,80M. PRESIÓN DE TRABAJO =150 PSI</v>
          </cell>
          <cell r="F2435" t="str">
            <v>UN</v>
          </cell>
          <cell r="G2435">
            <v>8533768</v>
          </cell>
        </row>
        <row r="2436">
          <cell r="D2436">
            <v>11632</v>
          </cell>
          <cell r="E2436" t="str">
            <v>CODO EN ACERO 36" ENTRE 45° Y 67½°  JUNTA ESPIGO/CAMPANA CON EMPAQUE DE CAUCHO, CON REVESTIMIENTO INTERIOR Y RECUBRIMIENTO EXTERIOR EN MORTERO DE CEMENTO. L=1.20 X 1.20 M. PRESIÓN DE TRABAJO =150 PSI</v>
          </cell>
          <cell r="F2436" t="str">
            <v>UN</v>
          </cell>
          <cell r="G2436">
            <v>11021064</v>
          </cell>
        </row>
        <row r="2437">
          <cell r="D2437">
            <v>11633</v>
          </cell>
          <cell r="E2437" t="str">
            <v>CODO EN ACERO 36" ENTRE 67½° Y 90° JUNTA ESPIGO/CAMPANA CON EMPAQUE DE CAUCHO, CON REVESTIMIENTO INTERIOR Y RECUBRIMIENTO EXTERIOR EN MORTERO DE CEMENTO. L=1.65 X 1.65 M. PRESIÓN DE TRABAJO =150 PSI</v>
          </cell>
          <cell r="F2437" t="str">
            <v>UN</v>
          </cell>
          <cell r="G2437">
            <v>13572749</v>
          </cell>
        </row>
        <row r="2438">
          <cell r="D2438">
            <v>11634</v>
          </cell>
          <cell r="E2438" t="str">
            <v>REDUCCIÓN EN ACERO 36" x 24" CON EXTREMO ESPIGO Ø36" Y CAMPANA Ø24", CON REVESTIMIENTO INTERIOR Y RECUBRIMIENTO EXTERIOR EN MORTERO DE CEMENTO. L=1.45m. PRESIÓN DE TRABAJO =150 PSI</v>
          </cell>
          <cell r="F2438" t="str">
            <v>UN</v>
          </cell>
          <cell r="G2438">
            <v>7290884</v>
          </cell>
        </row>
        <row r="2439">
          <cell r="D2439">
            <v>11635</v>
          </cell>
          <cell r="E2439" t="str">
            <v>TEE EN ACERO Ø 24" x 24" CON EXTREMOS ESPIGO/CAMPANA Y BRIDA EN LA DERIVACIÓN, CON REVESTIMIENTO INTERIOR Y RECUBRIMIENTO EXTERIOR EN MORTERO CEMENTO, L=1,50x0,90m.</v>
          </cell>
          <cell r="F2439" t="str">
            <v>UN</v>
          </cell>
          <cell r="G2439">
            <v>13771760</v>
          </cell>
        </row>
        <row r="2440">
          <cell r="D2440">
            <v>11641</v>
          </cell>
          <cell r="E2440" t="str">
            <v>NIPLE EN ACERO Ø 16" EXTREMOS BRIDA/CAMPANA, CON REVESTIMIENTO INTERIOR Y EXTERIOR EN MORTERO CEMENTO. L= 1500mm. SUMINISTRO Y TRANSPORTE</v>
          </cell>
          <cell r="F2440" t="str">
            <v>UN</v>
          </cell>
          <cell r="G2440">
            <v>4995600</v>
          </cell>
        </row>
        <row r="2441">
          <cell r="D2441">
            <v>11642</v>
          </cell>
          <cell r="E2441" t="str">
            <v>NIPLE EN ACERO Ø 24" EXTREMOS ESPIGO/BRIDA,  CON REVESTIMIENTO INTERIOR Y EXTERIOR EN MORTERO CEMENTO. L= 2000mm CON SALIDA PARA VENTOSA Ø=2". SUMINISTRO Y TRANSPORTE</v>
          </cell>
          <cell r="F2441" t="str">
            <v>UN</v>
          </cell>
          <cell r="G2441">
            <v>8888538</v>
          </cell>
        </row>
        <row r="2442">
          <cell r="D2442">
            <v>11643</v>
          </cell>
          <cell r="E2442" t="str">
            <v>TUBERÍA EN ACERO Ø30" CON UNIONES ESPIGO/CAMPANA CON EMPAQUE DE CAUCHO. REVEST.INTERIOR Y RECUBR EXT. EN MORTERO CEMENTO. NORMA AWWA C200. L= 6.00m PRESIÓN TRABAJO 150 PSI. SUMINISTRO Y TRANSPORTE</v>
          </cell>
          <cell r="F2442" t="str">
            <v>ML</v>
          </cell>
          <cell r="G2442">
            <v>1419198</v>
          </cell>
        </row>
        <row r="2443">
          <cell r="D2443">
            <v>11644</v>
          </cell>
          <cell r="E2443" t="str">
            <v>CINTURÓN DE CIERRE EN ACERO Ø24" REVESTIDO CON PINTURA ANTICORROSIVA PARA EMPATES DE TUBERÍA EN WSP A CCP LINEAL. PRESIÓN TRABAJO 150 PSI.SUMINISTRO Y TRANSPORTE</v>
          </cell>
          <cell r="F2443" t="str">
            <v>UN</v>
          </cell>
          <cell r="G2443">
            <v>503316</v>
          </cell>
        </row>
        <row r="2444">
          <cell r="D2444">
            <v>11646</v>
          </cell>
          <cell r="E2444" t="str">
            <v>CODO EN ACERO D=30"  ENTRE 45° Y 67 1/2°, JUNTA ESPIGO CAMPANA CON EMPAQUE DE CAUHO, CON REVESTIMIENTO INTERIOR Y EXTERIOR EN MORTERO DE CEMENTO. L=1.00M X 1.00M. PRESIÓN DE TRABAJO 150 PSI. SUM. Y TR</v>
          </cell>
          <cell r="F2444" t="str">
            <v>UN</v>
          </cell>
          <cell r="G2444">
            <v>7775117</v>
          </cell>
        </row>
        <row r="2445">
          <cell r="D2445">
            <v>11647</v>
          </cell>
          <cell r="E2445" t="str">
            <v>REDUCCION  EN ACERO 30" x 24" CON EXTREMOS ESPIGO CAMPANA, REVEST.INTERIOR Y RECUBR EXT. EN MORTERO CEMENTO. L= 0,84m PRESIÓN TRABAJO 150 PSI. SUMINISTRO Y TRANSPORTE</v>
          </cell>
          <cell r="F2445" t="str">
            <v>UN</v>
          </cell>
          <cell r="G2445">
            <v>5561859</v>
          </cell>
        </row>
        <row r="2446">
          <cell r="D2446">
            <v>11648</v>
          </cell>
          <cell r="E2446" t="str">
            <v>SALIDA NORMAL EN ACERO F 12" CON EXTREMO BRIDADO. REVESTIMIENTOS INTERIOR Y EXTERIOR EN PINTURA EPÓXICA. L=0.15M. INSTALADA EN FÁBRICA SOBRE TUBO O ACCESORIO HASTA F 30".. SUMINISTRO Y TRANSPORTE</v>
          </cell>
          <cell r="F2446" t="str">
            <v>UN</v>
          </cell>
          <cell r="G2446">
            <v>4116818</v>
          </cell>
        </row>
        <row r="2447">
          <cell r="D2447">
            <v>11649</v>
          </cell>
          <cell r="E2447" t="str">
            <v>UNIÓN DRESSER D=30". SUMINISTRO Y TRANSPORTE</v>
          </cell>
          <cell r="F2447" t="str">
            <v>UN</v>
          </cell>
          <cell r="G2447">
            <v>3441319</v>
          </cell>
        </row>
        <row r="2448">
          <cell r="D2448">
            <v>11652</v>
          </cell>
          <cell r="E2448" t="str">
            <v>NIPLE EN ACERO Ø=30" EXTREMOS BRIDA/CAMPANA,  REVEST.INTERIOR Y RECUBR EXT. EN MORTERO CEMENTO, CON SALIDA TANGENCIAL PARA PURGA 4" L= 2500mm. SUMINISTRO Y TRANSPORTE</v>
          </cell>
          <cell r="F2448" t="str">
            <v>UN</v>
          </cell>
          <cell r="G2448">
            <v>15509244</v>
          </cell>
        </row>
        <row r="2449">
          <cell r="D2449">
            <v>11653</v>
          </cell>
          <cell r="E2449" t="str">
            <v>TEE EN ACERO Ø 30"x24" EXTREMOS ESPIGO/CAMPANA EN LA RAMA PRINCIPAL Y BRIDA EN LA DERIVACIÓN, REVEST.INTERIOR Y RECUBR EXT. EN MORTERO CEMENTO,  L= 3000mm. SUMINISTRO Y TRANSPORTE</v>
          </cell>
          <cell r="F2449" t="str">
            <v>UN</v>
          </cell>
          <cell r="G2449">
            <v>18487683</v>
          </cell>
        </row>
        <row r="2450">
          <cell r="D2450">
            <v>11655</v>
          </cell>
          <cell r="E2450" t="str">
            <v>CINTURÓN DE CIERRE EN ACERO Ø 16" REVESTIDO CON PINTURA ANTICORROSIVA. PARA EMPATES DE TUBERÍA EN WSP A CCP LINEAL. PRESIÓN DE TRABAJO 150 PSI. SUMINISTRO Y TRANSPORTE</v>
          </cell>
          <cell r="F2450" t="str">
            <v>UN</v>
          </cell>
          <cell r="G2450">
            <v>357897</v>
          </cell>
        </row>
        <row r="2451">
          <cell r="D2451">
            <v>11657</v>
          </cell>
          <cell r="E2451" t="str">
            <v>UNIÓN JUNTA DE DESMONTAJE Ø 8 (A) SUMINISTRO Y TRANSPORTE</v>
          </cell>
          <cell r="F2451" t="str">
            <v>UN</v>
          </cell>
          <cell r="G2451">
            <v>827645</v>
          </cell>
        </row>
        <row r="2452">
          <cell r="D2452">
            <v>11659</v>
          </cell>
          <cell r="E2452" t="str">
            <v>TEE EN ACERO Ø 20" x 20" CON EXTREMOS ESPIGO/CAMPANA Y BRIDA EN LA DERIVACIÓN (ACERO). SUMINISTRO Y TRANSPORTE</v>
          </cell>
          <cell r="F2452" t="str">
            <v>UN</v>
          </cell>
          <cell r="G2452">
            <v>12470728</v>
          </cell>
        </row>
        <row r="2453">
          <cell r="D2453">
            <v>11665</v>
          </cell>
          <cell r="E2453" t="str">
            <v>UNION DRESSER D= 20" SUMINISTRO Y TRANSPORTE</v>
          </cell>
          <cell r="F2453" t="str">
            <v>UN</v>
          </cell>
          <cell r="G2453">
            <v>1254170</v>
          </cell>
        </row>
        <row r="2454">
          <cell r="D2454">
            <v>11666</v>
          </cell>
          <cell r="E2454" t="str">
            <v>VÁLVULA DE MARIPOSA Ø 20" (A) (150 PSI). SUMINISTRO Y TRANSPORTE</v>
          </cell>
          <cell r="F2454" t="str">
            <v>UN</v>
          </cell>
          <cell r="G2454">
            <v>8350934</v>
          </cell>
        </row>
        <row r="2455">
          <cell r="D2455">
            <v>11668</v>
          </cell>
          <cell r="E2455" t="str">
            <v>NIPLE EN ACERO Ø 3" CON BRIDA Y EXTREMO LISO L= 300mm, REVESTIMIENTO INTERIOR Y EXTERIOR EN PINTURA EXPOXICA. SUMINISTRO Y TRANSPORTE</v>
          </cell>
          <cell r="F2455" t="str">
            <v>UN</v>
          </cell>
          <cell r="G2455">
            <v>345906</v>
          </cell>
        </row>
        <row r="2456">
          <cell r="D2456">
            <v>11670</v>
          </cell>
          <cell r="E2456" t="str">
            <v>VÁLVULA DE COMPUERTA DE Ø 3" BRONCE T/P RED WHITE. SUMINISTRO Y TRANSPORTE</v>
          </cell>
          <cell r="F2456" t="str">
            <v>UN</v>
          </cell>
          <cell r="G2456">
            <v>409681</v>
          </cell>
        </row>
        <row r="2457">
          <cell r="D2457">
            <v>11672</v>
          </cell>
          <cell r="E2457" t="str">
            <v>CODO EN ACERO D=20" ENTRE 45° y 67.5° JUNTA ESPIGO-CAMPANA CON EMPAQUE CAUCHO.  REVESTIMIENTO INTERIOR Y EXTERIOR EN MORTERO DE CEMENTO. L=1,00X1,00M PRESIÓN TRABAJO 150 PSI. SUMINISTRO Y TRANSPORTE</v>
          </cell>
          <cell r="F2457" t="str">
            <v>UN</v>
          </cell>
          <cell r="G2457">
            <v>5771382</v>
          </cell>
        </row>
        <row r="2458">
          <cell r="D2458">
            <v>11691</v>
          </cell>
          <cell r="E2458" t="str">
            <v>LUMINARIA  SP 55W. DRIVER ELECTRONICO 120-277VAC. 4.000K. VIDA UTIL = 100.000 HORAS. SUMINISTRO E INSTALACIÓN, NO INCLUYE CABLEADO</v>
          </cell>
          <cell r="F2458" t="str">
            <v>UN</v>
          </cell>
          <cell r="G2458">
            <v>604823</v>
          </cell>
        </row>
        <row r="2459">
          <cell r="D2459">
            <v>11692</v>
          </cell>
          <cell r="E2459" t="str">
            <v>LUMINARIA  SP 60W. DRIVER ELECTRONICO 120-277VAC. 4.000K. VIDA UTIL = 100.000 HORAS. SUMINISTRO E INSTALACIÓN, NO INCLUYE CABLEADO</v>
          </cell>
          <cell r="F2459" t="str">
            <v>UN</v>
          </cell>
          <cell r="G2459">
            <v>604823</v>
          </cell>
        </row>
        <row r="2460">
          <cell r="D2460">
            <v>11693</v>
          </cell>
          <cell r="E2460" t="str">
            <v>LUMINARIA  SP 80W. DRIVER ELECTRONICO 120-277VAC. 4.000K. VIDA UTIL = 100.000 HORAS. SUMINISTRO E INSTALACIÓN, NO INCLUYE CABLEADO</v>
          </cell>
          <cell r="F2460" t="str">
            <v>UN</v>
          </cell>
          <cell r="G2460">
            <v>695448</v>
          </cell>
        </row>
        <row r="2461">
          <cell r="D2461">
            <v>11694</v>
          </cell>
          <cell r="E2461" t="str">
            <v>LUMINARIA  157W. DRIVER ELECTRONICO 120-277VAC. 4.000K. VIDA UTIL = 100.000 HORAS. SUMINISTRO E INSTALACIÓN, NO INCLUYE CABLEADO</v>
          </cell>
          <cell r="F2461" t="str">
            <v>UN</v>
          </cell>
          <cell r="G2461">
            <v>1050162</v>
          </cell>
        </row>
        <row r="2462">
          <cell r="D2462">
            <v>11695</v>
          </cell>
          <cell r="E2462" t="str">
            <v>LUMINARIA  184W. DRIVER ELECTRONICO 120-277VAC. 4.000K. VIDA UTIL = 100.000 HORAS. SUMINISTRO E INSTALACIÓN, NO INCLUYE CABLEADO</v>
          </cell>
          <cell r="F2462" t="str">
            <v>UN</v>
          </cell>
          <cell r="G2462">
            <v>1727874</v>
          </cell>
        </row>
        <row r="2463">
          <cell r="D2463">
            <v>11696</v>
          </cell>
          <cell r="E2463" t="str">
            <v>LUMINARIA  200W. DRIVER ELECTRONICO 120-277VAC. 4.000K. VIDA UTIL = 100.000 HORAS. SUMINISTRO E INSTALACIÓN, NO INCLUYE CABLEADO</v>
          </cell>
          <cell r="F2463" t="str">
            <v>UN</v>
          </cell>
          <cell r="G2463">
            <v>1844060</v>
          </cell>
        </row>
        <row r="2464">
          <cell r="D2464">
            <v>11697</v>
          </cell>
          <cell r="E2464" t="str">
            <v>LUMINARIA  220W. DRIVER ELECTRONICO 120-277VAC. 4.000K. VIDA UTIL = 100.000 HORAS. SUMINISTRO E INSTALACIÓN, NO INCLUYE CABLEADO</v>
          </cell>
          <cell r="F2464" t="str">
            <v>UN</v>
          </cell>
          <cell r="G2464">
            <v>1965706</v>
          </cell>
        </row>
        <row r="2465">
          <cell r="D2465">
            <v>11698</v>
          </cell>
          <cell r="E2465" t="str">
            <v>LUMINARIA  300W. DRIVER ELECTRONICO 120-277VAC. 4.000K. VIDA UTIL = 100.000 HORAS. SUMINISTRO E INSTALACIÓN, NO INCLUYE CABLEADO</v>
          </cell>
          <cell r="F2465" t="str">
            <v>UN</v>
          </cell>
          <cell r="G2465">
            <v>2233050</v>
          </cell>
        </row>
        <row r="2466">
          <cell r="D2466">
            <v>11699</v>
          </cell>
          <cell r="E2466" t="str">
            <v>LUMINARIA CELSA ACROLED 12W. DRIVER ELECTRONICO 120-277VAC. 4.000K. VIDA UTIL = 100.000 HORAS. SUMINISTRO E INSTALACIÓN, NO INCLUYE CABLEADO</v>
          </cell>
          <cell r="F2466" t="str">
            <v>UN</v>
          </cell>
          <cell r="G2466">
            <v>584334</v>
          </cell>
        </row>
        <row r="2467">
          <cell r="D2467">
            <v>11700</v>
          </cell>
          <cell r="E2467" t="str">
            <v>LUMINARIA CELSA ACROLED 27W. DRIVER ELECTRONICO 120-277VAC. 4.000K. VIDA UTIL = 100.000 HORAS. SUMINISTRO E INSTALACIÓN, NO INCLUYE CABLEADO</v>
          </cell>
          <cell r="F2467" t="str">
            <v>UN</v>
          </cell>
          <cell r="G2467">
            <v>615088</v>
          </cell>
        </row>
        <row r="2468">
          <cell r="D2468">
            <v>11701</v>
          </cell>
          <cell r="E2468" t="str">
            <v>LUMINARIA CELSA COSMOLED PRO 100W. DRIVER ELECTRONICO 120-277VAC. 4.000K. VIDA UTIL = 100.000 HORAS</v>
          </cell>
          <cell r="F2468" t="str">
            <v>UN</v>
          </cell>
          <cell r="G2468">
            <v>1165344</v>
          </cell>
        </row>
        <row r="2469">
          <cell r="D2469">
            <v>11702</v>
          </cell>
          <cell r="E2469" t="str">
            <v>LUMINARIA CELSA COSMOLED PRO 146W. DRIVER ELECTRONICO 120-277VAC. 4.000K. VIDA UTIL = 100.000 HORAS</v>
          </cell>
          <cell r="F2469" t="str">
            <v>UN</v>
          </cell>
          <cell r="G2469">
            <v>1678885</v>
          </cell>
        </row>
        <row r="2470">
          <cell r="D2470">
            <v>11703</v>
          </cell>
          <cell r="E2470" t="str">
            <v>LUMINARIA CELSA COSMOLED PRO 74W. DRIVER ELECTRONICO 120-277VAC. 4.000K. VIDA UTIL = 100.000 HORAS. SUMINISTRO E INSTALACIÓN, NO INCLUYE CABLEADO</v>
          </cell>
          <cell r="F2470" t="str">
            <v>UN</v>
          </cell>
          <cell r="G2470">
            <v>1165344</v>
          </cell>
        </row>
        <row r="2471">
          <cell r="D2471">
            <v>11704</v>
          </cell>
          <cell r="E2471" t="str">
            <v>LUMINARIA CELSA ACROLED 80W. DRIVER ELECTRONICO 120-277VAC. 4.000K. VIDA UTIL = 100.000 HORAS</v>
          </cell>
          <cell r="F2471" t="str">
            <v>UN</v>
          </cell>
          <cell r="G2471">
            <v>747167</v>
          </cell>
        </row>
        <row r="2472">
          <cell r="D2472">
            <v>11705</v>
          </cell>
          <cell r="E2472" t="str">
            <v>LUMINARIA CELSA ACROLED 67W. DRIVER ELECTRONICO 120-277VAC. 4.000K. VIDA UTIL = 100.000 HORAS</v>
          </cell>
          <cell r="F2472" t="str">
            <v>UN</v>
          </cell>
          <cell r="G2472">
            <v>649712</v>
          </cell>
        </row>
        <row r="2473">
          <cell r="D2473">
            <v>11706</v>
          </cell>
          <cell r="E2473" t="str">
            <v>LUMINARIA CELSA ACROLED 30W. DRIVER ELECTRONICO 120-277VAC. 4.000K. VIDA UTIL = 100.000 HORAS. SUMINISTRO E INSTALACIÓN, NO INCLUYE CABLEADO</v>
          </cell>
          <cell r="F2473" t="str">
            <v>UN</v>
          </cell>
          <cell r="G2473">
            <v>615088</v>
          </cell>
        </row>
        <row r="2474">
          <cell r="D2474">
            <v>11708</v>
          </cell>
          <cell r="E2474" t="str">
            <v>REDUCCION AC  8"x4" EXTREMO LISO</v>
          </cell>
          <cell r="F2474" t="str">
            <v>UN</v>
          </cell>
          <cell r="G2474">
            <v>230969</v>
          </cell>
        </row>
        <row r="2475">
          <cell r="D2475">
            <v>11710</v>
          </cell>
          <cell r="E2475" t="str">
            <v>TOTEM DE 7.0 X 0.80 X 0.40 MTS COMPLETO SEGUN DISEÑOS. FABRICACION, SUMINISTRO Y MONTAJE</v>
          </cell>
          <cell r="F2475" t="str">
            <v>UN</v>
          </cell>
          <cell r="G2475">
            <v>8338370</v>
          </cell>
        </row>
        <row r="2476">
          <cell r="D2476">
            <v>11711</v>
          </cell>
          <cell r="E2476" t="str">
            <v>TUBO POLIPROPILENO HDPE 1.30m"</v>
          </cell>
          <cell r="F2476" t="str">
            <v>ML</v>
          </cell>
          <cell r="G2476">
            <v>1029268</v>
          </cell>
        </row>
        <row r="2477">
          <cell r="D2477">
            <v>11712</v>
          </cell>
          <cell r="E2477" t="str">
            <v>TUBO POLIPROPILENO HDPE 1.40m"</v>
          </cell>
          <cell r="F2477" t="str">
            <v>ML</v>
          </cell>
          <cell r="G2477">
            <v>1133701</v>
          </cell>
        </row>
        <row r="2478">
          <cell r="D2478">
            <v>11713</v>
          </cell>
          <cell r="E2478" t="str">
            <v>TUBO POLIPROPILENO HDPE 1.50m"</v>
          </cell>
          <cell r="F2478" t="str">
            <v>ML</v>
          </cell>
          <cell r="G2478">
            <v>1273350</v>
          </cell>
        </row>
        <row r="2479">
          <cell r="D2479">
            <v>11714</v>
          </cell>
          <cell r="E2479" t="str">
            <v>GABINETE CONTRAINCENDIO T2</v>
          </cell>
          <cell r="F2479" t="str">
            <v>UN</v>
          </cell>
          <cell r="G2479">
            <v>781716</v>
          </cell>
        </row>
        <row r="2480">
          <cell r="D2480">
            <v>11715</v>
          </cell>
          <cell r="E2480" t="str">
            <v>TUBO POLIPROPILENO HDPE 1.60m"</v>
          </cell>
          <cell r="F2480" t="str">
            <v>ML</v>
          </cell>
          <cell r="G2480">
            <v>1435059</v>
          </cell>
        </row>
        <row r="2481">
          <cell r="D2481">
            <v>11716</v>
          </cell>
          <cell r="E2481" t="str">
            <v>TUBO POLIPROPILENO HDPE 1.80m"</v>
          </cell>
          <cell r="F2481" t="str">
            <v>ML</v>
          </cell>
          <cell r="G2481">
            <v>1885291</v>
          </cell>
        </row>
        <row r="2482">
          <cell r="D2482">
            <v>11717</v>
          </cell>
          <cell r="E2482" t="str">
            <v>TUBO POLIPROPILENO HDPE 2.00m"</v>
          </cell>
          <cell r="F2482" t="str">
            <v>ML</v>
          </cell>
          <cell r="G2482">
            <v>2397882</v>
          </cell>
        </row>
        <row r="2483">
          <cell r="D2483">
            <v>11718</v>
          </cell>
          <cell r="E2483" t="str">
            <v>TUBO PE100 PN16 90mm Ø3"</v>
          </cell>
          <cell r="F2483" t="str">
            <v>ML</v>
          </cell>
          <cell r="G2483">
            <v>32791</v>
          </cell>
        </row>
        <row r="2484">
          <cell r="D2484">
            <v>11719</v>
          </cell>
          <cell r="E2484" t="str">
            <v>TUBO PE100 PN16 110mm Ø4"</v>
          </cell>
          <cell r="F2484" t="str">
            <v>ML</v>
          </cell>
          <cell r="G2484">
            <v>56070</v>
          </cell>
        </row>
        <row r="2485">
          <cell r="D2485">
            <v>11720</v>
          </cell>
          <cell r="E2485" t="str">
            <v>TUBO PE100 PN10 160mm Ø6"</v>
          </cell>
          <cell r="F2485" t="str">
            <v>ML</v>
          </cell>
          <cell r="G2485">
            <v>106197</v>
          </cell>
        </row>
        <row r="2486">
          <cell r="D2486">
            <v>11721</v>
          </cell>
          <cell r="E2486" t="str">
            <v>CODO 45° PE100 PN16 110mm Ø4"</v>
          </cell>
          <cell r="F2486" t="str">
            <v>UN</v>
          </cell>
          <cell r="G2486">
            <v>174900</v>
          </cell>
        </row>
        <row r="2487">
          <cell r="D2487">
            <v>11722</v>
          </cell>
          <cell r="E2487" t="str">
            <v>CODO 45° PE100 PN16 160mm Ø6"</v>
          </cell>
          <cell r="F2487" t="str">
            <v>UN</v>
          </cell>
          <cell r="G2487">
            <v>279900</v>
          </cell>
        </row>
        <row r="2488">
          <cell r="D2488">
            <v>11723</v>
          </cell>
          <cell r="E2488" t="str">
            <v>CODO 90° PE100 PN16 160mm Ø6"</v>
          </cell>
          <cell r="F2488" t="str">
            <v>UN</v>
          </cell>
          <cell r="G2488">
            <v>344900</v>
          </cell>
        </row>
        <row r="2489">
          <cell r="D2489">
            <v>11724</v>
          </cell>
          <cell r="E2489" t="str">
            <v>CODO 45° PE100 PN16 200mm Ø8"</v>
          </cell>
          <cell r="F2489" t="str">
            <v>UN</v>
          </cell>
          <cell r="G2489">
            <v>345295</v>
          </cell>
        </row>
        <row r="2490">
          <cell r="D2490">
            <v>11727</v>
          </cell>
          <cell r="E2490" t="str">
            <v>TAPÓN PVC TIPO U.M D=12" (Suministro e Instalación)</v>
          </cell>
          <cell r="F2490" t="str">
            <v>UN</v>
          </cell>
          <cell r="G2490">
            <v>1184615</v>
          </cell>
        </row>
        <row r="2491">
          <cell r="D2491">
            <v>11728</v>
          </cell>
          <cell r="E2491" t="str">
            <v>UNIÓN PE 3"</v>
          </cell>
          <cell r="F2491" t="str">
            <v>UN</v>
          </cell>
          <cell r="G2491">
            <v>91751</v>
          </cell>
        </row>
        <row r="2492">
          <cell r="D2492">
            <v>11729</v>
          </cell>
          <cell r="E2492" t="str">
            <v>UNIÓN PE 4"</v>
          </cell>
          <cell r="F2492" t="str">
            <v>UN</v>
          </cell>
          <cell r="G2492">
            <v>105219</v>
          </cell>
        </row>
        <row r="2493">
          <cell r="D2493">
            <v>11733</v>
          </cell>
          <cell r="E2493" t="str">
            <v>GIMNASIO EXTERIOR-DOBLE SWING. SUMINISTRO E INSTALACIÓN</v>
          </cell>
          <cell r="F2493" t="str">
            <v>ML</v>
          </cell>
          <cell r="G2493">
            <v>2261000</v>
          </cell>
        </row>
        <row r="2494">
          <cell r="D2494">
            <v>11735</v>
          </cell>
          <cell r="E2494" t="str">
            <v>BRIDA LOCA POLIETILENO D= 8"</v>
          </cell>
          <cell r="F2494" t="str">
            <v>UN</v>
          </cell>
          <cell r="G2494">
            <v>160180</v>
          </cell>
        </row>
        <row r="2495">
          <cell r="D2495">
            <v>11736</v>
          </cell>
          <cell r="E2495" t="str">
            <v>PORTABRIDA POLIETILENO D= 8"</v>
          </cell>
          <cell r="F2495" t="str">
            <v>UN</v>
          </cell>
          <cell r="G2495">
            <v>252756</v>
          </cell>
        </row>
        <row r="2496">
          <cell r="D2496">
            <v>11737</v>
          </cell>
          <cell r="E2496" t="str">
            <v>UNIÓN PE 6"</v>
          </cell>
          <cell r="F2496" t="str">
            <v>UN</v>
          </cell>
          <cell r="G2496">
            <v>235918</v>
          </cell>
        </row>
        <row r="2497">
          <cell r="D2497">
            <v>11738</v>
          </cell>
          <cell r="E2497" t="str">
            <v>BRIDA LOCA POLIETILENO D= 4"</v>
          </cell>
          <cell r="F2497" t="str">
            <v>UN</v>
          </cell>
          <cell r="G2497">
            <v>71587</v>
          </cell>
        </row>
        <row r="2498">
          <cell r="D2498">
            <v>11739</v>
          </cell>
          <cell r="E2498" t="str">
            <v>PORTABRIDA POLIETILENO D= 4"</v>
          </cell>
          <cell r="F2498" t="str">
            <v>UN</v>
          </cell>
          <cell r="G2498">
            <v>65034</v>
          </cell>
        </row>
        <row r="2499">
          <cell r="D2499">
            <v>11740</v>
          </cell>
          <cell r="E2499" t="str">
            <v>TUBO METÁLICO (COLD ROLLED) CALIBRE 16 D=2 1/2" PINTURA ANTICORROSIVA Y ESMALTE POLIESTER COLOR VERDE RAL 6028</v>
          </cell>
          <cell r="F2499" t="str">
            <v>ML</v>
          </cell>
          <cell r="G2499">
            <v>42099</v>
          </cell>
        </row>
        <row r="2500">
          <cell r="D2500">
            <v>11741</v>
          </cell>
          <cell r="E2500" t="str">
            <v>MALLA METÁLICA PLASTIFICADA (0,05X0,05M) PINTURA ANTICORROSIVA Y ESMALTE POLIESTER COLOR VERDE RAL 6028</v>
          </cell>
          <cell r="F2500" t="str">
            <v>M2</v>
          </cell>
          <cell r="G2500">
            <v>33426</v>
          </cell>
        </row>
        <row r="2501">
          <cell r="D2501">
            <v>11742</v>
          </cell>
          <cell r="E2501" t="str">
            <v>GANCHO METÁLICO PARA FIJAR MALLA AL TUBO</v>
          </cell>
          <cell r="F2501" t="str">
            <v>UN</v>
          </cell>
          <cell r="G2501">
            <v>327</v>
          </cell>
        </row>
        <row r="2502">
          <cell r="D2502">
            <v>11743</v>
          </cell>
          <cell r="E2502" t="str">
            <v>NIPLE 36" ACERO CARBON EXTREMOS BRIDA/CAMPANA, CON REVESTIMIENTO INTERIOR Y RECUBRIMIENTO EXTERIOR EN MORTERO CEMENTO, CON SALIDA TANGENCIAL PARA PURGA 4" L= 2500mm. SUMINISTRO Y TRANSPORTE</v>
          </cell>
          <cell r="F2502" t="str">
            <v>UN</v>
          </cell>
          <cell r="G2502">
            <v>24000155</v>
          </cell>
        </row>
        <row r="2503">
          <cell r="D2503">
            <v>11744</v>
          </cell>
          <cell r="E2503" t="str">
            <v>TUBO POLIPROPILENO HDPE 200mm (8")</v>
          </cell>
          <cell r="F2503" t="str">
            <v>ML</v>
          </cell>
          <cell r="G2503">
            <v>48660</v>
          </cell>
        </row>
        <row r="2504">
          <cell r="D2504">
            <v>11745</v>
          </cell>
          <cell r="E2504" t="str">
            <v>TUBO POLIPROPILENO HDPE 250mm (10")</v>
          </cell>
          <cell r="F2504" t="str">
            <v>ML</v>
          </cell>
          <cell r="G2504">
            <v>71070</v>
          </cell>
        </row>
        <row r="2505">
          <cell r="D2505">
            <v>11746</v>
          </cell>
          <cell r="E2505" t="str">
            <v>TUBO POLIPROPILENO HDPE 300mm (12")</v>
          </cell>
          <cell r="F2505" t="str">
            <v>ML</v>
          </cell>
          <cell r="G2505">
            <v>102263</v>
          </cell>
        </row>
        <row r="2506">
          <cell r="D2506">
            <v>11747</v>
          </cell>
          <cell r="E2506" t="str">
            <v>TUBO POLIPROPILENO HDPE 350mm (14")</v>
          </cell>
          <cell r="F2506" t="str">
            <v>ML</v>
          </cell>
          <cell r="G2506">
            <v>153256</v>
          </cell>
        </row>
        <row r="2507">
          <cell r="D2507">
            <v>11748</v>
          </cell>
          <cell r="E2507" t="str">
            <v>TUBO POLIPROPILENO HDPE 400mm (16")</v>
          </cell>
          <cell r="F2507" t="str">
            <v>ML</v>
          </cell>
          <cell r="G2507">
            <v>187449</v>
          </cell>
        </row>
        <row r="2508">
          <cell r="D2508">
            <v>11764</v>
          </cell>
          <cell r="E2508" t="str">
            <v>TEE PE 6"x4" (150x100mm)</v>
          </cell>
          <cell r="F2508" t="str">
            <v>UN</v>
          </cell>
          <cell r="G2508">
            <v>269531</v>
          </cell>
        </row>
        <row r="2509">
          <cell r="D2509">
            <v>11765</v>
          </cell>
          <cell r="E2509" t="str">
            <v>UNION REPARACION DESLIZANTE PVC D=1"</v>
          </cell>
          <cell r="F2509" t="str">
            <v>UN</v>
          </cell>
          <cell r="G2509">
            <v>14600</v>
          </cell>
        </row>
        <row r="2510">
          <cell r="D2510">
            <v>11766</v>
          </cell>
          <cell r="E2510" t="str">
            <v>TEE PE 8"x4" (200x100mm)</v>
          </cell>
          <cell r="F2510" t="str">
            <v>UN</v>
          </cell>
          <cell r="G2510">
            <v>502877</v>
          </cell>
        </row>
        <row r="2511">
          <cell r="D2511">
            <v>11770</v>
          </cell>
          <cell r="E2511" t="str">
            <v>BRIDA LOCA POLIETILENO D= 3"</v>
          </cell>
          <cell r="F2511" t="str">
            <v>UN</v>
          </cell>
          <cell r="G2511">
            <v>59138</v>
          </cell>
        </row>
        <row r="2512">
          <cell r="D2512">
            <v>11771</v>
          </cell>
          <cell r="E2512" t="str">
            <v>PORTABRIDA POLIETILENO D= 3"</v>
          </cell>
          <cell r="F2512" t="str">
            <v>UN</v>
          </cell>
          <cell r="G2512">
            <v>49306</v>
          </cell>
        </row>
        <row r="2513">
          <cell r="D2513">
            <v>11772</v>
          </cell>
          <cell r="E2513" t="str">
            <v>TRAGANTE CÚPULA 3" x 2" EN ALUMINIO</v>
          </cell>
          <cell r="F2513" t="str">
            <v>UN</v>
          </cell>
          <cell r="G2513">
            <v>76280</v>
          </cell>
        </row>
        <row r="2514">
          <cell r="D2514">
            <v>11774</v>
          </cell>
          <cell r="E2514" t="str">
            <v>BRIDA LOCA POLIETILENO D= 6"</v>
          </cell>
          <cell r="F2514" t="str">
            <v>UN</v>
          </cell>
          <cell r="G2514">
            <v>106448</v>
          </cell>
        </row>
        <row r="2515">
          <cell r="D2515">
            <v>11775</v>
          </cell>
          <cell r="E2515" t="str">
            <v>PORTABRIDA POLIETILENO D= 6"</v>
          </cell>
          <cell r="F2515" t="str">
            <v>UN</v>
          </cell>
          <cell r="G2515">
            <v>116011</v>
          </cell>
        </row>
        <row r="2516">
          <cell r="D2516">
            <v>11776</v>
          </cell>
          <cell r="E2516" t="str">
            <v>TEE HD EXTREMO JUNTA HIDRÁULICA 12"X12"</v>
          </cell>
          <cell r="F2516" t="str">
            <v>UN</v>
          </cell>
          <cell r="G2516">
            <v>3171519</v>
          </cell>
        </row>
        <row r="2517">
          <cell r="D2517">
            <v>11777</v>
          </cell>
          <cell r="E2517" t="str">
            <v>TAPÓN HD EXTREMO LISO D=2"</v>
          </cell>
          <cell r="F2517" t="str">
            <v>UN</v>
          </cell>
          <cell r="G2517">
            <v>33281</v>
          </cell>
        </row>
        <row r="2518">
          <cell r="D2518">
            <v>11780</v>
          </cell>
          <cell r="E2518" t="str">
            <v>TEE HD 3"</v>
          </cell>
          <cell r="F2518" t="str">
            <v>UN</v>
          </cell>
          <cell r="G2518">
            <v>148787</v>
          </cell>
        </row>
        <row r="2519">
          <cell r="D2519">
            <v>11781</v>
          </cell>
          <cell r="E2519" t="str">
            <v>CAPACETE IMC DE 6"</v>
          </cell>
          <cell r="F2519" t="str">
            <v>UN</v>
          </cell>
          <cell r="G2519">
            <v>169523</v>
          </cell>
        </row>
        <row r="2520">
          <cell r="D2520">
            <v>11783</v>
          </cell>
          <cell r="E2520" t="str">
            <v>CURVA PVC 6"</v>
          </cell>
          <cell r="F2520" t="str">
            <v>UN</v>
          </cell>
          <cell r="G2520">
            <v>84762</v>
          </cell>
        </row>
        <row r="2521">
          <cell r="D2521">
            <v>11784</v>
          </cell>
          <cell r="E2521" t="str">
            <v>TEE PVC E.L. D=1/2</v>
          </cell>
          <cell r="F2521" t="str">
            <v>UN</v>
          </cell>
          <cell r="G2521">
            <v>877</v>
          </cell>
        </row>
        <row r="2522">
          <cell r="D2522">
            <v>11785</v>
          </cell>
          <cell r="E2522" t="str">
            <v>CINTA BANDIT 1/2"</v>
          </cell>
          <cell r="F2522" t="str">
            <v>ML</v>
          </cell>
          <cell r="G2522">
            <v>1911</v>
          </cell>
        </row>
        <row r="2523">
          <cell r="D2523">
            <v>11786</v>
          </cell>
          <cell r="E2523" t="str">
            <v>CODO 45° 1/8 CxE PVC SANITARIA D= 3"</v>
          </cell>
          <cell r="F2523" t="str">
            <v>UN</v>
          </cell>
          <cell r="G2523">
            <v>8808</v>
          </cell>
        </row>
        <row r="2524">
          <cell r="D2524">
            <v>11787</v>
          </cell>
          <cell r="E2524" t="str">
            <v>YEE PVC SANITARIA 6" x 8"</v>
          </cell>
          <cell r="F2524" t="str">
            <v>UN</v>
          </cell>
          <cell r="G2524">
            <v>241295</v>
          </cell>
        </row>
        <row r="2525">
          <cell r="D2525">
            <v>11788</v>
          </cell>
          <cell r="E2525" t="str">
            <v>SIAMESAS PARA RED CONTRA INCENDIO 4"</v>
          </cell>
          <cell r="F2525" t="str">
            <v>UN</v>
          </cell>
          <cell r="G2525">
            <v>1380400</v>
          </cell>
        </row>
        <row r="2526">
          <cell r="D2526">
            <v>11789</v>
          </cell>
          <cell r="E2526" t="str">
            <v>TUBERIA PVC U.M. EXT CORRUGADO/INT LISO U.M. NORMA NTC 3722-1 D=60"</v>
          </cell>
          <cell r="F2526" t="str">
            <v>ML</v>
          </cell>
          <cell r="G2526">
            <v>3683914</v>
          </cell>
        </row>
        <row r="2527">
          <cell r="D2527">
            <v>11790</v>
          </cell>
          <cell r="E2527" t="str">
            <v>SOPORTE PARA TUBERÍA DIÁMETRO 3"</v>
          </cell>
          <cell r="F2527" t="str">
            <v>UN</v>
          </cell>
          <cell r="G2527">
            <v>2730</v>
          </cell>
        </row>
        <row r="2528">
          <cell r="D2528">
            <v>11794</v>
          </cell>
          <cell r="E2528" t="str">
            <v>PUNTO ECOLÓGICO COMPUESTO POR 3 CANECAS TIPO BARCELONA M-121</v>
          </cell>
          <cell r="F2528" t="str">
            <v>UN</v>
          </cell>
          <cell r="G2528">
            <v>1762688</v>
          </cell>
        </row>
        <row r="2529">
          <cell r="D2529">
            <v>11796</v>
          </cell>
          <cell r="E2529" t="str">
            <v>NIPLE EN ACERO Ø 12" CON EXTREMOS BRIDADOS, CON REVESTIMIENTO INTERIOR EN MORTERO DE CEMENTO Y RECUBRIMIENTO EXTERIOR EN PINTURA EPÓXICA. L = 2.50 m. INCLUYE UNA SALIDA TANGENCIAL EN ACERO Ø 2" CON EX</v>
          </cell>
          <cell r="F2529" t="str">
            <v>UN</v>
          </cell>
          <cell r="G2529">
            <v>7563477</v>
          </cell>
        </row>
        <row r="2530">
          <cell r="D2530">
            <v>11797</v>
          </cell>
          <cell r="E2530" t="str">
            <v>TRANSFORMADOR TIPO PEDESTAL PARA AP DE 75 KVA 11.4/0.380-0.220KV EN ACEITE VEGETAL.</v>
          </cell>
          <cell r="F2530" t="str">
            <v>UN</v>
          </cell>
          <cell r="G2530">
            <v>18672940</v>
          </cell>
        </row>
        <row r="2531">
          <cell r="D2531">
            <v>11798</v>
          </cell>
          <cell r="E2531" t="str">
            <v>CODO HD 90° EXTREMO JUNTA HIDRÁULICA D=8"</v>
          </cell>
          <cell r="F2531" t="str">
            <v>UN</v>
          </cell>
          <cell r="G2531">
            <v>571657</v>
          </cell>
        </row>
        <row r="2532">
          <cell r="D2532">
            <v>11799</v>
          </cell>
          <cell r="E2532" t="str">
            <v>TAPON HD EXTREMO JUNTA HIDRÁULICA D=8"</v>
          </cell>
          <cell r="F2532" t="str">
            <v>UN</v>
          </cell>
          <cell r="G2532">
            <v>269188</v>
          </cell>
        </row>
        <row r="2533">
          <cell r="D2533">
            <v>11800</v>
          </cell>
          <cell r="E2533" t="str">
            <v>TEE HD EXTREMO JUNTA HIDRÁULICA 8"x4"</v>
          </cell>
          <cell r="F2533" t="str">
            <v>UN</v>
          </cell>
          <cell r="G2533">
            <v>677374</v>
          </cell>
        </row>
        <row r="2534">
          <cell r="D2534">
            <v>11801</v>
          </cell>
          <cell r="E2534" t="str">
            <v>TEE HD EXTREMO JUNTA HIDRÁULICA 8"x6"</v>
          </cell>
          <cell r="F2534" t="str">
            <v>UN</v>
          </cell>
          <cell r="G2534">
            <v>708698</v>
          </cell>
        </row>
        <row r="2535">
          <cell r="D2535">
            <v>11803</v>
          </cell>
          <cell r="E2535" t="str">
            <v>VÁLVULA DE MARIPOSA D=18" EXTREMOS BRIDADOS CLASE 150 OPERACIÓN MANUAL</v>
          </cell>
          <cell r="F2535" t="str">
            <v>UN</v>
          </cell>
          <cell r="G2535">
            <v>10963277</v>
          </cell>
        </row>
        <row r="2536">
          <cell r="D2536">
            <v>11804</v>
          </cell>
          <cell r="E2536" t="str">
            <v>CODO HD 22.5° EXTREMO JUNTA HIDRÁULICA PARA PVC D= 3"</v>
          </cell>
          <cell r="F2536" t="str">
            <v>UN</v>
          </cell>
          <cell r="G2536">
            <v>97886</v>
          </cell>
        </row>
        <row r="2537">
          <cell r="D2537">
            <v>11805</v>
          </cell>
          <cell r="E2537" t="str">
            <v>CODO HD 45° EXTREMO JUNTA HIDRÁULICA PARA PVC D= 3"</v>
          </cell>
          <cell r="F2537" t="str">
            <v>UN</v>
          </cell>
          <cell r="G2537">
            <v>97886</v>
          </cell>
        </row>
        <row r="2538">
          <cell r="D2538">
            <v>11806</v>
          </cell>
          <cell r="E2538" t="str">
            <v>CODO HD 90° EXTREMO JUNTA HIDRÁULICA PARA PVC D= 3".</v>
          </cell>
          <cell r="F2538" t="str">
            <v>UN</v>
          </cell>
          <cell r="G2538">
            <v>127252</v>
          </cell>
        </row>
        <row r="2539">
          <cell r="D2539">
            <v>11807</v>
          </cell>
          <cell r="E2539" t="str">
            <v>TEE HD EXTREMO JUNTA HIDRÁULICA 6"x6"</v>
          </cell>
          <cell r="F2539" t="str">
            <v>UN</v>
          </cell>
          <cell r="G2539">
            <v>469855</v>
          </cell>
        </row>
        <row r="2540">
          <cell r="D2540">
            <v>11810</v>
          </cell>
          <cell r="E2540" t="str">
            <v>LUMINARIA LED 22.7 W, 120 V, 60 HZ (INCLUYE ACCESORIOS DE INSTALACIÓN Y FIJACIÓN, CAJA DE SALIDA, ELEMENTOS DE CONEXIÓN, DE EMPALME Y DE MONTAJE NO INCLUYE TUBERIA NI CABLEADO)</v>
          </cell>
          <cell r="F2540" t="str">
            <v>UN</v>
          </cell>
          <cell r="G2540">
            <v>243262</v>
          </cell>
        </row>
        <row r="2541">
          <cell r="D2541">
            <v>11811</v>
          </cell>
          <cell r="E2541" t="str">
            <v>LUMINARIA LED 19 W, 120 V, 60 HZ (INCLUYE ACCESORIOS DE INSTALACIÓN Y FIJACIÓN, CAJA DE SALIDA, ELEMENTOS DE CONEXIÓN, DE EMPALME Y DE MONTAJE). NO INCLUYE TUBERIA NI CABLEADO)</v>
          </cell>
          <cell r="F2541" t="str">
            <v>UN</v>
          </cell>
          <cell r="G2541">
            <v>742695</v>
          </cell>
        </row>
        <row r="2542">
          <cell r="D2542">
            <v>11812</v>
          </cell>
          <cell r="E2542" t="str">
            <v>BATERIA EXTERNA DE EMERGENCIA 120 V, 60 HZ, (PROPORCIONA ENERGÍA POR 90 MIN A LAS LUMINARIAS)</v>
          </cell>
          <cell r="F2542" t="str">
            <v>UN</v>
          </cell>
          <cell r="G2542">
            <v>499630</v>
          </cell>
        </row>
        <row r="2543">
          <cell r="D2543">
            <v>11813</v>
          </cell>
          <cell r="E2543" t="str">
            <v>BREAKER INDUSTRIAL GRADUABLE DE 40A HASTA 100A</v>
          </cell>
          <cell r="F2543" t="str">
            <v>UN</v>
          </cell>
          <cell r="G2543">
            <v>231931</v>
          </cell>
        </row>
        <row r="2544">
          <cell r="D2544">
            <v>11814</v>
          </cell>
          <cell r="E2544" t="str">
            <v>BLOQUE DE CEMENTO MACIZO 6X20X20 COLOR ARENA, CHOCOLATE O SIMILAR</v>
          </cell>
          <cell r="F2544" t="str">
            <v>UN</v>
          </cell>
          <cell r="G2544">
            <v>1920</v>
          </cell>
        </row>
        <row r="2545">
          <cell r="D2545">
            <v>11815</v>
          </cell>
          <cell r="E2545" t="str">
            <v>RECEPCIÓN DE NIDOS RESCATADOS  (MAXIMO 3 HUEVOS).</v>
          </cell>
          <cell r="F2545" t="str">
            <v>UN</v>
          </cell>
          <cell r="G2545">
            <v>44400</v>
          </cell>
        </row>
        <row r="2546">
          <cell r="D2546">
            <v>11816</v>
          </cell>
          <cell r="E2546" t="str">
            <v>GUACAL PARA TRASLADO DE FAUNA</v>
          </cell>
          <cell r="F2546" t="str">
            <v>UN</v>
          </cell>
          <cell r="G2546">
            <v>315772</v>
          </cell>
        </row>
        <row r="2547">
          <cell r="D2547">
            <v>11817</v>
          </cell>
          <cell r="E2547" t="str">
            <v>BLOQUE DE CEMENTO MACIZO 6X20X20 COLOR OCRE</v>
          </cell>
          <cell r="F2547" t="str">
            <v>UN</v>
          </cell>
          <cell r="G2547">
            <v>1900</v>
          </cell>
        </row>
        <row r="2548">
          <cell r="D2548">
            <v>11818</v>
          </cell>
          <cell r="E2548" t="str">
            <v>ELEMENTOS PARA AHUYENTAMIENTO DE AVIFAUNA</v>
          </cell>
          <cell r="F2548" t="str">
            <v>UN</v>
          </cell>
          <cell r="G2548">
            <v>1047200</v>
          </cell>
        </row>
        <row r="2549">
          <cell r="D2549">
            <v>11819</v>
          </cell>
          <cell r="E2549" t="str">
            <v>RECEPCIÓN DE AVES RESCATADAS</v>
          </cell>
          <cell r="F2549" t="str">
            <v>UN</v>
          </cell>
          <cell r="G2549">
            <v>44400</v>
          </cell>
        </row>
        <row r="2550">
          <cell r="D2550">
            <v>11820</v>
          </cell>
          <cell r="E2550" t="str">
            <v>INFORME SOBRE LAS AVES RESCATADAS</v>
          </cell>
          <cell r="F2550" t="str">
            <v>UN</v>
          </cell>
          <cell r="G2550">
            <v>113500</v>
          </cell>
        </row>
        <row r="2551">
          <cell r="D2551">
            <v>11826</v>
          </cell>
          <cell r="E2551" t="str">
            <v>CABLE MONOPOLAR DE COBRE, HF FR PARA 600 V  C.A. CALIBRE No. 12 AWG</v>
          </cell>
          <cell r="F2551" t="str">
            <v>ML</v>
          </cell>
          <cell r="G2551">
            <v>1781</v>
          </cell>
        </row>
        <row r="2552">
          <cell r="D2552">
            <v>11827</v>
          </cell>
          <cell r="E2552" t="str">
            <v>POSTE ORNAMENTAL METALICO, H=5M</v>
          </cell>
          <cell r="F2552" t="str">
            <v>UN</v>
          </cell>
          <cell r="G2552">
            <v>478487</v>
          </cell>
        </row>
        <row r="2553">
          <cell r="D2553">
            <v>11828</v>
          </cell>
          <cell r="E2553" t="str">
            <v>TAQUILLA DE PAGO TIPO 2 (Suministro e instalación)</v>
          </cell>
          <cell r="F2553" t="str">
            <v>UN</v>
          </cell>
          <cell r="G2553">
            <v>314813829</v>
          </cell>
        </row>
        <row r="2554">
          <cell r="D2554">
            <v>11830</v>
          </cell>
          <cell r="E2554" t="str">
            <v>BLOQUE DE CEMENTO MACIZO 6X20X20 COLOR MARRÓN</v>
          </cell>
          <cell r="F2554" t="str">
            <v>UN</v>
          </cell>
          <cell r="G2554">
            <v>1973</v>
          </cell>
        </row>
        <row r="2555">
          <cell r="D2555">
            <v>11831</v>
          </cell>
          <cell r="E2555" t="str">
            <v>BLOQUE DE CEMENTO MACIZO 6X20X20 COLOR GRIS NATURAL O SIMILAR</v>
          </cell>
          <cell r="F2555" t="str">
            <v>UN</v>
          </cell>
          <cell r="G2555">
            <v>1500</v>
          </cell>
        </row>
        <row r="2556">
          <cell r="D2556">
            <v>11834</v>
          </cell>
          <cell r="E2556" t="str">
            <v>AVISO PUNTO IDU 1.50m x 0.90m EN LÁMINA GALVANIZADA CAL. 24. INCLUYE SUMINISTRO E INSTALACIÓN</v>
          </cell>
          <cell r="F2556" t="str">
            <v>UN</v>
          </cell>
          <cell r="G2556">
            <v>267750</v>
          </cell>
        </row>
        <row r="2557">
          <cell r="D2557">
            <v>11835</v>
          </cell>
          <cell r="E2557" t="str">
            <v>VOLANTES TAMAÑO CARTA EN PROPALMATE 90 Gr IMPRESIÓN 4x0 TINTAS IMPRESO A UNA CARA</v>
          </cell>
          <cell r="F2557" t="str">
            <v>UN</v>
          </cell>
          <cell r="G2557">
            <v>214</v>
          </cell>
        </row>
        <row r="2558">
          <cell r="D2558">
            <v>11836</v>
          </cell>
          <cell r="E2558" t="str">
            <v>VOLANTES TAMAÑO CARTA PROPALCOTE 115 Gr IMPRESIÓN 4x4 TINTAS IMPRESO A DOBLE CARA</v>
          </cell>
          <cell r="F2558" t="str">
            <v>UN</v>
          </cell>
          <cell r="G2558">
            <v>290</v>
          </cell>
        </row>
        <row r="2559">
          <cell r="D2559">
            <v>11837</v>
          </cell>
          <cell r="E2559" t="str">
            <v>VOLANTES TAMAÑO CARTA EN PROPALCOTE 90 Gr IMPRESIÓN 4x4 TINTAS</v>
          </cell>
          <cell r="F2559" t="str">
            <v>UN</v>
          </cell>
          <cell r="G2559">
            <v>214</v>
          </cell>
        </row>
        <row r="2560">
          <cell r="D2560">
            <v>11838</v>
          </cell>
          <cell r="E2560" t="str">
            <v>VOLANTES TAMAÑO MEDIA CARTA PROPALCOTE DE 115 Gr IMPRESIÓN 4x4 TINTAS IMPRESO A DOBLE CARA</v>
          </cell>
          <cell r="F2560" t="str">
            <v>UN</v>
          </cell>
          <cell r="G2560">
            <v>233</v>
          </cell>
        </row>
        <row r="2561">
          <cell r="D2561">
            <v>11839</v>
          </cell>
          <cell r="E2561" t="str">
            <v>VOLANTES TAMAÑO MEDIA CARTA PROPALCOTE DE 90 Gr IMPRESIÓN 4x4 TINTAS IMPRESO A DOBLE CARA</v>
          </cell>
          <cell r="F2561" t="str">
            <v>UN</v>
          </cell>
          <cell r="G2561">
            <v>220</v>
          </cell>
        </row>
        <row r="2562">
          <cell r="D2562">
            <v>11840</v>
          </cell>
          <cell r="E2562" t="str">
            <v>CALENDARIOS 15 x 15 cm. 13 HOJAS. BASE SIN IMPRESIÓN. FULL COLOR PROPALCOTE DE 150 Grs. BASE CARTÓN BLANCA, ANILLADO.</v>
          </cell>
          <cell r="F2562" t="str">
            <v>UN</v>
          </cell>
          <cell r="G2562">
            <v>2144</v>
          </cell>
        </row>
        <row r="2563">
          <cell r="D2563">
            <v>11841</v>
          </cell>
          <cell r="E2563" t="str">
            <v>PIEZAS IMANTADAS 8.5 x 5.5 cm HORIZONTAL, CALIBRE DEL IMÁN 0.3 mm, PLASTIFICADO BRILLO UV. REFILADO</v>
          </cell>
          <cell r="F2563" t="str">
            <v>UN</v>
          </cell>
          <cell r="G2563">
            <v>165</v>
          </cell>
        </row>
        <row r="2564">
          <cell r="D2564">
            <v>11842</v>
          </cell>
          <cell r="E2564" t="str">
            <v>ROMPE-TRÁFICO CARTÓN CORRUGADO IMPRESO A UNA CARA EN FULL COLOR ALTA RESOLUCIÓN, FORMA RECTANGULAR TROQUELADO A SILUETA 90 x 1.80 cm</v>
          </cell>
          <cell r="F2564" t="str">
            <v>UN</v>
          </cell>
          <cell r="G2564">
            <v>100866</v>
          </cell>
        </row>
        <row r="2565">
          <cell r="D2565">
            <v>11843</v>
          </cell>
          <cell r="E2565" t="str">
            <v>CARTILLAS 10 - 15 HOJAS INTERNAS FULL COLOR TAMAÑO MEDIA CARTA</v>
          </cell>
          <cell r="F2565" t="str">
            <v>UN</v>
          </cell>
          <cell r="G2565">
            <v>2269</v>
          </cell>
        </row>
        <row r="2566">
          <cell r="D2566">
            <v>11844</v>
          </cell>
          <cell r="E2566" t="str">
            <v>PERIÓDICO PÁGINAS 8/TAMAÑO 37  28.9 cm PAPEL PERIÓDICO DE 45 Gr IMPRESIÓN A COLOR 4x4.</v>
          </cell>
          <cell r="F2566" t="str">
            <v>UN</v>
          </cell>
          <cell r="G2566">
            <v>858</v>
          </cell>
        </row>
        <row r="2567">
          <cell r="D2567">
            <v>11845</v>
          </cell>
          <cell r="E2567" t="str">
            <v>FLOOR PRINTS EN VINILO ADHESIVO RESISTENTE, IMPERMEABLES Y LAVABLES. 70 x 100 cm FULL COLOR.</v>
          </cell>
          <cell r="F2567" t="str">
            <v>UN</v>
          </cell>
          <cell r="G2567">
            <v>31521</v>
          </cell>
        </row>
        <row r="2568">
          <cell r="D2568">
            <v>11846</v>
          </cell>
          <cell r="E2568" t="str">
            <v>VINILOS ADHESIVOS DE 30 x 60 cm PARA SUPERFICIES PLANAS, CORTE REFILADO FULL COLOR BRILLANTE.</v>
          </cell>
          <cell r="F2568" t="str">
            <v>UN</v>
          </cell>
          <cell r="G2568">
            <v>70607</v>
          </cell>
        </row>
        <row r="2569">
          <cell r="D2569">
            <v>11847</v>
          </cell>
          <cell r="E2569" t="str">
            <v>TRANSFORMADOR TIPO PEDESTAL PARA AP DE 30 KVA 11.4/0.380-0.220KV EN ACEITE VEGETAL.</v>
          </cell>
          <cell r="F2569" t="str">
            <v>UN</v>
          </cell>
          <cell r="G2569">
            <v>15609116</v>
          </cell>
        </row>
        <row r="2570">
          <cell r="D2570">
            <v>11848</v>
          </cell>
          <cell r="E2570" t="str">
            <v>TRANSFORMADOR TIPO PEDESTAL PARA AP DE 45 KVA 11.4/0.380-0.220KV EN ACEITE VEGETAL.</v>
          </cell>
          <cell r="F2570" t="str">
            <v>UN</v>
          </cell>
          <cell r="G2570">
            <v>16264749</v>
          </cell>
        </row>
        <row r="2571">
          <cell r="D2571">
            <v>11849</v>
          </cell>
          <cell r="E2571" t="str">
            <v>TRANSFORMADOR TIPO PEDESTAL PARA AP DE 45 KVA 11.4/0.208-0.120KV EN ACEITE VEGETAL.</v>
          </cell>
          <cell r="F2571" t="str">
            <v>UN</v>
          </cell>
          <cell r="G2571">
            <v>4854208</v>
          </cell>
        </row>
        <row r="2572">
          <cell r="D2572">
            <v>11850</v>
          </cell>
          <cell r="E2572" t="str">
            <v>TRANSFORMADOR TIPO PEDESTAL PARA AP DE 75 KVA 11.4/0.208-0.120KV EN ACEITE VEGETAL.</v>
          </cell>
          <cell r="F2572" t="str">
            <v>UN</v>
          </cell>
          <cell r="G2572">
            <v>6688721</v>
          </cell>
        </row>
        <row r="2573">
          <cell r="D2573">
            <v>11851</v>
          </cell>
          <cell r="E2573" t="str">
            <v>TRANSFORMADOR TIPO PEDESTAL PARA AP DE 150 KVA 11.4/0.208-0.120KV EN ACEITE VEGETAL.</v>
          </cell>
          <cell r="F2573" t="str">
            <v>UN</v>
          </cell>
          <cell r="G2573">
            <v>10452308</v>
          </cell>
        </row>
        <row r="2574">
          <cell r="D2574">
            <v>11852</v>
          </cell>
          <cell r="E2574" t="str">
            <v>CABLE CONDUCTOR DE ALUMINIO REFORZADO DESNUDO, CALIBRE No. 2 AWG</v>
          </cell>
          <cell r="F2574" t="str">
            <v>ML</v>
          </cell>
          <cell r="G2574">
            <v>1536</v>
          </cell>
        </row>
        <row r="2575">
          <cell r="D2575">
            <v>11853</v>
          </cell>
          <cell r="E2575" t="str">
            <v>EMPALME DE DERIVACIÓN EN RESINA AP 839 (Empalme recto / Derivación resina)</v>
          </cell>
          <cell r="F2575" t="str">
            <v>ML</v>
          </cell>
          <cell r="G2575">
            <v>160175</v>
          </cell>
        </row>
        <row r="2576">
          <cell r="D2576">
            <v>11854</v>
          </cell>
          <cell r="E2576" t="str">
            <v>LUMINARIA LED RALED II RA02SII 16 LED 72 W</v>
          </cell>
          <cell r="F2576" t="str">
            <v>UN</v>
          </cell>
          <cell r="G2576">
            <v>901694</v>
          </cell>
        </row>
        <row r="2577">
          <cell r="D2577">
            <v>11855</v>
          </cell>
          <cell r="E2577" t="str">
            <v>LUMINARIA LED TÚNEL LED RA03VSII 32 LED 37 W</v>
          </cell>
          <cell r="F2577" t="str">
            <v>UN</v>
          </cell>
          <cell r="G2577">
            <v>1328603</v>
          </cell>
        </row>
        <row r="2578">
          <cell r="D2578">
            <v>11856</v>
          </cell>
          <cell r="E2578" t="str">
            <v>MALLA ELECTROSOLDADA S=150x150mm, Ø=8.5x8.5mm</v>
          </cell>
          <cell r="F2578" t="str">
            <v>KG</v>
          </cell>
          <cell r="G2578">
            <v>3630</v>
          </cell>
        </row>
        <row r="2579">
          <cell r="D2579">
            <v>11857</v>
          </cell>
          <cell r="E2579" t="str">
            <v>SUBESTACIÓN SUMERGIBLE NORMA CTS594 (Incl. Transporte, sumin, instal, pruebas y puesta en funcionamiento).EXCLUSIVA PARA ESPACIO PUBLICO. INCL. TRANSFORMADOR 30 KVA TRIFASICO, 11400/380-240V, 60HZ.</v>
          </cell>
          <cell r="F2579" t="str">
            <v>UN</v>
          </cell>
          <cell r="G2579">
            <v>529374376</v>
          </cell>
        </row>
        <row r="2580">
          <cell r="D2580">
            <v>11861</v>
          </cell>
          <cell r="E2580" t="str">
            <v>LUMINARIA LED TÚNEL LED RA03VSII 32 LED 21 W  120/277V</v>
          </cell>
          <cell r="F2580" t="str">
            <v>UN</v>
          </cell>
          <cell r="G2580">
            <v>1493835</v>
          </cell>
        </row>
        <row r="2581">
          <cell r="D2581">
            <v>11862</v>
          </cell>
          <cell r="E2581" t="str">
            <v>LUMINARIA LED RALED II 192L T2 103W</v>
          </cell>
          <cell r="F2581" t="str">
            <v>UN</v>
          </cell>
          <cell r="G2581">
            <v>1214687</v>
          </cell>
        </row>
        <row r="2582">
          <cell r="D2582">
            <v>11863</v>
          </cell>
          <cell r="E2582" t="str">
            <v>LUMINARIA LED  RALED I 64 LED . T2. 37W.</v>
          </cell>
          <cell r="F2582" t="str">
            <v>UN</v>
          </cell>
          <cell r="G2582">
            <v>913537</v>
          </cell>
        </row>
        <row r="2583">
          <cell r="D2583">
            <v>11864</v>
          </cell>
          <cell r="E2583" t="str">
            <v>CAJA METALICA PARA DERIVACION ET 925</v>
          </cell>
          <cell r="F2583" t="str">
            <v>UN</v>
          </cell>
          <cell r="G2583">
            <v>132387</v>
          </cell>
        </row>
        <row r="2584">
          <cell r="D2584">
            <v>11865</v>
          </cell>
          <cell r="E2584" t="str">
            <v>TUBERÍA DE CORAZA METÁLICA FLEXIBLE 2"</v>
          </cell>
          <cell r="F2584" t="str">
            <v>ML</v>
          </cell>
          <cell r="G2584">
            <v>12026</v>
          </cell>
        </row>
        <row r="2585">
          <cell r="D2585">
            <v>11866</v>
          </cell>
          <cell r="E2585" t="str">
            <v>TUBERÍA DE CORAZA METÁLICA FLEXIBLE 3/4"</v>
          </cell>
          <cell r="F2585" t="str">
            <v>ML</v>
          </cell>
          <cell r="G2585">
            <v>5490</v>
          </cell>
        </row>
        <row r="2586">
          <cell r="D2586">
            <v>11868</v>
          </cell>
          <cell r="E2586" t="str">
            <v>CAJA PEQUEÑA DE CARTÓN</v>
          </cell>
          <cell r="F2586" t="str">
            <v>UN</v>
          </cell>
          <cell r="G2586">
            <v>3500</v>
          </cell>
        </row>
        <row r="2587">
          <cell r="D2587">
            <v>11869</v>
          </cell>
          <cell r="E2587" t="str">
            <v>LUMINARIA LED  RALED IIRA02SII  32 LED 72W</v>
          </cell>
          <cell r="F2587" t="str">
            <v>UN</v>
          </cell>
          <cell r="G2587">
            <v>1077172</v>
          </cell>
        </row>
        <row r="2588">
          <cell r="D2588">
            <v>11870</v>
          </cell>
          <cell r="E2588" t="str">
            <v>LOSETA PREFABRICADA EN CONCRETO MACIZO LISA A20 GRIS (20x20x6cm)</v>
          </cell>
          <cell r="F2588" t="str">
            <v>UN</v>
          </cell>
          <cell r="G2588">
            <v>1500</v>
          </cell>
        </row>
        <row r="2589">
          <cell r="D2589">
            <v>11871</v>
          </cell>
          <cell r="E2589" t="str">
            <v>BORRADO SEÑALIZACIÓN VIAL TIPO FRESADO CON MÁQUINA BERTELLI O SIMILAR (M2)</v>
          </cell>
          <cell r="F2589" t="str">
            <v>M2</v>
          </cell>
          <cell r="G2589">
            <v>58254</v>
          </cell>
        </row>
        <row r="2590">
          <cell r="D2590">
            <v>11872</v>
          </cell>
          <cell r="E2590" t="str">
            <v>FLEXIÓN DE ACERO ESTRUCTURAL. Norma técnica: ASTM E290.</v>
          </cell>
          <cell r="F2590" t="str">
            <v>UN</v>
          </cell>
          <cell r="G2590">
            <v>200000</v>
          </cell>
        </row>
        <row r="2591">
          <cell r="D2591">
            <v>11873</v>
          </cell>
          <cell r="E2591" t="str">
            <v>FATIGA DE PANEL EN ALUMINIO. PROTOCOLO FATIGA CONTRATO IDU-791-2017. Norma técnica: PROTOCOLO FATIGA CONTRATO IDU-791-2017.</v>
          </cell>
          <cell r="F2591" t="str">
            <v>UN</v>
          </cell>
          <cell r="G2591">
            <v>4695743</v>
          </cell>
        </row>
        <row r="2592">
          <cell r="D2592">
            <v>11874</v>
          </cell>
          <cell r="E2592" t="str">
            <v>PUNZONAMIENTO DE PANEL EN ALUMINIO. PROTOCOLO PUNZONAMIENTO CONTRATO IDU-791-2017. Norma técnica: PROTOCOLO PUNZONAMIENTO CONTRATO IDU-791-2017.</v>
          </cell>
          <cell r="F2592" t="str">
            <v>UN</v>
          </cell>
          <cell r="G2592">
            <v>472434</v>
          </cell>
        </row>
        <row r="2593">
          <cell r="D2593">
            <v>11875</v>
          </cell>
          <cell r="E2593" t="str">
            <v>FATIGA DE PANEL EN CONCRETO PRETENSADO. Norma técnica: PROTOCOLO FATIGA CONTRATO IDU-791-2017.</v>
          </cell>
          <cell r="F2593" t="str">
            <v>UN</v>
          </cell>
          <cell r="G2593">
            <v>4695743</v>
          </cell>
        </row>
        <row r="2594">
          <cell r="D2594">
            <v>11876</v>
          </cell>
          <cell r="E2594" t="str">
            <v xml:space="preserve">FRAGILIDAD A BAJA TEMPERATURA. Norma técnica: ASTM D746 INVE 642. </v>
          </cell>
          <cell r="F2594" t="str">
            <v>UN</v>
          </cell>
          <cell r="G2594">
            <v>452200</v>
          </cell>
        </row>
        <row r="2595">
          <cell r="D2595">
            <v>11877</v>
          </cell>
          <cell r="E2595" t="str">
            <v>PORCENTAJE MINIMO DE ZINC. Norma técnica: SSPC Paint 20.</v>
          </cell>
          <cell r="F2595" t="str">
            <v>UN</v>
          </cell>
          <cell r="G2595">
            <v>940755</v>
          </cell>
        </row>
        <row r="2596">
          <cell r="D2596">
            <v>11878</v>
          </cell>
          <cell r="E2596" t="str">
            <v xml:space="preserve">PUNZONAMIENTO EN PLÁSTICO RÍGIDO. Norma técnica: ASTM D6241. </v>
          </cell>
          <cell r="F2596" t="str">
            <v>UN</v>
          </cell>
          <cell r="G2596">
            <v>142800</v>
          </cell>
        </row>
        <row r="2597">
          <cell r="D2597">
            <v>11879</v>
          </cell>
          <cell r="E2597" t="e">
            <v>#VALUE!</v>
          </cell>
          <cell r="F2597" t="str">
            <v>Km-Car</v>
          </cell>
          <cell r="G2597">
            <v>214200</v>
          </cell>
        </row>
        <row r="2598">
          <cell r="D2598">
            <v>11880</v>
          </cell>
          <cell r="E2598" t="str">
            <v>MÉTODOS PARA MUESTREO Y ENSAYOS DE UNIDADES DE MAMPOSTERÍA Y OTROS PRODUCTOS DE ARCILLA. COEFICIENTE DE SATURACIÓN. Norma Técnica: NTC 4017 numeral 10.4.4</v>
          </cell>
          <cell r="F2598" t="str">
            <v>UN</v>
          </cell>
          <cell r="G2598">
            <v>56287</v>
          </cell>
        </row>
        <row r="2599">
          <cell r="D2599">
            <v>11881</v>
          </cell>
          <cell r="E2599" t="str">
            <v>RESISTENCIA A LA ABRASIÓN POR CHORRO DE ARENA (SANDBLASTING). Norma Técnica: INV-425-13 ASTM C418</v>
          </cell>
          <cell r="F2599" t="str">
            <v>UN</v>
          </cell>
          <cell r="G2599">
            <v>67600</v>
          </cell>
        </row>
        <row r="2600">
          <cell r="D2600">
            <v>11882</v>
          </cell>
          <cell r="E2600" t="str">
            <v>PIEZA DE REMATE CURVA A117 PARA RAMPA TIPO C (600x400x450mm)</v>
          </cell>
          <cell r="F2600" t="str">
            <v>UN</v>
          </cell>
          <cell r="G2600">
            <v>94000</v>
          </cell>
        </row>
        <row r="2601">
          <cell r="D2601">
            <v>11883</v>
          </cell>
          <cell r="E2601" t="str">
            <v>SARDINEL ESPECIAL A116 PARA RAMPA TIPO C (600x600x350mm)</v>
          </cell>
          <cell r="F2601" t="str">
            <v>UN</v>
          </cell>
          <cell r="G2601">
            <v>110000</v>
          </cell>
        </row>
        <row r="2602">
          <cell r="D2602">
            <v>11885</v>
          </cell>
          <cell r="E2602" t="str">
            <v>PIEZA DE REMATE A115 PARA RAMPA VEHICULAR TIPO B (600x400x450mm)</v>
          </cell>
          <cell r="F2602" t="str">
            <v>UN</v>
          </cell>
          <cell r="G2602">
            <v>95000</v>
          </cell>
        </row>
        <row r="2603">
          <cell r="D2603">
            <v>11886</v>
          </cell>
          <cell r="E2603" t="str">
            <v>TEE HD EXTREMO LISO 3" x 3"</v>
          </cell>
          <cell r="F2603" t="str">
            <v>UN</v>
          </cell>
          <cell r="G2603">
            <v>185984</v>
          </cell>
        </row>
        <row r="2604">
          <cell r="D2604">
            <v>11887</v>
          </cell>
          <cell r="E2604" t="str">
            <v>KIT DE NIVELACIÓN PARA HIDRANTE DE DIÁMETRO 3", LONGITUD 300mm.</v>
          </cell>
          <cell r="F2604" t="str">
            <v>UN</v>
          </cell>
          <cell r="G2604">
            <v>320032</v>
          </cell>
        </row>
        <row r="2605">
          <cell r="D2605">
            <v>11888</v>
          </cell>
          <cell r="E2605" t="str">
            <v>SEÑAL VERTICAL PREVENTIVA SP-46B TIPO CUADRADO CON FLECHA. Lámina galvanizada Cal. 16, Ángulo de 2x14. Reflectivo diamante tipo XI, verde limón. Pintura electrostática.</v>
          </cell>
          <cell r="F2605" t="str">
            <v>UN</v>
          </cell>
          <cell r="G2605">
            <v>404362</v>
          </cell>
        </row>
        <row r="2606">
          <cell r="D2606">
            <v>11889</v>
          </cell>
          <cell r="E2606" t="str">
            <v>CANAL DE DRENAJE MONOLÍTICO EN CONCRETO POLIMÉRICO RD 100V, CLASE F900, COLOR NATURAL, H=26.5cm A=16cm, Long=100cm (Incluye rejilla).</v>
          </cell>
          <cell r="F2606" t="str">
            <v>UN</v>
          </cell>
          <cell r="G2606">
            <v>513271</v>
          </cell>
        </row>
        <row r="2607">
          <cell r="D2607">
            <v>11890</v>
          </cell>
          <cell r="E2607" t="str">
            <v>CANAL DE DRENAJE MONOLÍTICO EN CONCRETO POLIMÉRICO RD 150V, CLASE F900, COLOR NATURAL, H=28cm A=21cm, Long=100cm (Incluye rejilla).</v>
          </cell>
          <cell r="F2607" t="str">
            <v>UN</v>
          </cell>
          <cell r="G2607">
            <v>499976</v>
          </cell>
        </row>
        <row r="2608">
          <cell r="D2608">
            <v>11891</v>
          </cell>
          <cell r="E2608" t="str">
            <v>CANAL DE DRENAJE MONOLÍTICO EN CONCRETO POLIMÉRICO RD 150V, CLASE F900, COLOR NATURAL, H=38cm A=21cm, Long=100cm (Incluye rejilla).</v>
          </cell>
          <cell r="F2608" t="str">
            <v>UN</v>
          </cell>
          <cell r="G2608">
            <v>568752</v>
          </cell>
        </row>
        <row r="2609">
          <cell r="D2609">
            <v>11892</v>
          </cell>
          <cell r="E2609" t="str">
            <v>TELA KAMBREL GRAMAJE 90, COLOR BLANCO.</v>
          </cell>
          <cell r="F2609" t="str">
            <v>M2</v>
          </cell>
          <cell r="G2609">
            <v>1418</v>
          </cell>
        </row>
        <row r="2610">
          <cell r="D2610">
            <v>11893</v>
          </cell>
          <cell r="E2610" t="str">
            <v>CUERDA NYLON D= 3mm</v>
          </cell>
          <cell r="F2610" t="str">
            <v>ML</v>
          </cell>
          <cell r="G2610">
            <v>490</v>
          </cell>
        </row>
        <row r="2611">
          <cell r="D2611">
            <v>11894</v>
          </cell>
          <cell r="E2611" t="str">
            <v>PERFORACIÓN HORIZONTAL PARA DUCTO DE POLIETILENO D=4", INCL. TUBERÍA (INCL. SUMINISTRO E INSTALACIÓN)</v>
          </cell>
          <cell r="F2611" t="str">
            <v>ML</v>
          </cell>
          <cell r="G2611">
            <v>287980</v>
          </cell>
        </row>
        <row r="2612">
          <cell r="D2612">
            <v>11895</v>
          </cell>
          <cell r="E2612" t="str">
            <v>VÁLVULA DE PIE ANTIGOLPE DE ARIETE - BRONCE D= 3".</v>
          </cell>
          <cell r="F2612" t="str">
            <v>UN</v>
          </cell>
          <cell r="G2612">
            <v>354838</v>
          </cell>
        </row>
        <row r="2613">
          <cell r="D2613">
            <v>11896</v>
          </cell>
          <cell r="E2613" t="str">
            <v>SOLDADURA SOLVENTE PARA CPVC (1/8 GLN)</v>
          </cell>
          <cell r="F2613" t="str">
            <v>UN</v>
          </cell>
          <cell r="G2613">
            <v>52295</v>
          </cell>
        </row>
        <row r="2614">
          <cell r="D2614">
            <v>11897</v>
          </cell>
          <cell r="E2614" t="str">
            <v>TUBERÍA CPVC DE 3/4"</v>
          </cell>
          <cell r="F2614" t="str">
            <v>ML</v>
          </cell>
          <cell r="G2614">
            <v>11967</v>
          </cell>
        </row>
        <row r="2615">
          <cell r="D2615">
            <v>11898</v>
          </cell>
          <cell r="E2615" t="str">
            <v>TUBERÍA CPVC DE 1/2"</v>
          </cell>
          <cell r="F2615" t="str">
            <v>ML</v>
          </cell>
          <cell r="G2615">
            <v>7267</v>
          </cell>
        </row>
        <row r="2616">
          <cell r="D2616">
            <v>11899</v>
          </cell>
          <cell r="E2616" t="str">
            <v>CODO 90° CPVC D=3/4"</v>
          </cell>
          <cell r="F2616" t="str">
            <v>UN</v>
          </cell>
          <cell r="G2616">
            <v>2930</v>
          </cell>
        </row>
        <row r="2617">
          <cell r="D2617">
            <v>11900</v>
          </cell>
          <cell r="E2617" t="str">
            <v>PUERTA PRACTICABLE DE MADERA 2 HOJAS. Suministro e instalación.</v>
          </cell>
          <cell r="F2617" t="str">
            <v>M2</v>
          </cell>
          <cell r="G2617">
            <v>1332800</v>
          </cell>
        </row>
        <row r="2618">
          <cell r="D2618">
            <v>11901</v>
          </cell>
          <cell r="E2618" t="str">
            <v>HERRAJE ANTI PÁNICO PARA PUERTA PRACTICABLE DE MADERA 2 HOJAS. Suministro e instalación.</v>
          </cell>
          <cell r="F2618" t="str">
            <v>UN</v>
          </cell>
          <cell r="G2618">
            <v>2737000</v>
          </cell>
        </row>
        <row r="2619">
          <cell r="D2619">
            <v>11902</v>
          </cell>
          <cell r="E2619" t="str">
            <v>UNIÓN UNIVERSAL PVC SOLDAR D=2"</v>
          </cell>
          <cell r="F2619" t="str">
            <v>UN</v>
          </cell>
          <cell r="G2619">
            <v>22471</v>
          </cell>
        </row>
        <row r="2620">
          <cell r="D2620">
            <v>11903</v>
          </cell>
          <cell r="E2620" t="str">
            <v>ACCESORIOS UNIÓN CPVC DE 1/2"</v>
          </cell>
          <cell r="F2620" t="str">
            <v>UN</v>
          </cell>
          <cell r="G2620">
            <v>1184</v>
          </cell>
        </row>
        <row r="2621">
          <cell r="D2621">
            <v>11904</v>
          </cell>
          <cell r="E2621" t="str">
            <v>ACCESORIOS UNIÓN CPVC DE 3/4"</v>
          </cell>
          <cell r="F2621" t="str">
            <v>UN</v>
          </cell>
          <cell r="G2621">
            <v>1749</v>
          </cell>
        </row>
        <row r="2622">
          <cell r="D2622">
            <v>11905</v>
          </cell>
          <cell r="E2622" t="str">
            <v>ACCESORIOS CODO 90° CPVC DE 1/2"</v>
          </cell>
          <cell r="F2622" t="str">
            <v>UN</v>
          </cell>
          <cell r="G2622">
            <v>1630</v>
          </cell>
        </row>
        <row r="2623">
          <cell r="D2623">
            <v>11906</v>
          </cell>
          <cell r="E2623" t="str">
            <v>ACCESORIOS TEE CPVC DE 1/2"</v>
          </cell>
          <cell r="F2623" t="str">
            <v>UN</v>
          </cell>
          <cell r="G2623">
            <v>2161</v>
          </cell>
        </row>
        <row r="2624">
          <cell r="D2624">
            <v>11907</v>
          </cell>
          <cell r="E2624" t="str">
            <v>ACCESORIOS TEE CPVC DE 3/4"</v>
          </cell>
          <cell r="F2624" t="str">
            <v>UN</v>
          </cell>
          <cell r="G2624">
            <v>3427</v>
          </cell>
        </row>
        <row r="2625">
          <cell r="D2625">
            <v>11908</v>
          </cell>
          <cell r="E2625" t="str">
            <v>ADAPTADOR HEMBRA CPVC DE 3/4"</v>
          </cell>
          <cell r="F2625" t="str">
            <v>UN</v>
          </cell>
          <cell r="G2625">
            <v>3392</v>
          </cell>
        </row>
        <row r="2626">
          <cell r="D2626">
            <v>11909</v>
          </cell>
          <cell r="E2626" t="str">
            <v>ADAPTADOR MACHO CPVC DE 3/4"</v>
          </cell>
          <cell r="F2626" t="str">
            <v>UN</v>
          </cell>
          <cell r="G2626">
            <v>2181</v>
          </cell>
        </row>
        <row r="2627">
          <cell r="D2627">
            <v>11910</v>
          </cell>
          <cell r="E2627" t="str">
            <v>CODO CALLE GALVANIZADO Ø 1/2"</v>
          </cell>
          <cell r="F2627" t="str">
            <v>UN</v>
          </cell>
          <cell r="G2627">
            <v>1622</v>
          </cell>
        </row>
        <row r="2628">
          <cell r="D2628">
            <v>11911</v>
          </cell>
          <cell r="E2628" t="str">
            <v>ADAPTADOR HEMBRA CPVC DE 1/2"</v>
          </cell>
          <cell r="F2628" t="str">
            <v>UN</v>
          </cell>
          <cell r="G2628">
            <v>2785</v>
          </cell>
        </row>
        <row r="2629">
          <cell r="D2629">
            <v>11912</v>
          </cell>
          <cell r="E2629" t="str">
            <v>NIPLE GALVANIZADO Ø 1/2" x 8 cm</v>
          </cell>
          <cell r="F2629" t="str">
            <v>UN</v>
          </cell>
          <cell r="G2629">
            <v>2648</v>
          </cell>
        </row>
        <row r="2630">
          <cell r="D2630">
            <v>11913</v>
          </cell>
          <cell r="E2630" t="str">
            <v>TAPÓN GALVANIZADO Ø 1/2"</v>
          </cell>
          <cell r="F2630" t="str">
            <v>UN</v>
          </cell>
          <cell r="G2630">
            <v>946</v>
          </cell>
        </row>
        <row r="2631">
          <cell r="D2631">
            <v>11914</v>
          </cell>
          <cell r="E2631" t="str">
            <v>BUJE SOLDADO SANITARIA PVCS 4" x 2"</v>
          </cell>
          <cell r="F2631" t="str">
            <v>UN</v>
          </cell>
          <cell r="G2631">
            <v>8646</v>
          </cell>
        </row>
        <row r="2632">
          <cell r="D2632">
            <v>11915</v>
          </cell>
          <cell r="E2632" t="str">
            <v>BUJE SOLDADO SANITARIA PVCS 6" x 4"</v>
          </cell>
          <cell r="F2632" t="str">
            <v>UN</v>
          </cell>
          <cell r="G2632">
            <v>32821</v>
          </cell>
        </row>
        <row r="2633">
          <cell r="D2633">
            <v>11916</v>
          </cell>
          <cell r="E2633" t="str">
            <v>YEE SANITARIA PVCS REDUCIDA 6" x 4"</v>
          </cell>
          <cell r="F2633" t="str">
            <v>UN</v>
          </cell>
          <cell r="G2633">
            <v>107785</v>
          </cell>
        </row>
        <row r="2634">
          <cell r="D2634">
            <v>11917</v>
          </cell>
          <cell r="E2634" t="str">
            <v>ALFOMBRA MODULAR STRIPES MODULAR</v>
          </cell>
          <cell r="F2634" t="str">
            <v>M2</v>
          </cell>
          <cell r="G2634">
            <v>70210</v>
          </cell>
        </row>
        <row r="2635">
          <cell r="D2635">
            <v>11918</v>
          </cell>
          <cell r="E2635" t="str">
            <v>INTERRUPTORTRIPLE CONMUTABLE BLANCO</v>
          </cell>
          <cell r="F2635" t="str">
            <v>UN</v>
          </cell>
          <cell r="G2635">
            <v>8529</v>
          </cell>
        </row>
        <row r="2636">
          <cell r="D2636">
            <v>11919</v>
          </cell>
          <cell r="E2636" t="str">
            <v>PODA DE ESPECÍMENES MENORES A 5M (Incluye mano de obra)</v>
          </cell>
          <cell r="F2636" t="str">
            <v>UN</v>
          </cell>
          <cell r="G2636">
            <v>85001</v>
          </cell>
        </row>
        <row r="2637">
          <cell r="D2637">
            <v>11920</v>
          </cell>
          <cell r="E2637" t="str">
            <v>PODA RADICULAR (Incl. MdeO) Poda de raíz de especímenes de Rango 1. Incl. poda, aplicación de cicatrizante, astillado de residuos, limpieza del lugar, transporte y disposición final de residuos e info</v>
          </cell>
          <cell r="F2637" t="str">
            <v>UN</v>
          </cell>
          <cell r="G2637">
            <v>148000</v>
          </cell>
        </row>
        <row r="2638">
          <cell r="D2638">
            <v>11921</v>
          </cell>
          <cell r="E2638" t="str">
            <v>RIEGO DE ÁRBOL (Se aplica dosis de 40 litros por árbol)</v>
          </cell>
          <cell r="F2638" t="str">
            <v>UN</v>
          </cell>
          <cell r="G2638">
            <v>3000</v>
          </cell>
        </row>
        <row r="2639">
          <cell r="D2639">
            <v>11922</v>
          </cell>
          <cell r="E2639" t="str">
            <v>PODA DE ESPECÍMENES MAYORES A 5M (Incluye mano de obra)</v>
          </cell>
          <cell r="F2639" t="str">
            <v>UN</v>
          </cell>
          <cell r="G2639">
            <v>120000</v>
          </cell>
        </row>
        <row r="2640">
          <cell r="D2640">
            <v>11923</v>
          </cell>
          <cell r="E2640" t="str">
            <v>FERTILIZACIÓN EDÁFICA (Incluye mano de obra). Aplicación de 100 gramos de fertilizante por árbol.</v>
          </cell>
          <cell r="F2640" t="str">
            <v>UN</v>
          </cell>
          <cell r="G2640">
            <v>7300</v>
          </cell>
        </row>
        <row r="2641">
          <cell r="D2641">
            <v>11924</v>
          </cell>
          <cell r="E2641" t="str">
            <v>PODA RADICULAR (Incl. MdeO) Poda de raíz de especímenes de Rango . Incl. poda, aplicación de cicatrizante, astillado de residuos, limpieza del lugar, transporte y disposición final de residuos e info</v>
          </cell>
          <cell r="F2641" t="str">
            <v>UN</v>
          </cell>
          <cell r="G2641">
            <v>132000</v>
          </cell>
        </row>
        <row r="2642">
          <cell r="D2642">
            <v>11925</v>
          </cell>
          <cell r="E2642" t="str">
            <v>BORDILLO NO TRASPASABLE (Separador de Carril no rebasable) EN POLIETILENO DE ALTA DENSIDAD SIN PLOMO DE COLOR AMARILLO, SECCIONADO EN DOS UNIDADES, ALTURA MÍNIMA 15 cm, ANCHO 20 cm y LARGO 100 cm</v>
          </cell>
          <cell r="F2642" t="str">
            <v>UN</v>
          </cell>
          <cell r="G2642">
            <v>141610</v>
          </cell>
        </row>
        <row r="2643">
          <cell r="D2643">
            <v>11926</v>
          </cell>
          <cell r="E2643" t="str">
            <v>SEÑAL VERTICAL PREVENTIVA DE (60cm x 60cm) EN REFLECTIVO DE ALTA INTENSIDAD TIPO IV O SUPERIOR Y LÁMINA GALVANIZADA CAL. 16, INCLUYE PEDESTAL EN ÁNGULO</v>
          </cell>
          <cell r="F2643" t="str">
            <v>UN</v>
          </cell>
          <cell r="G2643">
            <v>216461</v>
          </cell>
        </row>
        <row r="2644">
          <cell r="D2644">
            <v>11927</v>
          </cell>
          <cell r="E2644" t="str">
            <v>SEÑAL VERTICAL PREVENTIVA DE (45cm x 45cm) EN REFLECTIVO DE ALTA INTENSIDAD TIPO IV O SUPERIOR Y LÁMINA GALVANIZADA CAL. 16, INCLUYE TUBO GALVANIZADO DE 2" DE DIÁMETRO INTERNO</v>
          </cell>
          <cell r="F2644" t="str">
            <v>UN</v>
          </cell>
          <cell r="G2644">
            <v>236691</v>
          </cell>
        </row>
        <row r="2645">
          <cell r="D2645">
            <v>11928</v>
          </cell>
          <cell r="E2645" t="str">
            <v>SEÑAL VERTICAL PREVENTIVA DE (60cm x 60cm) CON PLAQUETA (ALTO MÁXIMO DE 23cm) EN REFLECTIVO DE ALTA INTENSIDAD TIPO IV O SUPERIOR Y LÁMINA GALVANIZADA CAL. 16, INCLUYE PEDESTAL EN ÁNGULO</v>
          </cell>
          <cell r="F2645" t="str">
            <v>UN</v>
          </cell>
          <cell r="G2645">
            <v>309162</v>
          </cell>
        </row>
        <row r="2646">
          <cell r="D2646">
            <v>11929</v>
          </cell>
          <cell r="E2646" t="str">
            <v>SEÑAL VERTICAL INFORMATIVA DE (60cm x 60cm) EN REFLECTIVO DE ALTA INTENSIDAD TIPO IV O SUPERIOR Y LÁMINA GALVANIZADA CAL. 16, INCLUYE PEDESTAL EN ÁNGULO</v>
          </cell>
          <cell r="F2646" t="str">
            <v>UN</v>
          </cell>
          <cell r="G2646">
            <v>232883</v>
          </cell>
        </row>
        <row r="2647">
          <cell r="D2647">
            <v>11930</v>
          </cell>
          <cell r="E2647" t="str">
            <v>SEÑAL VERTICAL GRUPO DE REGLAMENTARIAS TIPO CIRCULO D=45cm. INCLUYE SUMINISTRO E INSTALACION.</v>
          </cell>
          <cell r="F2647" t="str">
            <v>UN</v>
          </cell>
          <cell r="G2647">
            <v>354382</v>
          </cell>
        </row>
        <row r="2648">
          <cell r="D2648">
            <v>11932</v>
          </cell>
          <cell r="E2648" t="str">
            <v>LUMINARIA YOA MAXI 72 W</v>
          </cell>
          <cell r="F2648" t="str">
            <v>UN</v>
          </cell>
          <cell r="G2648">
            <v>2478420</v>
          </cell>
        </row>
        <row r="2649">
          <cell r="D2649">
            <v>11933</v>
          </cell>
          <cell r="E2649" t="str">
            <v>SOPORTE PARA LUMINARIA YOA MAXI 72 W</v>
          </cell>
          <cell r="F2649" t="str">
            <v>UN</v>
          </cell>
          <cell r="G2649">
            <v>55095</v>
          </cell>
        </row>
        <row r="2650">
          <cell r="D2650">
            <v>11934</v>
          </cell>
          <cell r="E2650" t="str">
            <v>FOTOCELDA PARA LUMINARIA YOA MAXI 72 W</v>
          </cell>
          <cell r="F2650" t="str">
            <v>UN</v>
          </cell>
          <cell r="G2650">
            <v>17299</v>
          </cell>
        </row>
        <row r="2651">
          <cell r="D2651">
            <v>11935</v>
          </cell>
          <cell r="E2651" t="str">
            <v>POSTE EN FIBRA DE VIDRIO H=6m</v>
          </cell>
          <cell r="F2651" t="str">
            <v>UN</v>
          </cell>
          <cell r="G2651">
            <v>1960436</v>
          </cell>
        </row>
        <row r="2652">
          <cell r="D2652">
            <v>11936</v>
          </cell>
          <cell r="E2652" t="str">
            <v>TRANSFORMADOR SEMISUMERGIBLE 112,5 KVA 11,4K/208-120V</v>
          </cell>
          <cell r="F2652" t="str">
            <v>UN</v>
          </cell>
          <cell r="G2652">
            <v>20425498</v>
          </cell>
        </row>
        <row r="2653">
          <cell r="D2653">
            <v>11938</v>
          </cell>
          <cell r="E2653" t="str">
            <v>BUJE SOLDADO PRESION PVC 3"X1 1/2" (REDUCCION CONCENTRICA)</v>
          </cell>
          <cell r="F2653" t="str">
            <v>UN</v>
          </cell>
          <cell r="G2653">
            <v>14427</v>
          </cell>
        </row>
        <row r="2654">
          <cell r="D2654">
            <v>11939</v>
          </cell>
          <cell r="E2654" t="str">
            <v>BUJE SOLDADO PRESION PVC 2"X3/4"</v>
          </cell>
          <cell r="F2654" t="str">
            <v>UN</v>
          </cell>
          <cell r="G2654">
            <v>4956</v>
          </cell>
        </row>
        <row r="2655">
          <cell r="D2655">
            <v>11940</v>
          </cell>
          <cell r="E2655" t="str">
            <v>REGISTRO DE BOLA 3"</v>
          </cell>
          <cell r="F2655" t="str">
            <v>UN</v>
          </cell>
          <cell r="G2655">
            <v>413540</v>
          </cell>
        </row>
        <row r="2656">
          <cell r="D2656">
            <v>11941</v>
          </cell>
          <cell r="E2656" t="str">
            <v>BUJE SOLDADO PRESION CPVC 3/4" x 1/2"</v>
          </cell>
          <cell r="F2656" t="str">
            <v>UN</v>
          </cell>
          <cell r="G2656">
            <v>1548</v>
          </cell>
        </row>
        <row r="2657">
          <cell r="D2657">
            <v>11942</v>
          </cell>
          <cell r="E2657" t="str">
            <v>TEE HD EXTREMO LISO 2"x2"</v>
          </cell>
          <cell r="F2657" t="str">
            <v>UN</v>
          </cell>
          <cell r="G2657">
            <v>83203</v>
          </cell>
        </row>
        <row r="2658">
          <cell r="D2658">
            <v>11943</v>
          </cell>
          <cell r="E2658" t="str">
            <v>REGISTRO DE BOLA 4"</v>
          </cell>
          <cell r="F2658" t="str">
            <v>UN</v>
          </cell>
          <cell r="G2658">
            <v>627487</v>
          </cell>
        </row>
        <row r="2659">
          <cell r="D2659">
            <v>11944</v>
          </cell>
          <cell r="E2659" t="str">
            <v>CODO PVC EXTREMO LISO 45ºX3/4"</v>
          </cell>
          <cell r="F2659" t="str">
            <v>UN</v>
          </cell>
          <cell r="G2659">
            <v>1753</v>
          </cell>
        </row>
        <row r="2660">
          <cell r="D2660">
            <v>11945</v>
          </cell>
          <cell r="E2660" t="str">
            <v>UNION PVC (PRESION) D=1 1/2"</v>
          </cell>
          <cell r="F2660" t="str">
            <v>UN</v>
          </cell>
          <cell r="G2660">
            <v>2747</v>
          </cell>
        </row>
        <row r="2661">
          <cell r="D2661">
            <v>11946</v>
          </cell>
          <cell r="E2661" t="str">
            <v>UNION PVC (PRESION) D=3/4"</v>
          </cell>
          <cell r="F2661" t="str">
            <v>UN</v>
          </cell>
          <cell r="G2661">
            <v>670</v>
          </cell>
        </row>
        <row r="2662">
          <cell r="D2662">
            <v>11947</v>
          </cell>
          <cell r="E2662" t="str">
            <v>BUJE SOLDADO PRESION PVC 1 1/4" x 1/2"</v>
          </cell>
          <cell r="F2662" t="str">
            <v>UN</v>
          </cell>
          <cell r="G2662">
            <v>2462</v>
          </cell>
        </row>
        <row r="2663">
          <cell r="D2663">
            <v>11948</v>
          </cell>
          <cell r="E2663" t="str">
            <v>BUJE SOLDADO PRESIÓN PVC 2" x 1 1/4"</v>
          </cell>
          <cell r="F2663" t="str">
            <v>UN</v>
          </cell>
          <cell r="G2663">
            <v>5818</v>
          </cell>
        </row>
        <row r="2664">
          <cell r="D2664">
            <v>11949</v>
          </cell>
          <cell r="E2664" t="str">
            <v>BUJE SOLDADO PRESION PVC 2" x 1"</v>
          </cell>
          <cell r="F2664" t="str">
            <v>UN</v>
          </cell>
          <cell r="G2664">
            <v>5818</v>
          </cell>
        </row>
        <row r="2665">
          <cell r="D2665">
            <v>11950</v>
          </cell>
          <cell r="E2665" t="str">
            <v>COPA REDUCIDA GALVANIZADA HD 2" x 3/4"</v>
          </cell>
          <cell r="F2665" t="str">
            <v>UN</v>
          </cell>
          <cell r="G2665">
            <v>7219</v>
          </cell>
        </row>
        <row r="2666">
          <cell r="D2666">
            <v>11951</v>
          </cell>
          <cell r="E2666" t="str">
            <v>UNIÓN BRIDA x ACOPLE UNIVERSAL 3"</v>
          </cell>
          <cell r="F2666" t="str">
            <v>UN</v>
          </cell>
          <cell r="G2666">
            <v>122358</v>
          </cell>
        </row>
        <row r="2667">
          <cell r="D2667">
            <v>11952</v>
          </cell>
          <cell r="E2667" t="str">
            <v>UNIÓN BRIDA x ACOPLE UNIVERSAL 4"</v>
          </cell>
          <cell r="F2667" t="str">
            <v>UN</v>
          </cell>
          <cell r="G2667">
            <v>134594</v>
          </cell>
        </row>
        <row r="2668">
          <cell r="D2668">
            <v>11953</v>
          </cell>
          <cell r="E2668" t="str">
            <v>JUNTA ANTIVIBRATORIA D= 4"</v>
          </cell>
          <cell r="F2668" t="str">
            <v>UN</v>
          </cell>
          <cell r="G2668">
            <v>219510</v>
          </cell>
        </row>
        <row r="2669">
          <cell r="D2669">
            <v>11954</v>
          </cell>
          <cell r="E2669" t="str">
            <v>PASAMURO ACERO INOXIDABLE D= 1 1/2" x 50cm PARA TUBO DE 1"</v>
          </cell>
          <cell r="F2669" t="str">
            <v>UN</v>
          </cell>
          <cell r="G2669">
            <v>119911</v>
          </cell>
        </row>
        <row r="2670">
          <cell r="D2670">
            <v>11955</v>
          </cell>
          <cell r="E2670" t="str">
            <v>PASAMURO ACERO INOXIDABLE D= 4" x 50cm PARA TUBO DE 3"</v>
          </cell>
          <cell r="F2670" t="str">
            <v>UN</v>
          </cell>
          <cell r="G2670">
            <v>275306</v>
          </cell>
        </row>
        <row r="2671">
          <cell r="D2671">
            <v>11956</v>
          </cell>
          <cell r="E2671" t="str">
            <v>MANÓMETRO DE PRESIÓN 0 - 200 PSI</v>
          </cell>
          <cell r="F2671" t="str">
            <v>UN</v>
          </cell>
          <cell r="G2671">
            <v>14683</v>
          </cell>
        </row>
        <row r="2672">
          <cell r="D2672">
            <v>11957</v>
          </cell>
          <cell r="E2672" t="str">
            <v>TEE REDUCIDA PVC U.M. DE 4" x 3"</v>
          </cell>
          <cell r="F2672" t="str">
            <v>UN</v>
          </cell>
          <cell r="G2672">
            <v>378747</v>
          </cell>
        </row>
        <row r="2673">
          <cell r="D2673">
            <v>11958</v>
          </cell>
          <cell r="E2673" t="str">
            <v>PASAMURO ACERO INOXIDABLE D= 2 1/2" x 50cm PARA TUBO DE 2"</v>
          </cell>
          <cell r="F2673" t="str">
            <v>UN</v>
          </cell>
          <cell r="G2673">
            <v>189655</v>
          </cell>
        </row>
        <row r="2674">
          <cell r="D2674">
            <v>11959</v>
          </cell>
          <cell r="E2674" t="str">
            <v>BOMBA SUMERGIBLE AGUAS LLUVIAS 2" - 1.0 HP 110V 12 m ca 416 LPM</v>
          </cell>
          <cell r="F2674" t="str">
            <v>UN</v>
          </cell>
          <cell r="G2674">
            <v>580000</v>
          </cell>
        </row>
        <row r="2675">
          <cell r="D2675">
            <v>11960</v>
          </cell>
          <cell r="E2675" t="str">
            <v>ADAPTADOR MACHO CPVC DE 1/2"</v>
          </cell>
          <cell r="F2675" t="str">
            <v>UN</v>
          </cell>
          <cell r="G2675">
            <v>1773</v>
          </cell>
        </row>
        <row r="2676">
          <cell r="D2676">
            <v>11961</v>
          </cell>
          <cell r="E2676" t="str">
            <v>BLOQUE No. 3</v>
          </cell>
          <cell r="F2676" t="str">
            <v>UN</v>
          </cell>
          <cell r="G2676">
            <v>950</v>
          </cell>
        </row>
        <row r="2677">
          <cell r="D2677">
            <v>11963</v>
          </cell>
          <cell r="E2677" t="str">
            <v>BANCA BOLARDO M41 EN CONCRETO DE 0.40m x 0.40m</v>
          </cell>
          <cell r="F2677" t="str">
            <v>UN</v>
          </cell>
          <cell r="G2677">
            <v>129900</v>
          </cell>
        </row>
        <row r="2678">
          <cell r="D2678">
            <v>11965</v>
          </cell>
          <cell r="E2678" t="str">
            <v>TRANSFORMADOR SEMISUMERGIBLE 300 KVA 11,4K/208-120V</v>
          </cell>
          <cell r="F2678" t="str">
            <v>UN</v>
          </cell>
          <cell r="G2678">
            <v>27750795</v>
          </cell>
        </row>
        <row r="2679">
          <cell r="D2679">
            <v>11966</v>
          </cell>
          <cell r="E2679" t="str">
            <v>MEZCLA ASFÁLTICA EN CALIENTE DENSA MDC19</v>
          </cell>
          <cell r="F2679" t="str">
            <v>M3</v>
          </cell>
          <cell r="G2679">
            <v>481950</v>
          </cell>
        </row>
        <row r="2680">
          <cell r="D2680">
            <v>11967</v>
          </cell>
          <cell r="E2680" t="str">
            <v>MEZCLA ASFÁLTICA EN CALIENTE DENSA MDC25</v>
          </cell>
          <cell r="F2680" t="str">
            <v>M3</v>
          </cell>
          <cell r="G2680">
            <v>434350</v>
          </cell>
        </row>
        <row r="2681">
          <cell r="D2681">
            <v>11968</v>
          </cell>
          <cell r="E2681" t="str">
            <v>BASE GRANULAR CLASE A (BGA_BG38) o (BGA_BG25)</v>
          </cell>
          <cell r="F2681" t="str">
            <v>M3</v>
          </cell>
          <cell r="G2681">
            <v>77350</v>
          </cell>
        </row>
        <row r="2682">
          <cell r="D2682">
            <v>11969</v>
          </cell>
          <cell r="E2682" t="str">
            <v>AGREGADOS RECICLADOS PARA SUBBASE GRANULAR (AR_SBG50)</v>
          </cell>
          <cell r="F2682" t="str">
            <v>M3</v>
          </cell>
          <cell r="G2682">
            <v>79968</v>
          </cell>
        </row>
        <row r="2683">
          <cell r="D2683">
            <v>11970</v>
          </cell>
          <cell r="E2683" t="str">
            <v>GEOTEXTIL TEJIDO PARA SEPARACIÓN</v>
          </cell>
          <cell r="F2683" t="str">
            <v>M2</v>
          </cell>
          <cell r="G2683">
            <v>4645</v>
          </cell>
        </row>
        <row r="2684">
          <cell r="D2684">
            <v>11972</v>
          </cell>
          <cell r="E2684" t="str">
            <v>CANAL DE DRENAJE MONOLÍTICO Y REJA EN CONCRETO POLIMÉRICO RD 150V H480 F900 (1.00 X 0.21 X 0.48) m</v>
          </cell>
          <cell r="F2684" t="str">
            <v>UN</v>
          </cell>
          <cell r="G2684">
            <v>490003</v>
          </cell>
        </row>
        <row r="2685">
          <cell r="D2685">
            <v>11973</v>
          </cell>
          <cell r="E2685" t="str">
            <v>CANAL DE DRENAJE MONOLÍTICO Y REJA EN CONCRETO POLÍMERICO PD 100V H230 D400 (1.00 X 0.15 X 0.23) m</v>
          </cell>
          <cell r="F2685" t="str">
            <v>UN</v>
          </cell>
          <cell r="G2685">
            <v>184450</v>
          </cell>
        </row>
        <row r="2686">
          <cell r="D2686">
            <v>11974</v>
          </cell>
          <cell r="E2686" t="str">
            <v>CANAL DE DRENAJE MONOLÍTICO Y REJA EN CONCRETO POLÍMERICO RD 200V H330 F900 (1.00 X 0.26 X 0.33) m</v>
          </cell>
          <cell r="F2686" t="str">
            <v>UN</v>
          </cell>
          <cell r="G2686">
            <v>438039</v>
          </cell>
        </row>
        <row r="2687">
          <cell r="D2687">
            <v>11975</v>
          </cell>
          <cell r="E2687" t="str">
            <v>PERFORACIÓN HORIZONTAL PARA DUCTO DE POLIETILENO D=10", INCL. BENTONITA Y POLÍMEROS REQUERIDOS E INSTALACIÓN DE TUBERÍA</v>
          </cell>
          <cell r="F2687" t="str">
            <v>ML</v>
          </cell>
          <cell r="G2687">
            <v>605700</v>
          </cell>
        </row>
        <row r="2688">
          <cell r="D2688">
            <v>11976</v>
          </cell>
          <cell r="E2688" t="str">
            <v>EQUIPO DE ELECTROFUSIÓN DE 20 mm A 350 mm (Incluye certificado de calibración).</v>
          </cell>
          <cell r="F2688" t="str">
            <v>UN</v>
          </cell>
          <cell r="G2688">
            <v>6485500</v>
          </cell>
        </row>
        <row r="2689">
          <cell r="D2689">
            <v>11977</v>
          </cell>
          <cell r="E2689" t="str">
            <v>TAPON HD EXTREMO JUNTA HIDRÁULICA D=3"</v>
          </cell>
          <cell r="F2689" t="str">
            <v>UN</v>
          </cell>
          <cell r="G2689">
            <v>96235</v>
          </cell>
        </row>
        <row r="2690">
          <cell r="D2690">
            <v>11978</v>
          </cell>
          <cell r="E2690" t="str">
            <v>TEE HD EXTREMO JUNTA HIDRÁULICA 10"x6"</v>
          </cell>
          <cell r="F2690" t="str">
            <v>UN</v>
          </cell>
          <cell r="G2690">
            <v>1268853</v>
          </cell>
        </row>
        <row r="2691">
          <cell r="D2691">
            <v>11979</v>
          </cell>
          <cell r="E2691" t="str">
            <v>CODO HD EXTREMO JUNTA HIDRÁULICA PARA PVC 22.5ºX2"</v>
          </cell>
          <cell r="F2691" t="str">
            <v>UN</v>
          </cell>
          <cell r="G2691">
            <v>73415</v>
          </cell>
        </row>
        <row r="2692">
          <cell r="D2692">
            <v>11980</v>
          </cell>
          <cell r="E2692" t="str">
            <v>ALQUILER ENTIBADO METÁLICO TIPO CAJÓN (E1A-E1B) O DESLIZANTE (E2) SEGÚN NORMA EAAB</v>
          </cell>
          <cell r="F2692" t="str">
            <v>M2</v>
          </cell>
          <cell r="G2692">
            <v>38080</v>
          </cell>
        </row>
        <row r="2693">
          <cell r="D2693">
            <v>11981</v>
          </cell>
          <cell r="E2693" t="str">
            <v>PLANTACIÓN DE ÁRBOL CARISECO H= 1.5 m (Incl. aplicación y mezcla de sustrato, tutor, amarre y siembra. Incl. transporte y disposición final de sobrantes en sitio autorizado. Suministro y plantación).</v>
          </cell>
          <cell r="F2693" t="str">
            <v>UN</v>
          </cell>
          <cell r="G2693">
            <v>234275</v>
          </cell>
        </row>
        <row r="2694">
          <cell r="D2694">
            <v>11982</v>
          </cell>
          <cell r="E2694" t="str">
            <v>PALMA ALEJANDRA H= 1.5 m (Incluye aplicación y mezcla se sustrato, tutor, amarre y siembra. Incluye transporte y disposición final de sobrantes en sitio autorizado. Suministro y plantación)</v>
          </cell>
          <cell r="F2694" t="str">
            <v>UN</v>
          </cell>
          <cell r="G2694">
            <v>258275</v>
          </cell>
        </row>
        <row r="2695">
          <cell r="D2695">
            <v>11983</v>
          </cell>
          <cell r="E2695" t="str">
            <v>SIETECUEROS H= 1.5 m (Incluye aplicación y mezcla se sustrato, tutor, amarre y siembra. Incluye transporte y disposición final de sobrantes en sitio autorizado. Suministro y plantación)</v>
          </cell>
          <cell r="F2695" t="str">
            <v>UN</v>
          </cell>
          <cell r="G2695">
            <v>233275</v>
          </cell>
        </row>
        <row r="2696">
          <cell r="D2696">
            <v>11984</v>
          </cell>
          <cell r="E2696" t="str">
            <v>CLORURO DE CALCIO (En perlas)</v>
          </cell>
          <cell r="F2696" t="str">
            <v>KG</v>
          </cell>
          <cell r="G2696">
            <v>4106</v>
          </cell>
        </row>
        <row r="2697">
          <cell r="D2697">
            <v>11985</v>
          </cell>
          <cell r="E2697" t="str">
            <v>PERFORACIÓN HORIZONTAL PARA DUCTO DE POLIETILENO D=8", INCL. BENTONITA Y POLÍMEROS REQUERIDOS E INSTALACIÓN DE TUBERÍA</v>
          </cell>
          <cell r="F2697" t="str">
            <v>ML</v>
          </cell>
          <cell r="G2697">
            <v>1095535</v>
          </cell>
        </row>
        <row r="2698">
          <cell r="D2698">
            <v>11986</v>
          </cell>
          <cell r="E2698" t="str">
            <v>LOSETA PODOTACTIL EN POLIURETANO. ANCHO 0,40m. ACABADOS SEGÚN NORMA NTC 5610. DEC. 308/2018. INCLUYE LIMPIEZA Y ALISTAMIENTO DE SUPERFICIE. INCLUYE TODOS LOS ELEMENTOS DE COLOCACION, FIJACION Y MANO</v>
          </cell>
          <cell r="F2698" t="str">
            <v>ML</v>
          </cell>
          <cell r="G2698">
            <v>56406</v>
          </cell>
        </row>
        <row r="2699">
          <cell r="D2699">
            <v>11987</v>
          </cell>
          <cell r="E2699" t="str">
            <v>CUCHARO H= 1.5 m (Incluye aplicación y mezcla se sustrato, tutor, amarre y siembra. Incluye transporte y disposición final de sobrantes en sitio autorizado. Suministro y plantación).</v>
          </cell>
          <cell r="F2699" t="str">
            <v>UN</v>
          </cell>
          <cell r="G2699">
            <v>132000</v>
          </cell>
        </row>
        <row r="2700">
          <cell r="D2700">
            <v>11988</v>
          </cell>
          <cell r="E2700" t="str">
            <v>TELA PARA CERRAMIENTO 55 gr/m2, COLOR BLANCO, ANCHO = 2.10m</v>
          </cell>
          <cell r="F2700" t="str">
            <v>ML</v>
          </cell>
          <cell r="G2700">
            <v>1905</v>
          </cell>
        </row>
        <row r="2701">
          <cell r="D2701">
            <v>11989</v>
          </cell>
          <cell r="E2701" t="str">
            <v>ESPUMA DE POLIETILENO, ANCHO = 1.00 m,  ESPESOR = 5 mm</v>
          </cell>
          <cell r="F2701" t="str">
            <v>ML</v>
          </cell>
          <cell r="G2701">
            <v>3638</v>
          </cell>
        </row>
        <row r="2702">
          <cell r="D2702">
            <v>11990</v>
          </cell>
          <cell r="E2702" t="str">
            <v>HELECHO MACHO (Incluye suministro y transporte)</v>
          </cell>
          <cell r="F2702" t="str">
            <v>UN</v>
          </cell>
          <cell r="G2702">
            <v>2500</v>
          </cell>
        </row>
        <row r="2703">
          <cell r="D2703">
            <v>11991</v>
          </cell>
          <cell r="E2703" t="str">
            <v>PERFORACIÓN HORIZONTAL PARA DUCTO DE POLIETILENO D=6", INCLUYE TUBERÍA (Incluye suministro e instalación)</v>
          </cell>
          <cell r="F2703" t="str">
            <v>ML</v>
          </cell>
          <cell r="G2703">
            <v>423990</v>
          </cell>
        </row>
        <row r="2704">
          <cell r="D2704">
            <v>11992</v>
          </cell>
          <cell r="E2704" t="str">
            <v>PERFORACIÓN HORIZONTAL PARA DUCTO DE POLIETILENO D=12", INCLUYE TUBERÍA (Incluye suministro e instalación)</v>
          </cell>
          <cell r="F2704" t="str">
            <v>ML</v>
          </cell>
          <cell r="G2704">
            <v>847980</v>
          </cell>
        </row>
        <row r="2705">
          <cell r="D2705">
            <v>11993</v>
          </cell>
          <cell r="E2705" t="str">
            <v xml:space="preserve">ADAPTADOR TERMINAL CAMPANA PVC D=2" </v>
          </cell>
          <cell r="F2705" t="str">
            <v>UN</v>
          </cell>
          <cell r="G2705">
            <v>4352</v>
          </cell>
        </row>
        <row r="2706">
          <cell r="D2706">
            <v>11994</v>
          </cell>
          <cell r="E2706" t="str">
            <v>TEE 6"x6" PE100, PN 16 ELECTROFUSIÓN</v>
          </cell>
          <cell r="F2706" t="str">
            <v>UN</v>
          </cell>
          <cell r="G2706">
            <v>353630</v>
          </cell>
        </row>
        <row r="2707">
          <cell r="D2707">
            <v>11995</v>
          </cell>
          <cell r="E2707" t="str">
            <v>REDUCCIÓN CONCÉNTRICA PE100 PN16 6"X4"</v>
          </cell>
          <cell r="F2707" t="str">
            <v>UN</v>
          </cell>
          <cell r="G2707">
            <v>141747</v>
          </cell>
        </row>
        <row r="2708">
          <cell r="D2708">
            <v>11996</v>
          </cell>
          <cell r="E2708" t="str">
            <v>TAPON HD EXTREMO JUNTA HIDRÁULICA D=12"</v>
          </cell>
          <cell r="F2708" t="str">
            <v>UN</v>
          </cell>
          <cell r="G2708">
            <v>758033</v>
          </cell>
        </row>
        <row r="2709">
          <cell r="D2709">
            <v>11997</v>
          </cell>
          <cell r="E2709" t="str">
            <v>BASE GRANULAR CLASE B (BGB_BG38) o (BGB_BG25)</v>
          </cell>
          <cell r="F2709" t="str">
            <v>M3</v>
          </cell>
          <cell r="G2709">
            <v>71400</v>
          </cell>
        </row>
        <row r="2710">
          <cell r="D2710">
            <v>11998</v>
          </cell>
          <cell r="E2710" t="str">
            <v>BARRERA DE SEGURIDAD - SEPARADOR CICLORUTA TIPO A-165 SIN ANCLAJE (0.53m x 0.60m x 1.50m) COLOR GRIS RESISTENCIA CONCRETO 28 Mpa</v>
          </cell>
          <cell r="F2710" t="str">
            <v>UN</v>
          </cell>
          <cell r="G2710">
            <v>303450</v>
          </cell>
        </row>
        <row r="2711">
          <cell r="D2711">
            <v>12002</v>
          </cell>
          <cell r="E2711" t="str">
            <v>ALCOHOL ANTISÉPTICO (ALCOHOL AL 70%). (Según Apéndice Bioseguridad Covid 19)_ Exento de IVA de forma temporal</v>
          </cell>
          <cell r="F2711" t="str">
            <v>GLN</v>
          </cell>
          <cell r="G2711">
            <v>15180</v>
          </cell>
        </row>
        <row r="2712">
          <cell r="D2712">
            <v>12003</v>
          </cell>
          <cell r="E2712" t="str">
            <v>TOALLAS DE PAPEL PARA MANOS. TIPO Z.  DOBLE HOJA. (PAQUETE 150 HOJAS)_(Según Apéndice Bioseguridad Covid 19)</v>
          </cell>
          <cell r="F2712" t="str">
            <v>UN</v>
          </cell>
          <cell r="G2712">
            <v>5500</v>
          </cell>
        </row>
        <row r="2713">
          <cell r="D2713">
            <v>12004</v>
          </cell>
          <cell r="E2713" t="str">
            <v>DISPENSADOR PLÁSTICO DE TOALLAS TIPO Z_(Según Apéndice Bioseguridad Covid 19)</v>
          </cell>
          <cell r="F2713" t="str">
            <v>UN</v>
          </cell>
          <cell r="G2713">
            <v>41900</v>
          </cell>
        </row>
        <row r="2714">
          <cell r="D2714">
            <v>12005</v>
          </cell>
          <cell r="E2714" t="str">
            <v>MESA PLÁSTICA DE 0.72m x 0.72m x 0.72m._(Según Apéndice Bioseguridad Covid 19)</v>
          </cell>
          <cell r="F2714" t="str">
            <v>UN</v>
          </cell>
          <cell r="G2714">
            <v>64950</v>
          </cell>
        </row>
        <row r="2715">
          <cell r="D2715">
            <v>12006</v>
          </cell>
          <cell r="E2715" t="str">
            <v>TERMOMETRO INFRARROJO PARA USO EN HUMANOS, LIBRE DE CONTACTO, IMPERMEABLE. (Según Apéndice Bioseguridad Covid 19)_ Exento de IVA de forma temporal</v>
          </cell>
          <cell r="F2715" t="str">
            <v>UN</v>
          </cell>
          <cell r="G2715">
            <v>110000</v>
          </cell>
        </row>
        <row r="2716">
          <cell r="D2716">
            <v>12010</v>
          </cell>
          <cell r="E2716" t="str">
            <v>JABÓN LIQUIDO PARA MANOS. (Según Apéndice Bioseguridad Covid 19)_ Exento de IVA de forma temporal</v>
          </cell>
          <cell r="F2716" t="str">
            <v>GLN</v>
          </cell>
          <cell r="G2716">
            <v>14900</v>
          </cell>
        </row>
        <row r="2717">
          <cell r="D2717">
            <v>12011</v>
          </cell>
          <cell r="E2717" t="str">
            <v>LAVAMANOS PORTÁTIL EN ACERO INOXIDABLE CON DOS TANQUES PARA AGUA LIMPIA Y RESIDUAL DE 20 LT C/U_ (Según Apéndice Bioseguridad Covid 19)</v>
          </cell>
          <cell r="F2717" t="str">
            <v>UN</v>
          </cell>
          <cell r="G2717">
            <v>1130500</v>
          </cell>
        </row>
        <row r="2718">
          <cell r="D2718">
            <v>12015</v>
          </cell>
          <cell r="E2718" t="str">
            <v>GEL ANTIBACTERIAL Antiséptico para manos sin enjuague, a base de glicerina, alcohol antiséptico al 70%, contenido máx. de agua 30%.(Según Apéndice Bioseguridad Covid 19)_ Exento IVA de forma temporal</v>
          </cell>
          <cell r="F2718" t="str">
            <v>LT</v>
          </cell>
          <cell r="G2718">
            <v>9000</v>
          </cell>
        </row>
        <row r="2719">
          <cell r="D2719">
            <v>12017</v>
          </cell>
          <cell r="E2719" t="str">
            <v>FUMIGADORA DE ESPALDA. ASPERSOR BOMBA MANUAL 20 LITROS. DESINFECCIÓN_ (Según Apéndice Bioseguridad Covid 19)</v>
          </cell>
          <cell r="F2719" t="str">
            <v>UN</v>
          </cell>
          <cell r="G2719">
            <v>195148</v>
          </cell>
        </row>
        <row r="2720">
          <cell r="D2720">
            <v>12019</v>
          </cell>
          <cell r="E2720" t="str">
            <v>BIG BAG TELA POLIPROPILENO R220 GM/2 Rollo de 100m-100cm x 100cm x 160cm Solapa/Fondo Ciego. Reata 25/30 blancos</v>
          </cell>
          <cell r="F2720" t="str">
            <v>UN</v>
          </cell>
          <cell r="G2720">
            <v>47649</v>
          </cell>
        </row>
        <row r="2721">
          <cell r="D2721">
            <v>12020</v>
          </cell>
          <cell r="E2721" t="str">
            <v>CARGUE, TRANSPORTE Y DISPOSICIÓN FINAL DE MADERA.</v>
          </cell>
          <cell r="F2721" t="str">
            <v>KG</v>
          </cell>
          <cell r="G2721">
            <v>23800</v>
          </cell>
        </row>
        <row r="2722">
          <cell r="D2722">
            <v>12021</v>
          </cell>
          <cell r="E2722" t="str">
            <v>CARGUE, TRANSPORTE Y DISPOSICIÓN FINAL DE RESIDUOS TIPO AGLOMERADO Y GUADUA.</v>
          </cell>
          <cell r="F2722" t="str">
            <v>KG</v>
          </cell>
          <cell r="G2722">
            <v>833</v>
          </cell>
        </row>
        <row r="2723">
          <cell r="D2723">
            <v>12022</v>
          </cell>
          <cell r="E2723" t="str">
            <v>OVEROL TYVEK BLANCO</v>
          </cell>
          <cell r="F2723" t="str">
            <v>UN</v>
          </cell>
          <cell r="G2723">
            <v>23800</v>
          </cell>
        </row>
        <row r="2724">
          <cell r="D2724">
            <v>12023</v>
          </cell>
          <cell r="E2724" t="str">
            <v>RESPIRADOR ELASTOMÉRICO MEDIA CARA</v>
          </cell>
          <cell r="F2724" t="str">
            <v>UN</v>
          </cell>
          <cell r="G2724">
            <v>43900</v>
          </cell>
        </row>
        <row r="2725">
          <cell r="D2725">
            <v>12024</v>
          </cell>
          <cell r="E2725" t="str">
            <v>FILTRO P-100 PARTÍCULAS S/ACEITE HUMOS METÁLICOS VAPORES</v>
          </cell>
          <cell r="F2725" t="str">
            <v>PAR</v>
          </cell>
          <cell r="G2725">
            <v>40000</v>
          </cell>
        </row>
        <row r="2726">
          <cell r="D2726">
            <v>12025</v>
          </cell>
          <cell r="E2726" t="str">
            <v>MONOGAFAS CON VENTILACIÓN DIRECTA</v>
          </cell>
          <cell r="F2726" t="str">
            <v>PAR</v>
          </cell>
          <cell r="G2726">
            <v>7900</v>
          </cell>
        </row>
        <row r="2727">
          <cell r="D2727">
            <v>12026</v>
          </cell>
          <cell r="E2727" t="str">
            <v>GORRO DESECHABLE COFIA BLANCO</v>
          </cell>
          <cell r="F2727" t="str">
            <v>UN</v>
          </cell>
          <cell r="G2727">
            <v>281</v>
          </cell>
        </row>
        <row r="2728">
          <cell r="D2728">
            <v>12027</v>
          </cell>
          <cell r="E2728" t="str">
            <v>VYNIPEL DE 50cm x 50cm CALIBRE 6</v>
          </cell>
          <cell r="F2728" t="str">
            <v>ROLLO</v>
          </cell>
          <cell r="G2728">
            <v>20823</v>
          </cell>
        </row>
        <row r="2729">
          <cell r="D2729">
            <v>12028</v>
          </cell>
          <cell r="E2729" t="str">
            <v>DISPOSICIÓN FINAL DE RESIDUOS PELIGROSOS(MATERIALES CON CARACTERÍSTICAS DE PELIGROSIDAD TÓXICA, CORROSIVO, INFLAMABLES, EXPLOSIVOS Y/O ESPECIALES (RESIDUOS APROVECHABLES MEZCLADOS, COLCHONES, SOFÁS, F</v>
          </cell>
          <cell r="F2729" t="str">
            <v>KG</v>
          </cell>
          <cell r="G2729">
            <v>1550</v>
          </cell>
        </row>
        <row r="2730">
          <cell r="D2730">
            <v>12029</v>
          </cell>
          <cell r="E2730" t="str">
            <v>PETO PVC</v>
          </cell>
          <cell r="F2730" t="str">
            <v>UN</v>
          </cell>
          <cell r="G2730">
            <v>9700</v>
          </cell>
        </row>
        <row r="2731">
          <cell r="D2731">
            <v>12030</v>
          </cell>
          <cell r="E2731" t="str">
            <v>CANECA PLÁSTICA CON TAPA 60 LTS</v>
          </cell>
          <cell r="F2731" t="str">
            <v>UN</v>
          </cell>
          <cell r="G2731">
            <v>66640</v>
          </cell>
        </row>
        <row r="2732">
          <cell r="D2732">
            <v>12031</v>
          </cell>
          <cell r="E2732" t="str">
            <v>TAPABOCAS N95 SIN FILTRO. (Según Apéndice Bioseguridad Covid 19)_ Exento de IVA de forma temporal</v>
          </cell>
          <cell r="F2732" t="str">
            <v>UN</v>
          </cell>
          <cell r="G2732">
            <v>4290</v>
          </cell>
        </row>
        <row r="2733">
          <cell r="D2733">
            <v>12038</v>
          </cell>
          <cell r="E2733" t="str">
            <v>SERVICIO ESPECIAL DE RECOLECCIÓN A PARTIR DE CAJAS DE AMPLIROLL - APYO CON MAQUINARIA. - RECOLECCIÓN POR M3 AFORO No. 1 (Incluye pajarita)</v>
          </cell>
          <cell r="F2733" t="str">
            <v>KG</v>
          </cell>
          <cell r="G2733">
            <v>44511</v>
          </cell>
        </row>
        <row r="2734">
          <cell r="D2734">
            <v>12039</v>
          </cell>
          <cell r="E2734" t="str">
            <v>TAPABOCAS DESECHABLE. (Según Apéndice Bioseguridad Covid 19)_ Exento de IVA de forma temporal</v>
          </cell>
          <cell r="F2734" t="str">
            <v>UN</v>
          </cell>
          <cell r="G2734">
            <v>460</v>
          </cell>
        </row>
        <row r="2735">
          <cell r="D2735">
            <v>12040</v>
          </cell>
          <cell r="E2735" t="str">
            <v>HIPOCLORITO - (Según Apéndice Bioseguridad Covid 19)_ Exento de IVA de forma temporal</v>
          </cell>
          <cell r="F2735" t="str">
            <v>LT</v>
          </cell>
          <cell r="G2735">
            <v>1842</v>
          </cell>
        </row>
        <row r="2736">
          <cell r="D2736">
            <v>12041</v>
          </cell>
          <cell r="E2736" t="str">
            <v>LOSETA LISA BICAPA TPO A40 (60 X 20 x 6) cm COLOR GRIS CLARO (No incluye transporte)</v>
          </cell>
          <cell r="F2736" t="str">
            <v>M2</v>
          </cell>
          <cell r="G2736">
            <v>138615</v>
          </cell>
        </row>
        <row r="2737">
          <cell r="D2737">
            <v>12042</v>
          </cell>
          <cell r="E2737" t="str">
            <v>LOSETA LISA BICAPA TPO A40 (60 X 20 x 6) cm COLOR GRIS MEDIO (No incluye transporte)</v>
          </cell>
          <cell r="F2737" t="str">
            <v>M2</v>
          </cell>
          <cell r="G2737">
            <v>161890</v>
          </cell>
        </row>
        <row r="2738">
          <cell r="D2738">
            <v>12043</v>
          </cell>
          <cell r="E2738" t="str">
            <v>TEE PE100 PN16 12"X6"</v>
          </cell>
          <cell r="F2738" t="str">
            <v>UN</v>
          </cell>
          <cell r="G2738">
            <v>2040850</v>
          </cell>
        </row>
        <row r="2739">
          <cell r="D2739">
            <v>12044</v>
          </cell>
          <cell r="E2739" t="str">
            <v>LOSETA LISA BICAPA TPO A40 (60 X 20 x 6) cm COLOR GRIS OSCURO (No incluye transporte)</v>
          </cell>
          <cell r="F2739" t="str">
            <v>M2</v>
          </cell>
          <cell r="G2739">
            <v>168688</v>
          </cell>
        </row>
        <row r="2740">
          <cell r="D2740">
            <v>12045</v>
          </cell>
          <cell r="E2740" t="str">
            <v>ANGEO PLÁSTICO</v>
          </cell>
          <cell r="F2740" t="str">
            <v>M2</v>
          </cell>
          <cell r="G2740">
            <v>11961</v>
          </cell>
        </row>
        <row r="2741">
          <cell r="D2741">
            <v>12046</v>
          </cell>
          <cell r="E2741" t="str">
            <v>TRAGANTE CÚPULA CONCÉNTRICA DE 8"x 6" EN ALUMINIO</v>
          </cell>
          <cell r="F2741" t="str">
            <v>UN</v>
          </cell>
          <cell r="G2741">
            <v>81173</v>
          </cell>
        </row>
        <row r="2742">
          <cell r="D2742">
            <v>12048</v>
          </cell>
          <cell r="E2742" t="str">
            <v>ABONO ORGÁNICO COMPOST (No incluye transporte)</v>
          </cell>
          <cell r="F2742" t="str">
            <v>KG</v>
          </cell>
          <cell r="G2742">
            <v>2000</v>
          </cell>
        </row>
        <row r="2743">
          <cell r="D2743">
            <v>12049</v>
          </cell>
          <cell r="E2743" t="str">
            <v>PIEDRA POMEZ (No incluye transporte)</v>
          </cell>
          <cell r="F2743" t="str">
            <v>KG</v>
          </cell>
          <cell r="G2743">
            <v>7500</v>
          </cell>
        </row>
        <row r="2744">
          <cell r="D2744">
            <v>12050</v>
          </cell>
          <cell r="E2744" t="str">
            <v>REJA TIPO PASARELA FUNDICIÓN CLASE DE CARGA C250, Long=500 mm, H=22 mm, Ancho=323 mm</v>
          </cell>
          <cell r="F2744" t="str">
            <v>UN</v>
          </cell>
          <cell r="G2744">
            <v>309760</v>
          </cell>
        </row>
        <row r="2745">
          <cell r="D2745">
            <v>12051</v>
          </cell>
          <cell r="E2745" t="str">
            <v>TUBERÍA PVC SANITARIA D=10"</v>
          </cell>
          <cell r="F2745" t="str">
            <v>ML</v>
          </cell>
          <cell r="G2745">
            <v>154806</v>
          </cell>
        </row>
        <row r="2746">
          <cell r="D2746">
            <v>12052</v>
          </cell>
          <cell r="E2746" t="str">
            <v>TEE PVC SANITARIA D=6"</v>
          </cell>
          <cell r="F2746" t="str">
            <v>UN</v>
          </cell>
          <cell r="G2746">
            <v>165879</v>
          </cell>
        </row>
        <row r="2747">
          <cell r="D2747">
            <v>12053</v>
          </cell>
          <cell r="E2747" t="str">
            <v>CODO 22.5° CXC PVC SANITARIA D=6"</v>
          </cell>
          <cell r="F2747" t="str">
            <v>UN</v>
          </cell>
          <cell r="G2747">
            <v>144661</v>
          </cell>
        </row>
        <row r="2748">
          <cell r="D2748">
            <v>12054</v>
          </cell>
          <cell r="E2748" t="str">
            <v>CUBIERTA EN LAMINA DE POLICARBONATO ALVEOLAR OPALIZADO DE 6mm-CURVO PARA PUENTE PEATONAL ESTACIÓN GENERAL SANTANDER CON PERFILES CURVOS Y SISTEMA DE PERFILES EN ACERO LAMINADOS EN FRÍO. (Ver Observ.)</v>
          </cell>
          <cell r="F2748" t="str">
            <v>M2</v>
          </cell>
          <cell r="G2748">
            <v>2028322</v>
          </cell>
        </row>
        <row r="2749">
          <cell r="D2749">
            <v>12055</v>
          </cell>
          <cell r="E2749" t="str">
            <v>FACHADA LATERAL ASCENSORES PARA PUENTE PEATONAL ESTACIÓN GENERAL SANTANDER EN CRISTAL BLINDADO NIVEL 1 - 15MM CERTIFICADO VITELSA - INCOLORO CON PERFILES EN PLATINA ANTIBANDÁLICA 6MM, PL (Ver Observ.)</v>
          </cell>
          <cell r="F2749" t="str">
            <v>M2</v>
          </cell>
          <cell r="G2749">
            <v>3624960</v>
          </cell>
        </row>
        <row r="2750">
          <cell r="D2750">
            <v>12056</v>
          </cell>
          <cell r="E2750" t="str">
            <v>FACHADA LATERAL - VISTA ESTACIÓN GENERAL SANTANDER EN CRISTAL BLINDADO NIVEL 2 - 15MM CERTIFICADO VITELSA - OPALIZADO CON PERFILES EN PLATINA ANTIBANDÁLICA 6MM, PLACA EXTERIOR PARA TAPA, (Ver Observ.)</v>
          </cell>
          <cell r="F2750" t="str">
            <v>M2</v>
          </cell>
          <cell r="G2750">
            <v>3968436</v>
          </cell>
        </row>
        <row r="2751">
          <cell r="D2751">
            <v>12057</v>
          </cell>
          <cell r="E2751" t="str">
            <v>FACHADA ASCENSORES - INGRESO PARA PUENTE PEATONAL ESTACIÓN GENERAL SANTANDER EN CRISTAL LAMINADO-TEMPLADO INCOLORO 5+5 - PVB 0,76mm CON SISTEMA DE PERFILES EN ACERO LAMINADOS EN FRÍO. INC(Ver Observ.)</v>
          </cell>
          <cell r="F2751" t="str">
            <v>M2</v>
          </cell>
          <cell r="G2751">
            <v>1913831</v>
          </cell>
        </row>
        <row r="2752">
          <cell r="D2752">
            <v>12058</v>
          </cell>
          <cell r="E2752" t="str">
            <v>LÍQUIDO INHIBIDOR PASIVADOR DE CORROSIÓN DEL CONCRETO REFORZADO</v>
          </cell>
          <cell r="F2752" t="str">
            <v>KG</v>
          </cell>
          <cell r="G2752">
            <v>5700</v>
          </cell>
        </row>
        <row r="2753">
          <cell r="D2753">
            <v>12059</v>
          </cell>
          <cell r="E2753" t="str">
            <v>VÁLVULA CHEQUE DE 2" CLASE 300.</v>
          </cell>
          <cell r="F2753" t="str">
            <v>UN</v>
          </cell>
          <cell r="G2753">
            <v>359232</v>
          </cell>
        </row>
        <row r="2754">
          <cell r="D2754">
            <v>12090</v>
          </cell>
          <cell r="E2754" t="str">
            <v>RECUBRIMIENTO EPÓXICO DE ALTA RESISTENCIA QUÍMICA INSENSIBLE A LA HUMEDAD</v>
          </cell>
          <cell r="F2754" t="str">
            <v>KG</v>
          </cell>
          <cell r="G2754">
            <v>108333</v>
          </cell>
        </row>
        <row r="2755">
          <cell r="D2755">
            <v>12091</v>
          </cell>
          <cell r="E2755" t="str">
            <v>SEPARADORES (ESPACIADOR) DE DUCTERÍA PARA 2 TUBOS DE Ø2" UNA Y DOBLE CARA</v>
          </cell>
          <cell r="F2755" t="str">
            <v>UN</v>
          </cell>
          <cell r="G2755">
            <v>9833</v>
          </cell>
        </row>
        <row r="2756">
          <cell r="D2756">
            <v>12092</v>
          </cell>
          <cell r="E2756" t="str">
            <v>SEPARADORES (ESPACIADOR) DE DUCTERÍA PARA 4 TUBOS DE Ø2" UNA Y DOBLE CARA</v>
          </cell>
          <cell r="F2756" t="str">
            <v>UN</v>
          </cell>
          <cell r="G2756">
            <v>15948</v>
          </cell>
        </row>
        <row r="2757">
          <cell r="D2757">
            <v>12093</v>
          </cell>
          <cell r="E2757" t="str">
            <v>SEPARADORES (ESPACIADOR) DE DUCTERÍA PARA 6 TUBOS DE Ø2" UNA Y DOBLE CARA</v>
          </cell>
          <cell r="F2757" t="str">
            <v>UN</v>
          </cell>
          <cell r="G2757">
            <v>22069</v>
          </cell>
        </row>
        <row r="2758">
          <cell r="D2758">
            <v>12094</v>
          </cell>
          <cell r="E2758" t="str">
            <v>SEPARADORES (ESPACIADOR) DE DUCTERÍA PARA 8 TUBOS DE Ø2" UNA Y DOBLE CARA</v>
          </cell>
          <cell r="F2758" t="str">
            <v>UN</v>
          </cell>
          <cell r="G2758">
            <v>26442</v>
          </cell>
        </row>
        <row r="2759">
          <cell r="D2759">
            <v>12095</v>
          </cell>
          <cell r="E2759" t="str">
            <v>SEPARADORES (ESPACIADOR) DE DUCTERÍA PARA 2 TUBOS DE Ø4" UNA Y DOBLE CARA</v>
          </cell>
          <cell r="F2759" t="str">
            <v>UN</v>
          </cell>
          <cell r="G2759">
            <v>11464</v>
          </cell>
        </row>
        <row r="2760">
          <cell r="D2760">
            <v>12096</v>
          </cell>
          <cell r="E2760" t="str">
            <v>SEPARADORES (ESPACIADOR) DE DUCTERÍA PARA 4 TUBOS DE Ø4" UNA Y DOBLE CARA</v>
          </cell>
          <cell r="F2760" t="str">
            <v>UN</v>
          </cell>
          <cell r="G2760">
            <v>19214</v>
          </cell>
        </row>
        <row r="2761">
          <cell r="D2761">
            <v>12097</v>
          </cell>
          <cell r="E2761" t="str">
            <v>SEPARADORES (ESPACIADOR) DE DUCTERÍA PARA 6 TUBOS DE Ø4" UNA Y DOBLE CARA</v>
          </cell>
          <cell r="F2761" t="str">
            <v>UN</v>
          </cell>
          <cell r="G2761">
            <v>26963</v>
          </cell>
        </row>
        <row r="2762">
          <cell r="D2762">
            <v>12098</v>
          </cell>
          <cell r="E2762" t="str">
            <v>SEPARADORES (ESPACIADOR) DE DUCTERÍA PARA 8 TUBOS DE Ø4" UNA Y DOBLE CARA</v>
          </cell>
          <cell r="F2762" t="str">
            <v>UN</v>
          </cell>
          <cell r="G2762">
            <v>32683</v>
          </cell>
        </row>
        <row r="2763">
          <cell r="D2763">
            <v>12225</v>
          </cell>
          <cell r="E2763" t="str">
            <v>SARDINEL DRENANTE h=255mm, Long=1m</v>
          </cell>
          <cell r="F2763" t="str">
            <v>UN</v>
          </cell>
          <cell r="G2763">
            <v>421755</v>
          </cell>
        </row>
        <row r="2764">
          <cell r="D2764">
            <v>12226</v>
          </cell>
          <cell r="E2764" t="str">
            <v>SARDINEL DE DRENAJE RD200 H=33cm Long=0,5m - INSPECCIÓN</v>
          </cell>
          <cell r="F2764" t="str">
            <v>UN</v>
          </cell>
          <cell r="G2764">
            <v>1594172</v>
          </cell>
        </row>
        <row r="2765">
          <cell r="D2765">
            <v>12227</v>
          </cell>
          <cell r="E2765" t="str">
            <v>SARDINEL DRENANTE h=255mm, Long=0,5m-INSPECCIÓN</v>
          </cell>
          <cell r="F2765" t="str">
            <v>UN</v>
          </cell>
          <cell r="G2765">
            <v>472905</v>
          </cell>
        </row>
        <row r="2766">
          <cell r="D2766">
            <v>12228</v>
          </cell>
          <cell r="E2766" t="str">
            <v>TAPA INICIO / FINAL PARA SARDINEL DRENANTE H=255mm</v>
          </cell>
          <cell r="F2766" t="str">
            <v>UN</v>
          </cell>
          <cell r="G2766">
            <v>391246</v>
          </cell>
        </row>
        <row r="2767">
          <cell r="D2767">
            <v>12229</v>
          </cell>
          <cell r="E2767" t="str">
            <v>TAPA INICIO / FINAL PARA SARDINEL DE DRENAJE RD 200 H33</v>
          </cell>
          <cell r="F2767" t="str">
            <v>UN</v>
          </cell>
          <cell r="G2767">
            <v>412070</v>
          </cell>
        </row>
        <row r="2768">
          <cell r="D2768">
            <v>12234</v>
          </cell>
          <cell r="E2768" t="str">
            <v>BLOQUE DE CEMENTO MACIZO 4.2MPA VERDE DE 6X10X20 cm.</v>
          </cell>
          <cell r="F2768" t="str">
            <v>UN</v>
          </cell>
          <cell r="G2768">
            <v>1082</v>
          </cell>
        </row>
        <row r="2769">
          <cell r="D2769">
            <v>12235</v>
          </cell>
          <cell r="E2769" t="str">
            <v>MICROFIBRA SINTÉTICA MULTIFILAMENTO  DE POLIPROPILENO</v>
          </cell>
          <cell r="F2769" t="str">
            <v>KG</v>
          </cell>
          <cell r="G2769">
            <v>30226</v>
          </cell>
        </row>
        <row r="2770">
          <cell r="D2770">
            <v>12236</v>
          </cell>
          <cell r="E2770" t="str">
            <v>RESISTENCIA A LA TRACCIÓN DE RECUBRIMIENTOS, UTILIZANDO PROBADORES PORTÁTILES DE ADHERENCIA. Norma Técnica: NTC 3916 ASTM D4541</v>
          </cell>
          <cell r="F2770" t="str">
            <v>UN</v>
          </cell>
          <cell r="G2770">
            <v>624750</v>
          </cell>
        </row>
        <row r="2771">
          <cell r="D2771">
            <v>12237</v>
          </cell>
          <cell r="E2771" t="str">
            <v>TRACCIÓN DE LAMINA EN ALUMINIO. Norma Técnica: NTC 3353 ASTM E8</v>
          </cell>
          <cell r="F2771" t="str">
            <v>UN</v>
          </cell>
          <cell r="G2771">
            <v>209262</v>
          </cell>
        </row>
        <row r="2772">
          <cell r="D2772">
            <v>12238</v>
          </cell>
          <cell r="E2772" t="str">
            <v xml:space="preserve">FLEXIÓN DE LAMINA EN ALUMINIO. Norma Técnica: ASTM E290 </v>
          </cell>
          <cell r="F2772" t="str">
            <v>UN</v>
          </cell>
          <cell r="G2772">
            <v>209262</v>
          </cell>
        </row>
        <row r="2773">
          <cell r="D2773">
            <v>12239</v>
          </cell>
          <cell r="E2773" t="str">
            <v>SUBBASE GRANULAR PEA CLASE A - (SBG_PEA_A_50)</v>
          </cell>
          <cell r="F2773" t="str">
            <v>M3</v>
          </cell>
          <cell r="G2773">
            <v>45220</v>
          </cell>
        </row>
        <row r="2774">
          <cell r="D2774">
            <v>12240</v>
          </cell>
          <cell r="E2774" t="str">
            <v>SUBBASE GRANULAR PEA CLASE A - (SBG_PEA_A_64)</v>
          </cell>
          <cell r="F2774" t="str">
            <v>M3</v>
          </cell>
          <cell r="G2774">
            <v>47600</v>
          </cell>
        </row>
        <row r="2775">
          <cell r="D2775">
            <v>12241</v>
          </cell>
          <cell r="E2775" t="str">
            <v>SUBBASE GRANULAR PEA CLASE B - (SBG_PEA_B_50)</v>
          </cell>
          <cell r="F2775" t="str">
            <v>M3</v>
          </cell>
          <cell r="G2775">
            <v>45220</v>
          </cell>
        </row>
        <row r="2776">
          <cell r="D2776">
            <v>12242</v>
          </cell>
          <cell r="E2776" t="str">
            <v>FIBRAS METÁLICAS</v>
          </cell>
          <cell r="F2776" t="str">
            <v>KG</v>
          </cell>
          <cell r="G2776">
            <v>7342</v>
          </cell>
        </row>
        <row r="2777">
          <cell r="D2777">
            <v>12243</v>
          </cell>
          <cell r="E2777" t="str">
            <v>SUBBASE GRANULAR PEA CLASE B - (SBG_PEA_B_64)</v>
          </cell>
          <cell r="F2777" t="str">
            <v>M3</v>
          </cell>
          <cell r="G2777">
            <v>47600</v>
          </cell>
        </row>
        <row r="2778">
          <cell r="D2778">
            <v>12244</v>
          </cell>
          <cell r="E2778" t="str">
            <v>MATERIAL MARGINAL</v>
          </cell>
          <cell r="F2778" t="str">
            <v>M3</v>
          </cell>
          <cell r="G2778">
            <v>7000</v>
          </cell>
        </row>
        <row r="2779">
          <cell r="D2779">
            <v>12245</v>
          </cell>
          <cell r="E2779" t="str">
            <v>AGREGADOS RECICLADOS PARA BASE GRANULAR (AR_BG38)</v>
          </cell>
          <cell r="F2779" t="str">
            <v>M3</v>
          </cell>
          <cell r="G2779">
            <v>69020</v>
          </cell>
        </row>
        <row r="2780">
          <cell r="D2780">
            <v>12246</v>
          </cell>
          <cell r="E2780" t="str">
            <v>AGREGADOS RECICLADOS PARA BASE GRANULAR (AR_BG25)</v>
          </cell>
          <cell r="F2780" t="str">
            <v>M3</v>
          </cell>
          <cell r="G2780">
            <v>69020</v>
          </cell>
        </row>
        <row r="2781">
          <cell r="D2781">
            <v>12247</v>
          </cell>
          <cell r="E2781" t="str">
            <v>AGREGADOS RECICLADOS PARA SUBBASE GRANULAR PEA (AR_SBG_PEA50)</v>
          </cell>
          <cell r="F2781" t="str">
            <v>M3</v>
          </cell>
          <cell r="G2781">
            <v>45220</v>
          </cell>
        </row>
        <row r="2782">
          <cell r="D2782">
            <v>12248</v>
          </cell>
          <cell r="E2782" t="str">
            <v>AGREGADOS RECICLADOS PARA SUBBASE GRANULAR PEA (AR_SBG_PEA64)</v>
          </cell>
          <cell r="F2782" t="str">
            <v>M3</v>
          </cell>
          <cell r="G2782">
            <v>51170</v>
          </cell>
        </row>
        <row r="2783">
          <cell r="D2783">
            <v>12249</v>
          </cell>
          <cell r="E2783" t="str">
            <v>GRANO DE CAUCHO RECICLADO (GCR)</v>
          </cell>
          <cell r="F2783" t="str">
            <v>KG</v>
          </cell>
          <cell r="G2783">
            <v>1547</v>
          </cell>
        </row>
        <row r="2784">
          <cell r="D2784">
            <v>12250</v>
          </cell>
          <cell r="E2784" t="str">
            <v>CONCRETO AUTOCOMPACTANTE 24 Mpa (245 Kg/cm2)</v>
          </cell>
          <cell r="F2784" t="str">
            <v>M3</v>
          </cell>
          <cell r="G2784">
            <v>445655</v>
          </cell>
        </row>
        <row r="2785">
          <cell r="D2785">
            <v>12251</v>
          </cell>
          <cell r="E2785" t="str">
            <v>CONCRETO AUTOCOMPACTANTE 28 Mpa (280 Kg/cm2)</v>
          </cell>
          <cell r="F2785" t="str">
            <v>M3</v>
          </cell>
          <cell r="G2785">
            <v>456683</v>
          </cell>
        </row>
        <row r="2786">
          <cell r="D2786">
            <v>12252</v>
          </cell>
          <cell r="E2786" t="str">
            <v>CONCRETO AUTOCOMPACTANTE 44 Mpa (420 Kg/cm2)</v>
          </cell>
          <cell r="F2786" t="str">
            <v>M3</v>
          </cell>
          <cell r="G2786">
            <v>494677</v>
          </cell>
        </row>
        <row r="2787">
          <cell r="D2787">
            <v>12253</v>
          </cell>
          <cell r="E2787" t="e">
            <v>#VALUE!</v>
          </cell>
          <cell r="F2787" t="str">
            <v>Km-Car</v>
          </cell>
          <cell r="G2787">
            <v>154700</v>
          </cell>
        </row>
        <row r="2788">
          <cell r="D2788">
            <v>12254</v>
          </cell>
          <cell r="E2788" t="e">
            <v>#VALUE!</v>
          </cell>
          <cell r="F2788" t="str">
            <v>Km-Car</v>
          </cell>
          <cell r="G2788">
            <v>154700</v>
          </cell>
        </row>
        <row r="2789">
          <cell r="D2789">
            <v>12255</v>
          </cell>
          <cell r="E2789" t="e">
            <v>#VALUE!</v>
          </cell>
          <cell r="F2789" t="str">
            <v>Km-Car</v>
          </cell>
          <cell r="G2789">
            <v>154700</v>
          </cell>
        </row>
        <row r="2790">
          <cell r="D2790">
            <v>12256</v>
          </cell>
          <cell r="E2790" t="e">
            <v>#VALUE!</v>
          </cell>
          <cell r="F2790" t="str">
            <v>Km-Car</v>
          </cell>
          <cell r="G2790">
            <v>154700</v>
          </cell>
        </row>
        <row r="2791">
          <cell r="D2791">
            <v>12257</v>
          </cell>
          <cell r="E2791" t="str">
            <v>RESISTENCIA A LA COMPRESIÓN INCONFINADA DE MEZCLAS COMPACTADAS DE SUELO-CAL CON MEDICIÓN DE ESFUERZO-DEFORMACIÓN. Norma Técnica INVE 605 -13</v>
          </cell>
          <cell r="F2791" t="str">
            <v>UN</v>
          </cell>
          <cell r="G2791">
            <v>74970</v>
          </cell>
        </row>
        <row r="2792">
          <cell r="D2792">
            <v>12258</v>
          </cell>
          <cell r="E2792" t="str">
            <v>TINTAS PENETRANTES. Norma Técnica ASTM E165</v>
          </cell>
          <cell r="F2792" t="str">
            <v>DIA</v>
          </cell>
          <cell r="G2792">
            <v>545199</v>
          </cell>
        </row>
        <row r="2793">
          <cell r="D2793">
            <v>12259</v>
          </cell>
          <cell r="E2793" t="str">
            <v>PARTÍCULAS MAGNÉTICAS. Norma Técnica ASTM E709 AWS D.1.1</v>
          </cell>
          <cell r="F2793" t="str">
            <v>DIA</v>
          </cell>
          <cell r="G2793">
            <v>545199</v>
          </cell>
        </row>
        <row r="2794">
          <cell r="D2794">
            <v>12260</v>
          </cell>
          <cell r="E2794" t="str">
            <v>EVALUACIÓN DE ADHERENCIA DEL RECUBRIMIENTO APLICADO. Norma Técnica: ASTM D4541</v>
          </cell>
          <cell r="F2794" t="str">
            <v>DIA</v>
          </cell>
          <cell r="G2794">
            <v>595000</v>
          </cell>
        </row>
        <row r="2795">
          <cell r="D2795">
            <v>12261</v>
          </cell>
          <cell r="E2795" t="str">
            <v>CALIBRACIÓN DE ESPESORES DE PELÍCULA SECA. Norma Técnica. ASTM A123/123M ASTM A153/153M D7091</v>
          </cell>
          <cell r="F2795" t="str">
            <v>DIA</v>
          </cell>
          <cell r="G2795">
            <v>595000</v>
          </cell>
        </row>
        <row r="2796">
          <cell r="D2796">
            <v>12262</v>
          </cell>
          <cell r="E2796" t="str">
            <v>EVALUACIÓN DEL ESPESOR DE PELICULA DE ZINC - CALIBRACIÓN DE ESPESORES DE PELÍCULA SECA. Norma Técnica ASTM A123/123M ASTM A153/153M</v>
          </cell>
          <cell r="F2796" t="str">
            <v>DIA</v>
          </cell>
          <cell r="G2796">
            <v>595000</v>
          </cell>
        </row>
        <row r="2797">
          <cell r="D2797">
            <v>12263</v>
          </cell>
          <cell r="E2797" t="str">
            <v>VALORACIÓN DE LA CONTINUIDAD EN PELÍCULA. Norma Técnica NTC 3951 ASTM D5162</v>
          </cell>
          <cell r="F2797" t="str">
            <v>DIA</v>
          </cell>
          <cell r="G2797">
            <v>535500</v>
          </cell>
        </row>
        <row r="2798">
          <cell r="D2798">
            <v>12264</v>
          </cell>
          <cell r="E2798" t="str">
            <v>MÉTODO DE ENSAYO PARA DETERMINAR LA FINURA DEL CEMENTO HIDRÁULICO UTILIZANDO EL TAMIZ DE 45 mm (No. 325). Norma Técnica NTC 294</v>
          </cell>
          <cell r="F2798" t="str">
            <v>UN</v>
          </cell>
          <cell r="G2798">
            <v>62713</v>
          </cell>
        </row>
        <row r="2799">
          <cell r="D2799">
            <v>12265</v>
          </cell>
          <cell r="E2799" t="str">
            <v>TUBERÍA Ø4" EN HIERRO GALVANIZADO</v>
          </cell>
          <cell r="F2799" t="str">
            <v>ML</v>
          </cell>
          <cell r="G2799">
            <v>82940</v>
          </cell>
        </row>
        <row r="2800">
          <cell r="D2800">
            <v>12266</v>
          </cell>
          <cell r="E2800" t="str">
            <v>ULTRASONIDO. Norma Técnica ASTM E164  AWS D.1.1</v>
          </cell>
          <cell r="F2800" t="str">
            <v>DIA</v>
          </cell>
          <cell r="G2800">
            <v>624750</v>
          </cell>
        </row>
        <row r="2801">
          <cell r="D2801">
            <v>12267</v>
          </cell>
          <cell r="E2801" t="str">
            <v>LAVAMANOS PORTATIL DE PEDAL TIPO MANOS LIBRES.</v>
          </cell>
          <cell r="F2801" t="str">
            <v>UN</v>
          </cell>
          <cell r="G2801">
            <v>944900</v>
          </cell>
        </row>
        <row r="2802">
          <cell r="D2802">
            <v>12268</v>
          </cell>
          <cell r="E2802" t="str">
            <v>CALIBRACION TERMOMETRO DIGITAL</v>
          </cell>
          <cell r="F2802" t="str">
            <v>UN</v>
          </cell>
          <cell r="G2802">
            <v>84490</v>
          </cell>
        </row>
        <row r="2803">
          <cell r="D2803">
            <v>12269</v>
          </cell>
          <cell r="E2803" t="str">
            <v>TERMOMETRO DIGITAL INFRAROJO PARA USO EN HUMANOS, LIBRE DE CONTACTO, IMPERMEABLE</v>
          </cell>
          <cell r="F2803" t="str">
            <v>UN</v>
          </cell>
          <cell r="G2803">
            <v>124950</v>
          </cell>
        </row>
        <row r="2804">
          <cell r="D2804">
            <v>12270</v>
          </cell>
          <cell r="E2804" t="str">
            <v>DISPENSADOR DE JABÓN LÍQUIDO O GEL ANTIBACTERIAL - ALCOHOL, CON PEDAL METÁLICO</v>
          </cell>
          <cell r="F2804" t="str">
            <v>UN</v>
          </cell>
          <cell r="G2804">
            <v>139900</v>
          </cell>
        </row>
        <row r="2805">
          <cell r="D2805">
            <v>12271</v>
          </cell>
          <cell r="E2805" t="str">
            <v>RECOLECCION, TRANSPORTE Y DISPOSICION DE RESIDUOS LÍQUIDOS PROVENIENTES DE LAVAMANOS PORTATILES. (INCLUYE EQUIPO DE SUCCIÓN)</v>
          </cell>
          <cell r="F2805" t="str">
            <v>M3</v>
          </cell>
          <cell r="G2805">
            <v>297500</v>
          </cell>
        </row>
        <row r="2806">
          <cell r="D2806">
            <v>12272</v>
          </cell>
          <cell r="E2806" t="str">
            <v>BOTIQUIN TIPO B DOTADO PORTATIL</v>
          </cell>
          <cell r="F2806" t="str">
            <v>UN</v>
          </cell>
          <cell r="G2806">
            <v>375000</v>
          </cell>
        </row>
        <row r="2807">
          <cell r="D2807">
            <v>12273</v>
          </cell>
          <cell r="E2807" t="str">
            <v xml:space="preserve">Centro fundacional Usaquen - BANCA VIRO EN CONCRETO DE 3 m DE LONGITUD Y 1730Kg DE PESO. (Incluye suministro e instalación y transporte. No incluye descargue). </v>
          </cell>
          <cell r="F2807" t="str">
            <v>UN</v>
          </cell>
          <cell r="G2807">
            <v>11305000</v>
          </cell>
        </row>
        <row r="2808">
          <cell r="D2808">
            <v>12274</v>
          </cell>
          <cell r="E2808" t="str">
            <v>Centro fundacional Usaquen - BOLARDO KINDEN EN CONCRETO</v>
          </cell>
          <cell r="F2808" t="str">
            <v>UN</v>
          </cell>
          <cell r="G2808">
            <v>380800</v>
          </cell>
        </row>
        <row r="2809">
          <cell r="D2809">
            <v>12275</v>
          </cell>
          <cell r="E2809" t="str">
            <v>Centro fundacional Usaquen - TUBO POLIPROPILENO HDPE 800mm (32")</v>
          </cell>
          <cell r="F2809" t="str">
            <v>ML</v>
          </cell>
          <cell r="G2809">
            <v>751128</v>
          </cell>
        </row>
        <row r="2810">
          <cell r="D2810">
            <v>12276</v>
          </cell>
          <cell r="E2810" t="e">
            <v>#VALUE!</v>
          </cell>
          <cell r="F2810" t="str">
            <v>M2</v>
          </cell>
          <cell r="G2810">
            <v>5730</v>
          </cell>
        </row>
        <row r="2811">
          <cell r="D2811">
            <v>12277</v>
          </cell>
          <cell r="E2811" t="str">
            <v>AFOROS DE TRANSITO (MOTORIZADOS Y NO MOTORIZADOS) A PARTIR DE CAPTURA DE VIDEO. Incluye digitación y entrega de base de datos en archivo Excel. Captura día hábil y no hábil, con sus respectivos movimientos. Incluye todos los costos directos e indirectos</v>
          </cell>
          <cell r="F2811" t="str">
            <v>HR</v>
          </cell>
          <cell r="G2811">
            <v>210374</v>
          </cell>
        </row>
        <row r="2812">
          <cell r="D2812">
            <v>12278</v>
          </cell>
          <cell r="E2812" t="str">
            <v>Proyecto Av.Boyacá desde la AC 170 hasta la AC 183: LOSETA PREFABRICADA A51 (20x40x6cm) COLOR OCRE</v>
          </cell>
          <cell r="F2812" t="str">
            <v>M2</v>
          </cell>
          <cell r="G2812">
            <v>32474</v>
          </cell>
        </row>
        <row r="2813">
          <cell r="D2813">
            <v>12279</v>
          </cell>
          <cell r="E2813" t="str">
            <v>Proyecto Av.Boyacá desde la AC 170 hasta la AC 183: LOSETA PREFABRICADA A51 (20x40x6cm) COLOR ARENA</v>
          </cell>
          <cell r="F2813" t="str">
            <v>M2</v>
          </cell>
          <cell r="G2813">
            <v>32474</v>
          </cell>
        </row>
        <row r="2814">
          <cell r="D2814">
            <v>12280</v>
          </cell>
          <cell r="E2814" t="str">
            <v>Proyecto Av.Boyacá desde la AC 170 hasta la AC 183: LOSETA PREFABRICADA A51 (20x40x6cm) COLOR GRIS</v>
          </cell>
          <cell r="F2814" t="str">
            <v>M2</v>
          </cell>
          <cell r="G2814">
            <v>30213</v>
          </cell>
        </row>
        <row r="2815">
          <cell r="D2815">
            <v>12281</v>
          </cell>
          <cell r="E2815" t="str">
            <v>Proyecto Av.Boyacá desde la AC 170 hasta la AC 183: LOSETA PREFABRICADA A55 TACTIL ALERTA (40x40x6cm) COLOR AMARILLO</v>
          </cell>
          <cell r="F2815" t="str">
            <v>M2</v>
          </cell>
          <cell r="G2815">
            <v>46667</v>
          </cell>
        </row>
        <row r="2816">
          <cell r="D2816">
            <v>12282</v>
          </cell>
          <cell r="E2816" t="str">
            <v>Proyecto Av.Boyacá desde la AC 170 hasta la AC 183: GEOBLOQUE DE POLIESTIRENO EXPANDIDO  EPS DENSIDAD 29 a 30 Kg/m3</v>
          </cell>
          <cell r="F2816" t="str">
            <v>M3</v>
          </cell>
          <cell r="G2816">
            <v>535500</v>
          </cell>
        </row>
        <row r="2817">
          <cell r="D2817">
            <v>12283</v>
          </cell>
          <cell r="E2817" t="str">
            <v>Proyecto Av.Boyacá desde la AC 170 hasta la AC 183: COLLAR DERIVACIÓN DE 8" x 1"</v>
          </cell>
          <cell r="F2817" t="str">
            <v>UN</v>
          </cell>
          <cell r="G2817">
            <v>60036</v>
          </cell>
        </row>
        <row r="2818">
          <cell r="D2818">
            <v>12284</v>
          </cell>
          <cell r="E2818" t="str">
            <v>Proyecto Av.Boyacá desde la AC 170 hasta la AC 183_CAMARA PREFABRICADA PZ8  RECTA DIAMETRO INTERNO: 1.10m , ESPESOR DE PARED: 0.126 , INCLUYE AROTAPA Y TAPA</v>
          </cell>
          <cell r="F2818" t="str">
            <v>UN</v>
          </cell>
          <cell r="G2818">
            <v>9503816</v>
          </cell>
        </row>
        <row r="2819">
          <cell r="D2819">
            <v>12285</v>
          </cell>
          <cell r="E2819" t="str">
            <v>Proyecto Av.Boyacá desde la AC 170 hasta la AC 183: CAMARA PZ10 PREFABRICADA RECTA DIAMETRO INTERNO: 1.20m , ESPESOR DE PARED: 0.136 , INCLUYE AROTAPA Y TAPA</v>
          </cell>
          <cell r="F2819" t="str">
            <v>UN</v>
          </cell>
          <cell r="G2819">
            <v>10002712</v>
          </cell>
        </row>
        <row r="2820">
          <cell r="D2820">
            <v>12286</v>
          </cell>
          <cell r="E2820" t="str">
            <v>Proyecto Av.Boyacá desde la AC 170 hasta la AC 183: POSTE EN MADERA ESTRUCTURAL INMUNIZADA (EUCALIPTO) DIAMETRO 17 A 20cm</v>
          </cell>
          <cell r="F2820" t="str">
            <v>ML</v>
          </cell>
          <cell r="G2820">
            <v>68544</v>
          </cell>
        </row>
        <row r="2821">
          <cell r="D2821">
            <v>12287</v>
          </cell>
          <cell r="E2821" t="str">
            <v>Proyecto Intersección a Desnivel Autopista Sur (NQS) con Av. Bosa: SEÑAL INFORMATIVA SI-28, TABLERO 85.01cm x 26.00cm REFLECTIVO ALTA INTENSIDAD, PEDESTAL EN ÁNGULO DE 2"x2"x1/4" H= 2.60m EN PINTURA ELECTROSTÁTICA. (Incluye Suministro e Instalación).</v>
          </cell>
          <cell r="F2821" t="str">
            <v>UN</v>
          </cell>
          <cell r="G2821">
            <v>417896</v>
          </cell>
        </row>
        <row r="2822">
          <cell r="D2822">
            <v>12288</v>
          </cell>
          <cell r="E2822" t="str">
            <v>Proyecto Intersección a Desnivel Autopista Sur (NQS) con Av. Bosa: JUNTA DE DILATACIÓN ELASTOMÉRICA 230 MOVIMIENTO 230mm+/-115mm MODULOS 1.83 m</v>
          </cell>
          <cell r="F2822" t="str">
            <v>ML</v>
          </cell>
          <cell r="G2822">
            <v>3683191</v>
          </cell>
        </row>
        <row r="2823">
          <cell r="D2823">
            <v>12289</v>
          </cell>
          <cell r="E2823" t="str">
            <v>Proyecto Intersección a Desnivel Autopista Sur (NQS) con Av. Bosa: CEMENTO ASFÁLTICO 60-70</v>
          </cell>
          <cell r="F2823" t="str">
            <v>KG</v>
          </cell>
          <cell r="G2823">
            <v>1753</v>
          </cell>
        </row>
        <row r="2824">
          <cell r="D2824">
            <v>12290</v>
          </cell>
          <cell r="E2824" t="str">
            <v>Proyecto Intersección a Desnivel Autopista Sur (NQS) con Av. Bosa: TUBERÍA HD, ACUEDUCTO, PN 16, D=300 MM - 12"</v>
          </cell>
          <cell r="F2824" t="str">
            <v>ML</v>
          </cell>
          <cell r="G2824">
            <v>46433</v>
          </cell>
        </row>
        <row r="2825">
          <cell r="D2825">
            <v>12291</v>
          </cell>
          <cell r="E2825" t="str">
            <v>Proyecto Intersección a Desnivel Autopista Sur (NQS) con Av. Bosa: TUBERÍA HD, ACUEDUCTO, PN 16, D=150 MM - 6"</v>
          </cell>
          <cell r="F2825" t="str">
            <v>ML</v>
          </cell>
          <cell r="G2825">
            <v>20895</v>
          </cell>
        </row>
        <row r="2826">
          <cell r="D2826">
            <v>12292</v>
          </cell>
          <cell r="E2826" t="str">
            <v>Proyecto Intersección a Desnivel Autopista Sur (NQS) con Av. Bosa: TUBERÍA HD, ACUEDUCTO, PN 16, D=100 MM - 4"</v>
          </cell>
          <cell r="F2826" t="str">
            <v>ML</v>
          </cell>
          <cell r="G2826">
            <v>16040</v>
          </cell>
        </row>
        <row r="2827">
          <cell r="D2827">
            <v>12293</v>
          </cell>
          <cell r="E2827" t="str">
            <v>Proyecto Intersección a Desnivel Autopista Sur (NQS) con Av. Bosa: TUBERÍA HD, ACUEDUCTO, PN 16, D=200 mm - 8"</v>
          </cell>
          <cell r="F2827" t="str">
            <v>ML</v>
          </cell>
          <cell r="G2827">
            <v>27016</v>
          </cell>
        </row>
        <row r="2828">
          <cell r="D2828">
            <v>12294</v>
          </cell>
          <cell r="E2828" t="str">
            <v>Proyecto Intersección a Desnivel Autopista Sur (NQS) con Av. Bosa: TUBERÍA HD, ACUEDUCTO, PN 16, D=400 MM - 14"</v>
          </cell>
          <cell r="F2828" t="str">
            <v>ML</v>
          </cell>
          <cell r="G2828">
            <v>55930</v>
          </cell>
        </row>
        <row r="2829">
          <cell r="D2829">
            <v>12295</v>
          </cell>
          <cell r="E2829" t="str">
            <v>Proyecto Intersección a Desnivel Autopista Sur (NQS) con Av. Bosa: CENIZA</v>
          </cell>
          <cell r="F2829" t="str">
            <v>M3</v>
          </cell>
          <cell r="G2829">
            <v>46270</v>
          </cell>
        </row>
        <row r="2830">
          <cell r="D2830">
            <v>12296</v>
          </cell>
          <cell r="E2830" t="str">
            <v>Proyecto Intersección a Desnivel Autopista Sur (NQS) con Av. Bosa: JUNTA DE DILATACIÓN ELASTOMÉRICA 160 MOVIMIENTO 160mm+/-80mm MODULOS 2 m</v>
          </cell>
          <cell r="F2830" t="str">
            <v>ML</v>
          </cell>
          <cell r="G2830">
            <v>2562006</v>
          </cell>
        </row>
        <row r="2831">
          <cell r="D2831">
            <v>12297</v>
          </cell>
          <cell r="E2831" t="str">
            <v>Proyecto Intersección a Desnivel Autopista Sur (NQS) con Av. Bosa: BASE BG TIPO A ESTABILIZADA CON ASFALTO EN CALIENTE (ASFALTO 5% 80-100)_ENTREGADO EN PLANTA</v>
          </cell>
          <cell r="F2831" t="str">
            <v>M3</v>
          </cell>
          <cell r="G2831">
            <v>432261</v>
          </cell>
        </row>
        <row r="2832">
          <cell r="D2832">
            <v>12298</v>
          </cell>
          <cell r="E2832" t="str">
            <v>Proyecto Intersección a Desnivel Autopista Sur (NQS) con Av. Bosa: TAPA DE SEGURIDAD Ø0.60m SEGÚN NP-013 EAAB (TAPAS PARA ACUEDUCTO ANEXO NP-013-8 ANEXO H)</v>
          </cell>
          <cell r="F2832" t="str">
            <v>UN</v>
          </cell>
          <cell r="G2832">
            <v>2370480</v>
          </cell>
        </row>
        <row r="2833">
          <cell r="D2833">
            <v>12299</v>
          </cell>
          <cell r="E2833" t="str">
            <v>Proyecto Intersección a Desnivel Autopista Sur (NQS) con Av. Bosa: TANQUE + TAPA FILTRO ANAEROBICO 2000 LT NEGRO/TAPA ROJA</v>
          </cell>
          <cell r="F2833" t="str">
            <v>UN</v>
          </cell>
          <cell r="G2833">
            <v>1630879</v>
          </cell>
        </row>
        <row r="2834">
          <cell r="D2834">
            <v>12300</v>
          </cell>
          <cell r="E2834" t="str">
            <v>Proyecto Intersección a Desnivel Autopista Sur (NQS) con Av. Bosa: CODO 90° BRIDADO, D 3" (DN80), ASTM A126, GALVANIZADO ASTM A123, GR. 65-45-12 CONEXIONES BRIDADAS ASME B16.42, RF, CLASE 150 LB</v>
          </cell>
          <cell r="F2834" t="str">
            <v>UN</v>
          </cell>
          <cell r="G2834">
            <v>273532</v>
          </cell>
        </row>
        <row r="2835">
          <cell r="D2835">
            <v>12301</v>
          </cell>
          <cell r="E2835" t="e">
            <v>#VALUE!</v>
          </cell>
          <cell r="F2835" t="str">
            <v>ML</v>
          </cell>
          <cell r="G2835">
            <v>1612019</v>
          </cell>
        </row>
        <row r="2836">
          <cell r="D2836">
            <v>12302</v>
          </cell>
          <cell r="E2836" t="str">
            <v>Proyecto Intersección a Desnivel Autopista Sur (NQS) con Av. Bosa: AISLADOR SÍSMICO CON NÚCLEO DE PLOMO (DIÁMETRO 1.20 m, DESPLAZAMIENTO MÁXIMO 150 mm Y CARGA AXIAL MÁXIMA 10000 kN).  INCLUYE ENSAYO DE CALIDAD LRB AL 20%</v>
          </cell>
          <cell r="F2836" t="str">
            <v>UN</v>
          </cell>
          <cell r="G2836">
            <v>97620644</v>
          </cell>
        </row>
        <row r="2837">
          <cell r="D2837">
            <v>12303</v>
          </cell>
          <cell r="E2837" t="str">
            <v>Proyecto Intersección a Desnivel Autopista Sur (NQS) con Av. Bosa: CEMENTO EXPANSIVO</v>
          </cell>
          <cell r="F2837" t="str">
            <v>KG</v>
          </cell>
          <cell r="G2837">
            <v>4250</v>
          </cell>
        </row>
        <row r="2838">
          <cell r="D2838">
            <v>12304</v>
          </cell>
          <cell r="E2838" t="str">
            <v>Proyecto Intersección a Desnivel Autopista Sur (NQS) con Av. Bosa: ROBLE AUSTRALIANO H=1.5 (Incluye siembra, tierra, abono, transporte y tutor)</v>
          </cell>
          <cell r="F2838" t="str">
            <v>UN</v>
          </cell>
          <cell r="G2838">
            <v>74899</v>
          </cell>
        </row>
        <row r="2839">
          <cell r="D2839">
            <v>12305</v>
          </cell>
          <cell r="E2839" t="str">
            <v>Proyecto Intersección a Desnivel Autopista Sur (NQS) con Av. Bosa: CAUCHO TEQUENDAMA H=1.5 (Incluye siembra, tierra, abono, transporte y tutor)</v>
          </cell>
          <cell r="F2839" t="str">
            <v>UN</v>
          </cell>
          <cell r="G2839">
            <v>49365</v>
          </cell>
        </row>
        <row r="2840">
          <cell r="D2840">
            <v>12306</v>
          </cell>
          <cell r="E2840" t="e">
            <v>#VALUE!</v>
          </cell>
          <cell r="F2840" t="str">
            <v>ML</v>
          </cell>
          <cell r="G2840">
            <v>733561</v>
          </cell>
        </row>
        <row r="2841">
          <cell r="D2841">
            <v>12307</v>
          </cell>
          <cell r="E2841" t="str">
            <v>Proyecto Intersección a Desnivel Autopista Sur (NQS) con Av. Bosa: Cinturón de Cierre en Acero φ16" revestido con Pintura Anticorrosiva. L=0,30m. Fabricado a partir de Lámina ASTM A 36 de Espesor 6mm. Presión de Trabajo = 150 psi.</v>
          </cell>
          <cell r="F2841" t="str">
            <v>UN</v>
          </cell>
          <cell r="G2841">
            <v>307766</v>
          </cell>
        </row>
        <row r="2842">
          <cell r="D2842">
            <v>12308</v>
          </cell>
          <cell r="E2842" t="e">
            <v>#VALUE!</v>
          </cell>
          <cell r="F2842" t="str">
            <v>UN</v>
          </cell>
          <cell r="G2842">
            <v>3726821</v>
          </cell>
        </row>
        <row r="2843">
          <cell r="D2843">
            <v>12309</v>
          </cell>
          <cell r="E2843" t="str">
            <v>Proyecto Intersección a Desnivel Autopista Sur (NQS) con Av. Bosa: Cinturón de Cierre en Acero φ 24" revestido con Pintura Anticorrosiva. L=0,30m. Fabricado apartir de Lámina ASTM A 36 de Espesor 6mm. Presión de Trabajo = 150 psi.</v>
          </cell>
          <cell r="F2843" t="str">
            <v>UN</v>
          </cell>
          <cell r="G2843">
            <v>484809</v>
          </cell>
        </row>
        <row r="2844">
          <cell r="D2844">
            <v>12310</v>
          </cell>
          <cell r="E2844" t="str">
            <v>Proyecto Intersección a Desnivel Autopista Sur (NQS) con Av. Bosa: Cinturón de Cierre en Acero φ36" revestido con Pintura Anticorrosiva. L=0,30m. Fabricado apartir de Lámina ASTM A 36 de Espesor 6mm. Presión de Trabajo = 150 psi.</v>
          </cell>
          <cell r="F2844" t="str">
            <v>UN</v>
          </cell>
          <cell r="G2844">
            <v>659152</v>
          </cell>
        </row>
        <row r="2845">
          <cell r="D2845">
            <v>12311</v>
          </cell>
          <cell r="E2845" t="e">
            <v>#VALUE!</v>
          </cell>
          <cell r="F2845" t="str">
            <v>UN</v>
          </cell>
          <cell r="G2845">
            <v>11763854</v>
          </cell>
        </row>
        <row r="2846">
          <cell r="D2846">
            <v>12312</v>
          </cell>
          <cell r="E2846" t="e">
            <v>#VALUE!</v>
          </cell>
          <cell r="F2846" t="str">
            <v>UN</v>
          </cell>
          <cell r="G2846">
            <v>18008308</v>
          </cell>
        </row>
        <row r="2847">
          <cell r="D2847">
            <v>12313</v>
          </cell>
          <cell r="E2847" t="e">
            <v>#VALUE!</v>
          </cell>
          <cell r="F2847" t="str">
            <v>UN</v>
          </cell>
          <cell r="G2847">
            <v>540313</v>
          </cell>
        </row>
        <row r="2848">
          <cell r="D2848">
            <v>12314</v>
          </cell>
          <cell r="E2848" t="str">
            <v>Proyecto Intersección a Desnivel Autopista Sur (NQS) con Av. Bosa: Compensador de dilatación de goma DN-400 con cuerpo en EPDM y refuerzo de nylon; con bridas giratorias zincadas en acero carbono taladradas según ASA 150 lbs. L= 130 mm.</v>
          </cell>
          <cell r="F2848" t="str">
            <v>UN</v>
          </cell>
          <cell r="G2848">
            <v>4769936</v>
          </cell>
        </row>
        <row r="2849">
          <cell r="D2849">
            <v>12315</v>
          </cell>
          <cell r="E2849" t="e">
            <v>#VALUE!</v>
          </cell>
          <cell r="F2849" t="str">
            <v>UN</v>
          </cell>
          <cell r="G2849">
            <v>1904083</v>
          </cell>
        </row>
        <row r="2850">
          <cell r="D2850">
            <v>12316</v>
          </cell>
          <cell r="E2850" t="str">
            <v>Proyecto Intersección a Desnivel Autopista Sur (NQS) con Av. Bosa: ROBLE AUSTRALIANO H-1.5 (Incluye siembra, tierra, abono, transporte y tutor)</v>
          </cell>
          <cell r="F2850" t="str">
            <v>UN</v>
          </cell>
          <cell r="G2850">
            <v>74899</v>
          </cell>
        </row>
        <row r="2851">
          <cell r="D2851">
            <v>12317</v>
          </cell>
          <cell r="E2851" t="str">
            <v>Proyecto Intersección a Desnivel Autopista Sur (NQS) con Av. Bosa: CAUCHO TEQUENDAMA H- 1.5 (Incluye siembra, tierra, abono, transporte y tutor)</v>
          </cell>
          <cell r="F2851" t="str">
            <v>UN</v>
          </cell>
          <cell r="G2851">
            <v>49365</v>
          </cell>
        </row>
        <row r="2852">
          <cell r="D2852">
            <v>12318</v>
          </cell>
          <cell r="E2852" t="str">
            <v>Proyecto Intersección a Desnivel Autopista Sur (NQS) con Av. Bosa: VÁLVULA DE MARIPOSA Ø 16"A BRIDA - BRIDA (A) (150 PSI)</v>
          </cell>
          <cell r="F2852" t="str">
            <v>UN</v>
          </cell>
          <cell r="G2852">
            <v>4144916</v>
          </cell>
        </row>
        <row r="2853">
          <cell r="D2853">
            <v>12319</v>
          </cell>
          <cell r="E2853" t="str">
            <v>BARRENO MANUAL HASTA 10M.  Incluye descripcion visual de estratos encontrados, lecturas de campo, SPT, Veleta, tipo y prof. muestras recuperadas, datos nivel freático</v>
          </cell>
          <cell r="F2853" t="str">
            <v>ML</v>
          </cell>
          <cell r="G2853">
            <v>101745</v>
          </cell>
        </row>
        <row r="2854">
          <cell r="D2854">
            <v>12320</v>
          </cell>
          <cell r="E2854" t="e">
            <v>#VALUE!</v>
          </cell>
          <cell r="F2854" t="str">
            <v>ML</v>
          </cell>
          <cell r="G2854">
            <v>166600</v>
          </cell>
        </row>
        <row r="2855">
          <cell r="D2855">
            <v>12321</v>
          </cell>
          <cell r="E2855" t="e">
            <v>#VALUE!</v>
          </cell>
          <cell r="F2855" t="str">
            <v>ML</v>
          </cell>
          <cell r="G2855">
            <v>214200</v>
          </cell>
        </row>
        <row r="2856">
          <cell r="D2856">
            <v>12322</v>
          </cell>
          <cell r="E2856" t="e">
            <v>#VALUE!</v>
          </cell>
          <cell r="F2856" t="str">
            <v>ML</v>
          </cell>
          <cell r="G2856">
            <v>214200</v>
          </cell>
        </row>
        <row r="2857">
          <cell r="D2857">
            <v>12323</v>
          </cell>
          <cell r="E2857" t="e">
            <v>#VALUE!</v>
          </cell>
          <cell r="F2857" t="str">
            <v>ML</v>
          </cell>
          <cell r="G2857">
            <v>166600</v>
          </cell>
        </row>
        <row r="2858">
          <cell r="D2858">
            <v>12324</v>
          </cell>
          <cell r="E2858" t="e">
            <v>#VALUE!</v>
          </cell>
          <cell r="F2858" t="str">
            <v>ML</v>
          </cell>
          <cell r="G2858">
            <v>196350</v>
          </cell>
        </row>
        <row r="2859">
          <cell r="D2859">
            <v>12325</v>
          </cell>
          <cell r="E2859" t="e">
            <v>#VALUE!</v>
          </cell>
          <cell r="F2859" t="str">
            <v>ML</v>
          </cell>
          <cell r="G2859">
            <v>238000</v>
          </cell>
        </row>
        <row r="2860">
          <cell r="D2860">
            <v>12326</v>
          </cell>
          <cell r="E2860" t="e">
            <v>#VALUE!</v>
          </cell>
          <cell r="F2860" t="str">
            <v>ML</v>
          </cell>
          <cell r="G2860">
            <v>297500</v>
          </cell>
        </row>
        <row r="2861">
          <cell r="D2861">
            <v>12327</v>
          </cell>
          <cell r="E2861" t="str">
            <v>PERFORACION MECANICA EN COLUVIÓN/ALUVIÓN DE 0 a 50m. Incluye recuperación continua muestras, descrip visual estratos encontrados, lecturas de campo, SPT, Veleta, tipo y profundidad de las muestras recuperadas</v>
          </cell>
          <cell r="F2861" t="str">
            <v>ML</v>
          </cell>
          <cell r="G2861">
            <v>535500</v>
          </cell>
        </row>
        <row r="2862">
          <cell r="D2862">
            <v>12328</v>
          </cell>
          <cell r="E2862" t="str">
            <v>PERFORACION MECANICA EN COLUVIÓN/ALUVIÓN mayor de 50m. Incluye recuperación continua muestras, descrip visual estratos encontrados, lecturas de campo, SPT, Veleta, tipo y profundidad de las muestras recuperadas</v>
          </cell>
          <cell r="F2862" t="str">
            <v>ML</v>
          </cell>
          <cell r="G2862">
            <v>499800</v>
          </cell>
        </row>
        <row r="2863">
          <cell r="D2863">
            <v>12329</v>
          </cell>
          <cell r="E2863" t="str">
            <v>ENSAYO DE REFRACCIÓN SISMICA</v>
          </cell>
          <cell r="F2863" t="str">
            <v>UN</v>
          </cell>
          <cell r="G2863">
            <v>2975000</v>
          </cell>
        </row>
        <row r="2864">
          <cell r="D2864">
            <v>12330</v>
          </cell>
          <cell r="E2864" t="str">
            <v xml:space="preserve">ENSAYO REMI (Refraction Microtremors) </v>
          </cell>
          <cell r="F2864" t="str">
            <v>UN</v>
          </cell>
          <cell r="G2864">
            <v>2975000</v>
          </cell>
        </row>
        <row r="2865">
          <cell r="D2865">
            <v>12331</v>
          </cell>
          <cell r="E2865" t="str">
            <v>ENSAYO MASW (Multichanel Analysis of Surface Waves). Determinación espesores estratos y velocidad de onda de corte</v>
          </cell>
          <cell r="F2865" t="str">
            <v>UN</v>
          </cell>
          <cell r="G2865">
            <v>4165000</v>
          </cell>
        </row>
        <row r="2866">
          <cell r="D2866">
            <v>12332</v>
          </cell>
          <cell r="E2866" t="str">
            <v>ENSAYO DE COLUMNA RESONANTE</v>
          </cell>
          <cell r="F2866" t="str">
            <v>UN</v>
          </cell>
          <cell r="G2866">
            <v>2380000</v>
          </cell>
        </row>
        <row r="2867">
          <cell r="D2867">
            <v>12333</v>
          </cell>
          <cell r="E2867" t="str">
            <v>ENSAYO TRIAXIAL CICLICO</v>
          </cell>
          <cell r="F2867" t="str">
            <v>UN</v>
          </cell>
          <cell r="G2867">
            <v>2380000</v>
          </cell>
        </row>
        <row r="2868">
          <cell r="D2868">
            <v>12334</v>
          </cell>
          <cell r="E2868" t="str">
            <v>ENSAYO Piezoelectric Bender Element</v>
          </cell>
          <cell r="F2868" t="str">
            <v>UN</v>
          </cell>
          <cell r="G2868">
            <v>963900</v>
          </cell>
        </row>
        <row r="2869">
          <cell r="D2869">
            <v>12335</v>
          </cell>
          <cell r="E2869" t="str">
            <v>EXPANSIÓN CONTROLADA EN CONSOLIDOMETRO</v>
          </cell>
          <cell r="F2869" t="str">
            <v>UN</v>
          </cell>
          <cell r="G2869">
            <v>321300</v>
          </cell>
        </row>
        <row r="2870">
          <cell r="D2870">
            <v>12336</v>
          </cell>
          <cell r="E2870" t="str">
            <v>ENSAYO DE VELETA DE LABORATORIO</v>
          </cell>
          <cell r="F2870" t="str">
            <v>UN</v>
          </cell>
          <cell r="G2870">
            <v>10175</v>
          </cell>
        </row>
        <row r="2871">
          <cell r="D2871">
            <v>12337</v>
          </cell>
          <cell r="E2871" t="str">
            <v>PIEZOMETRO DE CABEZA ABIERTA TIPO CASAGRANDE, para medición de las fluctuaciones del nivel freático</v>
          </cell>
          <cell r="F2871" t="str">
            <v>ML</v>
          </cell>
          <cell r="G2871">
            <v>297500</v>
          </cell>
        </row>
        <row r="2872">
          <cell r="D2872">
            <v>12338</v>
          </cell>
          <cell r="E2872" t="str">
            <v>GEORADAR(GPR)- Ground Penetrating Radar. Señal electromagnética de alta frecuencia, barrido con antena. Detección de redes</v>
          </cell>
          <cell r="F2872" t="str">
            <v>UN</v>
          </cell>
          <cell r="G2872">
            <v>5355000</v>
          </cell>
        </row>
        <row r="2873">
          <cell r="D2873">
            <v>12339</v>
          </cell>
          <cell r="E2873" t="str">
            <v>Estudios y Diseños proyectos de Valorización: APIQUE MANUAL HASTA 1.50m DE 0.50m X 0.50m - (Relleno y adecuación del sitio - incluye transporte.)</v>
          </cell>
          <cell r="F2873" t="str">
            <v>UN</v>
          </cell>
          <cell r="G2873">
            <v>297500</v>
          </cell>
        </row>
        <row r="2874">
          <cell r="D2874">
            <v>12340</v>
          </cell>
          <cell r="E2874" t="str">
            <v>Estudios y Diseños proyectos de Valorización: APIQUE MANUAL EN ZONA DURA DE 0,65m x 0,65m x1,5m (Incluye demolición, excavación, recuperación de muestras alteradas e inalteradas, reparación con base granular y mezcla en frío e=0,10m) - Horario Nocturno</v>
          </cell>
          <cell r="F2874" t="str">
            <v>UN</v>
          </cell>
          <cell r="G2874">
            <v>678577</v>
          </cell>
        </row>
        <row r="2875">
          <cell r="D2875">
            <v>12341</v>
          </cell>
          <cell r="E2875" t="str">
            <v>MARCO Y TAPA PARA CAJA DE INSPECCION CODENSA CS290</v>
          </cell>
          <cell r="F2875" t="str">
            <v>UN</v>
          </cell>
          <cell r="G2875">
            <v>1963500</v>
          </cell>
        </row>
        <row r="2876">
          <cell r="D2876">
            <v>12342</v>
          </cell>
          <cell r="E2876" t="str">
            <v>PROYECTO CONSTRUCCIÓN DE LA AVENIDA BOYACÁ (AK 72) CÁMARA GRP P271 TIPO II (0°) DN ENTRADA 2000 DN SALIDA 2000 (BL1+BL2=2250 MM) DN CHIMENEA  1200 (H=1550 MM), INCLUYE ESCALERA Y ACCESORIOS, NO INCLUYE TRANSPORTE NI TUBERÍA. SUMINISTRO</v>
          </cell>
          <cell r="F2876" t="str">
            <v>UN</v>
          </cell>
          <cell r="G2876">
            <v>30681868</v>
          </cell>
        </row>
        <row r="2877">
          <cell r="D2877">
            <v>12343</v>
          </cell>
          <cell r="E2877" t="str">
            <v>PROYECTO CONSTRUCCIÓN DE LA AVENIDA BOYACÁ (AK 72) CÁMARA GRP P2 TIPO II (1°-30°) DN ENTRADA 2000 DN SALIDA 2000 (BL1+BL2=3200 MM) DN CHIMENEA  1200 (H=1550 MM), INCLUYE ESCALERA Y ACCESORIOS, NO  INCLUYE TRANSPORTE NI TUBERÍA. SUMINISTRO.</v>
          </cell>
          <cell r="F2877" t="str">
            <v>UN</v>
          </cell>
          <cell r="G2877">
            <v>37512370</v>
          </cell>
        </row>
        <row r="2878">
          <cell r="D2878">
            <v>12344</v>
          </cell>
          <cell r="E2878" t="str">
            <v>PROYECTO CONSTRUCCIÓN DE LA AVENIDA BOYACÁ (AK 72) CÁMARA GRP P70 TIPO II (31°-60°) DN ENTRADA 2000 DN SALIDA 2000 (BL1+BL2=3800 MM) DN CHIMENEA  1200 (H=1550 MM), INCLUYE ESCALERA Y ACCESORIOS, NO INCLUYE TRANSPORTE NI TUBERÍA. SUMINISTRO</v>
          </cell>
          <cell r="F2878" t="str">
            <v>UN</v>
          </cell>
          <cell r="G2878">
            <v>41716584</v>
          </cell>
        </row>
        <row r="2879">
          <cell r="D2879">
            <v>12345</v>
          </cell>
          <cell r="E2879" t="str">
            <v>ALQUILER SOPLETE GAS 2,5 CM BOQUILLA DIÁMETRO CON GATILLO QUEMADOR DISCOVER</v>
          </cell>
          <cell r="F2879" t="str">
            <v>UN/DIA</v>
          </cell>
          <cell r="G2879">
            <v>10568</v>
          </cell>
        </row>
        <row r="2880">
          <cell r="D2880">
            <v>12346</v>
          </cell>
          <cell r="E2880" t="str">
            <v>RECARGA DE CILINDRO DE GAS 40 LB</v>
          </cell>
          <cell r="F2880" t="str">
            <v>UN</v>
          </cell>
          <cell r="G2880">
            <v>75400</v>
          </cell>
        </row>
        <row r="2881">
          <cell r="D2881">
            <v>12347</v>
          </cell>
          <cell r="E2881" t="str">
            <v>MANTO ASFÁLTICO IMPERMEABILIZANTE HDPE + FP 250</v>
          </cell>
          <cell r="F2881" t="str">
            <v>ROLLO</v>
          </cell>
          <cell r="G2881">
            <v>285576</v>
          </cell>
        </row>
        <row r="2882">
          <cell r="D2882">
            <v>12348</v>
          </cell>
          <cell r="E2882" t="str">
            <v>EMULSIÓN ASFÁLTICA IMPERMEABILIZANTE ED-9 - Impermeabilización y reparación de humedad. (Tambor de 55 galones)</v>
          </cell>
          <cell r="F2882" t="str">
            <v>GLN</v>
          </cell>
          <cell r="G2882">
            <v>642600</v>
          </cell>
        </row>
        <row r="2883">
          <cell r="D2883">
            <v>12349</v>
          </cell>
          <cell r="E2883" t="str">
            <v>COPA T11 4X2 PULG GRAMOS 24 DESBASTE CARBONO</v>
          </cell>
          <cell r="F2883" t="str">
            <v>UN</v>
          </cell>
          <cell r="G2883">
            <v>45432</v>
          </cell>
        </row>
        <row r="2884">
          <cell r="D2884">
            <v>12350</v>
          </cell>
          <cell r="E2884" t="str">
            <v>TORRE DE ANDAMIO CERTIFICADO DE 1,4 X 1,4 A 3 METROS BASE RODANTE</v>
          </cell>
          <cell r="F2884" t="str">
            <v>DIA</v>
          </cell>
          <cell r="G2884">
            <v>29056</v>
          </cell>
        </row>
        <row r="2885">
          <cell r="D2885">
            <v>12351</v>
          </cell>
          <cell r="E2885" t="str">
            <v>TEJIDO DE FIBRA DE CARBONO PARA REFORZAMIENTO ESTRUCTURAL. Rollo de 50cm x 100M</v>
          </cell>
          <cell r="F2885" t="str">
            <v>ROLLO</v>
          </cell>
          <cell r="G2885">
            <v>11316375</v>
          </cell>
        </row>
        <row r="2886">
          <cell r="D2886">
            <v>12352</v>
          </cell>
          <cell r="E2886" t="str">
            <v>MORTERO SIN CONTRACCIÓN PARA ANCLAJES Y RELLENOS DE PRECISIÓN</v>
          </cell>
          <cell r="F2886" t="str">
            <v>BULTO</v>
          </cell>
          <cell r="G2886">
            <v>137484</v>
          </cell>
        </row>
        <row r="2887">
          <cell r="D2887">
            <v>12353</v>
          </cell>
          <cell r="E2887" t="str">
            <v>APOYO ELASTOMÉRICO D60 400MM X 69MM CON 5 PLATINAS DE REFUERZO INTERNO</v>
          </cell>
          <cell r="F2887" t="str">
            <v>UN</v>
          </cell>
          <cell r="G2887">
            <v>963900</v>
          </cell>
        </row>
        <row r="2888">
          <cell r="D2888">
            <v>12355</v>
          </cell>
          <cell r="E2888" t="str">
            <v>TORRE DE ANDAMIO ESTÁNDAR DE 1,40m x 2,07m  A 4 METROS, CON BASE RODANTE (Alquiler)</v>
          </cell>
          <cell r="F2888" t="str">
            <v>DIA</v>
          </cell>
          <cell r="G2888">
            <v>22874</v>
          </cell>
        </row>
        <row r="2889">
          <cell r="D2889">
            <v>12356</v>
          </cell>
          <cell r="E2889" t="str">
            <v>LÁMINA HR 8mm x 20"A588 GR B/A709 GR 50/W</v>
          </cell>
          <cell r="F2889" t="str">
            <v>KG</v>
          </cell>
          <cell r="G2889">
            <v>5096</v>
          </cell>
        </row>
        <row r="2890">
          <cell r="D2890">
            <v>12357</v>
          </cell>
          <cell r="E2890" t="str">
            <v>BOTIQUIN TIPO A DOTADO PORTATIL</v>
          </cell>
          <cell r="F2890" t="str">
            <v>UN</v>
          </cell>
          <cell r="G2890">
            <v>125000</v>
          </cell>
        </row>
        <row r="2891">
          <cell r="D2891">
            <v>12358</v>
          </cell>
          <cell r="E2891" t="str">
            <v xml:space="preserve">APOYOS DE NEOPRENO DE 500mm x 400mm x 50mm Dureza 60. Con refuerzo de 2 láminas de 1/4" </v>
          </cell>
          <cell r="F2891" t="str">
            <v>UN</v>
          </cell>
          <cell r="G2891">
            <v>508000</v>
          </cell>
        </row>
        <row r="2892">
          <cell r="D2892">
            <v>12359</v>
          </cell>
          <cell r="E2892" t="str">
            <v>Ejecución de las obras y actividades complementarias para el reforzamiento estructural de puentes vehiculares en Bogotá D.C. Grupo C - VÁLVULA TIPO MARIPOSA DOBLE EXCENTRICIDAD SIN ACTUADOR 150PSI DE Ø20"</v>
          </cell>
          <cell r="F2892" t="str">
            <v>UN</v>
          </cell>
          <cell r="G2892">
            <v>27206489</v>
          </cell>
        </row>
        <row r="2893">
          <cell r="D2893">
            <v>12360</v>
          </cell>
          <cell r="E2893" t="e">
            <v>#VALUE!</v>
          </cell>
          <cell r="F2893" t="str">
            <v>UN</v>
          </cell>
          <cell r="G2893">
            <v>6580224</v>
          </cell>
        </row>
        <row r="2894">
          <cell r="D2894">
            <v>12361</v>
          </cell>
          <cell r="E2894" t="e">
            <v>#VALUE!</v>
          </cell>
          <cell r="F2894" t="str">
            <v>UN</v>
          </cell>
          <cell r="G2894">
            <v>4401453</v>
          </cell>
        </row>
        <row r="2895">
          <cell r="D2895">
            <v>12362</v>
          </cell>
          <cell r="E2895" t="str">
            <v>Ejecución de las obras y actividades complementarias para el reforzamiento estructural de puentes vehiculares en Bogotá D.C. Grupo C: IZAJE DE VIGA PARA REEMPLAZO DE APOYOS DE NEOPRENO, CON SISTEMA HIDRÁULICO SINCRÓNICO</v>
          </cell>
          <cell r="F2895" t="str">
            <v>UN</v>
          </cell>
          <cell r="G2895">
            <v>4076000</v>
          </cell>
        </row>
        <row r="2896">
          <cell r="D2896">
            <v>12363</v>
          </cell>
          <cell r="E2896" t="str">
            <v>Pretil metálico PMH-13</v>
          </cell>
          <cell r="F2896" t="str">
            <v>ML</v>
          </cell>
          <cell r="G2896">
            <v>1551649</v>
          </cell>
        </row>
        <row r="2897">
          <cell r="D2897">
            <v>12364</v>
          </cell>
          <cell r="E2897" t="str">
            <v>REFORZAMIENTO PUENTES VEHICULARES SOBRE LA AV CIUDAD DE QUITO Y CENTENARIO -CTO 1436 DE 2017, SIKADUR - 35 Hi_Mod LV</v>
          </cell>
          <cell r="F2897" t="str">
            <v>KG</v>
          </cell>
          <cell r="G2897">
            <v>173712</v>
          </cell>
        </row>
        <row r="2898">
          <cell r="D2898">
            <v>12365</v>
          </cell>
          <cell r="E2898" t="str">
            <v>REFORZAMIENTO PUENTES VEHICULARES SOBRE LA AV CIUDAD DE QUITO Y CENTENARIO -CTO 1436 DE 2017, SIKACOLOR 555W</v>
          </cell>
          <cell r="F2898" t="str">
            <v>KG</v>
          </cell>
          <cell r="G2898">
            <v>40425</v>
          </cell>
        </row>
        <row r="2899">
          <cell r="D2899">
            <v>12366</v>
          </cell>
          <cell r="E2899" t="e">
            <v>#VALUE!</v>
          </cell>
          <cell r="F2899" t="str">
            <v>ML</v>
          </cell>
          <cell r="G2899">
            <v>1793167</v>
          </cell>
        </row>
        <row r="2900">
          <cell r="D2900">
            <v>12367</v>
          </cell>
          <cell r="E2900" t="e">
            <v>#VALUE!</v>
          </cell>
          <cell r="F2900" t="str">
            <v>ML</v>
          </cell>
          <cell r="G2900">
            <v>2069383</v>
          </cell>
        </row>
        <row r="2901">
          <cell r="D2901">
            <v>12368</v>
          </cell>
          <cell r="E2901" t="str">
            <v>REFORZAMIENTO PUENTES VEHICULARES SOBRE LA AV CIUDAD DE QUITO Y CENTENARIO -CTO 1436 DE 2017, CESPEDONES</v>
          </cell>
          <cell r="F2901" t="str">
            <v>M2</v>
          </cell>
          <cell r="G2901">
            <v>3100</v>
          </cell>
        </row>
        <row r="2902">
          <cell r="D2902">
            <v>12369</v>
          </cell>
          <cell r="E2902" t="str">
            <v>REFORZAMIENTO PUENTES VEHICULARES SOBRE LA AV CIUDAD DE QUITO Y CENTENARIO -CTO 1436 DE 2017, TORONES POSTENSADOS PARA REFORZAMIENTO EXTERNO DE 1/2" TENSIONADO 16,9 TON. SUMINISTRO E INSTALACIÓN, TENSIONAMIENTO, MANO DE OBRA, EQUIPOS EN GENERAL.</v>
          </cell>
          <cell r="F2902" t="str">
            <v>ML</v>
          </cell>
          <cell r="G2902">
            <v>17816</v>
          </cell>
        </row>
        <row r="2903">
          <cell r="D2903">
            <v>12370</v>
          </cell>
          <cell r="E2903" t="str">
            <v>REFORZAMIENTO PUENTES VEHICULARES SOBRE LA AV CIUDAD DE QUITO Y CENTENARIO -CTO 1436 DE 2017, TORON Ø 5/8" ADHERIDO ASTM 416, GRADO 270K, baja relación (vigas nuevas)</v>
          </cell>
          <cell r="F2903" t="str">
            <v>ML</v>
          </cell>
          <cell r="G2903">
            <v>11545</v>
          </cell>
        </row>
        <row r="2904">
          <cell r="D2904">
            <v>12371</v>
          </cell>
          <cell r="E2904" t="str">
            <v>REFORZAMIENTO PUENTES VEHICULARES SOBRE LA AV CIUDAD DE QUITO Y CENTENARIO -CTO 1436 DE 2017, TEE HD EXTREMO LISO 20" x 20" (500X500mm)</v>
          </cell>
          <cell r="F2904" t="str">
            <v>UN</v>
          </cell>
          <cell r="G2904">
            <v>8449000</v>
          </cell>
        </row>
        <row r="2905">
          <cell r="D2905">
            <v>12372</v>
          </cell>
          <cell r="E2905" t="str">
            <v>REFORZAMIENTO PUENTES VEHICULARES SOBRE LA AV CIUDAD DE QUITO Y CENTENARIO -CTO 1436 DE 2017, VALVULA PURGA D = 4"</v>
          </cell>
          <cell r="F2905" t="str">
            <v>UN</v>
          </cell>
          <cell r="G2905">
            <v>912580</v>
          </cell>
        </row>
        <row r="2906">
          <cell r="D2906">
            <v>12373</v>
          </cell>
          <cell r="E2906" t="str">
            <v>CONCRETO MR45 (350 Kg/cm2) ACELERADO 7 DÍAS</v>
          </cell>
          <cell r="F2906" t="str">
            <v>M3</v>
          </cell>
          <cell r="G2906">
            <v>609042</v>
          </cell>
        </row>
        <row r="2907">
          <cell r="D2907">
            <v>12374</v>
          </cell>
          <cell r="E2907" t="str">
            <v>MORTERO IMPERMEABLE PARA REPARACIONES ESTRUCTURALES MODIFICADO CON RESINA ACRÍLICA DE DOS COMPONENTES</v>
          </cell>
          <cell r="F2907" t="str">
            <v>KG</v>
          </cell>
          <cell r="G2907">
            <v>8933</v>
          </cell>
        </row>
        <row r="2908">
          <cell r="D2908">
            <v>12375</v>
          </cell>
          <cell r="E2908" t="str">
            <v>CODO EN ACERO Ø24" ENTRE 67 1/2° Y 90° JUNTA ESPIGO Y CAMPANA, CON EMPAQUE DE CAUCHO, CON REVEST.INT. Y RECUBR. EXT. EN MORTERO DE CEMENTO. L= 1.65m x 1.65m</v>
          </cell>
          <cell r="F2908" t="str">
            <v>UN</v>
          </cell>
          <cell r="G2908">
            <v>8988665</v>
          </cell>
        </row>
        <row r="2909">
          <cell r="D2909">
            <v>12376</v>
          </cell>
          <cell r="E2909" t="str">
            <v>TAPON DE ACERO 16" SOLDADO</v>
          </cell>
          <cell r="F2909" t="str">
            <v>UN</v>
          </cell>
          <cell r="G2909">
            <v>641648</v>
          </cell>
        </row>
        <row r="2910">
          <cell r="D2910">
            <v>12377</v>
          </cell>
          <cell r="E2910" t="str">
            <v>REDUCCIÓN EN ACERO Ø 20" x 16" CON ESPIGO Ø 20" Y CAMPANA Ø 16, REVESTIDA INTERIOR Y EXTERIOR CON MORTERO CEMENTO. L= 0.58m PRESIÓN DE TRABAJO= 150 PSI</v>
          </cell>
          <cell r="F2910" t="str">
            <v>UN</v>
          </cell>
          <cell r="G2910">
            <v>3793482</v>
          </cell>
        </row>
        <row r="2911">
          <cell r="D2911">
            <v>12378</v>
          </cell>
          <cell r="E2911" t="str">
            <v>Proyecto factibilidad, estudios y diseños para la construcción de los puntos inestables de la vía Bogotá - La Calera: CONCRETO CELULAR DE 1500 psi 28 días. Incluye servicio de Autobomba</v>
          </cell>
          <cell r="F2911" t="str">
            <v>M3</v>
          </cell>
          <cell r="G2911">
            <v>403609</v>
          </cell>
        </row>
        <row r="2912">
          <cell r="D2912">
            <v>12379</v>
          </cell>
          <cell r="E2912" t="e">
            <v>#VALUE!</v>
          </cell>
          <cell r="F2912" t="str">
            <v>GLB</v>
          </cell>
          <cell r="G2912">
            <v>53265610</v>
          </cell>
        </row>
        <row r="2913">
          <cell r="D2913">
            <v>12380</v>
          </cell>
          <cell r="E2913" t="e">
            <v>#VALUE!</v>
          </cell>
          <cell r="F2913" t="str">
            <v>UN</v>
          </cell>
          <cell r="G2913">
            <v>279888</v>
          </cell>
        </row>
        <row r="2914">
          <cell r="D2914">
            <v>12381</v>
          </cell>
          <cell r="E2914" t="str">
            <v>MEZCLA ASFÁLTICA EN CALIENTE TIPO MS 20 CON ADICIÓN DE FIBRA SINTÉTICA DE ALTA RESISTENCIA (ARAMIDA Y POLIOLEFINA). ENTREGADA EN PLANTA</v>
          </cell>
          <cell r="F2914" t="str">
            <v>M3</v>
          </cell>
          <cell r="G2914">
            <v>618464</v>
          </cell>
        </row>
        <row r="2915">
          <cell r="D2915">
            <v>12382</v>
          </cell>
          <cell r="E2915" t="str">
            <v>MICROFIBRA DE POLIPROPILENO PARA CONCRETO Y MORTERO CON PLASTIFICANTE EN POLVO</v>
          </cell>
          <cell r="F2915" t="str">
            <v>KG</v>
          </cell>
          <cell r="G2915">
            <v>29833</v>
          </cell>
        </row>
        <row r="2916">
          <cell r="D2916">
            <v>12383</v>
          </cell>
          <cell r="E2916" t="str">
            <v>JUNTA DE DILATACIÓN ELASTOMÉRICA 160 MOVIMIENTO 160mm+/-80mm</v>
          </cell>
          <cell r="F2916" t="str">
            <v>ML</v>
          </cell>
          <cell r="G2916">
            <v>2499000</v>
          </cell>
        </row>
        <row r="2917">
          <cell r="D2917">
            <v>12384</v>
          </cell>
          <cell r="E2917" t="str">
            <v>JUNTA DE DILATACIÓN ELASTOMÉRICA 230 MOVIMIENTO 230mm+/-115mm</v>
          </cell>
          <cell r="F2917" t="str">
            <v>ML</v>
          </cell>
          <cell r="G2917">
            <v>5355000</v>
          </cell>
        </row>
        <row r="2918">
          <cell r="D2918">
            <v>12386</v>
          </cell>
          <cell r="E2918" t="e">
            <v>#VALUE!</v>
          </cell>
          <cell r="F2918" t="str">
            <v>ML</v>
          </cell>
          <cell r="G2918">
            <v>2298790</v>
          </cell>
        </row>
        <row r="2919">
          <cell r="D2919">
            <v>12387</v>
          </cell>
          <cell r="E2919" t="str">
            <v>Ampliacion puente vehicular calle 153 por Autonorte - Ecomuro 40x40x20 cm Mamposteria</v>
          </cell>
          <cell r="F2919" t="str">
            <v>UN</v>
          </cell>
          <cell r="G2919">
            <v>10115</v>
          </cell>
        </row>
        <row r="2920">
          <cell r="D2920">
            <v>12388</v>
          </cell>
          <cell r="E2920" t="str">
            <v>Ampliacion puente vehicular calle 153 por Autonorte - Lamina súper T formaleta 1200 x 1600 x 15 mm</v>
          </cell>
          <cell r="F2920" t="str">
            <v>M2</v>
          </cell>
          <cell r="G2920">
            <v>22427</v>
          </cell>
        </row>
        <row r="2921">
          <cell r="D2921">
            <v>12389</v>
          </cell>
          <cell r="E2921" t="str">
            <v>Ampliacion puente vehicular calle 153 por Autonorte - Pruebas PIT a pilotes de 0.50-0.60m de diámetro</v>
          </cell>
          <cell r="F2921" t="str">
            <v>UN</v>
          </cell>
          <cell r="G2921">
            <v>160844</v>
          </cell>
        </row>
        <row r="2922">
          <cell r="D2922">
            <v>12390</v>
          </cell>
          <cell r="E2922" t="str">
            <v xml:space="preserve">Conteo cualitativo y cuantitativo de fitolitos en las muestras de suelo, interpretando y reconstruyendo el contexto arqueobótanico. </v>
          </cell>
          <cell r="F2922" t="str">
            <v>UN</v>
          </cell>
          <cell r="G2922">
            <v>1500000</v>
          </cell>
        </row>
        <row r="2923">
          <cell r="D2923">
            <v>12391</v>
          </cell>
          <cell r="E2923" t="str">
            <v>Datación por Carbono 14 y extracción de colageno oseo.</v>
          </cell>
          <cell r="F2923" t="str">
            <v>UN</v>
          </cell>
          <cell r="G2923">
            <v>1865225</v>
          </cell>
        </row>
        <row r="2924">
          <cell r="D2924">
            <v>12392</v>
          </cell>
          <cell r="E2924" t="str">
            <v>Transporte aereo , entrega más rapida, de una muestra de 5 kg, desde la ciudad de Bogota hasta Ciudad de Mexico</v>
          </cell>
          <cell r="F2924" t="str">
            <v>UN</v>
          </cell>
          <cell r="G2924">
            <v>812182</v>
          </cell>
        </row>
        <row r="2925">
          <cell r="D2925">
            <v>12393</v>
          </cell>
          <cell r="E2925" t="str">
            <v>Elaboración, digitalización y descripción de sección delgada de fragmento ceramica.</v>
          </cell>
          <cell r="F2925" t="str">
            <v>MUESTRA</v>
          </cell>
          <cell r="G2925">
            <v>833000</v>
          </cell>
        </row>
        <row r="2926">
          <cell r="D2926">
            <v>12394</v>
          </cell>
          <cell r="E2926" t="str">
            <v xml:space="preserve">Prueba de carga estatica en Pilote  hasta 100 Ton. ASTM D1143-07. Incluye Transporte de Equipos </v>
          </cell>
          <cell r="F2926" t="str">
            <v>UN</v>
          </cell>
          <cell r="G2926">
            <v>7407747</v>
          </cell>
        </row>
        <row r="2927">
          <cell r="D2927">
            <v>12396</v>
          </cell>
          <cell r="E2927" t="str">
            <v>Analisis Bioantropologico de  restos oseos humanos, cuarteta basica , informe y base de datos detallada. (Incluye limpieza y registro fotografico).</v>
          </cell>
          <cell r="F2927" t="str">
            <v>UN</v>
          </cell>
          <cell r="G2927">
            <v>920000</v>
          </cell>
        </row>
        <row r="2928">
          <cell r="D2928">
            <v>12397</v>
          </cell>
          <cell r="E2928" t="str">
            <v>ASFALTO 60/70</v>
          </cell>
          <cell r="F2928" t="str">
            <v>M3</v>
          </cell>
          <cell r="G2928">
            <v>1753</v>
          </cell>
        </row>
        <row r="2929">
          <cell r="D2929">
            <v>12398</v>
          </cell>
          <cell r="E2929" t="str">
            <v>SUMINISTRO REFUERZO BARRA TITÁN 73-35, INCLUYE ACOPLES Y BROCA DE PERFORACIÓN</v>
          </cell>
          <cell r="F2929" t="str">
            <v>ML</v>
          </cell>
          <cell r="G2929">
            <v>576576</v>
          </cell>
        </row>
        <row r="2930">
          <cell r="D2930">
            <v>12399</v>
          </cell>
          <cell r="E2930" t="str">
            <v>TUBERÍA ESTRUCTURAL METÁLICA ASTM A-500 GRADO C PARA ENCAMISADO. DIÁMETRO EXTERIOR 220 MM Y ESPESOR DE PARED 8 mm</v>
          </cell>
          <cell r="F2930" t="str">
            <v>ML</v>
          </cell>
          <cell r="G2930">
            <v>234020</v>
          </cell>
        </row>
        <row r="2931">
          <cell r="D2931">
            <v>12400</v>
          </cell>
          <cell r="E2931" t="str">
            <v>Ejecución de Obras y actividades complementarias para el reforzamiento estructural de puentes vehiculares en Bogotá D.C. , EJECUCIÓN DE MICROPILOTES, INCLUYE PERFORACIÓN, LLENADO E INYECCIÓN HASTA 100 KG DE CEMENTO E INSTALACIÓN DE REFUERZO</v>
          </cell>
          <cell r="F2931" t="str">
            <v>ML</v>
          </cell>
          <cell r="G2931">
            <v>295270</v>
          </cell>
        </row>
        <row r="2932">
          <cell r="D2932">
            <v>12401</v>
          </cell>
          <cell r="E2932" t="e">
            <v>#VALUE!</v>
          </cell>
          <cell r="F2932" t="str">
            <v>UN</v>
          </cell>
          <cell r="G2932">
            <v>13875400</v>
          </cell>
        </row>
        <row r="2933">
          <cell r="D2933">
            <v>12402</v>
          </cell>
          <cell r="E2933" t="e">
            <v>#VALUE!</v>
          </cell>
          <cell r="F2933" t="str">
            <v>UN</v>
          </cell>
          <cell r="G2933">
            <v>4401453</v>
          </cell>
        </row>
        <row r="2934">
          <cell r="D2934">
            <v>12403</v>
          </cell>
          <cell r="E2934" t="e">
            <v>#VALUE!</v>
          </cell>
          <cell r="F2934" t="str">
            <v>UN</v>
          </cell>
          <cell r="G2934">
            <v>4684435</v>
          </cell>
        </row>
        <row r="2935">
          <cell r="D2935">
            <v>12404</v>
          </cell>
          <cell r="E2935" t="str">
            <v>FIBRA DE CARBONO UNIDIRECCIONAL DE ALTA RESISTENCIA. Rollos de 50 m2 / (Ancho: 0.50 m x Largo: 100 m) Peso por m2: 300 g.</v>
          </cell>
          <cell r="F2935" t="str">
            <v>ML</v>
          </cell>
          <cell r="G2935">
            <v>113164</v>
          </cell>
        </row>
        <row r="2936">
          <cell r="D2936">
            <v>12405</v>
          </cell>
          <cell r="E2936" t="str">
            <v>RESINA  DE IMPREGNACIÓN DE ALTO MÓDULO Y ALTA RESISTENCIA</v>
          </cell>
          <cell r="F2936" t="str">
            <v>KG</v>
          </cell>
          <cell r="G2936">
            <v>137125</v>
          </cell>
        </row>
        <row r="2937">
          <cell r="D2937">
            <v>12406</v>
          </cell>
          <cell r="E2937" t="str">
            <v>Ejecución de Obras y actividades complementarias para el reforzamiento estructural de puentes vehiculares en Bogotá D.C. , GEOBLOQUE EN POLIESTIRENO EXPANDIDO Densidad 30 Kg/M3 MEDIDAS 3,07m x 1,30m x 0,53m (2,12 M3).</v>
          </cell>
          <cell r="F2937" t="str">
            <v>M3</v>
          </cell>
          <cell r="G2937">
            <v>552160</v>
          </cell>
        </row>
        <row r="2938">
          <cell r="D2938">
            <v>12407</v>
          </cell>
          <cell r="E2938" t="e">
            <v>#VALUE!</v>
          </cell>
          <cell r="F2938" t="str">
            <v>UN</v>
          </cell>
          <cell r="G2938">
            <v>88298</v>
          </cell>
        </row>
        <row r="2939">
          <cell r="D2939">
            <v>12408</v>
          </cell>
          <cell r="E2939" t="e">
            <v>#VALUE!</v>
          </cell>
          <cell r="F2939" t="str">
            <v>UN</v>
          </cell>
          <cell r="G2939">
            <v>10056</v>
          </cell>
        </row>
        <row r="2940">
          <cell r="D2940">
            <v>12410</v>
          </cell>
          <cell r="E2940" t="str">
            <v>Ampliacion puente vehicular calle 153 por Autonorte - Prueba de carga para puente vehicular.  Incluye nivelación de precisión e informe.  No incluye señalización, vigilancia, permisos, cargas necesarias para la prueba ni el pesaje de las cargas.</v>
          </cell>
          <cell r="F2940" t="str">
            <v>UN</v>
          </cell>
          <cell r="G2940">
            <v>94129089</v>
          </cell>
        </row>
        <row r="2941">
          <cell r="D2941">
            <v>12411</v>
          </cell>
          <cell r="E2941" t="str">
            <v>Ampliacion puente vehicular calle 153 por Autonorte - Prueba dinámica PDA (dirección, instrumentación, toma de señales, análisis CAPWAP e informe)</v>
          </cell>
          <cell r="F2941" t="str">
            <v>UN</v>
          </cell>
          <cell r="G2941">
            <v>5355000</v>
          </cell>
        </row>
        <row r="2942">
          <cell r="D2942">
            <v>12412</v>
          </cell>
          <cell r="E2942" t="str">
            <v>Ampliacion puente vehicular calle 153 por Autonorte - CENIZA VOLANTE</v>
          </cell>
          <cell r="F2942" t="str">
            <v>M3</v>
          </cell>
          <cell r="G2942">
            <v>48195</v>
          </cell>
        </row>
        <row r="2943">
          <cell r="D2943">
            <v>12413</v>
          </cell>
          <cell r="E2943" t="str">
            <v>Ampliacion puente vehicular calle 153 por Autonorte - BASE ESTABILIZADA CON ASFALTO EN CALIENTE MGEA-A ENTREGADA EN PLANTA</v>
          </cell>
          <cell r="F2943" t="str">
            <v>M3</v>
          </cell>
          <cell r="G2943">
            <v>362950</v>
          </cell>
        </row>
        <row r="2944">
          <cell r="D2944">
            <v>12414</v>
          </cell>
          <cell r="E2944" t="str">
            <v>CONSTRUCCIÓN, TRANSPORTE Y SUMINISTRO DE BICICLETERO EN TUBO METÁLICO AGUA NEGRA DE 1 1/4" x 2,5 mm DESARROLLO 2,50m PLATINA DE ANCLAJE DE 4" x 4" x 1/4" TORNILLOS EXPANSIVO DE 3 1/4" x 1/4", PINTURA ELECTROSTÁTICA</v>
          </cell>
          <cell r="F2944" t="str">
            <v>UN</v>
          </cell>
          <cell r="G2944">
            <v>95903</v>
          </cell>
        </row>
        <row r="2945">
          <cell r="D2945">
            <v>12415</v>
          </cell>
          <cell r="E2945" t="str">
            <v>SUMINISTRO DE BICICLETERO EN TUBO DE 1 1/2” CAL 3mm. ACERO INOXIDABLE, TERMINACIÓN COLOR NATURAL</v>
          </cell>
          <cell r="F2945" t="str">
            <v>UN</v>
          </cell>
          <cell r="G2945">
            <v>261800</v>
          </cell>
        </row>
        <row r="2946">
          <cell r="D2946">
            <v>12416</v>
          </cell>
          <cell r="E2946" t="e">
            <v>#VALUE!</v>
          </cell>
          <cell r="F2946" t="str">
            <v>M2</v>
          </cell>
          <cell r="G2946">
            <v>20</v>
          </cell>
        </row>
        <row r="2947">
          <cell r="D2947">
            <v>12417</v>
          </cell>
          <cell r="E2947" t="e">
            <v>#VALUE!</v>
          </cell>
          <cell r="F2947" t="str">
            <v>M2</v>
          </cell>
          <cell r="G2947">
            <v>99</v>
          </cell>
        </row>
        <row r="2948">
          <cell r="D2948">
            <v>12418</v>
          </cell>
          <cell r="E2948" t="e">
            <v>#VALUE!</v>
          </cell>
          <cell r="F2948" t="str">
            <v>UN</v>
          </cell>
          <cell r="G2948">
            <v>12078500</v>
          </cell>
        </row>
        <row r="2949">
          <cell r="D2949">
            <v>12419</v>
          </cell>
          <cell r="E2949" t="e">
            <v>#VALUE!</v>
          </cell>
          <cell r="F2949" t="str">
            <v>UN</v>
          </cell>
          <cell r="G2949">
            <v>11387917</v>
          </cell>
        </row>
        <row r="2950">
          <cell r="D2950">
            <v>12420</v>
          </cell>
          <cell r="E2950" t="str">
            <v>Estudios y diseños de diagnostico estructural y actualización Sísmica puentes contrato IDU 1574. Monitoreo de Piezómetro de Hilo Vibrátil (Incluye visita e informe semanal y alerta cuando la presión sea superior a 6t/m2)</v>
          </cell>
          <cell r="F2950" t="str">
            <v>VISITA</v>
          </cell>
          <cell r="G2950">
            <v>297500</v>
          </cell>
        </row>
        <row r="2951">
          <cell r="D2951">
            <v>12421</v>
          </cell>
          <cell r="E2951" t="e">
            <v>#VALUE!</v>
          </cell>
          <cell r="F2951" t="str">
            <v>VISITA</v>
          </cell>
          <cell r="G2951">
            <v>218575</v>
          </cell>
        </row>
        <row r="2952">
          <cell r="D2952">
            <v>12422</v>
          </cell>
          <cell r="E2952" t="str">
            <v>AMPLIACION PUENTE VEHICULAR CALLE 153 POR AUTONORTE - ADITIVO PARA PUENTE DE ADHERENCIA DE CONCRETO FRESCO A ENDURECIDO</v>
          </cell>
          <cell r="F2952" t="str">
            <v>UN</v>
          </cell>
          <cell r="G2952">
            <v>85855</v>
          </cell>
        </row>
        <row r="2953">
          <cell r="D2953">
            <v>12423</v>
          </cell>
          <cell r="E2953" t="str">
            <v>AMPLIACION PUENTE VEHICULAR CALLE 153 POR AUTONORTE - SUMINISTRO E INSTALACION JUNTA DE DILATACIÓN MOVIMIENTO TOTAL 180mm (+/-90mm)</v>
          </cell>
          <cell r="F2953" t="str">
            <v>UN</v>
          </cell>
          <cell r="G2953">
            <v>3129450</v>
          </cell>
        </row>
        <row r="2954">
          <cell r="D2954">
            <v>12424</v>
          </cell>
          <cell r="E2954" t="str">
            <v>AMPLIACION PUENTE VEHICULAR CALLE 153 POR AUTONORTE - INCLINOMETRO EN TERRENO L=20 METROS (INCLUYE PERFORACION, SUMINISTRO E INSTALACION)</v>
          </cell>
          <cell r="F2954" t="str">
            <v>UN</v>
          </cell>
          <cell r="G2954">
            <v>4848333</v>
          </cell>
        </row>
        <row r="2955">
          <cell r="D2955">
            <v>12425</v>
          </cell>
          <cell r="E2955" t="str">
            <v>AMPLIACION PUENTE VEHICULAR CALLE 153 POR AUTONORTE - PIEZOMETROS DE TUBO ABIERTO TIPO CASAGRANDE L=20 METROS (INCLUYE PERFORACION, SUMINISTRO)</v>
          </cell>
          <cell r="F2955" t="str">
            <v>UN/MES</v>
          </cell>
          <cell r="G2955">
            <v>2796315</v>
          </cell>
        </row>
        <row r="2956">
          <cell r="D2956">
            <v>12426</v>
          </cell>
          <cell r="E2956" t="str">
            <v>AMPLIACION PUENTE VEHICULAR CALLE 153 POR AUTONORTE - EXTENSOMETROS FIJOS DE VARILLA DE 20 METROS CON PUNTO DE LECTURA MANUAL Y UNA SOLA POSICION (INCLUYE PERFORACION, LECTURA E INFORME; NO INCLUYE TOPOGRAFIA)</v>
          </cell>
          <cell r="F2956" t="str">
            <v>UN</v>
          </cell>
          <cell r="G2956">
            <v>5055603</v>
          </cell>
        </row>
        <row r="2957">
          <cell r="D2957">
            <v>12428</v>
          </cell>
          <cell r="E2957" t="str">
            <v>FUMIGADORA DE ESPALDA. ASPERSOR BOMBA MANUAL 20 LITROS. DESINFECCIÓN._(Según Apéndice Bioseguridad Covid 19_V1 y V2)</v>
          </cell>
          <cell r="F2957" t="str">
            <v>UN</v>
          </cell>
          <cell r="G2957">
            <v>163990</v>
          </cell>
        </row>
        <row r="2958">
          <cell r="D2958">
            <v>12429</v>
          </cell>
          <cell r="E2958" t="str">
            <v>TAPABOCAS N95 SIN FILTRO._(Según Apéndice Bioseguridad Covid 19_V1 y V2)</v>
          </cell>
          <cell r="F2958" t="str">
            <v>UN</v>
          </cell>
          <cell r="G2958">
            <v>4290</v>
          </cell>
        </row>
        <row r="2959">
          <cell r="D2959">
            <v>12430</v>
          </cell>
          <cell r="E2959" t="str">
            <v>GEL ANTIBACTERIAL Antiséptico para manos sin enjuague, a base de glicerina, alcohol antiséptico al 70%, contenido máx. de agua 30%._(Según Apéndice Bioseguridad Covid 19_V1 y V2)</v>
          </cell>
          <cell r="F2959" t="str">
            <v>LT</v>
          </cell>
          <cell r="G2959">
            <v>9000</v>
          </cell>
        </row>
        <row r="2960">
          <cell r="D2960">
            <v>12431</v>
          </cell>
          <cell r="E2960" t="str">
            <v>BOLSA PARA BASURA TIPO INDUSTRIAL NEGRA DE 60 x 90 Cm CALIBRE 2 (PAQUETE DE 30 UNIDADES)_(Según Apéndice Bioseguridad Covid 19_V2)</v>
          </cell>
          <cell r="F2960" t="str">
            <v>UN</v>
          </cell>
          <cell r="G2960">
            <v>11881</v>
          </cell>
        </row>
        <row r="2961">
          <cell r="D2961">
            <v>12432</v>
          </cell>
          <cell r="E2961" t="str">
            <v>RECOLECCION, TRANSPORTE Y DISPOSICION DE RESIDUOS LÍQUIDOS PROVENIENTES DE LAVAMANOS PORTATILES. (INCLUYE EQUIPO DE SUCCIÓN)_(Según Apéndice Bioseguridad Covid 19_V2)</v>
          </cell>
          <cell r="F2961" t="str">
            <v>M3</v>
          </cell>
          <cell r="G2961">
            <v>250000</v>
          </cell>
        </row>
        <row r="2962">
          <cell r="D2962">
            <v>12434</v>
          </cell>
          <cell r="E2962" t="str">
            <v>HIPOCLORITO AL 5%._(Según Apéndice Bioseguridad Covid 19_V1 y V2)</v>
          </cell>
          <cell r="F2962" t="str">
            <v>LT</v>
          </cell>
          <cell r="G2962">
            <v>1842</v>
          </cell>
        </row>
        <row r="2963">
          <cell r="D2963">
            <v>12435</v>
          </cell>
          <cell r="E2963" t="str">
            <v>BOTIQUÍN TIPO A DOTADO PORTÁTIL_(Según Apéndice Bioseguridad Covid 19_V2)</v>
          </cell>
          <cell r="F2963" t="str">
            <v>UN</v>
          </cell>
          <cell r="G2963">
            <v>105042</v>
          </cell>
        </row>
        <row r="2964">
          <cell r="D2964">
            <v>12436</v>
          </cell>
          <cell r="E2964" t="str">
            <v>JABÓN LIQUIDO PARA MANOS._(Según Apéndice Bioseguridad Covid 19_V1 y V2)</v>
          </cell>
          <cell r="F2964" t="str">
            <v>GLN</v>
          </cell>
          <cell r="G2964">
            <v>14900</v>
          </cell>
        </row>
        <row r="2965">
          <cell r="D2965">
            <v>12437</v>
          </cell>
          <cell r="E2965" t="str">
            <v>RESPIRADOR ELASTOMÉRICO MEDIA CARA_(Según Apéndice Bioseguridad Covid 19)</v>
          </cell>
          <cell r="F2965" t="str">
            <v>UN</v>
          </cell>
          <cell r="G2965">
            <v>36891</v>
          </cell>
        </row>
        <row r="2966">
          <cell r="D2966">
            <v>12438</v>
          </cell>
          <cell r="E2966" t="str">
            <v>BOTIQUÍN TIPO B DOTADO PORTÁTIL_(Según Apéndice Bioseguridad Covid 19_V1)</v>
          </cell>
          <cell r="F2966" t="str">
            <v>UN</v>
          </cell>
          <cell r="G2966">
            <v>375000</v>
          </cell>
        </row>
        <row r="2967">
          <cell r="D2967">
            <v>12439</v>
          </cell>
          <cell r="E2967" t="str">
            <v>LAVAMANOS PORTÁTIL EN ACERO INOXIDABLE CON DOS TANQUES PARA AGUA LIMPIA Y RESIDUAL DE 20 LT C/U. _(Según Apéndice Bioseguridad Covid 19_V1)</v>
          </cell>
          <cell r="F2967" t="str">
            <v>UN</v>
          </cell>
          <cell r="G2967">
            <v>950000</v>
          </cell>
        </row>
        <row r="2968">
          <cell r="D2968">
            <v>12440</v>
          </cell>
          <cell r="E2968" t="str">
            <v>CALIBRACION TERMOMETRO DIGITAL_(Según Apéndice Bioseguridad Covid 19_V2)</v>
          </cell>
          <cell r="F2968" t="str">
            <v>UN</v>
          </cell>
          <cell r="G2968">
            <v>71000</v>
          </cell>
        </row>
        <row r="2969">
          <cell r="D2969">
            <v>12441</v>
          </cell>
          <cell r="E2969" t="str">
            <v>CAMILLA EN FIBRA CON ARNÉS - INMOVILIZADOR Y SEÑAL ._(Según Apéndice Bioseguridad Covid 19_V1 y V2)</v>
          </cell>
          <cell r="F2969" t="str">
            <v>UN</v>
          </cell>
          <cell r="G2969">
            <v>142456</v>
          </cell>
        </row>
        <row r="2970">
          <cell r="D2970">
            <v>12442</v>
          </cell>
          <cell r="E2970" t="str">
            <v>CANECA PLÁSTICA CON TAPA 60 LTS_(Según Apéndice Bioseguridad Covid 19_V1 y V2)</v>
          </cell>
          <cell r="F2970" t="str">
            <v>UN</v>
          </cell>
          <cell r="G2970">
            <v>56000</v>
          </cell>
        </row>
        <row r="2971">
          <cell r="D2971">
            <v>12443</v>
          </cell>
          <cell r="E2971" t="str">
            <v>CARPA VESTIER 2.0m x 2.0m TECHO Y ESTRUCTURA CON LATERALES EN LONA._(Según Apéndice Bioseguridad Covid 19_V1 y V2)</v>
          </cell>
          <cell r="F2971" t="str">
            <v>UN</v>
          </cell>
          <cell r="G2971">
            <v>810000</v>
          </cell>
        </row>
        <row r="2972">
          <cell r="D2972">
            <v>12444</v>
          </cell>
          <cell r="E2972" t="str">
            <v>CARROTANQUE IRRIGADOR DE AGUA-VIAJE._(Según Apéndice Bioseguridad Covid 19_V1 y V2)</v>
          </cell>
          <cell r="F2972" t="str">
            <v>VIAJE</v>
          </cell>
          <cell r="G2972">
            <v>163866</v>
          </cell>
        </row>
        <row r="2973">
          <cell r="D2973">
            <v>12445</v>
          </cell>
          <cell r="E2973" t="str">
            <v>CHALECO REFLECTIVO EN TELA._(Según Apéndice Bioseguridad Covid 19_V1 y V2)</v>
          </cell>
          <cell r="F2973" t="str">
            <v>UN</v>
          </cell>
          <cell r="G2973">
            <v>13361</v>
          </cell>
        </row>
        <row r="2974">
          <cell r="D2974">
            <v>12446</v>
          </cell>
          <cell r="E2974" t="str">
            <v>TERMOMETRO DIGITAL INFRAROJO PARA USO EN HUMANOS, LIBRE DE CONTACTO, IMPERMEABLE_(Según Apéndice Bioseguridad Covid 19_V2)</v>
          </cell>
          <cell r="F2974" t="str">
            <v>UN</v>
          </cell>
          <cell r="G2974">
            <v>124950</v>
          </cell>
        </row>
        <row r="2975">
          <cell r="D2975">
            <v>12447</v>
          </cell>
          <cell r="E2975" t="str">
            <v>TERMOMETRO INFRARROJO PARA USO EN HUMANOS, LIBRE DE CONTACTO, IMPERMEABLE._(Según Apéndice Bioseguridad Covid 19_V1)</v>
          </cell>
          <cell r="F2975" t="str">
            <v>UN</v>
          </cell>
          <cell r="G2975">
            <v>110000</v>
          </cell>
        </row>
        <row r="2976">
          <cell r="D2976">
            <v>12448</v>
          </cell>
          <cell r="E2976" t="str">
            <v>TOALLAS DE PAPEL PARA MANOS. TIPO Z. DOBLE HOJA. (PAQUETE 150 HOJAS)_(Según Apéndice Bioseguridad Covid 19_V1 y V2)</v>
          </cell>
          <cell r="F2976" t="str">
            <v>UN</v>
          </cell>
          <cell r="G2976">
            <v>4622</v>
          </cell>
        </row>
        <row r="2977">
          <cell r="D2977">
            <v>12450</v>
          </cell>
          <cell r="E2977" t="str">
            <v>PETO PVC - (Según Apéndice Bioseguridad Covid 19)</v>
          </cell>
          <cell r="F2977" t="str">
            <v>UN</v>
          </cell>
          <cell r="G2977">
            <v>8151</v>
          </cell>
        </row>
        <row r="2978">
          <cell r="D2978">
            <v>12451</v>
          </cell>
          <cell r="E2978" t="str">
            <v>MONOGAFAS CON VENTILACIÓN DIRECTA _(Según Apéndice Bioseguridad Covid 19)</v>
          </cell>
          <cell r="F2978" t="str">
            <v>PAR</v>
          </cell>
          <cell r="G2978">
            <v>6639</v>
          </cell>
        </row>
        <row r="2979">
          <cell r="D2979">
            <v>12452</v>
          </cell>
          <cell r="E2979" t="str">
            <v>APISONADOR MECÁNICO (CANGURO O SALTARÍN) - GOLPES POR MINUTO DE 585 A 808 - INCLUYE COMBUSTIBLE</v>
          </cell>
          <cell r="F2979" t="str">
            <v>DIA</v>
          </cell>
          <cell r="G2979">
            <v>73655</v>
          </cell>
        </row>
        <row r="2980">
          <cell r="D2980">
            <v>12453</v>
          </cell>
          <cell r="E2980" t="str">
            <v>VYNIPEL DE 50cm x 50cm CALIBRE 6 - (Según apéndice de Bioseguridad Covid 19)</v>
          </cell>
          <cell r="F2980" t="str">
            <v>ROLLO</v>
          </cell>
          <cell r="G2980">
            <v>17498</v>
          </cell>
        </row>
        <row r="2981">
          <cell r="D2981">
            <v>12454</v>
          </cell>
          <cell r="E2981" t="str">
            <v>MINICARGADOR CON MARTILLO HIDRÁULICO - GOLPES POR MINUTO DEL MARTILLO DE 700 A 944 - INCLUYE OPERARIO Y COMBUSTIBLE</v>
          </cell>
          <cell r="F2981" t="str">
            <v>HR</v>
          </cell>
          <cell r="G2981">
            <v>154700</v>
          </cell>
        </row>
        <row r="2982">
          <cell r="D2982">
            <v>12455</v>
          </cell>
          <cell r="E2982" t="str">
            <v>MOTOSOLDADOR - CORRIENTE DE SOLDADURA MÁXIMA DE 195 A 600 AMPERIOS - INCLUYE COMBUSTIBLE</v>
          </cell>
          <cell r="F2982" t="str">
            <v>DIA</v>
          </cell>
          <cell r="G2982">
            <v>116302</v>
          </cell>
        </row>
        <row r="2983">
          <cell r="D2983">
            <v>12456</v>
          </cell>
          <cell r="E2983" t="str">
            <v>LAVAMANOS PORTATIL DE PEDAL TIPO MANOS LIBRES._(Según Apéndice Bioseguridad Covid 19_V2)</v>
          </cell>
          <cell r="F2983" t="str">
            <v>UN</v>
          </cell>
          <cell r="G2983">
            <v>794034</v>
          </cell>
        </row>
        <row r="2984">
          <cell r="D2984">
            <v>12457</v>
          </cell>
          <cell r="E2984" t="str">
            <v>BIG BAG TELA POLIPROPILENO R220 GM/2 Rollo de 100m-100cm x 100cm x 160cm Solapa/Fondo Ciego. Reata 25/30 blancos (Según Apéndice Bioseguridad Covid 19)</v>
          </cell>
          <cell r="F2984" t="str">
            <v>UN</v>
          </cell>
          <cell r="G2984">
            <v>40041</v>
          </cell>
        </row>
        <row r="2985">
          <cell r="D2985">
            <v>12458</v>
          </cell>
          <cell r="E2985" t="str">
            <v>ROTOMARTILLO DEMOLEDOR - POTENCIA DE 1400 A 1600 WATTS</v>
          </cell>
          <cell r="F2985" t="str">
            <v>HR</v>
          </cell>
          <cell r="G2985">
            <v>3579</v>
          </cell>
        </row>
        <row r="2986">
          <cell r="D2986">
            <v>12459</v>
          </cell>
          <cell r="E2986" t="str">
            <v>BARREDORA MECÁNICA DE TIPO ROTATORIO AUTOPROPULSADA - VOLUMEN DE LA TOLVA DE 2 A 2.5 METROS CÚBICOS.</v>
          </cell>
          <cell r="F2986" t="str">
            <v>MES</v>
          </cell>
          <cell r="G2986">
            <v>42840000</v>
          </cell>
        </row>
        <row r="2987">
          <cell r="D2987">
            <v>12460</v>
          </cell>
          <cell r="E2987" t="str">
            <v>BULLDOZER MEDIANO - MASA DE 18 A 24 TONELADAS - INCLUYE OPERARIO Y COMBUSTIBLE</v>
          </cell>
          <cell r="F2987" t="str">
            <v>HR</v>
          </cell>
          <cell r="G2987">
            <v>214438</v>
          </cell>
        </row>
        <row r="2988">
          <cell r="D2988">
            <v>12461</v>
          </cell>
          <cell r="E2988" t="str">
            <v>CARGADOR FRONTAL - MASA DE 10 A 18 TONELADAS - INCLUYE OPERARIO Y COMBUSTIBLE.</v>
          </cell>
          <cell r="F2988" t="str">
            <v>HR</v>
          </cell>
          <cell r="G2988">
            <v>218583</v>
          </cell>
        </row>
        <row r="2989">
          <cell r="D2989">
            <v>12462</v>
          </cell>
          <cell r="E2989" t="str">
            <v>VIBROCOMPACTADOR MIXTO (RODILLO + NEUMÁTICOS) - POTENCIA DE 22 A 26 kW - INCLUYE OPERARIO Y COMBUSTIBLE</v>
          </cell>
          <cell r="F2989" t="str">
            <v>DIA</v>
          </cell>
          <cell r="G2989">
            <v>98041</v>
          </cell>
        </row>
        <row r="2990">
          <cell r="D2990">
            <v>12463</v>
          </cell>
          <cell r="E2990" t="str">
            <v>CONCRETO DE TEMPERATURA CONTROLADA 44 MPa (420 Kg/cm2). Norma tecnica ET-2018 - 100</v>
          </cell>
          <cell r="F2990" t="str">
            <v>M3</v>
          </cell>
          <cell r="G2990">
            <v>511700</v>
          </cell>
        </row>
        <row r="2991">
          <cell r="D2991">
            <v>12464</v>
          </cell>
          <cell r="E2991" t="str">
            <v>CONCRETO DE TEMPERATURA CONTROLADA 28. Norma Tecnica ET-2018 - 99</v>
          </cell>
          <cell r="F2991" t="str">
            <v>M3</v>
          </cell>
          <cell r="G2991">
            <v>456960</v>
          </cell>
        </row>
        <row r="2992">
          <cell r="D2992">
            <v>12465</v>
          </cell>
          <cell r="E2992" t="str">
            <v>CONCRETO DE TEMPERATURA CONTROLADA 24 . Norma Tecnica ET-2018 - 98</v>
          </cell>
          <cell r="F2992" t="str">
            <v>M3</v>
          </cell>
          <cell r="G2992">
            <v>445655</v>
          </cell>
        </row>
        <row r="2993">
          <cell r="D2993">
            <v>12466</v>
          </cell>
          <cell r="E2993" t="str">
            <v>SUBBASE GRANULAR CLASE B  - SBG50 (SBGB_SBG50). Norma Tecnica ET-2018 - 122</v>
          </cell>
          <cell r="F2993" t="str">
            <v>M3</v>
          </cell>
          <cell r="G2993">
            <v>61880</v>
          </cell>
        </row>
        <row r="2994">
          <cell r="D2994">
            <v>12467</v>
          </cell>
          <cell r="E2994" t="str">
            <v>SUBBASE GRANULAR CLASE A  - SBG50 (SBGA_SBG50). Norma Tecnica ET-2018 - 123</v>
          </cell>
          <cell r="F2994" t="str">
            <v>M3</v>
          </cell>
          <cell r="G2994">
            <v>63070</v>
          </cell>
        </row>
        <row r="2995">
          <cell r="D2995">
            <v>12468</v>
          </cell>
          <cell r="E2995" t="str">
            <v>DETERMINACIÓN DE RESISTENCIA A HONGOS. Norma Técnica: ASTM G21</v>
          </cell>
          <cell r="F2995" t="str">
            <v>UN</v>
          </cell>
          <cell r="G2995">
            <v>714000</v>
          </cell>
        </row>
        <row r="2996">
          <cell r="D2996">
            <v>12469</v>
          </cell>
          <cell r="E2996" t="str">
            <v>EFICIENCIA EN LA SOLDADURA. Norma Técnica: GRI-GS-13</v>
          </cell>
          <cell r="F2996" t="str">
            <v>UN</v>
          </cell>
          <cell r="G2996">
            <v>333200</v>
          </cell>
        </row>
        <row r="2997">
          <cell r="D2997">
            <v>12470</v>
          </cell>
          <cell r="E2997" t="str">
            <v>RESISTENCIA DE UNIONES O NODOS. Norma técnica: ASTM D7737 GRI GG2</v>
          </cell>
          <cell r="F2997" t="str">
            <v>UN</v>
          </cell>
          <cell r="G2997">
            <v>333200</v>
          </cell>
        </row>
        <row r="2998">
          <cell r="D2998">
            <v>12471</v>
          </cell>
          <cell r="E2998" t="str">
            <v>PRUEBA DE SANIDAD REALIZADA EN LABORATORIO (INCLUYE PROBETAS). Norma técnica: AWS D.1.1</v>
          </cell>
          <cell r="F2998" t="str">
            <v>UN</v>
          </cell>
          <cell r="G2998">
            <v>1636250</v>
          </cell>
        </row>
        <row r="2999">
          <cell r="D2999">
            <v>12472</v>
          </cell>
          <cell r="E2999" t="str">
            <v>DESGASTE DE LAMINA EN ALUMINIO. Norma técnica: ASTM D3389</v>
          </cell>
          <cell r="F2999" t="str">
            <v>UN</v>
          </cell>
          <cell r="G2999">
            <v>935000</v>
          </cell>
        </row>
        <row r="3000">
          <cell r="D3000">
            <v>12473</v>
          </cell>
          <cell r="E3000" t="str">
            <v>DISPOSICIÓN FINAL DE RESIDUOS PELIGROSOS(MATERIALES CON CARACTERÍSTICAS DE PELIGROSIDAD TÓXICA, CORROSIVO, INFLAMABLES, EXPLOSIVOS Y/O ESPECIALES (RESIDUOS APROVECHABLES MEZCLADOS, COLCHONES, SOFÁS, F_(Según Apéndice Bioseguridad Covid 19)</v>
          </cell>
          <cell r="F3000" t="str">
            <v>KG</v>
          </cell>
          <cell r="G3000">
            <v>1303</v>
          </cell>
        </row>
        <row r="3001">
          <cell r="D3001">
            <v>12474</v>
          </cell>
          <cell r="E3001" t="str">
            <v>EFECTOS DEL CALOR Y DEL AIRE SOBRE EL ASFALTO EN LÁMINA DELGADA. Norma técnica: INVE 721-13</v>
          </cell>
          <cell r="F3001" t="str">
            <v>UN</v>
          </cell>
          <cell r="G3001">
            <v>173999</v>
          </cell>
        </row>
        <row r="3002">
          <cell r="D3002">
            <v>12475</v>
          </cell>
          <cell r="E3002" t="str">
            <v>ANÁLISIS VOLUMÉTRICO DE MEZCLAS ASFÁLTICAS COMPACTADAS EN CALIENTE. Norma técnica: INVE 799-13</v>
          </cell>
          <cell r="F3002" t="str">
            <v>UN</v>
          </cell>
          <cell r="G3002">
            <v>98056</v>
          </cell>
        </row>
        <row r="3003">
          <cell r="D3003">
            <v>12476</v>
          </cell>
          <cell r="E3003" t="str">
            <v>MÉTODO DE PRUEBA ESTÁNDAR PARA SODIO EN AGUA POR ESPECTROFOTOMETRÍA DE ABSORCIÓN ATÓMICA. Norma técnica: ASTM D4191</v>
          </cell>
          <cell r="F3003" t="str">
            <v>UN</v>
          </cell>
          <cell r="G3003">
            <v>35538</v>
          </cell>
        </row>
        <row r="3004">
          <cell r="D3004">
            <v>12477</v>
          </cell>
          <cell r="E3004" t="str">
            <v>MÉTODO DE PRUEBA ESTÁNDAR PARA POTASIO EN AGUA POR ESPECTROFOTOMETRÍA DE ABSORCIÓN ATÓMICA. Norma técnica: ASTM D4192</v>
          </cell>
          <cell r="F3004" t="str">
            <v>UN</v>
          </cell>
          <cell r="G3004">
            <v>35538</v>
          </cell>
        </row>
        <row r="3005">
          <cell r="D3005">
            <v>12478</v>
          </cell>
          <cell r="E3005" t="str">
            <v>MÉTODOS DE PRUEBA ESTÁNDAR PARA IONES DE CLORURO EN AGUA. Norma técnica: ASTM D512</v>
          </cell>
          <cell r="F3005" t="str">
            <v>UN</v>
          </cell>
          <cell r="G3005">
            <v>24983</v>
          </cell>
        </row>
        <row r="3006">
          <cell r="D3006">
            <v>12479</v>
          </cell>
          <cell r="E3006" t="str">
            <v>FILTRO P-100 PARTÍCULAS S/ACEITE HUMOS METÁLICOS VAPORES_(Según Apéndice Bioseguridad Covid 19)</v>
          </cell>
          <cell r="F3006" t="str">
            <v>PAR</v>
          </cell>
          <cell r="G3006">
            <v>33613</v>
          </cell>
        </row>
        <row r="3007">
          <cell r="D3007">
            <v>12480</v>
          </cell>
          <cell r="E3007" t="str">
            <v>MÉTODO DE PRUEBA ESTÁNDAR PARA IONES SULFATO EN AGUA. Norma técnica: ASTM D516</v>
          </cell>
          <cell r="F3007" t="str">
            <v>UN</v>
          </cell>
          <cell r="G3007">
            <v>24983</v>
          </cell>
        </row>
        <row r="3008">
          <cell r="D3008">
            <v>12481</v>
          </cell>
          <cell r="E3008" t="str">
            <v>ESPESOR DE LA PELÍCULA DE ASFALTO EN MEZCLAS BITUMINOSAS. Norma técnica: INVE 741-13</v>
          </cell>
          <cell r="F3008" t="str">
            <v>UN</v>
          </cell>
          <cell r="G3008">
            <v>259300</v>
          </cell>
        </row>
        <row r="3009">
          <cell r="D3009">
            <v>12482</v>
          </cell>
          <cell r="E3009" t="str">
            <v>GORRO DESECHABLE COFIA BLANCO_(Según Apéndice Bioseguridad Covid 19)</v>
          </cell>
          <cell r="F3009" t="str">
            <v>UN</v>
          </cell>
          <cell r="G3009">
            <v>236</v>
          </cell>
        </row>
        <row r="3010">
          <cell r="D3010">
            <v>12483</v>
          </cell>
          <cell r="E3010" t="str">
            <v>FORMALETA CONCRETO AUTOCOMPACTANTE</v>
          </cell>
          <cell r="F3010" t="str">
            <v>DIA</v>
          </cell>
          <cell r="G3010">
            <v>833</v>
          </cell>
        </row>
        <row r="3011">
          <cell r="D3011">
            <v>12484</v>
          </cell>
          <cell r="E3011" t="str">
            <v>FORMALETA CONCRETO MASIVO</v>
          </cell>
          <cell r="F3011" t="str">
            <v>DIA</v>
          </cell>
          <cell r="G3011">
            <v>833</v>
          </cell>
        </row>
        <row r="3012">
          <cell r="D3012">
            <v>12485</v>
          </cell>
          <cell r="E3012" t="str">
            <v>TELEHANDLER - CARGA MÁXIMA DE 4 A 5 TONELADAS - INCLUYE OPERARIO Y COMBUSTIBLE</v>
          </cell>
          <cell r="F3012" t="str">
            <v>HR</v>
          </cell>
          <cell r="G3012">
            <v>139220</v>
          </cell>
        </row>
        <row r="3013">
          <cell r="D3013">
            <v>12486</v>
          </cell>
          <cell r="E3013" t="str">
            <v>FORMALETAS DESLIZANTES</v>
          </cell>
          <cell r="F3013" t="str">
            <v>DIA</v>
          </cell>
          <cell r="G3013">
            <v>845</v>
          </cell>
        </row>
        <row r="3014">
          <cell r="D3014">
            <v>12487</v>
          </cell>
          <cell r="E3014" t="str">
            <v>ADOQUIN RECTANGULAR RANURADO EN CONCRETO A28 200mm x 100mm. CARTILLA-003</v>
          </cell>
          <cell r="F3014" t="str">
            <v>UN</v>
          </cell>
          <cell r="G3014">
            <v>1178</v>
          </cell>
        </row>
        <row r="3015">
          <cell r="D3015">
            <v>12488</v>
          </cell>
          <cell r="E3015" t="str">
            <v>COMPACTADOR VIBRATORIO MONOCILÍNDRICO MANUAL (BENITIN) - POTENCIA DE 4.8 A 5.9 hp - INCLUYE OPERARIO Y COMBUSTIBLE</v>
          </cell>
          <cell r="F3015" t="str">
            <v>DIA</v>
          </cell>
          <cell r="G3015">
            <v>339200</v>
          </cell>
        </row>
        <row r="3016">
          <cell r="D3016">
            <v>12489</v>
          </cell>
          <cell r="E3016" t="str">
            <v>ADOQUIN TIPO I EN ARCILLA A29 210 mm x 145 mm.  CARTILLA-004</v>
          </cell>
          <cell r="F3016" t="str">
            <v>UN</v>
          </cell>
          <cell r="G3016">
            <v>672</v>
          </cell>
        </row>
        <row r="3017">
          <cell r="D3017">
            <v>12490</v>
          </cell>
          <cell r="E3017" t="str">
            <v>PISOS DE ESCALERA EN MATERIAL SINTÉTICO (e= 25mm), EN PUENTES PEATONALES PROTOTIPO PARA BOGOTÁ D.C. Norma Tecnica ET-2018 - 118</v>
          </cell>
          <cell r="F3017" t="str">
            <v>M2</v>
          </cell>
          <cell r="G3017">
            <v>1086470</v>
          </cell>
        </row>
        <row r="3018">
          <cell r="D3018">
            <v>12491</v>
          </cell>
          <cell r="E3018" t="str">
            <v>COMPACTADOR VIBRATORIO BICICILÍNDRICO MANUAL (BENITIN) - INCLUYE OPERARIO Y COMBUSTIBLE</v>
          </cell>
          <cell r="F3018" t="str">
            <v>DIA</v>
          </cell>
          <cell r="G3018">
            <v>411967</v>
          </cell>
        </row>
        <row r="3019">
          <cell r="D3019">
            <v>12492</v>
          </cell>
          <cell r="E3019" t="str">
            <v>EXCAVADORA MEDIANA SOBRE ORUGAS - POTENCIA DE 105 A 119 kW - INCLUYE OPERARIO Y COMBUSTIBLE</v>
          </cell>
          <cell r="F3019" t="str">
            <v>HR</v>
          </cell>
          <cell r="G3019">
            <v>185640</v>
          </cell>
        </row>
        <row r="3020">
          <cell r="D3020">
            <v>12493</v>
          </cell>
          <cell r="E3020" t="str">
            <v>EXCAVADORA GRANDE SOBRE ORUGAS  - POTENCIA DE 177 A 200 kW - INCLUYE OPERARIO Y COMBUSTIBLE</v>
          </cell>
          <cell r="F3020" t="str">
            <v>HR</v>
          </cell>
          <cell r="G3020">
            <v>242383</v>
          </cell>
        </row>
        <row r="3021">
          <cell r="D3021">
            <v>12494</v>
          </cell>
          <cell r="E3021" t="str">
            <v>EXCAVADORA PEQUEÑA SOBRE ORUGAS - POTENCIA DE 78 A 93 kW - INCLUYE OPERARIO Y COMBUSTIBLE</v>
          </cell>
          <cell r="F3021" t="str">
            <v>HR</v>
          </cell>
          <cell r="G3021">
            <v>136850</v>
          </cell>
        </row>
        <row r="3022">
          <cell r="D3022">
            <v>12495</v>
          </cell>
          <cell r="E3022" t="str">
            <v>MINIEXCAVADORA SOBRE ORUGAS - POTENCIA DE 18 A 57 kW - MASA OPERATIVA DE 4 A 5 TONELADAS - INCLUYE OPERARIO Y COMBUSTIBLE</v>
          </cell>
          <cell r="F3022" t="str">
            <v>HR</v>
          </cell>
          <cell r="G3022">
            <v>110112</v>
          </cell>
        </row>
        <row r="3023">
          <cell r="D3023">
            <v>12496</v>
          </cell>
          <cell r="E3023" t="str">
            <v>TAPABOCAS DESECHABLE. _(Según Apéndice Bioseguridad Covid 19_V1 y V2)</v>
          </cell>
          <cell r="F3023" t="str">
            <v>UN</v>
          </cell>
          <cell r="G3023">
            <v>460</v>
          </cell>
        </row>
        <row r="3024">
          <cell r="D3024">
            <v>12497</v>
          </cell>
          <cell r="E3024" t="str">
            <v>DISPENSADOR DE JABÓN LÍQUIDO O GEL ANTIBACTERIAL - ALCOHOL, CON PEDAL METÁLICO_(Según Apéndice Bioseguridad Covid 19_V2)</v>
          </cell>
          <cell r="F3024" t="str">
            <v>UN</v>
          </cell>
          <cell r="G3024">
            <v>139900</v>
          </cell>
        </row>
        <row r="3025">
          <cell r="D3025">
            <v>12498</v>
          </cell>
          <cell r="E3025" t="str">
            <v>ALCOHOL ANTISÉPTICO (ALCOHOL AL 70%)._(Según Apéndice Bioseguridad Covid 19_V1 y V2)</v>
          </cell>
          <cell r="F3025" t="str">
            <v>GLN</v>
          </cell>
          <cell r="G3025">
            <v>15180</v>
          </cell>
        </row>
        <row r="3026">
          <cell r="D3026">
            <v>12499</v>
          </cell>
          <cell r="E3026" t="str">
            <v>DISPENSADOR DE JABÓN METÁLICO DE 1 LT_(Según Apéndice Bioseguridad Covid 19_V1)</v>
          </cell>
          <cell r="F3026" t="str">
            <v>UN</v>
          </cell>
          <cell r="G3026">
            <v>71140</v>
          </cell>
        </row>
        <row r="3027">
          <cell r="D3027">
            <v>12500</v>
          </cell>
          <cell r="E3027" t="str">
            <v>AGUA._(Según Apéndice Bioseguridad Covid 19_V1 y V2)</v>
          </cell>
          <cell r="F3027" t="str">
            <v>LT</v>
          </cell>
          <cell r="G3027">
            <v>17</v>
          </cell>
        </row>
        <row r="3028">
          <cell r="D3028">
            <v>12501</v>
          </cell>
          <cell r="E3028" t="str">
            <v>CHALECO SENCILLO EN DRIL SIN LOGO DOS BOLSILLOS._(Según Apéndice Bioseguridad Covid 19_V1 y V2)</v>
          </cell>
          <cell r="F3028" t="str">
            <v>UN</v>
          </cell>
          <cell r="G3028">
            <v>30252</v>
          </cell>
        </row>
        <row r="3029">
          <cell r="D3029">
            <v>12502</v>
          </cell>
          <cell r="E3029" t="str">
            <v>MASCARILLA DESECHABLE_(Según Apéndice Bioseguridad Covid 19_V1 y V2)</v>
          </cell>
          <cell r="F3029" t="str">
            <v>UN</v>
          </cell>
          <cell r="G3029">
            <v>363</v>
          </cell>
        </row>
        <row r="3030">
          <cell r="D3030">
            <v>12503</v>
          </cell>
          <cell r="E3030" t="str">
            <v>MESA PLÁSTICA DE 0.72m x 0.72m x 0.72m._(Según Apéndice Bioseguridad Covid 19_V1 y V2)</v>
          </cell>
          <cell r="F3030" t="str">
            <v>UN</v>
          </cell>
          <cell r="G3030">
            <v>54580</v>
          </cell>
        </row>
        <row r="3031">
          <cell r="D3031">
            <v>12504</v>
          </cell>
          <cell r="E3031" t="str">
            <v>SILLA PLÁSTICA SIN BRAZOS._(Según Apéndice Bioseguridad Covid 19_V1 y V2)</v>
          </cell>
          <cell r="F3031" t="str">
            <v>UN</v>
          </cell>
          <cell r="G3031">
            <v>16828</v>
          </cell>
        </row>
        <row r="3032">
          <cell r="D3032">
            <v>12505</v>
          </cell>
          <cell r="E3032" t="str">
            <v>DISPENSADOR PLÁSTICO DE TOALLAS TIPO Z_(Según Apéndice Bioseguridad Covid 19_V1 y V2)</v>
          </cell>
          <cell r="F3032" t="str">
            <v>UN</v>
          </cell>
          <cell r="G3032">
            <v>35219</v>
          </cell>
        </row>
        <row r="3033">
          <cell r="D3033">
            <v>12506</v>
          </cell>
          <cell r="E3033" t="str">
            <v>OVEROL EN DRILL DOS PIEZAS, CAMISA Y PANTALÓN._(Según Apéndice Bioseguridad Covid 19_V1 y V2)</v>
          </cell>
          <cell r="F3033" t="str">
            <v>UN</v>
          </cell>
          <cell r="G3033">
            <v>42500</v>
          </cell>
        </row>
        <row r="3034">
          <cell r="D3034">
            <v>12507</v>
          </cell>
          <cell r="E3034" t="str">
            <v>BAÑO TIPO FLUSHING - ALQUILER MANTENIMIENTO Y ASEO DE BAÑOS PORTÁTILES VIP MENSUAL_(Según Apéndice Bioseguridad Covid 19_V1 y V2)</v>
          </cell>
          <cell r="F3034" t="str">
            <v>UN/MES</v>
          </cell>
          <cell r="G3034">
            <v>391120</v>
          </cell>
        </row>
        <row r="3035">
          <cell r="D3035">
            <v>12508</v>
          </cell>
          <cell r="E3035" t="str">
            <v>OVEROL TYVEK BLANCO._(Según Apéndice Bioseguridad Covid 19_V1 y V2)</v>
          </cell>
          <cell r="F3035" t="str">
            <v>UN</v>
          </cell>
          <cell r="G3035">
            <v>20000</v>
          </cell>
        </row>
        <row r="3036">
          <cell r="D3036">
            <v>12509</v>
          </cell>
          <cell r="E3036" t="str">
            <v>ALQUILER ENTIBADO METALICO TIPO CAJON (E1A - E1B)</v>
          </cell>
          <cell r="F3036" t="str">
            <v>M2/MES</v>
          </cell>
          <cell r="G3036">
            <v>135660</v>
          </cell>
        </row>
        <row r="3037">
          <cell r="D3037">
            <v>12510</v>
          </cell>
          <cell r="E3037" t="str">
            <v>ALQUILER ENTIBADO METALICO TIPO DESLIZANTE (E2)</v>
          </cell>
          <cell r="F3037" t="str">
            <v>M2/MES</v>
          </cell>
          <cell r="G3037">
            <v>150011</v>
          </cell>
        </row>
        <row r="3038">
          <cell r="D3038">
            <v>12511</v>
          </cell>
          <cell r="E3038" t="str">
            <v>MALLA TEXTIL EN POLIESTER DE 2,8m X 7,0m CON SUBLIMACIÓN EN EL TOTAL DE LA SUPERFICIE Y REFUERZO EXTERNO EN REATA PARA TENSAR, Y OJALES EN REATA CADA 75cm, INCLUYE TRANSPORTE</v>
          </cell>
          <cell r="F3038" t="str">
            <v>UN</v>
          </cell>
          <cell r="G3038">
            <v>892500</v>
          </cell>
        </row>
        <row r="3039">
          <cell r="D3039">
            <v>12512</v>
          </cell>
          <cell r="E3039" t="str">
            <v>FUMIGADORA DE ESPALDA. ASPERSOR BOMBA MANUAL 20 LITROS. DESINFECCIÓN._(Según Apéndice Bioseguridad Covid 19_V3)</v>
          </cell>
          <cell r="F3039" t="str">
            <v>UN</v>
          </cell>
          <cell r="G3039">
            <v>163990</v>
          </cell>
        </row>
        <row r="3040">
          <cell r="D3040">
            <v>12513</v>
          </cell>
          <cell r="E3040" t="str">
            <v>HIPOCLORITO AL 5%._(Según Apéndice Bioseguridad Covid 19_V3)</v>
          </cell>
          <cell r="F3040" t="str">
            <v>LT</v>
          </cell>
          <cell r="G3040">
            <v>1842</v>
          </cell>
        </row>
        <row r="3041">
          <cell r="D3041">
            <v>12514</v>
          </cell>
          <cell r="E3041" t="str">
            <v>JABÓN LIQUIDO PARA MANOS._(Según Apéndice Bioseguridad Covid 19_V3)</v>
          </cell>
          <cell r="F3041" t="str">
            <v>GLN</v>
          </cell>
          <cell r="G3041">
            <v>14900</v>
          </cell>
        </row>
        <row r="3042">
          <cell r="D3042">
            <v>12515</v>
          </cell>
          <cell r="E3042" t="str">
            <v>CARROTANQUE IRRIGADOR DE AGUA-VIAJE._(Según Apéndice Bioseguridad Covid 19_V3)</v>
          </cell>
          <cell r="F3042" t="str">
            <v>VIAJE</v>
          </cell>
          <cell r="G3042">
            <v>163866</v>
          </cell>
        </row>
        <row r="3043">
          <cell r="D3043">
            <v>12516</v>
          </cell>
          <cell r="E3043" t="str">
            <v>CHALECO REFLECTIVO EN TELA._(Según Apéndice Bioseguridad Covid 19_V3)</v>
          </cell>
          <cell r="F3043" t="str">
            <v>UN</v>
          </cell>
          <cell r="G3043">
            <v>13361</v>
          </cell>
        </row>
        <row r="3044">
          <cell r="D3044">
            <v>12517</v>
          </cell>
          <cell r="E3044" t="str">
            <v>TOALLAS DE PAPEL PARA MANOS. TIPO Z. DOBLE HOJA. (PAQUETE 150 HOJAS._(Según Apéndice Bioseguridad Covid 19_V3)</v>
          </cell>
          <cell r="F3044" t="str">
            <v>UN</v>
          </cell>
          <cell r="G3044">
            <v>4622</v>
          </cell>
        </row>
        <row r="3045">
          <cell r="D3045">
            <v>12518</v>
          </cell>
          <cell r="E3045" t="str">
            <v>LAVAMANOS PORTATIL DE PEDAL TIPO MANOS LIBRES._(Según Apéndice Bioseguridad Covid 19_V3)</v>
          </cell>
          <cell r="F3045" t="str">
            <v>UN</v>
          </cell>
          <cell r="G3045">
            <v>794034</v>
          </cell>
        </row>
        <row r="3046">
          <cell r="D3046">
            <v>12519</v>
          </cell>
          <cell r="E3046" t="str">
            <v>RECOLECCION, TRANSPORTE Y DISPOSICION DE RESIDUOS LÍQUIDOS PROVENIENTES DE LAVAMANOS PORTATILES. (INCLUYE EQUIPO DE SUCCIÓN)_(Según Apéndice Bioseguridad Covid 19_V3)</v>
          </cell>
          <cell r="F3046" t="str">
            <v>M3</v>
          </cell>
          <cell r="G3046">
            <v>250000</v>
          </cell>
        </row>
        <row r="3047">
          <cell r="D3047">
            <v>12520</v>
          </cell>
          <cell r="E3047" t="str">
            <v>TAPABOCAS DESECHABLE._(Según Apéndice Bioseguridad Covid 19_V3)</v>
          </cell>
          <cell r="F3047" t="str">
            <v>UN</v>
          </cell>
          <cell r="G3047">
            <v>460</v>
          </cell>
        </row>
        <row r="3048">
          <cell r="D3048">
            <v>12521</v>
          </cell>
          <cell r="E3048" t="str">
            <v>MASCARILLA DESECHABLE._(Según Apéndice Bioseguridad Covid 19_V3)</v>
          </cell>
          <cell r="F3048" t="str">
            <v>UN</v>
          </cell>
          <cell r="G3048">
            <v>363</v>
          </cell>
        </row>
        <row r="3049">
          <cell r="D3049">
            <v>12522</v>
          </cell>
          <cell r="E3049" t="str">
            <v>DISPENSADOR PLÁSTICO DE TOALLAS TIPO Z._(Según Apéndice Bioseguridad Covid 19_V3)</v>
          </cell>
          <cell r="F3049" t="str">
            <v>UN</v>
          </cell>
          <cell r="G3049">
            <v>35219</v>
          </cell>
        </row>
        <row r="3050">
          <cell r="D3050">
            <v>12523</v>
          </cell>
          <cell r="E3050" t="str">
            <v>OVEROL EN DRILL DOS PIEZAS, CAMISA Y PANTALÓN._(Según Apéndice Bioseguridad Covid 19_V3)</v>
          </cell>
          <cell r="F3050" t="str">
            <v>UN</v>
          </cell>
          <cell r="G3050">
            <v>42500</v>
          </cell>
        </row>
        <row r="3051">
          <cell r="D3051">
            <v>12524</v>
          </cell>
          <cell r="E3051" t="str">
            <v>ALCOHOL GLICERINADO 70%._(Según Apéndice Bioseguridad Covid 19_V3)</v>
          </cell>
          <cell r="F3051" t="str">
            <v>LT</v>
          </cell>
          <cell r="G3051">
            <v>8000</v>
          </cell>
        </row>
        <row r="3052">
          <cell r="D3052">
            <v>12525</v>
          </cell>
          <cell r="E3052" t="str">
            <v>DISPENSADOR DE JABÓN LÍQUIDO O ALCOHOL GLICERINADO, CON PEDAL METÁLICO._(Según Apéndice Bioseguridad Covid 19_V3)</v>
          </cell>
          <cell r="F3052" t="str">
            <v>UN</v>
          </cell>
          <cell r="G3052">
            <v>139900</v>
          </cell>
        </row>
        <row r="3053">
          <cell r="D3053">
            <v>12526</v>
          </cell>
          <cell r="E3053" t="str">
            <v>AGUA (Según Apéndice Bioseguridad Covid 19_V3)</v>
          </cell>
          <cell r="F3053" t="str">
            <v>LT</v>
          </cell>
          <cell r="G3053">
            <v>17</v>
          </cell>
        </row>
        <row r="3054">
          <cell r="D3054">
            <v>12529</v>
          </cell>
          <cell r="E3054" t="str">
            <v>CICLOPARQUEADERO PORTAL SUR Y PORTAL SUBA - SUMINISTRO Y PLANTACION DE ARBOL, ESPECIE MANO DE OSO H=1.5M. INCLUYE SIEMBRA, TIERRA, ABONO, TUTOR Y TRANSPORTE</v>
          </cell>
          <cell r="F3054" t="str">
            <v>UN</v>
          </cell>
          <cell r="G3054">
            <v>200000</v>
          </cell>
        </row>
        <row r="3055">
          <cell r="D3055">
            <v>12530</v>
          </cell>
          <cell r="E3055" t="str">
            <v>CICLOPARQUEADERO PORTAL SUR Y PORTAL SUBA - JUEGO DE FERULAS INMOVILIZADORAS CARTON PLAST ADULTO POR UNIDAD CON CORREAS DE SUJECION Y CIERRE EN VELCRO (INCLUYE VELCRO, CINCO PIEZAS, PIERNA, TOBILLO, BRAZO, MUÑECA Y CUELLO)</v>
          </cell>
          <cell r="F3055" t="str">
            <v>UN</v>
          </cell>
          <cell r="G3055">
            <v>17010</v>
          </cell>
        </row>
        <row r="3056">
          <cell r="D3056">
            <v>12531</v>
          </cell>
          <cell r="E3056" t="e">
            <v>#VALUE!</v>
          </cell>
          <cell r="F3056" t="str">
            <v>UN</v>
          </cell>
          <cell r="G3056">
            <v>6189637</v>
          </cell>
        </row>
        <row r="3057">
          <cell r="D3057">
            <v>12532</v>
          </cell>
          <cell r="E3057" t="e">
            <v>#VALUE!</v>
          </cell>
          <cell r="F3057" t="str">
            <v>UN</v>
          </cell>
          <cell r="G3057">
            <v>10001027</v>
          </cell>
        </row>
        <row r="3058">
          <cell r="D3058">
            <v>12533</v>
          </cell>
          <cell r="E3058" t="str">
            <v>CICLOPARQUEADERO PORTAL SUR Y PORTAL SUBA - CORTAFUEGO HORIZONTAL PUSH CON CERRADURA EXTERIOR</v>
          </cell>
          <cell r="F3058" t="str">
            <v>UN</v>
          </cell>
          <cell r="G3058">
            <v>574900</v>
          </cell>
        </row>
        <row r="3059">
          <cell r="D3059">
            <v>12534</v>
          </cell>
          <cell r="E3059" t="str">
            <v>CICLOPARQUEADERO PORTAL SUR Y PORTAL SUBA - CERRADURA BOWERY COLLIN POMO CROMO MATE</v>
          </cell>
          <cell r="F3059" t="str">
            <v>UN</v>
          </cell>
          <cell r="G3059">
            <v>45423</v>
          </cell>
        </row>
        <row r="3060">
          <cell r="D3060">
            <v>12535</v>
          </cell>
          <cell r="E3060" t="str">
            <v>CICLOPARQUEADERO PORTAL SUR Y PORTAL SUBA - ALFAJIA 16 CMS MATE (D1) 6 MTS</v>
          </cell>
          <cell r="F3060" t="str">
            <v>ML</v>
          </cell>
          <cell r="G3060">
            <v>18453</v>
          </cell>
        </row>
        <row r="3061">
          <cell r="D3061">
            <v>12536</v>
          </cell>
          <cell r="E3061" t="str">
            <v>CICLOPARQUEADERO PORTAL SUR Y PORTAL SUBA - DUPLICADOR VERTICAL DE PARQUEO PARA BICICLETAS</v>
          </cell>
          <cell r="F3061" t="str">
            <v>UN</v>
          </cell>
          <cell r="G3061">
            <v>2165800</v>
          </cell>
        </row>
        <row r="3062">
          <cell r="D3062">
            <v>12537</v>
          </cell>
          <cell r="E3062" t="str">
            <v>CICLOPARQUEADERO PORTAL SUR Y PORTAL SUBA - TUBO EMT DE 1/2"</v>
          </cell>
          <cell r="F3062" t="str">
            <v>UN</v>
          </cell>
          <cell r="G3062">
            <v>17000</v>
          </cell>
        </row>
        <row r="3063">
          <cell r="D3063">
            <v>12538</v>
          </cell>
          <cell r="E3063" t="str">
            <v>CICLOPARQUEADERO PORTAL SUR Y PORTAL SUBA - TERMINAL EMT DE 1/2"</v>
          </cell>
          <cell r="F3063" t="str">
            <v>UN</v>
          </cell>
          <cell r="G3063">
            <v>1006</v>
          </cell>
        </row>
        <row r="3064">
          <cell r="D3064">
            <v>12539</v>
          </cell>
          <cell r="E3064" t="str">
            <v>CICLOPARQUEADERO PORTAL SUR Y PORTAL SUBA - UNION EMT 1/2"</v>
          </cell>
          <cell r="F3064" t="str">
            <v>UN</v>
          </cell>
          <cell r="G3064">
            <v>1006</v>
          </cell>
        </row>
        <row r="3065">
          <cell r="D3065">
            <v>12540</v>
          </cell>
          <cell r="E3065" t="str">
            <v>CICLOPARQUEADERO PORTAL SUR Y PORTAL SUBA - SOPORTE PARA TUBO DE 1/2"</v>
          </cell>
          <cell r="F3065" t="str">
            <v>UN</v>
          </cell>
          <cell r="G3065">
            <v>357</v>
          </cell>
        </row>
        <row r="3066">
          <cell r="D3066">
            <v>12541</v>
          </cell>
          <cell r="E3066" t="str">
            <v>CICLOPARQUEADERO PORTAL SUR Y PORTAL SUBA - CONECTOR DE RESORTE</v>
          </cell>
          <cell r="F3066" t="str">
            <v>UN</v>
          </cell>
          <cell r="G3066">
            <v>480</v>
          </cell>
        </row>
        <row r="3067">
          <cell r="D3067">
            <v>12542</v>
          </cell>
          <cell r="E3067" t="str">
            <v>CICLOPARQUEADERO PORTAL SUR Y PORTAL SUBA - EXTRACTOR</v>
          </cell>
          <cell r="F3067" t="str">
            <v>UN</v>
          </cell>
          <cell r="G3067">
            <v>41650</v>
          </cell>
        </row>
        <row r="3068">
          <cell r="D3068">
            <v>12543</v>
          </cell>
          <cell r="E3068" t="str">
            <v xml:space="preserve">CICLOPARQUEADERO PORTAL SUR Y PORTAL SUBA - CAJA METALICA DE PASO 20CM X 20CM X 10CM </v>
          </cell>
          <cell r="F3068" t="str">
            <v>UN</v>
          </cell>
          <cell r="G3068">
            <v>22677</v>
          </cell>
        </row>
        <row r="3069">
          <cell r="D3069">
            <v>12544</v>
          </cell>
          <cell r="E3069" t="str">
            <v>CICLOPARQUEADERO PORTAL SUR Y PORTAL SUBA - TELERRUPTOR MONOPOLAR 16A</v>
          </cell>
          <cell r="F3069" t="str">
            <v>UN</v>
          </cell>
          <cell r="G3069">
            <v>17255</v>
          </cell>
        </row>
        <row r="3070">
          <cell r="D3070">
            <v>12545</v>
          </cell>
          <cell r="E3070" t="str">
            <v>CICLOPARQUEADERO PORTAL SUR Y PORTAL SUBA - LAMPARA ROTATIVA LED ROJA 110/220VAC</v>
          </cell>
          <cell r="F3070" t="str">
            <v>UN</v>
          </cell>
          <cell r="G3070">
            <v>118550</v>
          </cell>
        </row>
        <row r="3071">
          <cell r="D3071">
            <v>12546</v>
          </cell>
          <cell r="E3071" t="str">
            <v>CICLOPARQUEADERO PORTAL SUR Y PORTAL SUBA - REGLETA PLÁSTICA CONEXIÓN 15A</v>
          </cell>
          <cell r="F3071" t="str">
            <v>UN</v>
          </cell>
          <cell r="G3071">
            <v>6490</v>
          </cell>
        </row>
        <row r="3072">
          <cell r="D3072">
            <v>12547</v>
          </cell>
          <cell r="E3072" t="str">
            <v>CICLOPARQUEADERO PORTAL SUR Y PORTAL SUBA - SUICHE METÁLICO PULSADOR MOMENTÁNEO DE 12MM PARA EXTERIOR CON ILUMINACIÓN VERDE 12-24V</v>
          </cell>
          <cell r="F3072" t="str">
            <v>UN</v>
          </cell>
          <cell r="G3072">
            <v>6545</v>
          </cell>
        </row>
        <row r="3073">
          <cell r="D3073">
            <v>12548</v>
          </cell>
          <cell r="E3073" t="str">
            <v>CICLOPARQUEADERO PORTAL SUR Y PORTAL SUBA - BREAKER INDUSTRIAL TRIFASICO 100A</v>
          </cell>
          <cell r="F3073" t="str">
            <v>UN</v>
          </cell>
          <cell r="G3073">
            <v>130000</v>
          </cell>
        </row>
        <row r="3074">
          <cell r="D3074">
            <v>12549</v>
          </cell>
          <cell r="E3074" t="str">
            <v>CICLOPARQUEADERO PORTAL SUR Y PORTAL SUBA - CAJA PASO 40X40X20 C20</v>
          </cell>
          <cell r="F3074" t="str">
            <v>UN</v>
          </cell>
          <cell r="G3074">
            <v>81396</v>
          </cell>
        </row>
        <row r="3075">
          <cell r="D3075">
            <v>12550</v>
          </cell>
          <cell r="E3075" t="str">
            <v>CICLOPARQUEADERO PORTAL SUR Y PORTAL SUBA - INSPECCIÓN REGLAMENTARIA RETIE CICLOPARQUEADERO PORTAL SUR</v>
          </cell>
          <cell r="F3075" t="str">
            <v>UN</v>
          </cell>
          <cell r="G3075">
            <v>2499000</v>
          </cell>
        </row>
        <row r="3076">
          <cell r="D3076">
            <v>12551</v>
          </cell>
          <cell r="E3076" t="str">
            <v xml:space="preserve">CICLOPARQUEADERO PORTAL SUR Y PORTAL SUBA - INSPECCION RETILAP INTERNAS BASICAS CICLOPARQUEADERO </v>
          </cell>
          <cell r="F3076" t="str">
            <v>UN</v>
          </cell>
          <cell r="G3076">
            <v>1904000</v>
          </cell>
        </row>
        <row r="3077">
          <cell r="D3077">
            <v>12552</v>
          </cell>
          <cell r="E3077" t="str">
            <v xml:space="preserve">CICLOPARQUEADERO PORTAL SUR Y PORTAL SUBA - INSPECCION RETIE USO FINAL BASICAS CICLOPARQUEADERO </v>
          </cell>
          <cell r="F3077" t="str">
            <v>UN</v>
          </cell>
          <cell r="G3077">
            <v>1904000</v>
          </cell>
        </row>
        <row r="3078">
          <cell r="D3078">
            <v>12553</v>
          </cell>
          <cell r="E3078" t="str">
            <v>CICLOPARQUEADERO PORTAL SUR Y PORTAL SUBA - LAMPARA LED HERMETICA 50W LUZ BLANCA 100-277V5300</v>
          </cell>
          <cell r="F3078" t="str">
            <v>UN</v>
          </cell>
          <cell r="G3078">
            <v>157900</v>
          </cell>
        </row>
        <row r="3079">
          <cell r="D3079">
            <v>12554</v>
          </cell>
          <cell r="E3079" t="str">
            <v>CICLOPARQUEADERO PORTAL SUR Y PORTAL SUBA - PANEL LED DE INCRUSTAR 12W</v>
          </cell>
          <cell r="F3079" t="str">
            <v>UN</v>
          </cell>
          <cell r="G3079">
            <v>15000</v>
          </cell>
        </row>
        <row r="3080">
          <cell r="D3080">
            <v>12555</v>
          </cell>
          <cell r="E3080" t="str">
            <v>CICLOPARQUEADERO PORTAL SUR Y PORTAL SUBA - LUMINARIA EMERGENCIA 4W</v>
          </cell>
          <cell r="F3080" t="str">
            <v>UN</v>
          </cell>
          <cell r="G3080">
            <v>81432</v>
          </cell>
        </row>
        <row r="3081">
          <cell r="D3081">
            <v>12556</v>
          </cell>
          <cell r="E3081" t="str">
            <v>CICLOPARQUEADERO PORTAL SUR Y PORTAL SUBA - SOPORTE PARA TUBERIA DE 3/4"</v>
          </cell>
          <cell r="F3081" t="str">
            <v>UN</v>
          </cell>
          <cell r="G3081">
            <v>300</v>
          </cell>
        </row>
        <row r="3082">
          <cell r="D3082">
            <v>12557</v>
          </cell>
          <cell r="E3082" t="str">
            <v>CICLOPARQUEADERO PORTAL SUR Y PORTAL SUBA - PATCH PANEL 24 CAT 6A (ENSAMBLE HERRAJE + JACK) AMP</v>
          </cell>
          <cell r="F3082" t="str">
            <v>UN</v>
          </cell>
          <cell r="G3082">
            <v>380098</v>
          </cell>
        </row>
        <row r="3083">
          <cell r="D3083">
            <v>12558</v>
          </cell>
          <cell r="E3083" t="str">
            <v>CICLOPARQUEADERO PORTAL SUR Y PORTAL SUBA - CAJA PASO 15X15X10</v>
          </cell>
          <cell r="F3083" t="str">
            <v>UN</v>
          </cell>
          <cell r="G3083">
            <v>17993</v>
          </cell>
        </row>
        <row r="3084">
          <cell r="D3084">
            <v>12559</v>
          </cell>
          <cell r="E3084" t="str">
            <v>CICLOPARQUEADERO PORTAL SUR Y PORTAL SUBA - CAJA DE PASO DE 10X15X7 CM</v>
          </cell>
          <cell r="F3084" t="str">
            <v>UN</v>
          </cell>
          <cell r="G3084">
            <v>12400</v>
          </cell>
        </row>
        <row r="3085">
          <cell r="D3085">
            <v>12560</v>
          </cell>
          <cell r="E3085" t="str">
            <v>CICLOPARQUEADERO PORTAL SUR Y PORTAL SUBA - MULTITOMA PARA RACK 8 SALIDAS</v>
          </cell>
          <cell r="F3085" t="str">
            <v>UN</v>
          </cell>
          <cell r="G3085">
            <v>55000</v>
          </cell>
        </row>
        <row r="3086">
          <cell r="D3086">
            <v>12561</v>
          </cell>
          <cell r="E3086" t="str">
            <v>CICLOPARQUEADERO PORTAL SUR Y PORTAL SUBA - DERECHOS DE CONEXIÓN VANTI - INCLUYE MEDIDOR G16 (25M3/H)</v>
          </cell>
          <cell r="F3086" t="str">
            <v>UN</v>
          </cell>
          <cell r="G3086">
            <v>2597034</v>
          </cell>
        </row>
        <row r="3087">
          <cell r="D3087">
            <v>12562</v>
          </cell>
          <cell r="E3087" t="str">
            <v>CICLOPARQUEADERO PORTAL SUR Y PORTAL SUBA - TERMINAL PVC DE 1/2"</v>
          </cell>
          <cell r="F3087" t="str">
            <v>UN</v>
          </cell>
          <cell r="G3087">
            <v>298</v>
          </cell>
        </row>
        <row r="3088">
          <cell r="D3088">
            <v>12564</v>
          </cell>
          <cell r="E3088" t="str">
            <v xml:space="preserve"> PATIO ZONAL EL GACO: ADAPTADOR HEMBRA EN COBRE DE 1/2"</v>
          </cell>
          <cell r="F3088" t="str">
            <v>UN</v>
          </cell>
          <cell r="G3088">
            <v>3700</v>
          </cell>
        </row>
        <row r="3089">
          <cell r="D3089">
            <v>12565</v>
          </cell>
          <cell r="E3089" t="str">
            <v>PATIO ZONAL EL GACO: SELLANTE GAS DE FUERZA MEDIA</v>
          </cell>
          <cell r="F3089" t="str">
            <v>UN</v>
          </cell>
          <cell r="G3089">
            <v>6600</v>
          </cell>
        </row>
        <row r="3090">
          <cell r="D3090">
            <v>12566</v>
          </cell>
          <cell r="E3090" t="str">
            <v xml:space="preserve"> PATIO ZONAL EL GACO: SOLDADURA DE PLATA</v>
          </cell>
          <cell r="F3090" t="str">
            <v>UN</v>
          </cell>
          <cell r="G3090">
            <v>1401</v>
          </cell>
        </row>
        <row r="3091">
          <cell r="D3091">
            <v>12567</v>
          </cell>
          <cell r="E3091" t="str">
            <v xml:space="preserve"> PATIO ZONAL EL GACO: CONDUFLEX PLÁSTICO DE 3/4"</v>
          </cell>
          <cell r="F3091" t="str">
            <v>ML</v>
          </cell>
          <cell r="G3091">
            <v>2300</v>
          </cell>
        </row>
        <row r="3092">
          <cell r="D3092">
            <v>12568</v>
          </cell>
          <cell r="E3092" t="str">
            <v>PATIO ZONAL EL GACO: CONDUFLEX PLÁSTICO DE 1/2"</v>
          </cell>
          <cell r="F3092" t="str">
            <v>ML</v>
          </cell>
          <cell r="G3092">
            <v>1334</v>
          </cell>
        </row>
        <row r="3093">
          <cell r="D3093">
            <v>12569</v>
          </cell>
          <cell r="E3093" t="str">
            <v xml:space="preserve"> PATIO ZONAL EL GACO: ARBUSTO TIPO SIETE CUEROS/NAZARENO DE ALTURA 60-70CM</v>
          </cell>
          <cell r="F3093" t="str">
            <v>UN</v>
          </cell>
          <cell r="G3093">
            <v>29750</v>
          </cell>
        </row>
        <row r="3094">
          <cell r="D3094">
            <v>12570</v>
          </cell>
          <cell r="E3094" t="str">
            <v xml:space="preserve"> PATIO ZONAL EL GACO: LADRILLO BLOQUE ESTRUCTURAL NO. 12  ( 39 X 19 X 12)CM. (MATERIAL PUESTO EN OBRA)</v>
          </cell>
          <cell r="F3094" t="str">
            <v>UN</v>
          </cell>
          <cell r="G3094">
            <v>2011</v>
          </cell>
        </row>
        <row r="3095">
          <cell r="D3095">
            <v>12571</v>
          </cell>
          <cell r="E3095" t="str">
            <v xml:space="preserve"> PATIO ZONAL EL GACO: MORTERO SECO 40 KG (PARA AFINADO SIMPLE)</v>
          </cell>
          <cell r="F3095" t="str">
            <v>KG</v>
          </cell>
          <cell r="G3095">
            <v>388</v>
          </cell>
        </row>
        <row r="3096">
          <cell r="D3096">
            <v>12572</v>
          </cell>
          <cell r="E3096" t="str">
            <v xml:space="preserve"> PATIO ZONAL EL GACO: LUMINARIA LED EMERGENCIA R12 x 1.6W</v>
          </cell>
          <cell r="F3096" t="str">
            <v>UN</v>
          </cell>
          <cell r="G3096">
            <v>95179</v>
          </cell>
        </row>
        <row r="3097">
          <cell r="D3097">
            <v>12573</v>
          </cell>
          <cell r="E3097" t="str">
            <v xml:space="preserve"> PATIO ZONAL EL GACO: SILICONA ANTIHONGOS TRANSPARENTE </v>
          </cell>
          <cell r="F3097" t="str">
            <v>UN</v>
          </cell>
          <cell r="G3097">
            <v>10900</v>
          </cell>
        </row>
        <row r="3098">
          <cell r="D3098">
            <v>12574</v>
          </cell>
          <cell r="E3098" t="str">
            <v xml:space="preserve"> PATIO ZONAL EL GACO: CINTA AISLANTE 19mm</v>
          </cell>
          <cell r="F3098" t="str">
            <v>ML</v>
          </cell>
          <cell r="G3098">
            <v>895</v>
          </cell>
        </row>
        <row r="3099">
          <cell r="D3099">
            <v>12575</v>
          </cell>
          <cell r="E3099" t="str">
            <v>PATIO ZONAL EL GACO - TUBERIA ACERO SCH40 1 1/4"</v>
          </cell>
          <cell r="F3099" t="str">
            <v>ML</v>
          </cell>
          <cell r="G3099">
            <v>39626</v>
          </cell>
        </row>
        <row r="3100">
          <cell r="D3100">
            <v>12576</v>
          </cell>
          <cell r="E3100" t="str">
            <v xml:space="preserve"> PATIO ZONAL EL GACO: LUMINARIA LED HERMETICA 50W DL		</v>
          </cell>
          <cell r="F3100" t="str">
            <v>UN</v>
          </cell>
          <cell r="G3100">
            <v>132999</v>
          </cell>
        </row>
        <row r="3101">
          <cell r="D3101">
            <v>12577</v>
          </cell>
          <cell r="E3101" t="str">
            <v>PATIO ZONAL EL GACO - TUBERIA ACERO SCH40 2 1/2"</v>
          </cell>
          <cell r="F3101" t="str">
            <v>ML</v>
          </cell>
          <cell r="G3101">
            <v>81852</v>
          </cell>
        </row>
        <row r="3102">
          <cell r="D3102">
            <v>12578</v>
          </cell>
          <cell r="E3102" t="str">
            <v>PATIO ZONAL EL GACO - TUBERIA PVC C-900 DR-18 Ø=4", PRESIÓN DE TRABAJO=235 PSI.</v>
          </cell>
          <cell r="F3102" t="str">
            <v>ML</v>
          </cell>
          <cell r="G3102">
            <v>95315</v>
          </cell>
        </row>
        <row r="3103">
          <cell r="D3103">
            <v>12579</v>
          </cell>
          <cell r="E3103" t="str">
            <v>PATIO ZONAL EL GACO - TUBERIA PVC C-900 DR-18 Ø=6", PRESIÓN DE TRABAJO=235 PSI.</v>
          </cell>
          <cell r="F3103" t="str">
            <v>ML</v>
          </cell>
          <cell r="G3103">
            <v>205498</v>
          </cell>
        </row>
        <row r="3104">
          <cell r="D3104">
            <v>12580</v>
          </cell>
          <cell r="E3104" t="str">
            <v xml:space="preserve"> PATIO ZONAL EL GACO: TORNILLO CHAZO PUNTILLA 1/4"</v>
          </cell>
          <cell r="F3104" t="str">
            <v>UN</v>
          </cell>
          <cell r="G3104">
            <v>118</v>
          </cell>
        </row>
        <row r="3105">
          <cell r="D3105">
            <v>12581</v>
          </cell>
          <cell r="E3105" t="str">
            <v>PATIO ZONAL EL GACO - TEE HD EXTREMO JUNTA MECANICA 6"x6"x6", PARA PVC C-900.</v>
          </cell>
          <cell r="F3105" t="str">
            <v>UN</v>
          </cell>
          <cell r="G3105">
            <v>772629</v>
          </cell>
        </row>
        <row r="3106">
          <cell r="D3106">
            <v>12582</v>
          </cell>
          <cell r="E3106" t="str">
            <v xml:space="preserve"> PATIO ZONAL EL GACO: LISTÓN ESPARTA MULTICOLOR CARA UNICA 15 x 45 CM</v>
          </cell>
          <cell r="F3106" t="str">
            <v>UN</v>
          </cell>
          <cell r="G3106">
            <v>7800</v>
          </cell>
        </row>
        <row r="3107">
          <cell r="D3107">
            <v>12583</v>
          </cell>
          <cell r="E3107" t="str">
            <v>PATIO ZONAL EL GACO - TEE HD EXTREMO JUNTA MECANICA REDUCIDA 6"X6"X4", PARA PVC C-900.</v>
          </cell>
          <cell r="F3107" t="str">
            <v>UN</v>
          </cell>
          <cell r="G3107">
            <v>589050</v>
          </cell>
        </row>
        <row r="3108">
          <cell r="D3108">
            <v>12584</v>
          </cell>
          <cell r="E3108" t="str">
            <v>PATIO ZONAL EL GACO - TEE HD EXTREMO JUNTA MECANICA 4"X4"X4", PARA PVC C-900.</v>
          </cell>
          <cell r="F3108" t="str">
            <v>UN</v>
          </cell>
          <cell r="G3108">
            <v>425636</v>
          </cell>
        </row>
        <row r="3109">
          <cell r="D3109">
            <v>12585</v>
          </cell>
          <cell r="E3109" t="str">
            <v>PATIO ZONAL EL GACO - CODO HD EXTREMO JUNTA MECANICA  90°X6"</v>
          </cell>
          <cell r="F3109" t="str">
            <v>UN</v>
          </cell>
          <cell r="G3109">
            <v>531930</v>
          </cell>
        </row>
        <row r="3110">
          <cell r="D3110">
            <v>12586</v>
          </cell>
          <cell r="E3110" t="str">
            <v>PATIO ZONAL EL GACO - CODO HD EXTREMO JUNTA MECANICA 90°X4"</v>
          </cell>
          <cell r="F3110" t="str">
            <v>UN</v>
          </cell>
          <cell r="G3110">
            <v>372470</v>
          </cell>
        </row>
        <row r="3111">
          <cell r="D3111">
            <v>12587</v>
          </cell>
          <cell r="E3111" t="str">
            <v>PATIO ZONAL EL GACO - CODO HD EXTREMO JUNTA MECANICA 45°X6"</v>
          </cell>
          <cell r="F3111" t="str">
            <v>UN</v>
          </cell>
          <cell r="G3111">
            <v>355810</v>
          </cell>
        </row>
        <row r="3112">
          <cell r="D3112">
            <v>12588</v>
          </cell>
          <cell r="E3112" t="str">
            <v xml:space="preserve"> PATIO ZONAL EL GACO: LED REFLECTOR JETA 50W DL</v>
          </cell>
          <cell r="F3112" t="str">
            <v>UN</v>
          </cell>
          <cell r="G3112">
            <v>52000</v>
          </cell>
        </row>
        <row r="3113">
          <cell r="D3113">
            <v>12589</v>
          </cell>
          <cell r="E3113" t="str">
            <v>PATIO ZONAL EL GACO - REDUCCIÓN HD EXTREMO JUNTA MECANICA  Ø6"X4"</v>
          </cell>
          <cell r="F3113" t="str">
            <v>UN</v>
          </cell>
          <cell r="G3113">
            <v>177533</v>
          </cell>
        </row>
        <row r="3114">
          <cell r="D3114">
            <v>12590</v>
          </cell>
          <cell r="E3114" t="str">
            <v xml:space="preserve"> PATIO ZONAL EL GACO: PEGANTE PEGACOR MAX BLANCO</v>
          </cell>
          <cell r="F3114" t="str">
            <v>KG</v>
          </cell>
          <cell r="G3114">
            <v>2956</v>
          </cell>
        </row>
        <row r="3115">
          <cell r="D3115">
            <v>12591</v>
          </cell>
          <cell r="E3115" t="str">
            <v>PATIO ZONAL EL GACO - BRIDA RANURADA Ø4"</v>
          </cell>
          <cell r="F3115" t="str">
            <v>UN</v>
          </cell>
          <cell r="G3115">
            <v>82586</v>
          </cell>
        </row>
        <row r="3116">
          <cell r="D3116">
            <v>12592</v>
          </cell>
          <cell r="E3116" t="str">
            <v xml:space="preserve"> PATIO ZONAL EL GACO: PISO EN PORCELANATO BELFORT MIEL 24X120 CM</v>
          </cell>
          <cell r="F3116" t="str">
            <v>M2</v>
          </cell>
          <cell r="G3116">
            <v>80900</v>
          </cell>
        </row>
        <row r="3117">
          <cell r="D3117">
            <v>12593</v>
          </cell>
          <cell r="E3117" t="str">
            <v>PATIO ZONAL EL GACO - BRIDA RANURADA Ø6"</v>
          </cell>
          <cell r="F3117" t="str">
            <v>UN</v>
          </cell>
          <cell r="G3117">
            <v>80802</v>
          </cell>
        </row>
        <row r="3118">
          <cell r="D3118">
            <v>12594</v>
          </cell>
          <cell r="E3118" t="str">
            <v>PATIO ZONAL EL GACO - JUEGO EMPAQUES Y TORNILLERIA PARA BRIDA 4"</v>
          </cell>
          <cell r="F3118" t="str">
            <v>UN</v>
          </cell>
          <cell r="G3118">
            <v>31699</v>
          </cell>
        </row>
        <row r="3119">
          <cell r="D3119">
            <v>12595</v>
          </cell>
          <cell r="E3119" t="str">
            <v xml:space="preserve"> PATIO ZONAL EL GACO: VENTANA TIPO V-02 EN ALUMINIO MATE, VIDRIO TEMPLADO DE SEGURIDAD TRANSPARENTE 6MM, DE 60X100CM (Incluye suministro e instalación)</v>
          </cell>
          <cell r="F3119" t="str">
            <v>UN</v>
          </cell>
          <cell r="G3119">
            <v>278832</v>
          </cell>
        </row>
        <row r="3120">
          <cell r="D3120">
            <v>12596</v>
          </cell>
          <cell r="E3120" t="str">
            <v>PATIO ZONAL EL GACO - JUEGO EMPAQUES Y TORNILLERIA PARA BRIDA 6"</v>
          </cell>
          <cell r="F3120" t="str">
            <v>UN</v>
          </cell>
          <cell r="G3120">
            <v>34998</v>
          </cell>
        </row>
        <row r="3121">
          <cell r="D3121">
            <v>12597</v>
          </cell>
          <cell r="E3121" t="str">
            <v>PATIO ZONAL EL GACO - TAPÓN RANURADO Ø4"</v>
          </cell>
          <cell r="F3121" t="str">
            <v>UN</v>
          </cell>
          <cell r="G3121">
            <v>10353</v>
          </cell>
        </row>
        <row r="3122">
          <cell r="D3122">
            <v>12598</v>
          </cell>
          <cell r="E3122" t="str">
            <v>PATIO ZONAL EL GACO - TAPÓN RANURADO Ø6"</v>
          </cell>
          <cell r="F3122" t="str">
            <v>UN</v>
          </cell>
          <cell r="G3122">
            <v>29036</v>
          </cell>
        </row>
        <row r="3123">
          <cell r="D3123">
            <v>12599</v>
          </cell>
          <cell r="E3123" t="str">
            <v>PATIO ZONAL EL GACO - RESTRICTOR HEXAGONAL HD TUF GRIP Ø6"</v>
          </cell>
          <cell r="F3123" t="str">
            <v>UN</v>
          </cell>
          <cell r="G3123">
            <v>311931</v>
          </cell>
        </row>
        <row r="3124">
          <cell r="D3124">
            <v>12600</v>
          </cell>
          <cell r="E3124" t="str">
            <v>PATIO ZONAL EL GACO: VENTANA TIPO V-03 EN ALUMINIO MATE, VIDRIO TEMPLADO DE SEGURIDAD TRANSPARENTE 6MM, DE 220x100CM (Incluye suministro e instalación)</v>
          </cell>
          <cell r="F3124" t="str">
            <v>UN</v>
          </cell>
          <cell r="G3124">
            <v>1079345</v>
          </cell>
        </row>
        <row r="3125">
          <cell r="D3125">
            <v>12601</v>
          </cell>
          <cell r="E3125" t="str">
            <v>PATIO ZONAL EL GACO - RESTRICTOR HEXAGONAL HD TUF GRIP Ø4"</v>
          </cell>
          <cell r="F3125" t="str">
            <v>UN</v>
          </cell>
          <cell r="G3125">
            <v>261800</v>
          </cell>
        </row>
        <row r="3126">
          <cell r="D3126">
            <v>12602</v>
          </cell>
          <cell r="E3126" t="str">
            <v xml:space="preserve"> PATIO ZONAL EL GACO: LED HIGH BAY 200W DL GC015</v>
          </cell>
          <cell r="F3126" t="str">
            <v>UN</v>
          </cell>
          <cell r="G3126">
            <v>436031</v>
          </cell>
        </row>
        <row r="3127">
          <cell r="D3127">
            <v>12603</v>
          </cell>
          <cell r="E3127" t="str">
            <v>PATIO ZONAL EL GACO - KIT ADAPTADOR TRANSICIÓN HD 4200 Ø6"</v>
          </cell>
          <cell r="F3127" t="str">
            <v>UN</v>
          </cell>
          <cell r="G3127">
            <v>579557</v>
          </cell>
        </row>
        <row r="3128">
          <cell r="D3128">
            <v>12604</v>
          </cell>
          <cell r="E3128" t="str">
            <v>PATIO ZONAL EL GACO - KIT ADAPTADOR TRANSICIÓN HD 4200 Ø4"</v>
          </cell>
          <cell r="F3128" t="str">
            <v>UN</v>
          </cell>
          <cell r="G3128">
            <v>478380</v>
          </cell>
        </row>
        <row r="3129">
          <cell r="D3129">
            <v>12605</v>
          </cell>
          <cell r="E3129" t="str">
            <v>PATIO ZONAL EL GACO - RESTRICTOR HIERRO DÚCTIL SERIE 400 C-900 Ø6"</v>
          </cell>
          <cell r="F3129" t="str">
            <v>UN</v>
          </cell>
          <cell r="G3129">
            <v>327250</v>
          </cell>
        </row>
        <row r="3130">
          <cell r="D3130">
            <v>12606</v>
          </cell>
          <cell r="E3130" t="str">
            <v>PATIO ZONAL EL GACO - RESTRICTOR HIERRO DÚCTIL SERIE 400 C-900 Ø4"</v>
          </cell>
          <cell r="F3130" t="str">
            <v>UN</v>
          </cell>
          <cell r="G3130">
            <v>261800</v>
          </cell>
        </row>
        <row r="3131">
          <cell r="D3131">
            <v>12607</v>
          </cell>
          <cell r="E3131" t="str">
            <v>PATIO ZONAL EL GACO - VÁLVULA ANGULAR 2 1/2″ H/M ROSCADA 300 PSI BRONCE UL/FM</v>
          </cell>
          <cell r="F3131" t="str">
            <v>UN</v>
          </cell>
          <cell r="G3131">
            <v>294525</v>
          </cell>
        </row>
        <row r="3132">
          <cell r="D3132">
            <v>12608</v>
          </cell>
          <cell r="E3132" t="str">
            <v>PATIO ZONAL EL GACO - ACOPLE RIGIDO RANURADO 1-¼"</v>
          </cell>
          <cell r="F3132" t="str">
            <v>UN</v>
          </cell>
          <cell r="G3132">
            <v>11582</v>
          </cell>
        </row>
        <row r="3133">
          <cell r="D3133">
            <v>12609</v>
          </cell>
          <cell r="E3133" t="str">
            <v>PATIO ZONAL EL GACO - ACOPLE RIGIDO RANURADO 1-½"</v>
          </cell>
          <cell r="F3133" t="str">
            <v>UN</v>
          </cell>
          <cell r="G3133">
            <v>10710</v>
          </cell>
        </row>
        <row r="3134">
          <cell r="D3134">
            <v>12610</v>
          </cell>
          <cell r="E3134" t="str">
            <v>PATIO ZONAL EL GACO - ACOPLE RIGIDO RANURADO 2"</v>
          </cell>
          <cell r="F3134" t="str">
            <v>UN</v>
          </cell>
          <cell r="G3134">
            <v>11543</v>
          </cell>
        </row>
        <row r="3135">
          <cell r="D3135">
            <v>12611</v>
          </cell>
          <cell r="E3135" t="str">
            <v>PATIO ZONAL EL GACO - ACOPLE RIGIDO RANURADO 2-1/2"</v>
          </cell>
          <cell r="F3135" t="str">
            <v>UN</v>
          </cell>
          <cell r="G3135">
            <v>12733</v>
          </cell>
        </row>
        <row r="3136">
          <cell r="D3136">
            <v>12612</v>
          </cell>
          <cell r="E3136" t="str">
            <v>PATIO ZONAL EL GACO - ACOPLE RIGIDO RANURADO 3"</v>
          </cell>
          <cell r="F3136" t="str">
            <v>UN</v>
          </cell>
          <cell r="G3136">
            <v>14399</v>
          </cell>
        </row>
        <row r="3137">
          <cell r="D3137">
            <v>12613</v>
          </cell>
          <cell r="E3137" t="str">
            <v>PATIO ZONAL EL GACO - ACOPLE RIGIDO RANURADO 4"</v>
          </cell>
          <cell r="F3137" t="str">
            <v>UN</v>
          </cell>
          <cell r="G3137">
            <v>24106</v>
          </cell>
        </row>
        <row r="3138">
          <cell r="D3138">
            <v>12614</v>
          </cell>
          <cell r="E3138" t="str">
            <v>PATIO ZONAL EL GACO - MANÓMETRO GLICERINA CUBIERTA DE 2 1/2", 0 A 300 PSI Ø1/4"</v>
          </cell>
          <cell r="F3138" t="str">
            <v>UN</v>
          </cell>
          <cell r="G3138">
            <v>61880</v>
          </cell>
        </row>
        <row r="3139">
          <cell r="D3139">
            <v>12615</v>
          </cell>
          <cell r="E3139" t="str">
            <v>PATIO ZONAL EL GACO - ROCIADOR PENDIENTE, ORIFICIO 3/4", TEMPERATURA 165° F, BRONZE Ø 3/4" - K=8,0</v>
          </cell>
          <cell r="F3139" t="str">
            <v>UN</v>
          </cell>
          <cell r="G3139">
            <v>37891</v>
          </cell>
        </row>
        <row r="3140">
          <cell r="D3140">
            <v>12616</v>
          </cell>
          <cell r="E3140" t="str">
            <v>PATIO ZONAL EL GACO - ABRAZADERA TIPO PERA UL/FM 1"</v>
          </cell>
          <cell r="F3140" t="str">
            <v>UN</v>
          </cell>
          <cell r="G3140">
            <v>1607</v>
          </cell>
        </row>
        <row r="3141">
          <cell r="D3141">
            <v>12617</v>
          </cell>
          <cell r="E3141" t="str">
            <v xml:space="preserve"> PATIO ZONAL EL GACO: PLANTA ELÉCTRICA 400 kW CON CABINA. Voltaje 220 V. </v>
          </cell>
          <cell r="F3141" t="str">
            <v>UN</v>
          </cell>
          <cell r="G3141">
            <v>193970000</v>
          </cell>
        </row>
        <row r="3142">
          <cell r="D3142">
            <v>12618</v>
          </cell>
          <cell r="E3142" t="str">
            <v>PATIO ZONAL EL GACO - SOPORTES COLGANTES UL/FM 1-1/4"</v>
          </cell>
          <cell r="F3142" t="str">
            <v>UN</v>
          </cell>
          <cell r="G3142">
            <v>1726</v>
          </cell>
        </row>
        <row r="3143">
          <cell r="D3143">
            <v>12619</v>
          </cell>
          <cell r="E3143" t="str">
            <v>PATIO ZONAL EL GACO - SOPORTES COLGANTES UL/FM 1-1/2"</v>
          </cell>
          <cell r="F3143" t="str">
            <v>UN</v>
          </cell>
          <cell r="G3143">
            <v>1845</v>
          </cell>
        </row>
        <row r="3144">
          <cell r="D3144">
            <v>12620</v>
          </cell>
          <cell r="E3144" t="str">
            <v>PATIO ZONAL EL GACO - SOPORTES COLGANTES UL/FM 2"</v>
          </cell>
          <cell r="F3144" t="str">
            <v>UN</v>
          </cell>
          <cell r="G3144">
            <v>1964</v>
          </cell>
        </row>
        <row r="3145">
          <cell r="D3145">
            <v>12621</v>
          </cell>
          <cell r="E3145" t="str">
            <v>PATIO ZONAL EL GACO - SOPORTES COLGANTES UL/FM 3"</v>
          </cell>
          <cell r="F3145" t="str">
            <v>UN</v>
          </cell>
          <cell r="G3145">
            <v>3451</v>
          </cell>
        </row>
        <row r="3146">
          <cell r="D3146">
            <v>12622</v>
          </cell>
          <cell r="E3146" t="str">
            <v>PATIO ZONAL EL GACO - SOPORTES COLGANTES UL/FM 4"</v>
          </cell>
          <cell r="F3146" t="str">
            <v>UN</v>
          </cell>
          <cell r="G3146">
            <v>4701</v>
          </cell>
        </row>
        <row r="3147">
          <cell r="D3147">
            <v>12623</v>
          </cell>
          <cell r="E3147" t="str">
            <v>PATIO ZONAL EL GACO - SOPORTE ANTISÍSMICO 4 VÍAS</v>
          </cell>
          <cell r="F3147" t="str">
            <v>UN</v>
          </cell>
          <cell r="G3147">
            <v>39556</v>
          </cell>
        </row>
        <row r="3148">
          <cell r="D3148">
            <v>12624</v>
          </cell>
          <cell r="E3148" t="str">
            <v>PATIO ZONAL EL GACO - TEE 3" PVC (INCLUYE SUMINISTRO E INSTALACION)</v>
          </cell>
          <cell r="F3148" t="str">
            <v>UN</v>
          </cell>
          <cell r="G3148">
            <v>58800</v>
          </cell>
        </row>
        <row r="3149">
          <cell r="D3149">
            <v>12625</v>
          </cell>
          <cell r="E3149" t="str">
            <v>PATIO ZONAL EL GACO - SOPORTE AUTO-AJUSTABLE</v>
          </cell>
          <cell r="F3149" t="str">
            <v>UN</v>
          </cell>
          <cell r="G3149">
            <v>944</v>
          </cell>
        </row>
        <row r="3150">
          <cell r="D3150">
            <v>12626</v>
          </cell>
          <cell r="E3150" t="str">
            <v>PATIO ZONAL EL GACO - CHEQUE RANURADO Ø2"</v>
          </cell>
          <cell r="F3150" t="str">
            <v>UN</v>
          </cell>
          <cell r="G3150">
            <v>215033</v>
          </cell>
        </row>
        <row r="3151">
          <cell r="D3151">
            <v>12627</v>
          </cell>
          <cell r="E3151" t="str">
            <v>PATIO ZONAL EL GACO - VÁLVULA MARIPOSA Ø2"</v>
          </cell>
          <cell r="F3151" t="str">
            <v>UN</v>
          </cell>
          <cell r="G3151">
            <v>372463</v>
          </cell>
        </row>
        <row r="3152">
          <cell r="D3152">
            <v>12628</v>
          </cell>
          <cell r="E3152" t="str">
            <v>PATIO ZONAL EL GACO - CHEQUE RANURADO Ø2½"</v>
          </cell>
          <cell r="F3152" t="str">
            <v>UN</v>
          </cell>
          <cell r="G3152">
            <v>202678</v>
          </cell>
        </row>
        <row r="3153">
          <cell r="D3153">
            <v>12629</v>
          </cell>
          <cell r="E3153" t="str">
            <v>PATIO ZONAL EL GACO - CHEQUE RANURADO Ø3"</v>
          </cell>
          <cell r="F3153" t="str">
            <v>UN</v>
          </cell>
          <cell r="G3153">
            <v>234276</v>
          </cell>
        </row>
        <row r="3154">
          <cell r="D3154">
            <v>12630</v>
          </cell>
          <cell r="E3154" t="str">
            <v>PATIO ZONAL EL GACO - CHEQUE RANURADO Ø4"</v>
          </cell>
          <cell r="F3154" t="str">
            <v>UN</v>
          </cell>
          <cell r="G3154">
            <v>335104</v>
          </cell>
        </row>
        <row r="3155">
          <cell r="D3155">
            <v>12631</v>
          </cell>
          <cell r="E3155" t="str">
            <v>PATIO ZONAL EL GACO - VÁLVULA MARIPOSA Ø1½"</v>
          </cell>
          <cell r="F3155" t="str">
            <v>UN</v>
          </cell>
          <cell r="G3155">
            <v>292264</v>
          </cell>
        </row>
        <row r="3156">
          <cell r="D3156">
            <v>12632</v>
          </cell>
          <cell r="E3156" t="str">
            <v>PATIO ZONAL EL GACO - TEE 4" PVC (INCLUYE SUMINISTRO E INSTALACION)</v>
          </cell>
          <cell r="F3156" t="str">
            <v>UN</v>
          </cell>
          <cell r="G3156">
            <v>128000</v>
          </cell>
        </row>
        <row r="3157">
          <cell r="D3157">
            <v>12633</v>
          </cell>
          <cell r="E3157" t="str">
            <v>PATIO ZONAL EL GACO - CODO PVCP 90° 3/4"  (INCLUYE SUMINISTRO E INSTALACION)</v>
          </cell>
          <cell r="F3157" t="str">
            <v>UN</v>
          </cell>
          <cell r="G3157">
            <v>950</v>
          </cell>
        </row>
        <row r="3158">
          <cell r="D3158">
            <v>12634</v>
          </cell>
          <cell r="E3158" t="str">
            <v>PATIO ZONAL EL GACO - CODO PVCP 45° 1 1/4"  (INCLUYE SUMINISTRO E INSTALACION)</v>
          </cell>
          <cell r="F3158" t="str">
            <v>UN</v>
          </cell>
          <cell r="G3158">
            <v>5400</v>
          </cell>
        </row>
        <row r="3159">
          <cell r="D3159">
            <v>12635</v>
          </cell>
          <cell r="E3159" t="str">
            <v>PATIO ZONAL EL GACO - LUMINARIA LED PANEL SQ 40W DL 100-277V</v>
          </cell>
          <cell r="F3159" t="str">
            <v>UN</v>
          </cell>
          <cell r="G3159">
            <v>87204</v>
          </cell>
        </row>
        <row r="3160">
          <cell r="D3160">
            <v>12636</v>
          </cell>
          <cell r="E3160" t="str">
            <v>PATIO ZONAL EL GACO - LUMINARIA LED LINEAL COMERCIAL 40W DL UNV</v>
          </cell>
          <cell r="F3160" t="str">
            <v>UN</v>
          </cell>
          <cell r="G3160">
            <v>100374</v>
          </cell>
        </row>
        <row r="3161">
          <cell r="D3161">
            <v>12637</v>
          </cell>
          <cell r="E3161" t="str">
            <v xml:space="preserve"> PATIO ZONAL EL GACO: PANEL LED REDONDO 18 W LUZ BLANCA FRÍA 1080 LUMENES DE INCRUSTAR</v>
          </cell>
          <cell r="F3161" t="str">
            <v>UN</v>
          </cell>
          <cell r="G3161">
            <v>10800</v>
          </cell>
        </row>
        <row r="3162">
          <cell r="D3162">
            <v>12638</v>
          </cell>
          <cell r="E3162" t="str">
            <v>PATIO ZONAL EL GACO - TUBO DE COBRE 3/4"</v>
          </cell>
          <cell r="F3162" t="str">
            <v>ML</v>
          </cell>
          <cell r="G3162">
            <v>31817</v>
          </cell>
        </row>
        <row r="3163">
          <cell r="D3163">
            <v>12639</v>
          </cell>
          <cell r="E3163" t="str">
            <v xml:space="preserve">  PATIO ZONAL EL GACO: CABLE CU THHN No 10AWG</v>
          </cell>
          <cell r="F3163" t="str">
            <v>ML</v>
          </cell>
          <cell r="G3163">
            <v>2900</v>
          </cell>
        </row>
        <row r="3164">
          <cell r="D3164">
            <v>12640</v>
          </cell>
          <cell r="E3164" t="str">
            <v>PATIO ZONAL EL GACO - REGISTRO BOLA 3/4" PVC (INCLUYE SUMINISTRO E INSTALACION)</v>
          </cell>
          <cell r="F3164" t="str">
            <v>UN</v>
          </cell>
          <cell r="G3164">
            <v>11290</v>
          </cell>
        </row>
        <row r="3165">
          <cell r="D3165">
            <v>12641</v>
          </cell>
          <cell r="E3165" t="str">
            <v>PATIO ZONAL EL GACO - REGISTRO BOLA 1 1/2" PVC (INCLUYE SUMINISTRO E INSTALACION)</v>
          </cell>
          <cell r="F3165" t="str">
            <v>UN</v>
          </cell>
          <cell r="G3165">
            <v>26490</v>
          </cell>
        </row>
        <row r="3166">
          <cell r="D3166">
            <v>12642</v>
          </cell>
          <cell r="E3166" t="str">
            <v>PATIO ZONAL EL GACO - REGISTRO BOLA 2" PVC (INCLUYE SUMINISTRO E INSTALACION)</v>
          </cell>
          <cell r="F3166" t="str">
            <v>UN</v>
          </cell>
          <cell r="G3166">
            <v>36790</v>
          </cell>
        </row>
        <row r="3167">
          <cell r="D3167">
            <v>12643</v>
          </cell>
          <cell r="E3167" t="str">
            <v>PATIO ZONAL EL GACO - TEE 2 1/2" PVC (INCLUYE SUMINISTRO E INSTALACION)</v>
          </cell>
          <cell r="F3167" t="str">
            <v>UN</v>
          </cell>
          <cell r="G3167">
            <v>36800</v>
          </cell>
        </row>
        <row r="3168">
          <cell r="D3168">
            <v>12644</v>
          </cell>
          <cell r="E3168" t="str">
            <v xml:space="preserve">PATIO ZONAL EL GACO - GEOMEMBRANA LISA HDPE 40 MILS. </v>
          </cell>
          <cell r="F3168" t="str">
            <v>M2</v>
          </cell>
          <cell r="G3168">
            <v>13685</v>
          </cell>
        </row>
        <row r="3169">
          <cell r="D3169">
            <v>12645</v>
          </cell>
          <cell r="E3169" t="str">
            <v>PATIO ZONAL EL GACO - ACCESORIOS RANURADOS 150 LBS 1"</v>
          </cell>
          <cell r="F3169" t="str">
            <v>UN</v>
          </cell>
          <cell r="G3169">
            <v>4300</v>
          </cell>
        </row>
        <row r="3170">
          <cell r="D3170">
            <v>12646</v>
          </cell>
          <cell r="E3170" t="str">
            <v>PATIO ZONAL EL GACO - ACCESORIO RANURADO 1¼"</v>
          </cell>
          <cell r="F3170" t="str">
            <v>UN</v>
          </cell>
          <cell r="G3170">
            <v>6951</v>
          </cell>
        </row>
        <row r="3171">
          <cell r="D3171">
            <v>12647</v>
          </cell>
          <cell r="E3171" t="str">
            <v xml:space="preserve">  PATIO ZONAL EL GACO: LED PANEL RD 24W DL</v>
          </cell>
          <cell r="F3171" t="str">
            <v>UN</v>
          </cell>
          <cell r="G3171">
            <v>29117</v>
          </cell>
        </row>
        <row r="3172">
          <cell r="D3172">
            <v>12648</v>
          </cell>
          <cell r="E3172" t="str">
            <v xml:space="preserve">  PATIO ZONAL EL GACO: CODO CU 90° 3/4" </v>
          </cell>
          <cell r="F3172" t="str">
            <v>UN</v>
          </cell>
          <cell r="G3172">
            <v>4100</v>
          </cell>
        </row>
        <row r="3173">
          <cell r="D3173">
            <v>12649</v>
          </cell>
          <cell r="E3173" t="str">
            <v>PATIO ZONAL EL GACO - ACCESORIO RANURADO 1½"</v>
          </cell>
          <cell r="F3173" t="str">
            <v>UN</v>
          </cell>
          <cell r="G3173">
            <v>8100</v>
          </cell>
        </row>
        <row r="3174">
          <cell r="D3174">
            <v>12650</v>
          </cell>
          <cell r="E3174" t="str">
            <v xml:space="preserve">  PATIO ZONAL EL GACO: TUBERIA COBRE DE 1/2"	</v>
          </cell>
          <cell r="F3174" t="str">
            <v>ML</v>
          </cell>
          <cell r="G3174">
            <v>21933</v>
          </cell>
        </row>
        <row r="3175">
          <cell r="D3175">
            <v>12651</v>
          </cell>
          <cell r="E3175" t="str">
            <v>PATIO ZONAL EL GACO - ACCESORIO RANURADO 2"</v>
          </cell>
          <cell r="F3175" t="str">
            <v>UN</v>
          </cell>
          <cell r="G3175">
            <v>11500</v>
          </cell>
        </row>
        <row r="3176">
          <cell r="D3176">
            <v>12652</v>
          </cell>
          <cell r="E3176" t="str">
            <v>PATIO ZONAL EL GACO - PLUG TELEFONICO CONECTOR RJ 11</v>
          </cell>
          <cell r="F3176" t="str">
            <v>UN</v>
          </cell>
          <cell r="G3176">
            <v>100</v>
          </cell>
        </row>
        <row r="3177">
          <cell r="D3177">
            <v>12653</v>
          </cell>
          <cell r="E3177" t="str">
            <v xml:space="preserve">  PATIO ZONAL EL GACO: CODO 90° EN ACERO GALVANIZADO 1"</v>
          </cell>
          <cell r="F3177" t="str">
            <v>UN</v>
          </cell>
          <cell r="G3177">
            <v>4436</v>
          </cell>
        </row>
        <row r="3178">
          <cell r="D3178">
            <v>12654</v>
          </cell>
          <cell r="E3178" t="str">
            <v>PATIO ZONAL EL GACO - GABINETE 60 CM X 60 CM X 60 CM</v>
          </cell>
          <cell r="F3178" t="str">
            <v>UN</v>
          </cell>
          <cell r="G3178">
            <v>268966</v>
          </cell>
        </row>
        <row r="3179">
          <cell r="D3179">
            <v>12655</v>
          </cell>
          <cell r="E3179" t="str">
            <v>PATIO ZONAL EL GACO - GABINETE 60 CM X 60 CM X 210 CM</v>
          </cell>
          <cell r="F3179" t="str">
            <v>UN</v>
          </cell>
          <cell r="G3179">
            <v>777500</v>
          </cell>
        </row>
        <row r="3180">
          <cell r="D3180">
            <v>12656</v>
          </cell>
          <cell r="E3180" t="str">
            <v>PATIO ZONAL EL GACO - PATCH PANEL 24 PUNTOS</v>
          </cell>
          <cell r="F3180" t="str">
            <v>UN</v>
          </cell>
          <cell r="G3180">
            <v>179900</v>
          </cell>
        </row>
        <row r="3181">
          <cell r="D3181">
            <v>12657</v>
          </cell>
          <cell r="E3181" t="str">
            <v>PATIO ZONAL EL GACO - PATCHCORD CAT 6</v>
          </cell>
          <cell r="F3181" t="str">
            <v>ML</v>
          </cell>
          <cell r="G3181">
            <v>3200</v>
          </cell>
        </row>
        <row r="3182">
          <cell r="D3182">
            <v>12658</v>
          </cell>
          <cell r="E3182" t="str">
            <v xml:space="preserve"> PATIO ZONAL EL GACO - TABLERO TRIFÁSICO 3F-5H DE 12 CIRCUITOS</v>
          </cell>
          <cell r="F3182" t="str">
            <v>UN</v>
          </cell>
          <cell r="G3182">
            <v>240000</v>
          </cell>
        </row>
        <row r="3183">
          <cell r="D3183">
            <v>12659</v>
          </cell>
          <cell r="E3183" t="str">
            <v>PATIO ZONAL EL GACO - TABLERO TRIFÁSICO 3F-5H DE 36 CIRCUITOS</v>
          </cell>
          <cell r="F3183" t="str">
            <v>UN</v>
          </cell>
          <cell r="G3183">
            <v>340000</v>
          </cell>
        </row>
        <row r="3184">
          <cell r="D3184">
            <v>12660</v>
          </cell>
          <cell r="E3184" t="str">
            <v>PATIO ZONAL EL GACO - BREAKER ENCHUFABLE 2X20A</v>
          </cell>
          <cell r="F3184" t="str">
            <v>UN</v>
          </cell>
          <cell r="G3184">
            <v>24499</v>
          </cell>
        </row>
        <row r="3185">
          <cell r="D3185">
            <v>12661</v>
          </cell>
          <cell r="E3185" t="str">
            <v>PATIO ZONAL EL GACO - BREAKER ENCHUFABLE 3X20A</v>
          </cell>
          <cell r="F3185" t="str">
            <v>UN</v>
          </cell>
          <cell r="G3185">
            <v>45000</v>
          </cell>
        </row>
        <row r="3186">
          <cell r="D3186">
            <v>12662</v>
          </cell>
          <cell r="E3186" t="str">
            <v>PATIO ZONAL EL GACO - FACE PLATE SENCILLO</v>
          </cell>
          <cell r="F3186" t="str">
            <v>UN</v>
          </cell>
          <cell r="G3186">
            <v>2654</v>
          </cell>
        </row>
        <row r="3187">
          <cell r="D3187">
            <v>12663</v>
          </cell>
          <cell r="E3187" t="str">
            <v xml:space="preserve">  PATIO ZONAL EL GACO: VÁLVULA BOLA 3/4" PARA GAS</v>
          </cell>
          <cell r="F3187" t="str">
            <v>UN</v>
          </cell>
          <cell r="G3187">
            <v>12505</v>
          </cell>
        </row>
        <row r="3188">
          <cell r="D3188">
            <v>12664</v>
          </cell>
          <cell r="E3188" t="str">
            <v xml:space="preserve">  PATIO ZONAL EL GACO: REDUCCIÓN COBRE DE 3/4" A 1/2"		</v>
          </cell>
          <cell r="F3188" t="str">
            <v>UN</v>
          </cell>
          <cell r="G3188">
            <v>2500</v>
          </cell>
        </row>
        <row r="3189">
          <cell r="D3189">
            <v>12665</v>
          </cell>
          <cell r="E3189" t="str">
            <v xml:space="preserve">  PATIO ZONAL EL GACO: CODO CU 90° 1/2" </v>
          </cell>
          <cell r="F3189" t="str">
            <v>UN</v>
          </cell>
          <cell r="G3189">
            <v>1600</v>
          </cell>
        </row>
        <row r="3190">
          <cell r="D3190">
            <v>12666</v>
          </cell>
          <cell r="E3190" t="str">
            <v xml:space="preserve">  PATIO ZONAL EL GACO: ADAPTADOR MACHO COBRE DE 1/2"</v>
          </cell>
          <cell r="F3190" t="str">
            <v>UN</v>
          </cell>
          <cell r="G3190">
            <v>2500</v>
          </cell>
        </row>
        <row r="3191">
          <cell r="D3191">
            <v>12668</v>
          </cell>
          <cell r="E3191" t="str">
            <v>PISO EN POLIPROPILENO DE ALTO IMPACTO PARA PUENTES PEATONALES Y ESTACIONES DE TRANSMILENIO, e=25MM. INCLUYE TRANSPORTE.</v>
          </cell>
          <cell r="F3191" t="str">
            <v>M2</v>
          </cell>
          <cell r="G3191">
            <v>799680</v>
          </cell>
        </row>
        <row r="3192">
          <cell r="D3192">
            <v>12669</v>
          </cell>
          <cell r="E3192" t="str">
            <v>PISO EN POLIPROPILENO DE ALTO IMPACTO PARA ESCALERA DE PUENTES PEATONALES, ANCHO 38cm e=2cm. INCLUYE TRANSPORTE.</v>
          </cell>
          <cell r="F3192" t="str">
            <v>ML</v>
          </cell>
          <cell r="G3192">
            <v>446891</v>
          </cell>
        </row>
        <row r="3193">
          <cell r="D3193">
            <v>12670</v>
          </cell>
          <cell r="E3193" t="str">
            <v xml:space="preserve">SOPORTE DE ANCLAJE EN POLIPROPILENO DE ALTO IMPACTO PARA ESCALERA DE PUENTES PEATONALES, LARGO:34CM, ANCHO:4,5CM Y e:2,5CM.INCLUYE TRANSPORTE. </v>
          </cell>
          <cell r="F3193" t="str">
            <v>ML</v>
          </cell>
          <cell r="G3193">
            <v>127400</v>
          </cell>
        </row>
        <row r="3194">
          <cell r="D3194">
            <v>12671</v>
          </cell>
          <cell r="E3194" t="str">
            <v>PATIO ZONAL EL GACO: RELLENO CON CENIZA - ESCORIA DE ALTO HORNO.</v>
          </cell>
          <cell r="F3194" t="str">
            <v>M3</v>
          </cell>
          <cell r="G3194">
            <v>12000</v>
          </cell>
        </row>
        <row r="3195">
          <cell r="D3195">
            <v>12672</v>
          </cell>
          <cell r="E3195" t="str">
            <v>PATIO ZONAL EL GACO:TRANSPORTE DE CENIZA - ESCORIA DE ALTO HORNO.</v>
          </cell>
          <cell r="F3195" t="str">
            <v>M3</v>
          </cell>
          <cell r="G3195">
            <v>15000</v>
          </cell>
        </row>
        <row r="3196">
          <cell r="D3196">
            <v>12673</v>
          </cell>
          <cell r="E3196" t="str">
            <v xml:space="preserve">PATIO ZONAL EL GACO: Tubería en acero SCH 40 1"		</v>
          </cell>
          <cell r="F3196" t="str">
            <v>ML</v>
          </cell>
          <cell r="G3196">
            <v>27568</v>
          </cell>
        </row>
        <row r="3197">
          <cell r="D3197">
            <v>12674</v>
          </cell>
          <cell r="E3197" t="str">
            <v>PATIO ZONAL EL GACO:  REDUCCCION DE COPA GALVANIZADA DE 1" A 3/4"</v>
          </cell>
          <cell r="F3197" t="str">
            <v>UN</v>
          </cell>
          <cell r="G3197">
            <v>3190</v>
          </cell>
        </row>
        <row r="3198">
          <cell r="D3198">
            <v>12675</v>
          </cell>
          <cell r="E3198" t="str">
            <v>PATIO ZONAL EL GACO:  Cheque ranurado Ø 1 1/2"</v>
          </cell>
          <cell r="F3198" t="str">
            <v>UN</v>
          </cell>
          <cell r="G3198">
            <v>254541</v>
          </cell>
        </row>
        <row r="3199">
          <cell r="D3199">
            <v>12676</v>
          </cell>
          <cell r="E3199" t="str">
            <v>PATIO ZONAL EL GACO:  Sensor de flujo Ø1½" (Reducción ranurada 2" a 1 1/2")</v>
          </cell>
          <cell r="F3199" t="str">
            <v>UN</v>
          </cell>
          <cell r="G3199">
            <v>8900</v>
          </cell>
        </row>
        <row r="3200">
          <cell r="D3200">
            <v>12677</v>
          </cell>
          <cell r="E3200" t="str">
            <v>PATIO ZONAL EL GACO:  BANDEJA PORTACABLE TIPO MALLA DE 40 CM DE ANCHO</v>
          </cell>
          <cell r="F3200" t="str">
            <v>ML</v>
          </cell>
          <cell r="G3200">
            <v>31066</v>
          </cell>
        </row>
        <row r="3201">
          <cell r="D3201">
            <v>12678</v>
          </cell>
          <cell r="E3201" t="str">
            <v>PATIO ZONAL EL GACO:  Cable aislado cobre 3x12 Trenzado Fase Azul</v>
          </cell>
          <cell r="F3201" t="str">
            <v>ML</v>
          </cell>
          <cell r="G3201">
            <v>6600</v>
          </cell>
        </row>
        <row r="3202">
          <cell r="D3202">
            <v>12679</v>
          </cell>
          <cell r="E3202" t="str">
            <v>PATIO ZONAL EL GACO:  Adaptador cambio de sección para canal de drenaje a sumidero fabricado en polietileno, de sección oval. Longitud total 800 mm, altura exterior 895 mm y ancho exterior 765 mm. Peso: 15,8 kg.</v>
          </cell>
          <cell r="F3202" t="str">
            <v>UN</v>
          </cell>
          <cell r="G3202">
            <v>3276296</v>
          </cell>
        </row>
        <row r="3203">
          <cell r="D3203">
            <v>12680</v>
          </cell>
          <cell r="E3203" t="str">
            <v>PATIO ZONAL EL GACO:  Cable aislado cobre 3x12 Trenzado Fase Roja</v>
          </cell>
          <cell r="F3203" t="str">
            <v>ML</v>
          </cell>
          <cell r="G3203">
            <v>6600</v>
          </cell>
        </row>
        <row r="3204">
          <cell r="D3204">
            <v>12681</v>
          </cell>
          <cell r="E3204" t="str">
            <v>PATIO ZONAL EL GACO: Cuerpo Base (Polipropileno) para Tanque para regulación de flujos pluviales (150 m3) 19,20x4,80</v>
          </cell>
          <cell r="F3204" t="str">
            <v>UN</v>
          </cell>
          <cell r="G3204">
            <v>483712</v>
          </cell>
        </row>
        <row r="3205">
          <cell r="D3205">
            <v>12682</v>
          </cell>
          <cell r="E3205" t="str">
            <v>PATIO ZONAL EL GACO:  Luminaria Led GDS 63.2W</v>
          </cell>
          <cell r="F3205" t="str">
            <v>UN</v>
          </cell>
          <cell r="G3205">
            <v>326695</v>
          </cell>
        </row>
        <row r="3206">
          <cell r="D3206">
            <v>12683</v>
          </cell>
          <cell r="E3206" t="str">
            <v>PATIO ZONAL EL GACO:  CABLE XLPE 15 KV 240 MM No.2 AL</v>
          </cell>
          <cell r="F3206" t="str">
            <v>ML</v>
          </cell>
          <cell r="G3206">
            <v>7833</v>
          </cell>
        </row>
        <row r="3207">
          <cell r="D3207">
            <v>12684</v>
          </cell>
          <cell r="E3207" t="str">
            <v>PATIO ZONAL EL GACO:  CABLE XLPE 35 KV 240 MM No.2 AL</v>
          </cell>
          <cell r="F3207" t="str">
            <v>ML</v>
          </cell>
          <cell r="G3207">
            <v>52500</v>
          </cell>
        </row>
        <row r="3208">
          <cell r="D3208">
            <v>12685</v>
          </cell>
          <cell r="E3208" t="str">
            <v>PATIO ZONAL EL GACO:  NIPLE DE 5cm EN ACERO GALVANIZADO DE 1"</v>
          </cell>
          <cell r="F3208" t="str">
            <v>UN</v>
          </cell>
          <cell r="G3208">
            <v>3500</v>
          </cell>
        </row>
        <row r="3209">
          <cell r="D3209">
            <v>12686</v>
          </cell>
          <cell r="E3209" t="str">
            <v>PATIO ZONAL EL GACO:  UNIÓN EN ACERO GALVANIZADO DE 1"</v>
          </cell>
          <cell r="F3209" t="str">
            <v>UN</v>
          </cell>
          <cell r="G3209">
            <v>2900</v>
          </cell>
        </row>
        <row r="3210">
          <cell r="D3210">
            <v>12687</v>
          </cell>
          <cell r="E3210" t="str">
            <v>PATIO ZONAL EL GACO:  UNIÓN EN COBRE DE 3/4"</v>
          </cell>
          <cell r="F3210" t="str">
            <v>UN</v>
          </cell>
          <cell r="G3210">
            <v>1601</v>
          </cell>
        </row>
        <row r="3211">
          <cell r="D3211">
            <v>12688</v>
          </cell>
          <cell r="E3211" t="str">
            <v>PATIO ZONAL EL GACO:  GEOTEXTIL TEJIDO TR6000 HF</v>
          </cell>
          <cell r="F3211" t="str">
            <v>M2</v>
          </cell>
          <cell r="G3211">
            <v>18753</v>
          </cell>
        </row>
        <row r="3212">
          <cell r="D3212">
            <v>12689</v>
          </cell>
          <cell r="E3212" t="str">
            <v>PATIO ZONAL EL GACO:  EQUIPO EYECTOR CON SWITCH FLOTADOR Y TABLERO ELÉCTRICO</v>
          </cell>
          <cell r="F3212" t="str">
            <v>GLB</v>
          </cell>
          <cell r="G3212">
            <v>2226490</v>
          </cell>
        </row>
        <row r="3213">
          <cell r="D3213">
            <v>12690</v>
          </cell>
          <cell r="E3213" t="str">
            <v>PATIO ZONAL EL GACO:  EQUIPO DE PRESIÓN CON TABLERO ELÉCTRICO, TANQUE HIDROACUMULADOR Y ACCESORIOS.</v>
          </cell>
          <cell r="F3213" t="str">
            <v>GLB</v>
          </cell>
          <cell r="G3213">
            <v>11578700</v>
          </cell>
        </row>
        <row r="3214">
          <cell r="D3214">
            <v>12691</v>
          </cell>
          <cell r="E3214" t="str">
            <v>PATIO ZONAL EL GACO:  EQUIPO DE BOMBEO PARA RCI (BOMBA DIESEL, MOTOR DIESEL, TABLERO CONTROLADOR, MOTOBOMBA JOCKEY Y ACCESORIOS)</v>
          </cell>
          <cell r="F3214" t="str">
            <v>UN</v>
          </cell>
          <cell r="G3214">
            <v>172357815</v>
          </cell>
        </row>
        <row r="3215">
          <cell r="D3215">
            <v>12692</v>
          </cell>
          <cell r="E3215" t="str">
            <v>PATIO ZONAL EL GACO:  Organizador de cables para RACK 80x80 2RU.</v>
          </cell>
          <cell r="F3215" t="str">
            <v>UN</v>
          </cell>
          <cell r="G3215">
            <v>57715</v>
          </cell>
        </row>
        <row r="3216">
          <cell r="D3216">
            <v>12693</v>
          </cell>
          <cell r="E3216" t="str">
            <v xml:space="preserve">PATIO ZONAL EL GACO: Pared pieza lateral (Polipropileno) para Tanque para regulación de flujos pluviales (150 m3) 19,20x4,80 </v>
          </cell>
          <cell r="F3216" t="str">
            <v>UN</v>
          </cell>
          <cell r="G3216">
            <v>160560</v>
          </cell>
        </row>
        <row r="3217">
          <cell r="D3217">
            <v>12694</v>
          </cell>
          <cell r="E3217" t="str">
            <v xml:space="preserve">PATIO ZONAL EL GACO: Tapas de columnas para Tanque para regulación de flujos pluviales (150 m3) 19,20x4,80 </v>
          </cell>
          <cell r="F3217" t="str">
            <v>UN</v>
          </cell>
          <cell r="G3217">
            <v>45729</v>
          </cell>
        </row>
        <row r="3218">
          <cell r="D3218">
            <v>12695</v>
          </cell>
          <cell r="E3218" t="str">
            <v xml:space="preserve">PATIO ZONAL EL GACO: Conectores para Tanque para regulación de flujos pluviales (150 m3) 19,20x4,80 </v>
          </cell>
          <cell r="F3218" t="str">
            <v>UN</v>
          </cell>
          <cell r="G3218">
            <v>7830</v>
          </cell>
        </row>
        <row r="3219">
          <cell r="D3219">
            <v>12696</v>
          </cell>
          <cell r="E3219" t="str">
            <v xml:space="preserve">PATIO ZONAL EL GACO: Placa de acceso para Tanque para regulación de flujos pluviales (150 m3) 19,20x4,80 </v>
          </cell>
          <cell r="F3219" t="str">
            <v>UN</v>
          </cell>
          <cell r="G3219">
            <v>235759</v>
          </cell>
        </row>
        <row r="3220">
          <cell r="D3220">
            <v>12697</v>
          </cell>
          <cell r="E3220" t="str">
            <v>PATIO ZONAL EL GACO: Elemento de inspección para Tanque para regulación de flujos pluviales (150 m3) 19,20x4,80</v>
          </cell>
          <cell r="F3220" t="str">
            <v>UN</v>
          </cell>
          <cell r="G3220">
            <v>404652</v>
          </cell>
        </row>
        <row r="3221">
          <cell r="D3221">
            <v>12698</v>
          </cell>
          <cell r="E3221" t="str">
            <v xml:space="preserve">PATIO ZONAL EL GACO: Tapa de fundición Ø 450mm tapa hierro dúctil para Tanque para regulación de flujos pluviales (150 m3) 19,20x4,80 </v>
          </cell>
          <cell r="F3221" t="str">
            <v>UN</v>
          </cell>
          <cell r="G3221">
            <v>1957207</v>
          </cell>
        </row>
        <row r="3222">
          <cell r="D3222">
            <v>12699</v>
          </cell>
          <cell r="E3222" t="str">
            <v>PATIO ZONAL EL GACO - JUEGO DE PRE MOLDEADOS TIPO EXTERIOR PARA CABLE XLPE 15KVA 240 MM2</v>
          </cell>
          <cell r="F3222" t="str">
            <v>JGO</v>
          </cell>
          <cell r="G3222">
            <v>134784</v>
          </cell>
        </row>
        <row r="3223">
          <cell r="D3223">
            <v>12700</v>
          </cell>
          <cell r="E3223" t="str">
            <v>PATIO ZONAL EL GACO - CABLE XLPE 15 KV 240MM2 AL</v>
          </cell>
          <cell r="F3223" t="str">
            <v>ML</v>
          </cell>
          <cell r="G3223">
            <v>7833</v>
          </cell>
        </row>
        <row r="3224">
          <cell r="D3224">
            <v>12701</v>
          </cell>
          <cell r="E3224" t="str">
            <v>PATIO ZONAL EL GACO - REDUCCCION DE COPA GALVANIZADA DE 1" A 3/4"</v>
          </cell>
          <cell r="F3224" t="str">
            <v>UN</v>
          </cell>
          <cell r="G3224">
            <v>3190</v>
          </cell>
        </row>
        <row r="3225">
          <cell r="D3225">
            <v>12702</v>
          </cell>
          <cell r="E3225" t="str">
            <v xml:space="preserve">PATIO ZONAL EL GACO - TEE EN COBRE DE 3/4" </v>
          </cell>
          <cell r="F3225" t="str">
            <v>UN</v>
          </cell>
          <cell r="G3225">
            <v>4401</v>
          </cell>
        </row>
        <row r="3226">
          <cell r="D3226">
            <v>12703</v>
          </cell>
          <cell r="E3226" t="str">
            <v>PATIO ZONAL EL GACO - ADAPTADOR MACHO EN COBRE DE 3/4"</v>
          </cell>
          <cell r="F3226" t="str">
            <v>UN</v>
          </cell>
          <cell r="G3226">
            <v>3800</v>
          </cell>
        </row>
        <row r="3227">
          <cell r="D3227">
            <v>12704</v>
          </cell>
          <cell r="E3227" t="str">
            <v>PATIO ZONAL EL GACO - PORCELANATO PARED PARA GRES NAVIA ACERO COLOR GRIS SIMILAR O EQUIVALENTE</v>
          </cell>
          <cell r="F3227" t="str">
            <v>M2</v>
          </cell>
          <cell r="G3227">
            <v>46500</v>
          </cell>
        </row>
        <row r="3228">
          <cell r="D3228">
            <v>12705</v>
          </cell>
          <cell r="E3228" t="str">
            <v>PATIO ZONAL EL GACO - PISO EN PORCELANATO ADOBERY COLOR WENGUE SIMILAR O EQUIVALENTE</v>
          </cell>
          <cell r="F3228" t="str">
            <v>M2</v>
          </cell>
          <cell r="G3228">
            <v>89900</v>
          </cell>
        </row>
        <row r="3229">
          <cell r="D3229">
            <v>12706</v>
          </cell>
          <cell r="E3229" t="str">
            <v xml:space="preserve">PATIO ZONAL EL GACO - POCETA EN ACERO INOXIDABLE </v>
          </cell>
          <cell r="F3229" t="str">
            <v>UN</v>
          </cell>
          <cell r="G3229">
            <v>66901</v>
          </cell>
        </row>
        <row r="3230">
          <cell r="D3230">
            <v>12707</v>
          </cell>
          <cell r="E3230" t="e">
            <v>#VALUE!</v>
          </cell>
          <cell r="F3230" t="str">
            <v>ML</v>
          </cell>
          <cell r="G3230">
            <v>763618</v>
          </cell>
        </row>
        <row r="3231">
          <cell r="D3231">
            <v>12708</v>
          </cell>
          <cell r="E3231" t="str">
            <v>PATIO ZONAL EL GACO - TEJA EN METACRILATO TRANSPARENTE DE 1,5 CM DE GROSOR</v>
          </cell>
          <cell r="F3231" t="str">
            <v>M2</v>
          </cell>
          <cell r="G3231">
            <v>19933</v>
          </cell>
        </row>
        <row r="3232">
          <cell r="D3232">
            <v>12709</v>
          </cell>
          <cell r="E3232" t="str">
            <v>PATIO ZONAL EL GACO: Tapa inicio ciega de hormigón polímero, para canales RD200V 0.0. Longitud de 84 mm, altura exterior de 330 mm y ancho exterior de 260 mm. Peso: 9 kg.</v>
          </cell>
          <cell r="F3232" t="str">
            <v>UN</v>
          </cell>
          <cell r="G3232">
            <v>314051</v>
          </cell>
        </row>
        <row r="3233">
          <cell r="D3233">
            <v>12710</v>
          </cell>
          <cell r="E3233" t="str">
            <v>PATIO ZONAL EL GACO - CABALLETE PARA TEJA</v>
          </cell>
          <cell r="F3233" t="str">
            <v>UN</v>
          </cell>
          <cell r="G3233">
            <v>55900</v>
          </cell>
        </row>
        <row r="3234">
          <cell r="D3234">
            <v>12711</v>
          </cell>
          <cell r="E3234" t="str">
            <v>PATIO ZONAL EL GACO: Tapa final ciega de hormigón polímero, para canales RD200V 0.0. Longitud de 70 mm, altura exterior de 330 mm y ancho exterior de 260 mm.</v>
          </cell>
          <cell r="F3234" t="str">
            <v>UN</v>
          </cell>
          <cell r="G3234">
            <v>344127</v>
          </cell>
        </row>
        <row r="3235">
          <cell r="D3235">
            <v>12712</v>
          </cell>
          <cell r="E3235" t="e">
            <v>#VALUE!</v>
          </cell>
          <cell r="F3235" t="str">
            <v>ML</v>
          </cell>
          <cell r="G3235">
            <v>1418425</v>
          </cell>
        </row>
        <row r="3236">
          <cell r="D3236">
            <v>12713</v>
          </cell>
          <cell r="E3236" t="str">
            <v>PATIO ZONAL EL GACO - MANTO PERMANENTE TRM 500</v>
          </cell>
          <cell r="F3236" t="str">
            <v>M2</v>
          </cell>
          <cell r="G3236">
            <v>11863</v>
          </cell>
        </row>
        <row r="3237">
          <cell r="D3237">
            <v>12714</v>
          </cell>
          <cell r="E3237" t="str">
            <v>PATIO ZONAL EL GACO - BANDEJA PORTAEQUIPOS 370 MM</v>
          </cell>
          <cell r="F3237" t="str">
            <v>UN</v>
          </cell>
          <cell r="G3237">
            <v>37001</v>
          </cell>
        </row>
        <row r="3238">
          <cell r="D3238">
            <v>12715</v>
          </cell>
          <cell r="E3238" t="str">
            <v>PATIO ZONAL EL GACO: Reja Passarela FF F400 50 cm S300 (incluye Marco)</v>
          </cell>
          <cell r="F3238" t="str">
            <v>ML</v>
          </cell>
          <cell r="G3238">
            <v>719405</v>
          </cell>
        </row>
        <row r="3239">
          <cell r="D3239">
            <v>12716</v>
          </cell>
          <cell r="E3239" t="str">
            <v>PATIO ZONAL EL GACO - BANDEJA DE FIBRA OPTICA 24 PUERTOS</v>
          </cell>
          <cell r="F3239" t="str">
            <v>UN</v>
          </cell>
          <cell r="G3239">
            <v>379029</v>
          </cell>
        </row>
        <row r="3240">
          <cell r="D3240">
            <v>12717</v>
          </cell>
          <cell r="E3240" t="str">
            <v>PATIO ZONAL EL GACO - CONECTORES LC</v>
          </cell>
          <cell r="F3240" t="str">
            <v>UN</v>
          </cell>
          <cell r="G3240">
            <v>72508</v>
          </cell>
        </row>
        <row r="3241">
          <cell r="D3241">
            <v>12718</v>
          </cell>
          <cell r="E3241" t="str">
            <v>PATIO ZONAL EL GACO - ADAPTADOR MACHO EN BRONCE O COBRE DE 1"</v>
          </cell>
          <cell r="F3241" t="str">
            <v>UN</v>
          </cell>
          <cell r="G3241">
            <v>6300</v>
          </cell>
        </row>
        <row r="3242">
          <cell r="D3242">
            <v>12719</v>
          </cell>
          <cell r="E3242" t="str">
            <v>VENTANA TIPO V-01  PIVOTE VERTICAL,  EN ALUMINIO, VIDRIO TEMPLADO DE SEGURIDAD INCOLORO 6MM,  CON BASCULANTE Y DEMAS ELEMENTOS PARA SU NORMAL FUNCIONAMIENTO. MEDIDA 100x 220CM (Incluye suministro en instalacion)</v>
          </cell>
          <cell r="F3242" t="str">
            <v>UN</v>
          </cell>
          <cell r="G3242">
            <v>833000</v>
          </cell>
        </row>
        <row r="3243">
          <cell r="D3243">
            <v>12720</v>
          </cell>
          <cell r="E3243" t="str">
            <v>PUERTA TIPO P-03 EN ALUMINIO CON VIDRIO, DE SEGURIDAD INCOLORO DE 6MM. Y DEMAS ELEMENTOS PARA SU NORMAL FUNCIONAMIENTO. MEDIDA 80x220 CM. (Incluye suministro e Instalacion)</v>
          </cell>
          <cell r="F3243" t="str">
            <v>UN</v>
          </cell>
          <cell r="G3243">
            <v>1130500</v>
          </cell>
        </row>
        <row r="3244">
          <cell r="D3244">
            <v>12721</v>
          </cell>
          <cell r="E3244" t="str">
            <v>PATIO ZONAL EL GACO - TEE HD RANURADA UL/HM 2½"</v>
          </cell>
          <cell r="F3244" t="str">
            <v>UN</v>
          </cell>
          <cell r="G3244">
            <v>20610</v>
          </cell>
        </row>
        <row r="3245">
          <cell r="D3245">
            <v>12722</v>
          </cell>
          <cell r="E3245" t="str">
            <v>PATIO ZONAL EL GACO - CODO HD RANURADO UL/HM 3"</v>
          </cell>
          <cell r="F3245" t="str">
            <v>UN</v>
          </cell>
          <cell r="G3245">
            <v>17612</v>
          </cell>
        </row>
        <row r="3246">
          <cell r="D3246">
            <v>12723</v>
          </cell>
          <cell r="E3246" t="str">
            <v>PATIO ZONAL EL GACO - SEMICODO HD RANURADO UL/HM  4"</v>
          </cell>
          <cell r="F3246" t="str">
            <v>UN</v>
          </cell>
          <cell r="G3246">
            <v>24930</v>
          </cell>
        </row>
        <row r="3247">
          <cell r="D3247">
            <v>12724</v>
          </cell>
          <cell r="E3247" t="str">
            <v>PATIO ZONAL EL GACO - Canal de drenaje Q max Neo 300 (1 m) por componentes ,1 cuerpo parte inferior, 1 cuerpo parte superior,2 rejillas en acero galvanizado Q flow. Incluye Guia de instalacion</v>
          </cell>
          <cell r="F3247" t="str">
            <v>ML</v>
          </cell>
          <cell r="G3247">
            <v>857221</v>
          </cell>
        </row>
        <row r="3248">
          <cell r="D3248">
            <v>12725</v>
          </cell>
          <cell r="E3248" t="str">
            <v xml:space="preserve">PATIO ZONAL EL GACO - Soporte pernado para instalacion para QMAX NEO 300 </v>
          </cell>
          <cell r="F3248" t="str">
            <v>UN</v>
          </cell>
          <cell r="G3248">
            <v>40086</v>
          </cell>
        </row>
        <row r="3249">
          <cell r="D3249">
            <v>12726</v>
          </cell>
          <cell r="E3249" t="e">
            <v>#VALUE!</v>
          </cell>
          <cell r="F3249" t="str">
            <v>UN</v>
          </cell>
          <cell r="G3249">
            <v>3085184</v>
          </cell>
        </row>
        <row r="3250">
          <cell r="D3250">
            <v>12727</v>
          </cell>
          <cell r="E3250" t="e">
            <v>#VALUE!</v>
          </cell>
          <cell r="F3250" t="str">
            <v>UN</v>
          </cell>
          <cell r="G3250">
            <v>58372262</v>
          </cell>
        </row>
        <row r="3251">
          <cell r="D3251">
            <v>12728</v>
          </cell>
          <cell r="E3251" t="str">
            <v xml:space="preserve">PATIO ZONAL EL GACO: Sep Hidro Ent. Oleopator G NST NS10 para Tanque Separador de Hidrocarburos		</v>
          </cell>
          <cell r="F3251" t="str">
            <v>UN</v>
          </cell>
          <cell r="G3251">
            <v>23849536</v>
          </cell>
        </row>
        <row r="3252">
          <cell r="D3252">
            <v>12729</v>
          </cell>
          <cell r="E3252" t="str">
            <v xml:space="preserve">PATIO ZONAL EL GACO - TOP SECTION D400 550-1130 PARA SEP DE HIDROCARBUROS </v>
          </cell>
          <cell r="F3252" t="str">
            <v>UN</v>
          </cell>
          <cell r="G3252">
            <v>9377457</v>
          </cell>
        </row>
        <row r="3253">
          <cell r="D3253">
            <v>12730</v>
          </cell>
          <cell r="E3253" t="e">
            <v>#VALUE!</v>
          </cell>
          <cell r="F3253" t="str">
            <v>UN</v>
          </cell>
          <cell r="G3253">
            <v>70696840</v>
          </cell>
        </row>
        <row r="3254">
          <cell r="D3254">
            <v>12731</v>
          </cell>
          <cell r="E3254" t="e">
            <v>#VALUE!</v>
          </cell>
          <cell r="F3254" t="str">
            <v>UN</v>
          </cell>
          <cell r="G3254">
            <v>36347945</v>
          </cell>
        </row>
        <row r="3255">
          <cell r="D3255">
            <v>12732</v>
          </cell>
          <cell r="E3255" t="e">
            <v>#VALUE!</v>
          </cell>
          <cell r="F3255" t="str">
            <v>ML</v>
          </cell>
          <cell r="G3255">
            <v>4273578</v>
          </cell>
        </row>
        <row r="3256">
          <cell r="D3256">
            <v>12733</v>
          </cell>
          <cell r="E3256" t="e">
            <v>#VALUE!</v>
          </cell>
          <cell r="F3256" t="str">
            <v>UN</v>
          </cell>
          <cell r="G3256">
            <v>7477321</v>
          </cell>
        </row>
        <row r="3257">
          <cell r="D3257">
            <v>12734</v>
          </cell>
          <cell r="E3257" t="str">
            <v>PATIO ZONAL EL GACO - Adaptador cambio de sección para canal de drenaje QMAX 550 a sumidero fabricado en polietileno, de sección oval. Longitud total 800 mm, altura exterior 740 mm y ancho exterior 665 mm. Peso: 11,8 kg.</v>
          </cell>
          <cell r="F3257" t="str">
            <v>UN</v>
          </cell>
          <cell r="G3257">
            <v>2938611</v>
          </cell>
        </row>
        <row r="3258">
          <cell r="D3258">
            <v>12735</v>
          </cell>
          <cell r="E3258" t="str">
            <v>PATIO ZONAL EL GACO: Top section capacidad de Carga D400 para Tanque Separador de Hidrocarburos</v>
          </cell>
          <cell r="F3258" t="str">
            <v>UN</v>
          </cell>
          <cell r="G3258">
            <v>6108402</v>
          </cell>
        </row>
        <row r="3259">
          <cell r="D3259">
            <v>12736</v>
          </cell>
          <cell r="E3259" t="e">
            <v>#VALUE!</v>
          </cell>
          <cell r="F3259" t="str">
            <v>ML</v>
          </cell>
          <cell r="G3259">
            <v>5341516</v>
          </cell>
        </row>
        <row r="3260">
          <cell r="D3260">
            <v>12737</v>
          </cell>
          <cell r="E3260" t="str">
            <v>PATIO ZONAL EL GACO: Tanque filtración Stormclean TF600 GRP Vertical</v>
          </cell>
          <cell r="F3260" t="str">
            <v>UN</v>
          </cell>
          <cell r="G3260">
            <v>55243314</v>
          </cell>
        </row>
        <row r="3261">
          <cell r="D3261">
            <v>12738</v>
          </cell>
          <cell r="E3261" t="str">
            <v>PATIO ZONAL EL GACO: Jack RJ-45 para incrustar categoría 6</v>
          </cell>
          <cell r="F3261" t="str">
            <v>UN</v>
          </cell>
          <cell r="G3261">
            <v>10900</v>
          </cell>
        </row>
        <row r="3262">
          <cell r="D3262">
            <v>12739</v>
          </cell>
          <cell r="E3262" t="str">
            <v xml:space="preserve">PATIO ZONAL EL GACO: KIT FAN OUT SC/LC PARA FIBRA MULTIMODO OM3	L=1m	</v>
          </cell>
          <cell r="F3262" t="str">
            <v>UN</v>
          </cell>
          <cell r="G3262">
            <v>15910</v>
          </cell>
        </row>
        <row r="3263">
          <cell r="D3263">
            <v>12740</v>
          </cell>
          <cell r="E3263" t="str">
            <v>PATIO ZONAL EL GACO: PDU VERTICAL PARA RACK</v>
          </cell>
          <cell r="F3263" t="str">
            <v>UN</v>
          </cell>
          <cell r="G3263">
            <v>295748</v>
          </cell>
        </row>
        <row r="3264">
          <cell r="D3264">
            <v>12741</v>
          </cell>
          <cell r="E3264" t="str">
            <v xml:space="preserve">PATIO ZONAL EL GACO: PATCH CORD DE FIBRA ÓPTICA SC/LC L=2m	</v>
          </cell>
          <cell r="F3264" t="str">
            <v>UN</v>
          </cell>
          <cell r="G3264">
            <v>29000</v>
          </cell>
        </row>
        <row r="3265">
          <cell r="D3265">
            <v>12742</v>
          </cell>
          <cell r="E3265" t="str">
            <v xml:space="preserve"> PATIO ZONAL EL GACO: Terminal Premoldeada Tipo Interior para 15 KV 2-250 KCM</v>
          </cell>
          <cell r="F3265" t="str">
            <v>ML</v>
          </cell>
          <cell r="G3265">
            <v>97899</v>
          </cell>
        </row>
        <row r="3266">
          <cell r="D3266">
            <v>12744</v>
          </cell>
          <cell r="E3266" t="e">
            <v>#VALUE!</v>
          </cell>
          <cell r="F3266" t="str">
            <v>ML</v>
          </cell>
          <cell r="G3266">
            <v>499800</v>
          </cell>
        </row>
        <row r="3267">
          <cell r="D3267">
            <v>12745</v>
          </cell>
          <cell r="E3267" t="e">
            <v>#VALUE!</v>
          </cell>
          <cell r="F3267" t="str">
            <v>ML</v>
          </cell>
          <cell r="G3267">
            <v>611065</v>
          </cell>
        </row>
        <row r="3268">
          <cell r="D3268">
            <v>12746</v>
          </cell>
          <cell r="E3268" t="e">
            <v>#VALUE!</v>
          </cell>
          <cell r="F3268" t="str">
            <v>ML</v>
          </cell>
          <cell r="G3268">
            <v>666400</v>
          </cell>
        </row>
        <row r="3269">
          <cell r="D3269">
            <v>12747</v>
          </cell>
          <cell r="E3269" t="e">
            <v>#VALUE!</v>
          </cell>
          <cell r="F3269" t="str">
            <v>ML</v>
          </cell>
          <cell r="G3269">
            <v>1177267</v>
          </cell>
        </row>
        <row r="3270">
          <cell r="D3270">
            <v>12748</v>
          </cell>
          <cell r="E3270" t="e">
            <v>#VALUE!</v>
          </cell>
          <cell r="F3270" t="str">
            <v>ML</v>
          </cell>
          <cell r="G3270">
            <v>1867348</v>
          </cell>
        </row>
        <row r="3271">
          <cell r="D3271">
            <v>12749</v>
          </cell>
          <cell r="E3271" t="str">
            <v>PATIO ZONAL EL GACO: DRENES VERTICALES TIPO MECHA CON PERFORACION</v>
          </cell>
          <cell r="F3271" t="str">
            <v>ML</v>
          </cell>
          <cell r="G3271">
            <v>7448</v>
          </cell>
        </row>
        <row r="3272">
          <cell r="D3272">
            <v>12750</v>
          </cell>
          <cell r="E3272" t="str">
            <v>PATIO ZONAL EL GACO: Niples pasa-muros acero inoxidable ranurados 6" de 60cm de longitud-</v>
          </cell>
          <cell r="F3272" t="str">
            <v>UN</v>
          </cell>
          <cell r="G3272">
            <v>553000</v>
          </cell>
        </row>
        <row r="3273">
          <cell r="D3273">
            <v>12751</v>
          </cell>
          <cell r="E3273" t="str">
            <v>PATIO ZONAL EL GACO:  MOVILIZACIÓN Y LA DESMOVILIZACIÓN DE EQUIPOS PARA PERFORACION DE DRENES TIPO MECHA</v>
          </cell>
          <cell r="F3273" t="str">
            <v>UN</v>
          </cell>
          <cell r="G3273">
            <v>20687</v>
          </cell>
        </row>
        <row r="3274">
          <cell r="D3274">
            <v>12752</v>
          </cell>
          <cell r="E3274" t="str">
            <v>PATIO ZONAL EL GACO:  Niples pasa-muros acero inoxidable ranurados 1" de 60cm de longitud</v>
          </cell>
          <cell r="F3274" t="str">
            <v>UN</v>
          </cell>
          <cell r="G3274">
            <v>79001</v>
          </cell>
        </row>
        <row r="3275">
          <cell r="D3275">
            <v>12753</v>
          </cell>
          <cell r="E3275" t="str">
            <v>PATIO ZONAL EL GACO:  Niples pasa-muros acero inoxidable ranurados 1 1/4" de 60cm de longitud</v>
          </cell>
          <cell r="F3275" t="str">
            <v>UN</v>
          </cell>
          <cell r="G3275">
            <v>101000</v>
          </cell>
        </row>
        <row r="3276">
          <cell r="D3276">
            <v>12754</v>
          </cell>
          <cell r="E3276" t="str">
            <v>PATIO ZONAL EL GACO:  Válvula mariposa Ø2½"</v>
          </cell>
          <cell r="F3276" t="str">
            <v>UN</v>
          </cell>
          <cell r="G3276">
            <v>505036</v>
          </cell>
        </row>
        <row r="3277">
          <cell r="D3277">
            <v>12755</v>
          </cell>
          <cell r="E3277" t="str">
            <v>PATIO ZONAL EL GACO:  Válvula mariposa Ø3"</v>
          </cell>
          <cell r="F3277" t="str">
            <v>UN</v>
          </cell>
          <cell r="G3277">
            <v>526337</v>
          </cell>
        </row>
        <row r="3278">
          <cell r="D3278">
            <v>12756</v>
          </cell>
          <cell r="E3278" t="str">
            <v>PATIO ZONAL EL GACO:  Válvula mariposa Ø4"</v>
          </cell>
          <cell r="F3278" t="str">
            <v>UN</v>
          </cell>
          <cell r="G3278">
            <v>587027</v>
          </cell>
        </row>
        <row r="3279">
          <cell r="D3279">
            <v>12757</v>
          </cell>
          <cell r="E3279" t="str">
            <v>PATIO ZONAL EL GACO:  Sensor de flujo Ø2"</v>
          </cell>
          <cell r="F3279" t="str">
            <v>UN</v>
          </cell>
          <cell r="G3279">
            <v>433755</v>
          </cell>
        </row>
        <row r="3280">
          <cell r="D3280">
            <v>12758</v>
          </cell>
          <cell r="E3280" t="str">
            <v>PATIO ZONAL EL GACO:  Sensor de flujo Ø2½"</v>
          </cell>
          <cell r="F3280" t="str">
            <v>UN</v>
          </cell>
          <cell r="G3280">
            <v>405266</v>
          </cell>
        </row>
        <row r="3281">
          <cell r="D3281">
            <v>12759</v>
          </cell>
          <cell r="E3281" t="str">
            <v>PATIO ZONAL EL GACO:  Sensor de flujo Ø3"</v>
          </cell>
          <cell r="F3281" t="str">
            <v>UN</v>
          </cell>
          <cell r="G3281">
            <v>474572</v>
          </cell>
        </row>
        <row r="3282">
          <cell r="D3282">
            <v>12760</v>
          </cell>
          <cell r="E3282" t="str">
            <v>PATIO ZONAL EL GACO:  Sensor de flujo Ø4"</v>
          </cell>
          <cell r="F3282" t="str">
            <v>UN</v>
          </cell>
          <cell r="G3282">
            <v>433755</v>
          </cell>
        </row>
        <row r="3283">
          <cell r="D3283">
            <v>12761</v>
          </cell>
          <cell r="E3283" t="str">
            <v>PATIO ZONAL EL GACO:  Válvula desaireadora Ø ¾"</v>
          </cell>
          <cell r="F3283" t="str">
            <v>UN</v>
          </cell>
          <cell r="G3283">
            <v>375647</v>
          </cell>
        </row>
        <row r="3284">
          <cell r="D3284">
            <v>12762</v>
          </cell>
          <cell r="E3284" t="str">
            <v>PATIO ZONAL EL GACO:  Válvula desaireadora Ø 1"</v>
          </cell>
          <cell r="F3284" t="str">
            <v>UN</v>
          </cell>
          <cell r="G3284">
            <v>452200</v>
          </cell>
        </row>
        <row r="3285">
          <cell r="D3285">
            <v>12763</v>
          </cell>
          <cell r="E3285" t="str">
            <v>PATIO ZONAL EL GACO:  Válvula OS&amp;Y Flanchada 4" Supervisada</v>
          </cell>
          <cell r="F3285" t="str">
            <v>UN</v>
          </cell>
          <cell r="G3285">
            <v>1024352</v>
          </cell>
        </row>
        <row r="3286">
          <cell r="D3286">
            <v>12764</v>
          </cell>
          <cell r="E3286" t="str">
            <v>PATIO ZONAL EL GACO:  Válvula OS&amp;Y Flanchada 6" Supervisada</v>
          </cell>
          <cell r="F3286" t="str">
            <v>UN</v>
          </cell>
          <cell r="G3286">
            <v>2236009</v>
          </cell>
        </row>
        <row r="3287">
          <cell r="D3287">
            <v>12765</v>
          </cell>
          <cell r="E3287" t="str">
            <v>PATIO ZONAL EL GACO:  GABINETE RACK AÉREO DE 13 UR GABINETE RACK AÉREO TIPO 1 UR de alto 16 x ancho 40 x fondo 40cm</v>
          </cell>
          <cell r="F3287" t="str">
            <v>UN</v>
          </cell>
          <cell r="G3287">
            <v>67594</v>
          </cell>
        </row>
        <row r="3288">
          <cell r="D3288">
            <v>12766</v>
          </cell>
          <cell r="E3288" t="str">
            <v>PATIO ZONAL EL GACO:  Niples pasa-muros acero inoxidable ranurados 1 1/2" de 60cm de longitud</v>
          </cell>
          <cell r="F3288" t="str">
            <v>UN</v>
          </cell>
          <cell r="G3288">
            <v>116000</v>
          </cell>
        </row>
        <row r="3289">
          <cell r="D3289">
            <v>12767</v>
          </cell>
          <cell r="E3289" t="str">
            <v>PATIO ZONAL EL GACO:  Niples pasa-muros acero inoxidable ranurados 2" de 60cm de longitud</v>
          </cell>
          <cell r="F3289" t="str">
            <v>UN</v>
          </cell>
          <cell r="G3289">
            <v>138000</v>
          </cell>
        </row>
        <row r="3290">
          <cell r="D3290">
            <v>12768</v>
          </cell>
          <cell r="E3290" t="str">
            <v>PATIO ZONAL EL GACO:  Ajardinamiento tipo cerca viva con plantas trepadoras</v>
          </cell>
          <cell r="F3290" t="str">
            <v>M2</v>
          </cell>
          <cell r="G3290">
            <v>11603</v>
          </cell>
        </row>
        <row r="3291">
          <cell r="D3291">
            <v>12769</v>
          </cell>
          <cell r="E3291" t="str">
            <v>PATIO ZONAL EL GACO:  ASCENSOR HIDRÁULICO (SIN CUARTO DE MAQUINAS) CON PUERTAS AUTOMÁTICAS. Incluye Suministro, transporte e Instalación</v>
          </cell>
          <cell r="F3291" t="str">
            <v>GLB</v>
          </cell>
          <cell r="G3291">
            <v>77350000</v>
          </cell>
        </row>
        <row r="3292">
          <cell r="D3292">
            <v>12770</v>
          </cell>
          <cell r="E3292" t="e">
            <v>#VALUE!</v>
          </cell>
          <cell r="F3292" t="str">
            <v>UN</v>
          </cell>
          <cell r="G3292">
            <v>206661</v>
          </cell>
        </row>
        <row r="3293">
          <cell r="D3293">
            <v>12771</v>
          </cell>
          <cell r="E3293" t="str">
            <v>PATIO ZONAL EL GACO:  SILICONA ANTIHONGOS TRANSPARENTE</v>
          </cell>
          <cell r="F3293" t="str">
            <v>UN</v>
          </cell>
          <cell r="G3293">
            <v>12900</v>
          </cell>
        </row>
        <row r="3294">
          <cell r="D3294">
            <v>12772</v>
          </cell>
          <cell r="E3294" t="str">
            <v>PATIO ZONAL EL GACO:  TORNILLO CHAZO PUNTILLA 1/4"</v>
          </cell>
          <cell r="F3294" t="str">
            <v>UN</v>
          </cell>
          <cell r="G3294">
            <v>118</v>
          </cell>
        </row>
        <row r="3295">
          <cell r="D3295">
            <v>12773</v>
          </cell>
          <cell r="E3295" t="e">
            <v>#VALUE!</v>
          </cell>
          <cell r="F3295" t="str">
            <v>M2</v>
          </cell>
          <cell r="G3295">
            <v>658391</v>
          </cell>
        </row>
        <row r="3296">
          <cell r="D3296">
            <v>12774</v>
          </cell>
          <cell r="E3296" t="str">
            <v>PATIO ZONAL EL GACO:  Niples pasa-muros acero inoxidable ranurados 2 1/2" de 60cm de longitud</v>
          </cell>
          <cell r="F3296" t="str">
            <v>UN</v>
          </cell>
          <cell r="G3296">
            <v>207500</v>
          </cell>
        </row>
        <row r="3297">
          <cell r="D3297">
            <v>12775</v>
          </cell>
          <cell r="E3297" t="str">
            <v>PATIO ZONAL EL GACO:  Niples pasa-muros acero inoxidable ranurados 3" de 60cm de longitud</v>
          </cell>
          <cell r="F3297" t="str">
            <v>UN</v>
          </cell>
          <cell r="G3297">
            <v>255000</v>
          </cell>
        </row>
        <row r="3298">
          <cell r="D3298">
            <v>12776</v>
          </cell>
          <cell r="E3298" t="str">
            <v>PATIO ZONAL EL GACO:  Niples pasa-muros acero inoxidable ranurados 4" de 60cm de longitud</v>
          </cell>
          <cell r="F3298" t="str">
            <v>UN</v>
          </cell>
          <cell r="G3298">
            <v>341000</v>
          </cell>
        </row>
        <row r="3299">
          <cell r="D3299">
            <v>12778</v>
          </cell>
          <cell r="E3299" t="e">
            <v>#VALUE!</v>
          </cell>
          <cell r="F3299" t="str">
            <v>ML</v>
          </cell>
          <cell r="G3299">
            <v>1902691</v>
          </cell>
        </row>
        <row r="3300">
          <cell r="D3300">
            <v>12781</v>
          </cell>
          <cell r="E3300" t="str">
            <v>ALQUILER DE VEHICULO: CAMPERO, PICK-UP, CAMIONETA, CAMION O SIMILAR DE 1300cc A 2000cc DE CILINDRADA, MODELO 2018 A 2015. 80% DE LA TARIFA ESTABLECIDA. INCLUYE TODOS LOS COSTOS DE OPERACIÓN Y MANTENIMIENTO EXCEPTO EL SALARIO DEL CONDUCTOR.</v>
          </cell>
          <cell r="F3300" t="str">
            <v>DIA</v>
          </cell>
          <cell r="G3300">
            <v>168000</v>
          </cell>
        </row>
        <row r="3301">
          <cell r="D3301">
            <v>12782</v>
          </cell>
          <cell r="E3301" t="str">
            <v>ALQUILER DE VEHICULO MES: CAMPERO, PICK-UP, CAMIONETA, CAMION O SIMILAR DE 1300cc A 2000cc DE CILINDRADA, MODELO 2018 A 2015. 80% DE LA TARIFA ESTABLECIDA. INCLUYE TODOS LOS COSTOS DE OPERACIÓN Y MANTENIMIENTO EXCEPTO EL SALARIO DEL CONDUCTOR.</v>
          </cell>
          <cell r="F3301" t="str">
            <v>MES</v>
          </cell>
          <cell r="G3301">
            <v>5119000</v>
          </cell>
        </row>
        <row r="3302">
          <cell r="D3302">
            <v>12783</v>
          </cell>
          <cell r="E3302" t="str">
            <v>ALQUILER DE VEHICULO: CAMPERO, PICK-UP, CAMIONETA, CAMION O SIMILAR MAYOR A 2000cc DE CILINDRADA, MODELO 2018 A 2015. 80% DE LA TARIFA ESTABLECIDA. INCLUYE TODOS LOS COSTOS DE OPERACIÓN Y MANTENIMIENTO EXCEPTO EL SALARIO DEL CONDUCTOR.</v>
          </cell>
          <cell r="F3302" t="str">
            <v>DIA</v>
          </cell>
          <cell r="G3302">
            <v>242000</v>
          </cell>
        </row>
        <row r="3303">
          <cell r="D3303">
            <v>12784</v>
          </cell>
          <cell r="E3303" t="str">
            <v>ALQUILER DE VEHICULO MES: CAMPERO, PICK-UP, CAMIONETA, CAMION O SIMILAR MAYOR A 2000cc DE CILINDRADA, MODELO 2018 A 2015. 80% DE LA TARIFA ESTABLECIDA. INCLUYE TODOS LOS COSTOS DE OPERACIÓN Y MANTENIMIENTO EXCEPTO EL SALARIO DEL CONDUCTOR.</v>
          </cell>
          <cell r="F3303" t="str">
            <v>MES</v>
          </cell>
          <cell r="G3303">
            <v>7343000</v>
          </cell>
        </row>
        <row r="3304">
          <cell r="D3304">
            <v>12785</v>
          </cell>
          <cell r="E3304" t="str">
            <v>ALQUILER DE VEHICULO: CAMPERO, PICK-UP, CAMIONETA, CAMION O SIMILAR MAYOR A 2000cc DE CILINDRADA, MODELO 2014 A 2011. 75% DE LA TARIFA ESTABLECIDA. INCLUYE TODOS LOS COSTOS DE OPERACIÓN Y MANTENIMIENTO EXCEPTO EL SALARIO DEL CONDUCTOR.</v>
          </cell>
          <cell r="F3304" t="str">
            <v>DIA</v>
          </cell>
          <cell r="G3304">
            <v>231000</v>
          </cell>
        </row>
        <row r="3305">
          <cell r="D3305">
            <v>12786</v>
          </cell>
          <cell r="E3305" t="str">
            <v>ALQUILER DE VEHICULO MES: CAMPERO, PICK-UP, CAMIONETA, CAMION O SIMILAR MAYOR A 2000cc DE CILINDRADA, MODELO 2014 A 2011. 75% DE LA TARIFA ESTABLECIDA. INCLUYE TODOS LOS COSTOS DE OPERACIÓN Y MANTENIMIENTO EXCEPTO EL SALARIO DEL CONDUCTOR.</v>
          </cell>
          <cell r="F3305" t="str">
            <v>MES</v>
          </cell>
          <cell r="G3305">
            <v>6882000</v>
          </cell>
        </row>
        <row r="3306">
          <cell r="D3306">
            <v>12787</v>
          </cell>
          <cell r="E3306" t="str">
            <v>ALQUILER DE VEHICULO: CAMPERO, PICK-UP, CAMIONETA, CAMION O SIMILAR CON CAPACIDAD DE CARGA DE 3 TON O MAS, MODELO 2018 A 2015. 80% DE LA TARIFA ESTABLECIDA. INCLUYE TODOS LOS COSTOS DE OPERACIÓN Y MANTENIMIENTO EXCEPTO EL SALARIO DEL CONDUCTOR.</v>
          </cell>
          <cell r="F3306" t="str">
            <v>DIA</v>
          </cell>
          <cell r="G3306">
            <v>333000</v>
          </cell>
        </row>
        <row r="3307">
          <cell r="D3307">
            <v>12788</v>
          </cell>
          <cell r="E3307" t="str">
            <v>ALQUILER DE VEHICULO MES: CAMPERO, PICK-UP, CAMIONETA, CAMION O SIMILAR CON CAPACIDAD DE CARGA DE 3 TON O MAS, MODELO 2018 A 2015. 80% DE LA TARIFA ESTABLECIDA. INCLUYE TODOS LOS COSTOS DE OPERACIÓN Y MANTENIMIENTO EXCEPTO EL SALARIO DEL CONDUCTOR.</v>
          </cell>
          <cell r="F3307" t="str">
            <v>MES</v>
          </cell>
          <cell r="G3307">
            <v>9987000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 ENTRADA"/>
      <sheetName val="1. 24119336"/>
      <sheetName val="2. 24119353"/>
      <sheetName val="3. 24119354"/>
      <sheetName val="4. 24119355"/>
      <sheetName val="5. 24119356"/>
      <sheetName val="6. 24119367"/>
      <sheetName val="CONSOLIDADO"/>
      <sheetName val="PRESUPUESTO"/>
      <sheetName val="TABLAS"/>
      <sheetName val="INSUMOS"/>
      <sheetName val="APU IDU"/>
      <sheetName val="AIU OBRA"/>
      <sheetName val="PGA Y SST"/>
      <sheetName val="AIU PGA Y SST"/>
      <sheetName val="PGS"/>
      <sheetName val="AIU PGS"/>
      <sheetName val="PMT"/>
      <sheetName val="AIU PMT"/>
      <sheetName val="DIAGNOST"/>
      <sheetName val="BIOSEGURIDAD"/>
      <sheetName val="F.P"/>
    </sheetNames>
    <sheetDataSet>
      <sheetData sheetId="0"/>
      <sheetData sheetId="1"/>
      <sheetData sheetId="2"/>
      <sheetData sheetId="3"/>
      <sheetData sheetId="4"/>
      <sheetData sheetId="5"/>
      <sheetData sheetId="6"/>
      <sheetData sheetId="7"/>
      <sheetData sheetId="8"/>
      <sheetData sheetId="9">
        <row r="2">
          <cell r="A2">
            <v>9084</v>
          </cell>
        </row>
        <row r="32">
          <cell r="A32">
            <v>9455</v>
          </cell>
        </row>
      </sheetData>
      <sheetData sheetId="10">
        <row r="9">
          <cell r="D9">
            <v>322</v>
          </cell>
          <cell r="E9" t="str">
            <v>CONCRETO GRAVA COMÚN 2000 PSI 14 MPa (140 Kg/m2)</v>
          </cell>
          <cell r="F9" t="str">
            <v>M3</v>
          </cell>
          <cell r="G9">
            <v>348432</v>
          </cell>
        </row>
        <row r="10">
          <cell r="D10">
            <v>323</v>
          </cell>
          <cell r="E10" t="str">
            <v>CONCRETO GRAVA COMÚN 2500 PSI 17 MPa (175 Kg/cm2)</v>
          </cell>
          <cell r="F10" t="str">
            <v>M3</v>
          </cell>
          <cell r="G10">
            <v>369852</v>
          </cell>
        </row>
        <row r="11">
          <cell r="D11">
            <v>324</v>
          </cell>
          <cell r="E11" t="str">
            <v>CONCRETO GRAVA COMÚN 3000 PSI  21 MPa (210 Kg/cm2)</v>
          </cell>
          <cell r="F11" t="str">
            <v>M3</v>
          </cell>
          <cell r="G11">
            <v>385560</v>
          </cell>
        </row>
        <row r="12">
          <cell r="D12">
            <v>325</v>
          </cell>
          <cell r="E12" t="str">
            <v>CONCRETO GRAVA COMÚN 3500 PSI 24 MPa (245 Kg/cm2)</v>
          </cell>
          <cell r="F12" t="str">
            <v>M3</v>
          </cell>
          <cell r="G12">
            <v>398650</v>
          </cell>
        </row>
        <row r="13">
          <cell r="D13">
            <v>326</v>
          </cell>
          <cell r="E13" t="str">
            <v>CONCRETO GRAVA COMÚN 4000 PSI 28 MPa (280 Kg/cm2)</v>
          </cell>
          <cell r="F13" t="str">
            <v>M3</v>
          </cell>
          <cell r="G13">
            <v>410550</v>
          </cell>
        </row>
        <row r="14">
          <cell r="D14">
            <v>328</v>
          </cell>
          <cell r="E14" t="str">
            <v>CONCRETO GRAVA COMÚN 5000 PSI 34 MPa (350 Kg/cm2)</v>
          </cell>
          <cell r="F14" t="str">
            <v>M3</v>
          </cell>
          <cell r="G14">
            <v>436135</v>
          </cell>
        </row>
        <row r="15">
          <cell r="D15">
            <v>333</v>
          </cell>
          <cell r="E15" t="str">
            <v>CONCRETO GRAVA FINA 3000 PSI 21 MPa (210 Kg/cm2)</v>
          </cell>
          <cell r="F15" t="str">
            <v>M3</v>
          </cell>
          <cell r="G15">
            <v>398412</v>
          </cell>
        </row>
        <row r="16">
          <cell r="D16">
            <v>366</v>
          </cell>
          <cell r="E16" t="str">
            <v>MORTERO 2000 PSI 14 MPa (140 Kg/cm2)</v>
          </cell>
          <cell r="F16" t="str">
            <v>M3</v>
          </cell>
          <cell r="G16">
            <v>431613</v>
          </cell>
        </row>
        <row r="17">
          <cell r="D17">
            <v>1505</v>
          </cell>
          <cell r="E17" t="str">
            <v>COMPACTADOR DE LLANTAS - INCLUYE OPERARIO Y COMBUSTIBLE</v>
          </cell>
          <cell r="F17" t="str">
            <v>HR</v>
          </cell>
          <cell r="G17">
            <v>128481</v>
          </cell>
        </row>
        <row r="18">
          <cell r="D18">
            <v>1512</v>
          </cell>
          <cell r="E18" t="str">
            <v>GRAMA</v>
          </cell>
          <cell r="F18" t="str">
            <v>M2</v>
          </cell>
          <cell r="G18">
            <v>7000</v>
          </cell>
        </row>
        <row r="19">
          <cell r="D19">
            <v>1515</v>
          </cell>
          <cell r="E19" t="str">
            <v>FORMALETA METÁLICA SARDINEL</v>
          </cell>
          <cell r="F19" t="str">
            <v>DIA</v>
          </cell>
          <cell r="G19">
            <v>321</v>
          </cell>
        </row>
        <row r="20">
          <cell r="D20">
            <v>1794</v>
          </cell>
          <cell r="E20" t="str">
            <v>ALAMBRE RECOCIDO No.18</v>
          </cell>
          <cell r="F20" t="str">
            <v>KG</v>
          </cell>
          <cell r="G20">
            <v>4284</v>
          </cell>
        </row>
        <row r="21">
          <cell r="D21">
            <v>2273</v>
          </cell>
          <cell r="E21" t="str">
            <v>LADRILLO TOLETE RECOCIDO 24x12x6</v>
          </cell>
          <cell r="F21" t="str">
            <v>UN</v>
          </cell>
          <cell r="G21">
            <v>558</v>
          </cell>
        </row>
        <row r="22">
          <cell r="D22">
            <v>2307</v>
          </cell>
          <cell r="E22" t="str">
            <v>ARENA DE PEÑA</v>
          </cell>
          <cell r="F22" t="str">
            <v>M3</v>
          </cell>
          <cell r="G22">
            <v>35105</v>
          </cell>
        </row>
        <row r="23">
          <cell r="D23">
            <v>2308</v>
          </cell>
          <cell r="E23" t="str">
            <v>ARENA DE RIO</v>
          </cell>
          <cell r="F23" t="str">
            <v>M3</v>
          </cell>
          <cell r="G23">
            <v>107100</v>
          </cell>
        </row>
        <row r="24">
          <cell r="D24">
            <v>2551</v>
          </cell>
          <cell r="E24" t="str">
            <v>MARCO Y TAPA PARA CAJA DE INSPECCIÓN 0.5x0.5m</v>
          </cell>
          <cell r="F24" t="str">
            <v>UN</v>
          </cell>
          <cell r="G24">
            <v>113050</v>
          </cell>
        </row>
        <row r="25">
          <cell r="D25">
            <v>2798</v>
          </cell>
          <cell r="E25" t="str">
            <v>LADRILLO TOLETE COMUN</v>
          </cell>
          <cell r="F25" t="str">
            <v>UN</v>
          </cell>
          <cell r="G25">
            <v>380</v>
          </cell>
        </row>
        <row r="26">
          <cell r="D26">
            <v>2910</v>
          </cell>
          <cell r="E26" t="str">
            <v>RECEBO COMUN</v>
          </cell>
          <cell r="F26" t="str">
            <v>M3</v>
          </cell>
          <cell r="G26">
            <v>5950</v>
          </cell>
        </row>
        <row r="27">
          <cell r="D27">
            <v>3386</v>
          </cell>
          <cell r="E27" t="str">
            <v>FORMALETA PARAL CORTO-CAMILLA  0.73x1.4m (M2)</v>
          </cell>
          <cell r="F27" t="str">
            <v>MES</v>
          </cell>
          <cell r="G27">
            <v>5712</v>
          </cell>
        </row>
        <row r="28">
          <cell r="D28">
            <v>3995</v>
          </cell>
          <cell r="E28" t="str">
            <v>FORMALETA MADERA PARA TAPAS-CAJAS Y CAMARAS</v>
          </cell>
          <cell r="F28" t="str">
            <v>M2</v>
          </cell>
          <cell r="G28">
            <v>23001</v>
          </cell>
        </row>
        <row r="29">
          <cell r="D29">
            <v>4513</v>
          </cell>
          <cell r="E29" t="str">
            <v>DUCTO TELEFONICO LIVIANO PVC TIPO EB D=3"</v>
          </cell>
          <cell r="F29" t="str">
            <v>ML</v>
          </cell>
          <cell r="G29">
            <v>9962</v>
          </cell>
        </row>
        <row r="30">
          <cell r="D30">
            <v>4514</v>
          </cell>
          <cell r="E30" t="str">
            <v>DUCTO TELEFONICO LIVIANO PVC TIPO EB D=4"</v>
          </cell>
          <cell r="F30" t="str">
            <v>ML</v>
          </cell>
          <cell r="G30">
            <v>17150</v>
          </cell>
        </row>
        <row r="31">
          <cell r="D31">
            <v>4520</v>
          </cell>
          <cell r="E31" t="str">
            <v>DUCTO PVC TIPO TDP D=3"</v>
          </cell>
          <cell r="F31" t="str">
            <v>ML</v>
          </cell>
          <cell r="G31">
            <v>13308</v>
          </cell>
        </row>
        <row r="32">
          <cell r="D32">
            <v>4521</v>
          </cell>
          <cell r="E32" t="str">
            <v>DUCTO PVC TIPO TDP D=4"</v>
          </cell>
          <cell r="F32" t="str">
            <v>ML</v>
          </cell>
          <cell r="G32">
            <v>16488</v>
          </cell>
        </row>
        <row r="33">
          <cell r="D33">
            <v>4594</v>
          </cell>
          <cell r="E33" t="str">
            <v>CODO G.RAD. PVC U.M. NORMA NTC 382 90° D=2" RDE 21</v>
          </cell>
          <cell r="F33" t="str">
            <v>UN</v>
          </cell>
          <cell r="G33">
            <v>28427</v>
          </cell>
        </row>
        <row r="34">
          <cell r="D34">
            <v>4596</v>
          </cell>
          <cell r="E34" t="str">
            <v>CODO G.RAD. PVC U.M. NORMA NTC 382 90° D=4" RDE 21</v>
          </cell>
          <cell r="F34" t="str">
            <v>UN</v>
          </cell>
          <cell r="G34">
            <v>109773</v>
          </cell>
        </row>
        <row r="35">
          <cell r="D35">
            <v>4598</v>
          </cell>
          <cell r="E35" t="str">
            <v>CODO G.RAD. PVC U.M. NORMA NTC 382 90° D=8" RDE 21</v>
          </cell>
          <cell r="F35" t="str">
            <v>UN</v>
          </cell>
          <cell r="G35">
            <v>807572</v>
          </cell>
        </row>
        <row r="36">
          <cell r="D36">
            <v>4600</v>
          </cell>
          <cell r="E36" t="str">
            <v>CODO G.RAD. PVC U.M. NORMA NTC 382 90° D=12" RDE 21</v>
          </cell>
          <cell r="F36" t="str">
            <v>UN</v>
          </cell>
          <cell r="G36">
            <v>2383820</v>
          </cell>
        </row>
        <row r="37">
          <cell r="D37">
            <v>4608</v>
          </cell>
          <cell r="E37" t="str">
            <v>UNION PVC U.M. NORMA NTC 382 D=2"</v>
          </cell>
          <cell r="F37" t="str">
            <v>UN</v>
          </cell>
          <cell r="G37">
            <v>21420</v>
          </cell>
        </row>
        <row r="38">
          <cell r="D38">
            <v>4609</v>
          </cell>
          <cell r="E38" t="str">
            <v>UNION PVC U.M. NORMA NTC 382 D=3"</v>
          </cell>
          <cell r="F38" t="str">
            <v>UN</v>
          </cell>
          <cell r="G38">
            <v>36675</v>
          </cell>
        </row>
        <row r="39">
          <cell r="D39">
            <v>4610</v>
          </cell>
          <cell r="E39" t="str">
            <v>UNION PVC U.M. NORMA NTC 382 D=4"</v>
          </cell>
          <cell r="F39" t="str">
            <v>UN</v>
          </cell>
          <cell r="G39">
            <v>59644</v>
          </cell>
        </row>
        <row r="40">
          <cell r="D40">
            <v>4611</v>
          </cell>
          <cell r="E40" t="str">
            <v>UNION PVC U.M. NORMA NTC 382 D=6"</v>
          </cell>
          <cell r="F40" t="str">
            <v>UN</v>
          </cell>
          <cell r="G40">
            <v>139263</v>
          </cell>
        </row>
        <row r="41">
          <cell r="D41">
            <v>4612</v>
          </cell>
          <cell r="E41" t="str">
            <v>UNION PVC U.M. NORMA NTC 382 D=8"</v>
          </cell>
          <cell r="F41" t="str">
            <v>UN</v>
          </cell>
          <cell r="G41">
            <v>255857</v>
          </cell>
        </row>
        <row r="42">
          <cell r="D42">
            <v>4613</v>
          </cell>
          <cell r="E42" t="str">
            <v>UNION PVC U.M. NORMA NTC 382 D=10"</v>
          </cell>
          <cell r="F42" t="str">
            <v>UN</v>
          </cell>
          <cell r="G42">
            <v>457139</v>
          </cell>
        </row>
        <row r="43">
          <cell r="D43">
            <v>4614</v>
          </cell>
          <cell r="E43" t="str">
            <v>UNION PVC U.M. NORMA NTC 382 D=12"</v>
          </cell>
          <cell r="F43" t="str">
            <v>UN</v>
          </cell>
          <cell r="G43">
            <v>708465</v>
          </cell>
        </row>
        <row r="44">
          <cell r="D44">
            <v>4675</v>
          </cell>
          <cell r="E44" t="str">
            <v>CEMENTO GRIS TIPO III (Bulto x 50 Kg)</v>
          </cell>
          <cell r="F44" t="str">
            <v>UN</v>
          </cell>
          <cell r="G44">
            <v>23852</v>
          </cell>
        </row>
        <row r="45">
          <cell r="D45">
            <v>4694</v>
          </cell>
          <cell r="E45" t="str">
            <v>TUBERIA CONDUIT GALVANIZADA RMC D=1"</v>
          </cell>
          <cell r="F45" t="str">
            <v>ML</v>
          </cell>
          <cell r="G45">
            <v>21275</v>
          </cell>
        </row>
        <row r="46">
          <cell r="D46">
            <v>4697</v>
          </cell>
          <cell r="E46" t="str">
            <v>TUBERIA CONDUIT GALVANIZADA RMC D=1 1/2"</v>
          </cell>
          <cell r="F46" t="str">
            <v>ML</v>
          </cell>
          <cell r="G46">
            <v>35503</v>
          </cell>
        </row>
        <row r="47">
          <cell r="D47">
            <v>5038</v>
          </cell>
          <cell r="E47" t="str">
            <v>ACERO FIGURADO No. 3 (Ø 3/8") F'y=60000 PSI</v>
          </cell>
          <cell r="F47" t="str">
            <v>KG</v>
          </cell>
          <cell r="G47">
            <v>2916</v>
          </cell>
        </row>
        <row r="48">
          <cell r="D48">
            <v>5041</v>
          </cell>
          <cell r="E48" t="str">
            <v>ACERO FIGURADO No. 5 (Ø 5/8") F'y=60000 PSI</v>
          </cell>
          <cell r="F48" t="str">
            <v>KG</v>
          </cell>
          <cell r="G48">
            <v>2832</v>
          </cell>
        </row>
        <row r="49">
          <cell r="D49">
            <v>5042</v>
          </cell>
          <cell r="E49" t="str">
            <v>ACERO FIGURADO No. 6 (Ø 3/4") F'y=60000 PSI</v>
          </cell>
          <cell r="F49" t="str">
            <v>KG</v>
          </cell>
          <cell r="G49">
            <v>2832</v>
          </cell>
        </row>
        <row r="50">
          <cell r="D50">
            <v>5056</v>
          </cell>
          <cell r="E50" t="str">
            <v>MORTERO 1500 PSI 10,5 MPa (105 Kg/cm2)</v>
          </cell>
          <cell r="F50" t="str">
            <v>M3</v>
          </cell>
          <cell r="G50">
            <v>408051</v>
          </cell>
        </row>
        <row r="51">
          <cell r="D51">
            <v>5115</v>
          </cell>
          <cell r="E51" t="str">
            <v>A.C.P.M.</v>
          </cell>
          <cell r="F51" t="str">
            <v>GLN</v>
          </cell>
          <cell r="G51">
            <v>9456</v>
          </cell>
        </row>
        <row r="52">
          <cell r="D52">
            <v>5481</v>
          </cell>
          <cell r="E52" t="str">
            <v>BLOQUE PARA CAMARA TELEFONICA ETB</v>
          </cell>
          <cell r="F52" t="str">
            <v>UN</v>
          </cell>
          <cell r="G52">
            <v>6438</v>
          </cell>
        </row>
        <row r="53">
          <cell r="D53">
            <v>5661</v>
          </cell>
          <cell r="E53" t="str">
            <v>RANA - INCLUYE COMBUSTIBLE</v>
          </cell>
          <cell r="F53" t="str">
            <v>DIA</v>
          </cell>
          <cell r="G53">
            <v>46321</v>
          </cell>
        </row>
        <row r="54">
          <cell r="D54">
            <v>5890</v>
          </cell>
          <cell r="E54" t="str">
            <v>GRUA EXTENSION PARA POSTES. INCLUYE OPERARIO Y COMBUSTIBLE</v>
          </cell>
          <cell r="F54" t="str">
            <v>HR</v>
          </cell>
          <cell r="G54">
            <v>99783</v>
          </cell>
        </row>
        <row r="55">
          <cell r="D55">
            <v>5915</v>
          </cell>
          <cell r="E55" t="str">
            <v>GRAVILLA 1/2"</v>
          </cell>
          <cell r="F55" t="str">
            <v>M3</v>
          </cell>
          <cell r="G55">
            <v>48790</v>
          </cell>
        </row>
        <row r="56">
          <cell r="D56">
            <v>6013</v>
          </cell>
          <cell r="E56" t="str">
            <v>MOTONIVELADORA - INCLUYE OPERARIO Y COMBUSTIBLE</v>
          </cell>
          <cell r="F56" t="str">
            <v>HR</v>
          </cell>
          <cell r="G56">
            <v>184450</v>
          </cell>
        </row>
        <row r="57">
          <cell r="D57">
            <v>6017</v>
          </cell>
          <cell r="E57" t="str">
            <v>RETROEXCAVADORA SOBRE ORUGAS - INCLUYE OPERARIO Y COMBUSTIBLE</v>
          </cell>
          <cell r="F57" t="str">
            <v>HR</v>
          </cell>
          <cell r="G57">
            <v>232174</v>
          </cell>
        </row>
        <row r="58">
          <cell r="D58">
            <v>6026</v>
          </cell>
          <cell r="E58" t="str">
            <v>RETROCARGADOR - INCLUYE OPERARIO Y COMBUSTIBLE</v>
          </cell>
          <cell r="F58" t="str">
            <v>HR</v>
          </cell>
          <cell r="G58">
            <v>125583</v>
          </cell>
        </row>
        <row r="59">
          <cell r="D59">
            <v>6062</v>
          </cell>
          <cell r="E59" t="str">
            <v>VIBROCOMPACTADOR - INCLUYE OPERARIO Y COMBUSTIBLE</v>
          </cell>
          <cell r="F59" t="str">
            <v>HR</v>
          </cell>
          <cell r="G59">
            <v>78455</v>
          </cell>
        </row>
        <row r="60">
          <cell r="D60">
            <v>6072</v>
          </cell>
          <cell r="E60" t="str">
            <v>CONCRETO MR41</v>
          </cell>
          <cell r="F60" t="str">
            <v>M3</v>
          </cell>
          <cell r="G60">
            <v>419475</v>
          </cell>
        </row>
        <row r="61">
          <cell r="D61">
            <v>6073</v>
          </cell>
          <cell r="E61" t="str">
            <v>CONCRETO MR43</v>
          </cell>
          <cell r="F61" t="str">
            <v>M3</v>
          </cell>
          <cell r="G61">
            <v>423045</v>
          </cell>
        </row>
        <row r="62">
          <cell r="D62">
            <v>6087</v>
          </cell>
          <cell r="E62" t="str">
            <v>TARIFA JORNAL - PERSONAL DE OBRA - AYUDANTE (INCLUYE FACTOR DE PRESTACIONES)</v>
          </cell>
          <cell r="F62" t="str">
            <v>JR</v>
          </cell>
          <cell r="G62">
            <v>50141</v>
          </cell>
        </row>
        <row r="63">
          <cell r="D63">
            <v>6088</v>
          </cell>
          <cell r="E63" t="str">
            <v>TARIFA JORNAL - PERSONAL DE OBRA - OFICIAL (INCLUYE FACTOR DE PRESTACIONES)</v>
          </cell>
          <cell r="F63" t="str">
            <v>JR</v>
          </cell>
          <cell r="G63">
            <v>72064</v>
          </cell>
        </row>
        <row r="64">
          <cell r="D64">
            <v>6092</v>
          </cell>
          <cell r="E64" t="str">
            <v>HERRAMIENTA MENOR</v>
          </cell>
          <cell r="F64" t="str">
            <v>GLB</v>
          </cell>
          <cell r="G64">
            <v>2000</v>
          </cell>
        </row>
        <row r="65">
          <cell r="D65">
            <v>6098</v>
          </cell>
          <cell r="E65" t="str">
            <v>AGUA</v>
          </cell>
          <cell r="F65" t="str">
            <v>LT</v>
          </cell>
          <cell r="G65">
            <v>19</v>
          </cell>
        </row>
        <row r="66">
          <cell r="D66">
            <v>6107</v>
          </cell>
          <cell r="E66" t="str">
            <v>MORTERO 4000 PSI 28 MPa (280 Kg/cm2)</v>
          </cell>
          <cell r="F66" t="str">
            <v>M3</v>
          </cell>
          <cell r="G66">
            <v>422450</v>
          </cell>
        </row>
        <row r="67">
          <cell r="D67">
            <v>6109</v>
          </cell>
          <cell r="E67" t="str">
            <v>SARDINEL PREFABRICADO A10 (800x200x500mm)</v>
          </cell>
          <cell r="F67" t="str">
            <v>UN</v>
          </cell>
          <cell r="G67">
            <v>30900</v>
          </cell>
        </row>
        <row r="68">
          <cell r="D68">
            <v>6111</v>
          </cell>
          <cell r="E68" t="str">
            <v>LOSETA PREFABRICADA A30 (600x400x60mm)</v>
          </cell>
          <cell r="F68" t="str">
            <v>M2</v>
          </cell>
          <cell r="G68">
            <v>47084</v>
          </cell>
        </row>
        <row r="69">
          <cell r="D69">
            <v>6115</v>
          </cell>
          <cell r="E69" t="str">
            <v>LOSETA PREFABRICADA A60 (400x200x60mm)</v>
          </cell>
          <cell r="F69" t="str">
            <v>M2</v>
          </cell>
          <cell r="G69">
            <v>51158</v>
          </cell>
        </row>
        <row r="70">
          <cell r="D70">
            <v>6116</v>
          </cell>
          <cell r="E70" t="str">
            <v>BORDILLO PREFABRICADO A80 (800x200x350mm)</v>
          </cell>
          <cell r="F70" t="str">
            <v>UN</v>
          </cell>
          <cell r="G70">
            <v>24500</v>
          </cell>
        </row>
        <row r="71">
          <cell r="D71">
            <v>6117</v>
          </cell>
          <cell r="E71" t="str">
            <v>PIEZA REMATE A105 - RAMPA A (800x400x275mm)</v>
          </cell>
          <cell r="F71" t="str">
            <v>UN</v>
          </cell>
          <cell r="G71">
            <v>41805</v>
          </cell>
        </row>
        <row r="72">
          <cell r="D72">
            <v>6118</v>
          </cell>
          <cell r="E72" t="str">
            <v>SARDINEL ESPECIAL A100 - RAMPA A (600x200x500mm)</v>
          </cell>
          <cell r="F72" t="str">
            <v>UN</v>
          </cell>
          <cell r="G72">
            <v>26500</v>
          </cell>
        </row>
        <row r="73">
          <cell r="D73">
            <v>6122</v>
          </cell>
          <cell r="E73" t="str">
            <v>BORDE SEPARADOR VERDE A170 (800x300x820mm)</v>
          </cell>
          <cell r="F73" t="str">
            <v>UN</v>
          </cell>
          <cell r="G73">
            <v>130000</v>
          </cell>
        </row>
        <row r="74">
          <cell r="D74">
            <v>6126</v>
          </cell>
          <cell r="E74" t="str">
            <v>TUBERIA PVC U.M.  EXT CORRUGADO/INT LISO U.M. NORMA NTC 3722-1 D=110MM (4")</v>
          </cell>
          <cell r="F74" t="str">
            <v>ML</v>
          </cell>
          <cell r="G74">
            <v>16284</v>
          </cell>
        </row>
        <row r="75">
          <cell r="D75">
            <v>6127</v>
          </cell>
          <cell r="E75" t="str">
            <v>TUBERIA PVC U.M.  EXT CORRUGADO/INT LISO U.M. NORMA NTC 3722-1 D=160MM (6")</v>
          </cell>
          <cell r="F75" t="str">
            <v>ML</v>
          </cell>
          <cell r="G75">
            <v>31806</v>
          </cell>
        </row>
        <row r="76">
          <cell r="D76">
            <v>6128</v>
          </cell>
          <cell r="E76" t="str">
            <v>TUBERIA PVC U.M.  EXT CORRUGADO/INT LISO U.M. NORMA NTC 3722-1 D=200MM (8")</v>
          </cell>
          <cell r="F76" t="str">
            <v>ML</v>
          </cell>
          <cell r="G76">
            <v>43309</v>
          </cell>
        </row>
        <row r="77">
          <cell r="D77">
            <v>6129</v>
          </cell>
          <cell r="E77" t="str">
            <v>TUBERIA PVC U.M.  EXT CORRUGADO/INT LISO U.M. NORMA NTC 3722-1 D=250MM (10")</v>
          </cell>
          <cell r="F77" t="str">
            <v>ML</v>
          </cell>
          <cell r="G77">
            <v>63442</v>
          </cell>
        </row>
        <row r="78">
          <cell r="D78">
            <v>6130</v>
          </cell>
          <cell r="E78" t="str">
            <v>TUBERIA PVC U.M.  EXT CORRUGADO/INT LISO U.M. NORMA NTC 3722-1 D=315MM (12")</v>
          </cell>
          <cell r="F78" t="str">
            <v>ML</v>
          </cell>
          <cell r="G78">
            <v>93801</v>
          </cell>
        </row>
        <row r="79">
          <cell r="D79">
            <v>6131</v>
          </cell>
          <cell r="E79" t="str">
            <v>TUBERIA PVC U.M.  EXT CORRUGADO/INT LISO U.M. NORMA NTC 3722-1 D=400MM (16")</v>
          </cell>
          <cell r="F79" t="str">
            <v>ML</v>
          </cell>
          <cell r="G79">
            <v>164395</v>
          </cell>
        </row>
        <row r="80">
          <cell r="D80">
            <v>6132</v>
          </cell>
          <cell r="E80" t="str">
            <v>TUBERIA PVC U.M.  EXT CORRUGADO/INT LISO U.M. NORMA NTC 3722-1 D=450MM (18")</v>
          </cell>
          <cell r="F80" t="str">
            <v>ML</v>
          </cell>
          <cell r="G80">
            <v>212316</v>
          </cell>
        </row>
        <row r="81">
          <cell r="D81">
            <v>6133</v>
          </cell>
          <cell r="E81" t="str">
            <v>TUBERIA PVC U.M.  EXT CORRUGADO/INT LISO U.M. NORMA NTC 3722-1 D=500MM (20")</v>
          </cell>
          <cell r="F81" t="str">
            <v>ML</v>
          </cell>
          <cell r="G81">
            <v>276797</v>
          </cell>
        </row>
        <row r="82">
          <cell r="D82">
            <v>6140</v>
          </cell>
          <cell r="E82" t="str">
            <v>COMPRESOR - INCLUYE COMBUSTIBLE</v>
          </cell>
          <cell r="F82" t="str">
            <v>HR</v>
          </cell>
          <cell r="G82">
            <v>57120</v>
          </cell>
        </row>
        <row r="83">
          <cell r="D83">
            <v>6143</v>
          </cell>
          <cell r="E83" t="str">
            <v>MICROESFERAS REFLECTIVAS</v>
          </cell>
          <cell r="F83" t="str">
            <v>KG</v>
          </cell>
          <cell r="G83">
            <v>6117</v>
          </cell>
        </row>
        <row r="84">
          <cell r="D84">
            <v>6147</v>
          </cell>
          <cell r="E84" t="str">
            <v>TUBERIA CONCRETO CL.1 D=6" (15cm)</v>
          </cell>
          <cell r="F84" t="str">
            <v>ML</v>
          </cell>
          <cell r="G84">
            <v>29173</v>
          </cell>
        </row>
        <row r="85">
          <cell r="D85">
            <v>6148</v>
          </cell>
          <cell r="E85" t="str">
            <v>TUBERIA CONCRETO CL.1 D=8" (20cm)</v>
          </cell>
          <cell r="F85" t="str">
            <v>ML</v>
          </cell>
          <cell r="G85">
            <v>48959</v>
          </cell>
        </row>
        <row r="86">
          <cell r="D86">
            <v>6149</v>
          </cell>
          <cell r="E86" t="str">
            <v>TUBERIA CONCRETO CL.1 D=10" (25cm)</v>
          </cell>
          <cell r="F86" t="str">
            <v>ML</v>
          </cell>
          <cell r="G86">
            <v>60022</v>
          </cell>
        </row>
        <row r="87">
          <cell r="D87">
            <v>6150</v>
          </cell>
          <cell r="E87" t="str">
            <v>TUBERIA CONCRETO CL.1 D=12" (30cm)</v>
          </cell>
          <cell r="F87" t="str">
            <v>ML</v>
          </cell>
          <cell r="G87">
            <v>71373</v>
          </cell>
        </row>
        <row r="88">
          <cell r="D88">
            <v>6151</v>
          </cell>
          <cell r="E88" t="str">
            <v>TUBERIA CONCRETO CL.1 D=14" (35cm)</v>
          </cell>
          <cell r="F88" t="str">
            <v>ML</v>
          </cell>
          <cell r="G88">
            <v>89720</v>
          </cell>
        </row>
        <row r="89">
          <cell r="D89">
            <v>6152</v>
          </cell>
          <cell r="E89" t="str">
            <v>TUBERIA CONCRETO CL.1 D=16" (40cm)</v>
          </cell>
          <cell r="F89" t="str">
            <v>ML</v>
          </cell>
          <cell r="G89">
            <v>118202</v>
          </cell>
        </row>
        <row r="90">
          <cell r="D90">
            <v>6153</v>
          </cell>
          <cell r="E90" t="str">
            <v>TUBERIA CONCRETO CL.1 D=18" (45cm)</v>
          </cell>
          <cell r="F90" t="str">
            <v>ML</v>
          </cell>
          <cell r="G90">
            <v>153582</v>
          </cell>
        </row>
        <row r="91">
          <cell r="D91">
            <v>6154</v>
          </cell>
          <cell r="E91" t="str">
            <v>TUBERIA CONCRETO CL.1 D=20" (50cm)</v>
          </cell>
          <cell r="F91" t="str">
            <v>ML</v>
          </cell>
          <cell r="G91">
            <v>198730</v>
          </cell>
        </row>
        <row r="92">
          <cell r="D92">
            <v>6155</v>
          </cell>
          <cell r="E92" t="str">
            <v>TUBERIA CONCRETO CL.1 D=24" (60cm)</v>
          </cell>
          <cell r="F92" t="str">
            <v>ML</v>
          </cell>
          <cell r="G92">
            <v>292968</v>
          </cell>
        </row>
        <row r="93">
          <cell r="D93">
            <v>6156</v>
          </cell>
          <cell r="E93" t="str">
            <v>TUBERIA CONCRETO CL.2 D=6" (15cm)</v>
          </cell>
          <cell r="F93" t="str">
            <v>ML</v>
          </cell>
          <cell r="G93">
            <v>35456</v>
          </cell>
        </row>
        <row r="94">
          <cell r="D94">
            <v>6157</v>
          </cell>
          <cell r="E94" t="str">
            <v>TUBERIA CONCRETO CL.2 D=8" (20cm)</v>
          </cell>
          <cell r="F94" t="str">
            <v>ML</v>
          </cell>
          <cell r="G94">
            <v>60003</v>
          </cell>
        </row>
        <row r="95">
          <cell r="D95">
            <v>6158</v>
          </cell>
          <cell r="E95" t="str">
            <v>TUBERIA CONCRETO CL.2 D=10" (25cm)</v>
          </cell>
          <cell r="F95" t="str">
            <v>ML</v>
          </cell>
          <cell r="G95">
            <v>76872</v>
          </cell>
        </row>
        <row r="96">
          <cell r="D96">
            <v>6159</v>
          </cell>
          <cell r="E96" t="str">
            <v>TUBERIA CONCRETO CL.2 D=12" (30cm)</v>
          </cell>
          <cell r="F96" t="str">
            <v>ML</v>
          </cell>
          <cell r="G96">
            <v>98264</v>
          </cell>
        </row>
        <row r="97">
          <cell r="D97">
            <v>6160</v>
          </cell>
          <cell r="E97" t="str">
            <v>TUBERIA CONCRETO CL.2 D=14" (35cm)</v>
          </cell>
          <cell r="F97" t="str">
            <v>ML</v>
          </cell>
          <cell r="G97">
            <v>130224</v>
          </cell>
        </row>
        <row r="98">
          <cell r="D98">
            <v>6161</v>
          </cell>
          <cell r="E98" t="str">
            <v>TUBERIA CONCRETO CL.2 D=16" (40cm)</v>
          </cell>
          <cell r="F98" t="str">
            <v>ML</v>
          </cell>
          <cell r="G98">
            <v>169521</v>
          </cell>
        </row>
        <row r="99">
          <cell r="D99">
            <v>6162</v>
          </cell>
          <cell r="E99" t="str">
            <v>TUBERIA CONCRETO CL.2 D=18" (45cm)</v>
          </cell>
          <cell r="F99" t="str">
            <v>ML</v>
          </cell>
          <cell r="G99">
            <v>228307</v>
          </cell>
        </row>
        <row r="100">
          <cell r="D100">
            <v>6163</v>
          </cell>
          <cell r="E100" t="str">
            <v>TUBERIA CONCRETO CL.2 D=20" (50cm)</v>
          </cell>
          <cell r="F100" t="str">
            <v>ML</v>
          </cell>
          <cell r="G100">
            <v>273357</v>
          </cell>
        </row>
        <row r="101">
          <cell r="D101">
            <v>6164</v>
          </cell>
          <cell r="E101" t="str">
            <v>TUBERIA CONCRETO CL.2 D=24"(60cm)</v>
          </cell>
          <cell r="F101" t="str">
            <v>ML</v>
          </cell>
          <cell r="G101">
            <v>393233</v>
          </cell>
        </row>
        <row r="102">
          <cell r="D102">
            <v>6165</v>
          </cell>
          <cell r="E102" t="str">
            <v>TUBERIA CONCRETO REF. CL.I D=24" (60cm)</v>
          </cell>
          <cell r="F102" t="str">
            <v>ML</v>
          </cell>
          <cell r="G102">
            <v>402115</v>
          </cell>
        </row>
        <row r="103">
          <cell r="D103">
            <v>6166</v>
          </cell>
          <cell r="E103" t="str">
            <v>TUBERIA CONCRETO REF. CL.I D=27" (70cm)</v>
          </cell>
          <cell r="F103" t="str">
            <v>ML</v>
          </cell>
          <cell r="G103">
            <v>491099</v>
          </cell>
        </row>
        <row r="104">
          <cell r="D104">
            <v>6167</v>
          </cell>
          <cell r="E104" t="str">
            <v>TUBERIA CONCRETO REF. CL.I D=32" (80cm)</v>
          </cell>
          <cell r="F104" t="str">
            <v>ML</v>
          </cell>
          <cell r="G104">
            <v>613345</v>
          </cell>
        </row>
        <row r="105">
          <cell r="D105">
            <v>6168</v>
          </cell>
          <cell r="E105" t="str">
            <v>TUBERIA CONCRETO REF. CL.I D=36" (90cm)</v>
          </cell>
          <cell r="F105" t="str">
            <v>ML</v>
          </cell>
          <cell r="G105">
            <v>771539</v>
          </cell>
        </row>
        <row r="106">
          <cell r="D106">
            <v>6169</v>
          </cell>
          <cell r="E106" t="str">
            <v>TUBERIA CONCRETO REF. CL.I D=40" (100cm)</v>
          </cell>
          <cell r="F106" t="str">
            <v>ML</v>
          </cell>
          <cell r="G106">
            <v>965061</v>
          </cell>
        </row>
        <row r="107">
          <cell r="D107">
            <v>6170</v>
          </cell>
          <cell r="E107" t="str">
            <v>TUBERIA CONCRETO REF. CL.I D=44" (110cm)</v>
          </cell>
          <cell r="F107" t="str">
            <v>ML</v>
          </cell>
          <cell r="G107">
            <v>1085965</v>
          </cell>
        </row>
        <row r="108">
          <cell r="D108">
            <v>6171</v>
          </cell>
          <cell r="E108" t="str">
            <v>TUBERIA CONCRETO REF. CL.I D=48" (120cm)</v>
          </cell>
          <cell r="F108" t="str">
            <v>ML</v>
          </cell>
          <cell r="G108">
            <v>1267150</v>
          </cell>
        </row>
        <row r="109">
          <cell r="D109">
            <v>6172</v>
          </cell>
          <cell r="E109" t="str">
            <v>TUBERIA CONCRETO REF. CL.I D=52" (130cm)</v>
          </cell>
          <cell r="F109" t="str">
            <v>ML</v>
          </cell>
          <cell r="G109">
            <v>1403077</v>
          </cell>
        </row>
        <row r="110">
          <cell r="D110">
            <v>6173</v>
          </cell>
          <cell r="E110" t="str">
            <v>TUBERIA CONCRETO REF. CL.I D=56" (140cm)</v>
          </cell>
          <cell r="F110" t="str">
            <v>ML</v>
          </cell>
          <cell r="G110">
            <v>1574722</v>
          </cell>
        </row>
        <row r="111">
          <cell r="D111">
            <v>6174</v>
          </cell>
          <cell r="E111" t="str">
            <v>TUBERIA CONCRETO REF. CL.I D=60" (150cm)</v>
          </cell>
          <cell r="F111" t="str">
            <v>ML</v>
          </cell>
          <cell r="G111">
            <v>1749376</v>
          </cell>
        </row>
        <row r="112">
          <cell r="D112">
            <v>6175</v>
          </cell>
          <cell r="E112" t="str">
            <v>TUBERIA CONCRETO REF. CL.I D=64" (160cm)</v>
          </cell>
          <cell r="F112" t="str">
            <v>ML</v>
          </cell>
          <cell r="G112">
            <v>1979389</v>
          </cell>
        </row>
        <row r="113">
          <cell r="D113">
            <v>6176</v>
          </cell>
          <cell r="E113" t="str">
            <v>TUBERIA CONCRETO REF. CL.I D=68" (170cm)</v>
          </cell>
          <cell r="F113" t="str">
            <v>ML</v>
          </cell>
          <cell r="G113">
            <v>2237343</v>
          </cell>
        </row>
        <row r="114">
          <cell r="D114">
            <v>6177</v>
          </cell>
          <cell r="E114" t="str">
            <v>TUBERIA CONCRETO REF. CL.I D=72" (180cm)</v>
          </cell>
          <cell r="F114" t="str">
            <v>ML</v>
          </cell>
          <cell r="G114">
            <v>2524009</v>
          </cell>
        </row>
        <row r="115">
          <cell r="D115">
            <v>6178</v>
          </cell>
          <cell r="E115" t="str">
            <v>TUBERIA CONCRETO REF. CL.I D=80" (200cm)</v>
          </cell>
          <cell r="F115" t="str">
            <v>ML</v>
          </cell>
          <cell r="G115">
            <v>3172521</v>
          </cell>
        </row>
        <row r="116">
          <cell r="D116">
            <v>6179</v>
          </cell>
          <cell r="E116" t="str">
            <v>TUBERIA CONCRETO REF. CL.I D=86" (215cm)</v>
          </cell>
          <cell r="F116" t="str">
            <v>ML</v>
          </cell>
          <cell r="G116">
            <v>3580044</v>
          </cell>
        </row>
        <row r="117">
          <cell r="D117">
            <v>6180</v>
          </cell>
          <cell r="E117" t="str">
            <v>TUBERIA CONCRETO REF. CL.I D=92" (230cm)</v>
          </cell>
          <cell r="F117" t="str">
            <v>ML</v>
          </cell>
          <cell r="G117">
            <v>4028864</v>
          </cell>
        </row>
        <row r="118">
          <cell r="D118">
            <v>6181</v>
          </cell>
          <cell r="E118" t="str">
            <v>TUBERIA CONCRETO REF. CL.II D=24" (60cm)</v>
          </cell>
          <cell r="F118" t="str">
            <v>ML</v>
          </cell>
          <cell r="G118">
            <v>402115</v>
          </cell>
        </row>
        <row r="119">
          <cell r="D119">
            <v>6182</v>
          </cell>
          <cell r="E119" t="str">
            <v>TUBERIA CONCRETO REF. CL.II D=27" (70cm)</v>
          </cell>
          <cell r="F119" t="str">
            <v>ML</v>
          </cell>
          <cell r="G119">
            <v>505284</v>
          </cell>
        </row>
        <row r="120">
          <cell r="D120">
            <v>6183</v>
          </cell>
          <cell r="E120" t="str">
            <v>TUBERIA CONCRETO REF. CL.II D=32" (80cm)</v>
          </cell>
          <cell r="F120" t="str">
            <v>ML</v>
          </cell>
          <cell r="G120">
            <v>630909</v>
          </cell>
        </row>
        <row r="121">
          <cell r="D121">
            <v>6184</v>
          </cell>
          <cell r="E121" t="str">
            <v>TUBERIA CONCRETO REF. CL.II D=36" (90cm)</v>
          </cell>
          <cell r="F121" t="str">
            <v>ML</v>
          </cell>
          <cell r="G121">
            <v>791245</v>
          </cell>
        </row>
        <row r="122">
          <cell r="D122">
            <v>6185</v>
          </cell>
          <cell r="E122" t="str">
            <v>TUBERIA CONCRETO REF. CL.II D=40" (100cm)</v>
          </cell>
          <cell r="F122" t="str">
            <v>ML</v>
          </cell>
          <cell r="G122">
            <v>990242</v>
          </cell>
        </row>
        <row r="123">
          <cell r="D123">
            <v>6188</v>
          </cell>
          <cell r="E123" t="str">
            <v>TUBERIA CONCRETO REF. CL.II D=44" (110cm)</v>
          </cell>
          <cell r="F123" t="str">
            <v>ML</v>
          </cell>
          <cell r="G123">
            <v>1109004</v>
          </cell>
        </row>
        <row r="124">
          <cell r="D124">
            <v>6189</v>
          </cell>
          <cell r="E124" t="str">
            <v>TUBERIA CONCRETO REF. CL.II D=48" (120cm)</v>
          </cell>
          <cell r="F124" t="str">
            <v>ML</v>
          </cell>
          <cell r="G124">
            <v>1299994</v>
          </cell>
        </row>
        <row r="125">
          <cell r="D125">
            <v>6190</v>
          </cell>
          <cell r="E125" t="str">
            <v>TUBERIA CONCRETO REF. CL.II D=52" (130cm)</v>
          </cell>
          <cell r="F125" t="str">
            <v>ML</v>
          </cell>
          <cell r="G125">
            <v>1442489</v>
          </cell>
        </row>
        <row r="126">
          <cell r="D126">
            <v>6191</v>
          </cell>
          <cell r="E126" t="str">
            <v>TUBERIA CONCRETO REF. CL.II D=56" (140cm)</v>
          </cell>
          <cell r="F126" t="str">
            <v>ML</v>
          </cell>
          <cell r="G126">
            <v>1597808</v>
          </cell>
        </row>
        <row r="127">
          <cell r="D127">
            <v>6192</v>
          </cell>
          <cell r="E127" t="str">
            <v>TUBERIA CONCRETO REF. CL.II D=60" (150cm)</v>
          </cell>
          <cell r="F127" t="str">
            <v>ML</v>
          </cell>
          <cell r="G127">
            <v>1785552</v>
          </cell>
        </row>
        <row r="128">
          <cell r="D128">
            <v>6193</v>
          </cell>
          <cell r="E128" t="str">
            <v>TUBERIA CONCRETO REF. CL.II D=64" (160cm)</v>
          </cell>
          <cell r="F128" t="str">
            <v>ML</v>
          </cell>
          <cell r="G128">
            <v>2029702</v>
          </cell>
        </row>
        <row r="129">
          <cell r="D129">
            <v>6194</v>
          </cell>
          <cell r="E129" t="str">
            <v>TUBERIA CONCRETO REF. CL.II D=68" (170cm)</v>
          </cell>
          <cell r="F129" t="str">
            <v>ML</v>
          </cell>
          <cell r="G129">
            <v>2294225</v>
          </cell>
        </row>
        <row r="130">
          <cell r="D130">
            <v>6195</v>
          </cell>
          <cell r="E130" t="str">
            <v>TUBERIA CONCRETO REF. CL.II D=72" (180cm)</v>
          </cell>
          <cell r="F130" t="str">
            <v>ML</v>
          </cell>
          <cell r="G130">
            <v>2536004</v>
          </cell>
        </row>
        <row r="131">
          <cell r="D131">
            <v>6196</v>
          </cell>
          <cell r="E131" t="str">
            <v>TUBERIA CONCRETO REF. CL.II D=80" (200cm)</v>
          </cell>
          <cell r="F131" t="str">
            <v>ML</v>
          </cell>
          <cell r="G131">
            <v>3187801</v>
          </cell>
        </row>
        <row r="132">
          <cell r="D132">
            <v>6197</v>
          </cell>
          <cell r="E132" t="str">
            <v>TUBERIA CONCRETO REF. CL.II D=86" (215cm)</v>
          </cell>
          <cell r="F132" t="str">
            <v>ML</v>
          </cell>
          <cell r="G132">
            <v>3639163</v>
          </cell>
        </row>
        <row r="133">
          <cell r="D133">
            <v>6198</v>
          </cell>
          <cell r="E133" t="str">
            <v>TUBERIA CONCRETO REF. CL.II D=92" (230cm)</v>
          </cell>
          <cell r="F133" t="str">
            <v>ML</v>
          </cell>
          <cell r="G133">
            <v>4094600</v>
          </cell>
        </row>
        <row r="134">
          <cell r="D134">
            <v>6199</v>
          </cell>
          <cell r="E134" t="str">
            <v>TUBERIA CONCRETO REF. CL.III D=24" (60cm)</v>
          </cell>
          <cell r="F134" t="str">
            <v>ML</v>
          </cell>
          <cell r="G134">
            <v>402115</v>
          </cell>
        </row>
        <row r="135">
          <cell r="D135">
            <v>6200</v>
          </cell>
          <cell r="E135" t="str">
            <v>TUBERIA CONCRETO REF. CL.III D=27" (70cm)</v>
          </cell>
          <cell r="F135" t="str">
            <v>ML</v>
          </cell>
          <cell r="G135">
            <v>534986</v>
          </cell>
        </row>
        <row r="136">
          <cell r="D136">
            <v>6201</v>
          </cell>
          <cell r="E136" t="str">
            <v>TUBERIA CONCRETO REF. CL.III D=32" (80cm)</v>
          </cell>
          <cell r="F136" t="str">
            <v>ML</v>
          </cell>
          <cell r="G136">
            <v>667038</v>
          </cell>
        </row>
        <row r="137">
          <cell r="D137">
            <v>6202</v>
          </cell>
          <cell r="E137" t="str">
            <v>TUBERIA CONCRETO REF. CL.III D=36" (90cm)</v>
          </cell>
          <cell r="F137" t="str">
            <v>ML</v>
          </cell>
          <cell r="G137">
            <v>836180</v>
          </cell>
        </row>
        <row r="138">
          <cell r="D138">
            <v>6203</v>
          </cell>
          <cell r="E138" t="str">
            <v>TUBERIA CONCRETO REF. CL.III D=40" (100cm)</v>
          </cell>
          <cell r="F138" t="str">
            <v>ML</v>
          </cell>
          <cell r="G138">
            <v>1048219</v>
          </cell>
        </row>
        <row r="139">
          <cell r="D139">
            <v>6204</v>
          </cell>
          <cell r="E139" t="str">
            <v>TUBERIA CONCRETO REF. CL.III D=44" (110cm)</v>
          </cell>
          <cell r="F139" t="str">
            <v>ML</v>
          </cell>
          <cell r="G139">
            <v>1172407</v>
          </cell>
        </row>
        <row r="140">
          <cell r="D140">
            <v>6205</v>
          </cell>
          <cell r="E140" t="str">
            <v>TUBERIA CONCRETO REF. CL.III D=48" (120cm)</v>
          </cell>
          <cell r="F140" t="str">
            <v>ML</v>
          </cell>
          <cell r="G140">
            <v>1375583</v>
          </cell>
        </row>
        <row r="141">
          <cell r="D141">
            <v>6206</v>
          </cell>
          <cell r="E141" t="str">
            <v>TUBERIA CONCRETO REF. CL.III D=52" (130cm)</v>
          </cell>
          <cell r="F141" t="str">
            <v>ML</v>
          </cell>
          <cell r="G141">
            <v>1525742</v>
          </cell>
        </row>
        <row r="142">
          <cell r="D142">
            <v>6207</v>
          </cell>
          <cell r="E142" t="str">
            <v>TUBERIA CONCRETO REF. CL.III D=56" (140cm)</v>
          </cell>
          <cell r="F142" t="str">
            <v>ML</v>
          </cell>
          <cell r="G142">
            <v>1687582</v>
          </cell>
        </row>
        <row r="143">
          <cell r="D143">
            <v>6208</v>
          </cell>
          <cell r="E143" t="str">
            <v>TUBERIA CONCRETO REF. CL.III D=60" (150cm)</v>
          </cell>
          <cell r="F143" t="str">
            <v>ML</v>
          </cell>
          <cell r="G143">
            <v>2012223</v>
          </cell>
        </row>
        <row r="144">
          <cell r="D144">
            <v>6209</v>
          </cell>
          <cell r="E144" t="str">
            <v>TUBERIA CONCRETO REF. CL.III D=64" (160cm)</v>
          </cell>
          <cell r="F144" t="str">
            <v>ML</v>
          </cell>
          <cell r="G144">
            <v>2120618</v>
          </cell>
        </row>
        <row r="145">
          <cell r="D145">
            <v>6210</v>
          </cell>
          <cell r="E145" t="str">
            <v>TUBERIA CONCRETO REF. CL.III D=68" (170cm)</v>
          </cell>
          <cell r="F145" t="str">
            <v>ML</v>
          </cell>
          <cell r="G145">
            <v>2398278</v>
          </cell>
        </row>
        <row r="146">
          <cell r="D146">
            <v>6211</v>
          </cell>
          <cell r="E146" t="str">
            <v>TUBERIA CONCRETO REF. CL.III D=72" (180cm)</v>
          </cell>
          <cell r="F146" t="str">
            <v>ML</v>
          </cell>
          <cell r="G146">
            <v>2799946</v>
          </cell>
        </row>
        <row r="147">
          <cell r="D147">
            <v>6212</v>
          </cell>
          <cell r="E147" t="str">
            <v>TUBERIA CONCRETO REF. CL.III D=80" (200cm)</v>
          </cell>
          <cell r="F147" t="str">
            <v>ML</v>
          </cell>
          <cell r="G147">
            <v>3326888</v>
          </cell>
        </row>
        <row r="148">
          <cell r="D148">
            <v>6213</v>
          </cell>
          <cell r="E148" t="str">
            <v>TUBERIA CONCRETO REF. CL.III D=86" (215cm)</v>
          </cell>
          <cell r="F148" t="str">
            <v>ML</v>
          </cell>
          <cell r="G148">
            <v>3734410</v>
          </cell>
        </row>
        <row r="149">
          <cell r="D149">
            <v>6214</v>
          </cell>
          <cell r="E149" t="str">
            <v>TUBERIA CONCRETO REF. CL.III D=92" (230cm)</v>
          </cell>
          <cell r="F149" t="str">
            <v>ML</v>
          </cell>
          <cell r="G149">
            <v>4165762</v>
          </cell>
        </row>
        <row r="150">
          <cell r="D150">
            <v>6215</v>
          </cell>
          <cell r="E150" t="str">
            <v>TUBERIA CONCRETO REF. CL.IV D=24" (60cm)</v>
          </cell>
          <cell r="F150" t="str">
            <v>ML</v>
          </cell>
          <cell r="G150">
            <v>455760</v>
          </cell>
        </row>
        <row r="151">
          <cell r="D151">
            <v>6216</v>
          </cell>
          <cell r="E151" t="str">
            <v>TUBERIA CONCRETO REF. CL.IV D=27" (70cm)</v>
          </cell>
          <cell r="F151" t="str">
            <v>ML</v>
          </cell>
          <cell r="G151">
            <v>608242</v>
          </cell>
        </row>
        <row r="152">
          <cell r="D152">
            <v>6217</v>
          </cell>
          <cell r="E152" t="str">
            <v>TUBERIA CONCRETO REF. CL.IV D=32" (80cm)</v>
          </cell>
          <cell r="F152" t="str">
            <v>ML</v>
          </cell>
          <cell r="G152">
            <v>762238</v>
          </cell>
        </row>
        <row r="153">
          <cell r="D153">
            <v>6218</v>
          </cell>
          <cell r="E153" t="str">
            <v>TUBERIA CONCRETO REF. CL.IV D=36" (90cm)</v>
          </cell>
          <cell r="F153" t="str">
            <v>ML</v>
          </cell>
          <cell r="G153">
            <v>955418</v>
          </cell>
        </row>
        <row r="154">
          <cell r="D154">
            <v>6219</v>
          </cell>
          <cell r="E154" t="str">
            <v>TUBERIA CONCRETO REF. CL.IV D=40" (100cm)</v>
          </cell>
          <cell r="F154" t="str">
            <v>ML</v>
          </cell>
          <cell r="G154">
            <v>1196112</v>
          </cell>
        </row>
        <row r="155">
          <cell r="D155">
            <v>6220</v>
          </cell>
          <cell r="E155" t="str">
            <v>TUBERIA CONCRETO REF. CL.IV D=44" (110cm)</v>
          </cell>
          <cell r="F155" t="str">
            <v>ML</v>
          </cell>
          <cell r="G155">
            <v>1338864</v>
          </cell>
        </row>
        <row r="156">
          <cell r="D156">
            <v>6221</v>
          </cell>
          <cell r="E156" t="str">
            <v>TUBERIA CONCRETO REF. CL.IV D=48" (120cm)</v>
          </cell>
          <cell r="F156" t="str">
            <v>ML</v>
          </cell>
          <cell r="G156">
            <v>1570600</v>
          </cell>
        </row>
        <row r="157">
          <cell r="D157">
            <v>6222</v>
          </cell>
          <cell r="E157" t="str">
            <v>TUBERIA CONCRETO REF. CL.IV D=52" (130cm)</v>
          </cell>
          <cell r="F157" t="str">
            <v>ML</v>
          </cell>
          <cell r="G157">
            <v>1755697</v>
          </cell>
        </row>
        <row r="158">
          <cell r="D158">
            <v>6223</v>
          </cell>
          <cell r="E158" t="str">
            <v>TUBERIA CONCRETO REF. CL.IV D=56" (140cm)</v>
          </cell>
          <cell r="F158" t="str">
            <v>ML</v>
          </cell>
          <cell r="G158">
            <v>1860560</v>
          </cell>
        </row>
        <row r="159">
          <cell r="D159">
            <v>6224</v>
          </cell>
          <cell r="E159" t="str">
            <v>TUBERIA CONCRETO REF. CL.IV D=60" (150cm)</v>
          </cell>
          <cell r="F159" t="str">
            <v>ML</v>
          </cell>
          <cell r="G159">
            <v>2131557</v>
          </cell>
        </row>
        <row r="160">
          <cell r="D160">
            <v>6225</v>
          </cell>
          <cell r="E160" t="str">
            <v>TUBERIA CONCRETO REF. CL.IV D=64" (160cm)</v>
          </cell>
          <cell r="F160" t="str">
            <v>ML</v>
          </cell>
          <cell r="G160">
            <v>2423925</v>
          </cell>
        </row>
        <row r="161">
          <cell r="D161">
            <v>6226</v>
          </cell>
          <cell r="E161" t="str">
            <v>TUBERIA CONCRETO REF. CL.IV D=68" (170cm)</v>
          </cell>
          <cell r="F161" t="str">
            <v>ML</v>
          </cell>
          <cell r="G161">
            <v>2743236</v>
          </cell>
        </row>
        <row r="162">
          <cell r="D162">
            <v>6227</v>
          </cell>
          <cell r="E162" t="str">
            <v>TUBERIA CONCRETO REF. CL.IV D=72" (180cm)</v>
          </cell>
          <cell r="F162" t="str">
            <v>ML</v>
          </cell>
          <cell r="G162">
            <v>3067220</v>
          </cell>
        </row>
        <row r="163">
          <cell r="D163">
            <v>6228</v>
          </cell>
          <cell r="E163" t="str">
            <v>TUBERIA CONCRETO REF. CL.IV D=80" (200cm)</v>
          </cell>
          <cell r="F163" t="str">
            <v>ML</v>
          </cell>
          <cell r="G163">
            <v>3802221</v>
          </cell>
        </row>
        <row r="164">
          <cell r="D164">
            <v>6229</v>
          </cell>
          <cell r="E164" t="str">
            <v>TUBERIA CONCRETO REF. CL.IV D=86" (215cm)</v>
          </cell>
          <cell r="F164" t="str">
            <v>ML</v>
          </cell>
          <cell r="G164">
            <v>4557843</v>
          </cell>
        </row>
        <row r="165">
          <cell r="D165">
            <v>6230</v>
          </cell>
          <cell r="E165" t="str">
            <v>TUBERIA CONCRETO REF. CL.IV D=92" (230cm)</v>
          </cell>
          <cell r="F165" t="str">
            <v>ML</v>
          </cell>
          <cell r="G165">
            <v>4980436</v>
          </cell>
        </row>
        <row r="166">
          <cell r="D166">
            <v>6236</v>
          </cell>
          <cell r="E166" t="str">
            <v>YEE CONCRETO 8" x 6" x 0.60m</v>
          </cell>
          <cell r="F166" t="str">
            <v>UN</v>
          </cell>
          <cell r="G166">
            <v>81751</v>
          </cell>
        </row>
        <row r="167">
          <cell r="D167">
            <v>6237</v>
          </cell>
          <cell r="E167" t="str">
            <v>YEE CONCRETO 10" x 6" x 1.25m</v>
          </cell>
          <cell r="F167" t="str">
            <v>UN</v>
          </cell>
          <cell r="G167">
            <v>144014</v>
          </cell>
        </row>
        <row r="168">
          <cell r="D168">
            <v>6238</v>
          </cell>
          <cell r="E168" t="str">
            <v>YEE CONCRETO 12" x 6" x 1.25m</v>
          </cell>
          <cell r="F168" t="str">
            <v>UN</v>
          </cell>
          <cell r="G168">
            <v>185069</v>
          </cell>
        </row>
        <row r="169">
          <cell r="D169">
            <v>6239</v>
          </cell>
          <cell r="E169" t="str">
            <v>YEE CONCRETO 14" x 6" x 1.25m</v>
          </cell>
          <cell r="F169" t="str">
            <v>UN</v>
          </cell>
          <cell r="G169">
            <v>220540</v>
          </cell>
        </row>
        <row r="170">
          <cell r="D170">
            <v>6240</v>
          </cell>
          <cell r="E170" t="str">
            <v>YEE CONCRETO 16" x 6" x 1.25m</v>
          </cell>
          <cell r="F170" t="str">
            <v>UN</v>
          </cell>
          <cell r="G170">
            <v>281792</v>
          </cell>
        </row>
        <row r="171">
          <cell r="D171">
            <v>6241</v>
          </cell>
          <cell r="E171" t="str">
            <v>YEE CONCRETO 18" x 6" x 1.25m</v>
          </cell>
          <cell r="F171" t="str">
            <v>UN</v>
          </cell>
          <cell r="G171">
            <v>332010</v>
          </cell>
        </row>
        <row r="172">
          <cell r="D172">
            <v>6242</v>
          </cell>
          <cell r="E172" t="str">
            <v>YEE CONCRETO 20" x 6" x 1.25m</v>
          </cell>
          <cell r="F172" t="str">
            <v>UN</v>
          </cell>
          <cell r="G172">
            <v>400192</v>
          </cell>
        </row>
        <row r="173">
          <cell r="D173">
            <v>6243</v>
          </cell>
          <cell r="E173" t="str">
            <v>YEE CONCRETO 24" x 6" x 1.25m</v>
          </cell>
          <cell r="F173" t="str">
            <v>UN</v>
          </cell>
          <cell r="G173">
            <v>591882</v>
          </cell>
        </row>
        <row r="174">
          <cell r="D174">
            <v>6257</v>
          </cell>
          <cell r="E174" t="str">
            <v>TUBERIA PVC U.M. NORMA NTC 382 D=2" RDE 21</v>
          </cell>
          <cell r="F174" t="str">
            <v>ML</v>
          </cell>
          <cell r="G174">
            <v>10232</v>
          </cell>
        </row>
        <row r="175">
          <cell r="D175">
            <v>6258</v>
          </cell>
          <cell r="E175" t="str">
            <v>TUBERIA PVC U.M. NORMA NTC 382 D=2 1/2" RDE 21</v>
          </cell>
          <cell r="F175" t="str">
            <v>ML</v>
          </cell>
          <cell r="G175">
            <v>15009</v>
          </cell>
        </row>
        <row r="176">
          <cell r="D176">
            <v>6259</v>
          </cell>
          <cell r="E176" t="str">
            <v>TUBERIA PVC U.M. NORMA NTC 382 D=3" RDE 21</v>
          </cell>
          <cell r="F176" t="str">
            <v>ML</v>
          </cell>
          <cell r="G176">
            <v>22393</v>
          </cell>
        </row>
        <row r="177">
          <cell r="D177">
            <v>6260</v>
          </cell>
          <cell r="E177" t="str">
            <v>TUBERIA PVC U.M. NORMA NTC 382 D=4`` RDE 21</v>
          </cell>
          <cell r="F177" t="str">
            <v>ML</v>
          </cell>
          <cell r="G177">
            <v>36948</v>
          </cell>
        </row>
        <row r="178">
          <cell r="D178">
            <v>6261</v>
          </cell>
          <cell r="E178" t="str">
            <v>TUBERIA PVC U.M. NORMA NTC 382 D=6" RDE 21</v>
          </cell>
          <cell r="F178" t="str">
            <v>ML</v>
          </cell>
          <cell r="G178">
            <v>80675</v>
          </cell>
        </row>
        <row r="179">
          <cell r="D179">
            <v>6262</v>
          </cell>
          <cell r="E179" t="str">
            <v>TUBERIA PVC U.M. NORMA NTC 382 D=8" RDE 21</v>
          </cell>
          <cell r="F179" t="str">
            <v>ML</v>
          </cell>
          <cell r="G179">
            <v>136653</v>
          </cell>
        </row>
        <row r="180">
          <cell r="D180">
            <v>6263</v>
          </cell>
          <cell r="E180" t="str">
            <v>TUBERIA PVC U.M. NORMA NTC 382 D=10" RDE 21</v>
          </cell>
          <cell r="F180" t="str">
            <v>ML</v>
          </cell>
          <cell r="G180">
            <v>215119</v>
          </cell>
        </row>
        <row r="181">
          <cell r="D181">
            <v>6264</v>
          </cell>
          <cell r="E181" t="str">
            <v>TUBERIA PVC U.M. NORMA NTC 382 D=12" RDE 21</v>
          </cell>
          <cell r="F181" t="str">
            <v>ML</v>
          </cell>
          <cell r="G181">
            <v>300993</v>
          </cell>
        </row>
        <row r="182">
          <cell r="D182">
            <v>6265</v>
          </cell>
          <cell r="E182" t="str">
            <v>TUBERIA PVC U.M. NORMA NTC 382 D=2" RDE 26</v>
          </cell>
          <cell r="F182" t="str">
            <v>ML</v>
          </cell>
          <cell r="G182">
            <v>8490</v>
          </cell>
        </row>
        <row r="183">
          <cell r="D183">
            <v>6266</v>
          </cell>
          <cell r="E183" t="str">
            <v>TUBERIA PVC U.M. NORMA NTC 382 D=3" RDE 26</v>
          </cell>
          <cell r="F183" t="str">
            <v>ML</v>
          </cell>
          <cell r="G183">
            <v>18676</v>
          </cell>
        </row>
        <row r="184">
          <cell r="D184">
            <v>6267</v>
          </cell>
          <cell r="E184" t="str">
            <v>TUBERIA PVC U.M. NORMA NTC 382 D=2 1/2" RDE 26</v>
          </cell>
          <cell r="F184" t="str">
            <v>ML</v>
          </cell>
          <cell r="G184">
            <v>12535</v>
          </cell>
        </row>
        <row r="185">
          <cell r="D185">
            <v>6268</v>
          </cell>
          <cell r="E185" t="str">
            <v>TUBERIA PVC U.M. NORMA NTC 382 D=4" RDE 26</v>
          </cell>
          <cell r="F185" t="str">
            <v>ML</v>
          </cell>
          <cell r="G185">
            <v>30845</v>
          </cell>
        </row>
        <row r="186">
          <cell r="D186">
            <v>6269</v>
          </cell>
          <cell r="E186" t="str">
            <v>TUBERIA PVC U.M. NORMA NTC 382 D=6" RDE 26</v>
          </cell>
          <cell r="F186" t="str">
            <v>ML</v>
          </cell>
          <cell r="G186">
            <v>66076</v>
          </cell>
        </row>
        <row r="187">
          <cell r="D187">
            <v>6270</v>
          </cell>
          <cell r="E187" t="str">
            <v>TUBERIA PVC U.M. NORMA NTC 382 D=8" RDE 26</v>
          </cell>
          <cell r="F187" t="str">
            <v>ML</v>
          </cell>
          <cell r="G187">
            <v>112409</v>
          </cell>
        </row>
        <row r="188">
          <cell r="D188">
            <v>6271</v>
          </cell>
          <cell r="E188" t="str">
            <v>TUBERIA PVC U.M. NORMA NTC 382 D=10" RDE 26</v>
          </cell>
          <cell r="F188" t="str">
            <v>ML</v>
          </cell>
          <cell r="G188">
            <v>174967</v>
          </cell>
        </row>
        <row r="189">
          <cell r="D189">
            <v>6272</v>
          </cell>
          <cell r="E189" t="str">
            <v>TUBERIA PVC U.M. NORMA NTC 382 D=12" RDE 26</v>
          </cell>
          <cell r="F189" t="str">
            <v>ML</v>
          </cell>
          <cell r="G189">
            <v>246643</v>
          </cell>
        </row>
        <row r="190">
          <cell r="D190">
            <v>6273</v>
          </cell>
          <cell r="E190" t="str">
            <v>TUBERIA PVC U.M. NORMA NTC 382 D=3" RDE 32.5</v>
          </cell>
          <cell r="F190" t="str">
            <v>ML</v>
          </cell>
          <cell r="G190">
            <v>15003</v>
          </cell>
        </row>
        <row r="191">
          <cell r="D191">
            <v>6274</v>
          </cell>
          <cell r="E191" t="str">
            <v>TUBERIA PVC U.M. NORMA NTC 382 D=4" RDE 32.5</v>
          </cell>
          <cell r="F191" t="str">
            <v>ML</v>
          </cell>
          <cell r="G191">
            <v>24733</v>
          </cell>
        </row>
        <row r="192">
          <cell r="D192">
            <v>6275</v>
          </cell>
          <cell r="E192" t="str">
            <v>TUBERIA PVC U.M. NORMA NTC 382 D=6" RDE 32.5</v>
          </cell>
          <cell r="F192" t="str">
            <v>ML</v>
          </cell>
          <cell r="G192">
            <v>53911</v>
          </cell>
        </row>
        <row r="193">
          <cell r="D193">
            <v>6276</v>
          </cell>
          <cell r="E193" t="str">
            <v>TUBERIA PVC U.M. NORMA NTC 382 D=8" RDE 32.5</v>
          </cell>
          <cell r="F193" t="str">
            <v>ML</v>
          </cell>
          <cell r="G193">
            <v>91732</v>
          </cell>
        </row>
        <row r="194">
          <cell r="D194">
            <v>6277</v>
          </cell>
          <cell r="E194" t="str">
            <v>TUBERIA PVC U.M. NORMA NTC 382 D=10" RDE 32.5</v>
          </cell>
          <cell r="F194" t="str">
            <v>ML</v>
          </cell>
          <cell r="G194">
            <v>143389</v>
          </cell>
        </row>
        <row r="195">
          <cell r="D195">
            <v>6278</v>
          </cell>
          <cell r="E195" t="str">
            <v>TUBERIA PVC U.M. NORMA NTC 382 D=12" RDE 32.5</v>
          </cell>
          <cell r="F195" t="str">
            <v>ML</v>
          </cell>
          <cell r="G195">
            <v>201999</v>
          </cell>
        </row>
        <row r="196">
          <cell r="D196">
            <v>6279</v>
          </cell>
          <cell r="E196" t="str">
            <v>TUBERIA PVC U.M. NORMA NTC 382 D=4" RDE 41</v>
          </cell>
          <cell r="F196" t="str">
            <v>ML</v>
          </cell>
          <cell r="G196">
            <v>20498</v>
          </cell>
        </row>
        <row r="197">
          <cell r="D197">
            <v>6280</v>
          </cell>
          <cell r="E197" t="str">
            <v>TUBERIA PVC U.M. NORMA NTC 382 D=6" RDE 41</v>
          </cell>
          <cell r="F197" t="str">
            <v>ML</v>
          </cell>
          <cell r="G197">
            <v>43455</v>
          </cell>
        </row>
        <row r="198">
          <cell r="D198">
            <v>6281</v>
          </cell>
          <cell r="E198" t="str">
            <v>TUBERIA PVC U.M. NORMA NTC 382 D=8" RDE 41</v>
          </cell>
          <cell r="F198" t="str">
            <v>ML</v>
          </cell>
          <cell r="G198">
            <v>73397</v>
          </cell>
        </row>
        <row r="199">
          <cell r="D199">
            <v>6282</v>
          </cell>
          <cell r="E199" t="str">
            <v>TUBERIA PVC U.M. NORMA NTC 382 D=10" RDE 41</v>
          </cell>
          <cell r="F199" t="str">
            <v>ML</v>
          </cell>
          <cell r="G199">
            <v>114775</v>
          </cell>
        </row>
        <row r="200">
          <cell r="D200">
            <v>6283</v>
          </cell>
          <cell r="E200" t="str">
            <v>TUBERIA PVC U.M. NORMA NTC 382 D=12" RDE 41</v>
          </cell>
          <cell r="F200" t="str">
            <v>ML</v>
          </cell>
          <cell r="G200">
            <v>162590</v>
          </cell>
        </row>
        <row r="201">
          <cell r="D201">
            <v>6285</v>
          </cell>
          <cell r="E201" t="str">
            <v>CONCRETO GRAVA COMÚN 1500 PSI 10.5 MPa (105 Kg/cm2)</v>
          </cell>
          <cell r="F201" t="str">
            <v>M3</v>
          </cell>
          <cell r="G201">
            <v>328440</v>
          </cell>
        </row>
        <row r="202">
          <cell r="D202">
            <v>6295</v>
          </cell>
          <cell r="E202" t="str">
            <v>POSTE EN CONCRETO LA, H=8m, CR=510 KG</v>
          </cell>
          <cell r="F202" t="str">
            <v>UN</v>
          </cell>
          <cell r="G202">
            <v>337900</v>
          </cell>
        </row>
        <row r="203">
          <cell r="D203">
            <v>6296</v>
          </cell>
          <cell r="E203" t="str">
            <v>POSTE EN CONCRETO LA, H=8m, CR=750 KG</v>
          </cell>
          <cell r="F203" t="str">
            <v>UN</v>
          </cell>
          <cell r="G203">
            <v>500000</v>
          </cell>
        </row>
        <row r="204">
          <cell r="D204">
            <v>6297</v>
          </cell>
          <cell r="E204" t="str">
            <v>POSTE EN CONCRETO LA, H=8m, CR=1050 KG</v>
          </cell>
          <cell r="F204" t="str">
            <v>UN</v>
          </cell>
          <cell r="G204">
            <v>555050</v>
          </cell>
        </row>
        <row r="205">
          <cell r="D205">
            <v>6298</v>
          </cell>
          <cell r="E205" t="str">
            <v>POSTE EN CONCRETO AP, H=8m, CR=510 KG</v>
          </cell>
          <cell r="F205" t="str">
            <v>UN</v>
          </cell>
          <cell r="G205">
            <v>351108</v>
          </cell>
        </row>
        <row r="206">
          <cell r="D206">
            <v>6303</v>
          </cell>
          <cell r="E206" t="str">
            <v>POSTE EN CONCRETO LA, H=10m, CR=510 KG</v>
          </cell>
          <cell r="F206" t="str">
            <v>UN</v>
          </cell>
          <cell r="G206">
            <v>507525</v>
          </cell>
        </row>
        <row r="207">
          <cell r="D207">
            <v>6304</v>
          </cell>
          <cell r="E207" t="str">
            <v>POSTE EN CONCRETO LA, H=10m, CR=750 KG</v>
          </cell>
          <cell r="F207" t="str">
            <v>UN</v>
          </cell>
          <cell r="G207">
            <v>607900</v>
          </cell>
        </row>
        <row r="208">
          <cell r="D208">
            <v>6305</v>
          </cell>
          <cell r="E208" t="str">
            <v>POSTE EN CONCRETO LA, H=10m, CR=1050 KG</v>
          </cell>
          <cell r="F208" t="str">
            <v>UN</v>
          </cell>
          <cell r="G208">
            <v>688482</v>
          </cell>
        </row>
        <row r="209">
          <cell r="D209">
            <v>6306</v>
          </cell>
          <cell r="E209" t="str">
            <v>POSTE EN CONCRETO AP, H=10m, CR=510 KG</v>
          </cell>
          <cell r="F209" t="str">
            <v>UN</v>
          </cell>
          <cell r="G209">
            <v>474551</v>
          </cell>
        </row>
        <row r="210">
          <cell r="D210">
            <v>6307</v>
          </cell>
          <cell r="E210" t="str">
            <v>POSTE EN CONCRETO AP, H=10m, CR=750 KG</v>
          </cell>
          <cell r="F210" t="str">
            <v>UN</v>
          </cell>
          <cell r="G210">
            <v>600853</v>
          </cell>
        </row>
        <row r="211">
          <cell r="D211">
            <v>6308</v>
          </cell>
          <cell r="E211" t="str">
            <v>POSTE EN CONCRETO AP, H=10m, CR=1050 KG</v>
          </cell>
          <cell r="F211" t="str">
            <v>UN</v>
          </cell>
          <cell r="G211">
            <v>675920</v>
          </cell>
        </row>
        <row r="212">
          <cell r="D212">
            <v>6309</v>
          </cell>
          <cell r="E212" t="str">
            <v>POSTE EN CONCRETO LA, H=12m, CR=510 KG</v>
          </cell>
          <cell r="F212" t="str">
            <v>UN</v>
          </cell>
          <cell r="G212">
            <v>606900</v>
          </cell>
        </row>
        <row r="213">
          <cell r="D213">
            <v>6310</v>
          </cell>
          <cell r="E213" t="str">
            <v>POSTE EN CONCRETO LA, H=12m, CR=750 KG</v>
          </cell>
          <cell r="F213" t="str">
            <v>UN</v>
          </cell>
          <cell r="G213">
            <v>723476</v>
          </cell>
        </row>
        <row r="214">
          <cell r="D214">
            <v>6311</v>
          </cell>
          <cell r="E214" t="str">
            <v>POSTE EN CONCRETO LA, H=12m, CR=1050 KG</v>
          </cell>
          <cell r="F214" t="str">
            <v>UN</v>
          </cell>
          <cell r="G214">
            <v>927401</v>
          </cell>
        </row>
        <row r="215">
          <cell r="D215">
            <v>6312</v>
          </cell>
          <cell r="E215" t="str">
            <v>POSTE EN CONCRETO AP, H=12m, CR=510 KG</v>
          </cell>
          <cell r="F215" t="str">
            <v>UN</v>
          </cell>
          <cell r="G215">
            <v>640092</v>
          </cell>
        </row>
        <row r="216">
          <cell r="D216">
            <v>6314</v>
          </cell>
          <cell r="E216" t="str">
            <v>POSTE EN CONCRETO AP, H=12m, CR=1050 KG</v>
          </cell>
          <cell r="F216" t="str">
            <v>UN</v>
          </cell>
          <cell r="G216">
            <v>927401</v>
          </cell>
        </row>
        <row r="217">
          <cell r="D217">
            <v>6315</v>
          </cell>
          <cell r="E217" t="str">
            <v>POSTE EN CONCRETO LA, H=14m, CR=750 KG</v>
          </cell>
          <cell r="F217" t="str">
            <v>UN</v>
          </cell>
          <cell r="G217">
            <v>1005550</v>
          </cell>
        </row>
        <row r="218">
          <cell r="D218">
            <v>6316</v>
          </cell>
          <cell r="E218" t="str">
            <v>POSTE EN CONCRETO LA, H=14m, CR=1050 KG</v>
          </cell>
          <cell r="F218" t="str">
            <v>UN</v>
          </cell>
          <cell r="G218">
            <v>1225005</v>
          </cell>
        </row>
        <row r="219">
          <cell r="D219">
            <v>6317</v>
          </cell>
          <cell r="E219" t="str">
            <v>POSTE EN CONCRETO LA, H=14m, CR=1350 KG</v>
          </cell>
          <cell r="F219" t="str">
            <v>UN</v>
          </cell>
          <cell r="G219">
            <v>1603158</v>
          </cell>
        </row>
        <row r="220">
          <cell r="D220">
            <v>6318</v>
          </cell>
          <cell r="E220" t="str">
            <v>POSTE EN CONCRETO AP, H=14m, CR=750 KG</v>
          </cell>
          <cell r="F220" t="str">
            <v>UN</v>
          </cell>
          <cell r="G220">
            <v>1064368</v>
          </cell>
        </row>
        <row r="221">
          <cell r="D221">
            <v>6319</v>
          </cell>
          <cell r="E221" t="str">
            <v>POSTE EN CONCRETO AP, H=14m, CR=1050 KG</v>
          </cell>
          <cell r="F221" t="str">
            <v>UN</v>
          </cell>
          <cell r="G221">
            <v>1362826</v>
          </cell>
        </row>
        <row r="222">
          <cell r="D222">
            <v>6320</v>
          </cell>
          <cell r="E222" t="str">
            <v>POSTE EN CONCRETO AP, H=14m, CR=1350 KG</v>
          </cell>
          <cell r="F222" t="str">
            <v>UN</v>
          </cell>
          <cell r="G222">
            <v>1400000</v>
          </cell>
        </row>
        <row r="223">
          <cell r="D223">
            <v>6324</v>
          </cell>
          <cell r="E223" t="str">
            <v>POSTE METALICO H=12m BRAZO DOBLE (PINTADO)</v>
          </cell>
          <cell r="F223" t="str">
            <v>UN</v>
          </cell>
          <cell r="G223">
            <v>1900658</v>
          </cell>
        </row>
        <row r="224">
          <cell r="D224">
            <v>6326</v>
          </cell>
          <cell r="E224" t="str">
            <v>POSTE METALICO H=10m BRAZO DOBLE (PINTADO)</v>
          </cell>
          <cell r="F224" t="str">
            <v>UN</v>
          </cell>
          <cell r="G224">
            <v>1698330</v>
          </cell>
        </row>
        <row r="225">
          <cell r="D225">
            <v>6327</v>
          </cell>
          <cell r="E225" t="str">
            <v>POSTE PEATONAL M130 H=6m BRAZO SENCILLO</v>
          </cell>
          <cell r="F225" t="str">
            <v>UN</v>
          </cell>
          <cell r="G225">
            <v>732796</v>
          </cell>
        </row>
        <row r="226">
          <cell r="D226">
            <v>6328</v>
          </cell>
          <cell r="E226" t="str">
            <v>POSTE PEATONAL M130 H=6m BRAZO DOBLE</v>
          </cell>
          <cell r="F226" t="str">
            <v>UN</v>
          </cell>
          <cell r="G226">
            <v>858362</v>
          </cell>
        </row>
        <row r="227">
          <cell r="D227">
            <v>6329</v>
          </cell>
          <cell r="E227" t="str">
            <v>LUMINARIA DE SODIO 70W, 208/220V PARA AP</v>
          </cell>
          <cell r="F227" t="str">
            <v>UN</v>
          </cell>
          <cell r="G227">
            <v>186817</v>
          </cell>
        </row>
        <row r="228">
          <cell r="D228">
            <v>6330</v>
          </cell>
          <cell r="E228" t="str">
            <v>LUMINARIA DE SODIO 250W, 208/220V PARA AP</v>
          </cell>
          <cell r="F228" t="str">
            <v>UN</v>
          </cell>
          <cell r="G228">
            <v>349836</v>
          </cell>
        </row>
        <row r="229">
          <cell r="D229">
            <v>6331</v>
          </cell>
          <cell r="E229" t="str">
            <v>LUMINARIA DE SODIO 150W, 208/220V PARA AP</v>
          </cell>
          <cell r="F229" t="str">
            <v>UN</v>
          </cell>
          <cell r="G229">
            <v>246327</v>
          </cell>
        </row>
        <row r="230">
          <cell r="D230">
            <v>6332</v>
          </cell>
          <cell r="E230" t="str">
            <v>CANECA EN MALLA METALICA M120</v>
          </cell>
          <cell r="F230" t="str">
            <v>UN</v>
          </cell>
          <cell r="G230">
            <v>285600</v>
          </cell>
        </row>
        <row r="231">
          <cell r="D231">
            <v>6333</v>
          </cell>
          <cell r="E231" t="str">
            <v>BANCA EN CONCRETO CON ESPALDAR M30</v>
          </cell>
          <cell r="F231" t="str">
            <v>UN</v>
          </cell>
          <cell r="G231">
            <v>571200</v>
          </cell>
        </row>
        <row r="232">
          <cell r="D232">
            <v>6334</v>
          </cell>
          <cell r="E232" t="str">
            <v>BOLARDO EN CONCRETO M60</v>
          </cell>
          <cell r="F232" t="str">
            <v>UN</v>
          </cell>
          <cell r="G232">
            <v>71022</v>
          </cell>
        </row>
        <row r="233">
          <cell r="D233">
            <v>6335</v>
          </cell>
          <cell r="E233" t="str">
            <v>BOLARDO ALTO EN HIERRO M63</v>
          </cell>
          <cell r="F233" t="str">
            <v>UN</v>
          </cell>
          <cell r="G233">
            <v>109480</v>
          </cell>
        </row>
        <row r="234">
          <cell r="D234">
            <v>6337</v>
          </cell>
          <cell r="E234" t="str">
            <v>CICLO-PARQUEADERO M100</v>
          </cell>
          <cell r="F234" t="str">
            <v>UN</v>
          </cell>
          <cell r="G234">
            <v>380800</v>
          </cell>
        </row>
        <row r="235">
          <cell r="D235">
            <v>6356</v>
          </cell>
          <cell r="E235" t="str">
            <v>REGLA VIBRATORIA A GASOLINA. INCLUYE COMBUSTIBLE</v>
          </cell>
          <cell r="F235" t="str">
            <v>DIA</v>
          </cell>
          <cell r="G235">
            <v>36619</v>
          </cell>
        </row>
        <row r="236">
          <cell r="D236">
            <v>6370</v>
          </cell>
          <cell r="E236" t="str">
            <v>TEE HD EXTREMO LISO 6"x2" (150x50mm)</v>
          </cell>
          <cell r="F236" t="str">
            <v>UN</v>
          </cell>
          <cell r="G236">
            <v>372470</v>
          </cell>
        </row>
        <row r="237">
          <cell r="D237">
            <v>6371</v>
          </cell>
          <cell r="E237" t="str">
            <v>TEE HD EXTREMO LISO 6"x3" (150x75mm)</v>
          </cell>
          <cell r="F237" t="str">
            <v>UN</v>
          </cell>
          <cell r="G237">
            <v>385432</v>
          </cell>
        </row>
        <row r="238">
          <cell r="D238">
            <v>6372</v>
          </cell>
          <cell r="E238" t="str">
            <v>TEE HD EXTREMO LISO 6"x4" (150x100mm)</v>
          </cell>
          <cell r="F238" t="str">
            <v>UN</v>
          </cell>
          <cell r="G238">
            <v>411740</v>
          </cell>
        </row>
        <row r="239">
          <cell r="D239">
            <v>6373</v>
          </cell>
          <cell r="E239" t="str">
            <v>TEE HD EXTREMO LISO 6"x6" (150x150mm)</v>
          </cell>
          <cell r="F239" t="str">
            <v>UN</v>
          </cell>
          <cell r="G239">
            <v>514080</v>
          </cell>
        </row>
        <row r="240">
          <cell r="D240">
            <v>6375</v>
          </cell>
          <cell r="E240" t="str">
            <v>TEE HD EXTREMO LISO 8"x2" (200X50mm)</v>
          </cell>
          <cell r="F240" t="str">
            <v>UN</v>
          </cell>
          <cell r="G240">
            <v>630700</v>
          </cell>
        </row>
        <row r="241">
          <cell r="D241">
            <v>6376</v>
          </cell>
          <cell r="E241" t="str">
            <v>TEE HD EXTREMO LISO 8"x3" (200x75mm)</v>
          </cell>
          <cell r="F241" t="str">
            <v>UN</v>
          </cell>
          <cell r="G241">
            <v>727090</v>
          </cell>
        </row>
        <row r="242">
          <cell r="D242">
            <v>6377</v>
          </cell>
          <cell r="E242" t="str">
            <v>TEE HD EXTREMO LISO 8"x4" (200x100mm)</v>
          </cell>
          <cell r="F242" t="str">
            <v>UN</v>
          </cell>
          <cell r="G242">
            <v>823480</v>
          </cell>
        </row>
        <row r="243">
          <cell r="D243">
            <v>6378</v>
          </cell>
          <cell r="E243" t="str">
            <v>TEE HD EXTREMO LISO 8"x6" (200x150mm)</v>
          </cell>
          <cell r="F243" t="str">
            <v>UN</v>
          </cell>
          <cell r="G243">
            <v>861560</v>
          </cell>
        </row>
        <row r="244">
          <cell r="D244">
            <v>6379</v>
          </cell>
          <cell r="E244" t="str">
            <v>TEE HD EXTREMO LISO 8"x8" (200x200mm)</v>
          </cell>
          <cell r="F244" t="str">
            <v>UN</v>
          </cell>
          <cell r="G244">
            <v>899640</v>
          </cell>
        </row>
        <row r="245">
          <cell r="D245">
            <v>6380</v>
          </cell>
          <cell r="E245" t="str">
            <v>TEE HD EXTREMO LISO 10"x2" (250x50mm)</v>
          </cell>
          <cell r="F245" t="str">
            <v>UN</v>
          </cell>
          <cell r="G245">
            <v>857990</v>
          </cell>
        </row>
        <row r="246">
          <cell r="D246">
            <v>6381</v>
          </cell>
          <cell r="E246" t="str">
            <v>TEE HD EXTREMO LISO 10"x3" (250x75mm)</v>
          </cell>
          <cell r="F246" t="str">
            <v>UN</v>
          </cell>
          <cell r="G246">
            <v>1038870</v>
          </cell>
        </row>
        <row r="247">
          <cell r="D247">
            <v>6382</v>
          </cell>
          <cell r="E247" t="str">
            <v>TEE HD EXTREMO LISO 10"x4" (250x100mm)</v>
          </cell>
          <cell r="F247" t="str">
            <v>UN</v>
          </cell>
          <cell r="G247">
            <v>1078140</v>
          </cell>
        </row>
        <row r="248">
          <cell r="D248">
            <v>6383</v>
          </cell>
          <cell r="E248" t="str">
            <v>TEE HD EXTREMO LISO 10"x6" (250x150mm)</v>
          </cell>
          <cell r="F248" t="str">
            <v>UN</v>
          </cell>
          <cell r="G248">
            <v>1131690</v>
          </cell>
        </row>
        <row r="249">
          <cell r="D249">
            <v>6384</v>
          </cell>
          <cell r="E249" t="str">
            <v>TEE HD EXTREMO LISO 10"x8" (250x200mm)</v>
          </cell>
          <cell r="F249" t="str">
            <v>UN</v>
          </cell>
          <cell r="G249">
            <v>1311380</v>
          </cell>
        </row>
        <row r="250">
          <cell r="D250">
            <v>6385</v>
          </cell>
          <cell r="E250" t="str">
            <v>TEE HD EXTREMO LISO 10"x10" (250x250mm)</v>
          </cell>
          <cell r="F250" t="str">
            <v>UN</v>
          </cell>
          <cell r="G250">
            <v>1413720</v>
          </cell>
        </row>
        <row r="251">
          <cell r="D251">
            <v>6387</v>
          </cell>
          <cell r="E251" t="str">
            <v>TEE HD EXTREMO LISO 12"x3" (300x75mm)</v>
          </cell>
          <cell r="F251" t="str">
            <v>UN</v>
          </cell>
          <cell r="G251">
            <v>1477980</v>
          </cell>
        </row>
        <row r="252">
          <cell r="D252">
            <v>6388</v>
          </cell>
          <cell r="E252" t="str">
            <v>TEE HD EXTREMO LISO 12"x4" (300x100mm)</v>
          </cell>
          <cell r="F252" t="str">
            <v>UN</v>
          </cell>
          <cell r="G252">
            <v>1542240</v>
          </cell>
        </row>
        <row r="253">
          <cell r="D253">
            <v>6389</v>
          </cell>
          <cell r="E253" t="str">
            <v>TEE HD EXTREMO LISO 12"x6" (300x150mm)</v>
          </cell>
          <cell r="F253" t="str">
            <v>UN</v>
          </cell>
          <cell r="G253">
            <v>1863540</v>
          </cell>
        </row>
        <row r="254">
          <cell r="D254">
            <v>6390</v>
          </cell>
          <cell r="E254" t="str">
            <v>TEE HD EXTREMO LISO 12"x8" (300x200mm)</v>
          </cell>
          <cell r="F254" t="str">
            <v>UN</v>
          </cell>
          <cell r="G254">
            <v>2056320</v>
          </cell>
        </row>
        <row r="255">
          <cell r="D255">
            <v>6391</v>
          </cell>
          <cell r="E255" t="str">
            <v>TEE HD EXTREMO LISO 12"X10" (300x250mm)</v>
          </cell>
          <cell r="F255" t="str">
            <v>UN</v>
          </cell>
          <cell r="G255">
            <v>2441880</v>
          </cell>
        </row>
        <row r="256">
          <cell r="D256">
            <v>6392</v>
          </cell>
          <cell r="E256" t="str">
            <v>TEE HD EXTREMO LISO 12"x12" (300x300mm)</v>
          </cell>
          <cell r="F256" t="str">
            <v>UN</v>
          </cell>
          <cell r="G256">
            <v>2570400</v>
          </cell>
        </row>
        <row r="257">
          <cell r="D257">
            <v>6393</v>
          </cell>
          <cell r="E257" t="str">
            <v>TEE HD EXTREMO LISO 24"x8" (600x200mm)</v>
          </cell>
          <cell r="F257" t="str">
            <v>UN</v>
          </cell>
          <cell r="G257">
            <v>9185871</v>
          </cell>
        </row>
        <row r="258">
          <cell r="D258">
            <v>6394</v>
          </cell>
          <cell r="E258" t="str">
            <v>TEE HD EXTREMO LISO 24"x10" (600x250mm)</v>
          </cell>
          <cell r="F258" t="str">
            <v>UN</v>
          </cell>
          <cell r="G258">
            <v>10051884</v>
          </cell>
        </row>
        <row r="259">
          <cell r="D259">
            <v>6395</v>
          </cell>
          <cell r="E259" t="str">
            <v>TEE HD EXTREMO LISO 24"x12" (600x300mm)</v>
          </cell>
          <cell r="F259" t="str">
            <v>UN</v>
          </cell>
          <cell r="G259">
            <v>10297013</v>
          </cell>
        </row>
        <row r="260">
          <cell r="D260">
            <v>6396</v>
          </cell>
          <cell r="E260" t="str">
            <v>TEE HD EXTREMO LISO 24"x14" (600x350mm)</v>
          </cell>
          <cell r="F260" t="str">
            <v>UN</v>
          </cell>
          <cell r="G260">
            <v>10717924</v>
          </cell>
        </row>
        <row r="261">
          <cell r="D261">
            <v>6397</v>
          </cell>
          <cell r="E261" t="str">
            <v>TEE HD EXTREMO LISO 24"x16" (600x400mm)</v>
          </cell>
          <cell r="F261" t="str">
            <v>UN</v>
          </cell>
          <cell r="G261">
            <v>12227400</v>
          </cell>
        </row>
        <row r="262">
          <cell r="D262">
            <v>6398</v>
          </cell>
          <cell r="E262" t="str">
            <v>TEE HD EXTREMO LISO 24"x18" (600x450mm)</v>
          </cell>
          <cell r="F262" t="str">
            <v>UN</v>
          </cell>
          <cell r="G262">
            <v>13693334</v>
          </cell>
        </row>
        <row r="263">
          <cell r="D263">
            <v>6399</v>
          </cell>
          <cell r="E263" t="str">
            <v>TEE HD EXTREMO LISO 24"x20" (600x500mm)</v>
          </cell>
          <cell r="F263" t="str">
            <v>UN</v>
          </cell>
          <cell r="G263">
            <v>15291508</v>
          </cell>
        </row>
        <row r="264">
          <cell r="D264">
            <v>6400</v>
          </cell>
          <cell r="E264" t="str">
            <v>TEE HD EXTREMO LISO 24"x24" (600x600mm)</v>
          </cell>
          <cell r="F264" t="str">
            <v>UN</v>
          </cell>
          <cell r="G264">
            <v>16780019</v>
          </cell>
        </row>
        <row r="265">
          <cell r="D265">
            <v>6401</v>
          </cell>
          <cell r="E265" t="str">
            <v>TEE HD EXTREMO LISO 4"x3" (100x75mm)</v>
          </cell>
          <cell r="F265" t="str">
            <v>UN</v>
          </cell>
          <cell r="G265">
            <v>257040</v>
          </cell>
        </row>
        <row r="266">
          <cell r="D266">
            <v>6402</v>
          </cell>
          <cell r="E266" t="str">
            <v>TEE HD EXTREMO LISO 4"x4" (100x100mm)</v>
          </cell>
          <cell r="F266" t="str">
            <v>UN</v>
          </cell>
          <cell r="G266">
            <v>282220</v>
          </cell>
        </row>
        <row r="267">
          <cell r="D267">
            <v>6404</v>
          </cell>
          <cell r="E267" t="str">
            <v>CODO HD EXTREMO LISO 90ºX2``</v>
          </cell>
          <cell r="F267" t="str">
            <v>UN</v>
          </cell>
          <cell r="G267">
            <v>77350</v>
          </cell>
        </row>
        <row r="268">
          <cell r="D268">
            <v>6405</v>
          </cell>
          <cell r="E268" t="str">
            <v>CODO HD EXTREMO LISO 90ºX3``</v>
          </cell>
          <cell r="F268" t="str">
            <v>UN</v>
          </cell>
          <cell r="G268">
            <v>111860</v>
          </cell>
        </row>
        <row r="269">
          <cell r="D269">
            <v>6406</v>
          </cell>
          <cell r="E269" t="str">
            <v>CODO HD EXTREMO LISO 90ºX4``</v>
          </cell>
          <cell r="F269" t="str">
            <v>UN</v>
          </cell>
          <cell r="G269">
            <v>173740</v>
          </cell>
        </row>
        <row r="270">
          <cell r="D270">
            <v>6407</v>
          </cell>
          <cell r="E270" t="str">
            <v>CODO HD EXTREMO LISO 90ºX6``</v>
          </cell>
          <cell r="F270" t="str">
            <v>UN</v>
          </cell>
          <cell r="G270">
            <v>373660</v>
          </cell>
        </row>
        <row r="271">
          <cell r="D271">
            <v>6408</v>
          </cell>
          <cell r="E271" t="str">
            <v>CODO HD EXTREMO LISO 90ºX8``</v>
          </cell>
          <cell r="F271" t="str">
            <v>UN</v>
          </cell>
          <cell r="G271">
            <v>694960</v>
          </cell>
        </row>
        <row r="272">
          <cell r="D272">
            <v>6409</v>
          </cell>
          <cell r="E272" t="str">
            <v>CODO HD EXTREMO LISO 90ºX10``</v>
          </cell>
          <cell r="F272" t="str">
            <v>UN</v>
          </cell>
          <cell r="G272">
            <v>1273300</v>
          </cell>
        </row>
        <row r="273">
          <cell r="D273">
            <v>6410</v>
          </cell>
          <cell r="E273" t="str">
            <v>CODO HD EXTREMO LISO 90ºX12``</v>
          </cell>
          <cell r="F273" t="str">
            <v>UN</v>
          </cell>
          <cell r="G273">
            <v>1507968</v>
          </cell>
        </row>
        <row r="274">
          <cell r="D274">
            <v>6411</v>
          </cell>
          <cell r="E274" t="str">
            <v>CODO HD EXTREMO LISO 90ºX14``</v>
          </cell>
          <cell r="F274" t="str">
            <v>UN</v>
          </cell>
          <cell r="G274">
            <v>2387616</v>
          </cell>
        </row>
        <row r="275">
          <cell r="D275">
            <v>6412</v>
          </cell>
          <cell r="E275" t="str">
            <v>CODO HD EXTREMO LISO 90ºX16``</v>
          </cell>
          <cell r="F275" t="str">
            <v>UN</v>
          </cell>
          <cell r="G275">
            <v>3342900</v>
          </cell>
        </row>
        <row r="276">
          <cell r="D276">
            <v>6413</v>
          </cell>
          <cell r="E276" t="str">
            <v>CODO HD EXTREMO LISO 90ºX18``</v>
          </cell>
          <cell r="F276" t="str">
            <v>UN</v>
          </cell>
          <cell r="G276">
            <v>4075940</v>
          </cell>
        </row>
        <row r="277">
          <cell r="D277">
            <v>6414</v>
          </cell>
          <cell r="E277" t="str">
            <v>CODO HD EXTREMO LISO 90ºX20"</v>
          </cell>
          <cell r="F277" t="str">
            <v>UN</v>
          </cell>
          <cell r="G277">
            <v>5094048</v>
          </cell>
        </row>
        <row r="278">
          <cell r="D278">
            <v>6416</v>
          </cell>
          <cell r="E278" t="str">
            <v>CODO HD EXTREMO LISO 45ºX2``</v>
          </cell>
          <cell r="F278" t="str">
            <v>UN</v>
          </cell>
          <cell r="G278">
            <v>90440</v>
          </cell>
        </row>
        <row r="279">
          <cell r="D279">
            <v>6417</v>
          </cell>
          <cell r="E279" t="str">
            <v>CODO HD EXTREMO LISO 45ºX3``</v>
          </cell>
          <cell r="F279" t="str">
            <v>UN</v>
          </cell>
          <cell r="G279">
            <v>109480</v>
          </cell>
        </row>
        <row r="280">
          <cell r="D280">
            <v>6418</v>
          </cell>
          <cell r="E280" t="str">
            <v>CODO HD EXTREMO LISO 45ºX4``</v>
          </cell>
          <cell r="F280" t="str">
            <v>UN</v>
          </cell>
          <cell r="G280">
            <v>141610</v>
          </cell>
        </row>
        <row r="281">
          <cell r="D281">
            <v>6419</v>
          </cell>
          <cell r="E281" t="str">
            <v>CODO HD EXTREMO LISO 45ºX6``</v>
          </cell>
          <cell r="F281" t="str">
            <v>UN</v>
          </cell>
          <cell r="G281">
            <v>315350</v>
          </cell>
        </row>
        <row r="282">
          <cell r="D282">
            <v>6420</v>
          </cell>
          <cell r="E282" t="str">
            <v>CODO HD EXTREMO LISO 45ºX8``</v>
          </cell>
          <cell r="F282" t="str">
            <v>UN</v>
          </cell>
          <cell r="G282">
            <v>655690</v>
          </cell>
        </row>
        <row r="283">
          <cell r="D283">
            <v>6421</v>
          </cell>
          <cell r="E283" t="str">
            <v>CODO HD EXTREMO LISO 45ºX10"</v>
          </cell>
          <cell r="F283" t="str">
            <v>UN</v>
          </cell>
          <cell r="G283">
            <v>1080520</v>
          </cell>
        </row>
        <row r="284">
          <cell r="D284">
            <v>6422</v>
          </cell>
          <cell r="E284" t="str">
            <v>CODO HD EXTREMO LISO 45ºX12``</v>
          </cell>
          <cell r="F284" t="str">
            <v>UN</v>
          </cell>
          <cell r="G284">
            <v>1477980</v>
          </cell>
        </row>
        <row r="285">
          <cell r="D285">
            <v>6423</v>
          </cell>
          <cell r="E285" t="str">
            <v>CODO HD EXTREMO LISO 45ºX14``</v>
          </cell>
          <cell r="F285" t="str">
            <v>UN</v>
          </cell>
          <cell r="G285">
            <v>1684834</v>
          </cell>
        </row>
        <row r="286">
          <cell r="D286">
            <v>6424</v>
          </cell>
          <cell r="E286" t="str">
            <v>CODO HD EXTREMO LISO 45ºX16``</v>
          </cell>
          <cell r="F286" t="str">
            <v>UN</v>
          </cell>
          <cell r="G286">
            <v>2513280</v>
          </cell>
        </row>
        <row r="287">
          <cell r="D287">
            <v>6425</v>
          </cell>
          <cell r="E287" t="str">
            <v>CODO HD EXTREMO LISO 45ºX18``</v>
          </cell>
          <cell r="F287" t="str">
            <v>UN</v>
          </cell>
          <cell r="G287">
            <v>3397584</v>
          </cell>
        </row>
        <row r="288">
          <cell r="D288">
            <v>6426</v>
          </cell>
          <cell r="E288" t="str">
            <v>CODO HD EXTREMO LISO 45ºX20``</v>
          </cell>
          <cell r="F288" t="str">
            <v>UN</v>
          </cell>
          <cell r="G288">
            <v>4916953</v>
          </cell>
        </row>
        <row r="289">
          <cell r="D289">
            <v>6430</v>
          </cell>
          <cell r="E289" t="str">
            <v>CODO HD EXTREMO LISO 22.5ºX4``</v>
          </cell>
          <cell r="F289" t="str">
            <v>UN</v>
          </cell>
          <cell r="G289">
            <v>141610</v>
          </cell>
        </row>
        <row r="290">
          <cell r="D290">
            <v>6431</v>
          </cell>
          <cell r="E290" t="str">
            <v>CODO HD EXTREMO LISO 22.5ºX6``</v>
          </cell>
          <cell r="F290" t="str">
            <v>UN</v>
          </cell>
          <cell r="G290">
            <v>257040</v>
          </cell>
        </row>
        <row r="291">
          <cell r="D291">
            <v>6434</v>
          </cell>
          <cell r="E291" t="str">
            <v>CODO HD EXTREMO LISO 22.5ºX12``</v>
          </cell>
          <cell r="F291" t="str">
            <v>UN</v>
          </cell>
          <cell r="G291">
            <v>1285200</v>
          </cell>
        </row>
        <row r="292">
          <cell r="D292">
            <v>6440</v>
          </cell>
          <cell r="E292" t="str">
            <v>CODO HD EXTREMO LISO 11.25ºX2``</v>
          </cell>
          <cell r="F292" t="str">
            <v>UN</v>
          </cell>
          <cell r="G292">
            <v>70210</v>
          </cell>
        </row>
        <row r="293">
          <cell r="D293">
            <v>6441</v>
          </cell>
          <cell r="E293" t="str">
            <v>CODO HD EXTREMO LISO 11.25ºX3``</v>
          </cell>
          <cell r="F293" t="str">
            <v>UN</v>
          </cell>
          <cell r="G293">
            <v>103530</v>
          </cell>
        </row>
        <row r="294">
          <cell r="D294">
            <v>6442</v>
          </cell>
          <cell r="E294" t="str">
            <v>CODO HD EXTREMO LISO 11.25ºX4``</v>
          </cell>
          <cell r="F294" t="str">
            <v>UN</v>
          </cell>
          <cell r="G294">
            <v>135660</v>
          </cell>
        </row>
        <row r="295">
          <cell r="D295">
            <v>6443</v>
          </cell>
          <cell r="E295" t="str">
            <v>CODO HD EXTREMO LISO 11.25ºX6``</v>
          </cell>
          <cell r="F295" t="str">
            <v>UN</v>
          </cell>
          <cell r="G295">
            <v>251090</v>
          </cell>
        </row>
        <row r="296">
          <cell r="D296">
            <v>6446</v>
          </cell>
          <cell r="E296" t="str">
            <v>CODO HD EXTREMO LISO 11.25ºX12``</v>
          </cell>
          <cell r="F296" t="str">
            <v>UN</v>
          </cell>
          <cell r="G296">
            <v>1105510</v>
          </cell>
        </row>
        <row r="297">
          <cell r="D297">
            <v>6454</v>
          </cell>
          <cell r="E297" t="str">
            <v>UNION REPARACION HD EXTREMO LISO D=6"</v>
          </cell>
          <cell r="F297" t="str">
            <v>UN</v>
          </cell>
          <cell r="G297">
            <v>190876</v>
          </cell>
        </row>
        <row r="298">
          <cell r="D298">
            <v>6455</v>
          </cell>
          <cell r="E298" t="str">
            <v>UNION REPARACION HD EXTREMO LISO D=8"</v>
          </cell>
          <cell r="F298" t="str">
            <v>UN</v>
          </cell>
          <cell r="G298">
            <v>368900</v>
          </cell>
        </row>
        <row r="299">
          <cell r="D299">
            <v>6456</v>
          </cell>
          <cell r="E299" t="str">
            <v>UNION REPARACION HD EXTREMO LISO D=10"</v>
          </cell>
          <cell r="F299" t="str">
            <v>UN</v>
          </cell>
          <cell r="G299">
            <v>624750</v>
          </cell>
        </row>
        <row r="300">
          <cell r="D300">
            <v>6457</v>
          </cell>
          <cell r="E300" t="str">
            <v>UNION REPARACION HD EXTREMO LISO D=12"</v>
          </cell>
          <cell r="F300" t="str">
            <v>UN</v>
          </cell>
          <cell r="G300">
            <v>708050</v>
          </cell>
        </row>
        <row r="301">
          <cell r="D301">
            <v>6458</v>
          </cell>
          <cell r="E301" t="str">
            <v>UNION REPARACION HD EXTREMO LISO D=14"</v>
          </cell>
          <cell r="F301" t="str">
            <v>UN</v>
          </cell>
          <cell r="G301">
            <v>850850</v>
          </cell>
        </row>
        <row r="302">
          <cell r="D302">
            <v>6459</v>
          </cell>
          <cell r="E302" t="str">
            <v>UNION REPARACION HD EXTREMO LISO D=16"</v>
          </cell>
          <cell r="F302" t="str">
            <v>UN</v>
          </cell>
          <cell r="G302">
            <v>1249500</v>
          </cell>
        </row>
        <row r="303">
          <cell r="D303">
            <v>6462</v>
          </cell>
          <cell r="E303" t="str">
            <v>TAPON HD EXTREMO LISO D=4"</v>
          </cell>
          <cell r="F303" t="str">
            <v>UN</v>
          </cell>
          <cell r="G303">
            <v>86870</v>
          </cell>
        </row>
        <row r="304">
          <cell r="D304">
            <v>6463</v>
          </cell>
          <cell r="E304" t="str">
            <v>TAPON HD EXTREMO LISO D=6"</v>
          </cell>
          <cell r="F304" t="str">
            <v>UN</v>
          </cell>
          <cell r="G304">
            <v>218960</v>
          </cell>
        </row>
        <row r="305">
          <cell r="D305">
            <v>6464</v>
          </cell>
          <cell r="E305" t="str">
            <v>TAPON HD EXTREMO LISO D=8"</v>
          </cell>
          <cell r="F305" t="str">
            <v>UN</v>
          </cell>
          <cell r="G305">
            <v>440300</v>
          </cell>
        </row>
        <row r="306">
          <cell r="D306">
            <v>6472</v>
          </cell>
          <cell r="E306" t="str">
            <v>TUBERIA CONDUIT PVC D=1"</v>
          </cell>
          <cell r="F306" t="str">
            <v>ML</v>
          </cell>
          <cell r="G306">
            <v>3334</v>
          </cell>
        </row>
        <row r="307">
          <cell r="D307">
            <v>6473</v>
          </cell>
          <cell r="E307" t="str">
            <v>TUBERIA CONDUIT PVC D=1 1/4"</v>
          </cell>
          <cell r="F307" t="str">
            <v>ML</v>
          </cell>
          <cell r="G307">
            <v>5150</v>
          </cell>
        </row>
        <row r="308">
          <cell r="D308">
            <v>6474</v>
          </cell>
          <cell r="E308" t="str">
            <v>TUBERIA CONDUIT PVC D=1 1/2"</v>
          </cell>
          <cell r="F308" t="str">
            <v>ML</v>
          </cell>
          <cell r="G308">
            <v>6568</v>
          </cell>
        </row>
        <row r="309">
          <cell r="D309">
            <v>6475</v>
          </cell>
          <cell r="E309" t="str">
            <v>TUBERIA CONDUIT PVC D=2"</v>
          </cell>
          <cell r="F309" t="str">
            <v>ML</v>
          </cell>
          <cell r="G309">
            <v>10107</v>
          </cell>
        </row>
        <row r="310">
          <cell r="D310">
            <v>6476</v>
          </cell>
          <cell r="E310" t="str">
            <v>VALVULA COMPUERTA ELASTICA VNA E. L. D=2"</v>
          </cell>
          <cell r="F310" t="str">
            <v>UN</v>
          </cell>
          <cell r="G310">
            <v>358547</v>
          </cell>
        </row>
        <row r="311">
          <cell r="D311">
            <v>6477</v>
          </cell>
          <cell r="E311" t="str">
            <v>VALVULA COMPUERTA ELASTICA VNA E. L. D=3"</v>
          </cell>
          <cell r="F311" t="str">
            <v>UN</v>
          </cell>
          <cell r="G311">
            <v>499800</v>
          </cell>
        </row>
        <row r="312">
          <cell r="D312">
            <v>6479</v>
          </cell>
          <cell r="E312" t="str">
            <v>VALVULA COMPUERTA ELASTICA VNA E. L. D=6"</v>
          </cell>
          <cell r="F312" t="str">
            <v>UN</v>
          </cell>
          <cell r="G312">
            <v>1227485</v>
          </cell>
        </row>
        <row r="313">
          <cell r="D313">
            <v>6480</v>
          </cell>
          <cell r="E313" t="str">
            <v>VALVULA COMPUERTA ELASTICA VNA E. L. D=8"</v>
          </cell>
          <cell r="F313" t="str">
            <v>UN</v>
          </cell>
          <cell r="G313">
            <v>1853425</v>
          </cell>
        </row>
        <row r="314">
          <cell r="D314">
            <v>6481</v>
          </cell>
          <cell r="E314" t="str">
            <v>HIDRANTE EXTREMO BRIDA D=3" TIPO MILAN</v>
          </cell>
          <cell r="F314" t="str">
            <v>UN</v>
          </cell>
          <cell r="G314">
            <v>2313360</v>
          </cell>
        </row>
        <row r="315">
          <cell r="D315">
            <v>6482</v>
          </cell>
          <cell r="E315" t="str">
            <v>HIDRANTE EXTREMO BRIDA D=4" TIPO TRAFICO</v>
          </cell>
          <cell r="F315" t="str">
            <v>UN</v>
          </cell>
          <cell r="G315">
            <v>3341520</v>
          </cell>
        </row>
        <row r="316">
          <cell r="D316">
            <v>6483</v>
          </cell>
          <cell r="E316" t="str">
            <v>HIDRANTE EXTREMO BRIDA D=6" TIPO TRAFICO</v>
          </cell>
          <cell r="F316" t="str">
            <v>UN</v>
          </cell>
          <cell r="G316">
            <v>4601730</v>
          </cell>
        </row>
        <row r="317">
          <cell r="D317">
            <v>6484</v>
          </cell>
          <cell r="E317" t="str">
            <v>HIDRANTE EXTREMO BRIDA D=4" TIPO POSTE</v>
          </cell>
          <cell r="F317" t="str">
            <v>UN</v>
          </cell>
          <cell r="G317">
            <v>2220326</v>
          </cell>
        </row>
        <row r="318">
          <cell r="D318">
            <v>6485</v>
          </cell>
          <cell r="E318" t="str">
            <v>HIDRANTE EXTREMO BRIDA D=6" TIPO POSTE</v>
          </cell>
          <cell r="F318" t="str">
            <v>UN</v>
          </cell>
          <cell r="G318">
            <v>3121703</v>
          </cell>
        </row>
        <row r="319">
          <cell r="D319">
            <v>6507</v>
          </cell>
          <cell r="E319" t="str">
            <v>TERMINADORA DE ASFALTO - INCLUYE OPERARIO Y COMBUSTIBLE</v>
          </cell>
          <cell r="F319" t="str">
            <v>HR</v>
          </cell>
          <cell r="G319">
            <v>123679</v>
          </cell>
        </row>
        <row r="320">
          <cell r="D320">
            <v>6527</v>
          </cell>
          <cell r="E320" t="str">
            <v>UNION REPARACION PVC U.M. NORMA NTC 382 D=6"</v>
          </cell>
          <cell r="F320" t="str">
            <v>UN</v>
          </cell>
          <cell r="G320">
            <v>163086</v>
          </cell>
        </row>
        <row r="321">
          <cell r="D321">
            <v>6528</v>
          </cell>
          <cell r="E321" t="str">
            <v>UNION REPARACION PVC U.M. NORMA NTC 382 D=8"</v>
          </cell>
          <cell r="F321" t="str">
            <v>UN</v>
          </cell>
          <cell r="G321">
            <v>299860</v>
          </cell>
        </row>
        <row r="322">
          <cell r="D322">
            <v>6530</v>
          </cell>
          <cell r="E322" t="str">
            <v>UNION REPARACION PVC U.M. NORMA NTC 382 D=12"</v>
          </cell>
          <cell r="F322" t="str">
            <v>UN</v>
          </cell>
          <cell r="G322">
            <v>937549</v>
          </cell>
        </row>
        <row r="323">
          <cell r="D323">
            <v>6534</v>
          </cell>
          <cell r="E323" t="str">
            <v>BANCA EN CONCRETO SIN ESPALDAR M31</v>
          </cell>
          <cell r="F323" t="str">
            <v>UN</v>
          </cell>
          <cell r="G323">
            <v>261800</v>
          </cell>
        </row>
        <row r="324">
          <cell r="D324">
            <v>6535</v>
          </cell>
          <cell r="E324" t="str">
            <v>BANCA MODULAR EN CONCRETO M40</v>
          </cell>
          <cell r="F324" t="str">
            <v>UN</v>
          </cell>
          <cell r="G324">
            <v>113050</v>
          </cell>
        </row>
        <row r="325">
          <cell r="D325">
            <v>6539</v>
          </cell>
          <cell r="E325" t="str">
            <v>ADAPTADOR TERMINAL CAMPANA PVC D=3"</v>
          </cell>
          <cell r="F325" t="str">
            <v>UN</v>
          </cell>
          <cell r="G325">
            <v>5887</v>
          </cell>
        </row>
        <row r="326">
          <cell r="D326">
            <v>6540</v>
          </cell>
          <cell r="E326" t="str">
            <v>ADAPTADOR TERMINAL CAMPANA PVC D=4"</v>
          </cell>
          <cell r="F326" t="str">
            <v>UN</v>
          </cell>
          <cell r="G326">
            <v>11438</v>
          </cell>
        </row>
        <row r="327">
          <cell r="D327">
            <v>6543</v>
          </cell>
          <cell r="E327" t="str">
            <v>MARCO Y TAPA CAJA PASO SENCILLA ANDEN ETB</v>
          </cell>
          <cell r="F327" t="str">
            <v>UN</v>
          </cell>
          <cell r="G327">
            <v>164910</v>
          </cell>
        </row>
        <row r="328">
          <cell r="D328">
            <v>6545</v>
          </cell>
          <cell r="E328" t="str">
            <v>MARCO Y TAPAS CAJA PASO DOBLE ANDEN ETB</v>
          </cell>
          <cell r="F328" t="str">
            <v>UN</v>
          </cell>
          <cell r="G328">
            <v>266627</v>
          </cell>
        </row>
        <row r="329">
          <cell r="D329">
            <v>6551</v>
          </cell>
          <cell r="E329" t="str">
            <v>SEÑAL DOBLE CARA PARA CICLORUTA PARAL 3m</v>
          </cell>
          <cell r="F329" t="str">
            <v>UN</v>
          </cell>
          <cell r="G329">
            <v>386750</v>
          </cell>
        </row>
        <row r="330">
          <cell r="D330">
            <v>6552</v>
          </cell>
          <cell r="E330" t="str">
            <v>SEÑAL DE TRANSITO GRUPO I (60x60cm) POSTE 3.5m</v>
          </cell>
          <cell r="F330" t="str">
            <v>UN</v>
          </cell>
          <cell r="G330">
            <v>238000</v>
          </cell>
        </row>
        <row r="331">
          <cell r="D331">
            <v>6553</v>
          </cell>
          <cell r="E331" t="str">
            <v>SEÑAL DE TRANSITO GRUPO I (75x75cm) POSTE 3.5m</v>
          </cell>
          <cell r="F331" t="str">
            <v>UN</v>
          </cell>
          <cell r="G331">
            <v>297500</v>
          </cell>
        </row>
        <row r="332">
          <cell r="D332">
            <v>6554</v>
          </cell>
          <cell r="E332" t="str">
            <v>SEÑAL DE TRANSITO GRUPO I (90x90cm) POSTE 3.5m</v>
          </cell>
          <cell r="F332" t="str">
            <v>UN</v>
          </cell>
          <cell r="G332">
            <v>357000</v>
          </cell>
        </row>
        <row r="333">
          <cell r="D333">
            <v>6555</v>
          </cell>
          <cell r="E333" t="str">
            <v>TACHON EN CONCRETO 0.4x0.15x0.08m</v>
          </cell>
          <cell r="F333" t="str">
            <v>UN</v>
          </cell>
          <cell r="G333">
            <v>35343</v>
          </cell>
        </row>
        <row r="334">
          <cell r="D334">
            <v>6556</v>
          </cell>
          <cell r="E334" t="str">
            <v>TACHA REFLECTIVA UNIDIRECCIONAL, NO INCLUYE ELEMENTOS DE ANCLAJE</v>
          </cell>
          <cell r="F334" t="str">
            <v>UN</v>
          </cell>
          <cell r="G334">
            <v>5998</v>
          </cell>
        </row>
        <row r="335">
          <cell r="D335">
            <v>6559</v>
          </cell>
          <cell r="E335" t="str">
            <v>ADAPTADOR MACHO PVC U.S. D=2``</v>
          </cell>
          <cell r="F335" t="str">
            <v>UN</v>
          </cell>
          <cell r="G335">
            <v>5456</v>
          </cell>
        </row>
        <row r="336">
          <cell r="D336">
            <v>6560</v>
          </cell>
          <cell r="E336" t="str">
            <v>ADAPTADOR MACHO PVC U.S. D=3``</v>
          </cell>
          <cell r="F336" t="str">
            <v>UN</v>
          </cell>
          <cell r="G336">
            <v>21455</v>
          </cell>
        </row>
        <row r="337">
          <cell r="D337">
            <v>6561</v>
          </cell>
          <cell r="E337" t="str">
            <v>ADAPTADOR MACHO PVC U.S. D=4``</v>
          </cell>
          <cell r="F337" t="str">
            <v>UN</v>
          </cell>
          <cell r="G337">
            <v>39488</v>
          </cell>
        </row>
        <row r="338">
          <cell r="D338">
            <v>6567</v>
          </cell>
          <cell r="E338" t="str">
            <v>CARROTANQUE IRRIGADOR DE AGUA - HORA</v>
          </cell>
          <cell r="F338" t="str">
            <v>HR</v>
          </cell>
          <cell r="G338">
            <v>30000</v>
          </cell>
        </row>
        <row r="339">
          <cell r="D339">
            <v>6578</v>
          </cell>
          <cell r="E339" t="str">
            <v>TRITURADO 3/4"</v>
          </cell>
          <cell r="F339" t="str">
            <v>M3</v>
          </cell>
          <cell r="G339">
            <v>38913</v>
          </cell>
        </row>
        <row r="340">
          <cell r="D340">
            <v>6624</v>
          </cell>
          <cell r="E340" t="str">
            <v>RAJÓN SUELTO &gt; = 12" (30 - 50 cm)</v>
          </cell>
          <cell r="F340" t="str">
            <v>M3</v>
          </cell>
          <cell r="G340">
            <v>35700</v>
          </cell>
        </row>
        <row r="341">
          <cell r="D341">
            <v>6625</v>
          </cell>
          <cell r="E341" t="str">
            <v>MEZCLADORA A GASOLINA (1.5 Bultos) - INCLUYE COMBUSTIBLE</v>
          </cell>
          <cell r="F341" t="str">
            <v>DIA</v>
          </cell>
          <cell r="G341">
            <v>36619</v>
          </cell>
        </row>
        <row r="342">
          <cell r="D342">
            <v>6628</v>
          </cell>
          <cell r="E342" t="str">
            <v>LUMINARIA DE SODIO 400W, 208/220V PARA AP</v>
          </cell>
          <cell r="F342" t="str">
            <v>UN</v>
          </cell>
          <cell r="G342">
            <v>468678</v>
          </cell>
        </row>
        <row r="343">
          <cell r="D343">
            <v>6629</v>
          </cell>
          <cell r="E343" t="str">
            <v>FOTOCELDA CON BASE</v>
          </cell>
          <cell r="F343" t="str">
            <v>UN</v>
          </cell>
          <cell r="G343">
            <v>38116</v>
          </cell>
        </row>
        <row r="344">
          <cell r="D344">
            <v>6630</v>
          </cell>
          <cell r="E344" t="str">
            <v>BOMBILLO SODIO 70 W, 208/220V</v>
          </cell>
          <cell r="F344" t="str">
            <v>UN</v>
          </cell>
          <cell r="G344">
            <v>15144</v>
          </cell>
        </row>
        <row r="345">
          <cell r="D345">
            <v>6631</v>
          </cell>
          <cell r="E345" t="str">
            <v>BOMBILLO SODIO 150 W, 208/220V</v>
          </cell>
          <cell r="F345" t="str">
            <v>UN</v>
          </cell>
          <cell r="G345">
            <v>21834</v>
          </cell>
        </row>
        <row r="346">
          <cell r="D346">
            <v>6632</v>
          </cell>
          <cell r="E346" t="str">
            <v>BOMBILLO SODIO 250 W, 208/220V</v>
          </cell>
          <cell r="F346" t="str">
            <v>UN</v>
          </cell>
          <cell r="G346">
            <v>27295</v>
          </cell>
        </row>
        <row r="347">
          <cell r="D347">
            <v>6633</v>
          </cell>
          <cell r="E347" t="str">
            <v>BOMBILLO SODIO 400 W, 208/220V</v>
          </cell>
          <cell r="F347" t="str">
            <v>UN</v>
          </cell>
          <cell r="G347">
            <v>29430</v>
          </cell>
        </row>
        <row r="348">
          <cell r="D348">
            <v>6636</v>
          </cell>
          <cell r="E348" t="str">
            <v>POSTE METALICO H=10m BRAZO SENCILLO (PINTADO)</v>
          </cell>
          <cell r="F348" t="str">
            <v>UN</v>
          </cell>
          <cell r="G348">
            <v>1661543</v>
          </cell>
        </row>
        <row r="349">
          <cell r="D349">
            <v>6645</v>
          </cell>
          <cell r="E349" t="str">
            <v>CODO G.RAD. PVC U.M. NORMA NTC 382 90° D=2 1/2" RDE 21</v>
          </cell>
          <cell r="F349" t="str">
            <v>UN</v>
          </cell>
          <cell r="G349">
            <v>36540</v>
          </cell>
        </row>
        <row r="350">
          <cell r="D350">
            <v>6646</v>
          </cell>
          <cell r="E350" t="str">
            <v>CODO G.RAD. PVC U.M. NORMA NTC 382 90° D=3" RDE 21</v>
          </cell>
          <cell r="F350" t="str">
            <v>UN</v>
          </cell>
          <cell r="G350">
            <v>66225</v>
          </cell>
        </row>
        <row r="351">
          <cell r="D351">
            <v>6647</v>
          </cell>
          <cell r="E351" t="str">
            <v>CODO G.RAD. PVC U.M. NORMA NTC 382 90° D=6" RDE 21</v>
          </cell>
          <cell r="F351" t="str">
            <v>UN</v>
          </cell>
          <cell r="G351">
            <v>224464</v>
          </cell>
        </row>
        <row r="352">
          <cell r="D352">
            <v>6648</v>
          </cell>
          <cell r="E352" t="str">
            <v>CODO G.RAD. PVC U.M. NORMA NTC 382 90° D=10" RDE 21</v>
          </cell>
          <cell r="F352" t="str">
            <v>UN</v>
          </cell>
          <cell r="G352">
            <v>1756445</v>
          </cell>
        </row>
        <row r="353">
          <cell r="D353">
            <v>6649</v>
          </cell>
          <cell r="E353" t="str">
            <v>CODO G.RAD. PVC U.M. NORMA NTC 382 45° D=2 1/2" RDE 21</v>
          </cell>
          <cell r="F353" t="str">
            <v>UN</v>
          </cell>
          <cell r="G353">
            <v>28055</v>
          </cell>
        </row>
        <row r="354">
          <cell r="D354">
            <v>6650</v>
          </cell>
          <cell r="E354" t="str">
            <v>CODO G.RAD. PVC U.M. NORMA NTC 382 45° D=2" RDE 21</v>
          </cell>
          <cell r="F354" t="str">
            <v>UN</v>
          </cell>
          <cell r="G354">
            <v>24572</v>
          </cell>
        </row>
        <row r="355">
          <cell r="D355">
            <v>6651</v>
          </cell>
          <cell r="E355" t="str">
            <v>CODO G.RAD. PVC U.M. NORMA NTC 382 45° D=3" RDE 21</v>
          </cell>
          <cell r="F355" t="str">
            <v>UN</v>
          </cell>
          <cell r="G355">
            <v>44394</v>
          </cell>
        </row>
        <row r="356">
          <cell r="D356">
            <v>6652</v>
          </cell>
          <cell r="E356" t="str">
            <v>CODO G.RAD. PVC U.M. NORMA NTC 382 45° D=4" RDE 21</v>
          </cell>
          <cell r="F356" t="str">
            <v>UN</v>
          </cell>
          <cell r="G356">
            <v>90073</v>
          </cell>
        </row>
        <row r="357">
          <cell r="D357">
            <v>6653</v>
          </cell>
          <cell r="E357" t="str">
            <v>CODO G.RAD. PVC U.M. NORMA NTC 382 45° D=6" RDE 21</v>
          </cell>
          <cell r="F357" t="str">
            <v>UN</v>
          </cell>
          <cell r="G357">
            <v>194830</v>
          </cell>
        </row>
        <row r="358">
          <cell r="D358">
            <v>6654</v>
          </cell>
          <cell r="E358" t="str">
            <v>CODO G.RAD. PVC U.M. NORMA NTC 382 45° D=8" RDE 21</v>
          </cell>
          <cell r="F358" t="str">
            <v>UN</v>
          </cell>
          <cell r="G358">
            <v>536531</v>
          </cell>
        </row>
        <row r="359">
          <cell r="D359">
            <v>6655</v>
          </cell>
          <cell r="E359" t="str">
            <v>CODO G.RAD. PVC U.M. NORMA NTC 382 45° D=10" RDE 21</v>
          </cell>
          <cell r="F359" t="str">
            <v>UN</v>
          </cell>
          <cell r="G359">
            <v>1149049</v>
          </cell>
        </row>
        <row r="360">
          <cell r="D360">
            <v>6656</v>
          </cell>
          <cell r="E360" t="str">
            <v>CODO G.RAD. PVC U.M. NORMA NTC 382 45° D=12" RDE 21</v>
          </cell>
          <cell r="F360" t="str">
            <v>UN</v>
          </cell>
          <cell r="G360">
            <v>1612932</v>
          </cell>
        </row>
        <row r="361">
          <cell r="D361">
            <v>6657</v>
          </cell>
          <cell r="E361" t="str">
            <v>CODO G.RAD. PVC U.M. NORMA NTC 382 22.5° D=2" RDE 21</v>
          </cell>
          <cell r="F361" t="str">
            <v>UN</v>
          </cell>
          <cell r="G361">
            <v>21612</v>
          </cell>
        </row>
        <row r="362">
          <cell r="D362">
            <v>6658</v>
          </cell>
          <cell r="E362" t="str">
            <v>CODO G.RAD. PVC U.M. NORMA NTC 382 22.5° D=2 1/2" RDE 21</v>
          </cell>
          <cell r="F362" t="str">
            <v>UN</v>
          </cell>
          <cell r="G362">
            <v>30391</v>
          </cell>
        </row>
        <row r="363">
          <cell r="D363">
            <v>6659</v>
          </cell>
          <cell r="E363" t="str">
            <v>CODO G.RAD. PVC U.M. NORMA NTC 382 22.5° D=3" RDE 21</v>
          </cell>
          <cell r="F363" t="str">
            <v>UN</v>
          </cell>
          <cell r="G363">
            <v>43784</v>
          </cell>
        </row>
        <row r="364">
          <cell r="D364">
            <v>6660</v>
          </cell>
          <cell r="E364" t="str">
            <v>CODO G.RAD. PVC U.M. NORMA NTC 382 22.5° D=4" RDE 21</v>
          </cell>
          <cell r="F364" t="str">
            <v>UN</v>
          </cell>
          <cell r="G364">
            <v>80296</v>
          </cell>
        </row>
        <row r="365">
          <cell r="D365">
            <v>6661</v>
          </cell>
          <cell r="E365" t="str">
            <v>CODO G.RAD. PVC U.M. NORMA NTC 382 22.5° D=6" RDE 21</v>
          </cell>
          <cell r="F365" t="str">
            <v>UN</v>
          </cell>
          <cell r="G365">
            <v>197292</v>
          </cell>
        </row>
        <row r="366">
          <cell r="D366">
            <v>6662</v>
          </cell>
          <cell r="E366" t="str">
            <v>CODO G.RAD. PVC U.M. NORMA NTC 382 22.5° D=8" RDE 21</v>
          </cell>
          <cell r="F366" t="str">
            <v>UN</v>
          </cell>
          <cell r="G366">
            <v>417442</v>
          </cell>
        </row>
        <row r="367">
          <cell r="D367">
            <v>6663</v>
          </cell>
          <cell r="E367" t="str">
            <v>CODO G.RAD. PVC U.M. NORMA NTC 382 22.5° D=10" RDE 21</v>
          </cell>
          <cell r="F367" t="str">
            <v>UN</v>
          </cell>
          <cell r="G367">
            <v>935389</v>
          </cell>
        </row>
        <row r="368">
          <cell r="D368">
            <v>6664</v>
          </cell>
          <cell r="E368" t="str">
            <v>CODO G.RAD. PVC U.M. NORMA NTC 382 22.5° D=12" RDE 21</v>
          </cell>
          <cell r="F368" t="str">
            <v>UN</v>
          </cell>
          <cell r="G368">
            <v>1259620</v>
          </cell>
        </row>
        <row r="369">
          <cell r="D369">
            <v>6665</v>
          </cell>
          <cell r="E369" t="str">
            <v>CODO G.RAD. PVC U.M. NORMA NTC 382 11.25° D=2" RDE 21</v>
          </cell>
          <cell r="F369" t="str">
            <v>UN</v>
          </cell>
          <cell r="G369">
            <v>24989</v>
          </cell>
        </row>
        <row r="370">
          <cell r="D370">
            <v>6666</v>
          </cell>
          <cell r="E370" t="str">
            <v>CODO G.RAD. PVC U.M. NORMA NTC 382 TI11.25° D=2 1/2" RDE 21</v>
          </cell>
          <cell r="F370" t="str">
            <v>UN</v>
          </cell>
          <cell r="G370">
            <v>28734</v>
          </cell>
        </row>
        <row r="371">
          <cell r="D371">
            <v>6667</v>
          </cell>
          <cell r="E371" t="str">
            <v>CODO G.RAD. PVC U.M. NORMA NTC 382 11.25° D=3" RDE 21</v>
          </cell>
          <cell r="F371" t="str">
            <v>UN</v>
          </cell>
          <cell r="G371">
            <v>39904</v>
          </cell>
        </row>
        <row r="372">
          <cell r="D372">
            <v>6668</v>
          </cell>
          <cell r="E372" t="str">
            <v>CODO G.RAD. PVC U.M. NORMA NTC 382 11.25° D=4" RDE 21</v>
          </cell>
          <cell r="F372" t="str">
            <v>UN</v>
          </cell>
          <cell r="G372">
            <v>76289</v>
          </cell>
        </row>
        <row r="373">
          <cell r="D373">
            <v>6669</v>
          </cell>
          <cell r="E373" t="str">
            <v>CODO G.RAD. PVC U.M. NORMA NTC 382 11.25° D=6" RDE 21</v>
          </cell>
          <cell r="F373" t="str">
            <v>UN</v>
          </cell>
          <cell r="G373">
            <v>176414</v>
          </cell>
        </row>
        <row r="374">
          <cell r="D374">
            <v>6670</v>
          </cell>
          <cell r="E374" t="str">
            <v>CODO G.RAD. PVC U.M. NORMA NTC 382 11.25° D=8" RDE 21</v>
          </cell>
          <cell r="F374" t="str">
            <v>UN</v>
          </cell>
          <cell r="G374">
            <v>358455</v>
          </cell>
        </row>
        <row r="375">
          <cell r="D375">
            <v>6671</v>
          </cell>
          <cell r="E375" t="str">
            <v>CODO G.RAD. PVC U.M. NORMA NTC 382 11.25° D=10" RDE 21</v>
          </cell>
          <cell r="F375" t="str">
            <v>UN</v>
          </cell>
          <cell r="G375">
            <v>765231</v>
          </cell>
        </row>
        <row r="376">
          <cell r="D376">
            <v>6672</v>
          </cell>
          <cell r="E376" t="str">
            <v>CODO G.RAD. PVC U.M. NORMA NTC 382 11.25° D=12" RDE 21</v>
          </cell>
          <cell r="F376" t="str">
            <v>UN</v>
          </cell>
          <cell r="G376">
            <v>994813</v>
          </cell>
        </row>
        <row r="377">
          <cell r="D377">
            <v>6673</v>
          </cell>
          <cell r="E377" t="str">
            <v>CABINA TELEFONICA PEDESTAL M20</v>
          </cell>
          <cell r="F377" t="str">
            <v>UN</v>
          </cell>
          <cell r="G377">
            <v>4357915</v>
          </cell>
        </row>
        <row r="378">
          <cell r="D378">
            <v>6674</v>
          </cell>
          <cell r="E378" t="str">
            <v>PARADERO EN ACERO INOXIDABLE M10 (INSTALADO)</v>
          </cell>
          <cell r="F378" t="str">
            <v>UN</v>
          </cell>
          <cell r="G378">
            <v>10115000</v>
          </cell>
        </row>
        <row r="379">
          <cell r="D379">
            <v>6675</v>
          </cell>
          <cell r="E379" t="str">
            <v>CICLO-PARQUEADERO M101</v>
          </cell>
          <cell r="F379" t="str">
            <v>UN</v>
          </cell>
          <cell r="G379">
            <v>557813</v>
          </cell>
        </row>
        <row r="380">
          <cell r="D380">
            <v>6677</v>
          </cell>
          <cell r="E380" t="str">
            <v>BANCA EN MADERA M50</v>
          </cell>
          <cell r="F380" t="str">
            <v>UN</v>
          </cell>
          <cell r="G380">
            <v>476000</v>
          </cell>
        </row>
        <row r="381">
          <cell r="D381">
            <v>6679</v>
          </cell>
          <cell r="E381" t="str">
            <v>PROTECTOR DE ARBOL M90</v>
          </cell>
          <cell r="F381" t="str">
            <v>UN</v>
          </cell>
          <cell r="G381">
            <v>583100</v>
          </cell>
        </row>
        <row r="382">
          <cell r="D382">
            <v>6680</v>
          </cell>
          <cell r="E382" t="str">
            <v>PROTECTOR DE ARBOL DE DOS TUBOS M91</v>
          </cell>
          <cell r="F382" t="str">
            <v>UN</v>
          </cell>
          <cell r="G382">
            <v>142800</v>
          </cell>
        </row>
        <row r="383">
          <cell r="D383">
            <v>6681</v>
          </cell>
          <cell r="E383" t="str">
            <v>POSTE HISTORICO M131 H=5m</v>
          </cell>
          <cell r="F383" t="str">
            <v>UN</v>
          </cell>
          <cell r="G383">
            <v>3707341</v>
          </cell>
        </row>
        <row r="384">
          <cell r="D384">
            <v>6682</v>
          </cell>
          <cell r="E384" t="str">
            <v>BOLARDO BAJO EN HIERRO M62</v>
          </cell>
          <cell r="F384" t="str">
            <v>UN</v>
          </cell>
          <cell r="G384">
            <v>129413</v>
          </cell>
        </row>
        <row r="385">
          <cell r="D385">
            <v>6683</v>
          </cell>
          <cell r="E385" t="str">
            <v>BOLARDO BAJO EN CONCRETO M61</v>
          </cell>
          <cell r="F385" t="str">
            <v>UN</v>
          </cell>
          <cell r="G385">
            <v>68108</v>
          </cell>
        </row>
        <row r="386">
          <cell r="D386">
            <v>6684</v>
          </cell>
          <cell r="E386" t="str">
            <v>BLOQUE ESTRUCTURAL TIPO PIEDRA GRIS</v>
          </cell>
          <cell r="F386" t="str">
            <v>UN</v>
          </cell>
          <cell r="G386">
            <v>4000</v>
          </cell>
        </row>
        <row r="387">
          <cell r="D387">
            <v>6698</v>
          </cell>
          <cell r="E387" t="str">
            <v>GEOTEXTIL REPAV 400</v>
          </cell>
          <cell r="F387" t="str">
            <v>M2</v>
          </cell>
          <cell r="G387">
            <v>5040</v>
          </cell>
        </row>
        <row r="388">
          <cell r="D388">
            <v>6700</v>
          </cell>
          <cell r="E388" t="str">
            <v>GEOTEXTIL NT 3000 o 601 NT</v>
          </cell>
          <cell r="F388" t="str">
            <v>M2</v>
          </cell>
          <cell r="G388">
            <v>5998</v>
          </cell>
        </row>
        <row r="389">
          <cell r="D389">
            <v>6701</v>
          </cell>
          <cell r="E389" t="str">
            <v>GEOTEXTIL NT 4000 o 801 NT</v>
          </cell>
          <cell r="F389" t="str">
            <v>M2</v>
          </cell>
          <cell r="G389">
            <v>6425</v>
          </cell>
        </row>
        <row r="390">
          <cell r="D390">
            <v>6702</v>
          </cell>
          <cell r="E390" t="str">
            <v>GEOTEXTIL NT 5000 o 861 NT</v>
          </cell>
          <cell r="F390" t="str">
            <v>M2</v>
          </cell>
          <cell r="G390">
            <v>7973</v>
          </cell>
        </row>
        <row r="391">
          <cell r="D391">
            <v>6703</v>
          </cell>
          <cell r="E391" t="str">
            <v>GEOTEXTIL NT 6000 o 1201 NT</v>
          </cell>
          <cell r="F391" t="str">
            <v>M2</v>
          </cell>
          <cell r="G391">
            <v>9118</v>
          </cell>
        </row>
        <row r="392">
          <cell r="D392">
            <v>6704</v>
          </cell>
          <cell r="E392" t="str">
            <v>GEOTEXTIL NT 7000 o 1601 NT</v>
          </cell>
          <cell r="F392" t="str">
            <v>M2</v>
          </cell>
          <cell r="G392">
            <v>11270</v>
          </cell>
        </row>
        <row r="393">
          <cell r="D393">
            <v>6710</v>
          </cell>
          <cell r="E393" t="str">
            <v>GEOTEXTIL TEJIDO FORTEX BX-30</v>
          </cell>
          <cell r="F393" t="str">
            <v>M2</v>
          </cell>
          <cell r="G393">
            <v>6252</v>
          </cell>
        </row>
        <row r="394">
          <cell r="D394">
            <v>6715</v>
          </cell>
          <cell r="E394" t="str">
            <v>UNION PVC U.M. NORMA NTC 382 D=2 1/2"</v>
          </cell>
          <cell r="F394" t="str">
            <v>UN</v>
          </cell>
          <cell r="G394">
            <v>27909</v>
          </cell>
        </row>
        <row r="395">
          <cell r="D395">
            <v>6722</v>
          </cell>
          <cell r="E395" t="str">
            <v>SUBBASE GRANULAR B-400</v>
          </cell>
          <cell r="F395" t="str">
            <v>M3</v>
          </cell>
          <cell r="G395">
            <v>17850</v>
          </cell>
        </row>
        <row r="396">
          <cell r="D396">
            <v>6733</v>
          </cell>
          <cell r="E396" t="str">
            <v>ADOQUIN DE ARCILLA CUARTERON 26x6x6</v>
          </cell>
          <cell r="F396" t="str">
            <v>UN</v>
          </cell>
          <cell r="G396">
            <v>380</v>
          </cell>
        </row>
        <row r="397">
          <cell r="D397">
            <v>6739</v>
          </cell>
          <cell r="E397" t="str">
            <v>BOMBEO DE CONCRETO CON AUTOBOMBA (No incluye suministro ni instalación de concreto)</v>
          </cell>
          <cell r="F397" t="str">
            <v>M3</v>
          </cell>
          <cell r="G397">
            <v>45220</v>
          </cell>
        </row>
        <row r="398">
          <cell r="D398">
            <v>6780</v>
          </cell>
          <cell r="E398" t="str">
            <v>MOTOSIERRA</v>
          </cell>
          <cell r="F398" t="str">
            <v>DIA</v>
          </cell>
          <cell r="G398">
            <v>31900</v>
          </cell>
        </row>
        <row r="399">
          <cell r="D399">
            <v>6789</v>
          </cell>
          <cell r="E399" t="str">
            <v>ACERO FIGURADO No. 7 (Ø 7/8") F'y=60000 PSI</v>
          </cell>
          <cell r="F399" t="str">
            <v>KG</v>
          </cell>
          <cell r="G399">
            <v>2832</v>
          </cell>
        </row>
        <row r="400">
          <cell r="D400">
            <v>6792</v>
          </cell>
          <cell r="E400" t="str">
            <v>MARCO Y TAPA CIRCULAR CAMARA INSPECCIÓN ETB PL0025</v>
          </cell>
          <cell r="F400" t="str">
            <v>UN</v>
          </cell>
          <cell r="G400">
            <v>290015</v>
          </cell>
        </row>
        <row r="401">
          <cell r="D401">
            <v>6793</v>
          </cell>
          <cell r="E401" t="str">
            <v>MARCO Y TAPA CAJA INSPECCION SENCILLA CODENSA CS 275</v>
          </cell>
          <cell r="F401" t="str">
            <v>UN</v>
          </cell>
          <cell r="G401">
            <v>315174</v>
          </cell>
        </row>
        <row r="402">
          <cell r="D402">
            <v>6807</v>
          </cell>
          <cell r="E402" t="str">
            <v>FORMALETA MADERA SUMIDEROS</v>
          </cell>
          <cell r="F402" t="str">
            <v>M2</v>
          </cell>
          <cell r="G402">
            <v>23001</v>
          </cell>
        </row>
        <row r="403">
          <cell r="D403">
            <v>6824</v>
          </cell>
          <cell r="E403" t="str">
            <v>TRANSPORTE TUBERIA Y PREFABRICADOS</v>
          </cell>
          <cell r="F403" t="str">
            <v>KG</v>
          </cell>
          <cell r="G403">
            <v>25</v>
          </cell>
        </row>
        <row r="404">
          <cell r="D404">
            <v>6825</v>
          </cell>
          <cell r="E404" t="str">
            <v>BARRERA MONODIRECCIONAL NEW JERSEY (900x290x1000)</v>
          </cell>
          <cell r="F404" t="str">
            <v>UN</v>
          </cell>
          <cell r="G404">
            <v>184450</v>
          </cell>
        </row>
        <row r="405">
          <cell r="D405">
            <v>6826</v>
          </cell>
          <cell r="E405" t="str">
            <v>BARRERA BIDIRECCIONAL NEW JERSEY (800x600x1500)</v>
          </cell>
          <cell r="F405" t="str">
            <v>UN</v>
          </cell>
          <cell r="G405">
            <v>285550</v>
          </cell>
        </row>
        <row r="406">
          <cell r="D406">
            <v>6830</v>
          </cell>
          <cell r="E406" t="str">
            <v>GROUTING 10,5 MPa 1500 PSI (105 Kg/cm2)</v>
          </cell>
          <cell r="F406" t="str">
            <v>M3</v>
          </cell>
          <cell r="G406">
            <v>386750</v>
          </cell>
        </row>
        <row r="407">
          <cell r="D407">
            <v>6831</v>
          </cell>
          <cell r="E407" t="str">
            <v>GROUTING 2000 PSI 14 MPa (140 Kg/cm2)</v>
          </cell>
          <cell r="F407" t="str">
            <v>M3</v>
          </cell>
          <cell r="G407">
            <v>402220</v>
          </cell>
        </row>
        <row r="408">
          <cell r="D408">
            <v>6832</v>
          </cell>
          <cell r="E408" t="str">
            <v>GROUTING 17 MPa 2500 PSI (175 Kg/cm2)</v>
          </cell>
          <cell r="F408" t="str">
            <v>M3</v>
          </cell>
          <cell r="G408">
            <v>415310</v>
          </cell>
        </row>
        <row r="409">
          <cell r="D409">
            <v>6834</v>
          </cell>
          <cell r="E409" t="str">
            <v>TUBERIA PF D=1/2" RDE 9</v>
          </cell>
          <cell r="F409" t="str">
            <v>ML</v>
          </cell>
          <cell r="G409">
            <v>2294</v>
          </cell>
        </row>
        <row r="410">
          <cell r="D410">
            <v>6835</v>
          </cell>
          <cell r="E410" t="str">
            <v>UNION PVC PRESION U.S. D=1/2"</v>
          </cell>
          <cell r="F410" t="str">
            <v>UN</v>
          </cell>
          <cell r="G410">
            <v>381</v>
          </cell>
        </row>
        <row r="411">
          <cell r="D411">
            <v>6846</v>
          </cell>
          <cell r="E411" t="str">
            <v>ADOQUIN DE CONCRETO (200x100x80mm)</v>
          </cell>
          <cell r="F411" t="str">
            <v>UN</v>
          </cell>
          <cell r="G411">
            <v>960</v>
          </cell>
        </row>
        <row r="412">
          <cell r="D412">
            <v>6847</v>
          </cell>
          <cell r="E412" t="str">
            <v>ADOQUIN DE CONCRETO (200x100x80mm) COLOR</v>
          </cell>
          <cell r="F412" t="str">
            <v>UN</v>
          </cell>
          <cell r="G412">
            <v>1030</v>
          </cell>
        </row>
        <row r="413">
          <cell r="D413">
            <v>6853</v>
          </cell>
          <cell r="E413" t="str">
            <v>ADOQUIN DE CONCRETO A25 (20x10x6cm)</v>
          </cell>
          <cell r="F413" t="str">
            <v>UN</v>
          </cell>
          <cell r="G413">
            <v>730</v>
          </cell>
        </row>
        <row r="414">
          <cell r="D414">
            <v>6858</v>
          </cell>
          <cell r="E414" t="str">
            <v>CONCRETO MR50</v>
          </cell>
          <cell r="F414" t="str">
            <v>M3</v>
          </cell>
          <cell r="G414">
            <v>434945</v>
          </cell>
        </row>
        <row r="415">
          <cell r="D415">
            <v>6859</v>
          </cell>
          <cell r="E415" t="str">
            <v>CONCRETO MR45</v>
          </cell>
          <cell r="F415" t="str">
            <v>M3</v>
          </cell>
          <cell r="G415">
            <v>427210</v>
          </cell>
        </row>
        <row r="416">
          <cell r="D416">
            <v>6861</v>
          </cell>
          <cell r="E416" t="str">
            <v>LOSETA PREFABRICADA A50 - A55 - A56 (400x400x60mm)</v>
          </cell>
          <cell r="F416" t="str">
            <v>M2</v>
          </cell>
          <cell r="G416">
            <v>40500</v>
          </cell>
        </row>
        <row r="417">
          <cell r="D417">
            <v>6863</v>
          </cell>
          <cell r="E417" t="str">
            <v>CAÑUELA PREFABRICADA A120 (800x300x225mm)</v>
          </cell>
          <cell r="F417" t="str">
            <v>UN</v>
          </cell>
          <cell r="G417">
            <v>22500</v>
          </cell>
        </row>
        <row r="418">
          <cell r="D418">
            <v>6865</v>
          </cell>
          <cell r="E418" t="str">
            <v>CONCRETO TREMIE 3000 PSI (210 Kg/cm2)</v>
          </cell>
          <cell r="F418" t="str">
            <v>M3</v>
          </cell>
          <cell r="G418">
            <v>432684</v>
          </cell>
        </row>
        <row r="419">
          <cell r="D419">
            <v>6867</v>
          </cell>
          <cell r="E419" t="str">
            <v>PILOTEADORA - INCLUYE OPERARIO Y COMBUSTIBLE</v>
          </cell>
          <cell r="F419" t="str">
            <v>HR</v>
          </cell>
          <cell r="G419">
            <v>535181</v>
          </cell>
        </row>
        <row r="420">
          <cell r="D420">
            <v>6875</v>
          </cell>
          <cell r="E420" t="str">
            <v>CEMENTO ASFÁLTICO MODIFICADO CON POLÍMEROS TIPO I</v>
          </cell>
          <cell r="F420" t="str">
            <v>KG</v>
          </cell>
          <cell r="G420">
            <v>2311</v>
          </cell>
        </row>
        <row r="421">
          <cell r="D421">
            <v>6878</v>
          </cell>
          <cell r="E421" t="str">
            <v>TRANSPORTE DE BASES ASFALTICAS</v>
          </cell>
          <cell r="F421" t="str">
            <v>M3-KM</v>
          </cell>
          <cell r="G421">
            <v>1428</v>
          </cell>
        </row>
        <row r="422">
          <cell r="D422">
            <v>6884</v>
          </cell>
          <cell r="E422" t="str">
            <v>POSTE METALICO H=9m BRAZO SENCILLO (PINTADO)</v>
          </cell>
          <cell r="F422" t="str">
            <v>UN</v>
          </cell>
          <cell r="G422">
            <v>1563444</v>
          </cell>
        </row>
        <row r="423">
          <cell r="D423">
            <v>6889</v>
          </cell>
          <cell r="E423" t="str">
            <v>FONDO DE JUNTA EN ESPUMA DE POLIETILENO DE BAJA DENSIDAD D=10 mm</v>
          </cell>
          <cell r="F423" t="str">
            <v>ML</v>
          </cell>
          <cell r="G423">
            <v>300</v>
          </cell>
        </row>
        <row r="424">
          <cell r="D424">
            <v>6914</v>
          </cell>
          <cell r="E424" t="str">
            <v>CURADOR PARA CONCRETOS Y MORTEROS</v>
          </cell>
          <cell r="F424" t="str">
            <v>KG</v>
          </cell>
          <cell r="G424">
            <v>4510</v>
          </cell>
        </row>
        <row r="425">
          <cell r="D425">
            <v>6919</v>
          </cell>
          <cell r="E425" t="str">
            <v>ESMALTE URETANO GRIS (COMPONENTE A)</v>
          </cell>
          <cell r="F425" t="str">
            <v>GLN</v>
          </cell>
          <cell r="G425">
            <v>216500</v>
          </cell>
        </row>
        <row r="426">
          <cell r="D426">
            <v>6944</v>
          </cell>
          <cell r="E426" t="str">
            <v>MARCO Y TAPA CIRCULAR CAJA VEHICULAR CODENSA CS280</v>
          </cell>
          <cell r="F426" t="str">
            <v>UN</v>
          </cell>
          <cell r="G426">
            <v>341387</v>
          </cell>
        </row>
        <row r="427">
          <cell r="D427">
            <v>6958</v>
          </cell>
          <cell r="E427" t="str">
            <v>GEOTEXTIL TEJIDO FORTEX BX-60 o 5x5</v>
          </cell>
          <cell r="F427" t="str">
            <v>M2</v>
          </cell>
          <cell r="G427">
            <v>10836</v>
          </cell>
        </row>
        <row r="428">
          <cell r="D428">
            <v>6962</v>
          </cell>
          <cell r="E428" t="str">
            <v>EMULSION ASFALTICA CRL-1</v>
          </cell>
          <cell r="F428" t="str">
            <v>LT</v>
          </cell>
          <cell r="G428">
            <v>1626</v>
          </cell>
        </row>
        <row r="429">
          <cell r="D429">
            <v>6963</v>
          </cell>
          <cell r="E429" t="str">
            <v>EMULSION ASFALTICA CRR-1</v>
          </cell>
          <cell r="F429" t="str">
            <v>LT</v>
          </cell>
          <cell r="G429">
            <v>1641</v>
          </cell>
        </row>
        <row r="430">
          <cell r="D430">
            <v>6964</v>
          </cell>
          <cell r="E430" t="str">
            <v>EMULSION ASFALTICA CRR-2</v>
          </cell>
          <cell r="F430" t="str">
            <v>LT</v>
          </cell>
          <cell r="G430">
            <v>2261</v>
          </cell>
        </row>
        <row r="431">
          <cell r="D431">
            <v>7004</v>
          </cell>
          <cell r="E431" t="str">
            <v>BASE GRANULAR B-600</v>
          </cell>
          <cell r="F431" t="str">
            <v>M3</v>
          </cell>
          <cell r="G431">
            <v>33320</v>
          </cell>
        </row>
        <row r="432">
          <cell r="D432">
            <v>7005</v>
          </cell>
          <cell r="E432" t="str">
            <v>SUBBASE GRANULAR B-200</v>
          </cell>
          <cell r="F432" t="str">
            <v>M3</v>
          </cell>
          <cell r="G432">
            <v>14280</v>
          </cell>
        </row>
        <row r="433">
          <cell r="D433">
            <v>7009</v>
          </cell>
          <cell r="E433" t="str">
            <v>CORTADORA DE CONCRETO (SIN DISCO). INCLUYE COMBUSTIBLE</v>
          </cell>
          <cell r="F433" t="str">
            <v>DIA</v>
          </cell>
          <cell r="G433">
            <v>59092</v>
          </cell>
        </row>
        <row r="434">
          <cell r="D434">
            <v>7012</v>
          </cell>
          <cell r="E434" t="str">
            <v>ADOQUIN DE ARCILLA 20x10x8</v>
          </cell>
          <cell r="F434" t="str">
            <v>UN</v>
          </cell>
          <cell r="G434">
            <v>650</v>
          </cell>
        </row>
        <row r="435">
          <cell r="D435">
            <v>7018</v>
          </cell>
          <cell r="E435" t="str">
            <v>SELLANTE ELASTOMERICO CON BASE EN POLIURETANO</v>
          </cell>
          <cell r="F435" t="str">
            <v>GLN</v>
          </cell>
          <cell r="G435">
            <v>179847</v>
          </cell>
        </row>
        <row r="436">
          <cell r="D436">
            <v>7019</v>
          </cell>
          <cell r="E436" t="str">
            <v>GASOLINA CORRIENTE</v>
          </cell>
          <cell r="F436" t="str">
            <v>GLN</v>
          </cell>
          <cell r="G436">
            <v>9702</v>
          </cell>
        </row>
        <row r="437">
          <cell r="D437">
            <v>7020</v>
          </cell>
          <cell r="E437" t="str">
            <v>UNION REPARACION HD EXTREMO LISO D=3"</v>
          </cell>
          <cell r="F437" t="str">
            <v>UN</v>
          </cell>
          <cell r="G437">
            <v>101150</v>
          </cell>
        </row>
        <row r="438">
          <cell r="D438">
            <v>7021</v>
          </cell>
          <cell r="E438" t="str">
            <v>UNION GIBAULT HD PARA AC CL 25 D=3"</v>
          </cell>
          <cell r="F438" t="str">
            <v>UN</v>
          </cell>
          <cell r="G438">
            <v>101150</v>
          </cell>
        </row>
        <row r="439">
          <cell r="D439">
            <v>7022</v>
          </cell>
          <cell r="E439" t="str">
            <v>UNION GIBAULT HD PARA AC CL 25 D=4"</v>
          </cell>
          <cell r="F439" t="str">
            <v>UN</v>
          </cell>
          <cell r="G439">
            <v>119000</v>
          </cell>
        </row>
        <row r="440">
          <cell r="D440">
            <v>7023</v>
          </cell>
          <cell r="E440" t="str">
            <v>UNION GIBAULT HD PARA AC CL 25 D=8"</v>
          </cell>
          <cell r="F440" t="str">
            <v>UN</v>
          </cell>
          <cell r="G440">
            <v>267750</v>
          </cell>
        </row>
        <row r="441">
          <cell r="D441">
            <v>7024</v>
          </cell>
          <cell r="E441" t="str">
            <v>UNION GIBAULT HD PARA AC CL 25 D=6"</v>
          </cell>
          <cell r="F441" t="str">
            <v>UN</v>
          </cell>
          <cell r="G441">
            <v>226100</v>
          </cell>
        </row>
        <row r="442">
          <cell r="D442">
            <v>7025</v>
          </cell>
          <cell r="E442" t="str">
            <v>UNION GIBAULT HD PARA AC CL 25 D=10"</v>
          </cell>
          <cell r="F442" t="str">
            <v>UN</v>
          </cell>
          <cell r="G442">
            <v>463743</v>
          </cell>
        </row>
        <row r="443">
          <cell r="D443">
            <v>7026</v>
          </cell>
          <cell r="E443" t="str">
            <v>UNION GIBAULT HD PARA AC CL 25 D=12"</v>
          </cell>
          <cell r="F443" t="str">
            <v>UN</v>
          </cell>
          <cell r="G443">
            <v>636650</v>
          </cell>
        </row>
        <row r="444">
          <cell r="D444">
            <v>7041</v>
          </cell>
          <cell r="E444" t="str">
            <v>TAPA Y ANILLO EN POLIPROPILENO RECICLADO PARA POZO</v>
          </cell>
          <cell r="F444" t="str">
            <v>UN</v>
          </cell>
          <cell r="G444">
            <v>1054935</v>
          </cell>
        </row>
        <row r="445">
          <cell r="D445">
            <v>7050</v>
          </cell>
          <cell r="E445" t="str">
            <v>TARIFA HORA - PERSONAL DE OBRA - OFICIAL (INCLUYE FACTOR DE PRESTACIONES)</v>
          </cell>
          <cell r="F445" t="str">
            <v>HR</v>
          </cell>
          <cell r="G445">
            <v>9008</v>
          </cell>
        </row>
        <row r="446">
          <cell r="D446">
            <v>7055</v>
          </cell>
          <cell r="E446" t="str">
            <v>CAL HIDRATADA</v>
          </cell>
          <cell r="F446" t="str">
            <v>KG</v>
          </cell>
          <cell r="G446">
            <v>1001</v>
          </cell>
        </row>
        <row r="447">
          <cell r="D447">
            <v>7057</v>
          </cell>
          <cell r="E447" t="str">
            <v>TARIFA HORA - PERSONAL DE OBRA - AYUDANTE (INCLUYE FACTOR DE PRESTACIONES)</v>
          </cell>
          <cell r="F447" t="str">
            <v>HR</v>
          </cell>
          <cell r="G447">
            <v>6268</v>
          </cell>
        </row>
        <row r="448">
          <cell r="D448">
            <v>7071</v>
          </cell>
          <cell r="E448" t="str">
            <v>EMULSION ASFALTICA CRL-0</v>
          </cell>
          <cell r="F448" t="str">
            <v>LT</v>
          </cell>
          <cell r="G448">
            <v>1767</v>
          </cell>
        </row>
        <row r="449">
          <cell r="D449">
            <v>7080</v>
          </cell>
          <cell r="E449" t="str">
            <v>TUBERIA PVC SANITARIA U.S. D=4"</v>
          </cell>
          <cell r="F449" t="str">
            <v>ML</v>
          </cell>
          <cell r="G449">
            <v>23219</v>
          </cell>
        </row>
        <row r="450">
          <cell r="D450">
            <v>7081</v>
          </cell>
          <cell r="E450" t="str">
            <v>TUBERIA PVC SANITARIA U.S. D=6"</v>
          </cell>
          <cell r="F450" t="str">
            <v>ML</v>
          </cell>
          <cell r="G450">
            <v>49170</v>
          </cell>
        </row>
        <row r="451">
          <cell r="D451">
            <v>7082</v>
          </cell>
          <cell r="E451" t="str">
            <v>PLACA CUBIERTA POZO D=1.70m, e=0.25m - EAAB</v>
          </cell>
          <cell r="F451" t="str">
            <v>UN</v>
          </cell>
          <cell r="G451">
            <v>935416</v>
          </cell>
        </row>
        <row r="452">
          <cell r="D452">
            <v>7084</v>
          </cell>
          <cell r="E452" t="str">
            <v>PLACA FONDO POZO D=1.70m, e=0.20m - EAAB</v>
          </cell>
          <cell r="F452" t="str">
            <v>UN</v>
          </cell>
          <cell r="G452">
            <v>769051</v>
          </cell>
        </row>
        <row r="453">
          <cell r="D453">
            <v>7085</v>
          </cell>
          <cell r="E453" t="str">
            <v>SECCIÓN CILINDRO POZO D=1.20m, H=1.00m</v>
          </cell>
          <cell r="F453" t="str">
            <v>UN</v>
          </cell>
          <cell r="G453">
            <v>849411</v>
          </cell>
        </row>
        <row r="454">
          <cell r="D454">
            <v>7086</v>
          </cell>
          <cell r="E454" t="str">
            <v>SECCIÓN CILINDRO POZO D=1.20m, H=0.50m</v>
          </cell>
          <cell r="F454" t="str">
            <v>UN</v>
          </cell>
          <cell r="G454">
            <v>347933</v>
          </cell>
        </row>
        <row r="455">
          <cell r="D455">
            <v>7087</v>
          </cell>
          <cell r="E455" t="str">
            <v>SECCIÓN CILINDRO POZO D=1.20m, H=0.25m</v>
          </cell>
          <cell r="F455" t="str">
            <v>UN</v>
          </cell>
          <cell r="G455">
            <v>209707</v>
          </cell>
        </row>
        <row r="456">
          <cell r="D456">
            <v>7088</v>
          </cell>
          <cell r="E456" t="str">
            <v>ACERO FIGURADO No. 4 (Ø 1/2") F'y=60000 PSI</v>
          </cell>
          <cell r="F456" t="str">
            <v>KG</v>
          </cell>
          <cell r="G456">
            <v>2832</v>
          </cell>
        </row>
        <row r="457">
          <cell r="D457">
            <v>7089</v>
          </cell>
          <cell r="E457" t="str">
            <v>MARCO Y TAPA PARA SUMIDERO 0.52 X 0.90 EAAB NP-023</v>
          </cell>
          <cell r="F457" t="str">
            <v>UN</v>
          </cell>
          <cell r="G457">
            <v>232837</v>
          </cell>
        </row>
        <row r="458">
          <cell r="D458">
            <v>7091</v>
          </cell>
          <cell r="E458" t="str">
            <v>SUMIDERO LATERAL SL-100</v>
          </cell>
          <cell r="F458" t="str">
            <v>UN</v>
          </cell>
          <cell r="G458">
            <v>663587</v>
          </cell>
        </row>
        <row r="459">
          <cell r="D459">
            <v>7092</v>
          </cell>
          <cell r="E459" t="str">
            <v>SUMIDERO LATERAL SL-150</v>
          </cell>
          <cell r="F459" t="str">
            <v>UN</v>
          </cell>
          <cell r="G459">
            <v>1089188</v>
          </cell>
        </row>
        <row r="460">
          <cell r="D460">
            <v>7093</v>
          </cell>
          <cell r="E460" t="str">
            <v>SUMIDERO LATERAL SL-200</v>
          </cell>
          <cell r="F460" t="str">
            <v>UN</v>
          </cell>
          <cell r="G460">
            <v>1173782</v>
          </cell>
        </row>
        <row r="461">
          <cell r="D461">
            <v>7094</v>
          </cell>
          <cell r="E461" t="str">
            <v>SUMIDERO LATERAL SL-250</v>
          </cell>
          <cell r="F461" t="str">
            <v>UN</v>
          </cell>
          <cell r="G461">
            <v>1744313</v>
          </cell>
        </row>
        <row r="462">
          <cell r="D462">
            <v>7096</v>
          </cell>
          <cell r="E462" t="str">
            <v>TAPA SUMIDERO LATERAL SL-100</v>
          </cell>
          <cell r="F462" t="str">
            <v>UN</v>
          </cell>
          <cell r="G462">
            <v>617089</v>
          </cell>
        </row>
        <row r="463">
          <cell r="D463">
            <v>7097</v>
          </cell>
          <cell r="E463" t="str">
            <v>TAPA SUMIDERO LATERAL SL-150</v>
          </cell>
          <cell r="F463" t="str">
            <v>UN</v>
          </cell>
          <cell r="G463">
            <v>999650</v>
          </cell>
        </row>
        <row r="464">
          <cell r="D464">
            <v>7098</v>
          </cell>
          <cell r="E464" t="str">
            <v>TAPA SUMIDERO LATERAL SL-200</v>
          </cell>
          <cell r="F464" t="str">
            <v>UN</v>
          </cell>
          <cell r="G464">
            <v>1245856</v>
          </cell>
        </row>
        <row r="465">
          <cell r="D465">
            <v>7099</v>
          </cell>
          <cell r="E465" t="str">
            <v>TAPA SUMIDERO LATERAL SL-250</v>
          </cell>
          <cell r="F465" t="str">
            <v>UN</v>
          </cell>
          <cell r="G465">
            <v>1549980</v>
          </cell>
        </row>
        <row r="466">
          <cell r="D466">
            <v>7100</v>
          </cell>
          <cell r="E466" t="str">
            <v>SOBRETAPA SUMIDERO LATERAL SL-100</v>
          </cell>
          <cell r="F466" t="str">
            <v>UN</v>
          </cell>
          <cell r="G466">
            <v>364519</v>
          </cell>
        </row>
        <row r="467">
          <cell r="D467">
            <v>7101</v>
          </cell>
          <cell r="E467" t="str">
            <v>SOBRETAPA SUMIDERO LATERAL SL-150</v>
          </cell>
          <cell r="F467" t="str">
            <v>UN</v>
          </cell>
          <cell r="G467">
            <v>364519</v>
          </cell>
        </row>
        <row r="468">
          <cell r="D468">
            <v>7102</v>
          </cell>
          <cell r="E468" t="str">
            <v>SOBRETAPA SUMIDERO LATERAL SL-200</v>
          </cell>
          <cell r="F468" t="str">
            <v>UN</v>
          </cell>
          <cell r="G468">
            <v>364519</v>
          </cell>
        </row>
        <row r="469">
          <cell r="D469">
            <v>7103</v>
          </cell>
          <cell r="E469" t="str">
            <v>SOBRETAPA SUMIDERO LATERAL SL-250</v>
          </cell>
          <cell r="F469" t="str">
            <v>UN</v>
          </cell>
          <cell r="G469">
            <v>364519</v>
          </cell>
        </row>
        <row r="470">
          <cell r="D470">
            <v>7104</v>
          </cell>
          <cell r="E470" t="str">
            <v>REJILLA SUMIDERO LATERAL 83.50 X 45</v>
          </cell>
          <cell r="F470" t="str">
            <v>UN</v>
          </cell>
          <cell r="G470">
            <v>173806</v>
          </cell>
        </row>
        <row r="471">
          <cell r="D471">
            <v>7105</v>
          </cell>
          <cell r="E471" t="str">
            <v>TUBERIA PVC DRENAJE D=65MM (TUBO SIN FILTRO)</v>
          </cell>
          <cell r="F471" t="str">
            <v>ML</v>
          </cell>
          <cell r="G471">
            <v>9430</v>
          </cell>
        </row>
        <row r="472">
          <cell r="D472">
            <v>7106</v>
          </cell>
          <cell r="E472" t="str">
            <v>TUBERIA PVC DRENAJE D=100MM (TUBO SIN FILTRO)</v>
          </cell>
          <cell r="F472" t="str">
            <v>ML</v>
          </cell>
          <cell r="G472">
            <v>15751</v>
          </cell>
        </row>
        <row r="473">
          <cell r="D473">
            <v>7107</v>
          </cell>
          <cell r="E473" t="str">
            <v>TUBERIA PVC DRENAJE D=160MM (TUBO SIN FILTRO)</v>
          </cell>
          <cell r="F473" t="str">
            <v>ML</v>
          </cell>
          <cell r="G473">
            <v>39963</v>
          </cell>
        </row>
        <row r="474">
          <cell r="D474">
            <v>7109</v>
          </cell>
          <cell r="E474" t="str">
            <v>TUBERIA PVC DRENAJE D=65MM (EN ROLLO CON FILTRO)</v>
          </cell>
          <cell r="F474" t="str">
            <v>ML</v>
          </cell>
          <cell r="G474">
            <v>8918</v>
          </cell>
        </row>
        <row r="475">
          <cell r="D475">
            <v>7110</v>
          </cell>
          <cell r="E475" t="str">
            <v>TUBERIA PVC DRENAJE D=100 mm (EN ROLLO CON FILTRO)</v>
          </cell>
          <cell r="F475" t="str">
            <v>ML</v>
          </cell>
          <cell r="G475">
            <v>15753</v>
          </cell>
        </row>
        <row r="476">
          <cell r="D476">
            <v>7111</v>
          </cell>
          <cell r="E476" t="str">
            <v>TUBERIA PVC DRENAJE D=160MM (EN ROLLO CON FILTRO)</v>
          </cell>
          <cell r="F476" t="str">
            <v>ML</v>
          </cell>
          <cell r="G476">
            <v>35099</v>
          </cell>
        </row>
        <row r="477">
          <cell r="D477">
            <v>7114</v>
          </cell>
          <cell r="E477" t="str">
            <v>CONCRETO DE BAJA PERMEABILIDAD 4000 PSI 28 MPa (280 Kg/cm2)</v>
          </cell>
          <cell r="F477" t="str">
            <v>M3</v>
          </cell>
          <cell r="G477">
            <v>468027</v>
          </cell>
        </row>
        <row r="478">
          <cell r="D478">
            <v>7115</v>
          </cell>
          <cell r="E478" t="str">
            <v>ADITIVO IMPERMEABILIZANTE PARA CONCRETOS Y MORTEROS</v>
          </cell>
          <cell r="F478" t="str">
            <v>KG</v>
          </cell>
          <cell r="G478">
            <v>6319</v>
          </cell>
        </row>
        <row r="479">
          <cell r="D479">
            <v>7119</v>
          </cell>
          <cell r="E479" t="str">
            <v>TUBERIA PVC U.M. EXT/INT LISO NORMA NTC 5070 D=24"</v>
          </cell>
          <cell r="F479" t="str">
            <v>ML</v>
          </cell>
          <cell r="G479">
            <v>393140</v>
          </cell>
        </row>
        <row r="480">
          <cell r="D480">
            <v>7120</v>
          </cell>
          <cell r="E480" t="str">
            <v>TUBERIA PVC U.M. EXT/INT LISO NORMA NTC 5070 D=27"</v>
          </cell>
          <cell r="F480" t="str">
            <v>ML</v>
          </cell>
          <cell r="G480">
            <v>435126</v>
          </cell>
        </row>
        <row r="481">
          <cell r="D481">
            <v>7121</v>
          </cell>
          <cell r="E481" t="str">
            <v>TUBERIA PVC U.M. EXT/INT LISO NORMA NTC 5070 D=30"</v>
          </cell>
          <cell r="F481" t="str">
            <v>ML</v>
          </cell>
          <cell r="G481">
            <v>577198</v>
          </cell>
        </row>
        <row r="482">
          <cell r="D482">
            <v>7122</v>
          </cell>
          <cell r="E482" t="str">
            <v>TUBERIA PVC U.M. EXT/INT LISO NORMA NTC 5070 D=33"</v>
          </cell>
          <cell r="F482" t="str">
            <v>ML</v>
          </cell>
          <cell r="G482">
            <v>741795</v>
          </cell>
        </row>
        <row r="483">
          <cell r="D483">
            <v>7123</v>
          </cell>
          <cell r="E483" t="str">
            <v>TUBERIA PVC U.M. EXT/INT LISO NORMA NTC 5070 D=36"</v>
          </cell>
          <cell r="F483" t="str">
            <v>ML</v>
          </cell>
          <cell r="G483">
            <v>1080163</v>
          </cell>
        </row>
        <row r="484">
          <cell r="D484">
            <v>7124</v>
          </cell>
          <cell r="E484" t="str">
            <v>TUBERIA PVC U.M. EXT/INT LISO NORMA NTC 5070 D=39"</v>
          </cell>
          <cell r="F484" t="str">
            <v>ML</v>
          </cell>
          <cell r="G484">
            <v>1458840</v>
          </cell>
        </row>
        <row r="485">
          <cell r="D485">
            <v>7125</v>
          </cell>
          <cell r="E485" t="str">
            <v>TUBERIA PVC U.M. EXT/INT LISO NORMA NTC 5070 D=42"</v>
          </cell>
          <cell r="F485" t="str">
            <v>ML</v>
          </cell>
          <cell r="G485">
            <v>1628360</v>
          </cell>
        </row>
        <row r="486">
          <cell r="D486">
            <v>7131</v>
          </cell>
          <cell r="E486" t="str">
            <v>GEOTEXTIL TEJIDO FORTEX BX-40</v>
          </cell>
          <cell r="F486" t="str">
            <v>M2</v>
          </cell>
          <cell r="G486">
            <v>7203</v>
          </cell>
        </row>
        <row r="487">
          <cell r="D487">
            <v>7133</v>
          </cell>
          <cell r="E487" t="str">
            <v>GEOTEXTIL TEJIDO FORTEX BX-90 o 6x6</v>
          </cell>
          <cell r="F487" t="str">
            <v>M2</v>
          </cell>
          <cell r="G487">
            <v>12600</v>
          </cell>
        </row>
        <row r="488">
          <cell r="D488">
            <v>7134</v>
          </cell>
          <cell r="E488" t="str">
            <v>GEOTEXTIL REPAV 450 o PETROMAT</v>
          </cell>
          <cell r="F488" t="str">
            <v>M2</v>
          </cell>
          <cell r="G488">
            <v>5415</v>
          </cell>
        </row>
        <row r="489">
          <cell r="D489">
            <v>7135</v>
          </cell>
          <cell r="E489" t="str">
            <v>ADOQUIN DE ARCILLA 20x10x6</v>
          </cell>
          <cell r="F489" t="str">
            <v>UN</v>
          </cell>
          <cell r="G489">
            <v>540</v>
          </cell>
        </row>
        <row r="490">
          <cell r="D490">
            <v>7138</v>
          </cell>
          <cell r="E490" t="str">
            <v>BORDE CONTENEDOR DE RAICES A70 (1070x120x135mm)</v>
          </cell>
          <cell r="F490" t="str">
            <v>UN</v>
          </cell>
          <cell r="G490">
            <v>17878</v>
          </cell>
        </row>
        <row r="491">
          <cell r="D491">
            <v>7141</v>
          </cell>
          <cell r="E491" t="str">
            <v>SARDINEL BAJO A85 - RAMPAS (800x200x350mm)</v>
          </cell>
          <cell r="F491" t="str">
            <v>UN</v>
          </cell>
          <cell r="G491">
            <v>21000</v>
          </cell>
        </row>
        <row r="492">
          <cell r="D492">
            <v>7142</v>
          </cell>
          <cell r="E492" t="str">
            <v>DUCTO PVC TIPO TDP D=6"</v>
          </cell>
          <cell r="F492" t="str">
            <v>ML</v>
          </cell>
          <cell r="G492">
            <v>37174</v>
          </cell>
        </row>
        <row r="493">
          <cell r="D493">
            <v>7145</v>
          </cell>
          <cell r="E493" t="str">
            <v>MARCO Y TAPA CAJA INSPECCION AP / BT CODENSA CS274</v>
          </cell>
          <cell r="F493" t="str">
            <v>UN</v>
          </cell>
          <cell r="G493">
            <v>168535</v>
          </cell>
        </row>
        <row r="494">
          <cell r="D494">
            <v>7146</v>
          </cell>
          <cell r="E494" t="str">
            <v>GRUA BRAZO ARTICULADO (H=10.38m) -  - INCLUYE OPERARIO Y COMBUSTIBLE</v>
          </cell>
          <cell r="F494" t="str">
            <v>HR</v>
          </cell>
          <cell r="G494">
            <v>125964</v>
          </cell>
        </row>
        <row r="495">
          <cell r="D495">
            <v>7147</v>
          </cell>
          <cell r="E495" t="str">
            <v>POSTE EN CONCRETO AP, H=8m, CR=750 KG</v>
          </cell>
          <cell r="F495" t="str">
            <v>UN</v>
          </cell>
          <cell r="G495">
            <v>441443</v>
          </cell>
        </row>
        <row r="496">
          <cell r="D496">
            <v>7151</v>
          </cell>
          <cell r="E496" t="str">
            <v>MARCO Y TAPA CAJA PASO SENCILLA EN CALZADA ETB</v>
          </cell>
          <cell r="F496" t="str">
            <v>UN</v>
          </cell>
          <cell r="G496">
            <v>214148</v>
          </cell>
        </row>
        <row r="497">
          <cell r="D497">
            <v>7152</v>
          </cell>
          <cell r="E497" t="str">
            <v>MARCO Y TAPAS CAJA PASO DOBLE EN CALZADA ETB</v>
          </cell>
          <cell r="F497" t="str">
            <v>UN</v>
          </cell>
          <cell r="G497">
            <v>340047</v>
          </cell>
        </row>
        <row r="498">
          <cell r="D498">
            <v>7153</v>
          </cell>
          <cell r="E498" t="str">
            <v>EMULSION MODIFICADA CON POLIMEROS CRR-1m</v>
          </cell>
          <cell r="F498" t="str">
            <v>LT</v>
          </cell>
          <cell r="G498">
            <v>1363</v>
          </cell>
        </row>
        <row r="499">
          <cell r="D499">
            <v>7154</v>
          </cell>
          <cell r="E499" t="str">
            <v>EMULSION MODIFICADA CON POLIMEROS CRR-2m</v>
          </cell>
          <cell r="F499" t="str">
            <v>LT</v>
          </cell>
          <cell r="G499">
            <v>2395</v>
          </cell>
        </row>
        <row r="500">
          <cell r="D500">
            <v>7157</v>
          </cell>
          <cell r="E500" t="str">
            <v>BASE GRANULAR CLASE C (BG_C)</v>
          </cell>
          <cell r="F500" t="str">
            <v>M3</v>
          </cell>
          <cell r="G500">
            <v>46410</v>
          </cell>
        </row>
        <row r="501">
          <cell r="D501">
            <v>7158</v>
          </cell>
          <cell r="E501" t="str">
            <v>BASE GRANULAR CLASE B (BG_B)</v>
          </cell>
          <cell r="F501" t="str">
            <v>M3</v>
          </cell>
          <cell r="G501">
            <v>46410</v>
          </cell>
        </row>
        <row r="502">
          <cell r="D502">
            <v>7159</v>
          </cell>
          <cell r="E502" t="str">
            <v>BASE GRANULAR CLASE A (BG_A)</v>
          </cell>
          <cell r="F502" t="str">
            <v>M3</v>
          </cell>
          <cell r="G502">
            <v>51170</v>
          </cell>
        </row>
        <row r="503">
          <cell r="D503">
            <v>7160</v>
          </cell>
          <cell r="E503" t="str">
            <v>SUBBASE GRANULAR CLASE C (SBG_C)</v>
          </cell>
          <cell r="F503" t="str">
            <v>M3</v>
          </cell>
          <cell r="G503">
            <v>46410</v>
          </cell>
        </row>
        <row r="504">
          <cell r="D504">
            <v>7161</v>
          </cell>
          <cell r="E504" t="str">
            <v>SUBBASE GRANULAR CLASE B (SBG_B)</v>
          </cell>
          <cell r="F504" t="str">
            <v>M3</v>
          </cell>
          <cell r="G504">
            <v>46410</v>
          </cell>
        </row>
        <row r="505">
          <cell r="D505">
            <v>7162</v>
          </cell>
          <cell r="E505" t="str">
            <v>SUBBASE GRANULAR CLASE A (SBG_A)</v>
          </cell>
          <cell r="F505" t="str">
            <v>M3</v>
          </cell>
          <cell r="G505">
            <v>46410</v>
          </cell>
        </row>
        <row r="506">
          <cell r="D506">
            <v>7166</v>
          </cell>
          <cell r="E506" t="str">
            <v>RECICLADORA DE PAVIMENTO -  - INCLUYE OPERARIO Y COMBUSTIBLE</v>
          </cell>
          <cell r="F506" t="str">
            <v>HR</v>
          </cell>
          <cell r="G506">
            <v>550000</v>
          </cell>
        </row>
        <row r="507">
          <cell r="D507">
            <v>7172</v>
          </cell>
          <cell r="E507" t="str">
            <v>MEZCLA ASFÁLTICA EN CALIENTE TIPO DENSO MD20 CON CEMENTO ASFÁLTICO 80-100</v>
          </cell>
          <cell r="F507" t="str">
            <v>M3</v>
          </cell>
          <cell r="G507">
            <v>416500</v>
          </cell>
        </row>
        <row r="508">
          <cell r="D508">
            <v>7174</v>
          </cell>
          <cell r="E508" t="str">
            <v>MEZCLA ASFÁLTICA DENSA EN CALIENTE MD12 CON CEMENTO ASFÁLTICO 80-100</v>
          </cell>
          <cell r="F508" t="str">
            <v>M3</v>
          </cell>
          <cell r="G508">
            <v>422450</v>
          </cell>
        </row>
        <row r="509">
          <cell r="D509">
            <v>7181</v>
          </cell>
          <cell r="E509" t="str">
            <v>MEZCLA ASFÁLTICA EN CALIENTE TIPO DENSO MD10 CON CEMENTO ASFÁLTICO 80-100</v>
          </cell>
          <cell r="F509" t="str">
            <v>M3</v>
          </cell>
          <cell r="G509">
            <v>490399</v>
          </cell>
        </row>
        <row r="510">
          <cell r="D510">
            <v>7199</v>
          </cell>
          <cell r="E510" t="str">
            <v>CONCRETO MR39 (245 Kg/cm2)</v>
          </cell>
          <cell r="F510" t="str">
            <v>M3</v>
          </cell>
          <cell r="G510">
            <v>414120</v>
          </cell>
        </row>
        <row r="511">
          <cell r="D511">
            <v>7200</v>
          </cell>
          <cell r="E511" t="str">
            <v>CONCRETO MR36 (210 Kg/cm2)</v>
          </cell>
          <cell r="F511" t="str">
            <v>M3</v>
          </cell>
          <cell r="G511">
            <v>413525</v>
          </cell>
        </row>
        <row r="512">
          <cell r="D512">
            <v>7202</v>
          </cell>
          <cell r="E512" t="str">
            <v>MALLA ELECTROSOLDADA S=250x250mm, Ø=4x4mm</v>
          </cell>
          <cell r="F512" t="str">
            <v>KG</v>
          </cell>
          <cell r="G512">
            <v>3749</v>
          </cell>
        </row>
        <row r="513">
          <cell r="D513">
            <v>7203</v>
          </cell>
          <cell r="E513" t="str">
            <v>MALLA ELECTROSOLDADA S=150x150mm, Ø=5x5mm</v>
          </cell>
          <cell r="F513" t="str">
            <v>KG</v>
          </cell>
          <cell r="G513">
            <v>3749</v>
          </cell>
        </row>
        <row r="514">
          <cell r="D514">
            <v>7204</v>
          </cell>
          <cell r="E514" t="str">
            <v>MALLA ELECTROSOLDADA S=150x150mm, Ø=6x6mm</v>
          </cell>
          <cell r="F514" t="str">
            <v>KG</v>
          </cell>
          <cell r="G514">
            <v>3630</v>
          </cell>
        </row>
        <row r="515">
          <cell r="D515">
            <v>7205</v>
          </cell>
          <cell r="E515" t="str">
            <v>MALLA ELECTROSOLDADA S=150x150mm, Ø=7x7mm</v>
          </cell>
          <cell r="F515" t="str">
            <v>KG</v>
          </cell>
          <cell r="G515">
            <v>3630</v>
          </cell>
        </row>
        <row r="516">
          <cell r="D516">
            <v>7206</v>
          </cell>
          <cell r="E516" t="str">
            <v>MALLA ELECTROSOLDADA S=150x150mm, Ø=8x8mm</v>
          </cell>
          <cell r="F516" t="str">
            <v>KG</v>
          </cell>
          <cell r="G516">
            <v>3630</v>
          </cell>
        </row>
        <row r="517">
          <cell r="D517">
            <v>7207</v>
          </cell>
          <cell r="E517" t="str">
            <v>MALLA ELECTROSOLDADA S=150x150mm, Ø=4x4mm</v>
          </cell>
          <cell r="F517" t="str">
            <v>KG</v>
          </cell>
          <cell r="G517">
            <v>3344</v>
          </cell>
        </row>
        <row r="518">
          <cell r="D518">
            <v>7208</v>
          </cell>
          <cell r="E518" t="str">
            <v>MALLA ELECTROSOLDADA S=200x200mm, Ø=4x4mm</v>
          </cell>
          <cell r="F518" t="str">
            <v>KG</v>
          </cell>
          <cell r="G518">
            <v>3749</v>
          </cell>
        </row>
        <row r="519">
          <cell r="D519">
            <v>7216</v>
          </cell>
          <cell r="E519" t="str">
            <v>PINTURA TERMOPLASTICA (Sum y Aplic. con Microesf.)</v>
          </cell>
          <cell r="F519" t="str">
            <v>M2</v>
          </cell>
          <cell r="G519">
            <v>92471</v>
          </cell>
        </row>
        <row r="520">
          <cell r="D520">
            <v>7219</v>
          </cell>
          <cell r="E520" t="str">
            <v>MARCO Y TAPAS CAJA INSPECCION DOBLE CODENSA CS276</v>
          </cell>
          <cell r="F520" t="str">
            <v>UN</v>
          </cell>
          <cell r="G520">
            <v>574677</v>
          </cell>
        </row>
        <row r="521">
          <cell r="D521">
            <v>7224</v>
          </cell>
          <cell r="E521" t="str">
            <v>AROBASE AROTAPA HF TIPO 1 EAAB NP-024</v>
          </cell>
          <cell r="F521" t="str">
            <v>UN</v>
          </cell>
          <cell r="G521">
            <v>216580</v>
          </cell>
        </row>
        <row r="522">
          <cell r="D522">
            <v>7227</v>
          </cell>
          <cell r="E522" t="str">
            <v>TOPELLANTAS (500x200x150mm)</v>
          </cell>
          <cell r="F522" t="str">
            <v>UN</v>
          </cell>
          <cell r="G522">
            <v>17500</v>
          </cell>
        </row>
        <row r="523">
          <cell r="D523">
            <v>7228</v>
          </cell>
          <cell r="E523" t="str">
            <v>MARCO REJILLA SUMIDERO LATERAL 100 X 65</v>
          </cell>
          <cell r="F523" t="str">
            <v>UN</v>
          </cell>
          <cell r="G523">
            <v>82991</v>
          </cell>
        </row>
        <row r="524">
          <cell r="D524">
            <v>7229</v>
          </cell>
          <cell r="E524" t="str">
            <v>TIERRA NEGRA</v>
          </cell>
          <cell r="F524" t="str">
            <v>M3</v>
          </cell>
          <cell r="G524">
            <v>42000</v>
          </cell>
        </row>
        <row r="525">
          <cell r="D525">
            <v>7231</v>
          </cell>
          <cell r="E525" t="str">
            <v>DERECHOS DE BOTADERO</v>
          </cell>
          <cell r="F525" t="str">
            <v>M3</v>
          </cell>
          <cell r="G525">
            <v>4400</v>
          </cell>
        </row>
        <row r="526">
          <cell r="D526">
            <v>7236</v>
          </cell>
          <cell r="E526" t="str">
            <v>LUBRICANTE U.M. (EMPAQUE 500 gr)</v>
          </cell>
          <cell r="F526" t="str">
            <v>UN</v>
          </cell>
          <cell r="G526">
            <v>20789</v>
          </cell>
        </row>
        <row r="527">
          <cell r="D527">
            <v>7244</v>
          </cell>
          <cell r="E527" t="str">
            <v>UNION PVC U.M. EXT CORRUGADO/INT LISO U.M. NORMA NTC 3722-1 D=110MM (4")</v>
          </cell>
          <cell r="F527" t="str">
            <v>UN</v>
          </cell>
          <cell r="G527">
            <v>11249</v>
          </cell>
        </row>
        <row r="528">
          <cell r="D528">
            <v>7245</v>
          </cell>
          <cell r="E528" t="str">
            <v>UNION PVC U.M. EXT CORRUGADO/INT LISO U.M. NORMA NTC 3722-1 D=160MM (6")</v>
          </cell>
          <cell r="F528" t="str">
            <v>UN</v>
          </cell>
          <cell r="G528">
            <v>27291</v>
          </cell>
        </row>
        <row r="529">
          <cell r="D529">
            <v>7246</v>
          </cell>
          <cell r="E529" t="str">
            <v>TARIFA JORNAL - PERSONAL DE OBRA- TÉCNICO ELÉCTRICO (INCLUYE FACTOR DE PRESTACIONES)</v>
          </cell>
          <cell r="F529" t="str">
            <v>JR</v>
          </cell>
          <cell r="G529">
            <v>83025</v>
          </cell>
        </row>
        <row r="530">
          <cell r="D530">
            <v>7247</v>
          </cell>
          <cell r="E530" t="str">
            <v>TARIFA HORA - PERSONAL DE OBRA- TÉCNICO ELÉCTRICO (INCLUYE FACTOR DE PRESTACIONES)</v>
          </cell>
          <cell r="F530" t="str">
            <v>HR</v>
          </cell>
          <cell r="G530">
            <v>10379</v>
          </cell>
        </row>
        <row r="531">
          <cell r="D531">
            <v>7248</v>
          </cell>
          <cell r="E531" t="str">
            <v>TARIFA JORNAL - PERSONAL DE OBRA - PLOMERO (INCLUYE FACTOR DE PRESTACIONES)</v>
          </cell>
          <cell r="F531" t="str">
            <v>JR</v>
          </cell>
          <cell r="G531">
            <v>83025</v>
          </cell>
        </row>
        <row r="532">
          <cell r="D532">
            <v>7249</v>
          </cell>
          <cell r="E532" t="str">
            <v>TARIFA HORA - PERSONAL DE OBRA - PLOMERO (INCLUYE FACTOR DE PRESTACIONES)</v>
          </cell>
          <cell r="F532" t="str">
            <v>HR</v>
          </cell>
          <cell r="G532">
            <v>10379</v>
          </cell>
        </row>
        <row r="533">
          <cell r="D533">
            <v>7252</v>
          </cell>
          <cell r="E533" t="str">
            <v>PLANCHON EN ORDINARIO 2.90 X 0.18 X 0.04</v>
          </cell>
          <cell r="F533" t="str">
            <v>UN</v>
          </cell>
          <cell r="G533">
            <v>21420</v>
          </cell>
        </row>
        <row r="534">
          <cell r="D534">
            <v>7253</v>
          </cell>
          <cell r="E534" t="str">
            <v>PLANCHON EN ORDINARIO 3.90 X 0.18 X 0.04</v>
          </cell>
          <cell r="F534" t="str">
            <v>UN</v>
          </cell>
          <cell r="G534">
            <v>39270</v>
          </cell>
        </row>
        <row r="535">
          <cell r="D535">
            <v>7254</v>
          </cell>
          <cell r="E535" t="str">
            <v>PLANCHON EN ORDINARIO 4.90 X 0.18 X 0.04</v>
          </cell>
          <cell r="F535" t="str">
            <v>UN</v>
          </cell>
          <cell r="G535">
            <v>52360</v>
          </cell>
        </row>
        <row r="536">
          <cell r="D536">
            <v>7255</v>
          </cell>
          <cell r="E536" t="str">
            <v>PLANCHON EN ORDINARIO 5.90 X 0.18 X 0.04</v>
          </cell>
          <cell r="F536" t="str">
            <v>UN</v>
          </cell>
          <cell r="G536">
            <v>65450</v>
          </cell>
        </row>
        <row r="537">
          <cell r="D537">
            <v>7256</v>
          </cell>
          <cell r="E537" t="str">
            <v>REPISA EN ORDINARIO 2.90 X 0.08 X 0.04</v>
          </cell>
          <cell r="F537" t="str">
            <v>UN</v>
          </cell>
          <cell r="G537">
            <v>10710</v>
          </cell>
        </row>
        <row r="538">
          <cell r="D538">
            <v>7257</v>
          </cell>
          <cell r="E538" t="str">
            <v>REPISA EN ORDINARIO 3.90 X 0.08 X 0.04</v>
          </cell>
          <cell r="F538" t="str">
            <v>UN</v>
          </cell>
          <cell r="G538">
            <v>19635</v>
          </cell>
        </row>
        <row r="539">
          <cell r="D539">
            <v>7258</v>
          </cell>
          <cell r="E539" t="str">
            <v>REPISA EN ORDINARIO 4.90 X 0.08 X 0.04</v>
          </cell>
          <cell r="F539" t="str">
            <v>UN</v>
          </cell>
          <cell r="G539">
            <v>26180</v>
          </cell>
        </row>
        <row r="540">
          <cell r="D540">
            <v>7259</v>
          </cell>
          <cell r="E540" t="str">
            <v>REPISA EN ORDINARIO 5.90 X 0.08 X 0.04</v>
          </cell>
          <cell r="F540" t="str">
            <v>UN</v>
          </cell>
          <cell r="G540">
            <v>37354</v>
          </cell>
        </row>
        <row r="541">
          <cell r="D541">
            <v>7260</v>
          </cell>
          <cell r="E541" t="str">
            <v>DURMIENTE EN ORDINARIO 2.90 X 0.04 X 0.04</v>
          </cell>
          <cell r="F541" t="str">
            <v>UN</v>
          </cell>
          <cell r="G541">
            <v>5355</v>
          </cell>
        </row>
        <row r="542">
          <cell r="D542">
            <v>7261</v>
          </cell>
          <cell r="E542" t="str">
            <v>DURMIENTE EN ORDINARIO 3.90 X 0.04 X 0.04</v>
          </cell>
          <cell r="F542" t="str">
            <v>UN</v>
          </cell>
          <cell r="G542">
            <v>9818</v>
          </cell>
        </row>
        <row r="543">
          <cell r="D543">
            <v>7262</v>
          </cell>
          <cell r="E543" t="str">
            <v>CERCO EN ORDINARIO 2.90 X 0.08 X 0.08</v>
          </cell>
          <cell r="F543" t="str">
            <v>UN</v>
          </cell>
          <cell r="G543">
            <v>21420</v>
          </cell>
        </row>
        <row r="544">
          <cell r="D544">
            <v>7263</v>
          </cell>
          <cell r="E544" t="str">
            <v>CERCO EN ORDINARIO 3.90 X 0.08 X 0.08</v>
          </cell>
          <cell r="F544" t="str">
            <v>UN</v>
          </cell>
          <cell r="G544">
            <v>39270</v>
          </cell>
        </row>
        <row r="545">
          <cell r="D545">
            <v>7264</v>
          </cell>
          <cell r="E545" t="str">
            <v>CERCO EN ORDINARIO 4.90 X 0.08 X 0.08</v>
          </cell>
          <cell r="F545" t="str">
            <v>UN</v>
          </cell>
          <cell r="G545">
            <v>52360</v>
          </cell>
        </row>
        <row r="546">
          <cell r="D546">
            <v>7265</v>
          </cell>
          <cell r="E546" t="str">
            <v>CERCO EN ORDINARIO 5.90 X 0.08 X 0.08</v>
          </cell>
          <cell r="F546" t="str">
            <v>UN</v>
          </cell>
          <cell r="G546">
            <v>65450</v>
          </cell>
        </row>
        <row r="547">
          <cell r="D547">
            <v>7266</v>
          </cell>
          <cell r="E547" t="str">
            <v>TABLA BURRA EN ORDINARIO 2.90 X 0.28 X 0.025</v>
          </cell>
          <cell r="F547" t="str">
            <v>UN</v>
          </cell>
          <cell r="G547">
            <v>21420</v>
          </cell>
        </row>
        <row r="548">
          <cell r="D548">
            <v>7267</v>
          </cell>
          <cell r="E548" t="str">
            <v>TABLA BURRA EN ORDINARIO 2.90 X 0.23 X 0.025</v>
          </cell>
          <cell r="F548" t="str">
            <v>UN</v>
          </cell>
          <cell r="G548">
            <v>17136</v>
          </cell>
        </row>
        <row r="549">
          <cell r="D549">
            <v>7268</v>
          </cell>
          <cell r="E549" t="str">
            <v>TABLA BURRA EN ORDINARIO 2.90 X 0.18 X 0.025</v>
          </cell>
          <cell r="F549" t="str">
            <v>UN</v>
          </cell>
          <cell r="G549">
            <v>14280</v>
          </cell>
        </row>
        <row r="550">
          <cell r="D550">
            <v>7269</v>
          </cell>
          <cell r="E550" t="str">
            <v>TABLA BURRA EN ORDINARIO 2.90 X 0.13 X 0.025</v>
          </cell>
          <cell r="F550" t="str">
            <v>UN</v>
          </cell>
          <cell r="G550">
            <v>10710</v>
          </cell>
        </row>
        <row r="551">
          <cell r="D551">
            <v>7270</v>
          </cell>
          <cell r="E551" t="str">
            <v>TABLA CHAPA EN ORDINARIO 2.90 X 0.28 X 0.02</v>
          </cell>
          <cell r="F551" t="str">
            <v>UN</v>
          </cell>
          <cell r="G551">
            <v>16065</v>
          </cell>
        </row>
        <row r="552">
          <cell r="D552">
            <v>7271</v>
          </cell>
          <cell r="E552" t="str">
            <v>TABLA CHAPA EN ORDINARIO 2.90 X 0.23 X 0.02</v>
          </cell>
          <cell r="F552" t="str">
            <v>UN</v>
          </cell>
          <cell r="G552">
            <v>13388</v>
          </cell>
        </row>
        <row r="553">
          <cell r="D553">
            <v>7272</v>
          </cell>
          <cell r="E553" t="str">
            <v>TABLA CHAPA EN ORDINARIO 2.90 X 0.18 X 0.02</v>
          </cell>
          <cell r="F553" t="str">
            <v>UN</v>
          </cell>
          <cell r="G553">
            <v>10710</v>
          </cell>
        </row>
        <row r="554">
          <cell r="D554">
            <v>7273</v>
          </cell>
          <cell r="E554" t="str">
            <v>TABLA CHAPA EN ORDINARIO 2.90 X 0.13 X 0.02</v>
          </cell>
          <cell r="F554" t="str">
            <v>UN</v>
          </cell>
          <cell r="G554">
            <v>8033</v>
          </cell>
        </row>
        <row r="555">
          <cell r="D555">
            <v>7274</v>
          </cell>
          <cell r="E555" t="str">
            <v>CAMILLA EN ORDINARIO 1.40 X 0.70</v>
          </cell>
          <cell r="F555" t="str">
            <v>UN</v>
          </cell>
          <cell r="G555">
            <v>29750</v>
          </cell>
        </row>
        <row r="556">
          <cell r="D556">
            <v>7275</v>
          </cell>
          <cell r="E556" t="str">
            <v>LISTON EN ORDINARIO 3.00 X 0.10 X 0.018</v>
          </cell>
          <cell r="F556" t="str">
            <v>UN</v>
          </cell>
          <cell r="G556">
            <v>7140</v>
          </cell>
        </row>
        <row r="557">
          <cell r="D557">
            <v>7276</v>
          </cell>
          <cell r="E557" t="str">
            <v>LIMATON 3.00 M</v>
          </cell>
          <cell r="F557" t="str">
            <v>UN</v>
          </cell>
          <cell r="G557">
            <v>10500</v>
          </cell>
        </row>
        <row r="558">
          <cell r="D558">
            <v>7277</v>
          </cell>
          <cell r="E558" t="str">
            <v>LIMATON 4.00 M</v>
          </cell>
          <cell r="F558" t="str">
            <v>UN</v>
          </cell>
          <cell r="G558">
            <v>18900</v>
          </cell>
        </row>
        <row r="559">
          <cell r="D559">
            <v>7278</v>
          </cell>
          <cell r="E559" t="str">
            <v>LIMATON 5.00 M</v>
          </cell>
          <cell r="F559" t="str">
            <v>UN</v>
          </cell>
          <cell r="G559">
            <v>20000</v>
          </cell>
        </row>
        <row r="560">
          <cell r="D560">
            <v>7279</v>
          </cell>
          <cell r="E560" t="str">
            <v>LIMATON 6.00 M</v>
          </cell>
          <cell r="F560" t="str">
            <v>UN</v>
          </cell>
          <cell r="G560">
            <v>21000</v>
          </cell>
        </row>
        <row r="561">
          <cell r="D561">
            <v>7280</v>
          </cell>
          <cell r="E561" t="str">
            <v>LIMATON 7.00 M</v>
          </cell>
          <cell r="F561" t="str">
            <v>UN</v>
          </cell>
          <cell r="G561">
            <v>47250</v>
          </cell>
        </row>
        <row r="562">
          <cell r="D562">
            <v>7281</v>
          </cell>
          <cell r="E562" t="str">
            <v>LIMATON 8.00 M</v>
          </cell>
          <cell r="F562" t="str">
            <v>UN</v>
          </cell>
          <cell r="G562">
            <v>52500</v>
          </cell>
        </row>
        <row r="563">
          <cell r="D563">
            <v>7282</v>
          </cell>
          <cell r="E563" t="str">
            <v>VARA DE CORREDOR 3.0 M</v>
          </cell>
          <cell r="F563" t="str">
            <v>UN</v>
          </cell>
          <cell r="G563">
            <v>10115</v>
          </cell>
        </row>
        <row r="564">
          <cell r="D564">
            <v>7283</v>
          </cell>
          <cell r="E564" t="str">
            <v>VARA DE CORREDOR 4.0 M</v>
          </cell>
          <cell r="F564" t="str">
            <v>UN</v>
          </cell>
          <cell r="G564">
            <v>14994</v>
          </cell>
        </row>
        <row r="565">
          <cell r="D565">
            <v>7284</v>
          </cell>
          <cell r="E565" t="str">
            <v>VARA DE CORREDOR 5.0 M</v>
          </cell>
          <cell r="F565" t="str">
            <v>UN</v>
          </cell>
          <cell r="G565">
            <v>17493</v>
          </cell>
        </row>
        <row r="566">
          <cell r="D566">
            <v>7285</v>
          </cell>
          <cell r="E566" t="str">
            <v>VARA DE CORREDOR 6.0 M</v>
          </cell>
          <cell r="F566" t="str">
            <v>UN</v>
          </cell>
          <cell r="G566">
            <v>19992</v>
          </cell>
        </row>
        <row r="567">
          <cell r="D567">
            <v>7287</v>
          </cell>
          <cell r="E567" t="str">
            <v>VARA DE CLAVO 3.00 M</v>
          </cell>
          <cell r="F567" t="str">
            <v>UN</v>
          </cell>
          <cell r="G567">
            <v>4944</v>
          </cell>
        </row>
        <row r="568">
          <cell r="D568">
            <v>7288</v>
          </cell>
          <cell r="E568" t="str">
            <v>VARA DE CLAVO 6.00 M</v>
          </cell>
          <cell r="F568" t="str">
            <v>UN</v>
          </cell>
          <cell r="G568">
            <v>7350</v>
          </cell>
        </row>
        <row r="569">
          <cell r="D569">
            <v>7289</v>
          </cell>
          <cell r="E569" t="str">
            <v>BLOQUE PARA CAMARA TELEFONICA EPM -TELECOM</v>
          </cell>
          <cell r="F569" t="str">
            <v>UN</v>
          </cell>
          <cell r="G569">
            <v>4586</v>
          </cell>
        </row>
        <row r="570">
          <cell r="D570">
            <v>7291</v>
          </cell>
          <cell r="E570" t="str">
            <v>MARCO Y TAPA CIRCULAR TELECOM CT-014 (F)</v>
          </cell>
          <cell r="F570" t="str">
            <v>UN</v>
          </cell>
          <cell r="G570">
            <v>297500</v>
          </cell>
        </row>
        <row r="571">
          <cell r="D571">
            <v>7293</v>
          </cell>
          <cell r="E571" t="str">
            <v>MARCO Y TAPA CAMARA F1 TELECOM CT-043 (F)</v>
          </cell>
          <cell r="F571" t="str">
            <v>UN</v>
          </cell>
          <cell r="G571">
            <v>190400</v>
          </cell>
        </row>
        <row r="572">
          <cell r="D572">
            <v>7295</v>
          </cell>
          <cell r="E572" t="str">
            <v>MARCO Y TAPAS CAMARA DOBLE F1 TELECOM CT-044 (F)</v>
          </cell>
          <cell r="F572" t="str">
            <v>UN</v>
          </cell>
          <cell r="G572">
            <v>380800</v>
          </cell>
        </row>
        <row r="573">
          <cell r="D573">
            <v>7298</v>
          </cell>
          <cell r="E573" t="str">
            <v>MARCO Y TAPA CAMARA F2 TELECOM CT-053 (F)</v>
          </cell>
          <cell r="F573" t="str">
            <v>UN</v>
          </cell>
          <cell r="G573">
            <v>132042</v>
          </cell>
        </row>
        <row r="574">
          <cell r="D574">
            <v>7300</v>
          </cell>
          <cell r="E574" t="str">
            <v>DUCTO TELEFONICO LIVIANO PVC TIPO EB D=6"</v>
          </cell>
          <cell r="F574" t="str">
            <v>ML</v>
          </cell>
          <cell r="G574">
            <v>36511</v>
          </cell>
        </row>
        <row r="575">
          <cell r="D575">
            <v>7302</v>
          </cell>
          <cell r="E575" t="str">
            <v>DUCTO PESADO PVC TIPO DB D=2"</v>
          </cell>
          <cell r="F575" t="str">
            <v>ML</v>
          </cell>
          <cell r="G575">
            <v>6479</v>
          </cell>
        </row>
        <row r="576">
          <cell r="D576">
            <v>7303</v>
          </cell>
          <cell r="E576" t="str">
            <v>DUCTO PESADO PVC TIPO DB D=3"</v>
          </cell>
          <cell r="F576" t="str">
            <v>ML</v>
          </cell>
          <cell r="G576">
            <v>14363</v>
          </cell>
        </row>
        <row r="577">
          <cell r="D577">
            <v>7304</v>
          </cell>
          <cell r="E577" t="str">
            <v>DUCTO PESADO PVC TIPO DB D=4"</v>
          </cell>
          <cell r="F577" t="str">
            <v>ML</v>
          </cell>
          <cell r="G577">
            <v>24234</v>
          </cell>
        </row>
        <row r="578">
          <cell r="D578">
            <v>7305</v>
          </cell>
          <cell r="E578" t="str">
            <v>DUCTO PESADO PVC TIPO DB D=6"</v>
          </cell>
          <cell r="F578" t="str">
            <v>ML</v>
          </cell>
          <cell r="G578">
            <v>50544</v>
          </cell>
        </row>
        <row r="579">
          <cell r="D579">
            <v>7306</v>
          </cell>
          <cell r="E579" t="str">
            <v>CINTA DE DEMARCACION Cal. 3 (ROLLO 500mx0.10m)</v>
          </cell>
          <cell r="F579" t="str">
            <v>UN</v>
          </cell>
          <cell r="G579">
            <v>21727</v>
          </cell>
        </row>
        <row r="580">
          <cell r="D580">
            <v>7307</v>
          </cell>
          <cell r="E580" t="str">
            <v>SOLDADURA SOLVENTE PARA PVC (1/4 GLN)</v>
          </cell>
          <cell r="F580" t="str">
            <v>UN</v>
          </cell>
          <cell r="G580">
            <v>43931</v>
          </cell>
        </row>
        <row r="581">
          <cell r="D581">
            <v>7308</v>
          </cell>
          <cell r="E581" t="str">
            <v>TARIFA MES - SMMLV</v>
          </cell>
          <cell r="F581" t="str">
            <v>MES</v>
          </cell>
          <cell r="G581">
            <v>908526</v>
          </cell>
        </row>
        <row r="582">
          <cell r="D582">
            <v>7309</v>
          </cell>
          <cell r="E582" t="str">
            <v>ACERO FIGURADO Ø 1/4" A Ø 1" F'y=60000 PSI - Puesto en obra</v>
          </cell>
          <cell r="F582" t="str">
            <v>KG</v>
          </cell>
          <cell r="G582">
            <v>3332</v>
          </cell>
        </row>
        <row r="583">
          <cell r="D583">
            <v>7313</v>
          </cell>
          <cell r="E583" t="str">
            <v>VIBRADOR TIPO PULIDORA</v>
          </cell>
          <cell r="F583" t="str">
            <v>DIA</v>
          </cell>
          <cell r="G583">
            <v>26180</v>
          </cell>
        </row>
        <row r="584">
          <cell r="D584">
            <v>7317</v>
          </cell>
          <cell r="E584" t="str">
            <v>GEOTEXTIL NT 2500 o 501 NT</v>
          </cell>
          <cell r="F584" t="str">
            <v>M2</v>
          </cell>
          <cell r="G584">
            <v>4774</v>
          </cell>
        </row>
        <row r="585">
          <cell r="D585">
            <v>7325</v>
          </cell>
          <cell r="E585" t="str">
            <v>MANTO BIOLOGICO BIOTEX</v>
          </cell>
          <cell r="F585" t="str">
            <v>M2</v>
          </cell>
          <cell r="G585">
            <v>5581</v>
          </cell>
        </row>
        <row r="586">
          <cell r="D586">
            <v>7336</v>
          </cell>
          <cell r="E586" t="str">
            <v>LIMPIADOR (1/4 GLN)</v>
          </cell>
          <cell r="F586" t="str">
            <v>UN</v>
          </cell>
          <cell r="G586">
            <v>26758</v>
          </cell>
        </row>
        <row r="587">
          <cell r="D587">
            <v>7337</v>
          </cell>
          <cell r="E587" t="str">
            <v>IMPRIMANTE Y PUENTE DE ADHERENCIA</v>
          </cell>
          <cell r="F587" t="str">
            <v>KG</v>
          </cell>
          <cell r="G587">
            <v>66533</v>
          </cell>
        </row>
        <row r="588">
          <cell r="D588">
            <v>7338</v>
          </cell>
          <cell r="E588" t="str">
            <v>CINTA FLEXIBLE PARA SELLO DE JUNTAS A=15cm</v>
          </cell>
          <cell r="F588" t="str">
            <v>ML</v>
          </cell>
          <cell r="G588">
            <v>25383</v>
          </cell>
        </row>
        <row r="589">
          <cell r="D589">
            <v>7343</v>
          </cell>
          <cell r="E589" t="str">
            <v>BARANDA METALICA M80 (instalado y pintado)</v>
          </cell>
          <cell r="F589" t="str">
            <v>ML</v>
          </cell>
          <cell r="G589">
            <v>171063</v>
          </cell>
        </row>
        <row r="590">
          <cell r="D590">
            <v>7344</v>
          </cell>
          <cell r="E590" t="str">
            <v>BARANDA METALICA M81 (instalado y pintado)</v>
          </cell>
          <cell r="F590" t="str">
            <v>ML</v>
          </cell>
          <cell r="G590">
            <v>297500</v>
          </cell>
        </row>
        <row r="591">
          <cell r="D591">
            <v>7345</v>
          </cell>
          <cell r="E591" t="str">
            <v>CANECA EN ACERO INOXIDABLE TIPO BARCELONA</v>
          </cell>
          <cell r="F591" t="str">
            <v>UN</v>
          </cell>
          <cell r="G591">
            <v>464100</v>
          </cell>
        </row>
        <row r="592">
          <cell r="D592">
            <v>7346</v>
          </cell>
          <cell r="E592" t="str">
            <v>CABINA TELEFONICA DE PARED M21</v>
          </cell>
          <cell r="F592" t="str">
            <v>UN</v>
          </cell>
          <cell r="G592">
            <v>3735356</v>
          </cell>
        </row>
        <row r="593">
          <cell r="D593">
            <v>7351</v>
          </cell>
          <cell r="E593" t="str">
            <v>UNION DRESSER HD D=3"</v>
          </cell>
          <cell r="F593" t="str">
            <v>UN</v>
          </cell>
          <cell r="G593">
            <v>101150</v>
          </cell>
        </row>
        <row r="594">
          <cell r="D594">
            <v>7352</v>
          </cell>
          <cell r="E594" t="str">
            <v>UNION DRESSER HD D=4"</v>
          </cell>
          <cell r="F594" t="str">
            <v>UN</v>
          </cell>
          <cell r="G594">
            <v>103212</v>
          </cell>
        </row>
        <row r="595">
          <cell r="D595">
            <v>7353</v>
          </cell>
          <cell r="E595" t="str">
            <v>UNION DRESSER HD D=6"</v>
          </cell>
          <cell r="F595" t="str">
            <v>UN</v>
          </cell>
          <cell r="G595">
            <v>214200</v>
          </cell>
        </row>
        <row r="596">
          <cell r="D596">
            <v>7354</v>
          </cell>
          <cell r="E596" t="str">
            <v>UNION DRESSER HD D=8"</v>
          </cell>
          <cell r="F596" t="str">
            <v>UN</v>
          </cell>
          <cell r="G596">
            <v>261255</v>
          </cell>
        </row>
        <row r="597">
          <cell r="D597">
            <v>7355</v>
          </cell>
          <cell r="E597" t="str">
            <v>UNION DRESSER HD D=10"</v>
          </cell>
          <cell r="F597" t="str">
            <v>UN</v>
          </cell>
          <cell r="G597">
            <v>398650</v>
          </cell>
        </row>
        <row r="598">
          <cell r="D598">
            <v>7356</v>
          </cell>
          <cell r="E598" t="str">
            <v>UNION DRESSER HD D=12"</v>
          </cell>
          <cell r="F598" t="str">
            <v>UN</v>
          </cell>
          <cell r="G598">
            <v>595000</v>
          </cell>
        </row>
        <row r="599">
          <cell r="D599">
            <v>7359</v>
          </cell>
          <cell r="E599" t="str">
            <v>BARRERA RELLENABLE (1.45x0.45x0.55m) CON CINTA RET</v>
          </cell>
          <cell r="F599" t="str">
            <v>UN</v>
          </cell>
          <cell r="G599">
            <v>116620</v>
          </cell>
        </row>
        <row r="600">
          <cell r="D600">
            <v>7360</v>
          </cell>
          <cell r="E600" t="str">
            <v>BARRERA RELLENABLE (2.00x0.55x1.00m) CON CINTA RET</v>
          </cell>
          <cell r="F600" t="str">
            <v>UN</v>
          </cell>
          <cell r="G600">
            <v>285600</v>
          </cell>
        </row>
        <row r="601">
          <cell r="D601">
            <v>7361</v>
          </cell>
          <cell r="E601" t="str">
            <v>BLOQUE No. 4</v>
          </cell>
          <cell r="F601" t="str">
            <v>UN</v>
          </cell>
          <cell r="G601">
            <v>750</v>
          </cell>
        </row>
        <row r="602">
          <cell r="D602">
            <v>7362</v>
          </cell>
          <cell r="E602" t="str">
            <v>BLOQUE No. 5</v>
          </cell>
          <cell r="F602" t="str">
            <v>UN</v>
          </cell>
          <cell r="G602">
            <v>770</v>
          </cell>
        </row>
        <row r="603">
          <cell r="D603">
            <v>7363</v>
          </cell>
          <cell r="E603" t="str">
            <v>TAPA PARA POZO D=0.70m</v>
          </cell>
          <cell r="F603" t="str">
            <v>UN</v>
          </cell>
          <cell r="G603">
            <v>156350</v>
          </cell>
        </row>
        <row r="604">
          <cell r="D604">
            <v>7364</v>
          </cell>
          <cell r="E604" t="str">
            <v>REJILLA SUMIDERO TRANSVERSAL 50 X 50</v>
          </cell>
          <cell r="F604" t="str">
            <v>UN</v>
          </cell>
          <cell r="G604">
            <v>109089</v>
          </cell>
        </row>
        <row r="605">
          <cell r="D605">
            <v>7366</v>
          </cell>
          <cell r="E605" t="str">
            <v>UNION PVC U.M. EXT CORRUGADO/INT LISO U.M. NORMA NTC 3722-1 D=200MM (8")</v>
          </cell>
          <cell r="F605" t="str">
            <v>ML</v>
          </cell>
          <cell r="G605">
            <v>43445</v>
          </cell>
        </row>
        <row r="606">
          <cell r="D606">
            <v>7367</v>
          </cell>
          <cell r="E606" t="str">
            <v>UNION PVC U.M. EXT CORRUGADO/INT LISO U.M. NORMA NTC 3722-1 D=250MM (10")</v>
          </cell>
          <cell r="F606" t="str">
            <v>ML</v>
          </cell>
          <cell r="G606">
            <v>117313</v>
          </cell>
        </row>
        <row r="607">
          <cell r="D607">
            <v>7368</v>
          </cell>
          <cell r="E607" t="str">
            <v>UNION PVC U.M. EXT CORRUGADO/INT LISO U.M. NORMA NTC 3722-1 D=315MM (12")</v>
          </cell>
          <cell r="F607" t="str">
            <v>ML</v>
          </cell>
          <cell r="G607">
            <v>200730</v>
          </cell>
        </row>
        <row r="608">
          <cell r="D608">
            <v>7369</v>
          </cell>
          <cell r="E608" t="str">
            <v>UNION PVC U.M. EXT CORRUGADO/INT LISO U.M. NORMA NTC 3722-1T D=400MM (16")</v>
          </cell>
          <cell r="F608" t="str">
            <v>ML</v>
          </cell>
          <cell r="G608">
            <v>339690</v>
          </cell>
        </row>
        <row r="609">
          <cell r="D609">
            <v>7370</v>
          </cell>
          <cell r="E609" t="str">
            <v>UNION PVC U.M. EXT CORRUGADO/INT LISO U.M. NORMA NTC 3722-1 D=450MM (18")</v>
          </cell>
          <cell r="F609" t="str">
            <v>ML</v>
          </cell>
          <cell r="G609">
            <v>357325</v>
          </cell>
        </row>
        <row r="610">
          <cell r="D610">
            <v>7371</v>
          </cell>
          <cell r="E610" t="str">
            <v>UNION PVC U.M. EXT CORRUGADO/INT LISO U.M. NORMA NTC 3722-1 D=500MM (20")</v>
          </cell>
          <cell r="F610" t="str">
            <v>ML</v>
          </cell>
          <cell r="G610">
            <v>401449</v>
          </cell>
        </row>
        <row r="611">
          <cell r="D611">
            <v>7372</v>
          </cell>
          <cell r="E611" t="str">
            <v>CODO HD EXTREMO LISO 11.25ºX8``</v>
          </cell>
          <cell r="F611" t="str">
            <v>UN</v>
          </cell>
          <cell r="G611">
            <v>424830</v>
          </cell>
        </row>
        <row r="612">
          <cell r="D612">
            <v>7373</v>
          </cell>
          <cell r="E612" t="str">
            <v>CODO HD EXTREMO LISO 22.5ºX3``</v>
          </cell>
          <cell r="F612" t="str">
            <v>UN</v>
          </cell>
          <cell r="G612">
            <v>109480</v>
          </cell>
        </row>
        <row r="613">
          <cell r="D613">
            <v>7374</v>
          </cell>
          <cell r="E613" t="str">
            <v>VALVULA COMPUERTA ELASTICA VNA E. L. D=4"</v>
          </cell>
          <cell r="F613" t="str">
            <v>UN</v>
          </cell>
          <cell r="G613">
            <v>678300</v>
          </cell>
        </row>
        <row r="614">
          <cell r="D614">
            <v>7375</v>
          </cell>
          <cell r="E614" t="str">
            <v>VALVULA COMPUERTA ELASTICA VNA E. L. D=10"</v>
          </cell>
          <cell r="F614" t="str">
            <v>UN</v>
          </cell>
          <cell r="G614">
            <v>3779440</v>
          </cell>
        </row>
        <row r="615">
          <cell r="D615">
            <v>7376</v>
          </cell>
          <cell r="E615" t="str">
            <v>VALVULA COMPUERTA ELASTICA VNA E. L. D=12"</v>
          </cell>
          <cell r="F615" t="str">
            <v>UN</v>
          </cell>
          <cell r="G615">
            <v>4474400</v>
          </cell>
        </row>
        <row r="616">
          <cell r="D616">
            <v>7377</v>
          </cell>
          <cell r="E616" t="str">
            <v>CODO HD JUNTA HIDRAULICA PARA PVC 11.25ºX2"</v>
          </cell>
          <cell r="F616" t="str">
            <v>UN</v>
          </cell>
          <cell r="G616">
            <v>70210</v>
          </cell>
        </row>
        <row r="617">
          <cell r="D617">
            <v>7378</v>
          </cell>
          <cell r="E617" t="str">
            <v>CODO HD JUNTA HIDRAULICA PARA PVC 11.25ºX3"</v>
          </cell>
          <cell r="F617" t="str">
            <v>UN</v>
          </cell>
          <cell r="G617">
            <v>119000</v>
          </cell>
        </row>
        <row r="618">
          <cell r="D618">
            <v>7379</v>
          </cell>
          <cell r="E618" t="str">
            <v>CODO HD JUNTA HIDRAULICA PARA PVC 11.25ºX4"</v>
          </cell>
          <cell r="F618" t="str">
            <v>UN</v>
          </cell>
          <cell r="G618">
            <v>160650</v>
          </cell>
        </row>
        <row r="619">
          <cell r="D619">
            <v>7380</v>
          </cell>
          <cell r="E619" t="str">
            <v>CODO HD JUNTA HIDRAULICA PARA PVC 11.25ºX6"</v>
          </cell>
          <cell r="F619" t="str">
            <v>UN</v>
          </cell>
          <cell r="G619">
            <v>328440</v>
          </cell>
        </row>
        <row r="620">
          <cell r="D620">
            <v>7381</v>
          </cell>
          <cell r="E620" t="str">
            <v>CODO HD JUNTA HIDRAULICA PARA PVC 11.25ºX8"</v>
          </cell>
          <cell r="F620" t="str">
            <v>UN</v>
          </cell>
          <cell r="G620">
            <v>489090</v>
          </cell>
        </row>
        <row r="621">
          <cell r="D621">
            <v>7382</v>
          </cell>
          <cell r="E621" t="str">
            <v>REDUCCION PVC U.M. NORMA NTC 382 4"x2"</v>
          </cell>
          <cell r="F621" t="str">
            <v>UN</v>
          </cell>
          <cell r="G621">
            <v>150806</v>
          </cell>
        </row>
        <row r="622">
          <cell r="D622">
            <v>7384</v>
          </cell>
          <cell r="E622" t="str">
            <v>REDUCCION PVC U.M. NORMA NTC 382 4"x3"</v>
          </cell>
          <cell r="F622" t="str">
            <v>UN</v>
          </cell>
          <cell r="G622">
            <v>79512</v>
          </cell>
        </row>
        <row r="623">
          <cell r="D623">
            <v>7385</v>
          </cell>
          <cell r="E623" t="str">
            <v>REDUCCION PVC U.M. NORMA NTC 382 6"x4"</v>
          </cell>
          <cell r="F623" t="str">
            <v>UN</v>
          </cell>
          <cell r="G623">
            <v>148881</v>
          </cell>
        </row>
        <row r="624">
          <cell r="D624">
            <v>7386</v>
          </cell>
          <cell r="E624" t="str">
            <v>REDUCCION PVC U.M. NORMA NTC 382 8"x6"</v>
          </cell>
          <cell r="F624" t="str">
            <v>UN</v>
          </cell>
          <cell r="G624">
            <v>723997</v>
          </cell>
        </row>
        <row r="625">
          <cell r="D625">
            <v>7387</v>
          </cell>
          <cell r="E625" t="str">
            <v>TAPON PVC U.M. NORMA NTC 382 D=3"</v>
          </cell>
          <cell r="F625" t="str">
            <v>UN</v>
          </cell>
          <cell r="G625">
            <v>42854</v>
          </cell>
        </row>
        <row r="626">
          <cell r="D626">
            <v>7388</v>
          </cell>
          <cell r="E626" t="str">
            <v>TAPON PVC U.M. NORMA NTC 382 D=4"</v>
          </cell>
          <cell r="F626" t="str">
            <v>UN</v>
          </cell>
          <cell r="G626">
            <v>60808</v>
          </cell>
        </row>
        <row r="627">
          <cell r="D627">
            <v>7389</v>
          </cell>
          <cell r="E627" t="str">
            <v>TAPON PVC U.M. NORMA NTC 382 D=6"</v>
          </cell>
          <cell r="F627" t="str">
            <v>UN</v>
          </cell>
          <cell r="G627">
            <v>139123</v>
          </cell>
        </row>
        <row r="628">
          <cell r="D628">
            <v>7390</v>
          </cell>
          <cell r="E628" t="str">
            <v>TAPON PVC U.M. NORMA NTC 382 D=8"</v>
          </cell>
          <cell r="F628" t="str">
            <v>UN</v>
          </cell>
          <cell r="G628">
            <v>402976</v>
          </cell>
        </row>
        <row r="629">
          <cell r="D629">
            <v>7391</v>
          </cell>
          <cell r="E629" t="str">
            <v>REDUCCION CONCENTRICA HD E.L. 6"x2" (150x50mm)</v>
          </cell>
          <cell r="F629" t="str">
            <v>UN</v>
          </cell>
          <cell r="G629">
            <v>127330</v>
          </cell>
        </row>
        <row r="630">
          <cell r="D630">
            <v>7392</v>
          </cell>
          <cell r="E630" t="str">
            <v>REDUCCION CONCENTRICA HD E.L. 6"x3" (150x75mm)</v>
          </cell>
          <cell r="F630" t="str">
            <v>UN</v>
          </cell>
          <cell r="G630">
            <v>136850</v>
          </cell>
        </row>
        <row r="631">
          <cell r="D631">
            <v>7393</v>
          </cell>
          <cell r="E631" t="str">
            <v>REDUCCION CONCENTRICA HD E.L. 6"x4" (150x100mm)</v>
          </cell>
          <cell r="F631" t="str">
            <v>UN</v>
          </cell>
          <cell r="G631">
            <v>268940</v>
          </cell>
        </row>
        <row r="632">
          <cell r="D632">
            <v>7396</v>
          </cell>
          <cell r="E632" t="str">
            <v>REDUCCION CONCENTRICA HD E.L. 8"x4" (200x100mm)</v>
          </cell>
          <cell r="F632" t="str">
            <v>UN</v>
          </cell>
          <cell r="G632">
            <v>373660</v>
          </cell>
        </row>
        <row r="633">
          <cell r="D633">
            <v>7397</v>
          </cell>
          <cell r="E633" t="str">
            <v>REDUCCION CONCENTRICA HD E.L. 8"x6" (200x150mm)</v>
          </cell>
          <cell r="F633" t="str">
            <v>UN</v>
          </cell>
          <cell r="G633">
            <v>398650</v>
          </cell>
        </row>
        <row r="634">
          <cell r="D634">
            <v>7398</v>
          </cell>
          <cell r="E634" t="str">
            <v>REDUCCION CONCENTRICA HD E.L. 10"x3" (250x75mm)</v>
          </cell>
          <cell r="F634" t="str">
            <v>UN</v>
          </cell>
          <cell r="G634">
            <v>573580</v>
          </cell>
        </row>
        <row r="635">
          <cell r="D635">
            <v>7399</v>
          </cell>
          <cell r="E635" t="str">
            <v>REDUCCION CONCENTRICA HD E.L. 10"x4" (250x100mm)</v>
          </cell>
          <cell r="F635" t="str">
            <v>UN</v>
          </cell>
          <cell r="G635">
            <v>573580</v>
          </cell>
        </row>
        <row r="636">
          <cell r="D636">
            <v>7400</v>
          </cell>
          <cell r="E636" t="str">
            <v>REDUCCION CONCENTRICA HD E.L. 10"x6" (250x150mm)</v>
          </cell>
          <cell r="F636" t="str">
            <v>UN</v>
          </cell>
          <cell r="G636">
            <v>604520</v>
          </cell>
        </row>
        <row r="637">
          <cell r="D637">
            <v>7401</v>
          </cell>
          <cell r="E637" t="str">
            <v>REDUCCION CONCENTRICA HD E.L. 10"x8" (250x200mm)</v>
          </cell>
          <cell r="F637" t="str">
            <v>UN</v>
          </cell>
          <cell r="G637">
            <v>714000</v>
          </cell>
        </row>
        <row r="638">
          <cell r="D638">
            <v>7403</v>
          </cell>
          <cell r="E638" t="str">
            <v>REDUCCION CONCENTRICA HD E.L. 12"x4" (300x100mm)</v>
          </cell>
          <cell r="F638" t="str">
            <v>UN</v>
          </cell>
          <cell r="G638">
            <v>942480</v>
          </cell>
        </row>
        <row r="639">
          <cell r="D639">
            <v>7404</v>
          </cell>
          <cell r="E639" t="str">
            <v>REDUCCION CONCENTRICA HD E.L. 12"x6" (300x150mm)</v>
          </cell>
          <cell r="F639" t="str">
            <v>UN</v>
          </cell>
          <cell r="G639">
            <v>968080</v>
          </cell>
        </row>
        <row r="640">
          <cell r="D640">
            <v>7405</v>
          </cell>
          <cell r="E640" t="str">
            <v>REDUCCION CONCENTRICA HD E.L. 12"x8" (300x200mm)</v>
          </cell>
          <cell r="F640" t="str">
            <v>UN</v>
          </cell>
          <cell r="G640">
            <v>1195950</v>
          </cell>
        </row>
        <row r="641">
          <cell r="D641">
            <v>7406</v>
          </cell>
          <cell r="E641" t="str">
            <v>REDUCCION CONCENTRICA HD E.L. 12"x10"  (300x250mm)</v>
          </cell>
          <cell r="F641" t="str">
            <v>UN</v>
          </cell>
          <cell r="G641">
            <v>1382304</v>
          </cell>
        </row>
        <row r="642">
          <cell r="D642">
            <v>7407</v>
          </cell>
          <cell r="E642" t="str">
            <v>UNION REPARACION PVC U.M. NORMA NTC 382 D=2"</v>
          </cell>
          <cell r="F642" t="str">
            <v>UN</v>
          </cell>
          <cell r="G642">
            <v>24797</v>
          </cell>
        </row>
        <row r="643">
          <cell r="D643">
            <v>7409</v>
          </cell>
          <cell r="E643" t="str">
            <v>UNION REPARACION PVC U.M. NORMA NTC 382 D=3"</v>
          </cell>
          <cell r="F643" t="str">
            <v>UN</v>
          </cell>
          <cell r="G643">
            <v>41079</v>
          </cell>
        </row>
        <row r="644">
          <cell r="D644">
            <v>7410</v>
          </cell>
          <cell r="E644" t="str">
            <v>UNION REPARACION PVC U.M. NORMA NTC 382 D=4"</v>
          </cell>
          <cell r="F644" t="str">
            <v>UN</v>
          </cell>
          <cell r="G644">
            <v>70441</v>
          </cell>
        </row>
        <row r="645">
          <cell r="D645">
            <v>7411</v>
          </cell>
          <cell r="E645" t="str">
            <v>UNION REPARACION PVC U.M. NORMA NTC 382 D=10"</v>
          </cell>
          <cell r="F645" t="str">
            <v>UN</v>
          </cell>
          <cell r="G645">
            <v>512281</v>
          </cell>
        </row>
        <row r="646">
          <cell r="D646">
            <v>7412</v>
          </cell>
          <cell r="E646" t="str">
            <v>ACOPLE UNIVERSAL D=3" (85 a 103mm)</v>
          </cell>
          <cell r="F646" t="str">
            <v>UN</v>
          </cell>
          <cell r="G646">
            <v>109123</v>
          </cell>
        </row>
        <row r="647">
          <cell r="D647">
            <v>7413</v>
          </cell>
          <cell r="E647" t="str">
            <v>ACOPLE UNIVERSAL D=4" (110 a 128mm)</v>
          </cell>
          <cell r="F647" t="str">
            <v>UN</v>
          </cell>
          <cell r="G647">
            <v>124712</v>
          </cell>
        </row>
        <row r="648">
          <cell r="D648">
            <v>7414</v>
          </cell>
          <cell r="E648" t="str">
            <v>ACOPLE UNIVERSAL D=6" (167 a 189mm) R2</v>
          </cell>
          <cell r="F648" t="str">
            <v>UN</v>
          </cell>
          <cell r="G648">
            <v>249900</v>
          </cell>
        </row>
        <row r="649">
          <cell r="D649">
            <v>7415</v>
          </cell>
          <cell r="E649" t="str">
            <v>ACOPLE UNIVERSAL D=8" (234 a 252mm) R2</v>
          </cell>
          <cell r="F649" t="str">
            <v>UN</v>
          </cell>
          <cell r="G649">
            <v>291550</v>
          </cell>
        </row>
        <row r="650">
          <cell r="D650">
            <v>7416</v>
          </cell>
          <cell r="E650" t="str">
            <v>ACOPLE UNIVERSAL D=10" (292 a 310mm) R2</v>
          </cell>
          <cell r="F650" t="str">
            <v>UN</v>
          </cell>
          <cell r="G650">
            <v>559300</v>
          </cell>
        </row>
        <row r="651">
          <cell r="D651">
            <v>7417</v>
          </cell>
          <cell r="E651" t="str">
            <v>ACOPLE UNIVERSAL D=12" (350 a 368mm) R3</v>
          </cell>
          <cell r="F651" t="str">
            <v>UN</v>
          </cell>
          <cell r="G651">
            <v>654500</v>
          </cell>
        </row>
        <row r="652">
          <cell r="D652">
            <v>7418</v>
          </cell>
          <cell r="E652" t="str">
            <v>TARIFA MES - AUXILIO DE TRANSPORTE</v>
          </cell>
          <cell r="F652" t="str">
            <v>MES</v>
          </cell>
          <cell r="G652">
            <v>106454</v>
          </cell>
        </row>
        <row r="653">
          <cell r="D653">
            <v>7419</v>
          </cell>
          <cell r="E653" t="str">
            <v>CONCRETO GRAVA COMÚN 4500 PSI 31.5 MPa (315 Kg/cm2)</v>
          </cell>
          <cell r="F653" t="str">
            <v>M3</v>
          </cell>
          <cell r="G653">
            <v>422450</v>
          </cell>
        </row>
        <row r="654">
          <cell r="D654">
            <v>7420</v>
          </cell>
          <cell r="E654" t="str">
            <v>MORTERO 2500 PSI 17 MPa (175 Kg/cm2)</v>
          </cell>
          <cell r="F654" t="str">
            <v>M3</v>
          </cell>
          <cell r="G654">
            <v>445417</v>
          </cell>
        </row>
        <row r="655">
          <cell r="D655">
            <v>7421</v>
          </cell>
          <cell r="E655" t="str">
            <v>MORTERO 3000 PSI 21 MPa (210 Kg/cm2)</v>
          </cell>
          <cell r="F655" t="str">
            <v>M3</v>
          </cell>
          <cell r="G655">
            <v>416500</v>
          </cell>
        </row>
        <row r="656">
          <cell r="D656">
            <v>7422</v>
          </cell>
          <cell r="E656" t="str">
            <v>MORTERO 3500 PSI 24 MPa (245 Kg/cm2)</v>
          </cell>
          <cell r="F656" t="str">
            <v>M3</v>
          </cell>
          <cell r="G656">
            <v>428400</v>
          </cell>
        </row>
        <row r="657">
          <cell r="D657">
            <v>7423</v>
          </cell>
          <cell r="E657" t="str">
            <v>ARMADO CANASTAS PARA PILOTES</v>
          </cell>
          <cell r="F657" t="str">
            <v>KG</v>
          </cell>
          <cell r="G657">
            <v>452</v>
          </cell>
        </row>
        <row r="658">
          <cell r="D658">
            <v>7426</v>
          </cell>
          <cell r="E658" t="str">
            <v>GEODREN PLANAR H=1.0 o DRENAFLEX PLANAR H=1.0</v>
          </cell>
          <cell r="F658" t="str">
            <v>ML</v>
          </cell>
          <cell r="G658">
            <v>31954</v>
          </cell>
        </row>
        <row r="659">
          <cell r="D659">
            <v>7427</v>
          </cell>
          <cell r="E659" t="str">
            <v>GEODREN PLANAR H=2.0</v>
          </cell>
          <cell r="F659" t="str">
            <v>ML</v>
          </cell>
          <cell r="G659">
            <v>47554</v>
          </cell>
        </row>
        <row r="660">
          <cell r="D660">
            <v>7428</v>
          </cell>
          <cell r="E660" t="str">
            <v>GEODREN CON TUBERIA CIRCULAR 100mm H=0.5 o DRENAFLEX CON TUBERIA CIRCULAR 100mm H=0.5</v>
          </cell>
          <cell r="F660" t="str">
            <v>ML</v>
          </cell>
          <cell r="G660">
            <v>25077</v>
          </cell>
        </row>
        <row r="661">
          <cell r="D661">
            <v>7429</v>
          </cell>
          <cell r="E661" t="str">
            <v>GEODREN CON TUBERIA CIRCULAR 100mm H=1.0 o DRENAFLEX CON TUBERÍA 100mm H=1.0</v>
          </cell>
          <cell r="F661" t="str">
            <v>ML</v>
          </cell>
          <cell r="G661">
            <v>37485</v>
          </cell>
        </row>
        <row r="662">
          <cell r="D662">
            <v>7430</v>
          </cell>
          <cell r="E662" t="str">
            <v>GEODREN CON TUBERIA CIRCULAR 100mm H=2.0 o DRENAFLEX CON TUBERÍA CIRCULAR 100mm H=2.0</v>
          </cell>
          <cell r="F662" t="str">
            <v>ML</v>
          </cell>
          <cell r="G662">
            <v>61367</v>
          </cell>
        </row>
        <row r="663">
          <cell r="D663">
            <v>7434</v>
          </cell>
          <cell r="E663" t="str">
            <v>DISCO DIAMANTADO ASFALTO-CONCRETO 14"/350mm, cortes aprox. 1.600 a 1.800 mts. de profundidad máxima hasta 100mm.</v>
          </cell>
          <cell r="F663" t="str">
            <v>UN</v>
          </cell>
          <cell r="G663">
            <v>450900</v>
          </cell>
        </row>
        <row r="664">
          <cell r="D664">
            <v>7436</v>
          </cell>
          <cell r="E664" t="str">
            <v>MOTOBOMBA SUMERGIBLE Ø 2" O 3" - INCLUYE COMBUSTIBLE</v>
          </cell>
          <cell r="F664" t="str">
            <v>DIA</v>
          </cell>
          <cell r="G664">
            <v>59903</v>
          </cell>
        </row>
        <row r="665">
          <cell r="D665">
            <v>7437</v>
          </cell>
          <cell r="E665" t="str">
            <v>CORTADORA DE LADRILLO (SIN DISCO)</v>
          </cell>
          <cell r="F665" t="str">
            <v>DIA</v>
          </cell>
          <cell r="G665">
            <v>17850</v>
          </cell>
        </row>
        <row r="666">
          <cell r="D666">
            <v>7438</v>
          </cell>
          <cell r="E666" t="str">
            <v>VIBROCOMPACTADOR BENITIN DE 1 TONELADA - INCLUYE OPERARIO Y COMBUSTIBLE</v>
          </cell>
          <cell r="F666" t="str">
            <v>DIA</v>
          </cell>
          <cell r="G666">
            <v>299543</v>
          </cell>
        </row>
        <row r="667">
          <cell r="D667">
            <v>7439</v>
          </cell>
          <cell r="E667" t="str">
            <v>MARTILLO NEUMÁTICO 60 LB</v>
          </cell>
          <cell r="F667" t="str">
            <v>HR</v>
          </cell>
          <cell r="G667">
            <v>5206</v>
          </cell>
        </row>
        <row r="668">
          <cell r="D668">
            <v>7442</v>
          </cell>
          <cell r="E668" t="str">
            <v>FONDO DE JUNTA EN ESPUMA DE POLIETILENO DE BAJA DENSIDAD D= 16 mm</v>
          </cell>
          <cell r="F668" t="str">
            <v>ML</v>
          </cell>
          <cell r="G668">
            <v>761</v>
          </cell>
        </row>
        <row r="669">
          <cell r="D669">
            <v>7443</v>
          </cell>
          <cell r="E669" t="str">
            <v>FONDO DE JUNTA EN ESPUMA DE POLIETILENO DE BAJA DENSIDAD D= 22 mm</v>
          </cell>
          <cell r="F669" t="str">
            <v>ML</v>
          </cell>
          <cell r="G669">
            <v>1347</v>
          </cell>
        </row>
        <row r="670">
          <cell r="D670">
            <v>7444</v>
          </cell>
          <cell r="E670" t="str">
            <v>TUBERIA PVC SANITARIA U.S. D=1 1/2"</v>
          </cell>
          <cell r="F670" t="str">
            <v>ML</v>
          </cell>
          <cell r="G670">
            <v>8997</v>
          </cell>
        </row>
        <row r="671">
          <cell r="D671">
            <v>7445</v>
          </cell>
          <cell r="E671" t="str">
            <v>ACOPLE UNIVERSAL D=6" (159 a 181mm) R1</v>
          </cell>
          <cell r="F671" t="str">
            <v>UN</v>
          </cell>
          <cell r="G671">
            <v>193523</v>
          </cell>
        </row>
        <row r="672">
          <cell r="D672">
            <v>7446</v>
          </cell>
          <cell r="E672" t="str">
            <v>ACOPLE UNIVERSAL D=8" (218 a 235mm) R1</v>
          </cell>
          <cell r="F672" t="str">
            <v>UN</v>
          </cell>
          <cell r="G672">
            <v>315350</v>
          </cell>
        </row>
        <row r="673">
          <cell r="D673">
            <v>7448</v>
          </cell>
          <cell r="E673" t="str">
            <v>ACOPLE UNIVERSAL D=12" (315 a 333mm) R1</v>
          </cell>
          <cell r="F673" t="str">
            <v>UN</v>
          </cell>
          <cell r="G673">
            <v>595000</v>
          </cell>
        </row>
        <row r="674">
          <cell r="D674">
            <v>7451</v>
          </cell>
          <cell r="E674" t="str">
            <v>ACERO FIGURADO No. 8 (Ø 1") F'y=60000 PSI</v>
          </cell>
          <cell r="F674" t="str">
            <v>KG</v>
          </cell>
          <cell r="G674">
            <v>2832</v>
          </cell>
        </row>
        <row r="675">
          <cell r="D675">
            <v>7452</v>
          </cell>
          <cell r="E675" t="str">
            <v>ACERO FIGURADO No. 10 (Ø 1 1/4") F'y=60000 PSI</v>
          </cell>
          <cell r="F675" t="str">
            <v>KG</v>
          </cell>
          <cell r="G675">
            <v>3332</v>
          </cell>
        </row>
        <row r="676">
          <cell r="D676">
            <v>7453</v>
          </cell>
          <cell r="E676" t="str">
            <v>UNION REPARACION HD EXTREMO LISO D=4"</v>
          </cell>
          <cell r="F676" t="str">
            <v>UN</v>
          </cell>
          <cell r="G676">
            <v>113050</v>
          </cell>
        </row>
        <row r="677">
          <cell r="D677">
            <v>7455</v>
          </cell>
          <cell r="E677" t="str">
            <v>CODO HD EXTREMO LISO 22.5ºX8"</v>
          </cell>
          <cell r="F677" t="str">
            <v>UN</v>
          </cell>
          <cell r="G677">
            <v>437920</v>
          </cell>
        </row>
        <row r="678">
          <cell r="D678">
            <v>7457</v>
          </cell>
          <cell r="E678" t="str">
            <v>TUBERIA CONDUIT GALVANIZADA IMC D=1"</v>
          </cell>
          <cell r="F678" t="str">
            <v>ML</v>
          </cell>
          <cell r="G678">
            <v>16248</v>
          </cell>
        </row>
        <row r="679">
          <cell r="D679">
            <v>7458</v>
          </cell>
          <cell r="E679" t="str">
            <v>TUBERIA CONDUIT GALVANIZADA IMC D=1 1/2"</v>
          </cell>
          <cell r="F679" t="str">
            <v>ML</v>
          </cell>
          <cell r="G679">
            <v>26421</v>
          </cell>
        </row>
        <row r="680">
          <cell r="D680">
            <v>7460</v>
          </cell>
          <cell r="E680" t="str">
            <v>TUBERIA CONDUIT GALVANIZADA EMT D=1 1/2"</v>
          </cell>
          <cell r="F680" t="str">
            <v>ML</v>
          </cell>
          <cell r="G680">
            <v>12758</v>
          </cell>
        </row>
        <row r="681">
          <cell r="D681">
            <v>7461</v>
          </cell>
          <cell r="E681" t="str">
            <v>ARENA LAVADA DE PEÑA</v>
          </cell>
          <cell r="F681" t="str">
            <v>M3</v>
          </cell>
          <cell r="G681">
            <v>75970</v>
          </cell>
        </row>
        <row r="682">
          <cell r="D682">
            <v>7462</v>
          </cell>
          <cell r="E682" t="str">
            <v>TRANSPORTE DE PETREOS</v>
          </cell>
          <cell r="F682" t="str">
            <v>M3-KM</v>
          </cell>
          <cell r="G682">
            <v>1449</v>
          </cell>
        </row>
        <row r="683">
          <cell r="D683">
            <v>7463</v>
          </cell>
          <cell r="E683" t="str">
            <v>GEOTEXTIL NT 1600 o 351 NT</v>
          </cell>
          <cell r="F683" t="str">
            <v>M2</v>
          </cell>
          <cell r="G683">
            <v>3055</v>
          </cell>
        </row>
        <row r="684">
          <cell r="D684">
            <v>7464</v>
          </cell>
          <cell r="E684" t="str">
            <v>GEOTEXTIL NT 1800 o 401 NT</v>
          </cell>
          <cell r="F684" t="str">
            <v>M2</v>
          </cell>
          <cell r="G684">
            <v>3182</v>
          </cell>
        </row>
        <row r="685">
          <cell r="D685">
            <v>7465</v>
          </cell>
          <cell r="E685" t="str">
            <v>GEOTEXTIL NT 2000 o 451 NT</v>
          </cell>
          <cell r="F685" t="str">
            <v>M2</v>
          </cell>
          <cell r="G685">
            <v>3769</v>
          </cell>
        </row>
        <row r="686">
          <cell r="D686">
            <v>7466</v>
          </cell>
          <cell r="E686" t="str">
            <v>GEOTEXTIL T 1050</v>
          </cell>
          <cell r="F686" t="str">
            <v>M2</v>
          </cell>
          <cell r="G686">
            <v>1974</v>
          </cell>
        </row>
        <row r="687">
          <cell r="D687">
            <v>7467</v>
          </cell>
          <cell r="E687" t="str">
            <v>GEOTEXTIL T 1400 o 135 ST</v>
          </cell>
          <cell r="F687" t="str">
            <v>M2</v>
          </cell>
          <cell r="G687">
            <v>2667</v>
          </cell>
        </row>
        <row r="688">
          <cell r="D688">
            <v>7468</v>
          </cell>
          <cell r="E688" t="str">
            <v>GEOTEXTIL T 1700 o 200 ST</v>
          </cell>
          <cell r="F688" t="str">
            <v>M2</v>
          </cell>
          <cell r="G688">
            <v>3868</v>
          </cell>
        </row>
        <row r="689">
          <cell r="D689">
            <v>7471</v>
          </cell>
          <cell r="E689" t="str">
            <v>ENSAYO PARA DETERMINAR LA DENSIDAD DEL CEMENTO HIDRÁULICO</v>
          </cell>
          <cell r="F689" t="str">
            <v>UN</v>
          </cell>
          <cell r="G689">
            <v>48300</v>
          </cell>
        </row>
        <row r="690">
          <cell r="D690">
            <v>7472</v>
          </cell>
          <cell r="E690" t="str">
            <v>DETERMINACIÓN DEL TIEMPO DE FRAGUADO DEL CEMENTO HIDRÁULICO MEDIANTE AGUJA DE VICAT</v>
          </cell>
          <cell r="F690" t="str">
            <v>UN</v>
          </cell>
          <cell r="G690">
            <v>80920</v>
          </cell>
        </row>
        <row r="691">
          <cell r="D691">
            <v>7482</v>
          </cell>
          <cell r="E691" t="str">
            <v>EQUIVALENTE DE ARENA DE SUELOS Y AGREGADOS FINOS</v>
          </cell>
          <cell r="F691" t="str">
            <v>UN</v>
          </cell>
          <cell r="G691">
            <v>96497</v>
          </cell>
        </row>
        <row r="692">
          <cell r="D692">
            <v>7485</v>
          </cell>
          <cell r="E692" t="str">
            <v>RESISTENCIA A LA DEGRADACIÓN DE LOS AGREGADOS GRUESOS DE TAMAÑOS MAYORES DE 19 mm (¾") POR ABRASIÓN E IMPACTO EN LA MÁQUINA DE LOS ÁNGELES (CON TRITURACIÓN DE AGREGADOS)</v>
          </cell>
          <cell r="F692" t="str">
            <v>UN</v>
          </cell>
          <cell r="G692">
            <v>130900</v>
          </cell>
        </row>
        <row r="693">
          <cell r="D693">
            <v>7487</v>
          </cell>
          <cell r="E693" t="str">
            <v>VALOR DE AZUL DE METILENO EN AGREGADOS FINOS</v>
          </cell>
          <cell r="F693" t="str">
            <v>UN</v>
          </cell>
          <cell r="G693">
            <v>144879</v>
          </cell>
        </row>
        <row r="694">
          <cell r="D694">
            <v>7488</v>
          </cell>
          <cell r="E694" t="str">
            <v>DETERMINACIÓN EN EL LABORATORIO DEL CONTENIDO DE AGUA (HUMEDAD) DE MUESTRAS DE SUELO, ROCA Y MEZCLAS DE SUELO - AGREGADO</v>
          </cell>
          <cell r="F694" t="str">
            <v>UN</v>
          </cell>
          <cell r="G694">
            <v>14280</v>
          </cell>
        </row>
        <row r="695">
          <cell r="D695">
            <v>7489</v>
          </cell>
          <cell r="E695" t="str">
            <v>DETERMINACIÓN DE LA DENSIDAD (PESO UNITARIO) DE MUESTRAS DE SUELO.</v>
          </cell>
          <cell r="F695" t="str">
            <v>UN</v>
          </cell>
          <cell r="G695">
            <v>29750</v>
          </cell>
        </row>
        <row r="696">
          <cell r="D696">
            <v>7490</v>
          </cell>
          <cell r="E696" t="str">
            <v>DETERMINACIÓN DE LOS TAMAÑOS DE LAS PARTÍCULAS DE LOS SUELOS (GRANULOMETRÍA  POR TAMIZADO E HIDROMETRÍA)</v>
          </cell>
          <cell r="F696" t="str">
            <v>UN</v>
          </cell>
          <cell r="G696">
            <v>202300</v>
          </cell>
        </row>
        <row r="697">
          <cell r="D697">
            <v>7493</v>
          </cell>
          <cell r="E697" t="str">
            <v>DETERMINACIÓN DE LA CANTIDAD DE MATERIAL QUE PASA EL TAMIZ DE 75 UM (N° 200) EN LOS AGREGADOS PÉTREOS MEDIANTE LAVADO</v>
          </cell>
          <cell r="F697" t="str">
            <v>UN</v>
          </cell>
          <cell r="G697">
            <v>38080</v>
          </cell>
        </row>
        <row r="698">
          <cell r="D698">
            <v>7494</v>
          </cell>
          <cell r="E698" t="str">
            <v>DETERMINACIÓN DE LA GRAVEDAD ESPECÍFICA DE LAS PARTÍCULAS SÓLIDAS DE LOS SUELOS Y DEL LLENANTE MINERAL, EMPLEANDO UN PICNÓMETRO CON AGUA</v>
          </cell>
          <cell r="F698" t="str">
            <v>UN</v>
          </cell>
          <cell r="G698">
            <v>63070</v>
          </cell>
        </row>
        <row r="699">
          <cell r="D699">
            <v>7496</v>
          </cell>
          <cell r="E699" t="str">
            <v>DETERMINACIÓN DE LOS FACTORES DE CONTRACCIÓN DE LOS SUELOS</v>
          </cell>
          <cell r="F699" t="str">
            <v>UN</v>
          </cell>
          <cell r="G699">
            <v>73066</v>
          </cell>
        </row>
        <row r="700">
          <cell r="D700">
            <v>7497</v>
          </cell>
          <cell r="E700" t="str">
            <v>DETERMINACIÓN DEL CONTENIDO ORGÁNICO DE UN SUELO MEDIANTE EL ENSAYO DE PÉRDIDA POR IGNICIÓN</v>
          </cell>
          <cell r="F700" t="str">
            <v>UN</v>
          </cell>
          <cell r="G700">
            <v>60571</v>
          </cell>
        </row>
        <row r="701">
          <cell r="D701">
            <v>7501</v>
          </cell>
          <cell r="E701" t="str">
            <v>CONSOLIDACIÓN UNIDIMENSIONAL DE SUELOS - MÉTODO B (RÁPIDA)</v>
          </cell>
          <cell r="F701" t="str">
            <v>UN</v>
          </cell>
          <cell r="G701">
            <v>238000</v>
          </cell>
        </row>
        <row r="702">
          <cell r="D702">
            <v>7502</v>
          </cell>
          <cell r="E702" t="str">
            <v>CONSOLIDACIÓN UNIDIMENSIONAL DE SUELOS - MÉTODO A (LENTA)</v>
          </cell>
          <cell r="F702" t="str">
            <v>UN</v>
          </cell>
          <cell r="G702">
            <v>595000</v>
          </cell>
        </row>
        <row r="703">
          <cell r="D703">
            <v>7503</v>
          </cell>
          <cell r="E703" t="str">
            <v>CONSOLIDACIÓN UNIDIMENSIONAL DE SUELOS - (DOBLE CICLO DE CARGA Y DESCARGA)</v>
          </cell>
          <cell r="F703" t="str">
            <v>UN</v>
          </cell>
          <cell r="G703">
            <v>771715</v>
          </cell>
        </row>
        <row r="704">
          <cell r="D704">
            <v>7511</v>
          </cell>
          <cell r="E704" t="str">
            <v>CBR DE SUELOS COMPACTADOS EN EL LABORATORIO (SUELOS GRANULARES)</v>
          </cell>
          <cell r="F704" t="str">
            <v>UN</v>
          </cell>
          <cell r="G704">
            <v>352121</v>
          </cell>
        </row>
        <row r="705">
          <cell r="D705">
            <v>7520</v>
          </cell>
          <cell r="E705" t="str">
            <v>RELACIONES HUMEDAD - PESO UNITARIO SECO EN LOS SUELOS (ENSAYO NORMAL DE COMPACTACIÓN)</v>
          </cell>
          <cell r="F705" t="str">
            <v>UN</v>
          </cell>
          <cell r="G705">
            <v>121900</v>
          </cell>
        </row>
        <row r="706">
          <cell r="D706">
            <v>7523</v>
          </cell>
          <cell r="E706" t="str">
            <v>OBTENCIÓN DE NÚCLEOS DE CONCRETO ENDURECIDO. NÚCLEOS DE 3"</v>
          </cell>
          <cell r="F706" t="str">
            <v>UN</v>
          </cell>
          <cell r="G706">
            <v>153000</v>
          </cell>
        </row>
        <row r="707">
          <cell r="D707">
            <v>7524</v>
          </cell>
          <cell r="E707" t="str">
            <v>OBTENCIÓN DE NÚCLEOS DE CONCRETO ENDURECIDO. NÚCLEOS DE 4"</v>
          </cell>
          <cell r="F707" t="str">
            <v>UN</v>
          </cell>
          <cell r="G707">
            <v>143900</v>
          </cell>
        </row>
        <row r="708">
          <cell r="D708">
            <v>7530</v>
          </cell>
          <cell r="E708" t="str">
            <v>EXTRACCIÓN DE TESTIGOS DE PAVIMENTOS ASFÁLTICOS MEDIANTE NÚCLEOS DE 4"</v>
          </cell>
          <cell r="F708" t="str">
            <v>UN</v>
          </cell>
          <cell r="G708">
            <v>79790</v>
          </cell>
        </row>
        <row r="709">
          <cell r="D709">
            <v>7542</v>
          </cell>
          <cell r="E709" t="str">
            <v>RESISTENCIA A LA COMPRESIÓN DE CILINDROS DE CONCRETO (MOLDEADOS O NÚCLEOS)</v>
          </cell>
          <cell r="F709" t="str">
            <v>UN</v>
          </cell>
          <cell r="G709">
            <v>4165</v>
          </cell>
        </row>
        <row r="710">
          <cell r="D710">
            <v>7544</v>
          </cell>
          <cell r="E710" t="str">
            <v>TRACCIÓN INDIRECTA DE CILINDROS DE CONCRETO</v>
          </cell>
          <cell r="F710" t="str">
            <v>UN</v>
          </cell>
          <cell r="G710">
            <v>16303</v>
          </cell>
        </row>
        <row r="711">
          <cell r="D711">
            <v>7550</v>
          </cell>
          <cell r="E711" t="str">
            <v>ENSAYO DE ADHERENCIA EN BANDEJA</v>
          </cell>
          <cell r="F711" t="str">
            <v>UN</v>
          </cell>
          <cell r="G711">
            <v>127679</v>
          </cell>
        </row>
        <row r="712">
          <cell r="D712">
            <v>7551</v>
          </cell>
          <cell r="E712" t="str">
            <v>ESTABILIDAD Y FLUJO DE MEZCLAS ASFÁLTICAS EN CALIENTE EMPLEANDO EL EQUIPO MARSHALL (Una probeta)</v>
          </cell>
          <cell r="F712" t="str">
            <v>UN</v>
          </cell>
          <cell r="G712">
            <v>59000</v>
          </cell>
        </row>
        <row r="713">
          <cell r="D713">
            <v>7554</v>
          </cell>
          <cell r="E713" t="str">
            <v>SEÑALIZACION TUBULAR COLOMBINA PLASTICA</v>
          </cell>
          <cell r="F713" t="str">
            <v>UN</v>
          </cell>
          <cell r="G713">
            <v>27370</v>
          </cell>
        </row>
        <row r="714">
          <cell r="D714">
            <v>7555</v>
          </cell>
          <cell r="E714" t="str">
            <v>CINTA DE SEÑALIZACION CAL 4 (ROLLO 500mx0.10m)</v>
          </cell>
          <cell r="F714" t="str">
            <v>UN</v>
          </cell>
          <cell r="G714">
            <v>19798</v>
          </cell>
        </row>
        <row r="715">
          <cell r="D715">
            <v>7556</v>
          </cell>
          <cell r="E715" t="str">
            <v>PLASTICO NEGRO CALIBRE 6</v>
          </cell>
          <cell r="F715" t="str">
            <v>M2</v>
          </cell>
          <cell r="G715">
            <v>1155</v>
          </cell>
        </row>
        <row r="716">
          <cell r="D716">
            <v>7557</v>
          </cell>
          <cell r="E716" t="str">
            <v>BOLSA DE LONA</v>
          </cell>
          <cell r="F716" t="str">
            <v>UN</v>
          </cell>
          <cell r="G716">
            <v>990</v>
          </cell>
        </row>
        <row r="717">
          <cell r="D717">
            <v>7558</v>
          </cell>
          <cell r="E717" t="str">
            <v>BAÑO TIPO FLUSHING</v>
          </cell>
          <cell r="F717" t="str">
            <v>UN/MES</v>
          </cell>
          <cell r="G717">
            <v>452660</v>
          </cell>
        </row>
        <row r="718">
          <cell r="D718">
            <v>7559</v>
          </cell>
          <cell r="E718" t="str">
            <v>TELA VERDE DE CERRAMIENTO (2.10mx250)</v>
          </cell>
          <cell r="F718" t="str">
            <v>M2</v>
          </cell>
          <cell r="G718">
            <v>615</v>
          </cell>
        </row>
        <row r="719">
          <cell r="D719">
            <v>7560</v>
          </cell>
          <cell r="E719" t="str">
            <v>POLISOMBRA 65% (1x7m) R-800 NEGRA</v>
          </cell>
          <cell r="F719" t="str">
            <v>M2</v>
          </cell>
          <cell r="G719">
            <v>1309</v>
          </cell>
        </row>
        <row r="720">
          <cell r="D720">
            <v>7561</v>
          </cell>
          <cell r="E720" t="str">
            <v>POLISOMBRA 47% (4x100m)</v>
          </cell>
          <cell r="F720" t="str">
            <v>M2</v>
          </cell>
          <cell r="G720">
            <v>1027</v>
          </cell>
        </row>
        <row r="721">
          <cell r="D721">
            <v>7562</v>
          </cell>
          <cell r="E721" t="str">
            <v>POSTE ROLLIZO D= 12cm a 15cm</v>
          </cell>
          <cell r="F721" t="str">
            <v>ML</v>
          </cell>
          <cell r="G721">
            <v>15225</v>
          </cell>
        </row>
        <row r="722">
          <cell r="D722">
            <v>7567</v>
          </cell>
          <cell r="E722" t="str">
            <v>SEÑAL EN POLIETILENO ALVEOLAR PARE-SIGA 45cms. DECORADA CON REFLECTIVO, GRADO ALTA INTENSIDAD</v>
          </cell>
          <cell r="F722" t="str">
            <v>UN</v>
          </cell>
          <cell r="G722">
            <v>53550</v>
          </cell>
        </row>
        <row r="723">
          <cell r="D723">
            <v>7568</v>
          </cell>
          <cell r="E723" t="str">
            <v>EXTINTOR x 5LB</v>
          </cell>
          <cell r="F723" t="str">
            <v>UN</v>
          </cell>
          <cell r="G723">
            <v>31900</v>
          </cell>
        </row>
        <row r="724">
          <cell r="D724">
            <v>7569</v>
          </cell>
          <cell r="E724" t="str">
            <v>BOTIQUIN PRIMEROS AUXILIOS CON MEDICAMENTOS DE 22CM X 27CM</v>
          </cell>
          <cell r="F724" t="str">
            <v>UN</v>
          </cell>
          <cell r="G724">
            <v>49900</v>
          </cell>
        </row>
        <row r="725">
          <cell r="D725">
            <v>7570</v>
          </cell>
          <cell r="E725" t="str">
            <v>CAMILLA EN MADERA NUEVA 0.70 x 1.4MT</v>
          </cell>
          <cell r="F725" t="str">
            <v>DIA</v>
          </cell>
          <cell r="G725">
            <v>250</v>
          </cell>
        </row>
        <row r="726">
          <cell r="D726">
            <v>7571</v>
          </cell>
          <cell r="E726" t="str">
            <v>CONOS H= 0,9- 1,0mt</v>
          </cell>
          <cell r="F726" t="str">
            <v>UN</v>
          </cell>
          <cell r="G726">
            <v>77350</v>
          </cell>
        </row>
        <row r="727">
          <cell r="D727">
            <v>7575</v>
          </cell>
          <cell r="E727" t="str">
            <v>CAPA IMPERMEABLE CALIBRE 14 - 16</v>
          </cell>
          <cell r="F727" t="str">
            <v>UN</v>
          </cell>
          <cell r="G727">
            <v>17990</v>
          </cell>
        </row>
        <row r="728">
          <cell r="D728">
            <v>7576</v>
          </cell>
          <cell r="E728" t="str">
            <v>PROTECCION AUDITIVA DE INSERTAR (PAR)</v>
          </cell>
          <cell r="F728" t="str">
            <v>UN</v>
          </cell>
          <cell r="G728">
            <v>612</v>
          </cell>
        </row>
        <row r="729">
          <cell r="D729">
            <v>7577</v>
          </cell>
          <cell r="E729" t="str">
            <v>GAFAS DE SEGURIDAD</v>
          </cell>
          <cell r="F729" t="str">
            <v>UN</v>
          </cell>
          <cell r="G729">
            <v>5230</v>
          </cell>
        </row>
        <row r="730">
          <cell r="D730">
            <v>7578</v>
          </cell>
          <cell r="E730" t="str">
            <v>GUANTES DE VAQUETA</v>
          </cell>
          <cell r="F730" t="str">
            <v>UN</v>
          </cell>
          <cell r="G730">
            <v>7200</v>
          </cell>
        </row>
        <row r="731">
          <cell r="D731">
            <v>7579</v>
          </cell>
          <cell r="E731" t="str">
            <v>MASCARILLA DESECHABLE</v>
          </cell>
          <cell r="F731" t="str">
            <v>UN</v>
          </cell>
          <cell r="G731">
            <v>432</v>
          </cell>
        </row>
        <row r="732">
          <cell r="D732">
            <v>7580</v>
          </cell>
          <cell r="E732" t="str">
            <v>CASCO DE SEGURIDAD DIELECTRICO</v>
          </cell>
          <cell r="F732" t="str">
            <v>UN</v>
          </cell>
          <cell r="G732">
            <v>14579</v>
          </cell>
        </row>
        <row r="733">
          <cell r="D733">
            <v>7582</v>
          </cell>
          <cell r="E733" t="str">
            <v>PETO EN CARNAZA</v>
          </cell>
          <cell r="F733" t="str">
            <v>UN</v>
          </cell>
          <cell r="G733">
            <v>18000</v>
          </cell>
        </row>
        <row r="734">
          <cell r="D734">
            <v>7583</v>
          </cell>
          <cell r="E734" t="str">
            <v>PROTECTOR AUDITIVO TIPO COPA</v>
          </cell>
          <cell r="F734" t="str">
            <v>UN</v>
          </cell>
          <cell r="G734">
            <v>13965</v>
          </cell>
        </row>
        <row r="735">
          <cell r="D735">
            <v>7585</v>
          </cell>
          <cell r="E735" t="str">
            <v>SARDINEL ALTO RAMPA A86</v>
          </cell>
          <cell r="F735" t="str">
            <v>ML</v>
          </cell>
          <cell r="G735">
            <v>24500</v>
          </cell>
        </row>
        <row r="736">
          <cell r="D736">
            <v>7586</v>
          </cell>
          <cell r="E736" t="str">
            <v>ESTOPEROL 10 cm x 3 cm (NO INCLUYE ELEMENTOS DE ANCLAJE)</v>
          </cell>
          <cell r="F736" t="str">
            <v>UN</v>
          </cell>
          <cell r="G736">
            <v>1666</v>
          </cell>
        </row>
        <row r="737">
          <cell r="D737">
            <v>7587</v>
          </cell>
          <cell r="E737" t="str">
            <v>PEGANTE EPOXICO DE DOS COMPONENTES</v>
          </cell>
          <cell r="F737" t="str">
            <v>KG</v>
          </cell>
          <cell r="G737">
            <v>81920</v>
          </cell>
        </row>
        <row r="738">
          <cell r="D738">
            <v>7596</v>
          </cell>
          <cell r="E738" t="str">
            <v>VIBRADOR TIPO AGUJA</v>
          </cell>
          <cell r="F738" t="str">
            <v>DIA</v>
          </cell>
          <cell r="G738">
            <v>17850</v>
          </cell>
        </row>
        <row r="739">
          <cell r="D739">
            <v>7598</v>
          </cell>
          <cell r="E739" t="str">
            <v>TRITURADO 1-1/2"</v>
          </cell>
          <cell r="F739" t="str">
            <v>M3</v>
          </cell>
          <cell r="G739">
            <v>45815</v>
          </cell>
        </row>
        <row r="740">
          <cell r="D740">
            <v>7603</v>
          </cell>
          <cell r="E740" t="str">
            <v>TUBERIA GRP 300mm (300mm-800mm PRESION) PN10 BAR SN 5000. No Incluye Transporte.</v>
          </cell>
          <cell r="F740" t="str">
            <v>ML</v>
          </cell>
          <cell r="G740">
            <v>126634</v>
          </cell>
        </row>
        <row r="741">
          <cell r="D741">
            <v>7604</v>
          </cell>
          <cell r="E741" t="str">
            <v>TUBERIA GRP 400mm (300mm-800mm PRESION) PN 10 BAR SN 5000. No Incluye Transporte.</v>
          </cell>
          <cell r="F741" t="str">
            <v>ML</v>
          </cell>
          <cell r="G741">
            <v>200077</v>
          </cell>
        </row>
        <row r="742">
          <cell r="D742">
            <v>7606</v>
          </cell>
          <cell r="E742" t="str">
            <v>TUBERIA GRP 500mm (300mm-800mm PRESION) PN 10 BAR SN 5000. No Incluye Transporte.</v>
          </cell>
          <cell r="F742" t="str">
            <v>ML</v>
          </cell>
          <cell r="G742">
            <v>287919</v>
          </cell>
        </row>
        <row r="743">
          <cell r="D743">
            <v>7607</v>
          </cell>
          <cell r="E743" t="str">
            <v>TUBERIA GRP 600mm (300mm-800mm PRESION) PN 10 BAR SN 5000. NO INCLUYE TRANSPORTE</v>
          </cell>
          <cell r="F743" t="str">
            <v>ML</v>
          </cell>
          <cell r="G743">
            <v>397142</v>
          </cell>
        </row>
        <row r="744">
          <cell r="D744">
            <v>7608</v>
          </cell>
          <cell r="E744" t="str">
            <v>TUBERIA GRP 700mm (300mm-800mm PRESION) PN 10 BAR SN 5000. NO INCLUYE TRANSPORTE</v>
          </cell>
          <cell r="F744" t="str">
            <v>ML</v>
          </cell>
          <cell r="G744">
            <v>502537</v>
          </cell>
        </row>
        <row r="745">
          <cell r="D745">
            <v>7610</v>
          </cell>
          <cell r="E745" t="str">
            <v>GEOMALLA TENSAR BX 1100 \ FORTGRID BX 30</v>
          </cell>
          <cell r="F745" t="str">
            <v>M2</v>
          </cell>
          <cell r="G745">
            <v>6931</v>
          </cell>
        </row>
        <row r="746">
          <cell r="D746">
            <v>7611</v>
          </cell>
          <cell r="E746" t="str">
            <v>GEOMALLA TENSAR BX 1200 \ FORTGRID BX 50</v>
          </cell>
          <cell r="F746" t="str">
            <v>M2</v>
          </cell>
          <cell r="G746">
            <v>10729</v>
          </cell>
        </row>
        <row r="747">
          <cell r="D747">
            <v>7613</v>
          </cell>
          <cell r="E747" t="str">
            <v>TUBERIA GRP 800mm (300mm-800mm PRESION) PN 10 BAR SN 5000. No Incluye Transporte.</v>
          </cell>
          <cell r="F747" t="str">
            <v>ML</v>
          </cell>
          <cell r="G747">
            <v>609875</v>
          </cell>
        </row>
        <row r="748">
          <cell r="D748">
            <v>7614</v>
          </cell>
          <cell r="E748" t="str">
            <v>TUBERIA GRP 900mm (600mm-2400mm FLUJO LIBRE) PN 10 BAR SN 5000. No Incluye Transporte.</v>
          </cell>
          <cell r="F748" t="str">
            <v>ML</v>
          </cell>
          <cell r="G748">
            <v>731850</v>
          </cell>
        </row>
        <row r="749">
          <cell r="D749">
            <v>7615</v>
          </cell>
          <cell r="E749" t="str">
            <v>TUBERIA GRP 1000mm (600mm-2400mm FLUJO LIBRE) PN 1 BAR SN 5000. No Incluye Transporte.</v>
          </cell>
          <cell r="F749" t="str">
            <v>ML</v>
          </cell>
          <cell r="G749">
            <v>878220</v>
          </cell>
        </row>
        <row r="750">
          <cell r="D750">
            <v>7616</v>
          </cell>
          <cell r="E750" t="str">
            <v>TUBERIA GRP 1100mm (600mm-2400mm FLUJO LIBRE) PN 1 BAR SN 5000. No Incluye Transporte.</v>
          </cell>
          <cell r="F750" t="str">
            <v>ML</v>
          </cell>
          <cell r="G750">
            <v>1024590</v>
          </cell>
        </row>
        <row r="751">
          <cell r="D751">
            <v>7617</v>
          </cell>
          <cell r="E751" t="str">
            <v>TUBERIA GRP 1200mm (600mm-2400mm FLUJO LIBRE) PN 1 BAR SN 5000. NO INCLUYE TRANSPORTE.</v>
          </cell>
          <cell r="F751" t="str">
            <v>ML</v>
          </cell>
          <cell r="G751">
            <v>1175839</v>
          </cell>
        </row>
        <row r="752">
          <cell r="D752">
            <v>7618</v>
          </cell>
          <cell r="E752" t="str">
            <v>TUBERIA GRP 1300 (600mm-2400mm FLUJO LIBRE) PN 1 BAR SN 5000. NO INCLUYE TRANSPORTE</v>
          </cell>
          <cell r="F752" t="str">
            <v>ML</v>
          </cell>
          <cell r="G752">
            <v>1356362</v>
          </cell>
        </row>
        <row r="753">
          <cell r="D753">
            <v>7619</v>
          </cell>
          <cell r="E753" t="str">
            <v>TUBERIA GRP 1400 (600mm-2400mm FLUJO LIBRE) PN 1 BAR SN 5000. NO INCLUYE TRANSPORTE</v>
          </cell>
          <cell r="F753" t="str">
            <v>ML</v>
          </cell>
          <cell r="G753">
            <v>1522248</v>
          </cell>
        </row>
        <row r="754">
          <cell r="D754">
            <v>7620</v>
          </cell>
          <cell r="E754" t="str">
            <v>TUBERIA GRP 1500 (600mm-2400mm FLUJO LIBRE) PN 1 BAR SN 5000. NO INCLUYE TRANSPORTE</v>
          </cell>
          <cell r="F754" t="str">
            <v>ML</v>
          </cell>
          <cell r="G754">
            <v>1727166</v>
          </cell>
        </row>
        <row r="755">
          <cell r="D755">
            <v>7621</v>
          </cell>
          <cell r="E755" t="str">
            <v>TUBERIA GRP 1600 (600mm-2400mm FLUJO LIBRE) PN 1 BAR SN 5000. NO INCLUYE TRANSPORTE</v>
          </cell>
          <cell r="F755" t="str">
            <v>ML</v>
          </cell>
          <cell r="G755">
            <v>1951600</v>
          </cell>
        </row>
        <row r="756">
          <cell r="D756">
            <v>7622</v>
          </cell>
          <cell r="E756" t="str">
            <v>TUBERIA GRP 1700 (600mm-2400mm FLUJO LIBRE) PN 1 BAR SN 5000. NO INCLUYE TRANSPORTE</v>
          </cell>
          <cell r="F756" t="str">
            <v>ML</v>
          </cell>
          <cell r="G756">
            <v>2171155</v>
          </cell>
        </row>
        <row r="757">
          <cell r="D757">
            <v>7626</v>
          </cell>
          <cell r="E757" t="str">
            <v>ACOPLE GRP 300mm (PN 10 Bar) No Incluye Transporte.</v>
          </cell>
          <cell r="F757" t="str">
            <v>UN</v>
          </cell>
          <cell r="G757">
            <v>143625</v>
          </cell>
        </row>
        <row r="758">
          <cell r="D758">
            <v>7627</v>
          </cell>
          <cell r="E758" t="str">
            <v>ACOPLE GRP 350mm (PN 10 Bar) No Incluye Transporte.</v>
          </cell>
          <cell r="F758" t="str">
            <v>UN</v>
          </cell>
          <cell r="G758">
            <v>180398</v>
          </cell>
        </row>
        <row r="759">
          <cell r="D759">
            <v>7628</v>
          </cell>
          <cell r="E759" t="str">
            <v>ACOPLE GRP 400mm (PN 10 Bar) - NO INCLUYE TRANSPORTE</v>
          </cell>
          <cell r="F759" t="str">
            <v>UN</v>
          </cell>
          <cell r="G759">
            <v>216172</v>
          </cell>
        </row>
        <row r="760">
          <cell r="D760">
            <v>7630</v>
          </cell>
          <cell r="E760" t="str">
            <v>ACOPLE GRP 500mm (PN 10 Bar) - NO INCLUYE TRANSPORTE</v>
          </cell>
          <cell r="F760" t="str">
            <v>UN</v>
          </cell>
          <cell r="G760">
            <v>297269</v>
          </cell>
        </row>
        <row r="761">
          <cell r="D761">
            <v>7631</v>
          </cell>
          <cell r="E761" t="str">
            <v>ACOPLE GRP 600mm (PN 10 Bar) - NO INCLUYE TRANSPORTE</v>
          </cell>
          <cell r="F761" t="str">
            <v>UN</v>
          </cell>
          <cell r="G761">
            <v>466108</v>
          </cell>
        </row>
        <row r="762">
          <cell r="D762">
            <v>7632</v>
          </cell>
          <cell r="E762" t="str">
            <v>ACOPLE GRP 700mm (PN 10 Bar) - NO INCLUYE TRANSPORTE</v>
          </cell>
          <cell r="F762" t="str">
            <v>UN</v>
          </cell>
          <cell r="G762">
            <v>627312</v>
          </cell>
        </row>
        <row r="763">
          <cell r="D763">
            <v>7633</v>
          </cell>
          <cell r="E763" t="str">
            <v>ACOPLE GRP 800mm (PN 10 Bar) - NO INCLUYE TRANSPORTE</v>
          </cell>
          <cell r="F763" t="str">
            <v>UN</v>
          </cell>
          <cell r="G763">
            <v>627463</v>
          </cell>
        </row>
        <row r="764">
          <cell r="D764">
            <v>7634</v>
          </cell>
          <cell r="E764" t="str">
            <v>ACOPLE GRP 900mm (PN 10 Bar) - NO INCLUYE TRANSPORTE</v>
          </cell>
          <cell r="F764" t="str">
            <v>UN</v>
          </cell>
          <cell r="G764">
            <v>710061</v>
          </cell>
        </row>
        <row r="765">
          <cell r="D765">
            <v>7635</v>
          </cell>
          <cell r="E765" t="str">
            <v>ACOPLE GRP 1000mm  (PN 1 BAR) - NO INCLUYE TRANSPORTE</v>
          </cell>
          <cell r="F765" t="str">
            <v>UN</v>
          </cell>
          <cell r="G765">
            <v>746570</v>
          </cell>
        </row>
        <row r="766">
          <cell r="D766">
            <v>7636</v>
          </cell>
          <cell r="E766" t="str">
            <v>ACOPLE GRP 1100mm  (PN 1 BAR) - NO INCLUYE TRANSPORTE</v>
          </cell>
          <cell r="F766" t="str">
            <v>UN</v>
          </cell>
          <cell r="G766">
            <v>803145</v>
          </cell>
        </row>
        <row r="767">
          <cell r="D767">
            <v>7637</v>
          </cell>
          <cell r="E767" t="str">
            <v>ACOPLE GRP 1200mm  (PN 1 BAR) - NO INCLUYE TRANSPORTE</v>
          </cell>
          <cell r="F767" t="str">
            <v>UN</v>
          </cell>
          <cell r="G767">
            <v>864953</v>
          </cell>
        </row>
        <row r="768">
          <cell r="D768">
            <v>7638</v>
          </cell>
          <cell r="E768" t="str">
            <v>ACOPLE GRP 1300mm  (PN 1 BAR) - NO INCLUYE TRANSPORTE</v>
          </cell>
          <cell r="F768" t="str">
            <v>UN</v>
          </cell>
          <cell r="G768">
            <v>961163</v>
          </cell>
        </row>
        <row r="769">
          <cell r="D769">
            <v>7639</v>
          </cell>
          <cell r="E769" t="str">
            <v>ACOPLE GRP 1400mm  (PN 1 BAR)</v>
          </cell>
          <cell r="F769" t="str">
            <v>UN</v>
          </cell>
          <cell r="G769">
            <v>1014832</v>
          </cell>
        </row>
        <row r="770">
          <cell r="D770">
            <v>7640</v>
          </cell>
          <cell r="E770" t="str">
            <v>ACOPLE GRP 1500mm  (PN 1 BAR) - NO INCLUYE TRANSPORTE</v>
          </cell>
          <cell r="F770" t="str">
            <v>UN</v>
          </cell>
          <cell r="G770">
            <v>1068501</v>
          </cell>
        </row>
        <row r="771">
          <cell r="D771">
            <v>7641</v>
          </cell>
          <cell r="E771" t="str">
            <v>ACOPLE GRP 1600mm  (PN 1 BAR)</v>
          </cell>
          <cell r="F771" t="str">
            <v>UN</v>
          </cell>
          <cell r="G771">
            <v>1195355</v>
          </cell>
        </row>
        <row r="772">
          <cell r="D772">
            <v>7642</v>
          </cell>
          <cell r="E772" t="str">
            <v>ACOPLE GRP 1700mm  (PN 1 BAR)</v>
          </cell>
          <cell r="F772" t="str">
            <v>UN</v>
          </cell>
          <cell r="G772">
            <v>1249024</v>
          </cell>
        </row>
        <row r="773">
          <cell r="D773">
            <v>7643</v>
          </cell>
          <cell r="E773" t="str">
            <v>ACOPLE GRP 1800mm  (PN 1 BAR) - NO INCLUYE TRANSPORTE</v>
          </cell>
          <cell r="F773" t="str">
            <v>UN</v>
          </cell>
          <cell r="G773">
            <v>1419789</v>
          </cell>
        </row>
        <row r="774">
          <cell r="D774">
            <v>7644</v>
          </cell>
          <cell r="E774" t="str">
            <v>ACOPLE GRP 2000mm  (PN 1 BAR) - NO INCLUYE TRANSPORTE</v>
          </cell>
          <cell r="F774" t="str">
            <v>UN</v>
          </cell>
          <cell r="G774">
            <v>1583345</v>
          </cell>
        </row>
        <row r="775">
          <cell r="D775">
            <v>7645</v>
          </cell>
          <cell r="E775" t="str">
            <v>TUBERIA GRP 1800 (600mm-2400mm FLUJO LIBRE) PN 1 BAR SN 5000 - NO INCLUYE TRANSPORTE</v>
          </cell>
          <cell r="F775" t="str">
            <v>ML</v>
          </cell>
          <cell r="G775">
            <v>1636727</v>
          </cell>
        </row>
        <row r="776">
          <cell r="D776">
            <v>7646</v>
          </cell>
          <cell r="E776" t="str">
            <v>TUBERIA GRP 2000 (600mm-2400mm FLUJO LIBRE) PN 1 BAR SN 5000 - NO INCLUYE TRANSPORTE</v>
          </cell>
          <cell r="F776" t="str">
            <v>ML</v>
          </cell>
          <cell r="G776">
            <v>1978264</v>
          </cell>
        </row>
        <row r="777">
          <cell r="D777">
            <v>7647</v>
          </cell>
          <cell r="E777" t="str">
            <v>ACOPLE GRP 2400mm - PN 1 BAR - NO INCLUYE TRANSPORTE</v>
          </cell>
          <cell r="F777" t="str">
            <v>UN</v>
          </cell>
          <cell r="G777">
            <v>2034543</v>
          </cell>
        </row>
        <row r="778">
          <cell r="D778">
            <v>7648</v>
          </cell>
          <cell r="E778" t="str">
            <v>TUBERIA GRP 2400 (600mm-2400mm FLUJO LIBRE) - PN 1 BAR SN 5000 - NO INCLUYE TRANSPORTE</v>
          </cell>
          <cell r="F778" t="str">
            <v>ML</v>
          </cell>
          <cell r="G778">
            <v>2755961</v>
          </cell>
        </row>
        <row r="779">
          <cell r="D779">
            <v>7650</v>
          </cell>
          <cell r="E779" t="str">
            <v>RECUBRIMIENTO BARRERA EPOXICO</v>
          </cell>
          <cell r="F779" t="str">
            <v>GLN</v>
          </cell>
          <cell r="G779">
            <v>140875</v>
          </cell>
        </row>
        <row r="780">
          <cell r="D780">
            <v>7651</v>
          </cell>
          <cell r="E780" t="str">
            <v>CATALIZADOR BARRERA EPOXICA COMPONENTE B</v>
          </cell>
          <cell r="F780" t="str">
            <v>GLN</v>
          </cell>
          <cell r="G780">
            <v>100198</v>
          </cell>
        </row>
        <row r="781">
          <cell r="D781">
            <v>7652</v>
          </cell>
          <cell r="E781" t="str">
            <v>RECUBRIMIENTO EN ESMALTE URETANO GRIS</v>
          </cell>
          <cell r="F781" t="str">
            <v>GLN</v>
          </cell>
          <cell r="G781">
            <v>216500</v>
          </cell>
        </row>
        <row r="782">
          <cell r="D782">
            <v>7653</v>
          </cell>
          <cell r="E782" t="str">
            <v>CATALIZADOR ESMALTE  URETANO (COMPONENTE B)</v>
          </cell>
          <cell r="F782" t="str">
            <v>GLN</v>
          </cell>
          <cell r="G782">
            <v>220150</v>
          </cell>
        </row>
        <row r="783">
          <cell r="D783">
            <v>7654</v>
          </cell>
          <cell r="E783" t="str">
            <v>DISOLVENTE EPOXICO</v>
          </cell>
          <cell r="F783" t="str">
            <v>GLN</v>
          </cell>
          <cell r="G783">
            <v>42209</v>
          </cell>
        </row>
        <row r="784">
          <cell r="D784">
            <v>7655</v>
          </cell>
          <cell r="E784" t="str">
            <v>DISOLVENTE URETANO</v>
          </cell>
          <cell r="F784" t="str">
            <v>GLN</v>
          </cell>
          <cell r="G784">
            <v>61101</v>
          </cell>
        </row>
        <row r="785">
          <cell r="D785">
            <v>7656</v>
          </cell>
          <cell r="E785" t="str">
            <v>IMPRIMANTE EPOXICO RICO EN ZINC</v>
          </cell>
          <cell r="F785" t="str">
            <v>GLN</v>
          </cell>
          <cell r="G785">
            <v>131311</v>
          </cell>
        </row>
        <row r="786">
          <cell r="D786">
            <v>7657</v>
          </cell>
          <cell r="E786" t="str">
            <v>CATALIZADOR PARA IMPRIMANTE EPOXICO RICO EN ZINC</v>
          </cell>
          <cell r="F786" t="str">
            <v>GLN</v>
          </cell>
          <cell r="G786">
            <v>122505</v>
          </cell>
        </row>
        <row r="787">
          <cell r="D787">
            <v>7658</v>
          </cell>
          <cell r="E787" t="str">
            <v>MEZCLA ASFÁLTICA EN CALIENTE CON ASFALTO MODIFICADO CON GRANO DE CAUCHO RECICLADO (GCR)</v>
          </cell>
          <cell r="F787" t="str">
            <v>M3</v>
          </cell>
          <cell r="G787">
            <v>660450</v>
          </cell>
        </row>
        <row r="788">
          <cell r="D788">
            <v>7664</v>
          </cell>
          <cell r="E788" t="str">
            <v>SEÑALETICA SITP 1-2 RUTAS H=3.75 CON O SIN CENEFA</v>
          </cell>
          <cell r="F788" t="str">
            <v>UN</v>
          </cell>
          <cell r="G788">
            <v>931770</v>
          </cell>
        </row>
        <row r="789">
          <cell r="D789">
            <v>7680</v>
          </cell>
          <cell r="E789" t="str">
            <v>PINTURA EN ESMALTE DOMESTICO</v>
          </cell>
          <cell r="F789" t="str">
            <v>GLN</v>
          </cell>
          <cell r="G789">
            <v>42900</v>
          </cell>
        </row>
        <row r="790">
          <cell r="D790">
            <v>7686</v>
          </cell>
          <cell r="E790" t="str">
            <v>BASE GRANULAR BG_B CON RECICLADO DE CONCRETO HIDRAULICO</v>
          </cell>
          <cell r="F790" t="str">
            <v>M3</v>
          </cell>
          <cell r="G790">
            <v>65450</v>
          </cell>
        </row>
        <row r="791">
          <cell r="D791">
            <v>7687</v>
          </cell>
          <cell r="E791" t="str">
            <v>BASE GRANULAR BG_A CON RECICLADO DE CONCRETO HIDRAULICO</v>
          </cell>
          <cell r="F791" t="str">
            <v>M3</v>
          </cell>
          <cell r="G791">
            <v>74000</v>
          </cell>
        </row>
        <row r="792">
          <cell r="D792">
            <v>7688</v>
          </cell>
          <cell r="E792" t="str">
            <v>BASE GRANULAR BG_C CON RECICLADO DE CONCRETO HIDRAULICO</v>
          </cell>
          <cell r="F792" t="str">
            <v>M3</v>
          </cell>
          <cell r="G792">
            <v>65450</v>
          </cell>
        </row>
        <row r="793">
          <cell r="D793">
            <v>7689</v>
          </cell>
          <cell r="E793" t="str">
            <v>SUBBASE GRANULAR SBG_A CON RECICLADO DE CONCRETO HIDRAULICO</v>
          </cell>
          <cell r="F793" t="str">
            <v>M3</v>
          </cell>
          <cell r="G793">
            <v>59500</v>
          </cell>
        </row>
        <row r="794">
          <cell r="D794">
            <v>7690</v>
          </cell>
          <cell r="E794" t="str">
            <v>SUBBASE GRANULAR SBG_B CON RECICLADO DE CONCRETO HIDRAULICO</v>
          </cell>
          <cell r="F794" t="str">
            <v>M3</v>
          </cell>
          <cell r="G794">
            <v>59500</v>
          </cell>
        </row>
        <row r="795">
          <cell r="D795">
            <v>7691</v>
          </cell>
          <cell r="E795" t="str">
            <v>SUBBASE GRANULAR SBG_C CON RECICLADO DE CONCRETO HIDRAULICO</v>
          </cell>
          <cell r="F795" t="str">
            <v>M3</v>
          </cell>
          <cell r="G795">
            <v>59500</v>
          </cell>
        </row>
        <row r="796">
          <cell r="D796">
            <v>7692</v>
          </cell>
          <cell r="E796" t="str">
            <v>SUBBASE GRANULAR CON RECICLADO DE CONCRETO ASFALTICO</v>
          </cell>
          <cell r="F796" t="str">
            <v>M3</v>
          </cell>
          <cell r="G796">
            <v>63070</v>
          </cell>
        </row>
        <row r="797">
          <cell r="D797">
            <v>7695</v>
          </cell>
          <cell r="E797" t="str">
            <v>SIERRA ELECTRICA CALADORA</v>
          </cell>
          <cell r="F797" t="str">
            <v>HR</v>
          </cell>
          <cell r="G797">
            <v>1238</v>
          </cell>
        </row>
        <row r="798">
          <cell r="D798">
            <v>7696</v>
          </cell>
          <cell r="E798" t="str">
            <v>DESTORNILLADOR DE IMPACTO</v>
          </cell>
          <cell r="F798" t="str">
            <v>HR</v>
          </cell>
          <cell r="G798">
            <v>1612</v>
          </cell>
        </row>
        <row r="799">
          <cell r="D799">
            <v>7697</v>
          </cell>
          <cell r="E799" t="str">
            <v>PLANTA ELECTRICA 4KW - INCLUYE COMBUSTIBLE</v>
          </cell>
          <cell r="F799" t="str">
            <v>HR</v>
          </cell>
          <cell r="G799">
            <v>5345</v>
          </cell>
        </row>
        <row r="800">
          <cell r="D800">
            <v>7698</v>
          </cell>
          <cell r="E800" t="str">
            <v>PULIDORA MANUAL ELECTRICA</v>
          </cell>
          <cell r="F800" t="str">
            <v>HR</v>
          </cell>
          <cell r="G800">
            <v>1949</v>
          </cell>
        </row>
        <row r="801">
          <cell r="D801">
            <v>7699</v>
          </cell>
          <cell r="E801" t="str">
            <v>DISCO DE CORTE METAL 7 X 1/8"</v>
          </cell>
          <cell r="F801" t="str">
            <v>UN</v>
          </cell>
          <cell r="G801">
            <v>6550</v>
          </cell>
        </row>
        <row r="802">
          <cell r="D802">
            <v>7700</v>
          </cell>
          <cell r="E802" t="str">
            <v>DISCO ABRASIVO DESBASTE METAL 7 X 1/4"</v>
          </cell>
          <cell r="F802" t="str">
            <v>UN</v>
          </cell>
          <cell r="G802">
            <v>6900</v>
          </cell>
        </row>
        <row r="803">
          <cell r="D803">
            <v>7701</v>
          </cell>
          <cell r="E803" t="str">
            <v>TALADRO ROTOPERCUTOR HASTA 3/4"</v>
          </cell>
          <cell r="F803" t="str">
            <v>HR</v>
          </cell>
          <cell r="G803">
            <v>2083</v>
          </cell>
        </row>
        <row r="804">
          <cell r="D804">
            <v>7702</v>
          </cell>
          <cell r="E804" t="str">
            <v>PISO EN ALUMINIO PARA PUENTES PEATONALES Y ESTACIONES TRANSMILENIO EN ALEACIÓN AA6070 - INCLUYE PERFILES DE ALUMINIO DE 30.5mm DE ALTURA Y 100mm DE ANCHO, SIN TROQUELAR.</v>
          </cell>
          <cell r="F804" t="str">
            <v>M2</v>
          </cell>
          <cell r="G804">
            <v>389546</v>
          </cell>
        </row>
        <row r="805">
          <cell r="D805">
            <v>7707</v>
          </cell>
          <cell r="E805" t="str">
            <v>GUADAÑADORA</v>
          </cell>
          <cell r="F805" t="str">
            <v>DIA</v>
          </cell>
          <cell r="G805">
            <v>31900</v>
          </cell>
        </row>
        <row r="806">
          <cell r="D806">
            <v>7710</v>
          </cell>
          <cell r="E806" t="str">
            <v>PLAQUETA TIPO REJILLA (PEATONAL) 0.40 x 0.40 e= 6cm</v>
          </cell>
          <cell r="F806" t="str">
            <v>UN</v>
          </cell>
          <cell r="G806">
            <v>27775</v>
          </cell>
        </row>
        <row r="807">
          <cell r="D807">
            <v>7713</v>
          </cell>
          <cell r="E807" t="str">
            <v>CODO PVC 45° D= 1 1/2"</v>
          </cell>
          <cell r="F807" t="str">
            <v>UN</v>
          </cell>
          <cell r="G807">
            <v>7245</v>
          </cell>
        </row>
        <row r="808">
          <cell r="D808">
            <v>7714</v>
          </cell>
          <cell r="E808" t="str">
            <v>LLAMA AMARILLA (suministro y plantación. incluye tierra negra )</v>
          </cell>
          <cell r="F808" t="str">
            <v>M2</v>
          </cell>
          <cell r="G808">
            <v>148750</v>
          </cell>
        </row>
        <row r="809">
          <cell r="D809">
            <v>7715</v>
          </cell>
          <cell r="E809" t="str">
            <v>COLA DE ZORRO (Suministro y plantación, incluye tierra negra , transporte y disposición final de escombros)</v>
          </cell>
          <cell r="F809" t="str">
            <v>M2</v>
          </cell>
          <cell r="G809">
            <v>162688</v>
          </cell>
        </row>
        <row r="810">
          <cell r="D810">
            <v>7717</v>
          </cell>
          <cell r="E810" t="str">
            <v>EUCALIPTO POMARROSO H=1.5mt (Incluye siembra caja, tierra, abono y tutor)</v>
          </cell>
          <cell r="F810" t="str">
            <v>UN</v>
          </cell>
          <cell r="G810">
            <v>55000</v>
          </cell>
        </row>
        <row r="811">
          <cell r="D811">
            <v>7718</v>
          </cell>
          <cell r="E811" t="str">
            <v>CHICALA H=1.5 (Incluye siembra, caja, tierra,  abono y tutor)</v>
          </cell>
          <cell r="F811" t="str">
            <v>UN</v>
          </cell>
          <cell r="G811">
            <v>150000</v>
          </cell>
        </row>
        <row r="812">
          <cell r="D812">
            <v>7720</v>
          </cell>
          <cell r="E812" t="str">
            <v>JAZMIN CHINO H= 1.5 mt (Incluye siembra, caja, tierra, abono y tutor</v>
          </cell>
          <cell r="F812" t="str">
            <v>UN</v>
          </cell>
          <cell r="G812">
            <v>128000</v>
          </cell>
        </row>
        <row r="813">
          <cell r="D813">
            <v>7722</v>
          </cell>
          <cell r="E813" t="str">
            <v>TUBERIA PVC PRESION E.L. D=1 1/2" RDE21 PSI 200</v>
          </cell>
          <cell r="F813" t="str">
            <v>ML</v>
          </cell>
          <cell r="G813">
            <v>10472</v>
          </cell>
        </row>
        <row r="814">
          <cell r="D814">
            <v>7723</v>
          </cell>
          <cell r="E814" t="str">
            <v>BLOQUEO Y TRANSPLANTE DE ARBOLES DE 1-5mt (Incluye transporte, recolección)</v>
          </cell>
          <cell r="F814" t="str">
            <v>UN</v>
          </cell>
          <cell r="G814">
            <v>1000000</v>
          </cell>
        </row>
        <row r="815">
          <cell r="D815">
            <v>7724</v>
          </cell>
          <cell r="E815" t="str">
            <v>BLOQUEO Y TRANSPLANTE DE ARBOLES DE 5 - 10mt (Incluye transporte, recolección)</v>
          </cell>
          <cell r="F815" t="str">
            <v>UN</v>
          </cell>
          <cell r="G815">
            <v>1500000</v>
          </cell>
        </row>
        <row r="816">
          <cell r="D816">
            <v>7725</v>
          </cell>
          <cell r="E816" t="str">
            <v>BLOQUEO Y TRANSPLANTE DE ARBOLES DE 10 - 15mt (Incluye transporte, recolección)</v>
          </cell>
          <cell r="F816" t="str">
            <v>UN</v>
          </cell>
          <cell r="G816">
            <v>2000000</v>
          </cell>
        </row>
        <row r="817">
          <cell r="D817">
            <v>7727</v>
          </cell>
          <cell r="E817" t="str">
            <v>TUBERIA ACERO AL CARBON SIN COSTURA SCH40 D=3"</v>
          </cell>
          <cell r="F817" t="str">
            <v>ML</v>
          </cell>
          <cell r="G817">
            <v>64647</v>
          </cell>
        </row>
        <row r="818">
          <cell r="D818">
            <v>7728</v>
          </cell>
          <cell r="E818" t="str">
            <v>TUBERIA ACERO AL CARBON SIN COSTURA SCH40 D=4"</v>
          </cell>
          <cell r="F818" t="str">
            <v>ML</v>
          </cell>
          <cell r="G818">
            <v>102108</v>
          </cell>
        </row>
        <row r="819">
          <cell r="D819">
            <v>7729</v>
          </cell>
          <cell r="E819" t="str">
            <v>TUBERIA ACERO AL CARBON SIN COSTURA SCH40 D=6"</v>
          </cell>
          <cell r="F819" t="str">
            <v>ML</v>
          </cell>
          <cell r="G819">
            <v>176663</v>
          </cell>
        </row>
        <row r="820">
          <cell r="D820">
            <v>7730</v>
          </cell>
          <cell r="E820" t="str">
            <v>TUBERIA ACERO AL CARBON SIN COSTURA SCH40 D=8"</v>
          </cell>
          <cell r="F820" t="str">
            <v>ML</v>
          </cell>
          <cell r="G820">
            <v>249783</v>
          </cell>
        </row>
        <row r="821">
          <cell r="D821">
            <v>7733</v>
          </cell>
          <cell r="E821" t="str">
            <v>TRANSPORTE TUBERIA ACERO AL CARBON</v>
          </cell>
          <cell r="F821" t="str">
            <v>KG</v>
          </cell>
          <cell r="G821">
            <v>31</v>
          </cell>
        </row>
        <row r="822">
          <cell r="D822">
            <v>7737</v>
          </cell>
          <cell r="E822" t="str">
            <v>ANALISIS GRANULOMETRICO  DE LOS AGREGADOS GRUESO Y FINO</v>
          </cell>
          <cell r="F822" t="str">
            <v>UN</v>
          </cell>
          <cell r="G822">
            <v>83300</v>
          </cell>
        </row>
        <row r="823">
          <cell r="D823">
            <v>7738</v>
          </cell>
          <cell r="E823" t="str">
            <v>RESISTENCIA A LA DEGRADACIÓN DE LOS AGREGADOS DE TAMAÑOS MENORES DE 37.5 MM (1½") POR MEDIO DE LA MÁQUINA DE LOS ÁNGELES (SIN TRITURACIÓN DE LOS AGREGADOS)</v>
          </cell>
          <cell r="F823" t="str">
            <v>UN</v>
          </cell>
          <cell r="G823">
            <v>109363</v>
          </cell>
        </row>
        <row r="824">
          <cell r="D824">
            <v>7743</v>
          </cell>
          <cell r="E824" t="str">
            <v>PORCENTAJE DE PARTÍCULAS FRACTURADAS EN UN AGREGADO GRUESO</v>
          </cell>
          <cell r="F824" t="str">
            <v>UN</v>
          </cell>
          <cell r="G824">
            <v>57970</v>
          </cell>
        </row>
        <row r="825">
          <cell r="D825">
            <v>7744</v>
          </cell>
          <cell r="E825" t="str">
            <v>ÍNDICES DE APLANAMIENTO Y ALARGAMIENTO DE LOS AGREGADOS PARA CARRETERAS</v>
          </cell>
          <cell r="F825" t="str">
            <v>UN</v>
          </cell>
          <cell r="G825">
            <v>95200</v>
          </cell>
        </row>
        <row r="826">
          <cell r="D826">
            <v>7750</v>
          </cell>
          <cell r="E826" t="str">
            <v>DENSIDAD, DENSIDAD RELATIVA (GRAVEDAD ESPECÍFICA) Y ABSORCIÓN DEL AGREGADO FINO</v>
          </cell>
          <cell r="F826" t="str">
            <v>UN</v>
          </cell>
          <cell r="G826">
            <v>67830</v>
          </cell>
        </row>
        <row r="827">
          <cell r="D827">
            <v>7752</v>
          </cell>
          <cell r="E827" t="str">
            <v>PENETRACION DE LOS MATERIALES BITUMINOSOS</v>
          </cell>
          <cell r="F827" t="str">
            <v>UN</v>
          </cell>
          <cell r="G827">
            <v>85279</v>
          </cell>
        </row>
        <row r="828">
          <cell r="D828">
            <v>7754</v>
          </cell>
          <cell r="E828" t="str">
            <v>DUCTILIDAD DE LOS MATERIALES ASFÁLTICOS</v>
          </cell>
          <cell r="F828" t="str">
            <v>UN</v>
          </cell>
          <cell r="G828">
            <v>109887</v>
          </cell>
        </row>
        <row r="829">
          <cell r="D829">
            <v>7755</v>
          </cell>
          <cell r="E829" t="str">
            <v>EVALUACIÓN DE LA SUSCEPTIBILIDAD AL AGUA DE LAS MEZCLAS DE CONCRETO ASFÁLTICO UTILIZANDO LA PRUEBA DE TRACCIÓN INDIRECTA (Séis probetas)</v>
          </cell>
          <cell r="F829" t="str">
            <v>UN</v>
          </cell>
          <cell r="G829">
            <v>773500</v>
          </cell>
        </row>
        <row r="830">
          <cell r="D830">
            <v>7758</v>
          </cell>
          <cell r="E830" t="str">
            <v>ENSAYO DE TENSIÓN INDIRECTA PARA DETERMINAR EL MÓDULO RESILIENTE DE MEZCLAS ASFÁLTICAS (3 TEMPERATURAS Y 3 FRECUENCIAS)</v>
          </cell>
          <cell r="F830" t="str">
            <v>UN</v>
          </cell>
          <cell r="G830">
            <v>1255679</v>
          </cell>
        </row>
        <row r="831">
          <cell r="D831">
            <v>7762</v>
          </cell>
          <cell r="E831" t="str">
            <v>MÓDULO DE ELASTICIDAD ESTÁTICO Y RELACIÓN DE POISSON DEL CONCRETO EN COMPRESIÓN</v>
          </cell>
          <cell r="F831" t="str">
            <v>UN</v>
          </cell>
          <cell r="G831">
            <v>200447</v>
          </cell>
        </row>
        <row r="832">
          <cell r="D832">
            <v>7766</v>
          </cell>
          <cell r="E832" t="str">
            <v>PUNTO DE ABLANDAMIENTO DE MATERIALES BITUMINOSOS (APARATO DE ANILLO Y BOLA)</v>
          </cell>
          <cell r="F832" t="str">
            <v>UN</v>
          </cell>
          <cell r="G832">
            <v>101000</v>
          </cell>
        </row>
        <row r="833">
          <cell r="D833">
            <v>7767</v>
          </cell>
          <cell r="E833" t="str">
            <v>ANDAMIO TUBULAR</v>
          </cell>
          <cell r="F833" t="str">
            <v>DIA</v>
          </cell>
          <cell r="G833">
            <v>595</v>
          </cell>
        </row>
        <row r="834">
          <cell r="D834">
            <v>7769</v>
          </cell>
          <cell r="E834" t="str">
            <v>PLANCHON PARA ANDAMIO</v>
          </cell>
          <cell r="F834" t="str">
            <v>DIA</v>
          </cell>
          <cell r="G834">
            <v>357</v>
          </cell>
        </row>
        <row r="835">
          <cell r="D835">
            <v>7770</v>
          </cell>
          <cell r="E835" t="str">
            <v>DISEÑO DE MEZCLAS ASFALTICAS METODO MARSHALL.</v>
          </cell>
          <cell r="F835" t="str">
            <v>UN</v>
          </cell>
          <cell r="G835">
            <v>1247899</v>
          </cell>
        </row>
        <row r="836">
          <cell r="D836">
            <v>7772</v>
          </cell>
          <cell r="E836" t="str">
            <v>DEMANDA BIOQUÍMICA DE OXIGENO (DBO5)</v>
          </cell>
          <cell r="F836" t="str">
            <v>UN</v>
          </cell>
          <cell r="G836">
            <v>38080</v>
          </cell>
        </row>
        <row r="837">
          <cell r="D837">
            <v>7773</v>
          </cell>
          <cell r="E837" t="str">
            <v>DEMANDA QUÍMICA DE OXIGENO (DQO)</v>
          </cell>
          <cell r="F837" t="str">
            <v>UN</v>
          </cell>
          <cell r="G837">
            <v>38080</v>
          </cell>
        </row>
        <row r="838">
          <cell r="D838">
            <v>7774</v>
          </cell>
          <cell r="E838" t="str">
            <v>OXÍGENO DISUELTO, MODIFICACIÓN DE AZIDA</v>
          </cell>
          <cell r="F838" t="str">
            <v>UN</v>
          </cell>
          <cell r="G838">
            <v>21171</v>
          </cell>
        </row>
        <row r="839">
          <cell r="D839">
            <v>7775</v>
          </cell>
          <cell r="E839" t="str">
            <v>NITROGENO TOTAL KSELDAHL</v>
          </cell>
          <cell r="F839" t="str">
            <v>UN</v>
          </cell>
          <cell r="G839">
            <v>41650</v>
          </cell>
        </row>
        <row r="840">
          <cell r="D840">
            <v>7776</v>
          </cell>
          <cell r="E840" t="str">
            <v>FOSFORO TOTAL</v>
          </cell>
          <cell r="F840" t="str">
            <v>UN</v>
          </cell>
          <cell r="G840">
            <v>23800</v>
          </cell>
        </row>
        <row r="841">
          <cell r="D841">
            <v>7777</v>
          </cell>
          <cell r="E841" t="str">
            <v>COLIFORMES TOTALES FERMENTACIÓN TUBOS MÚLTIPLES</v>
          </cell>
          <cell r="F841" t="str">
            <v>UN</v>
          </cell>
          <cell r="G841">
            <v>46500</v>
          </cell>
        </row>
        <row r="842">
          <cell r="D842">
            <v>7778</v>
          </cell>
          <cell r="E842" t="str">
            <v>COLIFORMES FECALES  FERMENTACIÓN TUBOS MÚLTIPLES</v>
          </cell>
          <cell r="F842" t="str">
            <v>UN</v>
          </cell>
          <cell r="G842">
            <v>46500</v>
          </cell>
        </row>
        <row r="843">
          <cell r="D843">
            <v>7780</v>
          </cell>
          <cell r="E843" t="str">
            <v>POTASIO</v>
          </cell>
          <cell r="F843" t="str">
            <v>UN</v>
          </cell>
          <cell r="G843">
            <v>28560</v>
          </cell>
        </row>
        <row r="844">
          <cell r="D844">
            <v>7781</v>
          </cell>
          <cell r="E844" t="str">
            <v>ACIDEZ TOTAL</v>
          </cell>
          <cell r="F844" t="str">
            <v>UN</v>
          </cell>
          <cell r="G844">
            <v>9520</v>
          </cell>
        </row>
        <row r="845">
          <cell r="D845">
            <v>7782</v>
          </cell>
          <cell r="E845" t="str">
            <v>ALCALINIDAD TOTAL</v>
          </cell>
          <cell r="F845" t="str">
            <v>UN</v>
          </cell>
          <cell r="G845">
            <v>9520</v>
          </cell>
        </row>
        <row r="846">
          <cell r="D846">
            <v>7783</v>
          </cell>
          <cell r="E846" t="str">
            <v>TURBIEDAD, MÉTODO NEFELOMÉTRICO</v>
          </cell>
          <cell r="F846" t="str">
            <v>UN</v>
          </cell>
          <cell r="G846">
            <v>10000</v>
          </cell>
        </row>
        <row r="847">
          <cell r="D847">
            <v>7784</v>
          </cell>
          <cell r="E847" t="str">
            <v>GRASAS Y ACEITES</v>
          </cell>
          <cell r="F847" t="str">
            <v>UN</v>
          </cell>
          <cell r="G847">
            <v>42840</v>
          </cell>
        </row>
        <row r="848">
          <cell r="D848">
            <v>7785</v>
          </cell>
          <cell r="E848" t="str">
            <v>SOLIDOS SUSPENDIDOS TOTALES, SECADO A 103°C - 105°C</v>
          </cell>
          <cell r="F848" t="str">
            <v>UN</v>
          </cell>
          <cell r="G848">
            <v>20944</v>
          </cell>
        </row>
        <row r="849">
          <cell r="D849">
            <v>7786</v>
          </cell>
          <cell r="E849" t="str">
            <v>SOLIDOS DISUELTOS TOTALES</v>
          </cell>
          <cell r="F849" t="str">
            <v>UN</v>
          </cell>
          <cell r="G849">
            <v>18683</v>
          </cell>
        </row>
        <row r="850">
          <cell r="D850">
            <v>7787</v>
          </cell>
          <cell r="E850" t="str">
            <v>SOLIDOS TOTALES, SECADO A 103°C - 105°C</v>
          </cell>
          <cell r="F850" t="str">
            <v>UN</v>
          </cell>
          <cell r="G850">
            <v>20944</v>
          </cell>
        </row>
        <row r="851">
          <cell r="D851">
            <v>7788</v>
          </cell>
          <cell r="E851" t="str">
            <v>SOLIDOS SEDIMENTABLES</v>
          </cell>
          <cell r="F851" t="str">
            <v>UN</v>
          </cell>
          <cell r="G851">
            <v>12495</v>
          </cell>
        </row>
        <row r="852">
          <cell r="D852">
            <v>7798</v>
          </cell>
          <cell r="E852" t="str">
            <v>PH</v>
          </cell>
          <cell r="F852" t="str">
            <v>UN</v>
          </cell>
          <cell r="G852">
            <v>5236</v>
          </cell>
        </row>
        <row r="853">
          <cell r="D853">
            <v>7800</v>
          </cell>
          <cell r="E853" t="str">
            <v>TEMPERATURA DEL AGUA</v>
          </cell>
          <cell r="F853" t="str">
            <v>UN</v>
          </cell>
          <cell r="G853">
            <v>2618</v>
          </cell>
        </row>
        <row r="854">
          <cell r="D854">
            <v>7801</v>
          </cell>
          <cell r="E854" t="str">
            <v>COLOR VERDADERO</v>
          </cell>
          <cell r="F854" t="str">
            <v>UN</v>
          </cell>
          <cell r="G854">
            <v>13090</v>
          </cell>
        </row>
        <row r="855">
          <cell r="D855">
            <v>7811</v>
          </cell>
          <cell r="E855" t="str">
            <v>CEPILLO INDUSTRIAL DE NYLON CON CABO DE 35CM A 42CM X 9CM X 17CM</v>
          </cell>
          <cell r="F855" t="str">
            <v>UN</v>
          </cell>
          <cell r="G855">
            <v>12556</v>
          </cell>
        </row>
        <row r="856">
          <cell r="D856">
            <v>7812</v>
          </cell>
          <cell r="E856" t="str">
            <v>CARRETILLA  RUEDA NEUMATICA PLATON METALICO CAPACIDAD CINCO PIES CUBICOS MANGO MADERA TIPO BUGGY</v>
          </cell>
          <cell r="F856" t="str">
            <v>UN</v>
          </cell>
          <cell r="G856">
            <v>119900</v>
          </cell>
        </row>
        <row r="857">
          <cell r="D857">
            <v>7813</v>
          </cell>
          <cell r="E857" t="str">
            <v>BARRA DE 18LB CON PUNTA Y PALA 150CM X 10CM</v>
          </cell>
          <cell r="F857" t="str">
            <v>UN</v>
          </cell>
          <cell r="G857">
            <v>84900</v>
          </cell>
        </row>
        <row r="858">
          <cell r="D858">
            <v>7814</v>
          </cell>
          <cell r="E858" t="str">
            <v>SERRUCHO DE 20" DIENTE ENDURECIDO</v>
          </cell>
          <cell r="F858" t="str">
            <v>UN</v>
          </cell>
          <cell r="G858">
            <v>16498</v>
          </cell>
        </row>
        <row r="859">
          <cell r="D859">
            <v>7815</v>
          </cell>
          <cell r="E859" t="str">
            <v>MARTILLO DE BOLA DE 2LB</v>
          </cell>
          <cell r="F859" t="str">
            <v>UN</v>
          </cell>
          <cell r="G859">
            <v>37900</v>
          </cell>
        </row>
        <row r="860">
          <cell r="D860">
            <v>7818</v>
          </cell>
          <cell r="E860" t="str">
            <v>CAMILLA MADERA PRIMEROS AUXILIOS INMOVILIZADOR CABEZA</v>
          </cell>
          <cell r="F860" t="str">
            <v>UN</v>
          </cell>
          <cell r="G860">
            <v>184322</v>
          </cell>
        </row>
        <row r="861">
          <cell r="D861">
            <v>7819</v>
          </cell>
          <cell r="E861" t="str">
            <v>EXTINTOR POLVO QUIMICO SECO DE 20LB TIPO ABC METALICO CON GANCHO Y AVISO</v>
          </cell>
          <cell r="F861" t="str">
            <v>UN</v>
          </cell>
          <cell r="G861">
            <v>79900</v>
          </cell>
        </row>
        <row r="862">
          <cell r="D862">
            <v>7821</v>
          </cell>
          <cell r="E862" t="str">
            <v>BOTA LISA DIELECTRICA CON PUNTERA EN ACERO DE CAUCHO, CINTA AMARILLA, PUNTERA Y PLANTILLA EN ACERO</v>
          </cell>
          <cell r="F862" t="str">
            <v>PAR</v>
          </cell>
          <cell r="G862">
            <v>79990</v>
          </cell>
        </row>
        <row r="863">
          <cell r="D863">
            <v>7822</v>
          </cell>
          <cell r="E863" t="str">
            <v>BOTA CUERO LISA NEGRA SEGURIDAD PUNTERA DE ACERO</v>
          </cell>
          <cell r="F863" t="str">
            <v>PAR</v>
          </cell>
          <cell r="G863">
            <v>53100</v>
          </cell>
        </row>
        <row r="864">
          <cell r="D864">
            <v>7823</v>
          </cell>
          <cell r="E864" t="str">
            <v>BOTA DE CAUCHO, CINTA AMARILLA, PUNTERA Y PLANTILLA EN ACERO</v>
          </cell>
          <cell r="F864" t="str">
            <v>PAR</v>
          </cell>
          <cell r="G864">
            <v>119000</v>
          </cell>
        </row>
        <row r="865">
          <cell r="D865">
            <v>7824</v>
          </cell>
          <cell r="E865" t="str">
            <v>PROTECTOR AUDITIVO TIPO TAPON DESECHABLE SIN CORDON</v>
          </cell>
          <cell r="F865" t="str">
            <v>PAR</v>
          </cell>
          <cell r="G865">
            <v>612</v>
          </cell>
        </row>
        <row r="866">
          <cell r="D866">
            <v>7825</v>
          </cell>
          <cell r="E866" t="str">
            <v>MASCARILLA DESECHABLE CONTRA POLVOS Y PARTICULAS NO TOXICAS</v>
          </cell>
          <cell r="F866" t="str">
            <v>UN</v>
          </cell>
          <cell r="G866">
            <v>1300</v>
          </cell>
        </row>
        <row r="867">
          <cell r="D867">
            <v>7826</v>
          </cell>
          <cell r="E867" t="str">
            <v>MASCARILLA DESECHABLE CON VALVULA CONTRA POLVO Y PARTICULAS NO TOXICAS</v>
          </cell>
          <cell r="F867" t="str">
            <v>UN</v>
          </cell>
          <cell r="G867">
            <v>4165</v>
          </cell>
        </row>
        <row r="868">
          <cell r="D868">
            <v>7827</v>
          </cell>
          <cell r="E868" t="str">
            <v>PROTECTOR AUDITIVO TIPO TAPON INSERCION EN SILICONA CON CORDEL EN ESTUCHE</v>
          </cell>
          <cell r="F868" t="str">
            <v>PAR</v>
          </cell>
          <cell r="G868">
            <v>2142</v>
          </cell>
        </row>
        <row r="869">
          <cell r="D869">
            <v>7830</v>
          </cell>
          <cell r="E869" t="str">
            <v>CARTUCHO VAPORES ORGANICOS</v>
          </cell>
          <cell r="F869" t="str">
            <v>PAR</v>
          </cell>
          <cell r="G869">
            <v>18781</v>
          </cell>
        </row>
        <row r="870">
          <cell r="D870">
            <v>7832</v>
          </cell>
          <cell r="E870" t="str">
            <v>BARBUQUEJO EN REATA CON MENTONERA CON TRES APOYOS PARA CASCO</v>
          </cell>
          <cell r="F870" t="str">
            <v>UN</v>
          </cell>
          <cell r="G870">
            <v>4590</v>
          </cell>
        </row>
        <row r="871">
          <cell r="D871">
            <v>7836</v>
          </cell>
          <cell r="E871" t="str">
            <v>ARNES MULTIPROPOSITO CON ESLINGA - 4 ANILLOS - PARA RESTRICCION Y DETENCION DE CAIDAS CON PUNTO FIJO</v>
          </cell>
          <cell r="F871" t="str">
            <v>UN</v>
          </cell>
          <cell r="G871">
            <v>248899</v>
          </cell>
        </row>
        <row r="872">
          <cell r="D872">
            <v>7837</v>
          </cell>
          <cell r="E872" t="str">
            <v>ESLINGA SEGURIDAD CINTA DE NYLON EN Y CON AMORTIGUADOR Y 2 MOSQUETONES GRANDES</v>
          </cell>
          <cell r="F872" t="str">
            <v>UN</v>
          </cell>
          <cell r="G872">
            <v>175069</v>
          </cell>
        </row>
        <row r="873">
          <cell r="D873">
            <v>7838</v>
          </cell>
          <cell r="E873" t="str">
            <v>IMPERMEABLE INDUSTRIAL PVC CON CAPUCHA EN NYLON</v>
          </cell>
          <cell r="F873" t="str">
            <v>UN</v>
          </cell>
          <cell r="G873">
            <v>34739</v>
          </cell>
        </row>
        <row r="874">
          <cell r="D874">
            <v>7839</v>
          </cell>
          <cell r="E874" t="str">
            <v>OVEROL IMPERMEABLE INDUSTRIAL AMARILLO 2 PIEZAS CON CAPUCHA</v>
          </cell>
          <cell r="F874" t="str">
            <v>UN</v>
          </cell>
          <cell r="G874">
            <v>34990</v>
          </cell>
        </row>
        <row r="875">
          <cell r="D875">
            <v>7844</v>
          </cell>
          <cell r="E875" t="str">
            <v>GUANTE NITRILO 13" RESISTENTE CONTRA QUIMICOS COMBUSTIBLES SOLVENTES GRASAS</v>
          </cell>
          <cell r="F875" t="str">
            <v>PAR</v>
          </cell>
          <cell r="G875">
            <v>7400</v>
          </cell>
        </row>
        <row r="876">
          <cell r="D876">
            <v>7846</v>
          </cell>
          <cell r="E876" t="str">
            <v>GUANTE CARNAZA REFORZADO EN CARNAZA LARGO</v>
          </cell>
          <cell r="F876" t="str">
            <v>PAR</v>
          </cell>
          <cell r="G876">
            <v>6180</v>
          </cell>
        </row>
        <row r="877">
          <cell r="D877">
            <v>7850</v>
          </cell>
          <cell r="E877" t="str">
            <v>CINTA PARA SEÑALIZACION DE 500MT X 4" PELIGRO CALIBRE 3.5</v>
          </cell>
          <cell r="F877" t="str">
            <v>ROLLO</v>
          </cell>
          <cell r="G877">
            <v>20033</v>
          </cell>
        </row>
        <row r="878">
          <cell r="D878">
            <v>7851</v>
          </cell>
          <cell r="E878" t="str">
            <v>RESPIRADOR PARA GASES DOBLE SIN CARTUCHO</v>
          </cell>
          <cell r="F878" t="str">
            <v>UN</v>
          </cell>
          <cell r="G878">
            <v>28000</v>
          </cell>
        </row>
        <row r="879">
          <cell r="D879">
            <v>7852</v>
          </cell>
          <cell r="E879" t="str">
            <v>TELA VERDE PARA CERRAMIENTO 2.10 METRO DE ANCHO DE 60GR</v>
          </cell>
          <cell r="F879" t="str">
            <v>ML</v>
          </cell>
          <cell r="G879">
            <v>2153</v>
          </cell>
        </row>
        <row r="880">
          <cell r="D880">
            <v>7870</v>
          </cell>
          <cell r="E880" t="str">
            <v>VÍDEO BEAM - ALQUILER POR DIA</v>
          </cell>
          <cell r="F880" t="str">
            <v>DIA</v>
          </cell>
          <cell r="G880">
            <v>104230</v>
          </cell>
        </row>
        <row r="881">
          <cell r="D881">
            <v>7874</v>
          </cell>
          <cell r="E881" t="str">
            <v>GRAVEDAD ESPECÍFICA BULK Y DENSIDAD DE MEZCLAS ASFÁLTICAS COMPACTADAS NO ABSORBENTES EMPLEANDO ESPECÍMENES SATURADOS Y SUPERFICIALMENTE SECOS</v>
          </cell>
          <cell r="F881" t="str">
            <v>UN</v>
          </cell>
          <cell r="G881">
            <v>38080</v>
          </cell>
        </row>
        <row r="882">
          <cell r="D882">
            <v>7876</v>
          </cell>
          <cell r="E882" t="str">
            <v>EXTRACCIÓN CUANTITATIVA DEL ASFÁLTO EN MEZCLAS PARA PAVIMENTOS</v>
          </cell>
          <cell r="F882" t="str">
            <v>UN</v>
          </cell>
          <cell r="G882">
            <v>132900</v>
          </cell>
        </row>
        <row r="883">
          <cell r="D883">
            <v>7877</v>
          </cell>
          <cell r="E883" t="str">
            <v>RESISTENCIA A LA FLEXIÓN DEL CONCRETO USANDO UNA VIGA SIMPLEMENTE APOYADA Y CARGADA EN LOS TERCIOS DE LA LUZ LIBRE</v>
          </cell>
          <cell r="F883" t="str">
            <v>UN</v>
          </cell>
          <cell r="G883">
            <v>31773</v>
          </cell>
        </row>
        <row r="884">
          <cell r="D884">
            <v>7884</v>
          </cell>
          <cell r="E884" t="str">
            <v>SARDINEL ESPECIAL A 110 - RAMPA B (600X400X500MM)</v>
          </cell>
          <cell r="F884" t="str">
            <v>UN</v>
          </cell>
          <cell r="G884">
            <v>58521</v>
          </cell>
        </row>
        <row r="885">
          <cell r="D885">
            <v>7891</v>
          </cell>
          <cell r="E885" t="str">
            <v>ESMALTE ALQUIDICO</v>
          </cell>
          <cell r="F885" t="str">
            <v>GLN</v>
          </cell>
          <cell r="G885">
            <v>44900</v>
          </cell>
        </row>
        <row r="886">
          <cell r="D886">
            <v>7892</v>
          </cell>
          <cell r="E886" t="str">
            <v>EQUIPO VACTOR - SONDEO - LIMPIEZA - RECOLECCIÓN DE LODOS NO PELIGROSOS</v>
          </cell>
          <cell r="F886" t="str">
            <v>HR</v>
          </cell>
          <cell r="G886">
            <v>273926</v>
          </cell>
        </row>
        <row r="887">
          <cell r="D887">
            <v>7896</v>
          </cell>
          <cell r="E887" t="str">
            <v>IMPRESIÓN HOJA CARTA, A 1X0 TINTAS EN PAPEL BOND DE 75 GR.</v>
          </cell>
          <cell r="F887" t="str">
            <v>UN</v>
          </cell>
          <cell r="G887">
            <v>155</v>
          </cell>
        </row>
        <row r="888">
          <cell r="D888">
            <v>7897</v>
          </cell>
          <cell r="E888" t="str">
            <v>AFICHE TAMAÑO MEDIO PLIEGO A 4X0 TINTAS EN PROPALCOTE DE 115 GR.</v>
          </cell>
          <cell r="F888" t="str">
            <v>UN</v>
          </cell>
          <cell r="G888">
            <v>556</v>
          </cell>
        </row>
        <row r="889">
          <cell r="D889">
            <v>7898</v>
          </cell>
          <cell r="E889" t="str">
            <v>PLEGABLES DE SOSTENIBILIDAD EN TRES CUERPOS TAMAÑO CARTA A 4X4 TINTAS EN PROPALCOTE.</v>
          </cell>
          <cell r="F889" t="str">
            <v>UN</v>
          </cell>
          <cell r="G889">
            <v>272</v>
          </cell>
        </row>
        <row r="890">
          <cell r="D890">
            <v>7900</v>
          </cell>
          <cell r="E890" t="str">
            <v>VOLANTES TAMAÑO CARTA POLICROMÍA DE 114 GR.</v>
          </cell>
          <cell r="F890" t="str">
            <v>UN</v>
          </cell>
          <cell r="G890">
            <v>155</v>
          </cell>
        </row>
        <row r="891">
          <cell r="D891">
            <v>7901</v>
          </cell>
          <cell r="E891" t="str">
            <v>VOLANTES TAMAÑO 1/2 CARTA POLICROMÍA COTE DE 115 GR.</v>
          </cell>
          <cell r="F891" t="str">
            <v>UN</v>
          </cell>
          <cell r="G891">
            <v>84</v>
          </cell>
        </row>
        <row r="892">
          <cell r="D892">
            <v>7904</v>
          </cell>
          <cell r="E892" t="str">
            <v>EXÁMEN MÉDICO OCUPACIONAL DE INGRESO O RETIRO</v>
          </cell>
          <cell r="F892" t="str">
            <v>UN</v>
          </cell>
          <cell r="G892">
            <v>25000</v>
          </cell>
        </row>
        <row r="893">
          <cell r="D893">
            <v>7906</v>
          </cell>
          <cell r="E893" t="str">
            <v>EXAMEN DE AUDIOMETRÍA DE INGRESO O EGRESO</v>
          </cell>
          <cell r="F893" t="str">
            <v>UN</v>
          </cell>
          <cell r="G893">
            <v>18000</v>
          </cell>
        </row>
        <row r="894">
          <cell r="D894">
            <v>7908</v>
          </cell>
          <cell r="E894" t="str">
            <v>EXAMEN DE OPTOMETRÍA DE INGRESO O EGRESO</v>
          </cell>
          <cell r="F894" t="str">
            <v>UN</v>
          </cell>
          <cell r="G894">
            <v>18000</v>
          </cell>
        </row>
        <row r="895">
          <cell r="D895">
            <v>7910</v>
          </cell>
          <cell r="E895" t="str">
            <v>EXAMEN DE ESPIROMETRÍA DE INGRESO O EGRESO</v>
          </cell>
          <cell r="F895" t="str">
            <v>UN</v>
          </cell>
          <cell r="G895">
            <v>16000</v>
          </cell>
        </row>
        <row r="896">
          <cell r="D896">
            <v>7919</v>
          </cell>
          <cell r="E896" t="str">
            <v>EQUIPO DE PINTURA PARA ESMALTE ALQUIDICO</v>
          </cell>
          <cell r="F896" t="str">
            <v>DIA</v>
          </cell>
          <cell r="G896">
            <v>45000</v>
          </cell>
        </row>
        <row r="897">
          <cell r="D897">
            <v>7921</v>
          </cell>
          <cell r="E897" t="str">
            <v>CONCRETO MR41 DE RESISTENCIA ACELERADA (3 días)</v>
          </cell>
          <cell r="F897" t="str">
            <v>M3</v>
          </cell>
          <cell r="G897">
            <v>519792</v>
          </cell>
        </row>
        <row r="898">
          <cell r="D898">
            <v>7922</v>
          </cell>
          <cell r="E898" t="str">
            <v>HIDROLAVADORA MOTOR A GASOLINA PRESION 3200 PSI CAUDAL 14-15 LT/MIN - INCLUYE COMBUSTIBLE</v>
          </cell>
          <cell r="F898" t="str">
            <v>HR</v>
          </cell>
          <cell r="G898">
            <v>4418</v>
          </cell>
        </row>
        <row r="899">
          <cell r="D899">
            <v>7923</v>
          </cell>
          <cell r="E899" t="str">
            <v>DETERGENTE/DESENGRASANTE INDUSTRIAL</v>
          </cell>
          <cell r="F899" t="str">
            <v>KG</v>
          </cell>
          <cell r="G899">
            <v>16023</v>
          </cell>
        </row>
        <row r="900">
          <cell r="D900">
            <v>7926</v>
          </cell>
          <cell r="E900" t="str">
            <v>TACHÓN PLÁSTICO  REFLECTIVO ALTA RESISTENCIA DE L:40cm x Ancho:15cm x Alto:8cm INCLUYE TORNILLOS DE ANCLAJE</v>
          </cell>
          <cell r="F900" t="str">
            <v>UN</v>
          </cell>
          <cell r="G900">
            <v>20230</v>
          </cell>
        </row>
        <row r="901">
          <cell r="D901">
            <v>7932</v>
          </cell>
          <cell r="E901" t="str">
            <v>TUBERÍA PVC PRESIÓN 1/2" RDE 9 500 PSI</v>
          </cell>
          <cell r="F901" t="str">
            <v>ML</v>
          </cell>
          <cell r="G901">
            <v>3589</v>
          </cell>
        </row>
        <row r="902">
          <cell r="D902">
            <v>7934</v>
          </cell>
          <cell r="E902" t="str">
            <v>KIT DE NIVELACIÓN PARA HIDRANTE  DE DIÁMETRO DE 6", LONGITUD 400mm , INCLUYE TODOS LOS ELEMENTOS NECESARIOS PARA SU INSTALACIÓN</v>
          </cell>
          <cell r="F902" t="str">
            <v>UN</v>
          </cell>
          <cell r="G902">
            <v>655690</v>
          </cell>
        </row>
        <row r="903">
          <cell r="D903">
            <v>7939</v>
          </cell>
          <cell r="E903" t="str">
            <v>REDUCCIÓN CONCENTRICA HD EL 4" x 3"</v>
          </cell>
          <cell r="F903" t="str">
            <v>UN</v>
          </cell>
          <cell r="G903">
            <v>122570</v>
          </cell>
        </row>
        <row r="904">
          <cell r="D904">
            <v>7941</v>
          </cell>
          <cell r="E904" t="str">
            <v>REDUCCIÓN HD 6" x 4" J.H.</v>
          </cell>
          <cell r="F904" t="str">
            <v>UN</v>
          </cell>
          <cell r="G904">
            <v>296310</v>
          </cell>
        </row>
        <row r="905">
          <cell r="D905">
            <v>7942</v>
          </cell>
          <cell r="E905" t="str">
            <v>REDUCCIÓN HD 4" x 2" J.H.</v>
          </cell>
          <cell r="F905" t="str">
            <v>UN</v>
          </cell>
          <cell r="G905">
            <v>94144</v>
          </cell>
        </row>
        <row r="906">
          <cell r="D906">
            <v>7945</v>
          </cell>
          <cell r="E906" t="str">
            <v>CINTA TEFLON - CINTA SELLANTE 1/2" x 0.20 DENSIDAD</v>
          </cell>
          <cell r="F906" t="str">
            <v>ML</v>
          </cell>
          <cell r="G906">
            <v>133</v>
          </cell>
        </row>
        <row r="907">
          <cell r="D907">
            <v>7946</v>
          </cell>
          <cell r="E907" t="str">
            <v>SOLDADURA DE ESTAÑO ROLLO DE 250 GR. 1/16"</v>
          </cell>
          <cell r="F907" t="str">
            <v>LB</v>
          </cell>
          <cell r="G907">
            <v>65227</v>
          </cell>
        </row>
        <row r="908">
          <cell r="D908">
            <v>7947</v>
          </cell>
          <cell r="E908" t="str">
            <v>CAJILLA PLASTICA Y TAPA EN POLIPROPILENO PARA MEDIDOR.</v>
          </cell>
          <cell r="F908" t="str">
            <v>UN</v>
          </cell>
          <cell r="G908">
            <v>181332</v>
          </cell>
        </row>
        <row r="909">
          <cell r="D909">
            <v>7948</v>
          </cell>
          <cell r="E909" t="str">
            <v>TUBERÍA DE ACERO GALVANIZADO 1". Espesor del tubo (1.5mm)</v>
          </cell>
          <cell r="F909" t="str">
            <v>ML</v>
          </cell>
          <cell r="G909">
            <v>5118</v>
          </cell>
        </row>
        <row r="910">
          <cell r="D910">
            <v>7949</v>
          </cell>
          <cell r="E910" t="str">
            <v>KIT SILLA YEE 200 x 160 PVC</v>
          </cell>
          <cell r="F910" t="str">
            <v>UN</v>
          </cell>
          <cell r="G910">
            <v>120138</v>
          </cell>
        </row>
        <row r="911">
          <cell r="D911">
            <v>7950</v>
          </cell>
          <cell r="E911" t="str">
            <v>KIT SILLA YEE 315 x 160 PVC</v>
          </cell>
          <cell r="F911" t="str">
            <v>UN</v>
          </cell>
          <cell r="G911">
            <v>204214</v>
          </cell>
        </row>
        <row r="912">
          <cell r="D912">
            <v>7953</v>
          </cell>
          <cell r="E912" t="str">
            <v>PASTO KIKUYO CORTADO A MÁQUINA (INCLUYE SUMINISTRO Y RIEGO DE TIERRA FERTIL DE 10 cm DE ESPESOR E INSTALACIÓN Y SIEMBRA DE PASTO Y SALADO Y NIVELACIÓN</v>
          </cell>
          <cell r="F912" t="str">
            <v>M2</v>
          </cell>
          <cell r="G912">
            <v>15000</v>
          </cell>
        </row>
        <row r="913">
          <cell r="D913">
            <v>7955</v>
          </cell>
          <cell r="E913" t="str">
            <v>NOGAL H= 1.5 mt. INCLUYE SIEMBRA, CAJA, TIERRA, ABONO Y TUTOR</v>
          </cell>
          <cell r="F913" t="str">
            <v>UN</v>
          </cell>
          <cell r="G913">
            <v>200000</v>
          </cell>
        </row>
        <row r="914">
          <cell r="D914">
            <v>7956</v>
          </cell>
          <cell r="E914" t="str">
            <v>ROBLE H= 1.5 mt. INCLUYE SIEMBRA, CAJA, TIERRA, ABONO Y TUTOR</v>
          </cell>
          <cell r="F914" t="str">
            <v>UN</v>
          </cell>
          <cell r="G914">
            <v>150000</v>
          </cell>
        </row>
        <row r="915">
          <cell r="D915">
            <v>7957</v>
          </cell>
          <cell r="E915" t="str">
            <v>CAUCHO SABANERO H= 1.5 mt. INCLUYE SIEMBRA, CAJA, TIERRA, ABONO Y TUTOR</v>
          </cell>
          <cell r="F915" t="str">
            <v>UN</v>
          </cell>
          <cell r="G915">
            <v>158026</v>
          </cell>
        </row>
        <row r="916">
          <cell r="D916">
            <v>7958</v>
          </cell>
          <cell r="E916" t="str">
            <v>MAGNÓLIO H= 1.5 mt. INCLUYE SIEMBRA, CAJA, TIERRA, ABONO Y TUTOR</v>
          </cell>
          <cell r="F916" t="str">
            <v>UN</v>
          </cell>
          <cell r="G916">
            <v>200000</v>
          </cell>
        </row>
        <row r="917">
          <cell r="D917">
            <v>7959</v>
          </cell>
          <cell r="E917" t="str">
            <v>YARUMO H= 1.5 mt. INCLUYE SIEMBRA, CAJA, TIERRA, ABONO Y TUTOR</v>
          </cell>
          <cell r="F917" t="str">
            <v>UN</v>
          </cell>
          <cell r="G917">
            <v>225624</v>
          </cell>
        </row>
        <row r="918">
          <cell r="D918">
            <v>7961</v>
          </cell>
          <cell r="E918" t="str">
            <v xml:space="preserve">TUBO EN CONCRETO ALTA RESISTENCIA D= 10". </v>
          </cell>
          <cell r="F918" t="str">
            <v>ML</v>
          </cell>
          <cell r="G918">
            <v>217281</v>
          </cell>
        </row>
        <row r="919">
          <cell r="D919">
            <v>7962</v>
          </cell>
          <cell r="E919" t="str">
            <v>TUBO EN CONCRETO ALTA RESISTENCIA D= 12".</v>
          </cell>
          <cell r="F919" t="str">
            <v>ML</v>
          </cell>
          <cell r="G919">
            <v>263590</v>
          </cell>
        </row>
        <row r="920">
          <cell r="D920">
            <v>7963</v>
          </cell>
          <cell r="E920" t="str">
            <v>TUBO EN CONCRETO ALTA RESISTENCIA D= 14" EXTRA REFORZADO</v>
          </cell>
          <cell r="F920" t="str">
            <v>ML</v>
          </cell>
          <cell r="G920">
            <v>322540</v>
          </cell>
        </row>
        <row r="921">
          <cell r="D921">
            <v>7965</v>
          </cell>
          <cell r="E921" t="str">
            <v>REDUCCIÓN HD 4" x 3" J.H.</v>
          </cell>
          <cell r="F921" t="str">
            <v>UN</v>
          </cell>
          <cell r="G921">
            <v>122570</v>
          </cell>
        </row>
        <row r="922">
          <cell r="D922">
            <v>7966</v>
          </cell>
          <cell r="E922" t="str">
            <v>REDUCCIÓN HD 8" x 6" J.H.</v>
          </cell>
          <cell r="F922" t="str">
            <v>UN</v>
          </cell>
          <cell r="G922">
            <v>398650</v>
          </cell>
        </row>
        <row r="923">
          <cell r="D923">
            <v>7967</v>
          </cell>
          <cell r="E923" t="str">
            <v>KIT DE NIVELACIÓN PARA HIDRANTE TRÁFICO DE DIÁMETRO DE 4", LONGITUD 400mm , INCLUYE TODOS LOS ELEMENTOS NECESARIOS PARA SU INSTALACIÓN</v>
          </cell>
          <cell r="F923" t="str">
            <v>UN</v>
          </cell>
          <cell r="G923">
            <v>740180</v>
          </cell>
        </row>
        <row r="924">
          <cell r="D924">
            <v>7968</v>
          </cell>
          <cell r="E924" t="str">
            <v>JUEGO DE MOLDES PARA ESTAMPADO CONCRETO</v>
          </cell>
          <cell r="F924" t="str">
            <v>UN</v>
          </cell>
          <cell r="G924">
            <v>249900</v>
          </cell>
        </row>
        <row r="925">
          <cell r="D925">
            <v>7969</v>
          </cell>
          <cell r="E925" t="str">
            <v>COLOR ENDURECEDOR DE CUARZO - OCRE (4 Kg/m2)</v>
          </cell>
          <cell r="F925" t="str">
            <v>M2</v>
          </cell>
          <cell r="G925">
            <v>7603</v>
          </cell>
        </row>
        <row r="926">
          <cell r="D926">
            <v>7970</v>
          </cell>
          <cell r="E926" t="str">
            <v>DESMOLDANTE EN POLVO COLOR (0.2 Kg/m2)</v>
          </cell>
          <cell r="F926" t="str">
            <v>M2</v>
          </cell>
          <cell r="G926">
            <v>3874</v>
          </cell>
        </row>
        <row r="927">
          <cell r="D927">
            <v>7971</v>
          </cell>
          <cell r="E927" t="str">
            <v>SELLADOR ACRÍLICO TRANSPARENTE SEMILUSTRE (0.25 L/m2)</v>
          </cell>
          <cell r="F927" t="str">
            <v>M2</v>
          </cell>
          <cell r="G927">
            <v>5273</v>
          </cell>
        </row>
        <row r="928">
          <cell r="D928">
            <v>7973</v>
          </cell>
          <cell r="E928" t="str">
            <v>ADHESIVO TIPO LATEX PARA MORTERO</v>
          </cell>
          <cell r="F928" t="str">
            <v>KG</v>
          </cell>
          <cell r="G928">
            <v>21069</v>
          </cell>
        </row>
        <row r="929">
          <cell r="D929">
            <v>7974</v>
          </cell>
          <cell r="E929" t="str">
            <v>SELLANTE PARA PISO</v>
          </cell>
          <cell r="F929" t="str">
            <v>GLN</v>
          </cell>
          <cell r="G929">
            <v>69734</v>
          </cell>
        </row>
        <row r="930">
          <cell r="D930">
            <v>7976</v>
          </cell>
          <cell r="E930" t="str">
            <v>SUBBASE GRANULAR PEA (SBG_PEA)</v>
          </cell>
          <cell r="F930" t="str">
            <v>M3</v>
          </cell>
          <cell r="G930">
            <v>42840</v>
          </cell>
        </row>
        <row r="931">
          <cell r="D931">
            <v>7977</v>
          </cell>
          <cell r="E931" t="str">
            <v>MATERIAL SELECCIONADO</v>
          </cell>
          <cell r="F931" t="str">
            <v>M3</v>
          </cell>
          <cell r="G931">
            <v>16660</v>
          </cell>
        </row>
        <row r="932">
          <cell r="D932">
            <v>7979</v>
          </cell>
          <cell r="E932" t="str">
            <v>CINTA MÉTRICA DE 30 MT</v>
          </cell>
          <cell r="F932" t="str">
            <v>UN</v>
          </cell>
          <cell r="G932">
            <v>30810</v>
          </cell>
        </row>
        <row r="933">
          <cell r="D933">
            <v>7981</v>
          </cell>
          <cell r="E933" t="str">
            <v>JUNTA DE DILATACIÓN ELASTOMÉRICA 250 TAMAÑO 64 x  70 mm</v>
          </cell>
          <cell r="F933" t="str">
            <v>ML</v>
          </cell>
          <cell r="G933">
            <v>69972</v>
          </cell>
        </row>
        <row r="934">
          <cell r="D934">
            <v>7983</v>
          </cell>
          <cell r="E934" t="str">
            <v>ALQUILER DÍA - CAMIONETA 1300-2000 cc - MODELO 2011-2008 (75% INCIDENCIA)</v>
          </cell>
          <cell r="F934" t="str">
            <v>DIA</v>
          </cell>
          <cell r="G934">
            <v>150100</v>
          </cell>
        </row>
        <row r="935">
          <cell r="D935">
            <v>7984</v>
          </cell>
          <cell r="E935" t="str">
            <v>CARROTANQUE IRRIGADOR DE ASFALTO CAPACIDAD APROX 3000 LT</v>
          </cell>
          <cell r="F935" t="str">
            <v>HR</v>
          </cell>
          <cell r="G935">
            <v>50000</v>
          </cell>
        </row>
        <row r="936">
          <cell r="D936">
            <v>7989</v>
          </cell>
          <cell r="E936" t="str">
            <v>VEHÍCULO CAPACIDAD 3 TONELADAS O SUPERIOR - MODELO 2012-2009 (75% INCIDENCIA)</v>
          </cell>
          <cell r="F936" t="str">
            <v>MES</v>
          </cell>
          <cell r="G936">
            <v>8753250</v>
          </cell>
        </row>
        <row r="937">
          <cell r="D937">
            <v>7992</v>
          </cell>
          <cell r="E937" t="str">
            <v>AVISO PUNTO CREA 1.50m x 0.90m EN LÁMINA GALVANIZADA CAL. 24. INCLUYE SUMINISTRO E INSTALACIÓN</v>
          </cell>
          <cell r="F937" t="str">
            <v>UN</v>
          </cell>
          <cell r="G937">
            <v>416500</v>
          </cell>
        </row>
        <row r="938">
          <cell r="D938">
            <v>7993</v>
          </cell>
          <cell r="E938" t="str">
            <v>CARPA VESTIER 2.0m x 2.0m TECHO Y ESTRUCTURA CON LATERALES EN LONA</v>
          </cell>
          <cell r="F938" t="str">
            <v>UN/MES</v>
          </cell>
          <cell r="G938">
            <v>963900</v>
          </cell>
        </row>
        <row r="939">
          <cell r="D939">
            <v>7994</v>
          </cell>
          <cell r="E939" t="str">
            <v>MALLA DE GALLINERO 1 1/4" (ROLLO 0.90m x 10.0m)</v>
          </cell>
          <cell r="F939" t="str">
            <v>M2</v>
          </cell>
          <cell r="G939">
            <v>1565</v>
          </cell>
        </row>
        <row r="940">
          <cell r="D940">
            <v>7999</v>
          </cell>
          <cell r="E940" t="str">
            <v>ADITIVO POTENCIALIZADOR DE CEMENTO (AUMENTO DE RESISTENCIA Y FLEXIBILIDAD DE SUELO)</v>
          </cell>
          <cell r="F940" t="str">
            <v>KG</v>
          </cell>
          <cell r="G940">
            <v>173740</v>
          </cell>
        </row>
        <row r="941">
          <cell r="D941">
            <v>8000</v>
          </cell>
          <cell r="E941" t="str">
            <v>INSPECCIÓN DE REDES DE ALCANTARILLADO CON SISTEMA CCTV PARA DIÁMETROS ENTRE 6" Y 36". INCL MANO DE OBRA IDÓNEA, INFORME ESCRITO DE DIAGNÓSTICO Y DVD CON VIDEO. INCL IVA</v>
          </cell>
          <cell r="F941" t="str">
            <v>ML</v>
          </cell>
          <cell r="G941">
            <v>11781</v>
          </cell>
        </row>
        <row r="942">
          <cell r="D942">
            <v>8001</v>
          </cell>
          <cell r="E942" t="str">
            <v>INSPECCIÓN DE REDES DE ALCANTARILLADO CON SISTEMA CCTV  PARA DIÁMETROS MAYORES A 36". INCL MANO DE OBRA IDÓNEA, INFORME ESCRITO DE DIAGNÓSTICO Y DVD CON VIDEO. INCL IVA</v>
          </cell>
          <cell r="F942" t="str">
            <v>ML</v>
          </cell>
          <cell r="G942">
            <v>14399</v>
          </cell>
        </row>
        <row r="943">
          <cell r="D943">
            <v>8002</v>
          </cell>
          <cell r="E943" t="str">
            <v>LAVADO Y SONDEO DE REDES DE ALCANTARILLADO ENTRE 6" Y 18" DE DIÁMETRO Y CON GRADO DE COLMATACIÓN MENOR DEL 30%. INCL MANO DE OBRA IDÓNEA, SEÑALIZACIÓN BÁSICA, SUMIN DE COMBUSTIBLE Y AGUA. INCL. IVA</v>
          </cell>
          <cell r="F943" t="str">
            <v>ML</v>
          </cell>
          <cell r="G943">
            <v>16363</v>
          </cell>
        </row>
        <row r="944">
          <cell r="D944">
            <v>8003</v>
          </cell>
          <cell r="E944" t="str">
            <v>LAVADO Y SONDEO DE REDES DE ALCANTARILLADO ENTRE 16" Y 36" DE DIÁMETRO Y CON GRADO DE COLMATACIÓN MENOR DEL 30%. INCLUYE MANO DE OBRA IDÓNEA, SEÑALIZACIÓN BÁSICA, SUMIN DE COMBUSTIBLE Y AGUA. INCL IVA</v>
          </cell>
          <cell r="F944" t="str">
            <v>ML</v>
          </cell>
          <cell r="G944">
            <v>17672</v>
          </cell>
        </row>
        <row r="945">
          <cell r="D945">
            <v>8011</v>
          </cell>
          <cell r="E945" t="str">
            <v>COMPRESIÓN TRIAXIAL EN CONDICIÓN CD CONSOLIDADO - DRENADO SOBRE SUELOS (3 PUNTOS)</v>
          </cell>
          <cell r="F945" t="str">
            <v>UN</v>
          </cell>
          <cell r="G945">
            <v>2142000</v>
          </cell>
        </row>
        <row r="946">
          <cell r="D946">
            <v>8012</v>
          </cell>
          <cell r="E946" t="str">
            <v>CBR SOBRE MUESTRA INALTERADA (SUELOS COHESIVOS)</v>
          </cell>
          <cell r="F946" t="str">
            <v>UN</v>
          </cell>
          <cell r="G946">
            <v>142490</v>
          </cell>
        </row>
        <row r="947">
          <cell r="D947">
            <v>8015</v>
          </cell>
          <cell r="E947" t="str">
            <v>COMPRESIÓN INCONFINADA EN MUESTRAS DE SUELO</v>
          </cell>
          <cell r="F947" t="str">
            <v>UN</v>
          </cell>
          <cell r="G947">
            <v>71284</v>
          </cell>
        </row>
        <row r="948">
          <cell r="D948">
            <v>8019</v>
          </cell>
          <cell r="E948" t="str">
            <v>RELACIONES HUMEDAD - PESO UNITARIO SECO EN LOS SUELOS (ENSAYO MODIFICADO DE COMPACTACIÓN)</v>
          </cell>
          <cell r="F948" t="str">
            <v>UN</v>
          </cell>
          <cell r="G948">
            <v>140200</v>
          </cell>
        </row>
        <row r="949">
          <cell r="D949">
            <v>8025</v>
          </cell>
          <cell r="E949" t="str">
            <v>DETECCIÓN DEL REFUERZO UTILIZANDO FERROSCAN (POR DÍA)</v>
          </cell>
          <cell r="F949" t="str">
            <v>DIA</v>
          </cell>
          <cell r="G949">
            <v>832000</v>
          </cell>
        </row>
        <row r="950">
          <cell r="D950">
            <v>8026</v>
          </cell>
          <cell r="E950" t="str">
            <v>DETERMINACIÓN DE LA PROFUNDIDAD DE CARBONATACIÓN EN CONCRETO ENDURECIDO Y PUESTO EN SERVICIO</v>
          </cell>
          <cell r="F950" t="str">
            <v>UN</v>
          </cell>
          <cell r="G950">
            <v>34995</v>
          </cell>
        </row>
        <row r="951">
          <cell r="D951">
            <v>8028</v>
          </cell>
          <cell r="E951" t="str">
            <v>DETERMINACIÓN DEL NÚMERO DE REBOTE (ÍNDICE ESCLEROMÉTRICO) EN EL CONCRETO ENDURECIDO, ZONA POR ELEMENTO.</v>
          </cell>
          <cell r="F951" t="str">
            <v>UN</v>
          </cell>
          <cell r="G951">
            <v>93415</v>
          </cell>
        </row>
        <row r="952">
          <cell r="D952">
            <v>8033</v>
          </cell>
          <cell r="E952" t="str">
            <v>SEMÁFORO VEHICULAR DE POLICARBONATO (3x200), LENTES DE POLICARBONATO DE 8", TRES LUCES, SISTEMA DE ILUMINACIÓN A LEDS. SUMINISTRO E INSTALACIÓN</v>
          </cell>
          <cell r="F952" t="str">
            <v>UN</v>
          </cell>
          <cell r="G952">
            <v>3384360</v>
          </cell>
        </row>
        <row r="953">
          <cell r="D953">
            <v>8034</v>
          </cell>
          <cell r="E953" t="str">
            <v>SEMÁFORO PEATONAL DE POLICARBONATO (2x200), LENTES DE POLICARBONATO DE 8", DOS LUCES, SISTEMA DE ILUMINACIÓN A LEDS. SUMINISTRO E INSTALACIÓN</v>
          </cell>
          <cell r="F953" t="str">
            <v>UN</v>
          </cell>
          <cell r="G953">
            <v>2497071</v>
          </cell>
        </row>
        <row r="954">
          <cell r="D954">
            <v>8035</v>
          </cell>
          <cell r="E954" t="str">
            <v>POSTE TIPO MÁSTIL T1 (3.60m) EN TUBO SCH 40 GALVANIZADO Y PINTADO - SUMINISTRO E INSTALACIÓN</v>
          </cell>
          <cell r="F954" t="str">
            <v>UN</v>
          </cell>
          <cell r="G954">
            <v>1573061</v>
          </cell>
        </row>
        <row r="955">
          <cell r="D955">
            <v>8036</v>
          </cell>
          <cell r="E955" t="str">
            <v>POSTE TIPO MÉNSULA T2 (5.50m) EN TUBO SCH 40 GALVANIZADO Y PINTADO. SUMINISTRO E INSTALACION</v>
          </cell>
          <cell r="F955" t="str">
            <v>UN</v>
          </cell>
          <cell r="G955">
            <v>2926151</v>
          </cell>
        </row>
        <row r="956">
          <cell r="D956">
            <v>8037</v>
          </cell>
          <cell r="E956" t="str">
            <v>CABLE ELÉCTRICO 4x16 AWG PARA CONTROL DE SEMÁFOROS VEHICULARES TIPO ST CU 600V 75°C</v>
          </cell>
          <cell r="F956" t="str">
            <v>ML</v>
          </cell>
          <cell r="G956">
            <v>3500</v>
          </cell>
        </row>
        <row r="957">
          <cell r="D957">
            <v>8038</v>
          </cell>
          <cell r="E957" t="str">
            <v>CABLE ELÉCTRICO 3x16 AWG PARA CONTROL DE SEMÁFOROS PEATONALES TIPO ST CU 600V 75°C</v>
          </cell>
          <cell r="F957" t="str">
            <v>ML</v>
          </cell>
          <cell r="G957">
            <v>2423</v>
          </cell>
        </row>
        <row r="958">
          <cell r="D958">
            <v>8039</v>
          </cell>
          <cell r="E958" t="str">
            <v>CABLE ELÉCTRICO 2x8 AWG PARA ACOMETIDA TIPO ST CU 600V 75°C</v>
          </cell>
          <cell r="F958" t="str">
            <v>ML</v>
          </cell>
          <cell r="G958">
            <v>12324</v>
          </cell>
        </row>
        <row r="959">
          <cell r="D959">
            <v>8041</v>
          </cell>
          <cell r="E959" t="str">
            <v>ACERO LISO  D= 1 1/4"</v>
          </cell>
          <cell r="F959" t="str">
            <v>KG</v>
          </cell>
          <cell r="G959">
            <v>2651</v>
          </cell>
        </row>
        <row r="960">
          <cell r="D960">
            <v>8043</v>
          </cell>
          <cell r="E960" t="str">
            <v>NEOPRENO REFORZADO (doble refuerzo)</v>
          </cell>
          <cell r="F960" t="str">
            <v>dm3</v>
          </cell>
          <cell r="G960">
            <v>59500</v>
          </cell>
        </row>
        <row r="961">
          <cell r="D961">
            <v>8044</v>
          </cell>
          <cell r="E961" t="str">
            <v>ANDAMIO TUBULAR DE 1.50m (6 SECCIONES)</v>
          </cell>
          <cell r="F961" t="str">
            <v>DIA</v>
          </cell>
          <cell r="G961">
            <v>3570</v>
          </cell>
        </row>
        <row r="962">
          <cell r="D962">
            <v>8046</v>
          </cell>
          <cell r="E962" t="str">
            <v>ADAPTADOR BRIDA 12" (334mm A 352mm) R2</v>
          </cell>
          <cell r="F962" t="str">
            <v>UN</v>
          </cell>
          <cell r="G962">
            <v>809200</v>
          </cell>
        </row>
        <row r="963">
          <cell r="D963">
            <v>8047</v>
          </cell>
          <cell r="E963" t="str">
            <v>ACOPLE UNIVERSAL R1-R2 D= 8"</v>
          </cell>
          <cell r="F963" t="str">
            <v>UN</v>
          </cell>
          <cell r="G963">
            <v>357595</v>
          </cell>
        </row>
        <row r="964">
          <cell r="D964">
            <v>8048</v>
          </cell>
          <cell r="E964" t="str">
            <v>ACOPLE UNIVERSAL R1-R2 D= 12"</v>
          </cell>
          <cell r="F964" t="str">
            <v>UN</v>
          </cell>
          <cell r="G964">
            <v>693456</v>
          </cell>
        </row>
        <row r="965">
          <cell r="D965">
            <v>8049</v>
          </cell>
          <cell r="E965" t="str">
            <v>TAPA VALVULA DE SEGURIDAD CIERRE PERMANENTE No.3</v>
          </cell>
          <cell r="F965" t="str">
            <v>UN</v>
          </cell>
          <cell r="G965">
            <v>206424</v>
          </cell>
        </row>
        <row r="966">
          <cell r="D966">
            <v>8050</v>
          </cell>
          <cell r="E966" t="str">
            <v>PARAL LARGO (2.0m A 2.50m)</v>
          </cell>
          <cell r="F966" t="str">
            <v>DIA</v>
          </cell>
          <cell r="G966">
            <v>179</v>
          </cell>
        </row>
        <row r="967">
          <cell r="D967">
            <v>8051</v>
          </cell>
          <cell r="E967" t="str">
            <v>TUBERÍA ESTRUCTURAL METÁLICO CUADRADO DE 6mt (50mm x 50mm) ESPESOR 2mm</v>
          </cell>
          <cell r="F967" t="str">
            <v>UN</v>
          </cell>
          <cell r="G967">
            <v>65899</v>
          </cell>
        </row>
        <row r="968">
          <cell r="D968">
            <v>8052</v>
          </cell>
          <cell r="E968" t="str">
            <v>REGISTRO DE INCORPORACIÓN HG 1/2" CON ACOPLE</v>
          </cell>
          <cell r="F968" t="str">
            <v>UN</v>
          </cell>
          <cell r="G968">
            <v>27840</v>
          </cell>
        </row>
        <row r="969">
          <cell r="D969">
            <v>8053</v>
          </cell>
          <cell r="E969" t="str">
            <v>REGISTRO DE BOLA TIPO PESADO 1/2"</v>
          </cell>
          <cell r="F969" t="str">
            <v>UN</v>
          </cell>
          <cell r="G969">
            <v>16422</v>
          </cell>
        </row>
        <row r="970">
          <cell r="D970">
            <v>8054</v>
          </cell>
          <cell r="E970" t="str">
            <v>ADAPTADOR MACHO PVC 1/2"</v>
          </cell>
          <cell r="F970" t="str">
            <v>UN</v>
          </cell>
          <cell r="G970">
            <v>409</v>
          </cell>
        </row>
        <row r="971">
          <cell r="D971">
            <v>8055</v>
          </cell>
          <cell r="E971" t="str">
            <v>COLLAR DE DERIVACIÓN 3" x 1/2"</v>
          </cell>
          <cell r="F971" t="str">
            <v>UN</v>
          </cell>
          <cell r="G971">
            <v>38798</v>
          </cell>
        </row>
        <row r="972">
          <cell r="D972">
            <v>8056</v>
          </cell>
          <cell r="E972" t="str">
            <v>TUBERIA A.N. 2" ESPESOR= 1.9mm</v>
          </cell>
          <cell r="F972" t="str">
            <v>ML</v>
          </cell>
          <cell r="G972">
            <v>11160</v>
          </cell>
        </row>
        <row r="973">
          <cell r="D973">
            <v>8057</v>
          </cell>
          <cell r="E973" t="str">
            <v>TUBERÍA DE ACERO GALVANIZADO 1/2". Espesor del tubo (15mm)</v>
          </cell>
          <cell r="F973" t="str">
            <v>ML</v>
          </cell>
          <cell r="G973">
            <v>3566</v>
          </cell>
        </row>
        <row r="974">
          <cell r="D974">
            <v>8060</v>
          </cell>
          <cell r="E974" t="str">
            <v>TRANSPORTE DE MAQUINARIA DE 6 A 9 TONELADAS. INCLUYE ESCOLTA. VIAJE IDA Y VUELTA</v>
          </cell>
          <cell r="F974" t="str">
            <v>VIAJE</v>
          </cell>
          <cell r="G974">
            <v>863643</v>
          </cell>
        </row>
        <row r="975">
          <cell r="D975">
            <v>8061</v>
          </cell>
          <cell r="E975" t="str">
            <v>EFECTO DEL AGUA SOBRE LA RESISTENCIA A LA COMPRESIÓN DE LAS MEZCLAS ASFÁLTICAS COMPACTADAS (ENSAYO DE INMERSIÓN- COMPRESIÓN), incluye elaboración.</v>
          </cell>
          <cell r="F975" t="str">
            <v>UN</v>
          </cell>
          <cell r="G975">
            <v>672350</v>
          </cell>
        </row>
        <row r="976">
          <cell r="D976">
            <v>8062</v>
          </cell>
          <cell r="E976" t="str">
            <v>MÓDULO RESILIENTE DE SUELOS Y AGREGADOS</v>
          </cell>
          <cell r="F976" t="str">
            <v>UN</v>
          </cell>
          <cell r="G976">
            <v>1230725</v>
          </cell>
        </row>
        <row r="977">
          <cell r="D977">
            <v>8070</v>
          </cell>
          <cell r="E977" t="str">
            <v>SISTEMA DE ANCLAJE PARA POSTES METÁLICOS 3/4" x 1500 (4 PERNOS)</v>
          </cell>
          <cell r="F977" t="str">
            <v>UN</v>
          </cell>
          <cell r="G977">
            <v>122623</v>
          </cell>
        </row>
        <row r="978">
          <cell r="D978">
            <v>8077</v>
          </cell>
          <cell r="E978" t="str">
            <v>EQUIPO DE OXICORTE</v>
          </cell>
          <cell r="F978" t="str">
            <v>DIA</v>
          </cell>
          <cell r="G978">
            <v>83300</v>
          </cell>
        </row>
        <row r="979">
          <cell r="D979">
            <v>8078</v>
          </cell>
          <cell r="E979" t="str">
            <v>YEE PVC SANITARIA D=4"</v>
          </cell>
          <cell r="F979" t="str">
            <v>UN</v>
          </cell>
          <cell r="G979">
            <v>24820</v>
          </cell>
        </row>
        <row r="980">
          <cell r="D980">
            <v>8079</v>
          </cell>
          <cell r="E980" t="str">
            <v>TEE HD 4"X2" EXTREMO LISO</v>
          </cell>
          <cell r="F980" t="str">
            <v>UN</v>
          </cell>
          <cell r="G980">
            <v>191590</v>
          </cell>
        </row>
        <row r="981">
          <cell r="D981">
            <v>8080</v>
          </cell>
          <cell r="E981" t="str">
            <v>TUBERIA ACERO CARBON ASTM A=53 SCH 40 DE D=12"</v>
          </cell>
          <cell r="F981" t="str">
            <v>ML</v>
          </cell>
          <cell r="G981">
            <v>461063</v>
          </cell>
        </row>
        <row r="982">
          <cell r="D982">
            <v>8085</v>
          </cell>
          <cell r="E982" t="str">
            <v>PLANTACION DE FUCCIA H=1.3mt (Incluye tierra, abono, tutor) SUMINISTRO</v>
          </cell>
          <cell r="F982" t="str">
            <v>UN</v>
          </cell>
          <cell r="G982">
            <v>148000</v>
          </cell>
        </row>
        <row r="983">
          <cell r="D983">
            <v>8086</v>
          </cell>
          <cell r="E983" t="str">
            <v>PLANTACION DE DURAZNILLO H=1.5mt (Incluye tierra, abono, tutor) SUMINISTRO</v>
          </cell>
          <cell r="F983" t="str">
            <v>UN</v>
          </cell>
          <cell r="G983">
            <v>150000</v>
          </cell>
        </row>
        <row r="984">
          <cell r="D984">
            <v>8089</v>
          </cell>
          <cell r="E984" t="str">
            <v>PLANTACION DE GUAYACÁN H=1.5mt (Incluye tierra, abono, tutor) SUMINISTRO</v>
          </cell>
          <cell r="F984" t="str">
            <v>UN</v>
          </cell>
          <cell r="G984">
            <v>138000</v>
          </cell>
        </row>
        <row r="985">
          <cell r="D985">
            <v>8090</v>
          </cell>
          <cell r="E985" t="str">
            <v>PLANTACION DE ARRAYÁN H=1.3mt (Incluye tierra, abono, tutor) SUMINISTRO</v>
          </cell>
          <cell r="F985" t="str">
            <v>UN</v>
          </cell>
          <cell r="G985">
            <v>65000</v>
          </cell>
        </row>
        <row r="986">
          <cell r="D986">
            <v>8091</v>
          </cell>
          <cell r="E986" t="str">
            <v>PLANTACION DE CARBONERO H=1.5mt (Incluye tierra, abono, tutor) SUMINISTRO</v>
          </cell>
          <cell r="F986" t="str">
            <v>UN</v>
          </cell>
          <cell r="G986">
            <v>150000</v>
          </cell>
        </row>
        <row r="987">
          <cell r="D987">
            <v>8094</v>
          </cell>
          <cell r="E987" t="str">
            <v>PLANTACION DE FALSO PIMIENTO  H=1.3mt (Incluye tierra, abono, tutor) SUMINISTRO</v>
          </cell>
          <cell r="F987" t="str">
            <v>UN</v>
          </cell>
          <cell r="G987">
            <v>175280</v>
          </cell>
        </row>
        <row r="988">
          <cell r="D988">
            <v>8097</v>
          </cell>
          <cell r="E988" t="str">
            <v>PLANTACION DE CUBRESUELOS BALSAMINA (incluye 20 unidades por M2) SUMINISTRO</v>
          </cell>
          <cell r="F988" t="str">
            <v>M2</v>
          </cell>
          <cell r="G988">
            <v>142800</v>
          </cell>
        </row>
        <row r="989">
          <cell r="D989">
            <v>8099</v>
          </cell>
          <cell r="E989" t="str">
            <v>ADOQUIN EN CONCRETO COLOR OCRE A25 - Adoquin en concreto de 10x20x6cm-Color Ocre</v>
          </cell>
          <cell r="F989" t="str">
            <v>M2</v>
          </cell>
          <cell r="G989">
            <v>47500</v>
          </cell>
        </row>
        <row r="990">
          <cell r="D990">
            <v>8100</v>
          </cell>
          <cell r="E990" t="str">
            <v>ADOQUIN ECOLÓGICO EN CONCRETO DE 40 X 40 X 8cm - GRAMOQUIN</v>
          </cell>
          <cell r="F990" t="str">
            <v>M2</v>
          </cell>
          <cell r="G990">
            <v>40900</v>
          </cell>
        </row>
        <row r="991">
          <cell r="D991">
            <v>8101</v>
          </cell>
          <cell r="E991" t="str">
            <v>ACELERANTE DE FRAGUADO Y RESISTENCIA PARA CONCRETOS</v>
          </cell>
          <cell r="F991" t="str">
            <v>KG</v>
          </cell>
          <cell r="G991">
            <v>8860</v>
          </cell>
        </row>
        <row r="992">
          <cell r="D992">
            <v>8102</v>
          </cell>
          <cell r="E992" t="str">
            <v>TARIFA OPERADOR EQUIPO (INCLUYE FACTOR DE PRESTACIONES)</v>
          </cell>
          <cell r="F992" t="str">
            <v>MES</v>
          </cell>
          <cell r="G992">
            <v>2188333</v>
          </cell>
        </row>
        <row r="993">
          <cell r="D993">
            <v>8103</v>
          </cell>
          <cell r="E993" t="str">
            <v>GRÚA TELESCÓPICA CAPACIDAD 50 TON. INCLUYE TRANSPORTE DE IDA Y VUELTA, COMBUSTIBLE Y OPERARIO</v>
          </cell>
          <cell r="F993" t="str">
            <v>DIA</v>
          </cell>
          <cell r="G993">
            <v>4165000</v>
          </cell>
        </row>
        <row r="994">
          <cell r="D994">
            <v>8113</v>
          </cell>
          <cell r="E994" t="str">
            <v>RESISTENCIA A LA COMPRESIÓN UNIAXIAL DE MUESTRAS DE ROCAS INTACTAS</v>
          </cell>
          <cell r="F994" t="str">
            <v>UN</v>
          </cell>
          <cell r="G994">
            <v>138040</v>
          </cell>
        </row>
        <row r="995">
          <cell r="D995">
            <v>8116</v>
          </cell>
          <cell r="E995" t="str">
            <v>RESISTENCIA A LA FATIGA DE MEZCLAS ASFÁLTICAS EN CALIENTE MEDIANTE EL ENSAYO DE FLEXIÓN EN DOS PUNTOS SOBRE PROBETAS TRAPEZOIDALES</v>
          </cell>
          <cell r="F995" t="str">
            <v>UN</v>
          </cell>
          <cell r="G995">
            <v>1764000</v>
          </cell>
        </row>
        <row r="996">
          <cell r="D996">
            <v>8139</v>
          </cell>
          <cell r="E996" t="str">
            <v>PANEL ARQUITECTONICO PREFABRICADO EN CONCRETO - SUMINISTRO E INSTALACION</v>
          </cell>
          <cell r="F996" t="str">
            <v>M2</v>
          </cell>
          <cell r="G996">
            <v>237308</v>
          </cell>
        </row>
        <row r="997">
          <cell r="D997">
            <v>8141</v>
          </cell>
          <cell r="E997" t="str">
            <v>PINTURA BASE AGUA PARA USO EXTERIOR</v>
          </cell>
          <cell r="F997" t="str">
            <v>GLN</v>
          </cell>
          <cell r="G997">
            <v>62100</v>
          </cell>
        </row>
        <row r="998">
          <cell r="D998">
            <v>8142</v>
          </cell>
          <cell r="E998" t="str">
            <v>BALDOSA DE GRANITO 33 x 33 CM</v>
          </cell>
          <cell r="F998" t="str">
            <v>M2</v>
          </cell>
          <cell r="G998">
            <v>45000</v>
          </cell>
        </row>
        <row r="999">
          <cell r="D999">
            <v>8143</v>
          </cell>
          <cell r="E999" t="str">
            <v>ADHESIVO PREMEZCLADO INTERIOR</v>
          </cell>
          <cell r="F999" t="str">
            <v>KG</v>
          </cell>
          <cell r="G999">
            <v>965</v>
          </cell>
        </row>
        <row r="1000">
          <cell r="D1000">
            <v>8144</v>
          </cell>
          <cell r="E1000" t="str">
            <v>BOQUILLA CON LATEX</v>
          </cell>
          <cell r="F1000" t="str">
            <v>KG</v>
          </cell>
          <cell r="G1000">
            <v>4596</v>
          </cell>
        </row>
        <row r="1001">
          <cell r="D1001">
            <v>8145</v>
          </cell>
          <cell r="E1001" t="str">
            <v>ZOCALO EN GRANITO h=7.2CM</v>
          </cell>
          <cell r="F1001" t="str">
            <v>ML</v>
          </cell>
          <cell r="G1001">
            <v>17000</v>
          </cell>
        </row>
        <row r="1002">
          <cell r="D1002">
            <v>8146</v>
          </cell>
          <cell r="E1002" t="str">
            <v>PORCELANATO BEIGE 60 x 60 CM2</v>
          </cell>
          <cell r="F1002" t="str">
            <v>M2</v>
          </cell>
          <cell r="G1002">
            <v>23900</v>
          </cell>
        </row>
        <row r="1003">
          <cell r="D1003">
            <v>8149</v>
          </cell>
          <cell r="E1003" t="str">
            <v>PINTURA PARA ALUMINIO 260°C</v>
          </cell>
          <cell r="F1003" t="str">
            <v>GLN</v>
          </cell>
          <cell r="G1003">
            <v>100650</v>
          </cell>
        </row>
        <row r="1004">
          <cell r="D1004">
            <v>8150</v>
          </cell>
          <cell r="E1004" t="str">
            <v>DISPENSADOR DE JABÓN METÁLICO DE 1 LT</v>
          </cell>
          <cell r="F1004" t="str">
            <v>UN</v>
          </cell>
          <cell r="G1004">
            <v>82333</v>
          </cell>
        </row>
        <row r="1005">
          <cell r="D1005">
            <v>8151</v>
          </cell>
          <cell r="E1005" t="str">
            <v>JABONERA</v>
          </cell>
          <cell r="F1005" t="str">
            <v>UN</v>
          </cell>
          <cell r="G1005">
            <v>16384</v>
          </cell>
        </row>
        <row r="1006">
          <cell r="D1006">
            <v>8152</v>
          </cell>
          <cell r="E1006" t="str">
            <v>PORTAROLLO</v>
          </cell>
          <cell r="F1006" t="str">
            <v>UN</v>
          </cell>
          <cell r="G1006">
            <v>10201</v>
          </cell>
        </row>
        <row r="1007">
          <cell r="D1007">
            <v>8153</v>
          </cell>
          <cell r="E1007" t="str">
            <v>TOALLERO EN ACERO INOXIDABLE</v>
          </cell>
          <cell r="F1007" t="str">
            <v>UN</v>
          </cell>
          <cell r="G1007">
            <v>17507</v>
          </cell>
        </row>
        <row r="1008">
          <cell r="D1008">
            <v>8154</v>
          </cell>
          <cell r="E1008" t="str">
            <v>LAVAPLATOS EN ACERO INOXIDABLE DE SOBREPONER CON ALETA Cr DE 1.0x0.50 MTS</v>
          </cell>
          <cell r="F1008" t="str">
            <v>UN</v>
          </cell>
          <cell r="G1008">
            <v>103034</v>
          </cell>
        </row>
        <row r="1009">
          <cell r="D1009">
            <v>8155</v>
          </cell>
          <cell r="E1009" t="str">
            <v>SILICONA TRANSPARENTE 300ML</v>
          </cell>
          <cell r="F1009" t="str">
            <v>UN</v>
          </cell>
          <cell r="G1009">
            <v>7450</v>
          </cell>
        </row>
        <row r="1010">
          <cell r="D1010">
            <v>8156</v>
          </cell>
          <cell r="E1010" t="str">
            <v>TUBERIA PVC SANITARIA D=2"</v>
          </cell>
          <cell r="F1010" t="str">
            <v>ML</v>
          </cell>
          <cell r="G1010">
            <v>11151</v>
          </cell>
        </row>
        <row r="1011">
          <cell r="D1011">
            <v>8157</v>
          </cell>
          <cell r="E1011" t="str">
            <v>TAPON DE PRUEBA PVC SANITARIA D=2"</v>
          </cell>
          <cell r="F1011" t="str">
            <v>UN</v>
          </cell>
          <cell r="G1011">
            <v>1131</v>
          </cell>
        </row>
        <row r="1012">
          <cell r="D1012">
            <v>8158</v>
          </cell>
          <cell r="E1012" t="str">
            <v>TAPON DE PRUEBA PVC SANITARIA D=4"</v>
          </cell>
          <cell r="F1012" t="str">
            <v>UN</v>
          </cell>
          <cell r="G1012">
            <v>2824</v>
          </cell>
        </row>
        <row r="1013">
          <cell r="D1013">
            <v>8159</v>
          </cell>
          <cell r="E1013" t="str">
            <v>CODO 45° 1/8 CxE PVC SANITARIA D=4"</v>
          </cell>
          <cell r="F1013" t="str">
            <v>UN</v>
          </cell>
          <cell r="G1013">
            <v>13489</v>
          </cell>
        </row>
        <row r="1014">
          <cell r="D1014">
            <v>8160</v>
          </cell>
          <cell r="E1014" t="str">
            <v>CODO 45° 1/8 CxE PVC SANITARIA D= 2"</v>
          </cell>
          <cell r="F1014" t="str">
            <v>UN</v>
          </cell>
          <cell r="G1014">
            <v>3658</v>
          </cell>
        </row>
        <row r="1015">
          <cell r="D1015">
            <v>8161</v>
          </cell>
          <cell r="E1015" t="str">
            <v>CODO 90° 1/4 CXE PVC SANITARIA D= 4"</v>
          </cell>
          <cell r="F1015" t="str">
            <v>UN</v>
          </cell>
          <cell r="G1015">
            <v>15032</v>
          </cell>
        </row>
        <row r="1016">
          <cell r="D1016">
            <v>8162</v>
          </cell>
          <cell r="E1016" t="str">
            <v>YEE PVC SANITARIA D= 2"</v>
          </cell>
          <cell r="F1016" t="str">
            <v>UN</v>
          </cell>
          <cell r="G1016">
            <v>7009</v>
          </cell>
        </row>
        <row r="1017">
          <cell r="D1017">
            <v>8164</v>
          </cell>
          <cell r="E1017" t="str">
            <v>YEE DOBLE PVC SANITARIA D= 4"</v>
          </cell>
          <cell r="F1017" t="str">
            <v>UN</v>
          </cell>
          <cell r="G1017">
            <v>43768</v>
          </cell>
        </row>
        <row r="1018">
          <cell r="D1018">
            <v>8165</v>
          </cell>
          <cell r="E1018" t="str">
            <v>YEE REDUCIDA PVC SANITARIA 4" x 2"</v>
          </cell>
          <cell r="F1018" t="str">
            <v>UN</v>
          </cell>
          <cell r="G1018">
            <v>21302</v>
          </cell>
        </row>
        <row r="1019">
          <cell r="D1019">
            <v>8166</v>
          </cell>
          <cell r="E1019" t="str">
            <v>CODO 45°  1/8 CXC SANITARIA D= 4"</v>
          </cell>
          <cell r="F1019" t="str">
            <v>UN</v>
          </cell>
          <cell r="G1019">
            <v>13717</v>
          </cell>
        </row>
        <row r="1020">
          <cell r="D1020">
            <v>8167</v>
          </cell>
          <cell r="E1020" t="str">
            <v>UNION SANITARIA  D= 4"</v>
          </cell>
          <cell r="F1020" t="str">
            <v>UN</v>
          </cell>
          <cell r="G1020">
            <v>7104</v>
          </cell>
        </row>
        <row r="1021">
          <cell r="D1021">
            <v>8169</v>
          </cell>
          <cell r="E1021" t="str">
            <v>CODO 45°  1/8 CXC SANITARIA D= 2"</v>
          </cell>
          <cell r="F1021" t="str">
            <v>UN</v>
          </cell>
          <cell r="G1021">
            <v>3658</v>
          </cell>
        </row>
        <row r="1022">
          <cell r="D1022">
            <v>8170</v>
          </cell>
          <cell r="E1022" t="str">
            <v>SIFON 180° D= 2"</v>
          </cell>
          <cell r="F1022" t="str">
            <v>UN</v>
          </cell>
          <cell r="G1022">
            <v>5055</v>
          </cell>
        </row>
        <row r="1023">
          <cell r="D1023">
            <v>8171</v>
          </cell>
          <cell r="E1023" t="str">
            <v>UNION SANITARIA D= 2"</v>
          </cell>
          <cell r="F1023" t="str">
            <v>UN</v>
          </cell>
          <cell r="G1023">
            <v>2463</v>
          </cell>
        </row>
        <row r="1024">
          <cell r="D1024">
            <v>8172</v>
          </cell>
          <cell r="E1024" t="str">
            <v>TUBERIA PVC E.L. D= 1 1/4" 200 PSI RDE 21</v>
          </cell>
          <cell r="F1024" t="str">
            <v>ML</v>
          </cell>
          <cell r="G1024">
            <v>8020</v>
          </cell>
        </row>
        <row r="1025">
          <cell r="D1025">
            <v>8173</v>
          </cell>
          <cell r="E1025" t="str">
            <v>TUBERIA PVC E.L.  D= 1" RDE 13.5 - 315 PSI</v>
          </cell>
          <cell r="F1025" t="str">
            <v>ML</v>
          </cell>
          <cell r="G1025">
            <v>6446</v>
          </cell>
        </row>
        <row r="1026">
          <cell r="D1026">
            <v>8174</v>
          </cell>
          <cell r="E1026" t="str">
            <v>TEE PVC E.L. D= 1 1/2"</v>
          </cell>
          <cell r="F1026" t="str">
            <v>UN</v>
          </cell>
          <cell r="G1026">
            <v>8775</v>
          </cell>
        </row>
        <row r="1027">
          <cell r="D1027">
            <v>8175</v>
          </cell>
          <cell r="E1027" t="str">
            <v>TEE PVC E.L.  D= 1 1/4"</v>
          </cell>
          <cell r="F1027" t="str">
            <v>UN</v>
          </cell>
          <cell r="G1027">
            <v>6684</v>
          </cell>
        </row>
        <row r="1028">
          <cell r="D1028">
            <v>8177</v>
          </cell>
          <cell r="E1028" t="str">
            <v>CODO 90° PVC E.L.  D= 1 1/4"</v>
          </cell>
          <cell r="F1028" t="str">
            <v>UN</v>
          </cell>
          <cell r="G1028">
            <v>3574</v>
          </cell>
        </row>
        <row r="1029">
          <cell r="D1029">
            <v>8178</v>
          </cell>
          <cell r="E1029" t="str">
            <v>CODO 90° PVC E.L.  D= 1"</v>
          </cell>
          <cell r="F1029" t="str">
            <v>UN</v>
          </cell>
          <cell r="G1029">
            <v>1859</v>
          </cell>
        </row>
        <row r="1030">
          <cell r="D1030">
            <v>8179</v>
          </cell>
          <cell r="E1030" t="str">
            <v>CODO 90° E.L.  D= 1 1/2"</v>
          </cell>
          <cell r="F1030" t="str">
            <v>UN</v>
          </cell>
          <cell r="G1030">
            <v>6672</v>
          </cell>
        </row>
        <row r="1031">
          <cell r="D1031">
            <v>8180</v>
          </cell>
          <cell r="E1031" t="str">
            <v>REDUCCION PVC E.L.  D= 1 1/2 x 1 1/4" (BUJE SOLDADO)</v>
          </cell>
          <cell r="F1031" t="str">
            <v>UN</v>
          </cell>
          <cell r="G1031">
            <v>3396</v>
          </cell>
        </row>
        <row r="1032">
          <cell r="D1032">
            <v>8181</v>
          </cell>
          <cell r="E1032" t="str">
            <v>REDUCCION PVC E.L. D=1 1/4" x 1" (BUJE SOLDADO)</v>
          </cell>
          <cell r="F1032" t="str">
            <v>UN</v>
          </cell>
          <cell r="G1032">
            <v>2200</v>
          </cell>
        </row>
        <row r="1033">
          <cell r="D1033">
            <v>8182</v>
          </cell>
          <cell r="E1033" t="str">
            <v>REDUCCION PVC E.L.  D= 1" x 3/4</v>
          </cell>
          <cell r="F1033" t="str">
            <v>UN</v>
          </cell>
          <cell r="G1033">
            <v>1145</v>
          </cell>
        </row>
        <row r="1034">
          <cell r="D1034">
            <v>8183</v>
          </cell>
          <cell r="E1034" t="str">
            <v>REDUCCION PVC E.L. D= 3/4" x 1/2" (BUJE SOLDADO)</v>
          </cell>
          <cell r="F1034" t="str">
            <v>UN</v>
          </cell>
          <cell r="G1034">
            <v>575</v>
          </cell>
        </row>
        <row r="1035">
          <cell r="D1035">
            <v>8185</v>
          </cell>
          <cell r="E1035" t="str">
            <v>REGISTRO BOLA 1" TIPO PESADO</v>
          </cell>
          <cell r="F1035" t="str">
            <v>UN</v>
          </cell>
          <cell r="G1035">
            <v>14912</v>
          </cell>
        </row>
        <row r="1036">
          <cell r="D1036">
            <v>8186</v>
          </cell>
          <cell r="E1036" t="str">
            <v>REGISTRO BOLA 1 1/4" TIPO PESADO</v>
          </cell>
          <cell r="F1036" t="str">
            <v>UN</v>
          </cell>
          <cell r="G1036">
            <v>18689</v>
          </cell>
        </row>
        <row r="1037">
          <cell r="D1037">
            <v>8187</v>
          </cell>
          <cell r="E1037" t="str">
            <v>CODO 45° PVC E.L. D=1"</v>
          </cell>
          <cell r="F1037" t="str">
            <v>UN</v>
          </cell>
          <cell r="G1037">
            <v>2988</v>
          </cell>
        </row>
        <row r="1038">
          <cell r="D1038">
            <v>8188</v>
          </cell>
          <cell r="E1038" t="str">
            <v>TEE PVC E.L. D=1" SHEDULE 40</v>
          </cell>
          <cell r="F1038" t="str">
            <v>UN</v>
          </cell>
          <cell r="G1038">
            <v>2588</v>
          </cell>
        </row>
        <row r="1039">
          <cell r="D1039">
            <v>8189</v>
          </cell>
          <cell r="E1039" t="str">
            <v>TAPON COPA PVC D=1" (TAPON SOLDADO)</v>
          </cell>
          <cell r="F1039" t="str">
            <v>UN</v>
          </cell>
          <cell r="G1039">
            <v>1138</v>
          </cell>
        </row>
        <row r="1040">
          <cell r="D1040">
            <v>8190</v>
          </cell>
          <cell r="E1040" t="str">
            <v>CODO 45° PVC E.L. D=1/2"</v>
          </cell>
          <cell r="F1040" t="str">
            <v>UN</v>
          </cell>
          <cell r="G1040">
            <v>981</v>
          </cell>
        </row>
        <row r="1041">
          <cell r="D1041">
            <v>8191</v>
          </cell>
          <cell r="E1041" t="str">
            <v>TUBERIA PVC E.L. D=1/2" RDE 13.5 315PSI</v>
          </cell>
          <cell r="F1041" t="str">
            <v>ML</v>
          </cell>
          <cell r="G1041">
            <v>2561</v>
          </cell>
        </row>
        <row r="1042">
          <cell r="D1042">
            <v>8192</v>
          </cell>
          <cell r="E1042" t="str">
            <v>TEE PVC E.L. D=1/2 SHEDULE 40</v>
          </cell>
          <cell r="F1042" t="str">
            <v>UN</v>
          </cell>
          <cell r="G1042">
            <v>783</v>
          </cell>
        </row>
        <row r="1043">
          <cell r="D1043">
            <v>8193</v>
          </cell>
          <cell r="E1043" t="str">
            <v>TAPON COPA PVC D=1/2"</v>
          </cell>
          <cell r="F1043" t="str">
            <v>UN</v>
          </cell>
          <cell r="G1043">
            <v>338</v>
          </cell>
        </row>
        <row r="1044">
          <cell r="D1044">
            <v>8195</v>
          </cell>
          <cell r="E1044" t="str">
            <v>CABLE No.2 AWG 600V 90°</v>
          </cell>
          <cell r="F1044" t="str">
            <v>ML</v>
          </cell>
          <cell r="G1044">
            <v>12454</v>
          </cell>
        </row>
        <row r="1045">
          <cell r="D1045">
            <v>8199</v>
          </cell>
          <cell r="E1045" t="str">
            <v>CABLE 4 AWG 600V 90° C THHN/THWN</v>
          </cell>
          <cell r="F1045" t="str">
            <v>ML</v>
          </cell>
          <cell r="G1045">
            <v>7915</v>
          </cell>
        </row>
        <row r="1046">
          <cell r="D1046">
            <v>8202</v>
          </cell>
          <cell r="E1046" t="str">
            <v>VARILLA COPPERWELD DE 5/8" (2.4 MT)</v>
          </cell>
          <cell r="F1046" t="str">
            <v>UN</v>
          </cell>
          <cell r="G1046">
            <v>145190</v>
          </cell>
        </row>
        <row r="1047">
          <cell r="D1047">
            <v>8203</v>
          </cell>
          <cell r="E1047" t="str">
            <v>INTERRUPTOR MONOFASICO 40A</v>
          </cell>
          <cell r="F1047" t="str">
            <v>UN</v>
          </cell>
          <cell r="G1047">
            <v>8378</v>
          </cell>
        </row>
        <row r="1048">
          <cell r="D1048">
            <v>8204</v>
          </cell>
          <cell r="E1048" t="str">
            <v>INTERRUPTOR TRIFILAR 50A</v>
          </cell>
          <cell r="F1048" t="str">
            <v>UN</v>
          </cell>
          <cell r="G1048">
            <v>47210</v>
          </cell>
        </row>
        <row r="1049">
          <cell r="D1049">
            <v>8205</v>
          </cell>
          <cell r="E1049" t="str">
            <v>SOLDADURA EXOTERMICA</v>
          </cell>
          <cell r="F1049" t="str">
            <v>GR</v>
          </cell>
          <cell r="G1049">
            <v>124</v>
          </cell>
        </row>
        <row r="1050">
          <cell r="D1050">
            <v>8206</v>
          </cell>
          <cell r="E1050" t="str">
            <v>CABLE No.1/0 AWG THHN-600V COBRE</v>
          </cell>
          <cell r="F1050" t="str">
            <v>ML</v>
          </cell>
          <cell r="G1050">
            <v>18187</v>
          </cell>
        </row>
        <row r="1051">
          <cell r="D1051">
            <v>8207</v>
          </cell>
          <cell r="E1051" t="str">
            <v>CONDUCTOR No.2 A 600V EN COBRE</v>
          </cell>
          <cell r="F1051" t="str">
            <v>ML</v>
          </cell>
          <cell r="G1051">
            <v>13930</v>
          </cell>
        </row>
        <row r="1052">
          <cell r="D1052">
            <v>8208</v>
          </cell>
          <cell r="E1052" t="str">
            <v>TUBERIA METALICA EMT D=2"</v>
          </cell>
          <cell r="F1052" t="str">
            <v>ML</v>
          </cell>
          <cell r="G1052">
            <v>17826</v>
          </cell>
        </row>
        <row r="1053">
          <cell r="D1053">
            <v>8209</v>
          </cell>
          <cell r="E1053" t="str">
            <v>GRAPA PARA TUBERIA EMT D=2"</v>
          </cell>
          <cell r="F1053" t="str">
            <v>UN</v>
          </cell>
          <cell r="G1053">
            <v>1205</v>
          </cell>
        </row>
        <row r="1054">
          <cell r="D1054">
            <v>8210</v>
          </cell>
          <cell r="E1054" t="str">
            <v>CABLE No.6 AWG THHN- 600V COBRE</v>
          </cell>
          <cell r="F1054" t="str">
            <v>ML</v>
          </cell>
          <cell r="G1054">
            <v>5501</v>
          </cell>
        </row>
        <row r="1055">
          <cell r="D1055">
            <v>8211</v>
          </cell>
          <cell r="E1055" t="str">
            <v>CABLE No.8 AWG THHN-600V COBRE</v>
          </cell>
          <cell r="F1055" t="str">
            <v>ML</v>
          </cell>
          <cell r="G1055">
            <v>3464</v>
          </cell>
        </row>
        <row r="1056">
          <cell r="D1056">
            <v>8212</v>
          </cell>
          <cell r="E1056" t="str">
            <v>TUBERIA METALICA EMT D=1"</v>
          </cell>
          <cell r="F1056" t="str">
            <v>ML</v>
          </cell>
          <cell r="G1056">
            <v>7349</v>
          </cell>
        </row>
        <row r="1057">
          <cell r="D1057">
            <v>8213</v>
          </cell>
          <cell r="E1057" t="str">
            <v>GRAPA PARA TUBERIA EMT D=1"</v>
          </cell>
          <cell r="F1057" t="str">
            <v>UN</v>
          </cell>
          <cell r="G1057">
            <v>464</v>
          </cell>
        </row>
        <row r="1058">
          <cell r="D1058">
            <v>8216</v>
          </cell>
          <cell r="E1058" t="str">
            <v>TOMA DE INCRUSTAR DOBLE CON POLO A TIERRA AISLADO 15A REGULADA</v>
          </cell>
          <cell r="F1058" t="str">
            <v>UN</v>
          </cell>
          <cell r="G1058">
            <v>13243</v>
          </cell>
        </row>
        <row r="1059">
          <cell r="D1059">
            <v>8217</v>
          </cell>
          <cell r="E1059" t="str">
            <v>CAJA PLASTICA ELECTRICA 4" X 4" CONDUIT 1/2"</v>
          </cell>
          <cell r="F1059" t="str">
            <v>UN</v>
          </cell>
          <cell r="G1059">
            <v>1099</v>
          </cell>
        </row>
        <row r="1060">
          <cell r="D1060">
            <v>8218</v>
          </cell>
          <cell r="E1060" t="str">
            <v>CABLE No.14 AWG 600V 90° C THHN/THWN</v>
          </cell>
          <cell r="F1060" t="str">
            <v>ML</v>
          </cell>
          <cell r="G1060">
            <v>1055</v>
          </cell>
        </row>
        <row r="1061">
          <cell r="D1061">
            <v>8219</v>
          </cell>
          <cell r="E1061" t="str">
            <v>TOMA TRIFILAR DE INCRUSTAR 50A/250V</v>
          </cell>
          <cell r="F1061" t="str">
            <v>UN</v>
          </cell>
          <cell r="G1061">
            <v>12692</v>
          </cell>
        </row>
        <row r="1062">
          <cell r="D1062">
            <v>8221</v>
          </cell>
          <cell r="E1062" t="str">
            <v>CABLE 12 AWG 600V 90° C THHN/THWN</v>
          </cell>
          <cell r="F1062" t="str">
            <v>ML</v>
          </cell>
          <cell r="G1062">
            <v>1340</v>
          </cell>
        </row>
        <row r="1063">
          <cell r="D1063">
            <v>8222</v>
          </cell>
          <cell r="E1063" t="str">
            <v>BREAKER ENCHUFABLE TRIPOLAR 3x20 A</v>
          </cell>
          <cell r="F1063" t="str">
            <v>UN</v>
          </cell>
          <cell r="G1063">
            <v>60930</v>
          </cell>
        </row>
        <row r="1064">
          <cell r="D1064">
            <v>8223</v>
          </cell>
          <cell r="E1064" t="str">
            <v>BALA - BALA 1 LUZ e27 13cm ESPECULAR BLANCO</v>
          </cell>
          <cell r="F1064" t="str">
            <v>UN</v>
          </cell>
          <cell r="G1064">
            <v>14715</v>
          </cell>
        </row>
        <row r="1065">
          <cell r="D1065">
            <v>8224</v>
          </cell>
          <cell r="E1065" t="str">
            <v>BOMBILLOS AHORRADORES 20W, 120V</v>
          </cell>
          <cell r="F1065" t="str">
            <v>UN</v>
          </cell>
          <cell r="G1065">
            <v>5898</v>
          </cell>
        </row>
        <row r="1066">
          <cell r="D1066">
            <v>8225</v>
          </cell>
          <cell r="E1066" t="str">
            <v>INTERRUPTOR DOBLE</v>
          </cell>
          <cell r="F1066" t="str">
            <v>UN</v>
          </cell>
          <cell r="G1066">
            <v>4627</v>
          </cell>
        </row>
        <row r="1067">
          <cell r="D1067">
            <v>8227</v>
          </cell>
          <cell r="E1067" t="str">
            <v>CAJA DE INTERRUPTOR 2 x 4</v>
          </cell>
          <cell r="F1067" t="str">
            <v>UN</v>
          </cell>
          <cell r="G1067">
            <v>1263</v>
          </cell>
        </row>
        <row r="1068">
          <cell r="D1068">
            <v>8228</v>
          </cell>
          <cell r="E1068" t="str">
            <v>TUBERÍA GALVANIZADA D=2". Espesor del tubo (1.5mm)</v>
          </cell>
          <cell r="F1068" t="str">
            <v>ML</v>
          </cell>
          <cell r="G1068">
            <v>9129</v>
          </cell>
        </row>
        <row r="1069">
          <cell r="D1069">
            <v>8229</v>
          </cell>
          <cell r="E1069" t="str">
            <v>GRAPA PARA TUBERIA EMT D=3/4"</v>
          </cell>
          <cell r="F1069" t="str">
            <v>UN</v>
          </cell>
          <cell r="G1069">
            <v>299</v>
          </cell>
        </row>
        <row r="1070">
          <cell r="D1070">
            <v>8230</v>
          </cell>
          <cell r="E1070" t="str">
            <v>TUBERÍA DE ACERO GALVANIZADA D=3/4". Espesor del tubo (15mm)</v>
          </cell>
          <cell r="F1070" t="str">
            <v>ML</v>
          </cell>
          <cell r="G1070">
            <v>4122</v>
          </cell>
        </row>
        <row r="1071">
          <cell r="D1071">
            <v>8231</v>
          </cell>
          <cell r="E1071" t="str">
            <v>GRAPA PARA TUBERIA EMT D=3"</v>
          </cell>
          <cell r="F1071" t="str">
            <v>UN</v>
          </cell>
          <cell r="G1071">
            <v>2085</v>
          </cell>
        </row>
        <row r="1072">
          <cell r="D1072">
            <v>8232</v>
          </cell>
          <cell r="E1072" t="str">
            <v>TUBERIA DE 3/4" EMT</v>
          </cell>
          <cell r="F1072" t="str">
            <v>ML</v>
          </cell>
          <cell r="G1072">
            <v>5062</v>
          </cell>
        </row>
        <row r="1073">
          <cell r="D1073">
            <v>8233</v>
          </cell>
          <cell r="E1073" t="str">
            <v>BREAKER ENCHUFABLE 1 x 20 A</v>
          </cell>
          <cell r="F1073" t="str">
            <v>UN</v>
          </cell>
          <cell r="G1073">
            <v>8227</v>
          </cell>
        </row>
        <row r="1074">
          <cell r="D1074">
            <v>8234</v>
          </cell>
          <cell r="E1074" t="str">
            <v>LAMPARA FLUORESCENTE 4x54 W, T5, 120V</v>
          </cell>
          <cell r="F1074" t="str">
            <v>UN</v>
          </cell>
          <cell r="G1074">
            <v>159410</v>
          </cell>
        </row>
        <row r="1075">
          <cell r="D1075">
            <v>8235</v>
          </cell>
          <cell r="E1075" t="str">
            <v>TUBO FLUORESCENTE 54 W</v>
          </cell>
          <cell r="F1075" t="str">
            <v>UN</v>
          </cell>
          <cell r="G1075">
            <v>5227</v>
          </cell>
        </row>
        <row r="1076">
          <cell r="D1076">
            <v>8244</v>
          </cell>
          <cell r="E1076" t="str">
            <v>SANITARIO LINEA INSTITUCIONAL COLOR BLANCO (VALVULA ANTIVANDALICA TIPO PUSH METALICO, CROMADO)</v>
          </cell>
          <cell r="F1076" t="str">
            <v>UN</v>
          </cell>
          <cell r="G1076">
            <v>319335</v>
          </cell>
        </row>
        <row r="1077">
          <cell r="D1077">
            <v>8245</v>
          </cell>
          <cell r="E1077" t="str">
            <v>SANITARIO LINEA INSTITUCIONAL PARA DISCAPACITADOS COLOR BLANCO (VALVULA ANTIVANDALICA TIPO PUSH METALICO, CROMADO)</v>
          </cell>
          <cell r="F1077" t="str">
            <v>UN</v>
          </cell>
          <cell r="G1077">
            <v>1022105</v>
          </cell>
        </row>
        <row r="1078">
          <cell r="D1078">
            <v>8246</v>
          </cell>
          <cell r="E1078" t="str">
            <v>ORINAL MEDIANO DE COLGAR TIPO INSTITUCIONAL COLOR BLANCO (VALVULA ANTIVANDALICA TIPO PUSH METALICO, CROMADO)</v>
          </cell>
          <cell r="F1078" t="str">
            <v>UN</v>
          </cell>
          <cell r="G1078">
            <v>335823</v>
          </cell>
        </row>
        <row r="1079">
          <cell r="D1079">
            <v>8247</v>
          </cell>
          <cell r="E1079" t="str">
            <v>PAPELERA DE 200/400 mm EN LAMINA DE ACERO INOXIDABLE SATINADO CON CERROJO</v>
          </cell>
          <cell r="F1079" t="str">
            <v>UN</v>
          </cell>
          <cell r="G1079">
            <v>72028</v>
          </cell>
        </row>
        <row r="1080">
          <cell r="D1080">
            <v>8248</v>
          </cell>
          <cell r="E1080" t="str">
            <v>GRIFERIA  PARA LAVAMANOS INSTITUCIONAL DE MESON TIPO PUSH METALICO CROMADO</v>
          </cell>
          <cell r="F1080" t="str">
            <v>UN</v>
          </cell>
          <cell r="G1080">
            <v>99851</v>
          </cell>
        </row>
        <row r="1081">
          <cell r="D1081">
            <v>8249</v>
          </cell>
          <cell r="E1081" t="str">
            <v>SECADOR ELECTRICO DE MANOS, CARCAZA OVALADA METALICA ACERO INOXIDABLE 304 SATINADO CAL. 1.2mm. 1650 W</v>
          </cell>
          <cell r="F1081" t="str">
            <v>UN</v>
          </cell>
          <cell r="G1081">
            <v>349218</v>
          </cell>
        </row>
        <row r="1082">
          <cell r="D1082">
            <v>8250</v>
          </cell>
          <cell r="E1082" t="str">
            <v>VALVULA ANTIVANDALICA PARA ORINAL CON ACCESORIOS PARA CONECTAR</v>
          </cell>
          <cell r="F1082" t="str">
            <v>UN</v>
          </cell>
          <cell r="G1082">
            <v>277087</v>
          </cell>
        </row>
        <row r="1083">
          <cell r="D1083">
            <v>8253</v>
          </cell>
          <cell r="E1083" t="str">
            <v>PINTURA EPOXICA</v>
          </cell>
          <cell r="F1083" t="str">
            <v>GLN</v>
          </cell>
          <cell r="G1083">
            <v>131311</v>
          </cell>
        </row>
        <row r="1084">
          <cell r="D1084">
            <v>8254</v>
          </cell>
          <cell r="E1084" t="str">
            <v>SOLDADURA E-7018 x 1/8"</v>
          </cell>
          <cell r="F1084" t="str">
            <v>KG</v>
          </cell>
          <cell r="G1084">
            <v>10129</v>
          </cell>
        </row>
        <row r="1085">
          <cell r="D1085">
            <v>8256</v>
          </cell>
          <cell r="E1085" t="str">
            <v>TARIFA JORNAL - PERSONAL DE OBRA - SOLDADOR (INCLUYE FACTOR DE PRESTACIONES)</v>
          </cell>
          <cell r="F1085" t="str">
            <v>JR</v>
          </cell>
          <cell r="G1085">
            <v>72944</v>
          </cell>
        </row>
        <row r="1086">
          <cell r="D1086">
            <v>8258</v>
          </cell>
          <cell r="E1086" t="str">
            <v>EQUIPO DE SOLDADURA - CAPACIDAD 225 AMP</v>
          </cell>
          <cell r="F1086" t="str">
            <v>DIA</v>
          </cell>
          <cell r="G1086">
            <v>38900</v>
          </cell>
        </row>
        <row r="1087">
          <cell r="D1087">
            <v>8259</v>
          </cell>
          <cell r="E1087" t="str">
            <v>TUBO CERRAMIENTO NEGRO 2" 1.9mm</v>
          </cell>
          <cell r="F1087" t="str">
            <v>ML</v>
          </cell>
          <cell r="G1087">
            <v>10211</v>
          </cell>
        </row>
        <row r="1088">
          <cell r="D1088">
            <v>8260</v>
          </cell>
          <cell r="E1088" t="str">
            <v>TUBO CERRAMIENTO  NEGRO 1/2" 1.9 mm</v>
          </cell>
          <cell r="F1088" t="str">
            <v>ML</v>
          </cell>
          <cell r="G1088">
            <v>3308</v>
          </cell>
        </row>
        <row r="1089">
          <cell r="D1089">
            <v>8262</v>
          </cell>
          <cell r="E1089" t="str">
            <v>ANTICORROSIVO CROMATO DE ZINC</v>
          </cell>
          <cell r="F1089" t="str">
            <v>GLN</v>
          </cell>
          <cell r="G1089">
            <v>83900</v>
          </cell>
        </row>
        <row r="1090">
          <cell r="D1090">
            <v>8270</v>
          </cell>
          <cell r="E1090" t="str">
            <v>DEMARCACIÓN LINEA DE CEDA EL PASO DISCONTINUA DE 0.8mt ESPACIADO 0.4mt, E=2.3mm EN PINTURA TERMOPLÁSTICA, INCLUYE SUMINISTRO Y APLICACIÓN CON EQUIPO, INCLUYE MICROESFERAS</v>
          </cell>
          <cell r="F1090" t="str">
            <v>ML</v>
          </cell>
          <cell r="G1090">
            <v>22491</v>
          </cell>
        </row>
        <row r="1091">
          <cell r="D1091">
            <v>8271</v>
          </cell>
          <cell r="E1091" t="str">
            <v>DEMARCACION LINEA CARRIL A=0.12mt L=3.0 SEPARCION =5.0mt E=2.3mm, EN PINTURA TERMOPLATICA. INCLUYE SUMINISTRO Y APLICACION CON EQUIPO. INCLUYE MICROESFERAS</v>
          </cell>
          <cell r="F1091" t="str">
            <v>M2</v>
          </cell>
          <cell r="G1091">
            <v>11745</v>
          </cell>
        </row>
        <row r="1092">
          <cell r="D1092">
            <v>8276</v>
          </cell>
          <cell r="E1092" t="str">
            <v>FRANJA EN ADHESIVO VINILICO ESMERILADO EFECTO STAND BLASTED FROSTED CRYSTAL,  (SUMINISTRO E INSTALACIÓN) GARANTIA DE 5 AÑOS AL EXTERIOR. SEGUN MANUAL DE IMAGEN DE TRANSMILENIO S.A.</v>
          </cell>
          <cell r="F1092" t="str">
            <v>UN</v>
          </cell>
          <cell r="G1092">
            <v>100424</v>
          </cell>
        </row>
        <row r="1093">
          <cell r="D1093">
            <v>8277</v>
          </cell>
          <cell r="E1093" t="str">
            <v>FRANJA EN VINILO CON ADHESIVO EN VINILO ALTO 6cm,  (SUMINISTRO E INSTALACIÓN) GARANTIA DE 5 AÑOS AL EXTERIOR SEGUN COLOR. SEGUN MANUAL DE IMAGEN DE TRANSMILENIO S.A.</v>
          </cell>
          <cell r="F1093" t="str">
            <v>UN</v>
          </cell>
          <cell r="G1093">
            <v>9682</v>
          </cell>
        </row>
        <row r="1094">
          <cell r="D1094">
            <v>8278</v>
          </cell>
          <cell r="E1094" t="str">
            <v>FRANJA EN VINILO CON ADHESIVO EN VINILO ALTO 3cm,  (SUMINISTRO E INSTALACIÓN) GARANTIA DE 5 AÑOS AL EXTERIOR SEGUN COLOR. SEGUN MANUAL DE IMAGEN DE TRANSMILENIO S.A.</v>
          </cell>
          <cell r="F1094" t="str">
            <v>UN</v>
          </cell>
          <cell r="G1094">
            <v>9422</v>
          </cell>
        </row>
        <row r="1095">
          <cell r="D1095">
            <v>8292</v>
          </cell>
          <cell r="E1095" t="str">
            <v>TARIFA JORNAL - PROFESIONAL CATEGORÍA 8 (INCLUYE FACTOR DE PRESTACIONES)</v>
          </cell>
          <cell r="F1095" t="str">
            <v>JR</v>
          </cell>
          <cell r="G1095">
            <v>184064</v>
          </cell>
        </row>
        <row r="1096">
          <cell r="D1096">
            <v>8293</v>
          </cell>
          <cell r="E1096" t="str">
            <v>SUMINISTRO CONSTRUCCION E INSTALACION DE JARDIN VERTICAL. INCLUYE ESTRUCTURA Y/O PANEL DE SOPORTE INDEPENDIENTE ELEMENTOS PARA SOPORTE Y SUJECION DE JARDIN, SACOS Y/O CANGUROS PARA SIEMBRA DE JARDIN V</v>
          </cell>
          <cell r="F1096" t="str">
            <v>M2</v>
          </cell>
          <cell r="G1096">
            <v>480000</v>
          </cell>
        </row>
        <row r="1097">
          <cell r="D1097">
            <v>8294</v>
          </cell>
          <cell r="E1097" t="str">
            <v>COLLAR DERIVACION 4" x 1/2"</v>
          </cell>
          <cell r="F1097" t="str">
            <v>UN</v>
          </cell>
          <cell r="G1097">
            <v>18886</v>
          </cell>
        </row>
        <row r="1098">
          <cell r="D1098">
            <v>8295</v>
          </cell>
          <cell r="E1098" t="str">
            <v>COLLAR DERIVACION 6" x 1/2"</v>
          </cell>
          <cell r="F1098" t="str">
            <v>UN</v>
          </cell>
          <cell r="G1098">
            <v>22155</v>
          </cell>
        </row>
        <row r="1099">
          <cell r="D1099">
            <v>8297</v>
          </cell>
          <cell r="E1099" t="str">
            <v>ALQUILER DÍA - CAMPERO PICK-UP, CAMIONETA DE 1300-2000cc - TARIFA PLENA</v>
          </cell>
          <cell r="F1099" t="str">
            <v>DIA</v>
          </cell>
          <cell r="G1099">
            <v>203000</v>
          </cell>
        </row>
        <row r="1100">
          <cell r="D1100">
            <v>8298</v>
          </cell>
          <cell r="E1100" t="str">
            <v>MINICARGADOR - INCLUYE OPERARIO Y COMBUSTIBLE</v>
          </cell>
          <cell r="F1100" t="str">
            <v>HR</v>
          </cell>
          <cell r="G1100">
            <v>66851</v>
          </cell>
        </row>
        <row r="1101">
          <cell r="D1101">
            <v>8299</v>
          </cell>
          <cell r="E1101" t="str">
            <v>TARIFA JORNAL - PERSONAL DE OBRA - AYUDANTE HORARIO NOCTURNO (INCLUYE FACTOR DE PRESTACIONES)</v>
          </cell>
          <cell r="F1101" t="str">
            <v>JR</v>
          </cell>
          <cell r="G1101">
            <v>67692</v>
          </cell>
        </row>
        <row r="1102">
          <cell r="D1102">
            <v>8300</v>
          </cell>
          <cell r="E1102" t="str">
            <v>TARIFA JORNAL - PERSONAL DE OBRA - OFICIAL HORARIO NOCTURNO (INCLUYE FACTOR DE PRESTACIONES)</v>
          </cell>
          <cell r="F1102" t="str">
            <v>JR</v>
          </cell>
          <cell r="G1102">
            <v>97288</v>
          </cell>
        </row>
        <row r="1103">
          <cell r="D1103">
            <v>8302</v>
          </cell>
          <cell r="E1103" t="str">
            <v>BOYA PLASTICA DE 20 x 20 x 9 cm DE ALTURA (NO INCLUYE ELEMENTOS DE ANCLAJE)</v>
          </cell>
          <cell r="F1103" t="str">
            <v>UN</v>
          </cell>
          <cell r="G1103">
            <v>16660</v>
          </cell>
        </row>
        <row r="1104">
          <cell r="D1104">
            <v>8303</v>
          </cell>
          <cell r="E1104" t="str">
            <v>HITO DE 75cm DE ALTURA Y 8cm DE DIAMETRO CON REFLECTIVOS DE COLOR AMARILLO. NO INCLUYE ELEMENTOS DE ANCLAJE</v>
          </cell>
          <cell r="F1104" t="str">
            <v>UN</v>
          </cell>
          <cell r="G1104">
            <v>27370</v>
          </cell>
        </row>
        <row r="1105">
          <cell r="D1105">
            <v>8304</v>
          </cell>
          <cell r="E1105" t="str">
            <v>EQUIPO OXICORTE</v>
          </cell>
          <cell r="F1105" t="str">
            <v>MES</v>
          </cell>
          <cell r="G1105">
            <v>1832600</v>
          </cell>
        </row>
        <row r="1106">
          <cell r="D1106">
            <v>8306</v>
          </cell>
          <cell r="E1106" t="str">
            <v>EPOXICO PARA ANCLAJE DE ALTA RESISTENCIA (Unidad 600cc-900g)</v>
          </cell>
          <cell r="F1106" t="str">
            <v>UN</v>
          </cell>
          <cell r="G1106">
            <v>85900</v>
          </cell>
        </row>
        <row r="1107">
          <cell r="D1107">
            <v>8307</v>
          </cell>
          <cell r="E1107" t="str">
            <v>CONCRETO FLUIDO SIN RETRACCIÓN</v>
          </cell>
          <cell r="F1107" t="str">
            <v>KG</v>
          </cell>
          <cell r="G1107">
            <v>1696</v>
          </cell>
        </row>
        <row r="1108">
          <cell r="D1108">
            <v>8308</v>
          </cell>
          <cell r="E1108" t="str">
            <v>MICROFIBRA DE POLIPROPILENO PARA CONCRETO Y MORTERO</v>
          </cell>
          <cell r="F1108" t="str">
            <v>KG</v>
          </cell>
          <cell r="G1108">
            <v>30226</v>
          </cell>
        </row>
        <row r="1109">
          <cell r="D1109">
            <v>8309</v>
          </cell>
          <cell r="E1109" t="str">
            <v>GROUTING DE ALTA RESISTENCIA</v>
          </cell>
          <cell r="F1109" t="str">
            <v>KG</v>
          </cell>
          <cell r="G1109">
            <v>4225</v>
          </cell>
        </row>
        <row r="1110">
          <cell r="D1110">
            <v>8313</v>
          </cell>
          <cell r="E1110" t="str">
            <v>MORTERO DE REPARACIÓN ESTRUCTURAL</v>
          </cell>
          <cell r="F1110" t="str">
            <v>KG</v>
          </cell>
          <cell r="G1110">
            <v>3094</v>
          </cell>
        </row>
        <row r="1111">
          <cell r="D1111">
            <v>8314</v>
          </cell>
          <cell r="E1111" t="str">
            <v>RECUBRIMIENTO INHIBIDOR DE CORROSIÓN EPOXI-CEMENTO PARA PROTEGER ACERO DE REFUERZO. TRICOMPONENTE.</v>
          </cell>
          <cell r="F1111" t="str">
            <v>KG</v>
          </cell>
          <cell r="G1111">
            <v>21398</v>
          </cell>
        </row>
        <row r="1112">
          <cell r="D1112">
            <v>8315</v>
          </cell>
          <cell r="E1112" t="str">
            <v>SELLADOR ELÁSTICO  DE POLIURETANO. CARTUCHO 300 ml</v>
          </cell>
          <cell r="F1112" t="str">
            <v>UN</v>
          </cell>
          <cell r="G1112">
            <v>26894</v>
          </cell>
        </row>
        <row r="1113">
          <cell r="D1113">
            <v>8319</v>
          </cell>
          <cell r="E1113" t="str">
            <v>PINTURA EN FRÍO PARA DEMARCACIÓN DE VÍAS. A= 12 cm. INCLUYE EQUIPO AUTOPROPULSADO Y MANO DE OBRA.</v>
          </cell>
          <cell r="F1113" t="str">
            <v>ML</v>
          </cell>
          <cell r="G1113">
            <v>1663</v>
          </cell>
        </row>
        <row r="1114">
          <cell r="D1114">
            <v>8320</v>
          </cell>
          <cell r="E1114" t="str">
            <v>TARIFA MES - PERSONAL DE OBRA - OPERADOR EQUIPO DE ESPECIALIZACIÓN (INCLUYE FACTOR DE PRESTACIONES)</v>
          </cell>
          <cell r="F1114" t="str">
            <v>MES</v>
          </cell>
          <cell r="G1114">
            <v>2161928</v>
          </cell>
        </row>
        <row r="1115">
          <cell r="D1115">
            <v>8321</v>
          </cell>
          <cell r="E1115" t="str">
            <v>TARIFA JORNAL - PERSONAL DE OBRA - OPERADOR EQUIPO DE ESPECIALIZACIÓN (INCLUYE FACTOR DE PRESTACIONES)</v>
          </cell>
          <cell r="F1115" t="str">
            <v>JR</v>
          </cell>
          <cell r="G1115">
            <v>72064</v>
          </cell>
        </row>
        <row r="1116">
          <cell r="D1116">
            <v>8322</v>
          </cell>
          <cell r="E1116" t="str">
            <v>PINTURA EN FRÍO PARA DEMARCACIÓN DE VÍAS. INCLUYE EQUIPO MANUAL Y MANO DE OBRA.</v>
          </cell>
          <cell r="F1116" t="str">
            <v>ML</v>
          </cell>
          <cell r="G1116">
            <v>1663</v>
          </cell>
        </row>
        <row r="1117">
          <cell r="D1117">
            <v>8324</v>
          </cell>
          <cell r="E1117" t="str">
            <v>ALQUILER DÍA - VEHÍCULO CAPACIDAD 3 TONELADAS O SUPERIOR (MODELO 2012-2009)</v>
          </cell>
          <cell r="F1117" t="str">
            <v>DIA</v>
          </cell>
          <cell r="G1117">
            <v>291775</v>
          </cell>
        </row>
        <row r="1118">
          <cell r="D1118">
            <v>8328</v>
          </cell>
          <cell r="E1118" t="str">
            <v>FUNGIBLES</v>
          </cell>
          <cell r="F1118" t="str">
            <v>GLB</v>
          </cell>
          <cell r="G1118">
            <v>1000</v>
          </cell>
        </row>
        <row r="1119">
          <cell r="D1119">
            <v>8329</v>
          </cell>
          <cell r="E1119" t="str">
            <v>APLICACIÓN DE BICOMPONENTE (SPRAY O EXTRUSIÓN) INCLUYE EQUIPO Y MANO DE OBRA</v>
          </cell>
          <cell r="F1119" t="str">
            <v>ML</v>
          </cell>
          <cell r="G1119">
            <v>4534</v>
          </cell>
        </row>
        <row r="1120">
          <cell r="D1120">
            <v>8330</v>
          </cell>
          <cell r="E1120" t="str">
            <v>PLASTICO EN FRIO (INCLUYE CATALIZADOR) - PINTURA PARA TRAFICO</v>
          </cell>
          <cell r="F1120" t="str">
            <v>GLN</v>
          </cell>
          <cell r="G1120">
            <v>101150</v>
          </cell>
        </row>
        <row r="1121">
          <cell r="D1121">
            <v>8331</v>
          </cell>
          <cell r="E1121" t="str">
            <v>APLICACIÓN DE BICOMPONENTE (SPRAY O EXTRUSIÓN) INCLUYE EQUIPO Y MANO DE OBRA Y MICROESFERAS</v>
          </cell>
          <cell r="F1121" t="str">
            <v>M2</v>
          </cell>
          <cell r="G1121">
            <v>39118</v>
          </cell>
        </row>
        <row r="1122">
          <cell r="D1122">
            <v>8332</v>
          </cell>
          <cell r="E1122" t="str">
            <v>PINTURA DE TRÁFICO Y/O IMPRIMANTE NEGRO</v>
          </cell>
          <cell r="F1122" t="str">
            <v>GLN</v>
          </cell>
          <cell r="G1122">
            <v>65450</v>
          </cell>
        </row>
        <row r="1123">
          <cell r="D1123">
            <v>8334</v>
          </cell>
          <cell r="E1123" t="str">
            <v>BORRADO SEÑALIZACIÓN VIAL TIPO FRESADO CON MÁQUINA BERTELLI O SIMILAR (ML)</v>
          </cell>
          <cell r="F1123" t="str">
            <v>ML</v>
          </cell>
          <cell r="G1123">
            <v>5891</v>
          </cell>
        </row>
        <row r="1124">
          <cell r="D1124">
            <v>8340</v>
          </cell>
          <cell r="E1124" t="str">
            <v>TORNILLO. INCLUYE TUERCA Y ARANDELA</v>
          </cell>
          <cell r="F1124" t="str">
            <v>KG</v>
          </cell>
          <cell r="G1124">
            <v>9002</v>
          </cell>
        </row>
        <row r="1125">
          <cell r="D1125">
            <v>8357</v>
          </cell>
          <cell r="E1125" t="str">
            <v>TACHA REFLECTIVA BIDIRECCIONAL (NO INCLUYE ELEMENTOS DE ANCLAJE)</v>
          </cell>
          <cell r="F1125" t="str">
            <v>UN</v>
          </cell>
          <cell r="G1125">
            <v>3868</v>
          </cell>
        </row>
        <row r="1126">
          <cell r="D1126">
            <v>8358</v>
          </cell>
          <cell r="E1126" t="str">
            <v>RESALTO EN CAUCHO DE L=1m, ANCHO 30cm, ALTO 4.5cm (INCLUYE PERNOS)</v>
          </cell>
          <cell r="F1126" t="str">
            <v>UN</v>
          </cell>
          <cell r="G1126">
            <v>119000</v>
          </cell>
        </row>
        <row r="1127">
          <cell r="D1127">
            <v>8359</v>
          </cell>
          <cell r="E1127" t="str">
            <v>TUBERIA CONDUIT PVC D= 1/2"</v>
          </cell>
          <cell r="F1127" t="str">
            <v>ML</v>
          </cell>
          <cell r="G1127">
            <v>1837</v>
          </cell>
        </row>
        <row r="1128">
          <cell r="D1128">
            <v>8362</v>
          </cell>
          <cell r="E1128" t="str">
            <v xml:space="preserve">TUBERÍA CONCRETO D= 36" CLASE V REFORZADO </v>
          </cell>
          <cell r="F1128" t="str">
            <v>ML</v>
          </cell>
          <cell r="G1128">
            <v>1095124</v>
          </cell>
        </row>
        <row r="1129">
          <cell r="D1129">
            <v>8364</v>
          </cell>
          <cell r="E1129" t="str">
            <v>CLORUROS</v>
          </cell>
          <cell r="F1129" t="str">
            <v>PUNTO</v>
          </cell>
          <cell r="G1129">
            <v>13090</v>
          </cell>
        </row>
        <row r="1130">
          <cell r="D1130">
            <v>8365</v>
          </cell>
          <cell r="E1130" t="str">
            <v>SULFATOS</v>
          </cell>
          <cell r="F1130" t="str">
            <v>PUNTO</v>
          </cell>
          <cell r="G1130">
            <v>15470</v>
          </cell>
        </row>
        <row r="1131">
          <cell r="D1131">
            <v>8366</v>
          </cell>
          <cell r="E1131" t="str">
            <v>NITRATOS</v>
          </cell>
          <cell r="F1131" t="str">
            <v>PUNTO</v>
          </cell>
          <cell r="G1131">
            <v>17850</v>
          </cell>
        </row>
        <row r="1132">
          <cell r="D1132">
            <v>8367</v>
          </cell>
          <cell r="E1132" t="str">
            <v>HIERRO TOTAL</v>
          </cell>
          <cell r="F1132" t="str">
            <v>PUNTO</v>
          </cell>
          <cell r="G1132">
            <v>20000</v>
          </cell>
        </row>
        <row r="1133">
          <cell r="D1133">
            <v>8369</v>
          </cell>
          <cell r="E1133" t="str">
            <v>MAGNESIO</v>
          </cell>
          <cell r="F1133" t="str">
            <v>PUNTO</v>
          </cell>
          <cell r="G1133">
            <v>35000</v>
          </cell>
        </row>
        <row r="1134">
          <cell r="D1134">
            <v>8370</v>
          </cell>
          <cell r="E1134" t="str">
            <v>SODIO</v>
          </cell>
          <cell r="F1134" t="str">
            <v>PUNTO</v>
          </cell>
          <cell r="G1134">
            <v>28560</v>
          </cell>
        </row>
        <row r="1135">
          <cell r="D1135">
            <v>8404</v>
          </cell>
          <cell r="E1135" t="str">
            <v>PINTURA BASE AGUA DOMESTICA</v>
          </cell>
          <cell r="F1135" t="str">
            <v>GLN</v>
          </cell>
          <cell r="G1135">
            <v>52110</v>
          </cell>
        </row>
        <row r="1136">
          <cell r="D1136">
            <v>8430</v>
          </cell>
          <cell r="E1136" t="str">
            <v>CAMARA GRP 2500 * 2500 * 1200 (INCLUYE TUBERIA , CHIMENEA 2.5m Y ACCESORIOS. - NO INCLUYE TRANSPORTE</v>
          </cell>
          <cell r="F1136" t="str">
            <v>UN</v>
          </cell>
          <cell r="G1136">
            <v>19754483</v>
          </cell>
        </row>
        <row r="1137">
          <cell r="D1137">
            <v>8431</v>
          </cell>
          <cell r="E1137" t="str">
            <v>CAMARA GRP 2600 * 2600 * 1200 (INCLUYE TUBERIA , CHIMENEA 2.5m Y ACCESORIOS. - NO INCLUYE TRANSPORTE</v>
          </cell>
          <cell r="F1137" t="str">
            <v>UN</v>
          </cell>
          <cell r="G1137">
            <v>20649178</v>
          </cell>
        </row>
        <row r="1138">
          <cell r="D1138">
            <v>8432</v>
          </cell>
          <cell r="E1138" t="str">
            <v>TUBERIA GRP DN 350 PN1 SN2500 - NO INCLUYE TRANSPORTE</v>
          </cell>
          <cell r="F1138" t="str">
            <v>ML</v>
          </cell>
          <cell r="G1138">
            <v>137338</v>
          </cell>
        </row>
        <row r="1139">
          <cell r="D1139">
            <v>8434</v>
          </cell>
          <cell r="E1139" t="str">
            <v>TUBERIA GRP DN 450 PN1 SN2500 - NO INCLUYE TRANSPORTE</v>
          </cell>
          <cell r="F1139" t="str">
            <v>ML</v>
          </cell>
          <cell r="G1139">
            <v>204624</v>
          </cell>
        </row>
        <row r="1140">
          <cell r="D1140">
            <v>8435</v>
          </cell>
          <cell r="E1140" t="str">
            <v>ACOPLE GRP DN 450 PN1 - NO INCLUYE TRANSPORTE</v>
          </cell>
          <cell r="F1140" t="str">
            <v>UN</v>
          </cell>
          <cell r="G1140">
            <v>283128</v>
          </cell>
        </row>
        <row r="1141">
          <cell r="D1141">
            <v>8436</v>
          </cell>
          <cell r="E1141" t="str">
            <v>TUBERIA GRP DN 550 PN1 SN2500 - NO INCLUYE TRANSPORTE</v>
          </cell>
          <cell r="F1141" t="str">
            <v>ML</v>
          </cell>
          <cell r="G1141">
            <v>280288</v>
          </cell>
        </row>
        <row r="1142">
          <cell r="D1142">
            <v>8437</v>
          </cell>
          <cell r="E1142" t="str">
            <v>ACOPLE GRP DN 550 PN1 - NO INCLUYE TRANSPORTE</v>
          </cell>
          <cell r="F1142" t="str">
            <v>UN</v>
          </cell>
          <cell r="G1142">
            <v>367820</v>
          </cell>
        </row>
        <row r="1143">
          <cell r="D1143">
            <v>8438</v>
          </cell>
          <cell r="E1143" t="str">
            <v>TUBERIA GRP DN 650 PN1 SN2500 - NO INCLUYE TRANSPORTE</v>
          </cell>
          <cell r="F1143" t="str">
            <v>ML</v>
          </cell>
          <cell r="G1143">
            <v>375081</v>
          </cell>
        </row>
        <row r="1144">
          <cell r="D1144">
            <v>8440</v>
          </cell>
          <cell r="E1144" t="str">
            <v>TUBERIA GRP DN 750 PN1 SN2500 - NO INCLUYE TRANSPORTE</v>
          </cell>
          <cell r="F1144" t="str">
            <v>ML</v>
          </cell>
          <cell r="G1144">
            <v>483312</v>
          </cell>
        </row>
        <row r="1145">
          <cell r="D1145">
            <v>8441</v>
          </cell>
          <cell r="E1145" t="str">
            <v>ACOPLE GRP DN 750 PN1 - NO INCLUYE TRANSPORTE</v>
          </cell>
          <cell r="F1145" t="str">
            <v>UN</v>
          </cell>
          <cell r="G1145">
            <v>559482</v>
          </cell>
        </row>
        <row r="1146">
          <cell r="D1146">
            <v>8442</v>
          </cell>
          <cell r="E1146" t="str">
            <v>TUBERIA GRP DN 850 PN1 SN2500 - NO INCLUYE TRANSPORTE</v>
          </cell>
          <cell r="F1146" t="str">
            <v>ML</v>
          </cell>
          <cell r="G1146">
            <v>603651</v>
          </cell>
        </row>
        <row r="1147">
          <cell r="D1147">
            <v>8443</v>
          </cell>
          <cell r="E1147" t="str">
            <v>ACOPLE GRP DN 850 PN1 - NO INCLUYE TRANSPORTE</v>
          </cell>
          <cell r="F1147" t="str">
            <v>UN</v>
          </cell>
          <cell r="G1147">
            <v>633924</v>
          </cell>
        </row>
        <row r="1148">
          <cell r="D1148">
            <v>8444</v>
          </cell>
          <cell r="E1148" t="str">
            <v>TUBERIA GRP DN 2500 PN1 SN2500 - NO INCLUYE TRANSPORTE</v>
          </cell>
          <cell r="F1148" t="str">
            <v>ML</v>
          </cell>
          <cell r="G1148">
            <v>4493559</v>
          </cell>
        </row>
        <row r="1149">
          <cell r="D1149">
            <v>8445</v>
          </cell>
          <cell r="E1149" t="str">
            <v>ACOPLE GRP DN 2500 PN1 - NO INCLUYE TRANSPORTE</v>
          </cell>
          <cell r="F1149" t="str">
            <v>UN</v>
          </cell>
          <cell r="G1149">
            <v>2107728</v>
          </cell>
        </row>
        <row r="1150">
          <cell r="D1150">
            <v>8447</v>
          </cell>
          <cell r="E1150" t="str">
            <v>TUBERIA GRP DN 2600 PN1 SN2500 - NO INCLUYE TRANSPORTE</v>
          </cell>
          <cell r="F1150" t="str">
            <v>ML</v>
          </cell>
          <cell r="G1150">
            <v>4859484</v>
          </cell>
        </row>
        <row r="1151">
          <cell r="D1151">
            <v>8448</v>
          </cell>
          <cell r="E1151" t="str">
            <v>ACOPLE GRP DN 2600 PN1 - NO INCLUYE TRANSPORTE</v>
          </cell>
          <cell r="F1151" t="str">
            <v>UN</v>
          </cell>
          <cell r="G1151">
            <v>2512685</v>
          </cell>
        </row>
        <row r="1152">
          <cell r="D1152">
            <v>8449</v>
          </cell>
          <cell r="E1152" t="str">
            <v>CAMARA GRP 900 * 900 * 1200 (INCLUYE TUBERIA , CHIMENEA 1.0m Y ACCESORIOS. - NO INCLUYE TRANSPORTE</v>
          </cell>
          <cell r="F1152" t="str">
            <v>UN</v>
          </cell>
          <cell r="G1152">
            <v>6590069</v>
          </cell>
        </row>
        <row r="1153">
          <cell r="D1153">
            <v>8450</v>
          </cell>
          <cell r="E1153" t="str">
            <v>CAMARA GRP 900 * 900 * 1200 (INCLUYE TUBERIA , CHIMENEA 2.5m Y ACCESORIOS. - NO INCLUYE TRANSPORTE</v>
          </cell>
          <cell r="F1153" t="str">
            <v>UN</v>
          </cell>
          <cell r="G1153">
            <v>8573671</v>
          </cell>
        </row>
        <row r="1154">
          <cell r="D1154">
            <v>8451</v>
          </cell>
          <cell r="E1154" t="str">
            <v>CAMARA GRP 1000 * 1000 * 1200 (INCLUYE TUBERIA , CHIMENEA 2.5m Y ACCESORIOS. - NO INCLUYE TRANSPORTE</v>
          </cell>
          <cell r="F1154" t="str">
            <v>UN</v>
          </cell>
          <cell r="G1154">
            <v>9121325</v>
          </cell>
        </row>
        <row r="1155">
          <cell r="D1155">
            <v>8452</v>
          </cell>
          <cell r="E1155" t="str">
            <v>CAMARA GRP 1100 * 1100 * 1200 (INCLUYE TUBERIA , CHIMENEA 2.5m Y ACCESORIOS. - NO INCLUYE TRANSPORTE</v>
          </cell>
          <cell r="F1155" t="str">
            <v>UN</v>
          </cell>
          <cell r="G1155">
            <v>10024597</v>
          </cell>
        </row>
        <row r="1156">
          <cell r="D1156">
            <v>8453</v>
          </cell>
          <cell r="E1156" t="str">
            <v>CAMARA GRP 1300 * 1300 * 1200 (INCLUYE TUBERIA , CHIMENEA 5m Y ACCESORIOS. - NO INCLUYE TRANSPORTE</v>
          </cell>
          <cell r="F1156" t="str">
            <v>UN</v>
          </cell>
          <cell r="G1156">
            <v>11994752</v>
          </cell>
        </row>
        <row r="1157">
          <cell r="D1157">
            <v>8454</v>
          </cell>
          <cell r="E1157" t="str">
            <v>CAMARA GRP 1500 * 1500 * 1200 (INCLUYE TUBERIA , CHIMENEA 2.5m Y ACCESORIOS. - NO INCLUYE TRANSPORTE</v>
          </cell>
          <cell r="F1157" t="str">
            <v>UN</v>
          </cell>
          <cell r="G1157">
            <v>9917702</v>
          </cell>
        </row>
        <row r="1158">
          <cell r="D1158">
            <v>8455</v>
          </cell>
          <cell r="E1158" t="str">
            <v>CAMARA GRP 1600 * 1600 * 1200 (INCLUYE TUBERIA , CHIMENEA 2.5m Y ACCESORIOS. - NO INCLUYE TRANSPORTE</v>
          </cell>
          <cell r="F1158" t="str">
            <v>UN</v>
          </cell>
          <cell r="G1158">
            <v>10419338</v>
          </cell>
        </row>
        <row r="1159">
          <cell r="D1159">
            <v>8456</v>
          </cell>
          <cell r="E1159" t="str">
            <v>CAMARA GRP 1800 * 1800 * 1200 (INCLUYE TUBERIA , CHIMENEA 2.5m Y ACCESORIOS. - NO INCLUYE TRANSPORTE</v>
          </cell>
          <cell r="F1159" t="str">
            <v>UN</v>
          </cell>
          <cell r="G1159">
            <v>11481337</v>
          </cell>
        </row>
        <row r="1160">
          <cell r="D1160">
            <v>8457</v>
          </cell>
          <cell r="E1160" t="str">
            <v>CAMARA GRP 1800 * 1800 * 1200 (INCLUYE TUBERIA , CHIMENEA 5m Y ACCESORIOS. - NO INCLUYE TRANSPORTE</v>
          </cell>
          <cell r="F1160" t="str">
            <v>UN</v>
          </cell>
          <cell r="G1160">
            <v>14684208</v>
          </cell>
        </row>
        <row r="1161">
          <cell r="D1161">
            <v>8460</v>
          </cell>
          <cell r="E1161" t="str">
            <v>CONECTORES DE COBRE 25mm 5/8"</v>
          </cell>
          <cell r="F1161" t="str">
            <v>UN</v>
          </cell>
          <cell r="G1161">
            <v>4414</v>
          </cell>
        </row>
        <row r="1162">
          <cell r="D1162">
            <v>8461</v>
          </cell>
          <cell r="E1162" t="str">
            <v>ALAMBRE DE COBRE No. 4 AWG</v>
          </cell>
          <cell r="F1162" t="str">
            <v>ML</v>
          </cell>
          <cell r="G1162">
            <v>7007</v>
          </cell>
        </row>
        <row r="1163">
          <cell r="D1163">
            <v>8462</v>
          </cell>
          <cell r="E1163" t="str">
            <v>MASCARILLA DE GIRO PARA SEMAFORO DE 200 mm</v>
          </cell>
          <cell r="F1163" t="str">
            <v>UN</v>
          </cell>
          <cell r="G1163">
            <v>76160</v>
          </cell>
        </row>
        <row r="1164">
          <cell r="D1164">
            <v>8463</v>
          </cell>
          <cell r="E1164" t="str">
            <v>MODULO ROJO PARA SEMAFOROS DE 200mm (TIPO LED, SEMAFORO TIPO MENSULA) SUMINISTRO E INSTALACION.</v>
          </cell>
          <cell r="F1164" t="str">
            <v>UN</v>
          </cell>
          <cell r="G1164">
            <v>621180</v>
          </cell>
        </row>
        <row r="1165">
          <cell r="D1165">
            <v>8473</v>
          </cell>
          <cell r="E1165" t="str">
            <v>MALLA ZARANDA DE 6" x 6" PARA CLASIFICACION MATERIAL</v>
          </cell>
          <cell r="F1165" t="str">
            <v>M2</v>
          </cell>
          <cell r="G1165">
            <v>5693</v>
          </cell>
        </row>
        <row r="1166">
          <cell r="D1166">
            <v>8474</v>
          </cell>
          <cell r="E1166" t="str">
            <v>ÁNGULO METÁLICO</v>
          </cell>
          <cell r="F1166" t="str">
            <v>KG</v>
          </cell>
          <cell r="G1166">
            <v>3213</v>
          </cell>
        </row>
        <row r="1167">
          <cell r="D1167">
            <v>8475</v>
          </cell>
          <cell r="E1167" t="str">
            <v>PLATINA METALICA</v>
          </cell>
          <cell r="F1167" t="str">
            <v>KG</v>
          </cell>
          <cell r="G1167">
            <v>3080</v>
          </cell>
        </row>
        <row r="1168">
          <cell r="D1168">
            <v>8476</v>
          </cell>
          <cell r="E1168" t="str">
            <v>MALLA ESLABONADA CALIBRE 10.5 - HUECO DE 2" x 2"</v>
          </cell>
          <cell r="F1168" t="str">
            <v>M2</v>
          </cell>
          <cell r="G1168">
            <v>14875</v>
          </cell>
        </row>
        <row r="1169">
          <cell r="D1169">
            <v>8478</v>
          </cell>
          <cell r="E1169" t="str">
            <v>TEJA DE ZINC 800 x 2438</v>
          </cell>
          <cell r="F1169" t="str">
            <v>UN</v>
          </cell>
          <cell r="G1169">
            <v>16590</v>
          </cell>
        </row>
        <row r="1170">
          <cell r="D1170">
            <v>8479</v>
          </cell>
          <cell r="E1170" t="str">
            <v>AMARRAS - Abrazadera Plastico De 8 Pulg. (200mm) Con Argolla</v>
          </cell>
          <cell r="F1170" t="str">
            <v>UN</v>
          </cell>
          <cell r="G1170">
            <v>134</v>
          </cell>
        </row>
        <row r="1171">
          <cell r="D1171">
            <v>8480</v>
          </cell>
          <cell r="E1171" t="str">
            <v>LIJA</v>
          </cell>
          <cell r="F1171" t="str">
            <v>UN</v>
          </cell>
          <cell r="G1171">
            <v>1005</v>
          </cell>
        </row>
        <row r="1172">
          <cell r="D1172">
            <v>8481</v>
          </cell>
          <cell r="E1172" t="str">
            <v>PINTURA BASE ACEITE</v>
          </cell>
          <cell r="F1172" t="str">
            <v>GLN</v>
          </cell>
          <cell r="G1172">
            <v>44900</v>
          </cell>
        </row>
        <row r="1173">
          <cell r="D1173">
            <v>8482</v>
          </cell>
          <cell r="E1173" t="str">
            <v>PINTURA EN VINILO TIPO 1</v>
          </cell>
          <cell r="F1173" t="str">
            <v>GLN</v>
          </cell>
          <cell r="G1173">
            <v>37021</v>
          </cell>
        </row>
        <row r="1174">
          <cell r="D1174">
            <v>8483</v>
          </cell>
          <cell r="E1174" t="str">
            <v>TANQUE DE AGUA 500 Lts</v>
          </cell>
          <cell r="F1174" t="str">
            <v>UN</v>
          </cell>
          <cell r="G1174">
            <v>115877</v>
          </cell>
        </row>
        <row r="1175">
          <cell r="D1175">
            <v>8486</v>
          </cell>
          <cell r="E1175" t="str">
            <v>TRONZADORA</v>
          </cell>
          <cell r="F1175" t="str">
            <v>DIA</v>
          </cell>
          <cell r="G1175">
            <v>21420</v>
          </cell>
        </row>
        <row r="1176">
          <cell r="D1176">
            <v>8500</v>
          </cell>
          <cell r="E1176" t="str">
            <v>TUBERIA EMT D= 4" ESP. 083</v>
          </cell>
          <cell r="F1176" t="str">
            <v>ML</v>
          </cell>
          <cell r="G1176">
            <v>48184</v>
          </cell>
        </row>
        <row r="1177">
          <cell r="D1177">
            <v>8501</v>
          </cell>
          <cell r="E1177" t="str">
            <v>COMPRESIÓN TRIAXIAL EN CONDICIÓN CU, CONSOLIDADO - NO DRENADO SOBRE SUELOS (3 PUNTOS)</v>
          </cell>
          <cell r="F1177" t="str">
            <v>UN</v>
          </cell>
          <cell r="G1177">
            <v>1227100</v>
          </cell>
        </row>
        <row r="1178">
          <cell r="D1178">
            <v>8502</v>
          </cell>
          <cell r="E1178" t="str">
            <v>CANASTILLA PASAJUNTAS</v>
          </cell>
          <cell r="F1178" t="str">
            <v>KG</v>
          </cell>
          <cell r="G1178">
            <v>4403</v>
          </cell>
        </row>
        <row r="1179">
          <cell r="D1179">
            <v>8506</v>
          </cell>
          <cell r="E1179" t="str">
            <v>PINTURA ACRÍLICA BASE SOLVENTE AMARILLO / BLANCO PARA DEMARCACION - PINTUTRAFICO</v>
          </cell>
          <cell r="F1179" t="str">
            <v>GLN</v>
          </cell>
          <cell r="G1179">
            <v>72901</v>
          </cell>
        </row>
        <row r="1180">
          <cell r="D1180">
            <v>8508</v>
          </cell>
          <cell r="E1180" t="str">
            <v>PINTURA ACRÍLICA BASE SOLVENTE AZUL / ROJO PARA DEMARCACION - PINTURA PARA TRAFICO</v>
          </cell>
          <cell r="F1180" t="str">
            <v>GLN</v>
          </cell>
          <cell r="G1180">
            <v>72901</v>
          </cell>
        </row>
        <row r="1181">
          <cell r="D1181">
            <v>8509</v>
          </cell>
          <cell r="E1181" t="str">
            <v>IMPRIMANTE NEGRO MATE - ACRILICO BASE SOLVENTE - PINTURA PARA TRAFICO</v>
          </cell>
          <cell r="F1181" t="str">
            <v>GLN</v>
          </cell>
          <cell r="G1181">
            <v>72901</v>
          </cell>
        </row>
        <row r="1182">
          <cell r="D1182">
            <v>8511</v>
          </cell>
          <cell r="E1182" t="str">
            <v>PINTURA ACRÍLICA BASE SOLVENTE AMARILLO / BLANCO PARA DEMARCACION - TERTRAFICO</v>
          </cell>
          <cell r="F1182" t="str">
            <v>GLN</v>
          </cell>
          <cell r="G1182">
            <v>72901</v>
          </cell>
        </row>
        <row r="1183">
          <cell r="D1183">
            <v>8515</v>
          </cell>
          <cell r="E1183" t="str">
            <v>AGENTE DESENCOFRANTE</v>
          </cell>
          <cell r="F1183" t="str">
            <v>KG</v>
          </cell>
          <cell r="G1183">
            <v>9455</v>
          </cell>
        </row>
        <row r="1184">
          <cell r="D1184">
            <v>8516</v>
          </cell>
          <cell r="E1184" t="str">
            <v>FORMALETA PARA CONCRETOS - MADERA (ESTRUCTURAS ENTERRADAS - UN (1) USO)</v>
          </cell>
          <cell r="F1184" t="str">
            <v>M2</v>
          </cell>
          <cell r="G1184">
            <v>23001</v>
          </cell>
        </row>
        <row r="1185">
          <cell r="D1185">
            <v>8520</v>
          </cell>
          <cell r="E1185" t="str">
            <v>FORMALETA METÁLICA (CONCRETO HIDRÁULICO)</v>
          </cell>
          <cell r="F1185" t="str">
            <v>M2/DIA</v>
          </cell>
          <cell r="G1185">
            <v>1012</v>
          </cell>
        </row>
        <row r="1186">
          <cell r="D1186">
            <v>8522</v>
          </cell>
          <cell r="E1186" t="str">
            <v>ICOPOR D-12 20 MM (LAMINA) DE 1.0m x 1.0m</v>
          </cell>
          <cell r="F1186" t="str">
            <v>M2</v>
          </cell>
          <cell r="G1186">
            <v>3852</v>
          </cell>
        </row>
        <row r="1187">
          <cell r="D1187">
            <v>8524</v>
          </cell>
          <cell r="E1187" t="str">
            <v>SELLADO DE JUNTAS (300 CC). Masilla elástica sellante de un componente, con base en poliuretano, con proceso de curado en presencia de humedad del ambiente. Norma ASTM C-920.</v>
          </cell>
          <cell r="F1187" t="str">
            <v>UN</v>
          </cell>
          <cell r="G1187">
            <v>26894</v>
          </cell>
        </row>
        <row r="1188">
          <cell r="D1188">
            <v>8525</v>
          </cell>
          <cell r="E1188" t="str">
            <v>GEOMEMBRANA HDPE 30MIL (0.75MM) PARA SEPARACION SUBRASANTE/CAPAS GRANULARES (INCLUYE SUMINISTRO E INSTALACIÓN)</v>
          </cell>
          <cell r="F1188" t="str">
            <v>M2</v>
          </cell>
          <cell r="G1188">
            <v>9328</v>
          </cell>
        </row>
        <row r="1189">
          <cell r="D1189">
            <v>8529</v>
          </cell>
          <cell r="E1189" t="str">
            <v>ANTICORROSIVO PHCL</v>
          </cell>
          <cell r="F1189" t="str">
            <v>GLN</v>
          </cell>
          <cell r="G1189">
            <v>39900</v>
          </cell>
        </row>
        <row r="1190">
          <cell r="D1190">
            <v>8530</v>
          </cell>
          <cell r="E1190" t="str">
            <v>FUNDENTE (PARA SOLDADURA) 60 gr.</v>
          </cell>
          <cell r="F1190" t="str">
            <v>UN</v>
          </cell>
          <cell r="G1190">
            <v>9171</v>
          </cell>
        </row>
        <row r="1191">
          <cell r="D1191">
            <v>8531</v>
          </cell>
          <cell r="E1191" t="str">
            <v>DISOLVENTE THINER</v>
          </cell>
          <cell r="F1191" t="str">
            <v>GLN</v>
          </cell>
          <cell r="G1191">
            <v>14200</v>
          </cell>
        </row>
        <row r="1192">
          <cell r="D1192">
            <v>8539</v>
          </cell>
          <cell r="E1192" t="str">
            <v>BLOQUE PERFORADO 15X20X40</v>
          </cell>
          <cell r="F1192" t="str">
            <v>UN</v>
          </cell>
          <cell r="G1192">
            <v>3490</v>
          </cell>
        </row>
        <row r="1193">
          <cell r="D1193">
            <v>8555</v>
          </cell>
          <cell r="E1193" t="str">
            <v>LIJA DE AGUA 150 SUPER</v>
          </cell>
          <cell r="F1193" t="str">
            <v>UN</v>
          </cell>
          <cell r="G1193">
            <v>1237</v>
          </cell>
        </row>
        <row r="1194">
          <cell r="D1194">
            <v>8560</v>
          </cell>
          <cell r="E1194" t="str">
            <v>CURVA GALVANIZADA 1" IMC</v>
          </cell>
          <cell r="F1194" t="str">
            <v>UN</v>
          </cell>
          <cell r="G1194">
            <v>5950</v>
          </cell>
        </row>
        <row r="1195">
          <cell r="D1195">
            <v>8565</v>
          </cell>
          <cell r="E1195" t="str">
            <v>ALAMBRON 40  1/4 PULG LISO</v>
          </cell>
          <cell r="F1195" t="str">
            <v>KG</v>
          </cell>
          <cell r="G1195">
            <v>2576</v>
          </cell>
        </row>
        <row r="1196">
          <cell r="D1196">
            <v>8566</v>
          </cell>
          <cell r="E1196" t="str">
            <v>VARILLA DILATACIÓN ALUMINIO</v>
          </cell>
          <cell r="F1196" t="str">
            <v>ML</v>
          </cell>
          <cell r="G1196">
            <v>1546</v>
          </cell>
        </row>
        <row r="1197">
          <cell r="D1197">
            <v>8567</v>
          </cell>
          <cell r="E1197" t="str">
            <v>BALDOSA EN GRANO PULIDO TIPO 1 Y TIPO 2 (30X30)</v>
          </cell>
          <cell r="F1197" t="str">
            <v>M2</v>
          </cell>
          <cell r="G1197">
            <v>62475</v>
          </cell>
        </row>
        <row r="1198">
          <cell r="D1198">
            <v>8570</v>
          </cell>
          <cell r="E1198" t="str">
            <v>GRANITO (MEZCLA)</v>
          </cell>
          <cell r="F1198" t="str">
            <v>BULTO</v>
          </cell>
          <cell r="G1198">
            <v>29650</v>
          </cell>
        </row>
        <row r="1199">
          <cell r="D1199">
            <v>8576</v>
          </cell>
          <cell r="E1199" t="str">
            <v>PEGANTE PARA PISOS DE CAUCHO SINTÉTICO</v>
          </cell>
          <cell r="F1199" t="str">
            <v>GLN</v>
          </cell>
          <cell r="G1199">
            <v>55367</v>
          </cell>
        </row>
        <row r="1200">
          <cell r="D1200">
            <v>8577</v>
          </cell>
          <cell r="E1200" t="str">
            <v>TUBERIA PVC SANITARIA 3"</v>
          </cell>
          <cell r="F1200" t="str">
            <v>ML</v>
          </cell>
          <cell r="G1200">
            <v>16661</v>
          </cell>
        </row>
        <row r="1201">
          <cell r="D1201">
            <v>8578</v>
          </cell>
          <cell r="E1201" t="str">
            <v>CODO 90°-1/4 CxC PVC SANITARIA D= 2"</v>
          </cell>
          <cell r="F1201" t="str">
            <v>UN</v>
          </cell>
          <cell r="G1201">
            <v>3054</v>
          </cell>
        </row>
        <row r="1202">
          <cell r="D1202">
            <v>8579</v>
          </cell>
          <cell r="E1202" t="str">
            <v>CODO 90°-1/4 CxC PVC SANITARIA D=4"</v>
          </cell>
          <cell r="F1202" t="str">
            <v>UN</v>
          </cell>
          <cell r="G1202">
            <v>12192</v>
          </cell>
        </row>
        <row r="1203">
          <cell r="D1203">
            <v>8584</v>
          </cell>
          <cell r="E1203" t="str">
            <v>TUBERIA PVC SANITARIA 8"</v>
          </cell>
          <cell r="F1203" t="str">
            <v>ML</v>
          </cell>
          <cell r="G1203">
            <v>88456</v>
          </cell>
        </row>
        <row r="1204">
          <cell r="D1204">
            <v>8586</v>
          </cell>
          <cell r="E1204" t="str">
            <v>TUBERÍA VENTILACIÓN PVC 3"</v>
          </cell>
          <cell r="F1204" t="str">
            <v>ML</v>
          </cell>
          <cell r="G1204">
            <v>9758</v>
          </cell>
        </row>
        <row r="1205">
          <cell r="D1205">
            <v>8588</v>
          </cell>
          <cell r="E1205" t="str">
            <v>TUBERIA PVC PRESIÓN 1" RDE 21</v>
          </cell>
          <cell r="F1205" t="str">
            <v>ML</v>
          </cell>
          <cell r="G1205">
            <v>4453</v>
          </cell>
        </row>
        <row r="1206">
          <cell r="D1206">
            <v>8634</v>
          </cell>
          <cell r="E1206" t="str">
            <v>LAVAMANOS INSTITUCIONAL</v>
          </cell>
          <cell r="F1206" t="str">
            <v>UN</v>
          </cell>
          <cell r="G1206">
            <v>167447</v>
          </cell>
        </row>
        <row r="1207">
          <cell r="D1207">
            <v>8635</v>
          </cell>
          <cell r="E1207" t="str">
            <v>ACOPLE 1/2 PARA AGUA POTABLE</v>
          </cell>
          <cell r="F1207" t="str">
            <v>UN</v>
          </cell>
          <cell r="G1207">
            <v>2293</v>
          </cell>
        </row>
        <row r="1208">
          <cell r="D1208">
            <v>8636</v>
          </cell>
          <cell r="E1208" t="str">
            <v>CEMENTO BLANCO</v>
          </cell>
          <cell r="F1208" t="str">
            <v>KG</v>
          </cell>
          <cell r="G1208">
            <v>922</v>
          </cell>
        </row>
        <row r="1209">
          <cell r="D1209">
            <v>8644</v>
          </cell>
          <cell r="E1209" t="str">
            <v>LAVAMANOS SOBREPONER</v>
          </cell>
          <cell r="F1209" t="str">
            <v>UN</v>
          </cell>
          <cell r="G1209">
            <v>134832</v>
          </cell>
        </row>
        <row r="1210">
          <cell r="D1210">
            <v>8645</v>
          </cell>
          <cell r="E1210" t="str">
            <v>LAVAMANOS DE COLGAR PARA PERSONAS CON MOVILIDAD REDUCIDA</v>
          </cell>
          <cell r="F1210" t="str">
            <v>UN</v>
          </cell>
          <cell r="G1210">
            <v>167447</v>
          </cell>
        </row>
        <row r="1211">
          <cell r="D1211">
            <v>8648</v>
          </cell>
          <cell r="E1211" t="str">
            <v>GRIFERÍA LAVAPLATOS SIRENA SENCILLO MESÓN</v>
          </cell>
          <cell r="F1211" t="str">
            <v>UN</v>
          </cell>
          <cell r="G1211">
            <v>102300</v>
          </cell>
        </row>
        <row r="1212">
          <cell r="D1212">
            <v>8654</v>
          </cell>
          <cell r="E1212" t="str">
            <v>ACERO FIGURADO No.2  (1/4") F`y = 60000 PSI</v>
          </cell>
          <cell r="F1212" t="str">
            <v>KG</v>
          </cell>
          <cell r="G1212">
            <v>3332</v>
          </cell>
        </row>
        <row r="1213">
          <cell r="D1213">
            <v>8666</v>
          </cell>
          <cell r="E1213" t="str">
            <v>CABLE CU ENCAUCHETADO 3X16 AWG</v>
          </cell>
          <cell r="F1213" t="str">
            <v>ML</v>
          </cell>
          <cell r="G1213">
            <v>2473</v>
          </cell>
        </row>
        <row r="1214">
          <cell r="D1214">
            <v>8672</v>
          </cell>
          <cell r="E1214" t="str">
            <v>CAJA GALVANIZADA 4X4 CUMPLE NORMA RETIE</v>
          </cell>
          <cell r="F1214" t="str">
            <v>UN</v>
          </cell>
          <cell r="G1214">
            <v>1711</v>
          </cell>
        </row>
        <row r="1215">
          <cell r="D1215">
            <v>8674</v>
          </cell>
          <cell r="E1215" t="str">
            <v>TOMACORRIENTE CON CONEXIÓN A TIERRA, MONOFÁSICO DOBLE, 15 A</v>
          </cell>
          <cell r="F1215" t="str">
            <v>UN</v>
          </cell>
          <cell r="G1215">
            <v>2754</v>
          </cell>
        </row>
        <row r="1216">
          <cell r="D1216">
            <v>8675</v>
          </cell>
          <cell r="E1216" t="str">
            <v>TOMACORRIENTE CON PROTECCIÓN DE FALLA A TIERRA (GFCI)</v>
          </cell>
          <cell r="F1216" t="str">
            <v>UN</v>
          </cell>
          <cell r="G1216">
            <v>29083</v>
          </cell>
        </row>
        <row r="1217">
          <cell r="D1217">
            <v>8676</v>
          </cell>
          <cell r="E1217" t="str">
            <v>TOMACORRIENTE CON CONEXIÓN A TIERRA, BIFÁSICOS, DOS POLOS, 3 HILOS, 20 A</v>
          </cell>
          <cell r="F1217" t="str">
            <v>UN</v>
          </cell>
          <cell r="G1217">
            <v>7831</v>
          </cell>
        </row>
        <row r="1218">
          <cell r="D1218">
            <v>8679</v>
          </cell>
          <cell r="E1218" t="str">
            <v>TUBERIA CONDUIT GALVANIZADA EMT D=1" (3M)</v>
          </cell>
          <cell r="F1218" t="str">
            <v>UN</v>
          </cell>
          <cell r="G1218">
            <v>21986</v>
          </cell>
        </row>
        <row r="1219">
          <cell r="D1219">
            <v>8688</v>
          </cell>
          <cell r="E1219" t="str">
            <v>OTROS MATERIALES Y ACCESORIOS</v>
          </cell>
          <cell r="F1219" t="str">
            <v>GLB</v>
          </cell>
          <cell r="G1219">
            <v>1000</v>
          </cell>
        </row>
        <row r="1220">
          <cell r="D1220">
            <v>8689</v>
          </cell>
          <cell r="E1220" t="str">
            <v>TARIFA JORNAL - PERSONAL DE OBRA- TECNICO (SOLDADOR) (INCLUYE FACTOR DE PRESTACIONES)</v>
          </cell>
          <cell r="F1220" t="str">
            <v>JR</v>
          </cell>
          <cell r="G1220">
            <v>83025</v>
          </cell>
        </row>
        <row r="1221">
          <cell r="D1221">
            <v>8690</v>
          </cell>
          <cell r="E1221" t="str">
            <v>TARIFA JORNAL - PERSONAL DE OBRA - TÉCNICO (SOLDADOR 1 A) (INCLUYE FACTOR DE PRESTACIONES)</v>
          </cell>
          <cell r="F1221" t="str">
            <v>JR</v>
          </cell>
          <cell r="G1221">
            <v>83025</v>
          </cell>
        </row>
        <row r="1222">
          <cell r="D1222">
            <v>8694</v>
          </cell>
          <cell r="E1222" t="str">
            <v>CABLE DE COBRE AISLADO No.10</v>
          </cell>
          <cell r="F1222" t="str">
            <v>ML</v>
          </cell>
          <cell r="G1222">
            <v>1969</v>
          </cell>
        </row>
        <row r="1223">
          <cell r="D1223">
            <v>8695</v>
          </cell>
          <cell r="E1223" t="str">
            <v>CABLE DE COBRE AISLADO No.8</v>
          </cell>
          <cell r="F1223" t="str">
            <v>ML</v>
          </cell>
          <cell r="G1223">
            <v>2964</v>
          </cell>
        </row>
        <row r="1224">
          <cell r="D1224">
            <v>8696</v>
          </cell>
          <cell r="E1224" t="str">
            <v>CABLE DE COBRE AISLADO No.6</v>
          </cell>
          <cell r="F1224" t="str">
            <v>ML</v>
          </cell>
          <cell r="G1224">
            <v>4843</v>
          </cell>
        </row>
        <row r="1225">
          <cell r="D1225">
            <v>8698</v>
          </cell>
          <cell r="E1225" t="str">
            <v>CABLE DE COBRE AISLADO No.4</v>
          </cell>
          <cell r="F1225" t="str">
            <v>ML</v>
          </cell>
          <cell r="G1225">
            <v>7141</v>
          </cell>
        </row>
        <row r="1226">
          <cell r="D1226">
            <v>8699</v>
          </cell>
          <cell r="E1226" t="str">
            <v>CABLE DE COBRE AISLADO No.2</v>
          </cell>
          <cell r="F1226" t="str">
            <v>ML</v>
          </cell>
          <cell r="G1226">
            <v>11074</v>
          </cell>
        </row>
        <row r="1227">
          <cell r="D1227">
            <v>8700</v>
          </cell>
          <cell r="E1227" t="str">
            <v>CABLE No. 2/0 AWG THHN-600V COBRE</v>
          </cell>
          <cell r="F1227" t="str">
            <v>ML</v>
          </cell>
          <cell r="G1227">
            <v>26085</v>
          </cell>
        </row>
        <row r="1228">
          <cell r="D1228">
            <v>8706</v>
          </cell>
          <cell r="E1228" t="str">
            <v>CURVA CONDUIT GALVANIZADA IMC 3/4"</v>
          </cell>
          <cell r="F1228" t="str">
            <v>UN</v>
          </cell>
          <cell r="G1228">
            <v>7653</v>
          </cell>
        </row>
        <row r="1229">
          <cell r="D1229">
            <v>8708</v>
          </cell>
          <cell r="E1229" t="str">
            <v>CURVA CONDUIT GALVANIZADA IMC 2"</v>
          </cell>
          <cell r="F1229" t="str">
            <v>UN</v>
          </cell>
          <cell r="G1229">
            <v>16776</v>
          </cell>
        </row>
        <row r="1230">
          <cell r="D1230">
            <v>8710</v>
          </cell>
          <cell r="E1230" t="str">
            <v>CURVA  EMT 3"</v>
          </cell>
          <cell r="F1230" t="str">
            <v>UN</v>
          </cell>
          <cell r="G1230">
            <v>47872</v>
          </cell>
        </row>
        <row r="1231">
          <cell r="D1231">
            <v>8712</v>
          </cell>
          <cell r="E1231" t="str">
            <v>UNIÓN EMT 3"</v>
          </cell>
          <cell r="F1231" t="str">
            <v>UN</v>
          </cell>
          <cell r="G1231">
            <v>11493</v>
          </cell>
        </row>
        <row r="1232">
          <cell r="D1232">
            <v>8721</v>
          </cell>
          <cell r="E1232" t="str">
            <v>CABLE COBRE 4/0 AWG 600V 90° C THHN/THWN</v>
          </cell>
          <cell r="F1232" t="str">
            <v>ML</v>
          </cell>
          <cell r="G1232">
            <v>41478</v>
          </cell>
        </row>
        <row r="1233">
          <cell r="D1233">
            <v>8722</v>
          </cell>
          <cell r="E1233" t="str">
            <v>CABLE DE COBRE AISLADO 8 AWG 600V 90° C THHN/THWN</v>
          </cell>
          <cell r="F1233" t="str">
            <v>ML</v>
          </cell>
          <cell r="G1233">
            <v>3676</v>
          </cell>
        </row>
        <row r="1234">
          <cell r="D1234">
            <v>8729</v>
          </cell>
          <cell r="E1234" t="str">
            <v>CURVA  EMT 1 1/4"</v>
          </cell>
          <cell r="F1234" t="str">
            <v>UN</v>
          </cell>
          <cell r="G1234">
            <v>4841</v>
          </cell>
        </row>
        <row r="1235">
          <cell r="D1235">
            <v>8731</v>
          </cell>
          <cell r="E1235" t="str">
            <v>UNIÓN EMT 1 1/4"</v>
          </cell>
          <cell r="F1235" t="str">
            <v>UN</v>
          </cell>
          <cell r="G1235">
            <v>2275</v>
          </cell>
        </row>
        <row r="1236">
          <cell r="D1236">
            <v>8732</v>
          </cell>
          <cell r="E1236" t="str">
            <v>CURVA  EMT 2"</v>
          </cell>
          <cell r="F1236" t="str">
            <v>UN</v>
          </cell>
          <cell r="G1236">
            <v>10316</v>
          </cell>
        </row>
        <row r="1237">
          <cell r="D1237">
            <v>8734</v>
          </cell>
          <cell r="E1237" t="str">
            <v>UNIÓN EMT 2"</v>
          </cell>
          <cell r="F1237" t="str">
            <v>UN</v>
          </cell>
          <cell r="G1237">
            <v>4990</v>
          </cell>
        </row>
        <row r="1238">
          <cell r="D1238">
            <v>8737</v>
          </cell>
          <cell r="E1238" t="str">
            <v>CABLE NO.1/0 AWG 15 KV 133% XLPE</v>
          </cell>
          <cell r="F1238" t="str">
            <v>ML</v>
          </cell>
          <cell r="G1238">
            <v>62052</v>
          </cell>
        </row>
        <row r="1239">
          <cell r="D1239">
            <v>8738</v>
          </cell>
          <cell r="E1239" t="str">
            <v>CABLE COBRE DESNUDO No. 2 AWG</v>
          </cell>
          <cell r="F1239" t="str">
            <v>ML</v>
          </cell>
          <cell r="G1239">
            <v>11232</v>
          </cell>
        </row>
        <row r="1240">
          <cell r="D1240">
            <v>8742</v>
          </cell>
          <cell r="E1240" t="str">
            <v>DUCTO ELÉCTRICO TELEFÓNICO TDP PVC 4"</v>
          </cell>
          <cell r="F1240" t="str">
            <v>ML</v>
          </cell>
          <cell r="G1240">
            <v>16488</v>
          </cell>
        </row>
        <row r="1241">
          <cell r="D1241">
            <v>8743</v>
          </cell>
          <cell r="E1241" t="str">
            <v>CURVA PVC 4"</v>
          </cell>
          <cell r="F1241" t="str">
            <v>UN</v>
          </cell>
          <cell r="G1241">
            <v>12355</v>
          </cell>
        </row>
        <row r="1242">
          <cell r="D1242">
            <v>8746</v>
          </cell>
          <cell r="E1242" t="str">
            <v>CABLE NO.2/0 AWG 15 KV 133% XLPE</v>
          </cell>
          <cell r="F1242" t="str">
            <v>ML</v>
          </cell>
          <cell r="G1242">
            <v>70047</v>
          </cell>
        </row>
        <row r="1243">
          <cell r="D1243">
            <v>8749</v>
          </cell>
          <cell r="E1243" t="str">
            <v>CABLE DE COBRE AISLADO THWN/THHN NO. 500 MCM</v>
          </cell>
          <cell r="F1243" t="str">
            <v>ML</v>
          </cell>
          <cell r="G1243">
            <v>100660</v>
          </cell>
        </row>
        <row r="1244">
          <cell r="D1244">
            <v>8750</v>
          </cell>
          <cell r="E1244" t="str">
            <v>TUBO PVC 4" DB TIPO PESADO</v>
          </cell>
          <cell r="F1244" t="str">
            <v>ML</v>
          </cell>
          <cell r="G1244">
            <v>24239</v>
          </cell>
        </row>
        <row r="1245">
          <cell r="D1245">
            <v>8752</v>
          </cell>
          <cell r="E1245" t="str">
            <v>TUBO PVC DB 6"</v>
          </cell>
          <cell r="F1245" t="str">
            <v>ML</v>
          </cell>
          <cell r="G1245">
            <v>50544</v>
          </cell>
        </row>
        <row r="1246">
          <cell r="D1246">
            <v>8760</v>
          </cell>
          <cell r="E1246" t="str">
            <v>CABLE ALUMINIO AISLADO NO.1/0</v>
          </cell>
          <cell r="F1246" t="str">
            <v>ML</v>
          </cell>
          <cell r="G1246">
            <v>5105</v>
          </cell>
        </row>
        <row r="1247">
          <cell r="D1247">
            <v>8768</v>
          </cell>
          <cell r="E1247" t="str">
            <v>CABLE COBRE DESNUDO NO.2/0 AWG</v>
          </cell>
          <cell r="F1247" t="str">
            <v>ML</v>
          </cell>
          <cell r="G1247">
            <v>21124</v>
          </cell>
        </row>
        <row r="1248">
          <cell r="D1248">
            <v>8770</v>
          </cell>
          <cell r="E1248" t="str">
            <v>SOLDADURA CABLE-VARILLA 1/0 - SOLDADOR 1/0 AWG 600V 105°C 170 A</v>
          </cell>
          <cell r="F1248" t="str">
            <v>UN</v>
          </cell>
          <cell r="G1248">
            <v>27457</v>
          </cell>
        </row>
        <row r="1249">
          <cell r="D1249">
            <v>8771</v>
          </cell>
          <cell r="E1249" t="str">
            <v>TERMINAL 1 HUECO AWG 2/0</v>
          </cell>
          <cell r="F1249" t="str">
            <v>UN</v>
          </cell>
          <cell r="G1249">
            <v>2373</v>
          </cell>
        </row>
        <row r="1250">
          <cell r="D1250">
            <v>8774</v>
          </cell>
          <cell r="E1250" t="str">
            <v>ADAPTADOR TERMINAL PVC 3/4"</v>
          </cell>
          <cell r="F1250" t="str">
            <v>UN</v>
          </cell>
          <cell r="G1250">
            <v>206</v>
          </cell>
        </row>
        <row r="1251">
          <cell r="D1251">
            <v>8777</v>
          </cell>
          <cell r="E1251" t="str">
            <v>CABLE UTP CATEGORIA 6A</v>
          </cell>
          <cell r="F1251" t="str">
            <v>ML</v>
          </cell>
          <cell r="G1251">
            <v>2146</v>
          </cell>
        </row>
        <row r="1252">
          <cell r="D1252">
            <v>8779</v>
          </cell>
          <cell r="E1252" t="str">
            <v>CAJA GALVANIZADA 2400</v>
          </cell>
          <cell r="F1252" t="str">
            <v>UN</v>
          </cell>
          <cell r="G1252">
            <v>1800</v>
          </cell>
        </row>
        <row r="1253">
          <cell r="D1253">
            <v>8788</v>
          </cell>
          <cell r="E1253" t="str">
            <v>CAOLÍN</v>
          </cell>
          <cell r="F1253" t="str">
            <v>UN</v>
          </cell>
          <cell r="G1253">
            <v>10159</v>
          </cell>
        </row>
        <row r="1254">
          <cell r="D1254">
            <v>8789</v>
          </cell>
          <cell r="E1254" t="str">
            <v>INTERVINIL PRO DRYWALL</v>
          </cell>
          <cell r="F1254" t="str">
            <v>GLN</v>
          </cell>
          <cell r="G1254">
            <v>18445</v>
          </cell>
        </row>
        <row r="1255">
          <cell r="D1255">
            <v>8790</v>
          </cell>
          <cell r="E1255" t="str">
            <v>VIDRIO TEMPLADO DE 10MM</v>
          </cell>
          <cell r="F1255" t="str">
            <v>M2</v>
          </cell>
          <cell r="G1255">
            <v>182544</v>
          </cell>
        </row>
        <row r="1256">
          <cell r="D1256">
            <v>8794</v>
          </cell>
          <cell r="E1256" t="str">
            <v>VIDRIO TEMPLADO DE 6MM</v>
          </cell>
          <cell r="F1256" t="str">
            <v>M2</v>
          </cell>
          <cell r="G1256">
            <v>77283</v>
          </cell>
        </row>
        <row r="1257">
          <cell r="D1257">
            <v>8844</v>
          </cell>
          <cell r="E1257" t="str">
            <v>EQUIPO DE SOLDADURA 250 AMPERIOS</v>
          </cell>
          <cell r="F1257" t="str">
            <v>HR</v>
          </cell>
          <cell r="G1257">
            <v>4862</v>
          </cell>
        </row>
        <row r="1258">
          <cell r="D1258">
            <v>8845</v>
          </cell>
          <cell r="E1258" t="str">
            <v>TARIFA JORNAL - PERSONAL DE OBRA - TÉCNICO (INCLUYE FACTOR DE PRESTACIONES)</v>
          </cell>
          <cell r="F1258" t="str">
            <v>JR</v>
          </cell>
          <cell r="G1258">
            <v>83025</v>
          </cell>
        </row>
        <row r="1259">
          <cell r="D1259">
            <v>8846</v>
          </cell>
          <cell r="E1259" t="str">
            <v>BLOQUE CANALIZADOR AMARILLO - SEPARADOR TIPO TRANSMILENIO. NO INCLUYE ELEMENTOS DE ANCLAJE</v>
          </cell>
          <cell r="F1259" t="str">
            <v>UN</v>
          </cell>
          <cell r="G1259">
            <v>142800</v>
          </cell>
        </row>
        <row r="1260">
          <cell r="D1260">
            <v>8854</v>
          </cell>
          <cell r="E1260" t="str">
            <v>SEMAFORO (3x200) LENTES DE POLICARBONATO DE 8" BICICLETA LUCES. SISTEMA ILUMINACION A LEDS COMPATIBILIDAD C800/900 PARA FIJACION A MASTIL. INCL ELEMENTOS DE FIJACION</v>
          </cell>
          <cell r="F1260" t="str">
            <v>UN</v>
          </cell>
          <cell r="G1260">
            <v>2909991</v>
          </cell>
        </row>
        <row r="1261">
          <cell r="D1261">
            <v>8855</v>
          </cell>
          <cell r="E1261" t="str">
            <v>ADAPTADOR TERMINAL EMT 1"</v>
          </cell>
          <cell r="F1261" t="str">
            <v>UN</v>
          </cell>
          <cell r="G1261">
            <v>1546</v>
          </cell>
        </row>
        <row r="1262">
          <cell r="D1262">
            <v>8856</v>
          </cell>
          <cell r="E1262" t="str">
            <v>ADAPTADOR TERMINAL EMT 3/4"</v>
          </cell>
          <cell r="F1262" t="str">
            <v>UN</v>
          </cell>
          <cell r="G1262">
            <v>785</v>
          </cell>
        </row>
        <row r="1263">
          <cell r="D1263">
            <v>8858</v>
          </cell>
          <cell r="E1263" t="str">
            <v>CABLE COAXIAL RG-6</v>
          </cell>
          <cell r="F1263" t="str">
            <v>ML</v>
          </cell>
          <cell r="G1263">
            <v>1237</v>
          </cell>
        </row>
        <row r="1264">
          <cell r="D1264">
            <v>8859</v>
          </cell>
          <cell r="E1264" t="str">
            <v>CABLE CU THHN No. 4 DESNUDO</v>
          </cell>
          <cell r="F1264" t="str">
            <v>ML</v>
          </cell>
          <cell r="G1264">
            <v>7633</v>
          </cell>
        </row>
        <row r="1265">
          <cell r="D1265">
            <v>8860</v>
          </cell>
          <cell r="E1265" t="str">
            <v>CABLE FLEXIBLE OXIGENO 2x14</v>
          </cell>
          <cell r="F1265" t="str">
            <v>ML</v>
          </cell>
          <cell r="G1265">
            <v>1962</v>
          </cell>
        </row>
        <row r="1266">
          <cell r="D1266">
            <v>8861</v>
          </cell>
          <cell r="E1266" t="str">
            <v>CABLE UPT VOZ Y DATOS CAT 6</v>
          </cell>
          <cell r="F1266" t="str">
            <v>ML</v>
          </cell>
          <cell r="G1266">
            <v>1829</v>
          </cell>
        </row>
        <row r="1267">
          <cell r="D1267">
            <v>8862</v>
          </cell>
          <cell r="E1267" t="str">
            <v>CABLE UPT CAT 6 PARA EXTERIORES</v>
          </cell>
          <cell r="F1267" t="str">
            <v>ML</v>
          </cell>
          <cell r="G1267">
            <v>3383</v>
          </cell>
        </row>
        <row r="1268">
          <cell r="D1268">
            <v>8865</v>
          </cell>
          <cell r="E1268" t="str">
            <v>CAJA METALICA PARA CUATRO (4) MEDIDORES</v>
          </cell>
          <cell r="F1268" t="str">
            <v>UN</v>
          </cell>
          <cell r="G1268">
            <v>325106</v>
          </cell>
        </row>
        <row r="1269">
          <cell r="D1269">
            <v>8866</v>
          </cell>
          <cell r="E1269" t="str">
            <v>CAJA RADWEL CONDULETA 2 x 4"</v>
          </cell>
          <cell r="F1269" t="str">
            <v>UN</v>
          </cell>
          <cell r="G1269">
            <v>9067</v>
          </cell>
        </row>
        <row r="1270">
          <cell r="D1270">
            <v>8867</v>
          </cell>
          <cell r="E1270" t="str">
            <v>CAPACETE IMC DE 3"</v>
          </cell>
          <cell r="F1270" t="str">
            <v>UN</v>
          </cell>
          <cell r="G1270">
            <v>23958</v>
          </cell>
        </row>
        <row r="1271">
          <cell r="D1271">
            <v>8868</v>
          </cell>
          <cell r="E1271" t="str">
            <v>CONDUCTORES COBRE No. 1/0 AWG/THHN 600V</v>
          </cell>
          <cell r="F1271" t="str">
            <v>ML</v>
          </cell>
          <cell r="G1271">
            <v>18600</v>
          </cell>
        </row>
        <row r="1272">
          <cell r="D1272">
            <v>8869</v>
          </cell>
          <cell r="E1272" t="str">
            <v>CONDUCTOR COBRE No. 2 AWT/THHN 600V</v>
          </cell>
          <cell r="F1272" t="str">
            <v>ML</v>
          </cell>
          <cell r="G1272">
            <v>11438</v>
          </cell>
        </row>
        <row r="1273">
          <cell r="D1273">
            <v>8870</v>
          </cell>
          <cell r="E1273" t="str">
            <v>CURVA CONDUIT EMT 1"</v>
          </cell>
          <cell r="F1273" t="str">
            <v>UN</v>
          </cell>
          <cell r="G1273">
            <v>2433</v>
          </cell>
        </row>
        <row r="1274">
          <cell r="D1274">
            <v>8871</v>
          </cell>
          <cell r="E1274" t="str">
            <v>CURVA CONDUIT EMT 3/4"</v>
          </cell>
          <cell r="F1274" t="str">
            <v>UN</v>
          </cell>
          <cell r="G1274">
            <v>2772</v>
          </cell>
        </row>
        <row r="1275">
          <cell r="D1275">
            <v>8872</v>
          </cell>
          <cell r="E1275" t="str">
            <v>CURVA GRAN RADIO DUCTO PVC  EB DE 3"</v>
          </cell>
          <cell r="F1275" t="str">
            <v>UN</v>
          </cell>
          <cell r="G1275">
            <v>7311</v>
          </cell>
        </row>
        <row r="1276">
          <cell r="D1276">
            <v>8873</v>
          </cell>
          <cell r="E1276" t="str">
            <v>FAVIGEL</v>
          </cell>
          <cell r="F1276" t="str">
            <v>KG</v>
          </cell>
          <cell r="G1276">
            <v>6878</v>
          </cell>
        </row>
        <row r="1277">
          <cell r="D1277">
            <v>8874</v>
          </cell>
          <cell r="E1277" t="str">
            <v>MEDIDOR DE ENERGIA MONOFASICO</v>
          </cell>
          <cell r="F1277" t="str">
            <v>UN</v>
          </cell>
          <cell r="G1277">
            <v>52398</v>
          </cell>
        </row>
        <row r="1278">
          <cell r="D1278">
            <v>8875</v>
          </cell>
          <cell r="E1278" t="str">
            <v>MEDIDOR DE ENERGIA TRIFASICO 20-80 AMP</v>
          </cell>
          <cell r="F1278" t="str">
            <v>UN</v>
          </cell>
          <cell r="G1278">
            <v>246946</v>
          </cell>
        </row>
        <row r="1279">
          <cell r="D1279">
            <v>8876</v>
          </cell>
          <cell r="E1279" t="str">
            <v>SOLDADURA EXOTERMICA 115 Gr</v>
          </cell>
          <cell r="F1279" t="str">
            <v>UN</v>
          </cell>
          <cell r="G1279">
            <v>17780</v>
          </cell>
        </row>
        <row r="1280">
          <cell r="D1280">
            <v>8877</v>
          </cell>
          <cell r="E1280" t="str">
            <v>TOMA DOBLE VOZ Y DATOS CAT 6</v>
          </cell>
          <cell r="F1280" t="str">
            <v>UN</v>
          </cell>
          <cell r="G1280">
            <v>17627</v>
          </cell>
        </row>
        <row r="1281">
          <cell r="D1281">
            <v>8880</v>
          </cell>
          <cell r="E1281" t="str">
            <v>TUBO CONDUIT IMC 4"</v>
          </cell>
          <cell r="F1281" t="str">
            <v>ML</v>
          </cell>
          <cell r="G1281">
            <v>101546</v>
          </cell>
        </row>
        <row r="1282">
          <cell r="D1282">
            <v>8883</v>
          </cell>
          <cell r="E1282" t="str">
            <v>UNION CONDUIT EMT DE 1"</v>
          </cell>
          <cell r="F1282" t="str">
            <v>UN</v>
          </cell>
          <cell r="G1282">
            <v>1133</v>
          </cell>
        </row>
        <row r="1283">
          <cell r="D1283">
            <v>8884</v>
          </cell>
          <cell r="E1283" t="str">
            <v>UNION CONDUIT EMT DE 3/4"</v>
          </cell>
          <cell r="F1283" t="str">
            <v>UN</v>
          </cell>
          <cell r="G1283">
            <v>955</v>
          </cell>
        </row>
        <row r="1284">
          <cell r="D1284">
            <v>8885</v>
          </cell>
          <cell r="E1284" t="str">
            <v>SOLDADURA EXOTERMICA CAP No. 90 gr</v>
          </cell>
          <cell r="F1284" t="str">
            <v>UN</v>
          </cell>
          <cell r="G1284">
            <v>13121</v>
          </cell>
        </row>
        <row r="1285">
          <cell r="D1285">
            <v>8892</v>
          </cell>
          <cell r="E1285" t="str">
            <v>ESTACIÓN 10 - BANCA ABDOMINALES BAJO - ADULTOS MAYORES. DISEÑO IDRD. SUMINISTRO E INSTALACION</v>
          </cell>
          <cell r="F1285" t="str">
            <v>UN</v>
          </cell>
          <cell r="G1285">
            <v>1279068</v>
          </cell>
        </row>
        <row r="1286">
          <cell r="D1286">
            <v>8893</v>
          </cell>
          <cell r="E1286" t="str">
            <v>JUEGO BALANCIN - IDRD - NIÑOS (1-5 AÑOS) SUMINISTRO E INSTALACION</v>
          </cell>
          <cell r="F1286" t="str">
            <v>UN</v>
          </cell>
          <cell r="G1286">
            <v>1036902</v>
          </cell>
        </row>
        <row r="1287">
          <cell r="D1287">
            <v>8894</v>
          </cell>
          <cell r="E1287" t="str">
            <v>DOTACION BARRA ADULTOS/MAYORES - DISEÑO IDRD (SUMINISTRO E INSTALACION</v>
          </cell>
          <cell r="F1287" t="str">
            <v>UN</v>
          </cell>
          <cell r="G1287">
            <v>1914920</v>
          </cell>
        </row>
        <row r="1288">
          <cell r="D1288">
            <v>8895</v>
          </cell>
          <cell r="E1288" t="str">
            <v>DOTACION CAMINADOR ADULTOS/MAYORES - DISEÑO IDRD - SUMINISTRO E INSTALACION</v>
          </cell>
          <cell r="F1288" t="str">
            <v>UN</v>
          </cell>
          <cell r="G1288">
            <v>1874073</v>
          </cell>
        </row>
        <row r="1289">
          <cell r="D1289">
            <v>8897</v>
          </cell>
          <cell r="E1289" t="str">
            <v>DOTACION GIRO DE CADERA PARA ADULTOS - SEGUN ESPECIFICACION IDRD - SUMINISTRO E INSTALACION</v>
          </cell>
          <cell r="F1289" t="str">
            <v>UN</v>
          </cell>
          <cell r="G1289">
            <v>2111841</v>
          </cell>
        </row>
        <row r="1290">
          <cell r="D1290">
            <v>8907</v>
          </cell>
          <cell r="E1290" t="str">
            <v>GEODREN CON TUBERIA CIRCULAR 160mm H= 1.0m</v>
          </cell>
          <cell r="F1290" t="str">
            <v>ML</v>
          </cell>
          <cell r="G1290">
            <v>59763</v>
          </cell>
        </row>
        <row r="1291">
          <cell r="D1291">
            <v>8908</v>
          </cell>
          <cell r="E1291" t="str">
            <v>GEODREN CON TUBERIA CIRCULAR 200mm  H= 1.0m</v>
          </cell>
          <cell r="F1291" t="str">
            <v>ML</v>
          </cell>
          <cell r="G1291">
            <v>70428</v>
          </cell>
        </row>
        <row r="1292">
          <cell r="D1292">
            <v>8911</v>
          </cell>
          <cell r="E1292" t="str">
            <v>TARIFA JORNAL - PERSONAL DE OBRA - OPERADOR EQUIPO DE SEÑALIZACIÓN HORARIO NOCTURNO (INCLUYE FACTOR DE PRESTACIONES)</v>
          </cell>
          <cell r="F1292" t="str">
            <v>JR</v>
          </cell>
          <cell r="G1292">
            <v>97288</v>
          </cell>
        </row>
        <row r="1293">
          <cell r="D1293">
            <v>8913</v>
          </cell>
          <cell r="E1293" t="str">
            <v>BOLSACRETO REF. 1101 ANCHO= 1.20m  LONGITUD= 2.40m  CAPACIDAD 1.0m3</v>
          </cell>
          <cell r="F1293" t="str">
            <v>UN</v>
          </cell>
          <cell r="G1293">
            <v>23794</v>
          </cell>
        </row>
        <row r="1294">
          <cell r="D1294">
            <v>8928</v>
          </cell>
          <cell r="E1294" t="str">
            <v>TUBERIA PVC U.M. NORMA NTC 382 D= 14" RD 21</v>
          </cell>
          <cell r="F1294" t="str">
            <v>ML</v>
          </cell>
          <cell r="G1294">
            <v>373361</v>
          </cell>
        </row>
        <row r="1295">
          <cell r="D1295">
            <v>8929</v>
          </cell>
          <cell r="E1295" t="str">
            <v>UNION GIBAULT HD PARA AC CL.25  D= 14" (350mm)</v>
          </cell>
          <cell r="F1295" t="str">
            <v>UN</v>
          </cell>
          <cell r="G1295">
            <v>874650</v>
          </cell>
        </row>
        <row r="1296">
          <cell r="D1296">
            <v>8930</v>
          </cell>
          <cell r="E1296" t="str">
            <v>UNION DE CONSTRUCCION Y REPARACION PARA PVC  D= 14"</v>
          </cell>
          <cell r="F1296" t="str">
            <v>UN</v>
          </cell>
          <cell r="G1296">
            <v>1432067</v>
          </cell>
        </row>
        <row r="1297">
          <cell r="D1297">
            <v>8931</v>
          </cell>
          <cell r="E1297" t="str">
            <v>UNION DE TRANSICION PVC-AC  CL.25  D= 14"</v>
          </cell>
          <cell r="F1297" t="str">
            <v>UN</v>
          </cell>
          <cell r="G1297">
            <v>1372225</v>
          </cell>
        </row>
        <row r="1298">
          <cell r="D1298">
            <v>8932</v>
          </cell>
          <cell r="E1298" t="str">
            <v>REDUCCION CONCENTRICA HD E.L.  4" x 2"  (100x50mm)</v>
          </cell>
          <cell r="F1298" t="str">
            <v>UN</v>
          </cell>
          <cell r="G1298">
            <v>94144</v>
          </cell>
        </row>
        <row r="1299">
          <cell r="D1299">
            <v>8933</v>
          </cell>
          <cell r="E1299" t="str">
            <v>REDUCCION CONCENTRICA HD E.L.  14" x 12"  (350x300mm)</v>
          </cell>
          <cell r="F1299" t="str">
            <v>UN</v>
          </cell>
          <cell r="G1299">
            <v>1992060</v>
          </cell>
        </row>
        <row r="1300">
          <cell r="D1300">
            <v>8938</v>
          </cell>
          <cell r="E1300" t="str">
            <v>CAJA GALVANIZADA 5800 CL. 20</v>
          </cell>
          <cell r="F1300" t="str">
            <v>UN</v>
          </cell>
          <cell r="G1300">
            <v>1291</v>
          </cell>
        </row>
        <row r="1301">
          <cell r="D1301">
            <v>8939</v>
          </cell>
          <cell r="E1301" t="str">
            <v>CABLE POLARIZADO 2 x 14"</v>
          </cell>
          <cell r="F1301" t="str">
            <v>ML</v>
          </cell>
          <cell r="G1301">
            <v>1711</v>
          </cell>
        </row>
        <row r="1302">
          <cell r="D1302">
            <v>8941</v>
          </cell>
          <cell r="E1302" t="str">
            <v>TABLERO BIFASICO DE 18 CIRCUITOS CON PUERTA</v>
          </cell>
          <cell r="F1302" t="str">
            <v>UN</v>
          </cell>
          <cell r="G1302">
            <v>178111</v>
          </cell>
        </row>
        <row r="1303">
          <cell r="D1303">
            <v>8942</v>
          </cell>
          <cell r="E1303" t="str">
            <v>CABLE C XLPE 4/0 AWG 15 KV ALUMINIO IL 100% CINTA</v>
          </cell>
          <cell r="F1303" t="str">
            <v>ML</v>
          </cell>
          <cell r="G1303">
            <v>28131</v>
          </cell>
        </row>
        <row r="1304">
          <cell r="D1304">
            <v>8968</v>
          </cell>
          <cell r="E1304" t="str">
            <v>TRANSPORTE DE POSTES AP/LA</v>
          </cell>
          <cell r="F1304" t="str">
            <v>GLB</v>
          </cell>
          <cell r="G1304">
            <v>1000</v>
          </cell>
        </row>
        <row r="1305">
          <cell r="D1305">
            <v>8969</v>
          </cell>
          <cell r="E1305" t="str">
            <v>MOVILIZACIÓN, MONTAJE Y DESMONTAJE PILOTEADORA</v>
          </cell>
          <cell r="F1305" t="str">
            <v>GLB</v>
          </cell>
          <cell r="G1305">
            <v>1000</v>
          </cell>
        </row>
        <row r="1306">
          <cell r="D1306">
            <v>8970</v>
          </cell>
          <cell r="E1306" t="str">
            <v>TRANSPORTE TUBERIA GRP</v>
          </cell>
          <cell r="F1306" t="str">
            <v>GLB</v>
          </cell>
          <cell r="G1306">
            <v>1000</v>
          </cell>
        </row>
        <row r="1307">
          <cell r="D1307">
            <v>8971</v>
          </cell>
          <cell r="E1307" t="str">
            <v>TRANSPORTE ACOPLE GRP</v>
          </cell>
          <cell r="F1307" t="str">
            <v>GLB</v>
          </cell>
          <cell r="G1307">
            <v>1000</v>
          </cell>
        </row>
        <row r="1308">
          <cell r="D1308">
            <v>8972</v>
          </cell>
          <cell r="E1308" t="str">
            <v>CONCRETO TREMIE 4000 PSI  28 MPa (280 Kg/cm2)</v>
          </cell>
          <cell r="F1308" t="str">
            <v>M3</v>
          </cell>
          <cell r="G1308">
            <v>449820</v>
          </cell>
        </row>
        <row r="1309">
          <cell r="D1309">
            <v>8973</v>
          </cell>
          <cell r="E1309" t="str">
            <v>SOLDADURA 7018 x 3/32</v>
          </cell>
          <cell r="F1309" t="str">
            <v>KG</v>
          </cell>
          <cell r="G1309">
            <v>10820</v>
          </cell>
        </row>
        <row r="1310">
          <cell r="D1310">
            <v>8975</v>
          </cell>
          <cell r="E1310" t="str">
            <v>TUBERÍA ESTRUCTURAL METÁLICO RECTANGULAR DE 6mt (50mm x 25mm) ESPESOR 2mm (TUBERIA DE 2" x 1" CAL. 18)</v>
          </cell>
          <cell r="F1310" t="str">
            <v>ML</v>
          </cell>
          <cell r="G1310">
            <v>8659</v>
          </cell>
        </row>
        <row r="1311">
          <cell r="D1311">
            <v>8978</v>
          </cell>
          <cell r="E1311" t="str">
            <v>GALVANIZADO EN CALIENTE</v>
          </cell>
          <cell r="F1311" t="str">
            <v>KG</v>
          </cell>
          <cell r="G1311">
            <v>1607</v>
          </cell>
        </row>
        <row r="1312">
          <cell r="D1312">
            <v>8979</v>
          </cell>
          <cell r="E1312" t="str">
            <v>OXIGENO</v>
          </cell>
          <cell r="F1312" t="str">
            <v>M3</v>
          </cell>
          <cell r="G1312">
            <v>11900</v>
          </cell>
        </row>
        <row r="1313">
          <cell r="D1313">
            <v>8981</v>
          </cell>
          <cell r="E1313" t="str">
            <v>LAMINA HR A-36</v>
          </cell>
          <cell r="F1313" t="str">
            <v>KG</v>
          </cell>
          <cell r="G1313">
            <v>3137</v>
          </cell>
        </row>
        <row r="1314">
          <cell r="D1314">
            <v>8983</v>
          </cell>
          <cell r="E1314" t="str">
            <v>PERFIL IPE - ASTM A572 GR. 50</v>
          </cell>
          <cell r="F1314" t="str">
            <v>KG</v>
          </cell>
          <cell r="G1314">
            <v>3451</v>
          </cell>
        </row>
        <row r="1315">
          <cell r="D1315">
            <v>8984</v>
          </cell>
          <cell r="E1315" t="str">
            <v>PERFILES C</v>
          </cell>
          <cell r="F1315" t="str">
            <v>KG</v>
          </cell>
          <cell r="G1315">
            <v>3561</v>
          </cell>
        </row>
        <row r="1316">
          <cell r="D1316">
            <v>8985</v>
          </cell>
          <cell r="E1316" t="str">
            <v>BREAKER ENCHUFABLE 1x50A</v>
          </cell>
          <cell r="F1316" t="str">
            <v>UN</v>
          </cell>
          <cell r="G1316">
            <v>9074</v>
          </cell>
        </row>
        <row r="1317">
          <cell r="D1317">
            <v>8986</v>
          </cell>
          <cell r="E1317" t="str">
            <v>BREAKER ENCHUFABLE 1x15A</v>
          </cell>
          <cell r="F1317" t="str">
            <v>UN</v>
          </cell>
          <cell r="G1317">
            <v>8227</v>
          </cell>
        </row>
        <row r="1318">
          <cell r="D1318">
            <v>8987</v>
          </cell>
          <cell r="E1318" t="str">
            <v>BREAKER ENCHUFABLE 2X15A</v>
          </cell>
          <cell r="F1318" t="str">
            <v>UN</v>
          </cell>
          <cell r="G1318">
            <v>33974</v>
          </cell>
        </row>
        <row r="1319">
          <cell r="D1319">
            <v>8988</v>
          </cell>
          <cell r="E1319" t="str">
            <v>BREAKER ENCHUFABLE 1X30A</v>
          </cell>
          <cell r="F1319" t="str">
            <v>UN</v>
          </cell>
          <cell r="G1319">
            <v>9074</v>
          </cell>
        </row>
        <row r="1320">
          <cell r="D1320">
            <v>8990</v>
          </cell>
          <cell r="E1320" t="str">
            <v>BREAKER ENCHUFABLE 3X60A</v>
          </cell>
          <cell r="F1320" t="str">
            <v>UN</v>
          </cell>
          <cell r="G1320">
            <v>79126</v>
          </cell>
        </row>
        <row r="1321">
          <cell r="D1321">
            <v>8993</v>
          </cell>
          <cell r="E1321" t="str">
            <v>CAJA PARA 4 MEDIDORES TRIFASICA 81cm x 75cm x 18cm</v>
          </cell>
          <cell r="F1321" t="str">
            <v>UN</v>
          </cell>
          <cell r="G1321">
            <v>309598</v>
          </cell>
        </row>
        <row r="1322">
          <cell r="D1322">
            <v>8994</v>
          </cell>
          <cell r="E1322" t="str">
            <v>CLAVIJA 10A</v>
          </cell>
          <cell r="F1322" t="str">
            <v>UN</v>
          </cell>
          <cell r="G1322">
            <v>985</v>
          </cell>
        </row>
        <row r="1323">
          <cell r="D1323">
            <v>8995</v>
          </cell>
          <cell r="E1323" t="str">
            <v>CURVA EMT 1 1/2"</v>
          </cell>
          <cell r="F1323" t="str">
            <v>UN</v>
          </cell>
          <cell r="G1323">
            <v>6169</v>
          </cell>
        </row>
        <row r="1324">
          <cell r="D1324">
            <v>8996</v>
          </cell>
          <cell r="E1324" t="str">
            <v>TABLERO TRIFASICO 18 CIRCUITOS CON ESPACIO PARA TOTALIZADOR</v>
          </cell>
          <cell r="F1324" t="str">
            <v>UN</v>
          </cell>
          <cell r="G1324">
            <v>272811</v>
          </cell>
        </row>
        <row r="1325">
          <cell r="D1325">
            <v>8997</v>
          </cell>
          <cell r="E1325" t="str">
            <v>TABLERO MONOFASICO CON ESPACIO PARA 6 CIRCUITOS</v>
          </cell>
          <cell r="F1325" t="str">
            <v>UN</v>
          </cell>
          <cell r="G1325">
            <v>35963</v>
          </cell>
        </row>
        <row r="1326">
          <cell r="D1326">
            <v>9000</v>
          </cell>
          <cell r="E1326" t="str">
            <v>TOTALIZADOR INDUSTRIAL DE 30A</v>
          </cell>
          <cell r="F1326" t="str">
            <v>UN</v>
          </cell>
          <cell r="G1326">
            <v>174223</v>
          </cell>
        </row>
        <row r="1327">
          <cell r="D1327">
            <v>9001</v>
          </cell>
          <cell r="E1327" t="str">
            <v>TOTALIZADOR INDUSTRIAL DE 3x80A</v>
          </cell>
          <cell r="F1327" t="str">
            <v>UN</v>
          </cell>
          <cell r="G1327">
            <v>147465</v>
          </cell>
        </row>
        <row r="1328">
          <cell r="D1328">
            <v>9003</v>
          </cell>
          <cell r="E1328" t="str">
            <v>UNION EMT 1 1/2"</v>
          </cell>
          <cell r="F1328" t="str">
            <v>UN</v>
          </cell>
          <cell r="G1328">
            <v>2541</v>
          </cell>
        </row>
        <row r="1329">
          <cell r="D1329">
            <v>9004</v>
          </cell>
          <cell r="E1329" t="str">
            <v>TUBO EN CONCRETO ALTA RESISTENCIA D= 8"</v>
          </cell>
          <cell r="F1329" t="str">
            <v>ML</v>
          </cell>
          <cell r="G1329">
            <v>167877</v>
          </cell>
        </row>
        <row r="1330">
          <cell r="D1330">
            <v>9005</v>
          </cell>
          <cell r="E1330" t="str">
            <v>TUBERIA CONCRETO DE ALTA RESISTENCIA D= 16"</v>
          </cell>
          <cell r="F1330" t="str">
            <v>ML</v>
          </cell>
          <cell r="G1330">
            <v>359513</v>
          </cell>
        </row>
        <row r="1331">
          <cell r="D1331">
            <v>9006</v>
          </cell>
          <cell r="E1331" t="str">
            <v>TUBO EN CONCRETO ALTA RESISTENCIA D= 18"</v>
          </cell>
          <cell r="F1331" t="str">
            <v>ML</v>
          </cell>
          <cell r="G1331">
            <v>446286</v>
          </cell>
        </row>
        <row r="1332">
          <cell r="D1332">
            <v>9007</v>
          </cell>
          <cell r="E1332" t="str">
            <v>TUBO EN CONCRETO ALTA RESISTENCIA D= 20"</v>
          </cell>
          <cell r="F1332" t="str">
            <v>ML</v>
          </cell>
          <cell r="G1332">
            <v>526285</v>
          </cell>
        </row>
        <row r="1333">
          <cell r="D1333">
            <v>9008</v>
          </cell>
          <cell r="E1333" t="str">
            <v>VALOR IVP POR TALA DE INDIVIDUOS VEGETALES NO INCLUIDOS EN EL MANUAL DE SILVICULTURA URBANA CON ALTURA &lt; 5m SEGUN RESOLUCION 7132 DEL 30/12/2011 DE LA SDA</v>
          </cell>
          <cell r="F1333" t="str">
            <v>UN</v>
          </cell>
          <cell r="G1333">
            <v>988385</v>
          </cell>
        </row>
        <row r="1334">
          <cell r="D1334">
            <v>9009</v>
          </cell>
          <cell r="E1334" t="str">
            <v>VALOR IVP POR TALA DE INDIVIDUOS VEGETALES NO INCLUIDOS EN EL MANUAL DE SILVICULTURA URBANA CON ALTURA &gt; 5m SEGUN RESOLUCION 7132 DEL 30/12/2011 DE LA SDA</v>
          </cell>
          <cell r="F1334" t="str">
            <v>UN</v>
          </cell>
          <cell r="G1334">
            <v>1033812</v>
          </cell>
        </row>
        <row r="1335">
          <cell r="D1335">
            <v>9010</v>
          </cell>
          <cell r="E1335" t="str">
            <v>VALOR IVP POR TALA DE INDIVIDUOS VEGETALES INCLUIDOS EN EL MANUAL DE SILVICULTURA URBANA CON ALTURA &lt; 5m SEGUN RESOLUCION 7132 DEL 30/12/2011 DE LA SDA</v>
          </cell>
          <cell r="F1335" t="str">
            <v>UN</v>
          </cell>
          <cell r="G1335">
            <v>1079238</v>
          </cell>
        </row>
        <row r="1336">
          <cell r="D1336">
            <v>9011</v>
          </cell>
          <cell r="E1336" t="str">
            <v>VALOR IVP POR TALA DE INDIVIDUOS VEGETALES INCLUIDOS EN EL MANUAL DE SILVICULTURA URBANA CON ALTURA &gt; 5m SEGUN RESOLUCION 7132 DEL 30/12/2011 DE LA SDA</v>
          </cell>
          <cell r="F1336" t="str">
            <v>UN</v>
          </cell>
          <cell r="G1336">
            <v>1124664</v>
          </cell>
        </row>
        <row r="1337">
          <cell r="D1337">
            <v>9012</v>
          </cell>
          <cell r="E1337" t="str">
            <v>VALOR IVP POR TALA DE INDIVIDUOS VEGETALES INCLUIDOS EN EL MANUAL DE SILVICULTURA URBANA (SETO) CON ALTURA &lt; 2m SEGÚN RESOLUCIÓN 7132 DEL 30/12/2011 DE LA SDA</v>
          </cell>
          <cell r="F1337" t="str">
            <v>UN</v>
          </cell>
          <cell r="G1337">
            <v>107924</v>
          </cell>
        </row>
        <row r="1338">
          <cell r="D1338">
            <v>9013</v>
          </cell>
          <cell r="E1338" t="str">
            <v>VALOR IVP POR TALA DE INDIVIDUOS VEGETALES INCLUIDOS EN EL MANUAL DE SILVICULTURA URBANA (SETO) CON ALTURA &gt; 2m SEGUN RESOLUCION 7132 DEL 30/12/2011 DE LA SDA</v>
          </cell>
          <cell r="F1338" t="str">
            <v>UN</v>
          </cell>
          <cell r="G1338">
            <v>171961</v>
          </cell>
        </row>
        <row r="1339">
          <cell r="D1339">
            <v>9014</v>
          </cell>
          <cell r="E1339" t="str">
            <v>VALOR IVP POR TALA DE INDIVIDUOS VEGETALES NO INCLUIDOS EN EL MANUAL DE SILVICULTURA URBANA (SETO) CON ALTURA &lt; 2m SEGUN RESOLUCION 7132 DEL 30/12/2011 DE LA SDA</v>
          </cell>
          <cell r="F1339" t="str">
            <v>UN</v>
          </cell>
          <cell r="G1339">
            <v>98839</v>
          </cell>
        </row>
        <row r="1340">
          <cell r="D1340">
            <v>9015</v>
          </cell>
          <cell r="E1340" t="str">
            <v>VALOR IVP POR TALA DE INDIVIDUOS VEGETALES NO INCLUIDOS EN EL MANUAL DE SILVICULTURA URBANA (SETO) CON ALTURA &gt; 2m SEGUN RESOLUCION 7132 DEL 30/12/2011 DE LA SDA</v>
          </cell>
          <cell r="F1340" t="str">
            <v>UN</v>
          </cell>
          <cell r="G1340">
            <v>158070</v>
          </cell>
        </row>
        <row r="1341">
          <cell r="D1341">
            <v>9016</v>
          </cell>
          <cell r="E1341" t="str">
            <v>EVALUACION PARA TRATAMIENTOS A LA VEGETACION DE LA SDA . CANTIDAD &lt;25 ARBOLES (SEGUN RESOLUCION SDA No. 5589 DEL 30/09/161)</v>
          </cell>
          <cell r="F1341" t="str">
            <v>UN</v>
          </cell>
          <cell r="G1341">
            <v>83584</v>
          </cell>
        </row>
        <row r="1342">
          <cell r="D1342">
            <v>9017</v>
          </cell>
          <cell r="E1342" t="str">
            <v>SEGUIMIENTO PARA TRATAMIENTOS A LA VEGETACION DE LA . CANTIDAD &lt;25 ARBOLES (SEGUN RESOLUCION SDA No. 5589 DEL 30/09/2011)</v>
          </cell>
          <cell r="F1342" t="str">
            <v>UN</v>
          </cell>
          <cell r="G1342">
            <v>176254</v>
          </cell>
        </row>
        <row r="1343">
          <cell r="D1343">
            <v>9018</v>
          </cell>
          <cell r="E1343" t="str">
            <v>EVALUACION PARA TRATAMIENTOS A LA VEGETACION DE LA SDA . CANTIDAD 25 - 49 ARBOLES (SEGUN RESOLUCION SDA No. 5589 DEL 30/09/11)</v>
          </cell>
          <cell r="F1343" t="str">
            <v>UN</v>
          </cell>
          <cell r="G1343">
            <v>114474</v>
          </cell>
        </row>
        <row r="1344">
          <cell r="D1344">
            <v>9019</v>
          </cell>
          <cell r="E1344" t="str">
            <v>SEGUIMIENTO PARA TRATAMIENTOS A LA VEGETACION DE LA . CANTIDAD 25 - 49 ARBOLES (SEGUN RESOLUCION SDA No. 5589 DEL 30/09/2011)</v>
          </cell>
          <cell r="F1344" t="str">
            <v>UN</v>
          </cell>
          <cell r="G1344">
            <v>237125</v>
          </cell>
        </row>
        <row r="1345">
          <cell r="D1345">
            <v>9020</v>
          </cell>
          <cell r="E1345" t="str">
            <v>EVALUACION PARA TRATAMIENTOS A LA VEGETACION DE LA SDA . CANTIDAD 50 - 99 ARBOLES (SEGUN RESOLUCION SDA No. 5589 DEL 30/09/11)</v>
          </cell>
          <cell r="F1345" t="str">
            <v>UN</v>
          </cell>
          <cell r="G1345">
            <v>145364</v>
          </cell>
        </row>
        <row r="1346">
          <cell r="D1346">
            <v>9021</v>
          </cell>
          <cell r="E1346" t="str">
            <v>SEGUIMIENTO PARA TRATAMIENTOS A LA VEGETACION DE LA . CANTIDAD 50 - 99 ARBOLES (SEGUN RESOLUCION SDA No. 5589 DEL 30/09/2011)</v>
          </cell>
          <cell r="F1346" t="str">
            <v>UN</v>
          </cell>
          <cell r="G1346">
            <v>298905</v>
          </cell>
        </row>
        <row r="1347">
          <cell r="D1347">
            <v>9022</v>
          </cell>
          <cell r="E1347" t="str">
            <v>EVALUACION PARA TRATAMIENTOS A LA VEGETACION DE LA SDA . CANTIDAD 100 - 199 ARBOLES (SEGUN RESOLUCION SDA No. 5589 DEL 30/09/11)</v>
          </cell>
          <cell r="F1347" t="str">
            <v>UN</v>
          </cell>
          <cell r="G1347">
            <v>176254</v>
          </cell>
        </row>
        <row r="1348">
          <cell r="D1348">
            <v>9023</v>
          </cell>
          <cell r="E1348" t="str">
            <v>SEGUIMIENTO PARA TRATAMIENTOS A LA VEGETACION DE LA . CANTIDAD 100 - 199 ARBOLES (SEGUN RESOLUCION SDA No. 5589 DEL 30/09/2011)</v>
          </cell>
          <cell r="F1348" t="str">
            <v>UN</v>
          </cell>
          <cell r="G1348">
            <v>360685</v>
          </cell>
        </row>
        <row r="1349">
          <cell r="D1349">
            <v>9024</v>
          </cell>
          <cell r="E1349" t="str">
            <v>EVALUACION PARA TRATAMIENTOS A LA VEGETACION DE LA SDA . CANTIDAD 200 - 299 ARBOLES (SEGUN RESOLUCION SDA No. 5589 DEL 30/09/11)</v>
          </cell>
          <cell r="F1349" t="str">
            <v>UN</v>
          </cell>
          <cell r="G1349">
            <v>237125</v>
          </cell>
        </row>
        <row r="1350">
          <cell r="D1350">
            <v>9025</v>
          </cell>
          <cell r="E1350" t="str">
            <v>SEGUIMIENTO PARA TRATAMIENTOS A LA VEGETACION DE LA . CANTIDAD 200 - 299 ARBOLES (SEGUN RESOLUCION SDA No. 5589 DEL 30/09/2011)</v>
          </cell>
          <cell r="F1350" t="str">
            <v>UN</v>
          </cell>
          <cell r="G1350">
            <v>483336</v>
          </cell>
        </row>
        <row r="1351">
          <cell r="D1351">
            <v>9026</v>
          </cell>
          <cell r="E1351" t="str">
            <v>EVALUACION PARA TRATAMIENTOS A LA VEGETACION DE LA SDA . CANTIDAD 300 - 399 ARBOLES (SEGUN RESOLUCION SDA No. 5589 DEL 30/09/11)</v>
          </cell>
          <cell r="F1351" t="str">
            <v>UN</v>
          </cell>
          <cell r="G1351">
            <v>351600</v>
          </cell>
        </row>
        <row r="1352">
          <cell r="D1352">
            <v>9027</v>
          </cell>
          <cell r="E1352" t="str">
            <v>SEGUIMIENTO PARA TRATAMIENTOS A LA VEGETACION DE LA . CANTIDAD 300 - 399 ARBOLES (SEGUN RESOLUCION SDA No. 5589 DEL 30/09/2011)</v>
          </cell>
          <cell r="F1352" t="str">
            <v>UN</v>
          </cell>
          <cell r="G1352">
            <v>605987</v>
          </cell>
        </row>
        <row r="1353">
          <cell r="D1353">
            <v>9028</v>
          </cell>
          <cell r="E1353" t="str">
            <v>EVALUACION PARA TRATAMIENTOS A LA VEGETACION DE LA SDA . CANTIDAD 400 - 499 ARBOLES (SEGUN RESOLUCION SDA No. 5589 DEL 30/09/11)</v>
          </cell>
          <cell r="F1353" t="str">
            <v>UN</v>
          </cell>
          <cell r="G1353">
            <v>466074</v>
          </cell>
        </row>
        <row r="1354">
          <cell r="D1354">
            <v>9029</v>
          </cell>
          <cell r="E1354" t="str">
            <v>SEGUIMIENTO PARA TRATAMIENTOS A LA VEGETACION DE LA . CANTIDAD 400 - 499 ARBOLES (SEGUN RESOLUCION SDA No. 5589 DEL 30/09/2011)</v>
          </cell>
          <cell r="F1354" t="str">
            <v>UN</v>
          </cell>
          <cell r="G1354">
            <v>913977</v>
          </cell>
        </row>
        <row r="1355">
          <cell r="D1355">
            <v>9030</v>
          </cell>
          <cell r="E1355" t="str">
            <v>EVALUACION PARA TRATAMIENTOS A LA VEGETACION DE LA SDA . CANTIDAD 500 - 999 ARBOLES (SEGUN RESOLUCION SDA No. 5589 DEL 30/09/11)</v>
          </cell>
          <cell r="F1355" t="str">
            <v>UN</v>
          </cell>
          <cell r="G1355">
            <v>774064</v>
          </cell>
        </row>
        <row r="1356">
          <cell r="D1356">
            <v>9031</v>
          </cell>
          <cell r="E1356" t="str">
            <v>SEGUIMIENTO PARA TRATAMIENTOS A LA VEGETACION DE LA . CANTIDAD 500 - 999 ARBOLES (SEGUN RESOLUCION SDA No. 5589 DEL 30/09/2011)</v>
          </cell>
          <cell r="F1356" t="str">
            <v>UN</v>
          </cell>
          <cell r="G1356">
            <v>1757998</v>
          </cell>
        </row>
        <row r="1357">
          <cell r="D1357">
            <v>9032</v>
          </cell>
          <cell r="E1357" t="str">
            <v>EVALUACION PARA TRATAMIENTOS A LA VEGETACION DE LA SDA . CANTIDAD &gt;1000 ARBOLES (SEGUN RESOLUCION SDA No. 5589 DEL 30/09/11)</v>
          </cell>
          <cell r="F1357" t="str">
            <v>UN</v>
          </cell>
          <cell r="G1357">
            <v>958495</v>
          </cell>
        </row>
        <row r="1358">
          <cell r="D1358">
            <v>9033</v>
          </cell>
          <cell r="E1358" t="str">
            <v>SEGUIMIENTO PARA TRATAMIENTOS A LA VEGETACION DE LA . CANTIDAD &gt;1000 ARBOLES (SEGUN RESOLUCION SDA No. 5589 DEL 30/09/2011)</v>
          </cell>
          <cell r="F1358" t="str">
            <v>UN</v>
          </cell>
          <cell r="G1358">
            <v>2065080</v>
          </cell>
        </row>
        <row r="1359">
          <cell r="D1359">
            <v>9034</v>
          </cell>
          <cell r="E1359" t="str">
            <v>DELINEADORES TIPO A 0.77 x 0.15 x 0.10 (Incluye tornillos)</v>
          </cell>
          <cell r="F1359" t="str">
            <v>UN</v>
          </cell>
          <cell r="G1359">
            <v>113050</v>
          </cell>
        </row>
        <row r="1360">
          <cell r="D1360">
            <v>9035</v>
          </cell>
          <cell r="E1360" t="str">
            <v>DELINEADORES TIPO B 0.78 x 0.20 x 0.15 (Incluye tornillos)</v>
          </cell>
          <cell r="F1360" t="str">
            <v>UN</v>
          </cell>
          <cell r="G1360">
            <v>190400</v>
          </cell>
        </row>
        <row r="1361">
          <cell r="D1361">
            <v>9036</v>
          </cell>
          <cell r="E1361" t="str">
            <v>DELINEADORES TIPO C 0.405 x 0.15 x 0.085 (Incluye tornillos)</v>
          </cell>
          <cell r="F1361" t="str">
            <v>UN</v>
          </cell>
          <cell r="G1361">
            <v>49385</v>
          </cell>
        </row>
        <row r="1362">
          <cell r="D1362">
            <v>9037</v>
          </cell>
          <cell r="E1362" t="str">
            <v>CURVA 90° PVC 2"</v>
          </cell>
          <cell r="F1362" t="str">
            <v>UN</v>
          </cell>
          <cell r="G1362">
            <v>15695</v>
          </cell>
        </row>
        <row r="1363">
          <cell r="D1363">
            <v>9038</v>
          </cell>
          <cell r="E1363" t="str">
            <v>POSTE TIPO MASTIL T1 X (5.00 mt) EN TUBO SCH 40  GALVANIZADO Y PINTADO</v>
          </cell>
          <cell r="F1363" t="str">
            <v>UN</v>
          </cell>
          <cell r="G1363">
            <v>2247244</v>
          </cell>
        </row>
        <row r="1364">
          <cell r="D1364">
            <v>9041</v>
          </cell>
          <cell r="E1364" t="str">
            <v>BALA LED POTENCIA 35 W, FLUJO LUMINOSO 3200 LUMENS</v>
          </cell>
          <cell r="F1364" t="str">
            <v>UN</v>
          </cell>
          <cell r="G1364">
            <v>258772</v>
          </cell>
        </row>
        <row r="1365">
          <cell r="D1365">
            <v>9043</v>
          </cell>
          <cell r="E1365" t="str">
            <v>GEOMALLA FORTGRID ASPHALT 75  3.8m\ FORTGRID ASPHALT 300 GEF: 3,2</v>
          </cell>
          <cell r="F1365" t="str">
            <v>M2</v>
          </cell>
          <cell r="G1365">
            <v>13228</v>
          </cell>
        </row>
        <row r="1366">
          <cell r="D1366">
            <v>9044</v>
          </cell>
          <cell r="E1366" t="str">
            <v>GEOMALLA FORTGRID ASPHALT 100  3.8m\ FORTGRID ASPHALT 700 GEF: 7,0</v>
          </cell>
          <cell r="F1366" t="str">
            <v>M2</v>
          </cell>
          <cell r="G1366">
            <v>10564</v>
          </cell>
        </row>
        <row r="1367">
          <cell r="D1367">
            <v>9048</v>
          </cell>
          <cell r="E1367" t="str">
            <v>CARTELERA CON MARCO EN ALUMINIO ANODIZADO, PAÑO COLOR GRIS CON CENEFA SUPERIOR, PUERTAS CORREDIZAS. Incl. transporte</v>
          </cell>
          <cell r="F1367" t="str">
            <v>UN</v>
          </cell>
          <cell r="G1367">
            <v>736610</v>
          </cell>
        </row>
        <row r="1368">
          <cell r="D1368">
            <v>9050</v>
          </cell>
          <cell r="E1368" t="str">
            <v>CAMARA DIGITAL COMPACTA MINIMO 16.2 MEGAPIXELES, MEMORIA DE 8 GB, VIDEO HD CON PAUSA Y ZOOM (UN)</v>
          </cell>
          <cell r="F1368" t="str">
            <v>UN</v>
          </cell>
          <cell r="G1368">
            <v>319438</v>
          </cell>
        </row>
        <row r="1369">
          <cell r="D1369">
            <v>9054</v>
          </cell>
          <cell r="E1369" t="str">
            <v>CUBIERTA 333C, SENCILLA, EN ALUZINC Cal 24. SUM E INST. PANEL SIN TRASLAPOS LONGITUDINALES. PINTURA PLASTISOL/DURANAR 1 CARA (e=24micrones) CLIPS METALICOS OCULTOS. AISLANTE FIBRA VIDRIO 38mm</v>
          </cell>
          <cell r="F1369" t="str">
            <v>M2</v>
          </cell>
          <cell r="G1369">
            <v>151382</v>
          </cell>
        </row>
        <row r="1370">
          <cell r="D1370">
            <v>9056</v>
          </cell>
          <cell r="E1370" t="str">
            <v>CIELORASO BAFFLE EN ALUZINC LISO COLOR ALUMINIO MEDIO. INCL FIJACION CON SISTEMA DE TRABA DE PRESION A UN RIEL PORTAPANEL SECCION 25mm CON DISTANCIA CADA 100mm Y ALTUA DE 100mm</v>
          </cell>
          <cell r="F1370" t="str">
            <v>M2</v>
          </cell>
          <cell r="G1370">
            <v>210340</v>
          </cell>
        </row>
        <row r="1371">
          <cell r="D1371">
            <v>9057</v>
          </cell>
          <cell r="E1371" t="str">
            <v>CIELO 84R EN ALUZINC LISO COLOR ALUMINIO MEDIO. INCL FIJACION A LA ESTRUCTURA DEL PORTAPANEL POR MEDIO DE AMARRES CADA METRO, ANCHO DEL PANEL DE 84mm</v>
          </cell>
          <cell r="F1371" t="str">
            <v>M2</v>
          </cell>
          <cell r="G1371">
            <v>219485</v>
          </cell>
        </row>
        <row r="1372">
          <cell r="D1372">
            <v>9061</v>
          </cell>
          <cell r="E1372" t="str">
            <v>CAMISA METALICA PERDIDA e= 3/8"</v>
          </cell>
          <cell r="F1372" t="str">
            <v>M2</v>
          </cell>
          <cell r="G1372">
            <v>443914</v>
          </cell>
        </row>
        <row r="1373">
          <cell r="D1373">
            <v>9062</v>
          </cell>
          <cell r="E1373" t="str">
            <v>SEÑAL VERTICAL UNA CARA PARA CICLORUTA PARAL 3m, ÁNGULO DE 2x1/4x3m LAMINA CAL. 16 PINTADA POR UNA CARA 0.60m x 0.60m o 0.75m x 0.75m</v>
          </cell>
          <cell r="F1373" t="str">
            <v>UN</v>
          </cell>
          <cell r="G1373">
            <v>214200</v>
          </cell>
        </row>
        <row r="1374">
          <cell r="D1374">
            <v>9083</v>
          </cell>
          <cell r="E1374" t="str">
            <v>ALQUILER DIA - EQUIPO DE TOPOGRAFÍA. INCLUYE TRÁNSITO, NIVEL Y ELEMENTOS COMPLEMENTARIOS</v>
          </cell>
          <cell r="F1374" t="str">
            <v>DIA</v>
          </cell>
          <cell r="G1374">
            <v>117000</v>
          </cell>
        </row>
        <row r="1375">
          <cell r="D1375">
            <v>9084</v>
          </cell>
          <cell r="E1375" t="str">
            <v>TARIFA MES - PERSONAL TÉCNICO-TECNÓLOGO EN ÁREAS DE INGENIERÍA (NO INCLUYE FACTOR DE PRESTACIONES)</v>
          </cell>
          <cell r="F1375" t="str">
            <v>MES</v>
          </cell>
          <cell r="G1375">
            <v>2491000</v>
          </cell>
        </row>
        <row r="1376">
          <cell r="D1376">
            <v>9085</v>
          </cell>
          <cell r="E1376" t="str">
            <v>TARIFA MES - PERSONAL TÉCNICO - AUXILIAR DE INGENIERÍA (NO INCLUYE FACTOR DE PRESTACIONES)</v>
          </cell>
          <cell r="F1376" t="str">
            <v>MES</v>
          </cell>
          <cell r="G1376">
            <v>2190000</v>
          </cell>
        </row>
        <row r="1377">
          <cell r="D1377">
            <v>9086</v>
          </cell>
          <cell r="E1377" t="str">
            <v>TARIFA MES - PERSONAL TÉCNICO - DIBUJANTE 1 (NO INCLUYE FACTOR DE PRESTACIONES)</v>
          </cell>
          <cell r="F1377" t="str">
            <v>MES</v>
          </cell>
          <cell r="G1377">
            <v>2296000</v>
          </cell>
        </row>
        <row r="1378">
          <cell r="D1378">
            <v>9087</v>
          </cell>
          <cell r="E1378" t="str">
            <v>TARIFA MES - PERSONAL TÉCNICO - DIBUJANTE 2 (NO INCLUYE FACTOR DE PRESTACIONES)</v>
          </cell>
          <cell r="F1378" t="str">
            <v>MES</v>
          </cell>
          <cell r="G1378">
            <v>1855000</v>
          </cell>
        </row>
        <row r="1379">
          <cell r="D1379">
            <v>9088</v>
          </cell>
          <cell r="E1379" t="str">
            <v>TARIFA MES - PERSONAL TÉCNICO - TOPÓGRAFO INSPECTOR (NO INCLUYE FACTOR DE PRESTACIONES)</v>
          </cell>
          <cell r="F1379" t="str">
            <v>MES</v>
          </cell>
          <cell r="G1379">
            <v>2596000</v>
          </cell>
        </row>
        <row r="1380">
          <cell r="D1380">
            <v>9089</v>
          </cell>
          <cell r="E1380" t="str">
            <v>TARIFA MES - PERSONAL TÉCNICO - LABORATORISTA INSPECTOR (NO INCLUYE FACTOR DE PRESTACIONES)</v>
          </cell>
          <cell r="F1380" t="str">
            <v>MES</v>
          </cell>
          <cell r="G1380">
            <v>2300000</v>
          </cell>
        </row>
        <row r="1381">
          <cell r="D1381">
            <v>9090</v>
          </cell>
          <cell r="E1381" t="str">
            <v>TARIFA MES - PERSONAL TÉCNICO - LABORATORISTA AUXILIAR (NO INCLUYE FACTOR DE PRESTACIONES)</v>
          </cell>
          <cell r="F1381" t="str">
            <v>MES</v>
          </cell>
          <cell r="G1381">
            <v>1610000</v>
          </cell>
        </row>
        <row r="1382">
          <cell r="D1382">
            <v>9091</v>
          </cell>
          <cell r="E1382" t="str">
            <v>TARIFA MES - PERSONAL TÉCNICO - OPERADOR EQUIPO PERFORACIÓN (INCLUYE FACTOR DE PRESTACIONES)</v>
          </cell>
          <cell r="F1382" t="str">
            <v>MES</v>
          </cell>
          <cell r="G1382">
            <v>3014087</v>
          </cell>
        </row>
        <row r="1383">
          <cell r="D1383">
            <v>9092</v>
          </cell>
          <cell r="E1383" t="str">
            <v>TARIFA MES - PERSONAL TÉCNICO - OPERADOR AUXILIAR DE EQUIPO (INCLUYE FACTOR DE PRESTACIONES)</v>
          </cell>
          <cell r="F1383" t="str">
            <v>MES</v>
          </cell>
          <cell r="G1383">
            <v>2188333</v>
          </cell>
        </row>
        <row r="1384">
          <cell r="D1384">
            <v>9093</v>
          </cell>
          <cell r="E1384" t="str">
            <v>TARIFA MES - PERSONAL TÉCNICO - INSPECTOR 1 (NO INCLUYE FACTOR DE PRESTACIONES)</v>
          </cell>
          <cell r="F1384" t="str">
            <v>MES</v>
          </cell>
          <cell r="G1384">
            <v>1889000</v>
          </cell>
        </row>
        <row r="1385">
          <cell r="D1385">
            <v>9094</v>
          </cell>
          <cell r="E1385" t="str">
            <v>TARIFA MES - PERSONAL TÉCNICO - INSPECTOR 2 (NO INCLUYE FACTOR DE PRESTACIONES)</v>
          </cell>
          <cell r="F1385" t="str">
            <v>MES</v>
          </cell>
          <cell r="G1385">
            <v>1701000</v>
          </cell>
        </row>
        <row r="1386">
          <cell r="D1386">
            <v>9095</v>
          </cell>
          <cell r="E1386" t="str">
            <v>TARIFA MES - PERSONAL TÉCNICO - TOPÓGRAFO AUXILIAR (NO INCLUYE FACTOR DE PRESTACIONES)</v>
          </cell>
          <cell r="F1386" t="str">
            <v>MES</v>
          </cell>
          <cell r="G1386">
            <v>2130000</v>
          </cell>
        </row>
        <row r="1387">
          <cell r="D1387">
            <v>9096</v>
          </cell>
          <cell r="E1387" t="str">
            <v>TARIFA MES - PERSONAL TÉCNICO - BATIMETRISTA INSPECTOR (NO INCLUYE FACTOR DE PRESTACIONES)</v>
          </cell>
          <cell r="F1387" t="str">
            <v>MES</v>
          </cell>
          <cell r="G1387">
            <v>2596000</v>
          </cell>
        </row>
        <row r="1388">
          <cell r="D1388">
            <v>9097</v>
          </cell>
          <cell r="E1388" t="str">
            <v>TARIFA MES - PERSONAL TÉCNICO - BATIMETRISTA AUXILIAR (NO INCLUYE FACTOR DE PRESTACIONES)</v>
          </cell>
          <cell r="F1388" t="str">
            <v>MES</v>
          </cell>
          <cell r="G1388">
            <v>2130000</v>
          </cell>
        </row>
        <row r="1389">
          <cell r="D1389">
            <v>9098</v>
          </cell>
          <cell r="E1389" t="str">
            <v>TARIFA MES - PERSONAL AUXILIAR TÉCNICO - CADENERO 1 (NO INCLUYE FACTOR DE PRESTACIONES)</v>
          </cell>
          <cell r="F1389" t="str">
            <v>MES</v>
          </cell>
          <cell r="G1389">
            <v>1610000</v>
          </cell>
        </row>
        <row r="1390">
          <cell r="D1390">
            <v>9099</v>
          </cell>
          <cell r="E1390" t="str">
            <v>TARIFA MES - PERSONAL AUXILIAR TÉCNICO - CADENERO 2 (NO INCLUYE FACTOR DE PRESTACIONES)</v>
          </cell>
          <cell r="F1390" t="str">
            <v>MES</v>
          </cell>
          <cell r="G1390">
            <v>1402000</v>
          </cell>
        </row>
        <row r="1391">
          <cell r="D1391">
            <v>9100</v>
          </cell>
          <cell r="E1391" t="str">
            <v>TARIFA MES - PERSONAL AUXILIAR TÉCNICO - CONDUCTOR O MOTORISTA (NO INCLUYE FACTOR DE PRESTACIONES)</v>
          </cell>
          <cell r="F1391" t="str">
            <v>MES</v>
          </cell>
          <cell r="G1391">
            <v>1167000</v>
          </cell>
        </row>
        <row r="1392">
          <cell r="D1392">
            <v>9101</v>
          </cell>
          <cell r="E1392" t="str">
            <v>TARIFA MES - PERSONAL DE OBRA - MAESTRO DE OBRA (NO INCLUYE FACTOR DE PRESTACIONES)</v>
          </cell>
          <cell r="F1392" t="str">
            <v>MES</v>
          </cell>
          <cell r="G1392">
            <v>2725578</v>
          </cell>
        </row>
        <row r="1393">
          <cell r="D1393">
            <v>9102</v>
          </cell>
          <cell r="E1393" t="str">
            <v>TARIFA MES - PERSONAL ADMINISTRATIVO - ADMINISTRADOR (NO INCLUYE FACTOR DE PRESTACIONES)</v>
          </cell>
          <cell r="F1393" t="str">
            <v>MES</v>
          </cell>
          <cell r="G1393">
            <v>2418000</v>
          </cell>
        </row>
        <row r="1394">
          <cell r="D1394">
            <v>9103</v>
          </cell>
          <cell r="E1394" t="str">
            <v>TARIFA MES - PERSONAL ADMINISTRATIVO - AUXILIAR ADMINISTRATIVO-ALMACENISTA (NO INCLUYE FACTOR DE PRESTACIONES)</v>
          </cell>
          <cell r="F1394" t="str">
            <v>MES</v>
          </cell>
          <cell r="G1394">
            <v>1724000</v>
          </cell>
        </row>
        <row r="1395">
          <cell r="D1395">
            <v>9104</v>
          </cell>
          <cell r="E1395" t="str">
            <v>TARIFA MES - PERSONAL ADMINISTRATIVO - SECRETARIA 1 (NO INCLUYE FACTOR DE PRESTACIONES)</v>
          </cell>
          <cell r="F1395" t="str">
            <v>MES</v>
          </cell>
          <cell r="G1395">
            <v>1402000</v>
          </cell>
        </row>
        <row r="1396">
          <cell r="D1396">
            <v>9105</v>
          </cell>
          <cell r="E1396" t="str">
            <v>TARIFA MES - PERSONAL ADMINISTRATIVO - SECRETARIA 2 (NO INCLUYE FACTOR DE PRESTACIONES)</v>
          </cell>
          <cell r="F1396" t="str">
            <v>MES</v>
          </cell>
          <cell r="G1396">
            <v>1167000</v>
          </cell>
        </row>
        <row r="1397">
          <cell r="D1397">
            <v>9107</v>
          </cell>
          <cell r="E1397" t="str">
            <v>TARIFA MES - PROFESIONAL CATEGORÍA 1 (NO INCLUYE FACTOR DE PRESTACIONES)</v>
          </cell>
          <cell r="F1397" t="str">
            <v>MES</v>
          </cell>
          <cell r="G1397">
            <v>12085000</v>
          </cell>
        </row>
        <row r="1398">
          <cell r="D1398">
            <v>9108</v>
          </cell>
          <cell r="E1398" t="str">
            <v>TARIFA MES - PROFESIONAL CATEGORÍA 2 (NO INCLUYE FACTOR DE PRESTACIONES)</v>
          </cell>
          <cell r="F1398" t="str">
            <v>MES</v>
          </cell>
          <cell r="G1398">
            <v>9211000</v>
          </cell>
        </row>
        <row r="1399">
          <cell r="D1399">
            <v>9109</v>
          </cell>
          <cell r="E1399" t="str">
            <v>TARIFA MES - PROFESIONAL CATEGORÍA 3 (NO INCLUYE FACTOR DE PRESTACIONES)</v>
          </cell>
          <cell r="F1399" t="str">
            <v>MES</v>
          </cell>
          <cell r="G1399">
            <v>7773000</v>
          </cell>
        </row>
        <row r="1400">
          <cell r="D1400">
            <v>9110</v>
          </cell>
          <cell r="E1400" t="str">
            <v>TARIFA MES - PROFESIONAL CATEGORÍA 4 (NO INCLUYE FACTOR DE PRESTACIONES)</v>
          </cell>
          <cell r="F1400" t="str">
            <v>MES</v>
          </cell>
          <cell r="G1400">
            <v>6619000</v>
          </cell>
        </row>
        <row r="1401">
          <cell r="D1401">
            <v>9111</v>
          </cell>
          <cell r="E1401" t="str">
            <v>TARIFA MES - PROFESIONAL CATEGORÍA 5 (NO INCLUYE FACTOR DE PRESTACIONES)</v>
          </cell>
          <cell r="F1401" t="str">
            <v>MES</v>
          </cell>
          <cell r="G1401">
            <v>5970000</v>
          </cell>
        </row>
        <row r="1402">
          <cell r="D1402">
            <v>9112</v>
          </cell>
          <cell r="E1402" t="str">
            <v>TARIFA MES - PROFESIONAL CATEGORÍA 6 (NO INCLUYE FACTOR DE PRESTACIONES)</v>
          </cell>
          <cell r="F1402" t="str">
            <v>MES</v>
          </cell>
          <cell r="G1402">
            <v>5324000</v>
          </cell>
        </row>
        <row r="1403">
          <cell r="D1403">
            <v>9113</v>
          </cell>
          <cell r="E1403" t="str">
            <v>TARIFA MES - PROFESIONAL CATEGORÍA 7 (NO INCLUYE FACTOR DE PRESTACIONES)</v>
          </cell>
          <cell r="F1403" t="str">
            <v>MES</v>
          </cell>
          <cell r="G1403">
            <v>4025000</v>
          </cell>
        </row>
        <row r="1404">
          <cell r="D1404">
            <v>9114</v>
          </cell>
          <cell r="E1404" t="str">
            <v>TARIFA MES - PROFESIONAL CATEGORÍA 8 (NO INCLUYE FACTOR DE PRESTACIONES)</v>
          </cell>
          <cell r="F1404" t="str">
            <v>MES</v>
          </cell>
          <cell r="G1404">
            <v>3798000</v>
          </cell>
        </row>
        <row r="1405">
          <cell r="D1405">
            <v>9115</v>
          </cell>
          <cell r="E1405" t="str">
            <v>ALQUILER MES - EQUIPO DE TOPOGRAFÍA (Incluye tránsito, nivel y elementos complementarios).</v>
          </cell>
          <cell r="F1405" t="str">
            <v>MES</v>
          </cell>
          <cell r="G1405">
            <v>3391000</v>
          </cell>
        </row>
        <row r="1406">
          <cell r="D1406">
            <v>9116</v>
          </cell>
          <cell r="E1406" t="str">
            <v>ALQUILER DÍA - LABORATORIO - Estudios (Equipo completo)</v>
          </cell>
          <cell r="F1406" t="str">
            <v>DIA</v>
          </cell>
          <cell r="G1406">
            <v>182000</v>
          </cell>
        </row>
        <row r="1407">
          <cell r="D1407">
            <v>9117</v>
          </cell>
          <cell r="E1407" t="str">
            <v>ALQUILER MES - LABORATORIO - Estudios (Equipo completo)</v>
          </cell>
          <cell r="F1407" t="str">
            <v>MES</v>
          </cell>
          <cell r="G1407">
            <v>5289000</v>
          </cell>
        </row>
        <row r="1408">
          <cell r="D1408">
            <v>9118</v>
          </cell>
          <cell r="E1408" t="str">
            <v>ALQUILER DÍA - LABORATORIO - Interventorias (Equipo completo)</v>
          </cell>
          <cell r="F1408" t="str">
            <v>DIA</v>
          </cell>
          <cell r="G1408">
            <v>316000</v>
          </cell>
        </row>
        <row r="1409">
          <cell r="D1409">
            <v>9119</v>
          </cell>
          <cell r="E1409" t="str">
            <v>ALQUILER MES - LABORATORIO - Interventorias (Equipo completo)</v>
          </cell>
          <cell r="F1409" t="str">
            <v>MES</v>
          </cell>
          <cell r="G1409">
            <v>9381000</v>
          </cell>
        </row>
        <row r="1410">
          <cell r="D1410">
            <v>9120</v>
          </cell>
          <cell r="E1410" t="str">
            <v>ALQUILER DÍA - EQUIPO COMPLETO DE BATIMETRIA, HIDROMETRIA O SEDIMENTOMETRIA</v>
          </cell>
          <cell r="F1410" t="str">
            <v>DIA</v>
          </cell>
          <cell r="G1410">
            <v>225000</v>
          </cell>
        </row>
        <row r="1411">
          <cell r="D1411">
            <v>9121</v>
          </cell>
          <cell r="E1411" t="str">
            <v>ALQUILER MES - EQUIPO COMPLETO DE BATIMETRIA, HIDROMETRIA O SEDIMENTOMETRIA</v>
          </cell>
          <cell r="F1411" t="str">
            <v>MES</v>
          </cell>
          <cell r="G1411">
            <v>6787000</v>
          </cell>
        </row>
        <row r="1412">
          <cell r="D1412">
            <v>9122</v>
          </cell>
          <cell r="E1412" t="str">
            <v>ALQUILER DÍA - PLOTTER</v>
          </cell>
          <cell r="F1412" t="str">
            <v>DIA</v>
          </cell>
          <cell r="G1412">
            <v>35000</v>
          </cell>
        </row>
        <row r="1413">
          <cell r="D1413">
            <v>9123</v>
          </cell>
          <cell r="E1413" t="str">
            <v>ALQUILER MES - PLOTTER</v>
          </cell>
          <cell r="F1413" t="str">
            <v>MES</v>
          </cell>
          <cell r="G1413">
            <v>1054000</v>
          </cell>
        </row>
        <row r="1414">
          <cell r="D1414">
            <v>9124</v>
          </cell>
          <cell r="E1414" t="str">
            <v>ALQUILER DÍA - DISTANCIOMETRO  (Incluyendo tránsito y Estación Total) - Capacidad de Lectura hasta 1500m</v>
          </cell>
          <cell r="F1414" t="str">
            <v>DIA</v>
          </cell>
          <cell r="G1414">
            <v>221000</v>
          </cell>
        </row>
        <row r="1415">
          <cell r="D1415">
            <v>9125</v>
          </cell>
          <cell r="E1415" t="str">
            <v>ALQUILER MES - DISTANCIOMETRO  (Incluyendo tránsito y Estación Total) - Capacidad de Lectura hasta 1500m</v>
          </cell>
          <cell r="F1415" t="str">
            <v>MES</v>
          </cell>
          <cell r="G1415">
            <v>6625000</v>
          </cell>
        </row>
        <row r="1416">
          <cell r="D1416">
            <v>9143</v>
          </cell>
          <cell r="E1416" t="str">
            <v>TAPON HD EXTREMO LISO D= 3"</v>
          </cell>
          <cell r="F1416" t="str">
            <v>UN</v>
          </cell>
          <cell r="G1416">
            <v>42840</v>
          </cell>
        </row>
        <row r="1417">
          <cell r="D1417">
            <v>9144</v>
          </cell>
          <cell r="E1417" t="str">
            <v>PRUEBA HIDROSTÁTICA EN TUBERÍAS HASTA DE 12" TRAMOS MÁXIMO DE 500 ML</v>
          </cell>
          <cell r="F1417" t="str">
            <v>UN</v>
          </cell>
          <cell r="G1417">
            <v>693770</v>
          </cell>
        </row>
        <row r="1418">
          <cell r="D1418">
            <v>9145</v>
          </cell>
          <cell r="E1418" t="str">
            <v>DESINFECCIÓN DE TUBERÍAS HASTA DE 12", POR TRAMOS.</v>
          </cell>
          <cell r="F1418" t="str">
            <v>UN</v>
          </cell>
          <cell r="G1418">
            <v>785400</v>
          </cell>
        </row>
        <row r="1419">
          <cell r="D1419">
            <v>9146</v>
          </cell>
          <cell r="E1419" t="str">
            <v>DETECTORES DE DEMANDA VEHICULAR (CÁMARA) NO INCLUYE CABLES</v>
          </cell>
          <cell r="F1419" t="str">
            <v>UN</v>
          </cell>
          <cell r="G1419">
            <v>9854390</v>
          </cell>
        </row>
        <row r="1420">
          <cell r="D1420">
            <v>9147</v>
          </cell>
          <cell r="E1420" t="str">
            <v>DETECTORES DE DEMANDA PEATONAL (BOTONES) NO INCLUYE CABLES</v>
          </cell>
          <cell r="F1420" t="str">
            <v>UN</v>
          </cell>
          <cell r="G1420">
            <v>1451800</v>
          </cell>
        </row>
        <row r="1421">
          <cell r="D1421">
            <v>9148</v>
          </cell>
          <cell r="E1421" t="str">
            <v>TORRE DE ILUMINACIÓN. INCLUYE COMBUSTIBLE</v>
          </cell>
          <cell r="F1421" t="str">
            <v>UN/MES</v>
          </cell>
          <cell r="G1421">
            <v>4795700</v>
          </cell>
        </row>
        <row r="1422">
          <cell r="D1422">
            <v>9150</v>
          </cell>
          <cell r="E1422" t="str">
            <v>CONTROLADOR C900V CON CAPACIDAD PARA 16 GRUPOS VEHICULARES O PEATONALES. (Suministro, instalación y puesta en funcionamiento). CON POSIBILIDAD DE AMPLIACIÓN HASTA 32 GRUPOS, RELOJ EN TIEMPO REAL, 32</v>
          </cell>
          <cell r="F1422" t="str">
            <v>UN</v>
          </cell>
          <cell r="G1422">
            <v>114835714</v>
          </cell>
        </row>
        <row r="1423">
          <cell r="D1423">
            <v>9151</v>
          </cell>
          <cell r="E1423" t="str">
            <v>CONTROLADOR C900V CON CAPACIDAD PARA 24 GRUPOS VEHICULARES O PEATONALES. (Suministro, instalación y puesta en funcionamiento). CON POSIBILIDAD DE AMPLIACIÓN HASTA 32 GRUPOS, RELOJ EN TIEMPO REAL, 32</v>
          </cell>
          <cell r="F1423" t="str">
            <v>UN</v>
          </cell>
          <cell r="G1423">
            <v>120356600</v>
          </cell>
        </row>
        <row r="1424">
          <cell r="D1424">
            <v>9152</v>
          </cell>
          <cell r="E1424" t="str">
            <v>CONTROLADOR C900V CON CAPACIDAD PARA 32 GRUPOS VEHICULARES O PEATONALES. (Suministro, instalación y puesta en funcionamiento). CON POSIBILIDAD DE AMPLIACIÓN HASTA 32 GRUPOS, RELOJ EN TIEMPO REAL, 32</v>
          </cell>
          <cell r="F1424" t="str">
            <v>UN</v>
          </cell>
          <cell r="G1424">
            <v>146422360</v>
          </cell>
        </row>
        <row r="1425">
          <cell r="D1425">
            <v>9159</v>
          </cell>
          <cell r="E1425" t="str">
            <v>ENTIBADO METÁLICO DE PROFUNDIDAD DE HASTA 4.80m Y ANCHO ENTRE 1.00m Y 1.20m. CUBRE LAS DOS PAREDES DE LA ZANJA. INCL. ACCESORIOS Y ELEMENTOS DE FIJACIÓN.</v>
          </cell>
          <cell r="F1425" t="str">
            <v>M2</v>
          </cell>
          <cell r="G1425">
            <v>135660</v>
          </cell>
        </row>
        <row r="1426">
          <cell r="D1426">
            <v>9164</v>
          </cell>
          <cell r="E1426" t="str">
            <v>ALQUILER DÍA - CAMIÓN O SIMILAR &gt; 2000 cc  -  TARIFA PLENA</v>
          </cell>
          <cell r="F1426" t="str">
            <v>DIA</v>
          </cell>
          <cell r="G1426">
            <v>289000</v>
          </cell>
        </row>
        <row r="1427">
          <cell r="D1427">
            <v>9165</v>
          </cell>
          <cell r="E1427" t="str">
            <v>ALQUILER MES - CAMPERO PICK-UP, CAMIONETA DE 1300-2000cc - TARIFA PLENA</v>
          </cell>
          <cell r="F1427" t="str">
            <v>MES</v>
          </cell>
          <cell r="G1427">
            <v>6101000</v>
          </cell>
        </row>
        <row r="1428">
          <cell r="D1428">
            <v>9166</v>
          </cell>
          <cell r="E1428" t="str">
            <v>ALQUILER MES - CAMIÓN O SIMILAR &gt; 2000 cc - TARIFA PLENA</v>
          </cell>
          <cell r="F1428" t="str">
            <v>MES</v>
          </cell>
          <cell r="G1428">
            <v>8716000</v>
          </cell>
        </row>
        <row r="1429">
          <cell r="D1429">
            <v>9167</v>
          </cell>
          <cell r="E1429" t="str">
            <v>ALQUILER DÍA - VEHÍCULOS CON CAPACIDAD DE CARGA DE 3 TONELADAS O MAS - TARIFA PLENA</v>
          </cell>
          <cell r="F1429" t="str">
            <v>DIA</v>
          </cell>
          <cell r="G1429">
            <v>395000</v>
          </cell>
        </row>
        <row r="1430">
          <cell r="D1430">
            <v>9168</v>
          </cell>
          <cell r="E1430" t="str">
            <v>ALQUILER MES - VEHÍCULOS CON CAPACIDAD DE CARGA DE 3 TONELADAS O MAS</v>
          </cell>
          <cell r="F1430" t="str">
            <v>MES</v>
          </cell>
          <cell r="G1430">
            <v>11671000</v>
          </cell>
        </row>
        <row r="1431">
          <cell r="D1431">
            <v>9169</v>
          </cell>
          <cell r="E1431" t="str">
            <v>PALETA PARE-SIGA REGLAMENTADA</v>
          </cell>
          <cell r="F1431" t="str">
            <v>UN</v>
          </cell>
          <cell r="G1431">
            <v>27700</v>
          </cell>
        </row>
        <row r="1432">
          <cell r="D1432">
            <v>9170</v>
          </cell>
          <cell r="E1432" t="str">
            <v>ARANDELA (Kg)</v>
          </cell>
          <cell r="F1432" t="str">
            <v>KG</v>
          </cell>
          <cell r="G1432">
            <v>9508</v>
          </cell>
        </row>
        <row r="1433">
          <cell r="D1433">
            <v>9171</v>
          </cell>
          <cell r="E1433" t="str">
            <v>TORNILLO (Kg)</v>
          </cell>
          <cell r="F1433" t="str">
            <v>KG</v>
          </cell>
          <cell r="G1433">
            <v>7994</v>
          </cell>
        </row>
        <row r="1434">
          <cell r="D1434">
            <v>9172</v>
          </cell>
          <cell r="E1434" t="str">
            <v>TRANSPORTE DE EQUIPO MENOR A UNA TONELADA POR VIAJE. INCLUYE ESCOLTA</v>
          </cell>
          <cell r="F1434" t="str">
            <v>VIAJE</v>
          </cell>
          <cell r="G1434">
            <v>119000</v>
          </cell>
        </row>
        <row r="1435">
          <cell r="D1435">
            <v>9176</v>
          </cell>
          <cell r="E1435" t="str">
            <v>PLUMA GRÚA A GASOLINA  CAPACIDAD 250 Kg. GUAYA DE 35.0 m. NO INCLUYE TRANSPORTE, OPERARIO NI COMBUSTIBLE</v>
          </cell>
          <cell r="F1435" t="str">
            <v>MES</v>
          </cell>
          <cell r="G1435">
            <v>428400</v>
          </cell>
        </row>
        <row r="1436">
          <cell r="D1436">
            <v>9184</v>
          </cell>
          <cell r="E1436" t="str">
            <v>SEÑAL VERTICAL GRUPO DE INFORMATIVAS TIPO RECTANGULO (60cm x 75cm)</v>
          </cell>
          <cell r="F1436" t="str">
            <v>UN</v>
          </cell>
          <cell r="G1436">
            <v>238000</v>
          </cell>
        </row>
        <row r="1437">
          <cell r="D1437">
            <v>9185</v>
          </cell>
          <cell r="E1437" t="str">
            <v>SONORIZADORES PARA INVIDENTES</v>
          </cell>
          <cell r="F1437" t="str">
            <v>UN</v>
          </cell>
          <cell r="G1437">
            <v>4595780</v>
          </cell>
        </row>
        <row r="1438">
          <cell r="D1438">
            <v>9186</v>
          </cell>
          <cell r="E1438" t="str">
            <v>TRANSFORMADOR MONOFASICO 15 KVA (TENSION PRIMARIA DE 13.200, TENSION SECUNDARIA 240/120V ABB</v>
          </cell>
          <cell r="F1438" t="str">
            <v>UN</v>
          </cell>
          <cell r="G1438">
            <v>2207215</v>
          </cell>
        </row>
        <row r="1439">
          <cell r="D1439">
            <v>9187</v>
          </cell>
          <cell r="E1439" t="str">
            <v>POSTE TIPO MÉNSULA T2 (3.50m) EN TUBO SCH 40 GALVANIZADO Y PINTADO.</v>
          </cell>
          <cell r="F1439" t="str">
            <v>UN</v>
          </cell>
          <cell r="G1439">
            <v>2037942</v>
          </cell>
        </row>
        <row r="1440">
          <cell r="D1440">
            <v>9188</v>
          </cell>
          <cell r="E1440" t="str">
            <v>POSTE TIPO MÉNSULA T2 (4.50m) EN TUBO SCH 40 GALVANIZADO Y PINTADO.</v>
          </cell>
          <cell r="F1440" t="str">
            <v>UN</v>
          </cell>
          <cell r="G1440">
            <v>2964171</v>
          </cell>
        </row>
        <row r="1441">
          <cell r="D1441">
            <v>9189</v>
          </cell>
          <cell r="E1441" t="str">
            <v>POSTE TIPO MÉNSULA T2 (6.50m) EN TUBO SCH 40 GALVANIZADO Y PINTADO.</v>
          </cell>
          <cell r="F1441" t="str">
            <v>UN</v>
          </cell>
          <cell r="G1441">
            <v>3256673</v>
          </cell>
        </row>
        <row r="1442">
          <cell r="D1442">
            <v>9190</v>
          </cell>
          <cell r="E1442" t="str">
            <v>POSTE TIPO MÉNSULA T2 (8.50m) EN TUBO SCH 40 GALVANIZADO Y PINTADO.</v>
          </cell>
          <cell r="F1442" t="str">
            <v>UN</v>
          </cell>
          <cell r="G1442">
            <v>3618790</v>
          </cell>
        </row>
        <row r="1443">
          <cell r="D1443">
            <v>9191</v>
          </cell>
          <cell r="E1443" t="str">
            <v>SEMAFORO VEHICULAR DE POLICARBONATO (3x200), LENTES DE POLICARBONATO DE 8", TRES LUCES, SISTEMA DE ILUMINACIÓN A LEDS. TIPO MENSULA.</v>
          </cell>
          <cell r="F1443" t="str">
            <v>UN</v>
          </cell>
          <cell r="G1443">
            <v>3384360</v>
          </cell>
        </row>
        <row r="1444">
          <cell r="D1444">
            <v>9192</v>
          </cell>
          <cell r="E1444" t="str">
            <v>SEMAFORO VEHICULAR DE POLICARBONATO (3x200), LENTES DE POLICARBONATO DE 8", TRES LUCES, SISTEMA DE ILUMINACIÓN A LEDS. FLECHA DE GIRO TIPO MENSULA.</v>
          </cell>
          <cell r="F1444" t="str">
            <v>UN</v>
          </cell>
          <cell r="G1444">
            <v>3312960</v>
          </cell>
        </row>
        <row r="1445">
          <cell r="D1445">
            <v>9193</v>
          </cell>
          <cell r="E1445" t="str">
            <v>SEMAFORO VEHICULAR DE POLICARBONATO (3x200), LENTES DE POLICARBONATO DE 8", TRES LUCES, SISTEMA DE ILUMINACIÓN A LEDS. FLECHA DE GIRO TIPO MASTIL.</v>
          </cell>
          <cell r="F1445" t="str">
            <v>UN</v>
          </cell>
          <cell r="G1445">
            <v>3027360</v>
          </cell>
        </row>
        <row r="1446">
          <cell r="D1446">
            <v>9194</v>
          </cell>
          <cell r="E1446" t="str">
            <v>SEMAFORO VEHICULAR DE POLICARBONATO (3x200), LENTES DE POLICARBONATO DE 8", TRES LUCES, SISTEMA DE ILUMINACIÓN A LEDS. TIPO MASTIL.</v>
          </cell>
          <cell r="F1446" t="str">
            <v>UN</v>
          </cell>
          <cell r="G1446">
            <v>3098760</v>
          </cell>
        </row>
        <row r="1447">
          <cell r="D1447">
            <v>9197</v>
          </cell>
          <cell r="E1447" t="str">
            <v>CONCRETO MR41 COLOR OCRE.</v>
          </cell>
          <cell r="F1447" t="str">
            <v>M3</v>
          </cell>
          <cell r="G1447">
            <v>746234</v>
          </cell>
        </row>
        <row r="1448">
          <cell r="D1448">
            <v>9199</v>
          </cell>
          <cell r="E1448" t="str">
            <v>CONCRETO MR41 COLOR GRIS GRAVA 1" (280 Kg/cm2)</v>
          </cell>
          <cell r="F1448" t="str">
            <v>M3</v>
          </cell>
          <cell r="G1448">
            <v>606194</v>
          </cell>
        </row>
        <row r="1449">
          <cell r="D1449">
            <v>9200</v>
          </cell>
          <cell r="E1449" t="str">
            <v>SEÑAL VERTICAL GRUPO DE PREVENTIVAS TIPO CUADRADO (75cm x 75cm)</v>
          </cell>
          <cell r="F1449" t="str">
            <v>UN</v>
          </cell>
          <cell r="G1449">
            <v>297500</v>
          </cell>
        </row>
        <row r="1450">
          <cell r="D1450">
            <v>9201</v>
          </cell>
          <cell r="E1450" t="str">
            <v>SEÑAL VERTICAL GRUPO DE PREVENTIVAS SP-40 TIPO RECTANGULO (120cm x 40cm)</v>
          </cell>
          <cell r="F1450" t="str">
            <v>UN</v>
          </cell>
          <cell r="G1450">
            <v>297500</v>
          </cell>
        </row>
        <row r="1451">
          <cell r="D1451">
            <v>9202</v>
          </cell>
          <cell r="E1451" t="str">
            <v>SEÑAL VERTICAL GRUPO DE REGLAMENTARIAS TIPO CIRCULO D= 75cm</v>
          </cell>
          <cell r="F1451" t="str">
            <v>UN</v>
          </cell>
          <cell r="G1451">
            <v>297500</v>
          </cell>
        </row>
        <row r="1452">
          <cell r="D1452">
            <v>9203</v>
          </cell>
          <cell r="E1452" t="str">
            <v>SEÑAL VERTICAL GRUPO DE REGLAMENTARIAS SR-01 TIPO OCTAGONO CON ALTURA DE 75cm</v>
          </cell>
          <cell r="F1452" t="str">
            <v>UN</v>
          </cell>
          <cell r="G1452">
            <v>297500</v>
          </cell>
        </row>
        <row r="1453">
          <cell r="D1453">
            <v>9204</v>
          </cell>
          <cell r="E1453" t="str">
            <v>SEÑAL VERTICAL GRUPO DE REGLAMENTARIAS SR-02 TIPO TRIANGULO EQUILATERO 75cm DE LADO</v>
          </cell>
          <cell r="F1453" t="str">
            <v>UN</v>
          </cell>
          <cell r="G1453">
            <v>297500</v>
          </cell>
        </row>
        <row r="1454">
          <cell r="D1454">
            <v>9209</v>
          </cell>
          <cell r="E1454" t="str">
            <v>BARRICADA METALICA TIPO IDU CON CERRADO REFLECTIVO NARANJA Y BLANCO GRADO INGENIERIA, MEDIDAS: 2.40m x 1.50m - 3 BANDEJAS DE 20cm x 2.40m. TABLERO DE DESVIO DE 60cm</v>
          </cell>
          <cell r="F1454" t="str">
            <v>UN</v>
          </cell>
          <cell r="G1454">
            <v>236810</v>
          </cell>
        </row>
        <row r="1455">
          <cell r="D1455">
            <v>9210</v>
          </cell>
          <cell r="E1455" t="str">
            <v>GRUA REMOLQUE. INCLUYE CONDUCTOR Y COMBUSTIBLE. INCLUYE MOVILIZACIÓN Y DESMOVILIZACIÓN</v>
          </cell>
          <cell r="F1455" t="str">
            <v>DIA</v>
          </cell>
          <cell r="G1455">
            <v>1124550</v>
          </cell>
        </row>
        <row r="1456">
          <cell r="D1456">
            <v>9211</v>
          </cell>
          <cell r="E1456" t="str">
            <v>PASACALLE  IMPRESO EN LONA BANNER (7.00m x 1.00m) INCLUYE PALOS A LOS EXTREMOS</v>
          </cell>
          <cell r="F1456" t="str">
            <v>UN</v>
          </cell>
          <cell r="G1456">
            <v>277864</v>
          </cell>
        </row>
        <row r="1457">
          <cell r="D1457">
            <v>9216</v>
          </cell>
          <cell r="E1457" t="str">
            <v>CARGA PUNTUAL EN MUESTRAS DE ROCA INTACTA</v>
          </cell>
          <cell r="F1457" t="str">
            <v>UN</v>
          </cell>
          <cell r="G1457">
            <v>101150</v>
          </cell>
        </row>
        <row r="1458">
          <cell r="D1458">
            <v>9217</v>
          </cell>
          <cell r="E1458" t="str">
            <v>MÉTODO PARA LA DETERMINACIÓN DEL ÍNDICE DE DESLEIMIENTO - DURABILIDAD DE LUTITAS Y OTRAS ROCAS DÉBILES</v>
          </cell>
          <cell r="F1458" t="str">
            <v>UN</v>
          </cell>
          <cell r="G1458">
            <v>178500</v>
          </cell>
        </row>
        <row r="1459">
          <cell r="D1459">
            <v>9219</v>
          </cell>
          <cell r="E1459" t="str">
            <v>RESISTENCIA A LA TRACCIÓN INDIRECTA DE MUESTRAS DE ROCA INTACTA</v>
          </cell>
          <cell r="F1459" t="str">
            <v>UN</v>
          </cell>
          <cell r="G1459">
            <v>91630</v>
          </cell>
        </row>
        <row r="1460">
          <cell r="D1460">
            <v>9229</v>
          </cell>
          <cell r="E1460" t="str">
            <v>JUEGO DE ARO Y TAPA EN HF PARA CAMARA T-13 Y T-14 NORMA ETB</v>
          </cell>
          <cell r="F1460" t="str">
            <v>JGO</v>
          </cell>
          <cell r="G1460">
            <v>290015</v>
          </cell>
        </row>
        <row r="1461">
          <cell r="D1461">
            <v>9247</v>
          </cell>
          <cell r="E1461" t="str">
            <v>LAMINA ALVEOLAR POLICARBONATO</v>
          </cell>
          <cell r="F1461" t="str">
            <v>M2</v>
          </cell>
          <cell r="G1461">
            <v>56417</v>
          </cell>
        </row>
        <row r="1462">
          <cell r="D1462">
            <v>9250</v>
          </cell>
          <cell r="E1462" t="str">
            <v>ALQUILER CONTROLADOR C900V CON CAPACIDAD PARA 16 GRUPOS VEHICULARES O PEATONALES. (Suministro, instalación y puesta en funcionamiento y traslado interno). CON POSIBILIDAD DE AMPLIACIÓN HASTA 32 GRUPOS</v>
          </cell>
          <cell r="F1462" t="str">
            <v>UN/DIA</v>
          </cell>
          <cell r="G1462">
            <v>754460</v>
          </cell>
        </row>
        <row r="1463">
          <cell r="D1463">
            <v>9253</v>
          </cell>
          <cell r="E1463" t="str">
            <v>EQUIPO ANDROIDE CON GPS, CAMARA Y WIFI</v>
          </cell>
          <cell r="F1463" t="str">
            <v>UN</v>
          </cell>
          <cell r="G1463">
            <v>205986</v>
          </cell>
        </row>
        <row r="1464">
          <cell r="D1464">
            <v>9254</v>
          </cell>
          <cell r="E1464" t="str">
            <v>TARIFA JORNAL - PROFESIONAL CATEGORÍA 6 (NO INCLUYE FACTOR DE PRESTACIONES)</v>
          </cell>
          <cell r="F1464" t="str">
            <v>JR</v>
          </cell>
          <cell r="G1464">
            <v>177467</v>
          </cell>
        </row>
        <row r="1465">
          <cell r="D1465">
            <v>9255</v>
          </cell>
          <cell r="E1465" t="str">
            <v>CONCRETO MR43 DE RESISTENCIA ACELERADA (7 días)</v>
          </cell>
          <cell r="F1465" t="str">
            <v>M3</v>
          </cell>
          <cell r="G1465">
            <v>610113</v>
          </cell>
        </row>
        <row r="1466">
          <cell r="D1466">
            <v>9256</v>
          </cell>
          <cell r="E1466" t="str">
            <v>TUBERIA CONCRETO REF. CL.V D=24" (60cm)</v>
          </cell>
          <cell r="F1466" t="str">
            <v>ML</v>
          </cell>
          <cell r="G1466">
            <v>522305</v>
          </cell>
        </row>
        <row r="1467">
          <cell r="D1467">
            <v>9257</v>
          </cell>
          <cell r="E1467" t="str">
            <v>TUBERIA CONCRETO REF. CL.V D=27" (70 cm)</v>
          </cell>
          <cell r="F1467" t="str">
            <v>ML</v>
          </cell>
          <cell r="G1467">
            <v>697064</v>
          </cell>
        </row>
        <row r="1468">
          <cell r="D1468">
            <v>9259</v>
          </cell>
          <cell r="E1468" t="str">
            <v>TUBERIA CONCRETO REF. CL.V D=40´ (100 cm)</v>
          </cell>
          <cell r="F1468" t="str">
            <v>ML</v>
          </cell>
          <cell r="G1468">
            <v>1370899</v>
          </cell>
        </row>
        <row r="1469">
          <cell r="D1469">
            <v>9260</v>
          </cell>
          <cell r="E1469" t="str">
            <v>CRUZ HD  12" x 6" JH (JUNTA HIDRAULICA)</v>
          </cell>
          <cell r="F1469" t="str">
            <v>UN</v>
          </cell>
          <cell r="G1469">
            <v>2285990</v>
          </cell>
        </row>
        <row r="1470">
          <cell r="D1470">
            <v>9266</v>
          </cell>
          <cell r="E1470" t="str">
            <v>JUEGO RUEDA GIRATORIA SENCILLA - IDRD NIÑOS (1 - 5 AÑOS) SUMINISTRO E INSTALACION. SEGUN ESPECIFICACIONES IDRD</v>
          </cell>
          <cell r="F1470" t="str">
            <v>UN</v>
          </cell>
          <cell r="G1470">
            <v>3238882</v>
          </cell>
        </row>
        <row r="1471">
          <cell r="D1471">
            <v>9269</v>
          </cell>
          <cell r="E1471" t="str">
            <v>ESTRUCTURA MICROFUTBOL. SUMINISTRO E INSTALACION. SEGUN ESPECIFICACIONES IDRD</v>
          </cell>
          <cell r="F1471" t="str">
            <v>JGO</v>
          </cell>
          <cell r="G1471">
            <v>1902963</v>
          </cell>
        </row>
        <row r="1472">
          <cell r="D1472">
            <v>9270</v>
          </cell>
          <cell r="E1472" t="str">
            <v>ESTRUCTURA BALONCESTO CON TABLERO ANTIBANDALICO. SUMINISTRO E INSTALACION. SEGUN ESPECIFICACIONES IDRD</v>
          </cell>
          <cell r="F1472" t="str">
            <v>JGO</v>
          </cell>
          <cell r="G1472">
            <v>3644375</v>
          </cell>
        </row>
        <row r="1473">
          <cell r="D1473">
            <v>9271</v>
          </cell>
          <cell r="E1473" t="str">
            <v>CERRAMIENTO CONTRA IMPACTO IDRD h= 5.0m</v>
          </cell>
          <cell r="F1473" t="str">
            <v>ML</v>
          </cell>
          <cell r="G1473">
            <v>1031229</v>
          </cell>
        </row>
        <row r="1474">
          <cell r="D1474">
            <v>9275</v>
          </cell>
          <cell r="E1474" t="str">
            <v>CORTE DIRECTO EN CONDICIÓN UU, NO CONSOLIDADA - NO DRENADA (3 PUNTOS)</v>
          </cell>
          <cell r="F1474" t="str">
            <v>UN</v>
          </cell>
          <cell r="G1474">
            <v>345100</v>
          </cell>
        </row>
        <row r="1475">
          <cell r="D1475">
            <v>9276</v>
          </cell>
          <cell r="E1475" t="str">
            <v>CORTE DIRECTO EN CONDICIÓN CU, CONSOLIDADA - NO DRENADA (3 PUNTOS)</v>
          </cell>
          <cell r="F1475" t="str">
            <v>UN</v>
          </cell>
          <cell r="G1475">
            <v>457555</v>
          </cell>
        </row>
        <row r="1476">
          <cell r="D1476">
            <v>9277</v>
          </cell>
          <cell r="E1476" t="str">
            <v>CORTE DIRECTO EN CONDICIÓN CD, CONSOLIDADA - DRENADA (3 PUNTOS)</v>
          </cell>
          <cell r="F1476" t="str">
            <v>UN</v>
          </cell>
          <cell r="G1476">
            <v>567630</v>
          </cell>
        </row>
        <row r="1477">
          <cell r="D1477">
            <v>9278</v>
          </cell>
          <cell r="E1477" t="str">
            <v>COMPRESIÓN TRIAXIAL UU NO CONSOLIDADO - NO DRENADO SOBRE SUELOS (3 PUNTOS)</v>
          </cell>
          <cell r="F1477" t="str">
            <v>UN</v>
          </cell>
          <cell r="G1477">
            <v>728700</v>
          </cell>
        </row>
        <row r="1478">
          <cell r="D1478">
            <v>9279</v>
          </cell>
          <cell r="E1478" t="str">
            <v>DENSIDAD Y PESO UNITARIO DEL SUELO EN EL TERRENO POR EL MÉTODO DEL CONO Y ARENA</v>
          </cell>
          <cell r="F1478" t="str">
            <v>UN</v>
          </cell>
          <cell r="G1478">
            <v>60214</v>
          </cell>
        </row>
        <row r="1479">
          <cell r="D1479">
            <v>9280</v>
          </cell>
          <cell r="E1479" t="str">
            <v>BOLSA PARA BASURA TIPO INDUSTRIAL NEGRA DE 60 x 90 Cm CALIBRE 2 (PAQUETE DE 30 UNIDADES)</v>
          </cell>
          <cell r="F1479" t="str">
            <v>UN</v>
          </cell>
          <cell r="G1479">
            <v>13750</v>
          </cell>
        </row>
        <row r="1480">
          <cell r="D1480">
            <v>9283</v>
          </cell>
          <cell r="E1480" t="str">
            <v>GUANTE CAUCHO NEGRO CORRUGADO CALIBRE 35</v>
          </cell>
          <cell r="F1480" t="str">
            <v>PAR</v>
          </cell>
          <cell r="G1480">
            <v>5156</v>
          </cell>
        </row>
        <row r="1481">
          <cell r="D1481">
            <v>9286</v>
          </cell>
          <cell r="E1481" t="str">
            <v>OVEROL EN DRILL DOS PIEZAS, CAMISA Y PANTALÓN</v>
          </cell>
          <cell r="F1481" t="str">
            <v>UN</v>
          </cell>
          <cell r="G1481">
            <v>44000</v>
          </cell>
        </row>
        <row r="1482">
          <cell r="D1482">
            <v>9287</v>
          </cell>
          <cell r="E1482" t="str">
            <v>PALA REDONDA No.  2 CON CABO</v>
          </cell>
          <cell r="F1482" t="str">
            <v>UN</v>
          </cell>
          <cell r="G1482">
            <v>30333</v>
          </cell>
        </row>
        <row r="1483">
          <cell r="D1483">
            <v>9288</v>
          </cell>
          <cell r="E1483" t="str">
            <v>BOTIQUIN PRIMEROS AUXILIOS METÁLICO DE 40cm x 27cm x 10cm, INCLUYE MEDICAMENTOS</v>
          </cell>
          <cell r="F1483" t="str">
            <v>UN</v>
          </cell>
          <cell r="G1483">
            <v>110700</v>
          </cell>
        </row>
        <row r="1484">
          <cell r="D1484">
            <v>9289</v>
          </cell>
          <cell r="E1484" t="str">
            <v>FILTRO CONTRA POLVO PARA RESPIRADORES</v>
          </cell>
          <cell r="F1484" t="str">
            <v>UN</v>
          </cell>
          <cell r="G1484">
            <v>1904</v>
          </cell>
        </row>
        <row r="1485">
          <cell r="D1485">
            <v>9290</v>
          </cell>
          <cell r="E1485" t="str">
            <v>CANECA PLÁSTICA NEGRA DE 55 GALONES CON TAPA PLANA.</v>
          </cell>
          <cell r="F1485" t="str">
            <v>UN</v>
          </cell>
          <cell r="G1485">
            <v>117810</v>
          </cell>
        </row>
        <row r="1486">
          <cell r="D1486">
            <v>9291</v>
          </cell>
          <cell r="E1486" t="str">
            <v>CUBIERTA VERDE (INCLUYE GEOTEXTIL 1800 PARA BASE, LÁMINA DE DRENAJE DE BAJA RETENCIÓN DE AGUA, GEOTEXTIL 1800 PARA RETENCIÓN DE FINOS, TAPETE TIPO CRASSULACEA EXL, TRANSPORTE Y MANO DE OBRA.</v>
          </cell>
          <cell r="F1486" t="str">
            <v>M2</v>
          </cell>
          <cell r="G1486">
            <v>148325</v>
          </cell>
        </row>
        <row r="1487">
          <cell r="D1487">
            <v>9302</v>
          </cell>
          <cell r="E1487" t="str">
            <v>CONCRETO GRAVA COMÚN 6000 PSI 44 MPa (420 Kg/cm2)</v>
          </cell>
          <cell r="F1487" t="str">
            <v>M3</v>
          </cell>
          <cell r="G1487">
            <v>471240</v>
          </cell>
        </row>
        <row r="1488">
          <cell r="D1488">
            <v>9303</v>
          </cell>
          <cell r="E1488" t="str">
            <v>TUBO EN U - SEPARADOR DE CICLORUTA SC-01 ARO. ELABORADO EN TUBO AN REDONDO DE 2 1/2" TERMINADO EN PINTURA EN POLVO RESISTENTE A LA INTEMPERIE. (INCLUYE PINTURA)</v>
          </cell>
          <cell r="F1488" t="str">
            <v>UN</v>
          </cell>
          <cell r="G1488">
            <v>154700</v>
          </cell>
        </row>
        <row r="1489">
          <cell r="D1489">
            <v>9305</v>
          </cell>
          <cell r="E1489" t="str">
            <v>POSTE DE CONCRETO H=2.50 M RECTO (SECCIÓN DE 10CM X 10CM, PARA 8 HILOS)</v>
          </cell>
          <cell r="F1489" t="str">
            <v>UN</v>
          </cell>
          <cell r="G1489">
            <v>54340</v>
          </cell>
        </row>
        <row r="1490">
          <cell r="D1490">
            <v>9306</v>
          </cell>
          <cell r="E1490" t="str">
            <v>ALAMBRE DE PUAS X 350 MTS. CAL. 12</v>
          </cell>
          <cell r="F1490" t="str">
            <v>ROLLO</v>
          </cell>
          <cell r="G1490">
            <v>192590</v>
          </cell>
        </row>
        <row r="1491">
          <cell r="D1491">
            <v>9307</v>
          </cell>
          <cell r="E1491" t="str">
            <v>PUNTILLA GRAPA</v>
          </cell>
          <cell r="F1491" t="str">
            <v>KG</v>
          </cell>
          <cell r="G1491">
            <v>7110</v>
          </cell>
        </row>
        <row r="1492">
          <cell r="D1492">
            <v>9309</v>
          </cell>
          <cell r="E1492" t="str">
            <v>FUMIGADORA AGRÍCOLA PLÁSTICA ERGONÓMICA DE 20 LITROS</v>
          </cell>
          <cell r="F1492" t="str">
            <v>UN</v>
          </cell>
          <cell r="G1492">
            <v>195099</v>
          </cell>
        </row>
        <row r="1493">
          <cell r="D1493">
            <v>9310</v>
          </cell>
          <cell r="E1493" t="str">
            <v>HERBICIDA (APLICADO POR ASPERSIÓN)</v>
          </cell>
          <cell r="F1493" t="str">
            <v>LT</v>
          </cell>
          <cell r="G1493">
            <v>10608</v>
          </cell>
        </row>
        <row r="1494">
          <cell r="D1494">
            <v>9311</v>
          </cell>
          <cell r="E1494" t="str">
            <v>RATICIDA 250 G</v>
          </cell>
          <cell r="F1494" t="str">
            <v>GR</v>
          </cell>
          <cell r="G1494">
            <v>25658</v>
          </cell>
        </row>
        <row r="1495">
          <cell r="D1495">
            <v>9314</v>
          </cell>
          <cell r="E1495" t="str">
            <v>TARIFA JORNAL - PERSONAL DE OBRA - PLOMERO ELECTRICISTA (INCLUYE FACTOR DE PRESTACIONES)</v>
          </cell>
          <cell r="F1495" t="str">
            <v>JR</v>
          </cell>
          <cell r="G1495">
            <v>83025</v>
          </cell>
        </row>
        <row r="1496">
          <cell r="D1496">
            <v>9317</v>
          </cell>
          <cell r="E1496" t="str">
            <v>TARIFA JORNAL - PERSONAL DE OBRA - OPERARIO (INCLUYE FACTOR DE PRESTACIONES)</v>
          </cell>
          <cell r="F1496" t="str">
            <v>JR</v>
          </cell>
          <cell r="G1496">
            <v>93989</v>
          </cell>
        </row>
        <row r="1497">
          <cell r="D1497">
            <v>9318</v>
          </cell>
          <cell r="E1497" t="str">
            <v>TARIFA HORA - PERSONAL DE OBRA - OPERARIO (INCLUYE FACTOR DE PRESTACIONES)</v>
          </cell>
          <cell r="F1497" t="str">
            <v>HR</v>
          </cell>
          <cell r="G1497">
            <v>11749</v>
          </cell>
        </row>
        <row r="1498">
          <cell r="D1498">
            <v>9319</v>
          </cell>
          <cell r="E1498" t="str">
            <v>TARIFA JORNAL- PERSONAL DE OBRA - OPERARIO HORARIO NOCTURNO (INCLUYE FACTOR DE PRESTACIONES)</v>
          </cell>
          <cell r="F1498" t="str">
            <v>JR</v>
          </cell>
          <cell r="G1498">
            <v>126886</v>
          </cell>
        </row>
        <row r="1499">
          <cell r="D1499">
            <v>9320</v>
          </cell>
          <cell r="E1499" t="str">
            <v>TARIFA JORNAL - PERSONAL TÉCNICO - INSPECTOR 2 (INCLUYE FACTOR DE PRESTACIONES)</v>
          </cell>
          <cell r="F1499" t="str">
            <v>JR</v>
          </cell>
          <cell r="G1499">
            <v>88390</v>
          </cell>
        </row>
        <row r="1500">
          <cell r="D1500">
            <v>9321</v>
          </cell>
          <cell r="E1500" t="str">
            <v>TARIFA JORNAL - PERSONAL TÉCNICO - INSPECTOR 1 (INCLUYE FACTOR DE PRESTACIONES)</v>
          </cell>
          <cell r="F1500" t="str">
            <v>JR</v>
          </cell>
          <cell r="G1500">
            <v>91932</v>
          </cell>
        </row>
        <row r="1501">
          <cell r="D1501">
            <v>9323</v>
          </cell>
          <cell r="E1501" t="str">
            <v>TARIFA JORNAL - PERSONAL TÉCNICO - TOPÓGRAFO (INCLUYE FACTOR DE PRESTACIONES)</v>
          </cell>
          <cell r="F1501" t="str">
            <v>JR</v>
          </cell>
          <cell r="G1501">
            <v>126053</v>
          </cell>
        </row>
        <row r="1502">
          <cell r="D1502">
            <v>9324</v>
          </cell>
          <cell r="E1502" t="str">
            <v>TARIFA JORNAL - PERSONAL AUXILIAR TÉCNICO - CADENERO 2 (INCLUYE FACTOR DE PRESTACIONES)</v>
          </cell>
          <cell r="F1502" t="str">
            <v>JR</v>
          </cell>
          <cell r="G1502">
            <v>73955</v>
          </cell>
        </row>
        <row r="1503">
          <cell r="D1503">
            <v>9325</v>
          </cell>
          <cell r="E1503" t="str">
            <v>CARROTANQUE IRRIGADOR DE AGUA - VIAJE</v>
          </cell>
          <cell r="F1503" t="str">
            <v>VIAJE</v>
          </cell>
          <cell r="G1503">
            <v>185000</v>
          </cell>
        </row>
        <row r="1504">
          <cell r="D1504">
            <v>9333</v>
          </cell>
          <cell r="E1504" t="str">
            <v>MEDIDA DEL POTENCIAL DE COLAPSO DE UN SUELO PARCIALMENTE SATURADO</v>
          </cell>
          <cell r="F1504" t="str">
            <v>UN</v>
          </cell>
          <cell r="G1504">
            <v>297500</v>
          </cell>
        </row>
        <row r="1505">
          <cell r="D1505">
            <v>9334</v>
          </cell>
          <cell r="E1505" t="str">
            <v>DETERMINACIÓN DEL CONTENIDO DE SALES SOLUBLES EN LOS SUELOS</v>
          </cell>
          <cell r="F1505" t="str">
            <v>UN</v>
          </cell>
          <cell r="G1505">
            <v>161840</v>
          </cell>
        </row>
        <row r="1506">
          <cell r="D1506">
            <v>9335</v>
          </cell>
          <cell r="E1506" t="str">
            <v>DETERMINACIÓN DE LA DENSIDAD Y DEL CONTENIDO DE AGUA DEL SUELO Y DEL SUELO-AGREGADO EN EL TERRENO</v>
          </cell>
          <cell r="F1506" t="str">
            <v>UN</v>
          </cell>
          <cell r="G1506">
            <v>41650</v>
          </cell>
        </row>
        <row r="1507">
          <cell r="D1507">
            <v>9342</v>
          </cell>
          <cell r="E1507" t="str">
            <v>DETERMINACIÓN DE TERRONES DE ARCILLA Y PARTÍCULAS DELEZNABLES EN LOS AGREGADOS</v>
          </cell>
          <cell r="F1507" t="str">
            <v>UN</v>
          </cell>
          <cell r="G1507">
            <v>41650</v>
          </cell>
        </row>
        <row r="1508">
          <cell r="D1508">
            <v>9343</v>
          </cell>
          <cell r="E1508" t="str">
            <v>PRESENCIA DE IMPUREZAS ORGÁNICAS EN ARENAS USADAS PARA LA PREPARACIÓN DE MORTEROS O CONCRETOS</v>
          </cell>
          <cell r="F1508" t="str">
            <v>UN</v>
          </cell>
          <cell r="G1508">
            <v>29750</v>
          </cell>
        </row>
        <row r="1509">
          <cell r="D1509">
            <v>9344</v>
          </cell>
          <cell r="E1509" t="str">
            <v>DENSIDAD BULK (PESO UNITARIO) Y PORCENTAJE DE VACÍOS DE LOS AGREGADOS EN ESTADO SUELTO Y COMPACTO</v>
          </cell>
          <cell r="F1509" t="str">
            <v>UN</v>
          </cell>
          <cell r="G1509">
            <v>53550</v>
          </cell>
        </row>
        <row r="1510">
          <cell r="D1510">
            <v>9345</v>
          </cell>
          <cell r="E1510" t="str">
            <v>SOLIDEZ DE LOS AGREGADOS FRENTE A LA ACCIÓN DE SOLUCIONES DE SULFATO DE SODIO O DE MAGNESIO</v>
          </cell>
          <cell r="F1510" t="str">
            <v>UN</v>
          </cell>
          <cell r="G1510">
            <v>295924</v>
          </cell>
        </row>
        <row r="1511">
          <cell r="D1511">
            <v>9346</v>
          </cell>
          <cell r="E1511" t="str">
            <v>CANTIDAD DE PARTÍCULAS LIVIANAS EN UN AGREGADO PÉTREO</v>
          </cell>
          <cell r="F1511" t="str">
            <v>UN</v>
          </cell>
          <cell r="G1511">
            <v>118405</v>
          </cell>
        </row>
        <row r="1512">
          <cell r="D1512">
            <v>9347</v>
          </cell>
          <cell r="E1512" t="str">
            <v>DENSIDAD, DENSIDAD RELATIVA (GRAVEDAD ESPECÍFICA) Y ABSORCIÓN DEL AGREGADO GRUESO</v>
          </cell>
          <cell r="F1512" t="str">
            <v>UN</v>
          </cell>
          <cell r="G1512">
            <v>69020</v>
          </cell>
        </row>
        <row r="1513">
          <cell r="D1513">
            <v>9348</v>
          </cell>
          <cell r="E1513" t="str">
            <v>DETERMINACIÓN DEL VALOR DEL 10% DE FINOS</v>
          </cell>
          <cell r="F1513" t="str">
            <v>UN</v>
          </cell>
          <cell r="G1513">
            <v>238000</v>
          </cell>
        </row>
        <row r="1514">
          <cell r="D1514">
            <v>9350</v>
          </cell>
          <cell r="E1514" t="str">
            <v>DETERMINACIÓN DEL CONTENIDO DE AZUFRE EN LOS AGREGADOS PÉTREOS</v>
          </cell>
          <cell r="F1514" t="str">
            <v>UN</v>
          </cell>
          <cell r="G1514">
            <v>238000</v>
          </cell>
        </row>
        <row r="1515">
          <cell r="D1515">
            <v>9351</v>
          </cell>
          <cell r="E1515" t="str">
            <v>DETERMINACIÓN DE LA REACTIVIDAD POTENCIAL ÁLCALI-SÍLICE DE AGREGADOS (MÉTODO QUÍMICO)</v>
          </cell>
          <cell r="F1515" t="str">
            <v>UN</v>
          </cell>
          <cell r="G1515">
            <v>396746</v>
          </cell>
        </row>
        <row r="1516">
          <cell r="D1516">
            <v>9352</v>
          </cell>
          <cell r="E1516" t="str">
            <v>DETERMINACIÓN DE LA LIMPIEZA SUPERFICIAL DE LAS PARTÍCULAS DE AGREGADO GRUESO</v>
          </cell>
          <cell r="F1516" t="str">
            <v>UN</v>
          </cell>
          <cell r="G1516">
            <v>58310</v>
          </cell>
        </row>
        <row r="1517">
          <cell r="D1517">
            <v>9353</v>
          </cell>
          <cell r="E1517" t="str">
            <v>DETERMINACIÓN DE LA RESISTENCIA DEL AGREGADO GRUESO A LA DEGRADACIÓN POR ABRASIÓN, UTILIZANDO EL APARATO MICRO-DEVAL</v>
          </cell>
          <cell r="F1517" t="str">
            <v>UN</v>
          </cell>
          <cell r="G1517">
            <v>232050</v>
          </cell>
        </row>
        <row r="1518">
          <cell r="D1518">
            <v>9354</v>
          </cell>
          <cell r="E1518" t="str">
            <v>DETERMINACIÓN DEL CONTENIDO DE VACÍOS EN AGREGADOS FINOS NO COMPACTADOS (INFLUENCIADO POR LA FORMA DE LAS PARTÍCULAS, LA TEXTURA SUPERFICIAL Y LA GRANULOMETRÍA)</v>
          </cell>
          <cell r="F1518" t="str">
            <v>UN</v>
          </cell>
          <cell r="G1518">
            <v>109599</v>
          </cell>
        </row>
        <row r="1519">
          <cell r="D1519">
            <v>9355</v>
          </cell>
          <cell r="E1519" t="str">
            <v>PROPORCIÓN DE PARTÍCULAS PLANAS, ALARGADAS O PLANAS Y ALARGADAS EN AGREGADOS GRUESOS</v>
          </cell>
          <cell r="F1519" t="str">
            <v>UN</v>
          </cell>
          <cell r="G1519">
            <v>142800</v>
          </cell>
        </row>
        <row r="1520">
          <cell r="D1520">
            <v>9356</v>
          </cell>
          <cell r="E1520" t="str">
            <v>ANÁLISIS PETROGRÁFICO DE AGREGADOS PARA CONCRETO (1 SECCIÓN DELGADA)</v>
          </cell>
          <cell r="F1520" t="str">
            <v>UN</v>
          </cell>
          <cell r="G1520">
            <v>1608880</v>
          </cell>
        </row>
        <row r="1521">
          <cell r="D1521">
            <v>9357</v>
          </cell>
          <cell r="E1521" t="str">
            <v>ANÁLISIS PETROGRÁFICO DE AGREGADOS PARA CONCRETO (2 SECCIÓN DELGADA)</v>
          </cell>
          <cell r="F1521" t="str">
            <v>UN</v>
          </cell>
          <cell r="G1521">
            <v>1707650</v>
          </cell>
        </row>
        <row r="1522">
          <cell r="D1522">
            <v>9358</v>
          </cell>
          <cell r="E1522" t="str">
            <v>ANÀLISIS PETROGRÀFICO DE AGREGADOS PARA CONCRETO (3 SECCIÓN DELGADA)</v>
          </cell>
          <cell r="F1522" t="str">
            <v>UN</v>
          </cell>
          <cell r="G1522">
            <v>2820657</v>
          </cell>
        </row>
        <row r="1523">
          <cell r="D1523">
            <v>9359</v>
          </cell>
          <cell r="E1523" t="str">
            <v>DETERMINACIÓN DEL CONTENIDO DE AGUA EN LOS MATERIALES BITUMINOSOS POR DESTILACIÓN</v>
          </cell>
          <cell r="F1523" t="str">
            <v>UN</v>
          </cell>
          <cell r="G1523">
            <v>205800</v>
          </cell>
        </row>
        <row r="1524">
          <cell r="D1524">
            <v>9360</v>
          </cell>
          <cell r="E1524" t="str">
            <v>PUNTOS DE INFLAMACIÓN Y DE COMBUSTIÓN MEDIANTE LA COPA ABIERTA CLEVELAND</v>
          </cell>
          <cell r="F1524" t="str">
            <v>UN</v>
          </cell>
          <cell r="G1524">
            <v>91824</v>
          </cell>
        </row>
        <row r="1525">
          <cell r="D1525">
            <v>9361</v>
          </cell>
          <cell r="E1525" t="str">
            <v>SOLUBILIDAD DE MATERIALES ASFÁLTICOS EN TRICLOROETILENO</v>
          </cell>
          <cell r="F1525" t="str">
            <v>UN</v>
          </cell>
          <cell r="G1525">
            <v>380205</v>
          </cell>
        </row>
        <row r="1526">
          <cell r="D1526">
            <v>9363</v>
          </cell>
          <cell r="E1526" t="str">
            <v>DETERMINACIÓN DE LA VISCOSIDAD DEL ASFALTO EMPLEANDO UN VISCOSÍMETRO  ROTACIONAL (Tres temperaturas)</v>
          </cell>
          <cell r="F1526" t="str">
            <v>UN</v>
          </cell>
          <cell r="G1526">
            <v>316000</v>
          </cell>
        </row>
        <row r="1527">
          <cell r="D1527">
            <v>9364</v>
          </cell>
          <cell r="E1527" t="str">
            <v>EFECTO DEL CALOR Y DEL AIRE SOBRE EL ASFALTO EN LAMINA DELGADA Y ROTATORIA</v>
          </cell>
          <cell r="F1527" t="str">
            <v>UN</v>
          </cell>
          <cell r="G1527">
            <v>511700</v>
          </cell>
        </row>
        <row r="1528">
          <cell r="D1528">
            <v>9366</v>
          </cell>
          <cell r="E1528" t="str">
            <v>GRAVEDAD ESPECÍFICA BULK Y DENSIDAD DE MEZCLAS ASFÁLTICAS COMPACTADAS ABSORBENTES EMPLEANDO ESPECÍMENES RECUBIERTOS CON UNA PELÍCULA DE PARAFINA</v>
          </cell>
          <cell r="F1528" t="str">
            <v>UN</v>
          </cell>
          <cell r="G1528">
            <v>41650</v>
          </cell>
        </row>
        <row r="1529">
          <cell r="D1529">
            <v>9367</v>
          </cell>
          <cell r="E1529" t="str">
            <v>GRAVEDAD ESPECÍFICA MÁXIMA DE MEZCLAS ASFÁLTICAS PARA PAVIMENTOS</v>
          </cell>
          <cell r="F1529" t="str">
            <v>UN</v>
          </cell>
          <cell r="G1529">
            <v>95200</v>
          </cell>
        </row>
        <row r="1530">
          <cell r="D1530">
            <v>9368</v>
          </cell>
          <cell r="E1530" t="str">
            <v>MEDIDA DE LA DENSIDAD DE CAPAS DE CONCRETO ASFÁLTICO EN EL TERRENO EMPLEANDO EL MÉTODO NUCLEAR</v>
          </cell>
          <cell r="F1530" t="str">
            <v>UN</v>
          </cell>
          <cell r="G1530">
            <v>44030</v>
          </cell>
        </row>
        <row r="1531">
          <cell r="D1531">
            <v>9369</v>
          </cell>
          <cell r="E1531" t="str">
            <v>DETERMINACIÓN DE LAS PROPIEDADES REOLÓGICAS DE LOS LIGANTES ASFÁLTICOS MEDIANTE EL REÓMETRO DE CORTE DINÁMICO</v>
          </cell>
          <cell r="F1531" t="str">
            <v>UN</v>
          </cell>
          <cell r="G1531">
            <v>1043392</v>
          </cell>
        </row>
        <row r="1532">
          <cell r="D1532">
            <v>9370</v>
          </cell>
          <cell r="E1532" t="str">
            <v>RESISTENCIA A LA DEFORMACIÓN PLÁSTICA DE LAS MEZCLAS ASFÁLTICAS MEDIANTE LA PISTA DE ENSAYO DE LABORATORIO</v>
          </cell>
          <cell r="F1532" t="str">
            <v>UN</v>
          </cell>
          <cell r="G1532">
            <v>689000</v>
          </cell>
        </row>
        <row r="1533">
          <cell r="D1533">
            <v>9371</v>
          </cell>
          <cell r="E1533" t="str">
            <v>RECUPERACIÓN DEL ASFALTO DE UNA SOLUCIÓN UTILIZANDO EL EVAPORADOR ROTATORIO</v>
          </cell>
          <cell r="F1533" t="str">
            <v>UN</v>
          </cell>
          <cell r="G1533">
            <v>575692</v>
          </cell>
        </row>
        <row r="1534">
          <cell r="D1534">
            <v>9373</v>
          </cell>
          <cell r="E1534" t="str">
            <v>ADHESIVIDAD DE LOS LIGANTES BITUMINOSOS A LOS AGREGADOS FINOS (MÉTODO RIEDEL - WEBER)</v>
          </cell>
          <cell r="F1534" t="str">
            <v>UN</v>
          </cell>
          <cell r="G1534">
            <v>137900</v>
          </cell>
        </row>
        <row r="1535">
          <cell r="D1535">
            <v>9374</v>
          </cell>
          <cell r="E1535" t="str">
            <v>ANÁLISIS GRANULOMÉTRICO DE LOS AGREGADOS EXTRAÍDOS DE MEZCLAS ASFÁLTICAS</v>
          </cell>
          <cell r="F1535" t="str">
            <v>UN</v>
          </cell>
          <cell r="G1535">
            <v>65093</v>
          </cell>
        </row>
        <row r="1536">
          <cell r="D1536">
            <v>9375</v>
          </cell>
          <cell r="E1536" t="str">
            <v>DETERMINACIÓN DE LAS LEYES DE FATIGA DE MEZCLAS ASFÁLTICAS COMPACTADAS EN CALIENTE SOMETIDAS A FLEXIÓN DINÁMICA</v>
          </cell>
          <cell r="F1536" t="str">
            <v>UN</v>
          </cell>
          <cell r="G1536">
            <v>3022600</v>
          </cell>
        </row>
        <row r="1537">
          <cell r="D1537">
            <v>9379</v>
          </cell>
          <cell r="E1537" t="str">
            <v>VISCOSIDAD SAYBOLT DE ASFALTOS</v>
          </cell>
          <cell r="F1537" t="str">
            <v>UN</v>
          </cell>
          <cell r="G1537">
            <v>99000</v>
          </cell>
        </row>
        <row r="1538">
          <cell r="D1538">
            <v>9381</v>
          </cell>
          <cell r="E1538" t="str">
            <v>RECUPERACIÓN ELÁSTICA POR TORSIÓN DE ASFALTOS MODIFICADOS</v>
          </cell>
          <cell r="F1538" t="str">
            <v>UN</v>
          </cell>
          <cell r="G1538">
            <v>68425</v>
          </cell>
        </row>
        <row r="1539">
          <cell r="D1539">
            <v>9383</v>
          </cell>
          <cell r="E1539" t="str">
            <v>DESTILACIÓN DE EMULSIONES ASFÁLTICAS</v>
          </cell>
          <cell r="F1539" t="str">
            <v>UN</v>
          </cell>
          <cell r="G1539">
            <v>190400</v>
          </cell>
        </row>
        <row r="1540">
          <cell r="D1540">
            <v>9384</v>
          </cell>
          <cell r="E1540" t="str">
            <v>VISCOSIDAD SAYBOLT FUROL DE EMULSIONES ASFÁLTICAS</v>
          </cell>
          <cell r="F1540" t="str">
            <v>UN</v>
          </cell>
          <cell r="G1540">
            <v>103000</v>
          </cell>
        </row>
        <row r="1541">
          <cell r="D1541">
            <v>9385</v>
          </cell>
          <cell r="E1541" t="str">
            <v>PREFABRICADOS DE CONCRETO. MUESTREO Y ENSAYO DE PREFABRICADOS DE CONCRETO NO REFORZADOS, VIBROCOMPACTADOS. RESISTENCIA A LA COMPRESIÓN</v>
          </cell>
          <cell r="F1541" t="str">
            <v>UN</v>
          </cell>
          <cell r="G1541">
            <v>34034</v>
          </cell>
        </row>
        <row r="1542">
          <cell r="D1542">
            <v>9386</v>
          </cell>
          <cell r="E1542" t="str">
            <v>ABSORCIÓN DE AGUA POR LOS ADOQUINES DE CONCRETO</v>
          </cell>
          <cell r="F1542" t="str">
            <v>UN</v>
          </cell>
          <cell r="G1542">
            <v>29512</v>
          </cell>
        </row>
        <row r="1543">
          <cell r="D1543">
            <v>9387</v>
          </cell>
          <cell r="E1543" t="str">
            <v>DISEÑO DE MEZCLAS DE CONCRETO CON DOS AGREGADOS PARA UNA RESISTENCIA DADA (Incluye caracterización)</v>
          </cell>
          <cell r="F1543" t="str">
            <v>UN</v>
          </cell>
          <cell r="G1543">
            <v>541450</v>
          </cell>
        </row>
        <row r="1544">
          <cell r="D1544">
            <v>9388</v>
          </cell>
          <cell r="E1544" t="str">
            <v>MEDIDA DE LA MACROTEXTURA SUPERFICIAL DE UN PAVIMENTO EMPLEANDO LA TECNICA VOLUMETRICA</v>
          </cell>
          <cell r="F1544" t="str">
            <v>UN</v>
          </cell>
          <cell r="G1544">
            <v>34000</v>
          </cell>
        </row>
        <row r="1545">
          <cell r="D1545">
            <v>9389</v>
          </cell>
          <cell r="E1545" t="str">
            <v>MÉTODO PARA DETERMINAR LA CARGA DE ROTURA Y ELONGACIÓN DE GEOTEXTILES (MÉTODO GRAB)</v>
          </cell>
          <cell r="F1545" t="str">
            <v>UN</v>
          </cell>
          <cell r="G1545">
            <v>227052</v>
          </cell>
        </row>
        <row r="1546">
          <cell r="D1546">
            <v>9396</v>
          </cell>
          <cell r="E1546" t="str">
            <v>MÉTODOS PARA MUESTREO Y ENSAYOS DE UNIDADES DE MAMPOSTERÍA Y OTROS PRODUCTOS DE ARCILLA. MÓDULO DE ROTURA</v>
          </cell>
          <cell r="F1546" t="str">
            <v>UN</v>
          </cell>
          <cell r="G1546">
            <v>33082</v>
          </cell>
        </row>
        <row r="1547">
          <cell r="D1547">
            <v>9397</v>
          </cell>
          <cell r="E1547" t="str">
            <v>ADOQUINES DE CONCRETO PARA PAVIMENTOS. RESISTENCIA A LA FLEXOTRACCIÓN (MÓDULO DE ROTURA)</v>
          </cell>
          <cell r="F1547" t="str">
            <v>UN</v>
          </cell>
          <cell r="G1547">
            <v>38318</v>
          </cell>
        </row>
        <row r="1548">
          <cell r="D1548">
            <v>9398</v>
          </cell>
          <cell r="E1548" t="str">
            <v>RESISTENCIA A LA ABRASIÓN DE MATERIALES PARA PISOS Y PAVIMENTOS, MEDIANTE ARENA Y DISCO METÁLICO ANCHO. (ADOQUINES DE CONCRETO)</v>
          </cell>
          <cell r="F1548" t="str">
            <v>UN</v>
          </cell>
          <cell r="G1548">
            <v>58072</v>
          </cell>
        </row>
        <row r="1549">
          <cell r="D1549">
            <v>9401</v>
          </cell>
          <cell r="E1549" t="str">
            <v>RESISTENCIA A LA FLEXOTRACCIÓN (MÓDULO DE ROTURA) DE LOSETAS DE CONCRETO PARA PAVIMENTO.</v>
          </cell>
          <cell r="F1549" t="str">
            <v>UN</v>
          </cell>
          <cell r="G1549">
            <v>54383</v>
          </cell>
        </row>
        <row r="1550">
          <cell r="D1550">
            <v>9402</v>
          </cell>
          <cell r="E1550" t="str">
            <v>ABSORCIÓN DE AGUA DE LOSETAS DE CONCRETO PARA PAVIMENTOS</v>
          </cell>
          <cell r="F1550" t="str">
            <v>UN</v>
          </cell>
          <cell r="G1550">
            <v>41293</v>
          </cell>
        </row>
        <row r="1551">
          <cell r="D1551">
            <v>9404</v>
          </cell>
          <cell r="E1551" t="str">
            <v>RESISTENCIA A LA ABRASIÓN DE MATERIALES PARA PISOS Y PAVIMENTOS, MEDIANTE ARENA Y DISCO METÁLICO ANCHO. (LOSETAS DE CONCRETO)</v>
          </cell>
          <cell r="F1551" t="str">
            <v>UN</v>
          </cell>
          <cell r="G1551">
            <v>64260</v>
          </cell>
        </row>
        <row r="1552">
          <cell r="D1552">
            <v>9405</v>
          </cell>
          <cell r="E1552" t="str">
            <v>RESISTENCIA A LA FLEXOTRACCIÓN (MÓDULO DE ROTURA) DE BORDILLOS Y SARDINELES</v>
          </cell>
          <cell r="F1552" t="str">
            <v>UN</v>
          </cell>
          <cell r="G1552">
            <v>169218</v>
          </cell>
        </row>
        <row r="1553">
          <cell r="D1553">
            <v>9407</v>
          </cell>
          <cell r="E1553" t="str">
            <v>EXTRACCIÓN DE TESTIGOS DE PAVIMENTOS ASFÁLTICOS MEDIANTE ASERRADO, DE 100 CM X 100 CM</v>
          </cell>
          <cell r="F1553" t="str">
            <v>UN</v>
          </cell>
          <cell r="G1553">
            <v>127000</v>
          </cell>
        </row>
        <row r="1554">
          <cell r="D1554">
            <v>9408</v>
          </cell>
          <cell r="E1554" t="str">
            <v>PUESTO DE TRABAJO - ESCRITORIO 75x120x50</v>
          </cell>
          <cell r="F1554" t="str">
            <v>UN</v>
          </cell>
          <cell r="G1554">
            <v>159668</v>
          </cell>
        </row>
        <row r="1555">
          <cell r="D1555">
            <v>9409</v>
          </cell>
          <cell r="E1555" t="str">
            <v>SILLA ESCRITORIO GIRATORIA CON BRAZOS</v>
          </cell>
          <cell r="F1555" t="str">
            <v>UN</v>
          </cell>
          <cell r="G1555">
            <v>92730</v>
          </cell>
        </row>
        <row r="1556">
          <cell r="D1556">
            <v>9413</v>
          </cell>
          <cell r="E1556" t="str">
            <v>LAMINA ALFAJOR</v>
          </cell>
          <cell r="F1556" t="str">
            <v>KG</v>
          </cell>
          <cell r="G1556">
            <v>3213</v>
          </cell>
        </row>
        <row r="1557">
          <cell r="D1557">
            <v>9414</v>
          </cell>
          <cell r="E1557" t="str">
            <v>SILLA PLÁSTICA SIN BRAZOS</v>
          </cell>
          <cell r="F1557" t="str">
            <v>UN</v>
          </cell>
          <cell r="G1557">
            <v>19475</v>
          </cell>
        </row>
        <row r="1558">
          <cell r="D1558">
            <v>9423</v>
          </cell>
          <cell r="E1558" t="str">
            <v>TARIFA MES - PERSONAL DE OBRA - TÉCNICO PLOMERO (INCLUYE FACTOR DE PRESTACIONES)</v>
          </cell>
          <cell r="F1558" t="str">
            <v>MES</v>
          </cell>
          <cell r="G1558">
            <v>2490770</v>
          </cell>
        </row>
        <row r="1559">
          <cell r="D1559">
            <v>9424</v>
          </cell>
          <cell r="E1559" t="str">
            <v>TARIFA MES - PERSONAL DE OBRA - AYUDANTE (INCLUYE FACTOR DE PRESTACIONES)</v>
          </cell>
          <cell r="F1559" t="str">
            <v>MES</v>
          </cell>
          <cell r="G1559">
            <v>1504246</v>
          </cell>
        </row>
        <row r="1560">
          <cell r="D1560">
            <v>9427</v>
          </cell>
          <cell r="E1560" t="str">
            <v>TARIFA - COSTO DE LA REPRODUCCIÓN DE PLANOS TAMAÑO PLIEGO</v>
          </cell>
          <cell r="F1560" t="str">
            <v>UN</v>
          </cell>
          <cell r="G1560">
            <v>7850</v>
          </cell>
        </row>
        <row r="1561">
          <cell r="D1561">
            <v>9428</v>
          </cell>
          <cell r="E1561" t="str">
            <v>COSTO DE CERTIFICADO DE TRADICIÓN Y LIBERTAD DE INMUEBLES</v>
          </cell>
          <cell r="F1561" t="str">
            <v>UN</v>
          </cell>
          <cell r="G1561">
            <v>23900</v>
          </cell>
        </row>
        <row r="1562">
          <cell r="D1562">
            <v>9433</v>
          </cell>
          <cell r="E1562" t="str">
            <v>EXPANSIÓN LIBRE EN CONSOLIDÓMETRO</v>
          </cell>
          <cell r="F1562" t="str">
            <v>UN</v>
          </cell>
          <cell r="G1562">
            <v>161840</v>
          </cell>
        </row>
        <row r="1563">
          <cell r="D1563">
            <v>9434</v>
          </cell>
          <cell r="E1563" t="str">
            <v>TRATAMIENTO Y DISPOSICIÓN FINAL DE LODOS NO PELIGROSOS PROVENIENTES DE ALCANTARILLADO</v>
          </cell>
          <cell r="F1563" t="str">
            <v>KG</v>
          </cell>
          <cell r="G1563">
            <v>314</v>
          </cell>
        </row>
        <row r="1564">
          <cell r="D1564">
            <v>9437</v>
          </cell>
          <cell r="E1564" t="str">
            <v xml:space="preserve">CONO CONCENTRICO PARA POZO D= 1.20m x 0.60m e=0.10m  h= 0.75m </v>
          </cell>
          <cell r="F1564" t="str">
            <v>UN</v>
          </cell>
          <cell r="G1564">
            <v>491758</v>
          </cell>
        </row>
        <row r="1565">
          <cell r="D1565">
            <v>9441</v>
          </cell>
          <cell r="E1565" t="str">
            <v>SEÑAL LUMINOSA BIDIRECCIONAL 1.50m x 0.50m</v>
          </cell>
          <cell r="F1565" t="str">
            <v>UN</v>
          </cell>
          <cell r="G1565">
            <v>1130500</v>
          </cell>
        </row>
        <row r="1566">
          <cell r="D1566">
            <v>9443</v>
          </cell>
          <cell r="E1566" t="str">
            <v>DETERMINACIÓN DEL COEFICIENTE DE PULIMIENTO ACELERADO (CPA) DE LAS PARTÍCULAS DE AGREGADO GRUESO</v>
          </cell>
          <cell r="F1566" t="str">
            <v>UN</v>
          </cell>
          <cell r="G1566">
            <v>1642200</v>
          </cell>
        </row>
        <row r="1567">
          <cell r="D1567">
            <v>9444</v>
          </cell>
          <cell r="E1567" t="str">
            <v>PORCENTAJE DE VACÍOS CON AIRE EN MEZCLAS ASFÁLTICAS COMPACTADAS DENSAS Y ABIERTAS</v>
          </cell>
          <cell r="F1567" t="str">
            <v>UN</v>
          </cell>
          <cell r="G1567">
            <v>145000</v>
          </cell>
        </row>
        <row r="1568">
          <cell r="D1568">
            <v>9445</v>
          </cell>
          <cell r="E1568" t="str">
            <v>CONCENTRACIÓN CRÍTICA DE LLENANTE EN MEZCLAS DE CONCRETO ASFÁLTICO</v>
          </cell>
          <cell r="F1568" t="str">
            <v>UN</v>
          </cell>
          <cell r="G1568">
            <v>207001</v>
          </cell>
        </row>
        <row r="1569">
          <cell r="D1569">
            <v>9446</v>
          </cell>
          <cell r="E1569" t="str">
            <v>CUBRIMIENTO DE LOS AGREGADOS CON MATERIALES ASFÁLTICOS EN PRESENCIA DE AGUA (STRIPPING)</v>
          </cell>
          <cell r="F1569" t="str">
            <v>UN</v>
          </cell>
          <cell r="G1569">
            <v>133700</v>
          </cell>
        </row>
        <row r="1570">
          <cell r="D1570">
            <v>9447</v>
          </cell>
          <cell r="E1570" t="str">
            <v>MÓDULO DINÁMICO DE MEZCLAS ASFÁLTICAS</v>
          </cell>
          <cell r="F1570" t="str">
            <v>UN</v>
          </cell>
          <cell r="G1570">
            <v>1042000</v>
          </cell>
        </row>
        <row r="1571">
          <cell r="D1571">
            <v>9448</v>
          </cell>
          <cell r="E1571" t="str">
            <v>SEDIMENTACIÓN DE LAS EMULSIONES ASFÁLTICAS DURANTE EL ALMACENAMIENTO</v>
          </cell>
          <cell r="F1571" t="str">
            <v>UN</v>
          </cell>
          <cell r="G1571">
            <v>213010</v>
          </cell>
        </row>
        <row r="1572">
          <cell r="D1572">
            <v>9449</v>
          </cell>
          <cell r="E1572" t="str">
            <v>TAMIZADO DE LAS EMULSIONES ASFALTICAS</v>
          </cell>
          <cell r="F1572" t="str">
            <v>UN</v>
          </cell>
          <cell r="G1572">
            <v>53000</v>
          </cell>
        </row>
        <row r="1573">
          <cell r="D1573">
            <v>9450</v>
          </cell>
          <cell r="E1573" t="str">
            <v>DEMULSIBILIDAD DE LAS EMULSIONES ASFÁLTICAS</v>
          </cell>
          <cell r="F1573" t="str">
            <v>UN</v>
          </cell>
          <cell r="G1573">
            <v>148155</v>
          </cell>
        </row>
        <row r="1574">
          <cell r="D1574">
            <v>9451</v>
          </cell>
          <cell r="E1574" t="str">
            <v>IDENTIFICACIÓN DE LAS EMULSIONES ASFÁLTICAS CATIÓNICAS MEDIANTE LA DETERMINACIÓN DE LA CARGA DE LAS PARTÍCULAS</v>
          </cell>
          <cell r="F1574" t="str">
            <v>UN</v>
          </cell>
          <cell r="G1574">
            <v>46000</v>
          </cell>
        </row>
        <row r="1575">
          <cell r="D1575">
            <v>9452</v>
          </cell>
          <cell r="E1575" t="str">
            <v>PH DE LAS EMULSIONES ASFÁLTICAS</v>
          </cell>
          <cell r="F1575" t="str">
            <v>UN</v>
          </cell>
          <cell r="G1575">
            <v>46000</v>
          </cell>
        </row>
        <row r="1576">
          <cell r="D1576">
            <v>9453</v>
          </cell>
          <cell r="E1576" t="str">
            <v>ENSAYO DE MEZCLA CON CEMENTO DE LAS EMULSIONES ASFALTICAS</v>
          </cell>
          <cell r="F1576" t="str">
            <v>UN</v>
          </cell>
          <cell r="G1576">
            <v>235620</v>
          </cell>
        </row>
        <row r="1577">
          <cell r="D1577">
            <v>9454</v>
          </cell>
          <cell r="E1577" t="str">
            <v>MEDIDA DEL COEFICIENTE DE RESISTENCIA AL DESLIZAMIENTO USANDO EL PÉNDULO BRITÁNICO</v>
          </cell>
          <cell r="F1577" t="str">
            <v>UN</v>
          </cell>
          <cell r="G1577">
            <v>50000</v>
          </cell>
        </row>
        <row r="1578">
          <cell r="D1578">
            <v>9455</v>
          </cell>
          <cell r="E1578" t="str">
            <v>TARIFA MES - PERSONAL DE OBRA - AYUDANTE (NO INCLUYE FACTOR DE PRESTACIONES)</v>
          </cell>
          <cell r="F1578" t="str">
            <v>MES</v>
          </cell>
          <cell r="G1578">
            <v>908526</v>
          </cell>
        </row>
        <row r="1579">
          <cell r="D1579">
            <v>9456</v>
          </cell>
          <cell r="E1579" t="str">
            <v>ALQUILER MES - CAMPERO PICK-UP, CAMIONETA DE 1300-2000cc - MODELO 2012 - 2009  - INCIDENCIA  75%</v>
          </cell>
          <cell r="F1579" t="str">
            <v>MES</v>
          </cell>
          <cell r="G1579">
            <v>4503000</v>
          </cell>
        </row>
        <row r="1580">
          <cell r="D1580">
            <v>9457</v>
          </cell>
          <cell r="E1580" t="str">
            <v>TARIFA MES - PERSONAL DE OBRA - INSPECTOR 1 HORARIO NOCTURNO (NO INCLUYE FACTOR DE PRESTACIONES)</v>
          </cell>
          <cell r="F1580" t="str">
            <v>MES</v>
          </cell>
          <cell r="G1580">
            <v>2550150</v>
          </cell>
        </row>
        <row r="1581">
          <cell r="D1581">
            <v>9459</v>
          </cell>
          <cell r="E1581" t="str">
            <v>TARIFA MES - PERSONAL TÉCNICO - OPERADOR EQUIPO PERFORACIÓN (NO INCLUYE FACTOR DE PRESTACIONES)</v>
          </cell>
          <cell r="F1581" t="str">
            <v>MES</v>
          </cell>
          <cell r="G1581">
            <v>2066000</v>
          </cell>
        </row>
        <row r="1582">
          <cell r="D1582">
            <v>9460</v>
          </cell>
          <cell r="E1582" t="str">
            <v>TARIFA MES - PERSONAL TÉCNICO - OPERADOR AUXILIAR DE EQUIPO (NO INCLUYE FACTOR DE PRESTACIONES)</v>
          </cell>
          <cell r="F1582" t="str">
            <v>MES</v>
          </cell>
          <cell r="G1582">
            <v>1381000</v>
          </cell>
        </row>
        <row r="1583">
          <cell r="D1583">
            <v>9461</v>
          </cell>
          <cell r="E1583" t="str">
            <v>TARIFA MES - PERSONAL DE OBRA - OFICIAL (NO INCLUYE FACTOR DE PRESTACIONES)</v>
          </cell>
          <cell r="F1583" t="str">
            <v>MES</v>
          </cell>
          <cell r="G1583">
            <v>1362789</v>
          </cell>
        </row>
        <row r="1584">
          <cell r="D1584">
            <v>9462</v>
          </cell>
          <cell r="E1584" t="str">
            <v>TARIFA MES - PERSONAL DE OBRA - PLOMERO (NO INCLUYE FACTOR DE PRESTACIONES)</v>
          </cell>
          <cell r="F1584" t="str">
            <v>MES</v>
          </cell>
          <cell r="G1584">
            <v>1589921</v>
          </cell>
        </row>
        <row r="1585">
          <cell r="D1585">
            <v>9463</v>
          </cell>
          <cell r="E1585" t="str">
            <v>TARIFA MES - PERSONAL DE OBRA - TÉCNICO ELÉCTRICO (NO INCLUYE FACTOR DE PRESTACIONES)</v>
          </cell>
          <cell r="F1585" t="str">
            <v>MES</v>
          </cell>
          <cell r="G1585">
            <v>1589921</v>
          </cell>
        </row>
        <row r="1586">
          <cell r="D1586">
            <v>9464</v>
          </cell>
          <cell r="E1586" t="str">
            <v>TARIFA MES - PERSONAL DE OBRA - OPERARIO (NO INCLUYE FACTOR DE PRESTACIONES)</v>
          </cell>
          <cell r="F1586" t="str">
            <v>MES</v>
          </cell>
          <cell r="G1586">
            <v>1817052</v>
          </cell>
        </row>
        <row r="1587">
          <cell r="D1587">
            <v>9465</v>
          </cell>
          <cell r="E1587" t="str">
            <v>TARIFA MES - PROFESIONAL CATEGORÍA 1 (INCLUYE FACTOR DE PRESTACIONES)</v>
          </cell>
          <cell r="F1587" t="str">
            <v>MES</v>
          </cell>
          <cell r="G1587">
            <v>19152308</v>
          </cell>
        </row>
        <row r="1588">
          <cell r="D1588">
            <v>9466</v>
          </cell>
          <cell r="E1588" t="str">
            <v>TARIFA MES - PROFESIONAL CATEGORÍA 2 (INCLUYE FACTOR DE PRESTACIONES)</v>
          </cell>
          <cell r="F1588" t="str">
            <v>MES</v>
          </cell>
          <cell r="G1588">
            <v>14603119</v>
          </cell>
        </row>
        <row r="1589">
          <cell r="D1589">
            <v>9467</v>
          </cell>
          <cell r="E1589" t="str">
            <v>TARIFA MES - PROFESIONAL CATEGORÍA 3 (INCLUYE FACTOR DE PRESTACIONES)</v>
          </cell>
          <cell r="F1589" t="str">
            <v>MES</v>
          </cell>
          <cell r="G1589">
            <v>11277846</v>
          </cell>
        </row>
        <row r="1590">
          <cell r="D1590">
            <v>9468</v>
          </cell>
          <cell r="E1590" t="str">
            <v>TARIFA MES - PROFESIONAL CATEGORÍA 4 (INCLUYE FACTOR DE PRESTACIONES)</v>
          </cell>
          <cell r="F1590" t="str">
            <v>MES</v>
          </cell>
          <cell r="G1590">
            <v>9606817</v>
          </cell>
        </row>
        <row r="1591">
          <cell r="D1591">
            <v>9469</v>
          </cell>
          <cell r="E1591" t="str">
            <v>TARIFA MES - PROFESIONAL CATEGORÍA 5 (INCLUYE FACTOR DE PRESTACIONES)</v>
          </cell>
          <cell r="F1591" t="str">
            <v>MES</v>
          </cell>
          <cell r="G1591">
            <v>8666649</v>
          </cell>
        </row>
        <row r="1592">
          <cell r="D1592">
            <v>9470</v>
          </cell>
          <cell r="E1592" t="str">
            <v>TARIFA MES - PROFESIONAL CATEGORÍA 6 (INCLUYE FACTOR DE PRESTACIONES)</v>
          </cell>
          <cell r="F1592" t="str">
            <v>MES</v>
          </cell>
          <cell r="G1592">
            <v>7731513</v>
          </cell>
        </row>
        <row r="1593">
          <cell r="D1593">
            <v>9471</v>
          </cell>
          <cell r="E1593" t="str">
            <v>TARIFA MES - PROFESIONAL CATEGORÍA 7 (INCLUYE FACTOR DE PRESTACIONES)</v>
          </cell>
          <cell r="F1593" t="str">
            <v>MES</v>
          </cell>
          <cell r="G1593">
            <v>5850740</v>
          </cell>
        </row>
        <row r="1594">
          <cell r="D1594">
            <v>9472</v>
          </cell>
          <cell r="E1594" t="str">
            <v>TARIFA MES - PROFESIONAL CATEGORÍA 8 (INCLUYE FACTOR DE PRESTACIONES)</v>
          </cell>
          <cell r="F1594" t="str">
            <v>MES</v>
          </cell>
          <cell r="G1594">
            <v>5521912</v>
          </cell>
        </row>
        <row r="1595">
          <cell r="D1595">
            <v>9473</v>
          </cell>
          <cell r="E1595" t="str">
            <v>TARIFA MES - PERSONAL TÉCNICO - TECNÓLOGO EN ÁREAS DE INGENIERÍA (INCLUYE FACTOR DE PRESTACIONES)</v>
          </cell>
          <cell r="F1595" t="str">
            <v>MES</v>
          </cell>
          <cell r="G1595">
            <v>3629636</v>
          </cell>
        </row>
        <row r="1596">
          <cell r="D1596">
            <v>9474</v>
          </cell>
          <cell r="E1596" t="str">
            <v>TARIFA MES - PERSONAL TÉCNICO - AUXILIAR DE INGENIERÍA (INCLUYE FACTOR DE PRESTACIONES)</v>
          </cell>
          <cell r="F1596" t="str">
            <v>MES</v>
          </cell>
          <cell r="G1596">
            <v>3193677</v>
          </cell>
        </row>
        <row r="1597">
          <cell r="D1597">
            <v>9475</v>
          </cell>
          <cell r="E1597" t="str">
            <v>TARIFA MES - PERSONAL TÉCNICO - DIBUJANTE 1 (INCLUYE FACTOR DE PRESTACIONES)</v>
          </cell>
          <cell r="F1597" t="str">
            <v>MES</v>
          </cell>
          <cell r="G1597">
            <v>3347109</v>
          </cell>
        </row>
        <row r="1598">
          <cell r="D1598">
            <v>9476</v>
          </cell>
          <cell r="E1598" t="str">
            <v>TARIFA MES - PERSONAL TÉCNICO - DIBUJANTE 2 (INCLUYE FACTOR DE PRESTACIONES)</v>
          </cell>
          <cell r="F1598" t="str">
            <v>MES</v>
          </cell>
          <cell r="G1598">
            <v>2708671</v>
          </cell>
        </row>
        <row r="1599">
          <cell r="D1599">
            <v>9477</v>
          </cell>
          <cell r="E1599" t="str">
            <v>TARIFA MES - PERSONAL TÉCNICO - TOPÓGRAFO INSPECTOR (INCLUYE FACTOR DE PRESTACIONES)</v>
          </cell>
          <cell r="F1599" t="str">
            <v>MES</v>
          </cell>
          <cell r="G1599">
            <v>3781593</v>
          </cell>
        </row>
        <row r="1600">
          <cell r="D1600">
            <v>9478</v>
          </cell>
          <cell r="E1600" t="str">
            <v>TARIFA MES - PERSONAL TÉCNICO - TOPÓGRAFO AUXILIAR (INCLUYE FACTOR DE PRESTACIONES)</v>
          </cell>
          <cell r="F1600" t="str">
            <v>MES</v>
          </cell>
          <cell r="G1600">
            <v>3106818</v>
          </cell>
        </row>
        <row r="1601">
          <cell r="D1601">
            <v>9479</v>
          </cell>
          <cell r="E1601" t="str">
            <v>TARIFA MES - PERSONAL TÉCNICO - BATIMETRISTA INSPECTOR (INCLUYE FACTOR DE PRESTACIONES)</v>
          </cell>
          <cell r="F1601" t="str">
            <v>MES</v>
          </cell>
          <cell r="G1601">
            <v>3781593</v>
          </cell>
        </row>
        <row r="1602">
          <cell r="D1602">
            <v>9480</v>
          </cell>
          <cell r="E1602" t="str">
            <v>TARIFA MES - PERSONAL TÉCNICO - BATIMETRISTA AUXILIAR (INCLUYE FACTOR DE PRESTACIONES)</v>
          </cell>
          <cell r="F1602" t="str">
            <v>MES</v>
          </cell>
          <cell r="G1602">
            <v>3106818</v>
          </cell>
        </row>
        <row r="1603">
          <cell r="D1603">
            <v>9481</v>
          </cell>
          <cell r="E1603" t="str">
            <v>TARIFA MES - PERSONAL TÉCNICO - LABORATORISTA INSPECTOR (INCLUYE FACTOR DE PRESTACIONES)</v>
          </cell>
          <cell r="F1603" t="str">
            <v>MES</v>
          </cell>
          <cell r="G1603">
            <v>3352940</v>
          </cell>
        </row>
        <row r="1604">
          <cell r="D1604">
            <v>9482</v>
          </cell>
          <cell r="E1604" t="str">
            <v>TARIFA MES - PERSONAL TÉCNICO - LABORATORISTA AUXILIAR (INCLUYE FACTOR DE PRESTACIONES)</v>
          </cell>
          <cell r="F1604" t="str">
            <v>MES</v>
          </cell>
          <cell r="G1604">
            <v>2519972</v>
          </cell>
        </row>
        <row r="1605">
          <cell r="D1605">
            <v>9483</v>
          </cell>
          <cell r="E1605" t="str">
            <v>TARIFA MES - PERSONAL TÉCNICO - INSPECTOR 1 (INCLUYE FACTOR DE PRESTACIONES)</v>
          </cell>
          <cell r="F1605" t="str">
            <v>MES</v>
          </cell>
          <cell r="G1605">
            <v>2757940</v>
          </cell>
        </row>
        <row r="1606">
          <cell r="D1606">
            <v>9484</v>
          </cell>
          <cell r="E1606" t="str">
            <v>TARIFA MES - PERSONAL TÉCNICO - INSPECTOR 2 (INCLUYE FACTOR DE PRESTACIONES)</v>
          </cell>
          <cell r="F1606" t="str">
            <v>MES</v>
          </cell>
          <cell r="G1606">
            <v>2651689</v>
          </cell>
        </row>
        <row r="1607">
          <cell r="D1607">
            <v>9485</v>
          </cell>
          <cell r="E1607" t="str">
            <v>TARIFA MES - PERSONAL ADMINISTRATIVO - ADMINISTRADOR (INCLUYE FACTOR DE PRESTACIONES)</v>
          </cell>
          <cell r="F1607" t="str">
            <v>MES</v>
          </cell>
          <cell r="G1607">
            <v>3523751</v>
          </cell>
        </row>
        <row r="1608">
          <cell r="D1608">
            <v>9486</v>
          </cell>
          <cell r="E1608" t="str">
            <v>TARIFA MES - PERSONAL ADMINISTRATIVO - AUXILIAR ADMINISTRATIVO-ALMACENISTA (INCLUYE FACTOR DE PRESTACIONES)</v>
          </cell>
          <cell r="F1608" t="str">
            <v>MES</v>
          </cell>
          <cell r="G1608">
            <v>2684958</v>
          </cell>
        </row>
        <row r="1609">
          <cell r="D1609">
            <v>9487</v>
          </cell>
          <cell r="E1609" t="str">
            <v>TARIFA MES - PERSONAL ADMINISTRATIVO - SECRETARIA 1 (INCLUYE FACTOR DE PRESTACIONES)</v>
          </cell>
          <cell r="F1609" t="str">
            <v>MES</v>
          </cell>
          <cell r="G1609">
            <v>2218665</v>
          </cell>
        </row>
        <row r="1610">
          <cell r="D1610">
            <v>9488</v>
          </cell>
          <cell r="E1610" t="str">
            <v>TARIFA MES - PERSONAL ADMINISTRATIVO - SECRETARIA 2 (INCLUYE FACTOR DE PRESTACIONES)</v>
          </cell>
          <cell r="F1610" t="str">
            <v>MES</v>
          </cell>
          <cell r="G1610">
            <v>1878520</v>
          </cell>
        </row>
        <row r="1611">
          <cell r="D1611">
            <v>9489</v>
          </cell>
          <cell r="E1611" t="str">
            <v>TARIFA MES - PERSONAL AUXILIAR TÉCNICO - CADENERO 1 (INCLUYE FACTOR DE PRESTACIONES)</v>
          </cell>
          <cell r="F1611" t="str">
            <v>MES</v>
          </cell>
          <cell r="G1611">
            <v>2519972</v>
          </cell>
        </row>
        <row r="1612">
          <cell r="D1612">
            <v>9490</v>
          </cell>
          <cell r="E1612" t="str">
            <v>TARIFA MES - PERSONAL AUXILIAR TÉCNICO - CADENERO 2 (INCLUYE FACTOR DE PRESTACIONES)</v>
          </cell>
          <cell r="F1612" t="str">
            <v>MES</v>
          </cell>
          <cell r="G1612">
            <v>2218665</v>
          </cell>
        </row>
        <row r="1613">
          <cell r="D1613">
            <v>9491</v>
          </cell>
          <cell r="E1613" t="str">
            <v>TARIFA MES - PERSONAL AUXILIAR TÉCNICO - SECRETARIA - CONDUCTOR O MOTORISTA (INCLUYE FACTOR DE PRESTACIONES)</v>
          </cell>
          <cell r="F1613" t="str">
            <v>MES</v>
          </cell>
          <cell r="G1613">
            <v>1878520</v>
          </cell>
        </row>
        <row r="1614">
          <cell r="D1614">
            <v>9492</v>
          </cell>
          <cell r="E1614" t="str">
            <v>TARIFA MES - PERSONAL DE OBRA - MAESTRO DE OBRA (INCLUYE FACTOR DE PRESTACIONES)</v>
          </cell>
          <cell r="F1614" t="str">
            <v>MES</v>
          </cell>
          <cell r="G1614">
            <v>3969259</v>
          </cell>
        </row>
        <row r="1615">
          <cell r="D1615">
            <v>9493</v>
          </cell>
          <cell r="E1615" t="str">
            <v>TARIFA MES - PERSONAL DE OBRA - OFICIAL (INCLUYE FACTOR DE PRESTACIONES)</v>
          </cell>
          <cell r="F1615" t="str">
            <v>MES</v>
          </cell>
          <cell r="G1615">
            <v>2161928</v>
          </cell>
        </row>
        <row r="1616">
          <cell r="D1616">
            <v>9494</v>
          </cell>
          <cell r="E1616" t="str">
            <v>TARIFA MES - PERSONAL DE OBRA - OPERARIO (INCLUYE FACTOR DE PRESTACIONES)</v>
          </cell>
          <cell r="F1616" t="str">
            <v>MES</v>
          </cell>
          <cell r="G1616">
            <v>2819701</v>
          </cell>
        </row>
        <row r="1617">
          <cell r="D1617">
            <v>9495</v>
          </cell>
          <cell r="E1617" t="str">
            <v>TUERCAS POR KG</v>
          </cell>
          <cell r="F1617" t="str">
            <v>KG</v>
          </cell>
          <cell r="G1617">
            <v>9997</v>
          </cell>
        </row>
        <row r="1618">
          <cell r="D1618">
            <v>9496</v>
          </cell>
          <cell r="E1618" t="str">
            <v>PERNOS POR Kg</v>
          </cell>
          <cell r="F1618" t="str">
            <v>KG</v>
          </cell>
          <cell r="G1618">
            <v>8397</v>
          </cell>
        </row>
        <row r="1619">
          <cell r="D1619">
            <v>9497</v>
          </cell>
          <cell r="E1619" t="str">
            <v>TARIFA JORNAL - PERSONAL DE OBRA - AYUDANTE - HORARIO NOCTURNO (INCLUYE FACTOR DE PRESTACIONES)</v>
          </cell>
          <cell r="F1619" t="str">
            <v>HR</v>
          </cell>
          <cell r="G1619">
            <v>8461</v>
          </cell>
        </row>
        <row r="1620">
          <cell r="D1620">
            <v>9499</v>
          </cell>
          <cell r="E1620" t="str">
            <v>CONCRETO TREMIE GRAVA FINA 3500 PSI</v>
          </cell>
          <cell r="F1620" t="str">
            <v>M3</v>
          </cell>
          <cell r="G1620">
            <v>441252</v>
          </cell>
        </row>
        <row r="1621">
          <cell r="D1621">
            <v>9500</v>
          </cell>
          <cell r="E1621" t="str">
            <v>LÁMINA COLABORANTE 2" CALIBRE 16 (1.50mm)</v>
          </cell>
          <cell r="F1621" t="str">
            <v>M2</v>
          </cell>
          <cell r="G1621">
            <v>80965</v>
          </cell>
        </row>
        <row r="1622">
          <cell r="D1622">
            <v>9501</v>
          </cell>
          <cell r="E1622" t="str">
            <v>LÁMINA COLABORANTE 2" CALIBRE 18 (1.20mm)</v>
          </cell>
          <cell r="F1622" t="str">
            <v>M2</v>
          </cell>
          <cell r="G1622">
            <v>64606</v>
          </cell>
        </row>
        <row r="1623">
          <cell r="D1623">
            <v>9502</v>
          </cell>
          <cell r="E1623" t="str">
            <v>TABLILLA EN TEKA PARA PISO TIPO DECK DE 8cm x 2cm</v>
          </cell>
          <cell r="F1623" t="str">
            <v>M2</v>
          </cell>
          <cell r="G1623">
            <v>114240</v>
          </cell>
        </row>
        <row r="1624">
          <cell r="D1624">
            <v>9505</v>
          </cell>
          <cell r="E1624" t="str">
            <v>TARIFA JORNAL- PROFESIONAL CATEGORÍA 1 (INCLUYE FACTOR DE PRESTACIONES)</v>
          </cell>
          <cell r="F1624" t="str">
            <v>JR</v>
          </cell>
          <cell r="G1624">
            <v>638410</v>
          </cell>
        </row>
        <row r="1625">
          <cell r="D1625">
            <v>9506</v>
          </cell>
          <cell r="E1625" t="str">
            <v>TARIFA JORNAL - PROFESIONAL CATEGORÍA 2 (INCLUYE FACTOR DE PRESTACIONES)</v>
          </cell>
          <cell r="F1625" t="str">
            <v>JR</v>
          </cell>
          <cell r="G1625">
            <v>486770</v>
          </cell>
        </row>
        <row r="1626">
          <cell r="D1626">
            <v>9507</v>
          </cell>
          <cell r="E1626" t="str">
            <v>TARIFA JORNAL - PROFESIONAL CATEGORÍA 3 (INCLUYE FACTOR DE PRESTACIONES)</v>
          </cell>
          <cell r="F1626" t="str">
            <v>JR</v>
          </cell>
          <cell r="G1626">
            <v>375928</v>
          </cell>
        </row>
        <row r="1627">
          <cell r="D1627">
            <v>9508</v>
          </cell>
          <cell r="E1627" t="str">
            <v>TARIFA JORNAL - PROFESIONAL CATEGORÍA 4 (INCLUYE FACTOR DE PRESTACIONES)</v>
          </cell>
          <cell r="F1627" t="str">
            <v>JR</v>
          </cell>
          <cell r="G1627">
            <v>320227</v>
          </cell>
        </row>
        <row r="1628">
          <cell r="D1628">
            <v>9509</v>
          </cell>
          <cell r="E1628" t="str">
            <v>TARIFA JORNAL - PROFESIONAL CATEGORÍA 5 (INCLUYE FACTOR DE PRESTACIONES)</v>
          </cell>
          <cell r="F1628" t="str">
            <v>JR</v>
          </cell>
          <cell r="G1628">
            <v>288888</v>
          </cell>
        </row>
        <row r="1629">
          <cell r="D1629">
            <v>9510</v>
          </cell>
          <cell r="E1629" t="str">
            <v>TARIFA JORNAL - PROFESIONAL CATEGORÍA 6 (INCLUYE FACTOR DE PRESTACIONES)</v>
          </cell>
          <cell r="F1629" t="str">
            <v>JR</v>
          </cell>
          <cell r="G1629">
            <v>257718</v>
          </cell>
        </row>
        <row r="1630">
          <cell r="D1630">
            <v>9511</v>
          </cell>
          <cell r="E1630" t="str">
            <v>TARIFA JORNAL - PROFESIONAL CATEGORÍA 7 (INCLUYE FACTOR DE PRESTACIONES)</v>
          </cell>
          <cell r="F1630" t="str">
            <v>JR</v>
          </cell>
          <cell r="G1630">
            <v>195025</v>
          </cell>
        </row>
        <row r="1631">
          <cell r="D1631">
            <v>9512</v>
          </cell>
          <cell r="E1631" t="str">
            <v>TARIFA JORNAL - PERSONAL TÉCNICO - TECNÓLOGO EN ÁREAS DE INGENIERÍA (INCLUYE FACTOR DE PRESTACIONES)</v>
          </cell>
          <cell r="F1631" t="str">
            <v>JR</v>
          </cell>
          <cell r="G1631">
            <v>120987</v>
          </cell>
        </row>
        <row r="1632">
          <cell r="D1632">
            <v>9513</v>
          </cell>
          <cell r="E1632" t="str">
            <v>TARIFA JORNAL - PERSONAL TÉCNICO - AUXILIAR DE INGENIERÍA (INCLUYE FACTOR DE PRESTACIONES)</v>
          </cell>
          <cell r="F1632" t="str">
            <v>JR</v>
          </cell>
          <cell r="G1632">
            <v>106456</v>
          </cell>
        </row>
        <row r="1633">
          <cell r="D1633">
            <v>9514</v>
          </cell>
          <cell r="E1633" t="str">
            <v>TARIFA JORNAL - PERSONAL TÉCNICO - DIBUJANTE 1 (INCLUYE FACTOR DE PRESTACIONES)</v>
          </cell>
          <cell r="F1633" t="str">
            <v>JR</v>
          </cell>
          <cell r="G1633">
            <v>111570</v>
          </cell>
        </row>
        <row r="1634">
          <cell r="D1634">
            <v>9515</v>
          </cell>
          <cell r="E1634" t="str">
            <v>TARIFA JORNAL - PERSONAL TÉCNICO - DIBUJANTE 2 (INCLUYE FACTOR DE PRESTACIONES)</v>
          </cell>
          <cell r="F1634" t="str">
            <v>JR</v>
          </cell>
          <cell r="G1634">
            <v>90289</v>
          </cell>
        </row>
        <row r="1635">
          <cell r="D1635">
            <v>9516</v>
          </cell>
          <cell r="E1635" t="str">
            <v>TARIFA JORNAL - PERSONAL TÉCNICO - TOPÓGRAFO AUXILIAR (INCLUYE FACTOR DE PRESTACIONES)</v>
          </cell>
          <cell r="F1635" t="str">
            <v>JR</v>
          </cell>
          <cell r="G1635">
            <v>103561</v>
          </cell>
        </row>
        <row r="1636">
          <cell r="D1636">
            <v>9517</v>
          </cell>
          <cell r="E1636" t="str">
            <v>TARIFA JORNAL - PERSONAL TÉCNICO - BATIMETRISTA INSPECTOR (INCLUYE FACTOR DE PRESTACIONES)</v>
          </cell>
          <cell r="F1636" t="str">
            <v>JR</v>
          </cell>
          <cell r="G1636">
            <v>126053</v>
          </cell>
        </row>
        <row r="1637">
          <cell r="D1637">
            <v>9518</v>
          </cell>
          <cell r="E1637" t="str">
            <v>TARIFA JORNAL - PERSONAL TÉCNICO - BATIMETRISTA AUXILIAR (INCLUYE FACTOR DE PRESTACIONES)</v>
          </cell>
          <cell r="F1637" t="str">
            <v>JR</v>
          </cell>
          <cell r="G1637">
            <v>103561</v>
          </cell>
        </row>
        <row r="1638">
          <cell r="D1638">
            <v>9519</v>
          </cell>
          <cell r="E1638" t="str">
            <v>TARIFA JORNAL - PERSONAL TÉCNICO - LABORATORISTA INSPECTOR (INCLUYE FACTOR DE PRESTACIONES)</v>
          </cell>
          <cell r="F1638" t="str">
            <v>JR</v>
          </cell>
          <cell r="G1638">
            <v>111765</v>
          </cell>
        </row>
        <row r="1639">
          <cell r="D1639">
            <v>9520</v>
          </cell>
          <cell r="E1639" t="str">
            <v>TARIFA JORNAL - PERSONAL TÉCNICO - LABORATORISTA AUXILIAR (INCLUYE FACTOR DE PRESTACIONES)</v>
          </cell>
          <cell r="F1639" t="str">
            <v>JR</v>
          </cell>
          <cell r="G1639">
            <v>84000</v>
          </cell>
        </row>
        <row r="1640">
          <cell r="D1640">
            <v>9521</v>
          </cell>
          <cell r="E1640" t="str">
            <v>TARIFA JORNAL - PERSONAL TÉCNICO - OPERADOR EQUIPO PERFORACIÓN (INCLUYE FACTOR DE PRESTACIONES)</v>
          </cell>
          <cell r="F1640" t="str">
            <v>JR</v>
          </cell>
          <cell r="G1640">
            <v>100470</v>
          </cell>
        </row>
        <row r="1641">
          <cell r="D1641">
            <v>9522</v>
          </cell>
          <cell r="E1641" t="str">
            <v>TARIFA JORNAL - PERSONAL TÉCNICO - OPERADOR AUXILIAR DE EQUIPO (INCLUYE FACTOR DE PRESTACIONES)</v>
          </cell>
          <cell r="F1641" t="str">
            <v>JR</v>
          </cell>
          <cell r="G1641">
            <v>72944</v>
          </cell>
        </row>
        <row r="1642">
          <cell r="D1642">
            <v>9523</v>
          </cell>
          <cell r="E1642" t="str">
            <v>TARIFA JORNAL- PERSONAL ADMINISTRATIVO - ADMINISTRADOR (INCLUYE FACTOR DE PRESTACIONES)</v>
          </cell>
          <cell r="F1642" t="str">
            <v>JR</v>
          </cell>
          <cell r="G1642">
            <v>117458</v>
          </cell>
        </row>
        <row r="1643">
          <cell r="D1643">
            <v>9524</v>
          </cell>
          <cell r="E1643" t="str">
            <v>TARIFA JORNAL - PERSONAL ADMINISTRATIVO - AUXILIAR ADMINISTRATIVO-ALMACENISTA (INCLUYE FACTOR DE PRESTACIONES)</v>
          </cell>
          <cell r="F1643" t="str">
            <v>JR</v>
          </cell>
          <cell r="G1643">
            <v>89499</v>
          </cell>
        </row>
        <row r="1644">
          <cell r="D1644">
            <v>9525</v>
          </cell>
          <cell r="E1644" t="str">
            <v>TARIFA JORNAL - PERSONAL ADMINISTRATIVO - SECRETARIA 1 (INCLUYE FACTOR DE PRESTACIONES)</v>
          </cell>
          <cell r="F1644" t="str">
            <v>JR</v>
          </cell>
          <cell r="G1644">
            <v>73955</v>
          </cell>
        </row>
        <row r="1645">
          <cell r="D1645">
            <v>9526</v>
          </cell>
          <cell r="E1645" t="str">
            <v>TARIFA JORNAL - PERSONAL ADMINISTRATIVO - SECRETARIA 2 (INCLUYE FACTOR DE PRESTACIONES)</v>
          </cell>
          <cell r="F1645" t="str">
            <v>JR</v>
          </cell>
          <cell r="G1645">
            <v>62617</v>
          </cell>
        </row>
        <row r="1646">
          <cell r="D1646">
            <v>9527</v>
          </cell>
          <cell r="E1646" t="str">
            <v>TARIFA JORNAL - PERSONAL AUXILIAR TÉCNICO - CADENERO 1 (INCLUYE FACTOR DE PRESTACIONES)</v>
          </cell>
          <cell r="F1646" t="str">
            <v>JR</v>
          </cell>
          <cell r="G1646">
            <v>84000</v>
          </cell>
        </row>
        <row r="1647">
          <cell r="D1647">
            <v>9528</v>
          </cell>
          <cell r="E1647" t="str">
            <v>TARIFA JORNAL - PERSONAL AUXILIAR TÉCNICO - SECRETARIA - CONDUCTOR O MOTORISTA (INCLUYE FACTOR DE PRESTACIONES)</v>
          </cell>
          <cell r="F1647" t="str">
            <v>JR</v>
          </cell>
          <cell r="G1647">
            <v>62617</v>
          </cell>
        </row>
        <row r="1648">
          <cell r="D1648">
            <v>9529</v>
          </cell>
          <cell r="E1648" t="str">
            <v>TARIFA JORNAL- PERSONAL DE OBRA - MAESTRO DE OBRA (INCLUYE FACTOR DE PRESTACIONES)</v>
          </cell>
          <cell r="F1648" t="str">
            <v>JR</v>
          </cell>
          <cell r="G1648">
            <v>132309</v>
          </cell>
        </row>
        <row r="1649">
          <cell r="D1649">
            <v>9530</v>
          </cell>
          <cell r="E1649" t="str">
            <v>TARIFA MES - PERSONAL DE OBRA - TÉCNICO ELÉCTRICO (INCLUYE FACTOR DE PRESTACIONES)</v>
          </cell>
          <cell r="F1649" t="str">
            <v>MES</v>
          </cell>
          <cell r="G1649">
            <v>2490770</v>
          </cell>
        </row>
        <row r="1650">
          <cell r="D1650">
            <v>9531</v>
          </cell>
          <cell r="E1650" t="str">
            <v>TARIFA HORA - PROFESIONAL CATEGORIA 1 (INCLUYE FACTOR DE PRESTACIONES)</v>
          </cell>
          <cell r="F1650" t="str">
            <v>HR</v>
          </cell>
          <cell r="G1650">
            <v>79801</v>
          </cell>
        </row>
        <row r="1651">
          <cell r="D1651">
            <v>9532</v>
          </cell>
          <cell r="E1651" t="str">
            <v>TARIFA HORA - PROFESIONAL CATEGORÍA 2 (INCLUYE FACTOR DE PRESTACIONES)</v>
          </cell>
          <cell r="F1651" t="str">
            <v>HR</v>
          </cell>
          <cell r="G1651">
            <v>60846</v>
          </cell>
        </row>
        <row r="1652">
          <cell r="D1652">
            <v>9533</v>
          </cell>
          <cell r="E1652" t="str">
            <v>TARIFA HORA - PROFESIONAL CATEGORÍA 3 (INCLUYE FACTOR DE PRESTACIONES)</v>
          </cell>
          <cell r="F1652" t="str">
            <v>HR</v>
          </cell>
          <cell r="G1652">
            <v>46992</v>
          </cell>
        </row>
        <row r="1653">
          <cell r="D1653">
            <v>9534</v>
          </cell>
          <cell r="E1653" t="str">
            <v>TARIFA HORA - PROFESIONAL CATEGORÍA 4 (INCLUYE FACTOR DE PRESTACIONES)</v>
          </cell>
          <cell r="F1653" t="str">
            <v>HR</v>
          </cell>
          <cell r="G1653">
            <v>40028</v>
          </cell>
        </row>
        <row r="1654">
          <cell r="D1654">
            <v>9535</v>
          </cell>
          <cell r="E1654" t="str">
            <v>TARIFA HORA - PROFESIONAL CATEGORÍA 5 (INCLUYE FACTOR DE PRESTACIONES)</v>
          </cell>
          <cell r="F1654" t="str">
            <v>HR</v>
          </cell>
          <cell r="G1654">
            <v>36111</v>
          </cell>
        </row>
        <row r="1655">
          <cell r="D1655">
            <v>9536</v>
          </cell>
          <cell r="E1655" t="str">
            <v>TARIFA HORA - PROFESIONAL CATEGORÍA 6 (INCLUYE FACTOR DE PRESTACIONES)</v>
          </cell>
          <cell r="F1655" t="str">
            <v>HR</v>
          </cell>
          <cell r="G1655">
            <v>32214</v>
          </cell>
        </row>
        <row r="1656">
          <cell r="D1656">
            <v>9537</v>
          </cell>
          <cell r="E1656" t="str">
            <v>TARIFA HORA - PROFESIONAL CATEGORÍA 7 (INCLUYE FACTOR DE PRESTACIONES)</v>
          </cell>
          <cell r="F1656" t="str">
            <v>HR</v>
          </cell>
          <cell r="G1656">
            <v>24378</v>
          </cell>
        </row>
        <row r="1657">
          <cell r="D1657">
            <v>9538</v>
          </cell>
          <cell r="E1657" t="str">
            <v>TARIFA HORA - PROFESIONAL CATEGORÍA 8 (INCLUYE FACTOR DE PRESTACIONES)</v>
          </cell>
          <cell r="F1657" t="str">
            <v>HR</v>
          </cell>
          <cell r="G1657">
            <v>23008</v>
          </cell>
        </row>
        <row r="1658">
          <cell r="D1658">
            <v>9539</v>
          </cell>
          <cell r="E1658" t="str">
            <v>TARIFA HORA - PERSONAL TÉCNICO - TECNÓLOGO EN ÁREAS DE INGENIERÍA (INCLUYE FACTOR DE PRESTACIONES)</v>
          </cell>
          <cell r="F1658" t="str">
            <v>HR</v>
          </cell>
          <cell r="G1658">
            <v>15123</v>
          </cell>
        </row>
        <row r="1659">
          <cell r="D1659">
            <v>9540</v>
          </cell>
          <cell r="E1659" t="str">
            <v>TARIFA HORA - PERSONAL TÉCNICO - AUXILIAR DE INGENIERÍA (INCLUYE FACTOR DE PRESTACIONES)</v>
          </cell>
          <cell r="F1659" t="str">
            <v>HR</v>
          </cell>
          <cell r="G1659">
            <v>13307</v>
          </cell>
        </row>
        <row r="1660">
          <cell r="D1660">
            <v>9541</v>
          </cell>
          <cell r="E1660" t="str">
            <v>TARIFA HORA - PERSONAL TÉCNICO - DIBUJANTE 1 (INCLUYE FACTOR DE PRESTACIONES)</v>
          </cell>
          <cell r="F1660" t="str">
            <v>HR</v>
          </cell>
          <cell r="G1660">
            <v>13947</v>
          </cell>
        </row>
        <row r="1661">
          <cell r="D1661">
            <v>9542</v>
          </cell>
          <cell r="E1661" t="str">
            <v>TARIFA HORA - PERSONAL TÉCNICO - DIBUJANTE 2 (INCLUYE FACTOR DE PRESTACIONES)</v>
          </cell>
          <cell r="F1661" t="str">
            <v>HR</v>
          </cell>
          <cell r="G1661">
            <v>11286</v>
          </cell>
        </row>
        <row r="1662">
          <cell r="D1662">
            <v>9543</v>
          </cell>
          <cell r="E1662" t="str">
            <v>TARIFA HORA - PERSONAL TÉCNICO - TOPÓGRAFO INSPECTOR (INCLUYE FACTOR DE PRESTACIONES)</v>
          </cell>
          <cell r="F1662" t="str">
            <v>HR</v>
          </cell>
          <cell r="G1662">
            <v>15757</v>
          </cell>
        </row>
        <row r="1663">
          <cell r="D1663">
            <v>9544</v>
          </cell>
          <cell r="E1663" t="str">
            <v>TARIFA HORA - PERSONAL TÉCNICO - TOPÓGRAFO AUXILIAR (INCLUYE FACTOR DE PRESTACIONES)</v>
          </cell>
          <cell r="F1663" t="str">
            <v>HR</v>
          </cell>
          <cell r="G1663">
            <v>12945</v>
          </cell>
        </row>
        <row r="1664">
          <cell r="D1664">
            <v>9545</v>
          </cell>
          <cell r="E1664" t="str">
            <v>TARIFA HORA - PERSONAL TÉCNICO - BATIMETRISTA INSPECTOR (INCLUYE FACTOR DE PRESTACIONES)</v>
          </cell>
          <cell r="F1664" t="str">
            <v>HR</v>
          </cell>
          <cell r="G1664">
            <v>15757</v>
          </cell>
        </row>
        <row r="1665">
          <cell r="D1665">
            <v>9546</v>
          </cell>
          <cell r="E1665" t="str">
            <v>TARIFA HORA - PERSONAL TÉCNICO - BATIMETRISTA AUXILIAR (INCLUYE FACTOR DE PRESTACIONES)</v>
          </cell>
          <cell r="F1665" t="str">
            <v>HR</v>
          </cell>
          <cell r="G1665">
            <v>12945</v>
          </cell>
        </row>
        <row r="1666">
          <cell r="D1666">
            <v>9547</v>
          </cell>
          <cell r="E1666" t="str">
            <v>TARIFA HORA - PERSONAL TÉCNICO - LABORATORISTA INSPECTOR (INCLUYE FACTOR DE PRESTACIONES)</v>
          </cell>
          <cell r="F1666" t="str">
            <v>HR</v>
          </cell>
          <cell r="G1666">
            <v>13970</v>
          </cell>
        </row>
        <row r="1667">
          <cell r="D1667">
            <v>9548</v>
          </cell>
          <cell r="E1667" t="str">
            <v>TARIFA HORA - PERSONAL TÉCNICO - LABORATORISTA AUXILIAR (INCLUYE FACTOR DE PRESTACIONES)</v>
          </cell>
          <cell r="F1667" t="str">
            <v>HR</v>
          </cell>
          <cell r="G1667">
            <v>10499</v>
          </cell>
        </row>
        <row r="1668">
          <cell r="D1668">
            <v>9549</v>
          </cell>
          <cell r="E1668" t="str">
            <v>TARIFA HORA - PERSONAL TÉCNICO - OPERADOR EQUIPO PERFORACIÓN (INCLUYE FACTOR DE PRESTACIONES)</v>
          </cell>
          <cell r="F1668" t="str">
            <v>HR</v>
          </cell>
          <cell r="G1668">
            <v>12558</v>
          </cell>
        </row>
        <row r="1669">
          <cell r="D1669">
            <v>9550</v>
          </cell>
          <cell r="E1669" t="str">
            <v>TARIFA HORA - PERSONAL TÉCNICO - OPERADOR AUXILIAR DE EQUIPO (INCLUYE FACTOR DE PRESTACIONES)</v>
          </cell>
          <cell r="F1669" t="str">
            <v>HR</v>
          </cell>
          <cell r="G1669">
            <v>9118</v>
          </cell>
        </row>
        <row r="1670">
          <cell r="D1670">
            <v>9551</v>
          </cell>
          <cell r="E1670" t="str">
            <v>TARIFA HORA - PERSONAL TÉCNICO - INSPECTOR 1 (INCLUYE FACTOR DE PRESTACIONES)</v>
          </cell>
          <cell r="F1670" t="str">
            <v>HR</v>
          </cell>
          <cell r="G1670">
            <v>11492</v>
          </cell>
        </row>
        <row r="1671">
          <cell r="D1671">
            <v>9552</v>
          </cell>
          <cell r="E1671" t="str">
            <v>TARIFA HORA - PERSONAL TÉCNICO - INSPECTOR 2 (INCLUYE FACTOR DE PRESTACIONES)</v>
          </cell>
          <cell r="F1671" t="str">
            <v>HR</v>
          </cell>
          <cell r="G1671">
            <v>11048</v>
          </cell>
        </row>
        <row r="1672">
          <cell r="D1672">
            <v>9553</v>
          </cell>
          <cell r="E1672" t="str">
            <v>TARIFA HORA- PERSONAL ADMINISTRATIVO - ADMINISTRADOR (INCLUYE FACTOR DE PRESTACIONES)</v>
          </cell>
          <cell r="F1672" t="str">
            <v>HR</v>
          </cell>
          <cell r="G1672">
            <v>14682</v>
          </cell>
        </row>
        <row r="1673">
          <cell r="D1673">
            <v>9554</v>
          </cell>
          <cell r="E1673" t="str">
            <v>TARIFA HORA - PERSONAL ADMINISTRATIVO - AUXILIAR ADMINISTRATIVO-ALMACENISTA (INCLUYE FACTOR DE PRESTACIONES)</v>
          </cell>
          <cell r="F1673" t="str">
            <v>HR</v>
          </cell>
          <cell r="G1673">
            <v>11187</v>
          </cell>
        </row>
        <row r="1674">
          <cell r="D1674">
            <v>9555</v>
          </cell>
          <cell r="E1674" t="str">
            <v>TARIFA HORA - PERSONAL ADMINISTRATIVO - SECRETARIA 1 (INCLUYE FACTOR DE PRESTACIONES)</v>
          </cell>
          <cell r="F1674" t="str">
            <v>HR</v>
          </cell>
          <cell r="G1674">
            <v>9245</v>
          </cell>
        </row>
        <row r="1675">
          <cell r="D1675">
            <v>9556</v>
          </cell>
          <cell r="E1675" t="str">
            <v>TARIFA HORA - PERSONAL ADMINISTRATIVO - SECRETARIA 2 (INCLUYE FACTOR DE PRESTACIONES)</v>
          </cell>
          <cell r="F1675" t="str">
            <v>HR</v>
          </cell>
          <cell r="G1675">
            <v>7826</v>
          </cell>
        </row>
        <row r="1676">
          <cell r="D1676">
            <v>9557</v>
          </cell>
          <cell r="E1676" t="str">
            <v>TARIFA HORA - PERSONAL AUXILIAR TÉCNICO - CADENERO 1 (INCLUYE FACTOR DE PRESTACIONES)</v>
          </cell>
          <cell r="F1676" t="str">
            <v>HR</v>
          </cell>
          <cell r="G1676">
            <v>10499</v>
          </cell>
        </row>
        <row r="1677">
          <cell r="D1677">
            <v>9558</v>
          </cell>
          <cell r="E1677" t="str">
            <v>TARIFA HORA - PERSONAL AUXILIAR TÉCNICO - CADENERO 2 (INCLUYE FACTOR DE PRESTACIONES)</v>
          </cell>
          <cell r="F1677" t="str">
            <v>HR</v>
          </cell>
          <cell r="G1677">
            <v>9245</v>
          </cell>
        </row>
        <row r="1678">
          <cell r="D1678">
            <v>9559</v>
          </cell>
          <cell r="E1678" t="str">
            <v>TARIFA HORA - PERSONAL AUXILIAR TÉCNICO - SECRETARIA - CONDUCTOR O MOTORISTA (INCLUYE FACTOR DE PRESTACIONES)</v>
          </cell>
          <cell r="F1678" t="str">
            <v>HR</v>
          </cell>
          <cell r="G1678">
            <v>7826</v>
          </cell>
        </row>
        <row r="1679">
          <cell r="D1679">
            <v>9560</v>
          </cell>
          <cell r="E1679" t="str">
            <v>TARIFA HORA - PERSONAL DE OBRA - MAESTRO DE OBRA (INCLUYE FACTOR DE PRESTACIONES)</v>
          </cell>
          <cell r="F1679" t="str">
            <v>HR</v>
          </cell>
          <cell r="G1679">
            <v>16539</v>
          </cell>
        </row>
        <row r="1680">
          <cell r="D1680">
            <v>9569</v>
          </cell>
          <cell r="E1680" t="str">
            <v>MANTO GEOSINTÉTICO COMPUESTO DE CEMENTO A GRANEL. DIMENSIONES: 1.10m DE ANCHO x 8mm DE ESPESOR x 114ml. PESO DEL ROLLO A GRANEL: 1550Kg.</v>
          </cell>
          <cell r="F1680" t="str">
            <v>M2</v>
          </cell>
          <cell r="G1680">
            <v>238671</v>
          </cell>
        </row>
        <row r="1681">
          <cell r="D1681">
            <v>9570</v>
          </cell>
          <cell r="E1681" t="str">
            <v>UNIÓN CANALETA PLÁSTICA DE 20cm x 12cm PORTACABLES</v>
          </cell>
          <cell r="F1681" t="str">
            <v>UN</v>
          </cell>
          <cell r="G1681">
            <v>1432</v>
          </cell>
        </row>
        <row r="1682">
          <cell r="D1682">
            <v>9571</v>
          </cell>
          <cell r="E1682" t="str">
            <v>UNIÓN CANALETA PLÁSTICA DE 32mm x 12mm PORTACABLES</v>
          </cell>
          <cell r="F1682" t="str">
            <v>UN</v>
          </cell>
          <cell r="G1682">
            <v>1844</v>
          </cell>
        </row>
        <row r="1683">
          <cell r="D1683">
            <v>9572</v>
          </cell>
          <cell r="E1683" t="str">
            <v>CANALETA PLÁSTICA DE 20cm x 12cm PORTACABLES CON ADHESIVO</v>
          </cell>
          <cell r="F1683" t="str">
            <v>ML</v>
          </cell>
          <cell r="G1683">
            <v>2850</v>
          </cell>
        </row>
        <row r="1684">
          <cell r="D1684">
            <v>9573</v>
          </cell>
          <cell r="E1684" t="str">
            <v>CANALETA PLÁSTICA DE 32cm x 12cm PORTACABLES CON ADHESIVO</v>
          </cell>
          <cell r="F1684" t="str">
            <v>ML</v>
          </cell>
          <cell r="G1684">
            <v>3911</v>
          </cell>
        </row>
        <row r="1685">
          <cell r="D1685">
            <v>9574</v>
          </cell>
          <cell r="E1685" t="str">
            <v>ABRAZADERA CORREDIZA - CREMALLERA 8mm</v>
          </cell>
          <cell r="F1685" t="str">
            <v>UN</v>
          </cell>
          <cell r="G1685">
            <v>902</v>
          </cell>
        </row>
        <row r="1686">
          <cell r="D1686">
            <v>9575</v>
          </cell>
          <cell r="E1686" t="str">
            <v>TARIFA MES - PERSONAL TÉCNICO - CELADOR ARMADO (24 horas por 30 dias dividos en 3 turnos de 8 horas diarias. Incluye prestaciones de ley, Administraciòn y servicios).</v>
          </cell>
          <cell r="F1686" t="str">
            <v>MES</v>
          </cell>
          <cell r="G1686">
            <v>8594656</v>
          </cell>
        </row>
        <row r="1687">
          <cell r="D1687">
            <v>9576</v>
          </cell>
          <cell r="E1687" t="str">
            <v>ALQUILER MES - ARRIENDO OFICINA INCL. ADMINISTRACIÓN, SERVICIOS PÚBLICOS, COMUNICACIONES</v>
          </cell>
          <cell r="F1687" t="str">
            <v>M2/MES</v>
          </cell>
          <cell r="G1687">
            <v>29634</v>
          </cell>
        </row>
        <row r="1688">
          <cell r="D1688">
            <v>9577</v>
          </cell>
          <cell r="E1688" t="str">
            <v>ALQUILER MES - CAMPAMENTOS INCL. SERVICIOS PÚBLICOS PROVISIONALES</v>
          </cell>
          <cell r="F1688" t="str">
            <v>M2/MES</v>
          </cell>
          <cell r="G1688">
            <v>11956</v>
          </cell>
        </row>
        <row r="1689">
          <cell r="D1689">
            <v>9578</v>
          </cell>
          <cell r="E1689" t="str">
            <v>TARIFA GLOBAL - GASTOS OFICINA (PAPELERIA, FOTOCOPIAS Y OTROS)</v>
          </cell>
          <cell r="F1689" t="str">
            <v>GLB/MS</v>
          </cell>
          <cell r="G1689">
            <v>796304</v>
          </cell>
        </row>
        <row r="1690">
          <cell r="D1690">
            <v>9628</v>
          </cell>
          <cell r="E1690" t="str">
            <v>JUNTA TC-JEVF-75 MÓDULOS DE 1.83m. INCLUYE TORNILLERÍA DE FIJACIÓN.</v>
          </cell>
          <cell r="F1690" t="str">
            <v>UN</v>
          </cell>
          <cell r="G1690">
            <v>595000</v>
          </cell>
        </row>
        <row r="1691">
          <cell r="D1691">
            <v>9629</v>
          </cell>
          <cell r="E1691" t="str">
            <v>NEOPRENO - APOYO EN CAUCHO NEOPRENO. DUREZA 60 SIN REFUERZOS</v>
          </cell>
          <cell r="F1691" t="str">
            <v>dm3</v>
          </cell>
          <cell r="G1691">
            <v>53550</v>
          </cell>
        </row>
        <row r="1692">
          <cell r="D1692">
            <v>9630</v>
          </cell>
          <cell r="E1692" t="str">
            <v>NEOPRENO - APOYO EN CAUCHO NEOPRENO. DUREZA 50 SIN REFUERZOS</v>
          </cell>
          <cell r="F1692" t="str">
            <v>dm3</v>
          </cell>
          <cell r="G1692">
            <v>53550</v>
          </cell>
        </row>
        <row r="1693">
          <cell r="D1693">
            <v>9631</v>
          </cell>
          <cell r="E1693" t="str">
            <v>NEOPRENO - APOYO EN CAUCHO NEOPRENO. DUREZA 60 REFORZADA CON 2 PLATINAS DE 1/4"</v>
          </cell>
          <cell r="F1693" t="str">
            <v>dm3</v>
          </cell>
          <cell r="G1693">
            <v>77350</v>
          </cell>
        </row>
        <row r="1694">
          <cell r="D1694">
            <v>9632</v>
          </cell>
          <cell r="E1694" t="str">
            <v>NEOPRENO - APOYO EN CAUCHO NEOPRENO. DUREZA 50 REFORZADA CON PLATINA DE 1/8"</v>
          </cell>
          <cell r="F1694" t="str">
            <v>dm3</v>
          </cell>
          <cell r="G1694">
            <v>59500</v>
          </cell>
        </row>
        <row r="1695">
          <cell r="D1695">
            <v>9635</v>
          </cell>
          <cell r="E1695" t="str">
            <v>ADHESIVO ESTRUCTURAL PARA ANCLAJE DE BARRAS AL CONCRETO. USO EN CONCRETO FISURADO Y NO FISURADO POR 600 ml</v>
          </cell>
          <cell r="F1695" t="str">
            <v>UN</v>
          </cell>
          <cell r="G1695">
            <v>86317</v>
          </cell>
        </row>
        <row r="1696">
          <cell r="D1696">
            <v>9637</v>
          </cell>
          <cell r="E1696" t="str">
            <v>LÁMINA DE FIBRA DE CARBONO PARA REFUERZO ESTRUCTURAL</v>
          </cell>
          <cell r="F1696" t="str">
            <v>UN</v>
          </cell>
          <cell r="G1696">
            <v>232100</v>
          </cell>
        </row>
        <row r="1697">
          <cell r="D1697">
            <v>9638</v>
          </cell>
          <cell r="E1697" t="str">
            <v>ADHESIVO EPÓXICO DE DOS COMPONENTES DE CONSISTENCIA PASTOSA</v>
          </cell>
          <cell r="F1697" t="str">
            <v>KG</v>
          </cell>
          <cell r="G1697">
            <v>71400</v>
          </cell>
        </row>
        <row r="1698">
          <cell r="D1698">
            <v>9639</v>
          </cell>
          <cell r="E1698" t="str">
            <v>MORTERO DE REPARACIÓN MONOCOMPONENTE</v>
          </cell>
          <cell r="F1698" t="str">
            <v>KG</v>
          </cell>
          <cell r="G1698">
            <v>5876</v>
          </cell>
        </row>
        <row r="1699">
          <cell r="D1699">
            <v>9640</v>
          </cell>
          <cell r="E1699" t="str">
            <v>RECUBRIMIENTO INHIBIDOR PROTECTOR DE CORROSIÓN MODIFICADO CON RESINA ACRÍLICA DE DOS COMPONENTES QUE IMPIDE LA OXIDACIÓN DEL ACERO DE REFUERZO.</v>
          </cell>
          <cell r="F1699" t="str">
            <v>KG</v>
          </cell>
          <cell r="G1699">
            <v>19123</v>
          </cell>
        </row>
        <row r="1700">
          <cell r="D1700">
            <v>9642</v>
          </cell>
          <cell r="E1700" t="str">
            <v>ADHESIVO EPÓXICO DE ALTA RESISTENCIA, ALTO MÓDULO Y BAJA VISCOSIDAD.</v>
          </cell>
          <cell r="F1700" t="str">
            <v>KG</v>
          </cell>
          <cell r="G1700">
            <v>97195</v>
          </cell>
        </row>
        <row r="1701">
          <cell r="D1701">
            <v>9643</v>
          </cell>
          <cell r="E1701" t="str">
            <v>FONDO DE JUNTA EN ESPUMA DE POLIETILENO DE BAJA DENSIDAD D= 6 mm</v>
          </cell>
          <cell r="F1701" t="str">
            <v>ML</v>
          </cell>
          <cell r="G1701">
            <v>323</v>
          </cell>
        </row>
        <row r="1702">
          <cell r="D1702">
            <v>9644</v>
          </cell>
          <cell r="E1702" t="str">
            <v>PERFIL DE PVC PARA SELLO DE JUNTA (CINTA FLEXIBLE PARA SELLO DE PVC).</v>
          </cell>
          <cell r="F1702" t="str">
            <v>ML</v>
          </cell>
          <cell r="G1702">
            <v>12614</v>
          </cell>
        </row>
        <row r="1703">
          <cell r="D1703">
            <v>9645</v>
          </cell>
          <cell r="E1703" t="str">
            <v>ADHESIVO ESPECIAL PARA EL PEGADO PLÁSTICO DE METALES MONOCOMPONENTE Y LIBRE DE SOLVENTES (300ml)</v>
          </cell>
          <cell r="F1703" t="str">
            <v>UN</v>
          </cell>
          <cell r="G1703">
            <v>37503</v>
          </cell>
        </row>
        <row r="1704">
          <cell r="D1704">
            <v>9646</v>
          </cell>
          <cell r="E1704" t="str">
            <v>OBTENCIÓN DE NÚCLEOS DE CONCRETO ENDURECIDO. NÚCLEOS DE 6"</v>
          </cell>
          <cell r="F1704" t="str">
            <v>UN</v>
          </cell>
          <cell r="G1704">
            <v>327250</v>
          </cell>
        </row>
        <row r="1705">
          <cell r="D1705">
            <v>9647</v>
          </cell>
          <cell r="E1705" t="str">
            <v>DISEÑO DE MEZCLAS DE CONCRETO CON TRES AGREGADOS PARA UNA RESISTENCIA DADA (INCLUYE CARACTERIZACIÓN)</v>
          </cell>
          <cell r="F1705" t="str">
            <v>UN</v>
          </cell>
          <cell r="G1705">
            <v>724710</v>
          </cell>
        </row>
        <row r="1706">
          <cell r="D1706">
            <v>9648</v>
          </cell>
          <cell r="E1706" t="str">
            <v>CORTE DE NÚCLEO PARA ENSAYO DE COMPRESIÓN</v>
          </cell>
          <cell r="F1706" t="str">
            <v>UN</v>
          </cell>
          <cell r="G1706">
            <v>31654</v>
          </cell>
        </row>
        <row r="1707">
          <cell r="D1707">
            <v>9649</v>
          </cell>
          <cell r="E1707" t="str">
            <v>CICATRIZANTE DE RAICES</v>
          </cell>
          <cell r="F1707" t="str">
            <v>GLN</v>
          </cell>
          <cell r="G1707">
            <v>35700</v>
          </cell>
        </row>
        <row r="1708">
          <cell r="D1708">
            <v>9650</v>
          </cell>
          <cell r="E1708" t="str">
            <v>LAMINA GALVANIZADA POR KILOGRAMOS</v>
          </cell>
          <cell r="F1708" t="str">
            <v>KG</v>
          </cell>
          <cell r="G1708">
            <v>4106</v>
          </cell>
        </row>
        <row r="1709">
          <cell r="D1709">
            <v>9651</v>
          </cell>
          <cell r="E1709" t="str">
            <v>ACERO ESTRUCTURAL PARA PUENTE PEATONAL TIPO TRANSMILENIO. Suministro, fabricación, transporte y montaje de estructura metálica con el siguiente esquema de protección y pintura:(Guía 6.7.1) Ver observ.</v>
          </cell>
          <cell r="F1709" t="str">
            <v>KG</v>
          </cell>
          <cell r="G1709">
            <v>13633</v>
          </cell>
        </row>
        <row r="1710">
          <cell r="D1710">
            <v>9652</v>
          </cell>
          <cell r="E1710" t="str">
            <v>ACERO ESTRUCTURAL PARA PUENTE PEATONAL TIPO TRANSMILENIO. Suministro, fabricación, transporte y montaje de estructura metálica con el siguiente esquema de protección y pintura:(Guía 6.7.2)Ver observ.</v>
          </cell>
          <cell r="F1710" t="str">
            <v>KG</v>
          </cell>
          <cell r="G1710">
            <v>14273</v>
          </cell>
        </row>
        <row r="1711">
          <cell r="D1711">
            <v>9653</v>
          </cell>
          <cell r="E1711" t="str">
            <v>ACERO ESTRUCTURAL PARA ESTACIÓN TIPO TRANSMILENIO. Suministro, fabricación, transporte y montaje de estructura metálica con el siguiente esquema de protección y pintura:(Guía 6.7.1) Ver observ.</v>
          </cell>
          <cell r="F1711" t="str">
            <v>KG</v>
          </cell>
          <cell r="G1711">
            <v>13492</v>
          </cell>
        </row>
        <row r="1712">
          <cell r="D1712">
            <v>9654</v>
          </cell>
          <cell r="E1712" t="str">
            <v>ACERO ESTRUCTURAL PARA ESTACIÓN TIPO TRANSMILENIO. Suministro, fabricación, transporte y montaje de estructura metálica con el siguiente esquema de protección y pintura:(Guía 6.7.2)Ver observ.</v>
          </cell>
          <cell r="F1712" t="str">
            <v>KG</v>
          </cell>
          <cell r="G1712">
            <v>11889</v>
          </cell>
        </row>
        <row r="1713">
          <cell r="D1713">
            <v>9655</v>
          </cell>
          <cell r="E1713" t="str">
            <v>ACERO ESTRUCTURAL PARA ESTACIÓN TIPO TRANSMILENIO. Suministro, fabricación, transporte y montaje de estructura metálica con el siguiente esquema de protección y pintura: Altern. Estación. Ver observ.</v>
          </cell>
          <cell r="F1713" t="str">
            <v>KG</v>
          </cell>
          <cell r="G1713">
            <v>11638</v>
          </cell>
        </row>
        <row r="1714">
          <cell r="D1714">
            <v>9656</v>
          </cell>
          <cell r="E1714" t="str">
            <v>GEOMALLA FORTGRID BX-50</v>
          </cell>
          <cell r="F1714" t="str">
            <v>M2</v>
          </cell>
          <cell r="G1714">
            <v>10729</v>
          </cell>
        </row>
        <row r="1715">
          <cell r="D1715">
            <v>9663</v>
          </cell>
          <cell r="E1715" t="str">
            <v>PISO PRETENSADO e= 70 mm PARA ESTACIONES Y PUENTES TIPO TRANSMILENIO. NO INCLUYE TRANSPORTE</v>
          </cell>
          <cell r="F1715" t="str">
            <v>M2</v>
          </cell>
          <cell r="G1715">
            <v>298631</v>
          </cell>
        </row>
        <row r="1716">
          <cell r="D1716">
            <v>9669</v>
          </cell>
          <cell r="E1716" t="str">
            <v>REGISTRO DE CIERRE 1 1/2" EN PVC. VÁLVULA CIERRE RÁPIDO EN PVC UNIVERSAL SOLDADA</v>
          </cell>
          <cell r="F1716" t="str">
            <v>UN</v>
          </cell>
          <cell r="G1716">
            <v>84303</v>
          </cell>
        </row>
        <row r="1717">
          <cell r="D1717">
            <v>9671</v>
          </cell>
          <cell r="E1717" t="str">
            <v>MEZCLA ASFÁLTICA EN CALIENTE DENSA MD10 CON CEMENTO ASFÁLTICO 60-70</v>
          </cell>
          <cell r="F1717" t="str">
            <v>M3</v>
          </cell>
          <cell r="G1717">
            <v>448000</v>
          </cell>
        </row>
        <row r="1718">
          <cell r="D1718">
            <v>9672</v>
          </cell>
          <cell r="E1718" t="str">
            <v>MEZCLA ASFÁLTICA EN CALIENTE DENSA MD12 CON CEMENTO ASFÁLTICO 60-70</v>
          </cell>
          <cell r="F1718" t="str">
            <v>M3</v>
          </cell>
          <cell r="G1718">
            <v>416500</v>
          </cell>
        </row>
        <row r="1719">
          <cell r="D1719">
            <v>9673</v>
          </cell>
          <cell r="E1719" t="str">
            <v>MEZCLA ASFÁLTICA EN CALIENTE DENSA MD20 CON CEMENTO ASFÁLTICO 60-70</v>
          </cell>
          <cell r="F1719" t="str">
            <v>M3</v>
          </cell>
          <cell r="G1719">
            <v>416500</v>
          </cell>
        </row>
        <row r="1720">
          <cell r="D1720">
            <v>9682</v>
          </cell>
          <cell r="E1720" t="str">
            <v>PINTURA PARA RECUBRIMIENTO ACRÍLICO, IMPERMEABLE, DECORATIVO, EN COLORES MONOCOMPONENTES, CON ACABADO MATE PARA SUPERFICIES EN CONCRETO, MORTERO O FIBROCEMENTO</v>
          </cell>
          <cell r="F1720" t="str">
            <v>GLN</v>
          </cell>
          <cell r="G1720">
            <v>53100</v>
          </cell>
        </row>
        <row r="1721">
          <cell r="D1721">
            <v>9685</v>
          </cell>
          <cell r="E1721" t="str">
            <v>TUBO  EMT 3"</v>
          </cell>
          <cell r="F1721" t="str">
            <v>ML</v>
          </cell>
          <cell r="G1721">
            <v>33324</v>
          </cell>
        </row>
        <row r="1722">
          <cell r="D1722">
            <v>9686</v>
          </cell>
          <cell r="E1722" t="str">
            <v>TUBERIA CONDUIT GALVANIZADA IMC D=2"</v>
          </cell>
          <cell r="F1722" t="str">
            <v>ML</v>
          </cell>
          <cell r="G1722">
            <v>32547</v>
          </cell>
        </row>
        <row r="1723">
          <cell r="D1723">
            <v>9687</v>
          </cell>
          <cell r="E1723" t="str">
            <v>UNIÓN CONDUIT GALVANIZADA IMC D=2"</v>
          </cell>
          <cell r="F1723" t="str">
            <v>UN</v>
          </cell>
          <cell r="G1723">
            <v>4954</v>
          </cell>
        </row>
        <row r="1724">
          <cell r="D1724">
            <v>9688</v>
          </cell>
          <cell r="E1724" t="str">
            <v>TUBO CONDUIT GALVANIZADO IMC 3/4"</v>
          </cell>
          <cell r="F1724" t="str">
            <v>ML</v>
          </cell>
          <cell r="G1724">
            <v>11404</v>
          </cell>
        </row>
        <row r="1725">
          <cell r="D1725">
            <v>9689</v>
          </cell>
          <cell r="E1725" t="str">
            <v>UNIÓN CONDUIT GALVANIZADO IMC 3/4"</v>
          </cell>
          <cell r="F1725" t="str">
            <v>UN</v>
          </cell>
          <cell r="G1725">
            <v>983</v>
          </cell>
        </row>
        <row r="1726">
          <cell r="D1726">
            <v>9690</v>
          </cell>
          <cell r="E1726" t="str">
            <v>TUBO  EMT 1 1/4"</v>
          </cell>
          <cell r="F1726" t="str">
            <v>ML</v>
          </cell>
          <cell r="G1726">
            <v>11343</v>
          </cell>
        </row>
        <row r="1727">
          <cell r="D1727">
            <v>9692</v>
          </cell>
          <cell r="E1727" t="str">
            <v>CABLES POSTENSADOS (Incl. Torón de 5/8" ASTM A 416, Grado 270k, anclajes de acuerdo con planos, ductos metálicos galvanizados, equipo para inyectar (Bomba+Mezclador), ... Ver Observaciones</v>
          </cell>
          <cell r="F1727" t="str">
            <v>TON-M</v>
          </cell>
          <cell r="G1727">
            <v>935</v>
          </cell>
        </row>
        <row r="1728">
          <cell r="D1728">
            <v>9694</v>
          </cell>
          <cell r="E1728" t="str">
            <v>MORTERO SIN CONTRACCIÓN DE ALTAS RESISTENCIAS</v>
          </cell>
          <cell r="F1728" t="str">
            <v>KG</v>
          </cell>
          <cell r="G1728">
            <v>3527</v>
          </cell>
        </row>
        <row r="1729">
          <cell r="D1729">
            <v>9695</v>
          </cell>
          <cell r="E1729" t="str">
            <v>LIMPIEZA GRADO DE LIMPIEZA SEGÚN NORMA SSPC-SP1 - LIMPIEZA CON SOLVENTES PARA ESTRUCTURA PESADA</v>
          </cell>
          <cell r="F1729" t="str">
            <v>KG</v>
          </cell>
          <cell r="G1729">
            <v>152</v>
          </cell>
        </row>
        <row r="1730">
          <cell r="D1730">
            <v>9696</v>
          </cell>
          <cell r="E1730" t="str">
            <v>LIMPIEZA GRADO DE LIMPIEZA SEGÚN NORMA SSPC-SP2 - LIMPIEZA MANUAL PARA ESTRUCTURA PESADA</v>
          </cell>
          <cell r="F1730" t="str">
            <v>KG</v>
          </cell>
          <cell r="G1730">
            <v>152</v>
          </cell>
        </row>
        <row r="1731">
          <cell r="D1731">
            <v>9697</v>
          </cell>
          <cell r="E1731" t="str">
            <v>LIMPIEZA GRADO DE LIMPIEZA SEGÚN NORMA SSPC-SP3 - LIMPIEZA CON HERRAMIENTAS ELÉCTRICAS PARA ESTRUCTURA PESADA</v>
          </cell>
          <cell r="F1731" t="str">
            <v>KG</v>
          </cell>
          <cell r="G1731">
            <v>154</v>
          </cell>
        </row>
        <row r="1732">
          <cell r="D1732">
            <v>9698</v>
          </cell>
          <cell r="E1732" t="str">
            <v>LIMPIEZA GRADO DE LIMPIEZA SEGÚN NORMA SSPC-SP5 - LIMPIEZA CON ABRASIVO METAL BLANCO PARA ESTRUCTURA PESADA</v>
          </cell>
          <cell r="F1732" t="str">
            <v>KG</v>
          </cell>
          <cell r="G1732">
            <v>166</v>
          </cell>
        </row>
        <row r="1733">
          <cell r="D1733">
            <v>9699</v>
          </cell>
          <cell r="E1733" t="str">
            <v>LIMPIEZA GRADO DE LIMPIEZA SEGÚN NORMA SSPC-SP7 - LIMPIEZA CON CHORRO ABRASIVO BRUSH-OFF PARA ESTRUCTURA PESADA</v>
          </cell>
          <cell r="F1733" t="str">
            <v>KG</v>
          </cell>
          <cell r="G1733">
            <v>182</v>
          </cell>
        </row>
        <row r="1734">
          <cell r="D1734">
            <v>9700</v>
          </cell>
          <cell r="E1734" t="str">
            <v>LIMPIEZA GRADO DE LIMPIEZA SEGÚN NORMA SSPC-SP6 - LIMPIEZA CON CHORRO ABRASIVO COMERCIAL PARA ESTRUCTURA PESADA</v>
          </cell>
          <cell r="F1734" t="str">
            <v>KG</v>
          </cell>
          <cell r="G1734">
            <v>172</v>
          </cell>
        </row>
        <row r="1735">
          <cell r="D1735">
            <v>9701</v>
          </cell>
          <cell r="E1735" t="str">
            <v>LIMPIEZA GRADO DE LIMPIEZA SEGÚN NORMA SSPC-SP10 - LIMPIEZA CON CHORRO ABRASIVO METAL CASI BLANCO PARA ESTRUCTURA PESADA</v>
          </cell>
          <cell r="F1735" t="str">
            <v>KG</v>
          </cell>
          <cell r="G1735">
            <v>177</v>
          </cell>
        </row>
        <row r="1736">
          <cell r="D1736">
            <v>9704</v>
          </cell>
          <cell r="E1736" t="str">
            <v>ESCOLTA - COSTO POR ESCOLTA EN CADA RECORRIDO EN PERÍMETRO URBANO</v>
          </cell>
          <cell r="F1736" t="str">
            <v>VIAJE</v>
          </cell>
          <cell r="G1736">
            <v>47600</v>
          </cell>
        </row>
        <row r="1737">
          <cell r="D1737">
            <v>9705</v>
          </cell>
          <cell r="E1737" t="str">
            <v>TRANSPORTE DE EQUIPO DE UNA TONELADA POR VIAJE DIURNO SIN ESCOLTA</v>
          </cell>
          <cell r="F1737" t="str">
            <v>VIAJE</v>
          </cell>
          <cell r="G1737">
            <v>187425</v>
          </cell>
        </row>
        <row r="1738">
          <cell r="D1738">
            <v>9706</v>
          </cell>
          <cell r="E1738" t="str">
            <v>TRANSPORTE DE EQUIPO DE CINCO TONELADAS POR VIAJE DIURNO SIN ESCOLTA</v>
          </cell>
          <cell r="F1738" t="str">
            <v>VIAJE</v>
          </cell>
          <cell r="G1738">
            <v>387345</v>
          </cell>
        </row>
        <row r="1739">
          <cell r="D1739">
            <v>9707</v>
          </cell>
          <cell r="E1739" t="str">
            <v>TRANSPORTE DE EQUIPO DE DIEZ TONELADAS POR VIAJE DIURNO SIN ESCOLTA</v>
          </cell>
          <cell r="F1739" t="str">
            <v>VIAJE</v>
          </cell>
          <cell r="G1739">
            <v>637245</v>
          </cell>
        </row>
        <row r="1740">
          <cell r="D1740">
            <v>9708</v>
          </cell>
          <cell r="E1740" t="str">
            <v>TRANSPORTE DE EQUIPO DE QUINCE TONELADAS POR VIAJE DIURNO SIN ESCOLTA</v>
          </cell>
          <cell r="F1740" t="str">
            <v>VIAJE</v>
          </cell>
          <cell r="G1740">
            <v>887145</v>
          </cell>
        </row>
        <row r="1741">
          <cell r="D1741">
            <v>9709</v>
          </cell>
          <cell r="E1741" t="str">
            <v>TARIFA MES - PERSONAL TÉCNICO - TOPÓGRAFO INSPECTOR HORARIO NOCTURNO (NO INCLUYE FACTOR DE PRESTACIONES)</v>
          </cell>
          <cell r="F1741" t="str">
            <v>MES</v>
          </cell>
          <cell r="G1741">
            <v>3504600</v>
          </cell>
        </row>
        <row r="1742">
          <cell r="D1742">
            <v>9710</v>
          </cell>
          <cell r="E1742" t="str">
            <v>TARIFA MES - PERSONAL TÉCNICO - LABORATORISTA INSPECTOR HORARIO NOCTURNO (NO INCLUYE FACTOR DE PRESTACIONES)</v>
          </cell>
          <cell r="F1742" t="str">
            <v>MES</v>
          </cell>
          <cell r="G1742">
            <v>3105000</v>
          </cell>
        </row>
        <row r="1743">
          <cell r="D1743">
            <v>9711</v>
          </cell>
          <cell r="E1743" t="str">
            <v>TARIFA MES - PERSONAL TÉCNICO - INSPECTOR 2 HORARIO NOCTURNO (NO INCLUYE FACTOR DE PRESTACIONES)</v>
          </cell>
          <cell r="F1743" t="str">
            <v>MES</v>
          </cell>
          <cell r="G1743">
            <v>2296350</v>
          </cell>
        </row>
        <row r="1744">
          <cell r="D1744">
            <v>9712</v>
          </cell>
          <cell r="E1744" t="str">
            <v>TARIFA MES - PERSONAL AUXILIAR TÉCNICO - CADENERO 1 - HORARIO NOCTURNO (NO INCLUYE FACTOR DE PRESTACIONES)</v>
          </cell>
          <cell r="F1744" t="str">
            <v>MES</v>
          </cell>
          <cell r="G1744">
            <v>2173500</v>
          </cell>
        </row>
        <row r="1745">
          <cell r="D1745">
            <v>9713</v>
          </cell>
          <cell r="E1745" t="str">
            <v>TARIFA MES - PERSONAL AUXILIAR TÉCNICO - CADENERO 2 - HORARIO NOCTURNO (NO INCLUYE FACTOR DE PRESTACIONES)</v>
          </cell>
          <cell r="F1745" t="str">
            <v>MES</v>
          </cell>
          <cell r="G1745">
            <v>1892700</v>
          </cell>
        </row>
        <row r="1746">
          <cell r="D1746">
            <v>9714</v>
          </cell>
          <cell r="E1746" t="str">
            <v>TARIFA MES - PERSONAL AUXILIAR TÉCNICO - SECRETARIA - CONDUCTOR O MOTORISTA - HORARIO NOCTURNO (No incluye Factor de Prestaciones)</v>
          </cell>
          <cell r="F1746" t="str">
            <v>MES</v>
          </cell>
          <cell r="G1746">
            <v>1575450</v>
          </cell>
        </row>
        <row r="1747">
          <cell r="D1747">
            <v>9715</v>
          </cell>
          <cell r="E1747" t="str">
            <v>TARIFA MES - PERSONAL DE OBRA - MAESTRO DE OBRA - HORARIO NOCTURNO (NO INCLUYE FACTOR DE PRESTACIONES)</v>
          </cell>
          <cell r="F1747" t="str">
            <v>MES</v>
          </cell>
          <cell r="G1747">
            <v>3679530</v>
          </cell>
        </row>
        <row r="1748">
          <cell r="D1748">
            <v>9717</v>
          </cell>
          <cell r="E1748" t="str">
            <v>MEZCLA ASFÁLTICA EN FRÍO</v>
          </cell>
          <cell r="F1748" t="str">
            <v>M3</v>
          </cell>
          <cell r="G1748">
            <v>1865920</v>
          </cell>
        </row>
        <row r="1749">
          <cell r="D1749">
            <v>9720</v>
          </cell>
          <cell r="E1749" t="str">
            <v>DETERMINACIÓN DE LA RESISTENCIA DE MORTEROS DE CEMENTO HIDRÁULICO A LA COMPRESIÓN, USANDO CUBOS DE 50 MM DE LADO (UNIDAD)</v>
          </cell>
          <cell r="F1749" t="str">
            <v>UN</v>
          </cell>
          <cell r="G1749">
            <v>12852</v>
          </cell>
        </row>
        <row r="1750">
          <cell r="D1750">
            <v>9721</v>
          </cell>
          <cell r="E1750" t="str">
            <v>ALQUILER MES - ESTACIÓN DE TOPOGRAFÍA CON TRÍPODE, DOS BASTONES, DOS PRISMAS CON PORTAPRISMA</v>
          </cell>
          <cell r="F1750" t="str">
            <v>MES</v>
          </cell>
          <cell r="G1750">
            <v>1852830</v>
          </cell>
        </row>
        <row r="1751">
          <cell r="D1751">
            <v>9722</v>
          </cell>
          <cell r="E1751" t="str">
            <v>ALQUILER MES - SISTEMA GPS, BASE, ROVER Y COLECTOR DE DATOS</v>
          </cell>
          <cell r="F1751" t="str">
            <v>MES</v>
          </cell>
          <cell r="G1751">
            <v>6793710</v>
          </cell>
        </row>
        <row r="1752">
          <cell r="D1752">
            <v>9723</v>
          </cell>
          <cell r="E1752" t="str">
            <v>HIDROFUGANTE - PROTECTOR DEL CONCRETO - con ingrediente activo 100% en base a siliconas órganoreactivas de alta penetración</v>
          </cell>
          <cell r="F1752" t="str">
            <v>LT</v>
          </cell>
          <cell r="G1752">
            <v>9750</v>
          </cell>
        </row>
        <row r="1753">
          <cell r="D1753">
            <v>9724</v>
          </cell>
          <cell r="E1753" t="str">
            <v>PORTÁTILES - Procesador minimo: intel, Core i3 4005U, celeron o similar, Memoria RAM de 4 GB(2x2048 MB) Disco duro de 500gb a 7200 rpm Pantalla LED HP BrightView widescreen alta definición con 35,6 cm</v>
          </cell>
          <cell r="F1753" t="str">
            <v>UN/MES</v>
          </cell>
          <cell r="G1753">
            <v>132433</v>
          </cell>
        </row>
        <row r="1754">
          <cell r="D1754">
            <v>9725</v>
          </cell>
          <cell r="E1754" t="str">
            <v>IMPRESORA MULTIFUNCIONAL MONOCROMÁTICA 4 en 1, COPIADORA, IMPRESORA, SCANER Y FAX. 35 ppm, RENDIMIENTO 5000 PAG.</v>
          </cell>
          <cell r="F1754" t="str">
            <v>UN/MES</v>
          </cell>
          <cell r="G1754">
            <v>73574</v>
          </cell>
        </row>
        <row r="1755">
          <cell r="D1755">
            <v>9726</v>
          </cell>
          <cell r="E1755" t="str">
            <v>INSECTICIDA</v>
          </cell>
          <cell r="F1755" t="str">
            <v>LT</v>
          </cell>
          <cell r="G1755">
            <v>29873</v>
          </cell>
        </row>
        <row r="1756">
          <cell r="D1756">
            <v>9727</v>
          </cell>
          <cell r="E1756" t="str">
            <v>CÁMARA DIGITAL COMPACTA MÍNIMO 16.2 MEGAPIXELES, MEMORIA DE 8 GB, VÍDEO HD CON PAUSA Y ZOOM (DIA)</v>
          </cell>
          <cell r="F1756" t="str">
            <v>DIA</v>
          </cell>
          <cell r="G1756">
            <v>94698</v>
          </cell>
        </row>
        <row r="1757">
          <cell r="D1757">
            <v>9728</v>
          </cell>
          <cell r="E1757" t="str">
            <v>POSTE METALICO H=12m BRAZO SENCILLO PINTADO</v>
          </cell>
          <cell r="F1757" t="str">
            <v>UN</v>
          </cell>
          <cell r="G1757">
            <v>1863871</v>
          </cell>
        </row>
        <row r="1758">
          <cell r="D1758">
            <v>9733</v>
          </cell>
          <cell r="E1758" t="str">
            <v>MALLA PARA GAVIÓN CALIBRE 13.0 HUECO DE 8 cm x 10 cm (7.5 cm x 7.5 cm) de 2m x 1m x 1m</v>
          </cell>
          <cell r="F1758" t="str">
            <v>UN</v>
          </cell>
          <cell r="G1758">
            <v>89250</v>
          </cell>
        </row>
        <row r="1759">
          <cell r="D1759">
            <v>9736</v>
          </cell>
          <cell r="E1759" t="str">
            <v>JUNTA DE DILATACIÓN - TRAMOS DE 1.00 m (Movimiento +/- 25 mm)</v>
          </cell>
          <cell r="F1759" t="str">
            <v>ML</v>
          </cell>
          <cell r="G1759">
            <v>688799</v>
          </cell>
        </row>
        <row r="1760">
          <cell r="D1760">
            <v>9743</v>
          </cell>
          <cell r="E1760" t="str">
            <v>PRUEBA DE HERMETICIDAD POR EL MÉTODO DE PRESIÓN POSITIVA CON AIRE PARA REDES DE ALCANTARILLADO - TRAMOS DE Ø 6" A Ø 12"</v>
          </cell>
          <cell r="F1760" t="str">
            <v>TRAMO</v>
          </cell>
          <cell r="G1760">
            <v>543235</v>
          </cell>
        </row>
        <row r="1761">
          <cell r="D1761">
            <v>9744</v>
          </cell>
          <cell r="E1761" t="str">
            <v>PRUEBA DE HERMETICIDAD POR EL MÉTODO DE PRESIÓN POSITIVA CON AIRE PARA REDES DE ALCANTARILLADO - TRAMOS DE Ø 14" A Ø 24"</v>
          </cell>
          <cell r="F1761" t="str">
            <v>TRAMO</v>
          </cell>
          <cell r="G1761">
            <v>680680</v>
          </cell>
        </row>
        <row r="1762">
          <cell r="D1762">
            <v>9745</v>
          </cell>
          <cell r="E1762" t="str">
            <v>PRUEBA DE HERMETICIDAD POR EL MÉTODO DE PRESIÓN POSITIVA CON AIRE PARA REDES DE ALCANTARILLADO - TRAMOS DE Ø 27" A Ø 40"</v>
          </cell>
          <cell r="F1762" t="str">
            <v>TRAMO</v>
          </cell>
          <cell r="G1762">
            <v>824670</v>
          </cell>
        </row>
        <row r="1763">
          <cell r="D1763">
            <v>9746</v>
          </cell>
          <cell r="E1763" t="str">
            <v>PRUEBA DE HERMETICIDAD POR EL MÉTODO DE PRESIÓN POSITIVA CON AIRE PARA REDES DE ALCANTARILLADO - TRAMOS DE Ø 42" A Ø 50"</v>
          </cell>
          <cell r="F1763" t="str">
            <v>TRAMO</v>
          </cell>
          <cell r="G1763">
            <v>981750</v>
          </cell>
        </row>
        <row r="1764">
          <cell r="D1764">
            <v>9747</v>
          </cell>
          <cell r="E1764" t="str">
            <v>RAJÓN = 6" A 12" (15 - 30 cm)</v>
          </cell>
          <cell r="F1764" t="str">
            <v>M3</v>
          </cell>
          <cell r="G1764">
            <v>38080</v>
          </cell>
        </row>
        <row r="1765">
          <cell r="D1765">
            <v>9752</v>
          </cell>
          <cell r="E1765" t="str">
            <v>MARTILLO DEMOLEDOR DE BAJO IMPACTO</v>
          </cell>
          <cell r="F1765" t="str">
            <v>HR</v>
          </cell>
          <cell r="G1765">
            <v>7438</v>
          </cell>
        </row>
        <row r="1766">
          <cell r="D1766">
            <v>9754</v>
          </cell>
          <cell r="E1766" t="str">
            <v>PINTURA (LÁTEX) ACRÍLICA BASE AGUA - Pintura base agua con tecnología acrílica avanzada de uso exterior que ofrece protección a rayos ultravioleta y factores climáticos.</v>
          </cell>
          <cell r="F1766" t="str">
            <v>GLN</v>
          </cell>
          <cell r="G1766">
            <v>62100</v>
          </cell>
        </row>
        <row r="1767">
          <cell r="D1767">
            <v>9759</v>
          </cell>
          <cell r="E1767" t="str">
            <v>MEDICIÓN PERFIL LONGITUDINAL CON EQUIPO DE ALTO RENDIMIENTO Y DETERMINACIÓN DEL IRI. PAV. CON SUPERFICIE FLEXIBLE,RÍGIDA Y/O AFIRMADO MALLA VIAL RURAL BOGOTÁ. INCL. VER OBSERVACIONES</v>
          </cell>
          <cell r="F1767" t="str">
            <v>Km-Car</v>
          </cell>
          <cell r="G1767">
            <v>78100</v>
          </cell>
        </row>
        <row r="1768">
          <cell r="D1768">
            <v>9764</v>
          </cell>
          <cell r="E1768" t="str">
            <v>TUBO CONDUIT GALVANIZADO IMC 3"</v>
          </cell>
          <cell r="F1768" t="str">
            <v>ML</v>
          </cell>
          <cell r="G1768">
            <v>76332</v>
          </cell>
        </row>
        <row r="1769">
          <cell r="D1769">
            <v>9765</v>
          </cell>
          <cell r="E1769" t="str">
            <v>TUBO METÁLICO RIGID GALVANIZADO DE 6"</v>
          </cell>
          <cell r="F1769" t="str">
            <v>ML</v>
          </cell>
          <cell r="G1769">
            <v>370178</v>
          </cell>
        </row>
        <row r="1770">
          <cell r="D1770">
            <v>9766</v>
          </cell>
          <cell r="E1770" t="str">
            <v>CONECTOR MECÁNICO GD. CUERPO: DOBLE Y PERNO DE SUJECIÓN EN U. TUBO DE 3" VARILLA 3" - 3 1/2", 4 SOL - 2/0 STR</v>
          </cell>
          <cell r="F1770" t="str">
            <v>UN</v>
          </cell>
          <cell r="G1770">
            <v>122670</v>
          </cell>
        </row>
        <row r="1771">
          <cell r="D1771">
            <v>9767</v>
          </cell>
          <cell r="E1771" t="str">
            <v>CONECTOR MECÁNICO GD. CUERPO: DOBLE Y PERNO DE SUJECIÓN EN U. TUBO DE 6" , 4 SOL - 2/0 STR</v>
          </cell>
          <cell r="F1771" t="str">
            <v>UN</v>
          </cell>
          <cell r="G1771">
            <v>258612</v>
          </cell>
        </row>
        <row r="1772">
          <cell r="D1772">
            <v>9768</v>
          </cell>
          <cell r="E1772" t="str">
            <v>PASO PLÁSTICO EN POLIPROPILENO DE ALTO IMPACTO CON MATERIAL ORIGINAL. DE 0.40m DE ANCHO x 0.30m DE FONDO x 3.5cm DE GROSOR. Libre de todo mantenimiento de anticorrosivo de inmunizantes y de pintura.</v>
          </cell>
          <cell r="F1772" t="str">
            <v>UN</v>
          </cell>
          <cell r="G1772">
            <v>73780</v>
          </cell>
        </row>
        <row r="1773">
          <cell r="D1773">
            <v>9773</v>
          </cell>
          <cell r="E1773" t="str">
            <v>CABLE ACERO GALVANIZADO A.A 6 x 19 DE 5/8 EN TRAMOS SEGÚN PLANOS, POR VIGAS. Incl. TORON DE 5/8"</v>
          </cell>
          <cell r="F1773" t="str">
            <v>ML</v>
          </cell>
          <cell r="G1773">
            <v>16839</v>
          </cell>
        </row>
        <row r="1774">
          <cell r="D1774">
            <v>9774</v>
          </cell>
          <cell r="E1774" t="str">
            <v>APOYO ELASTOMÉRICO DE 30x30x5,0cm CON 4 REFUERZOS INTERNOS DE 1/8" A-36. DUREZA 60 SHORE A, ESFUERZO DE COMPRESIÓN APOYOS DE 112 Kg/cm2.</v>
          </cell>
          <cell r="F1774" t="str">
            <v>UN</v>
          </cell>
          <cell r="G1774">
            <v>235468</v>
          </cell>
        </row>
        <row r="1775">
          <cell r="D1775">
            <v>9775</v>
          </cell>
          <cell r="E1775" t="str">
            <v>APOYO ELASTOMÉRICO DE 20x20x5,0cm CON 4 REFUERZOS INTERNOS DE 1/8" A-36. DUREZA 60 SHORE A, ESFUERZO DE COMPRESIÓN APOYOS DE 112 Kg/cm2.</v>
          </cell>
          <cell r="F1775" t="str">
            <v>UN</v>
          </cell>
          <cell r="G1775">
            <v>115391</v>
          </cell>
        </row>
        <row r="1776">
          <cell r="D1776">
            <v>9789</v>
          </cell>
          <cell r="E1776" t="str">
            <v>SEÑAL ELEVADA BS, TABLERO 3.097m x 2.228m REFLECTIVO DIAMANTE, SOPORTE EN TUBO GALVANIZADO DE 12" EN 7m. CERCHA EN TUBO DE 4" EN 3mm Y 2" EN 2mm. INCL. SUMINIST. E INSTALAC</v>
          </cell>
          <cell r="F1776" t="str">
            <v>UN</v>
          </cell>
          <cell r="G1776">
            <v>6069476</v>
          </cell>
        </row>
        <row r="1777">
          <cell r="D1777">
            <v>9790</v>
          </cell>
          <cell r="E1777" t="str">
            <v>SEÑAL INFORMATIVA SI-05, TABLERO 1.401m x 0.512m REFLECTIVO ALTA INTENSIDAD, PEDESTAL EN ÁNGULO DE 2"x2"x1/4" H= 2.60m EN PINTURA ELECTROSTÁTICA. INCL. SUMINIST. E INSTALAC</v>
          </cell>
          <cell r="F1777" t="str">
            <v>UN</v>
          </cell>
          <cell r="G1777">
            <v>594762</v>
          </cell>
        </row>
        <row r="1778">
          <cell r="D1778">
            <v>9791</v>
          </cell>
          <cell r="E1778" t="str">
            <v>SEÑAL INFORMATIVA SI-05, TABLERO 1.167m x 0.512m REFLECTIVO ALTA INTENSIDAD, PEDESTAL EN ÁNGULO DE 2"x2"x1/4" H= 2.60m EN PINTURA ELECTROSTÁTICA. INCL. SUMINIST. E INSTALAC</v>
          </cell>
          <cell r="F1778" t="str">
            <v>UN</v>
          </cell>
          <cell r="G1778">
            <v>594762</v>
          </cell>
        </row>
        <row r="1779">
          <cell r="D1779">
            <v>9792</v>
          </cell>
          <cell r="E1779" t="str">
            <v>SEÑAL INFORMATIVA SI-05, TABLERO 1.190m x 0.512m REFLECTIVO ALTA INTENSIDAD, PEDESTAL EN ÁNGULO DE 2"x2"x1/4" H= 2.60m EN PINTURA ELECTROSTÁTICA. INCL. SUMINIST. E INSTALAC</v>
          </cell>
          <cell r="F1779" t="str">
            <v>UN</v>
          </cell>
          <cell r="G1779">
            <v>594762</v>
          </cell>
        </row>
        <row r="1780">
          <cell r="D1780">
            <v>9796</v>
          </cell>
          <cell r="E1780" t="str">
            <v>SEÑAL ELEVADA BS, TABLERO 2.414m x 1.380m REFLECTIVO DIAMANTE, SOPORTE EN TUBO GALVANIZADO DE 12" EN 7m. CERCHA EN TUBO DE 4" EN 3mm Y 2" EN 2mm. INCL. SUMINIST. E INSTALAC</v>
          </cell>
          <cell r="F1780" t="str">
            <v>UN</v>
          </cell>
          <cell r="G1780">
            <v>6069476</v>
          </cell>
        </row>
        <row r="1781">
          <cell r="D1781">
            <v>9797</v>
          </cell>
          <cell r="E1781" t="str">
            <v>SEÑAL ELEVADA BS, TABLERO 3.322m x 2.111m REFLECTIVO DIAMANTE, SOPORTE EN TUBO GALVANIZADO DE 12" EN 7m. CERCHA EN TUBO DE 4" EN 3mm Y 2" EN 2mm. INCL. SUMINIST. E INSTALAC</v>
          </cell>
          <cell r="F1781" t="str">
            <v>UN</v>
          </cell>
          <cell r="G1781">
            <v>6903071</v>
          </cell>
        </row>
        <row r="1782">
          <cell r="D1782">
            <v>9798</v>
          </cell>
          <cell r="E1782" t="str">
            <v>REEMPLAZO DE TABLERO SEÑAL ELEVADA BS, POR TABLERO GALVANIZADO  CALIBRE 20 3.914m x 1.972m REFLECTIVO DIAMANTE. INCL. SUMINIST. E INSTALAC</v>
          </cell>
          <cell r="F1782" t="str">
            <v>UN</v>
          </cell>
          <cell r="G1782">
            <v>3808000</v>
          </cell>
        </row>
        <row r="1783">
          <cell r="D1783">
            <v>9799</v>
          </cell>
          <cell r="E1783" t="str">
            <v>SEÑAL INFORMATIVA SI-05C, TABLERO 60.64cm x 82.50cm REFLECTIVO ALTA INTENSIDAD, PEDESTAL EN ÁNGULO DE 2"x2"x1/4" H= 2.60m EN PINTURA ELECTROSTÁTICA. INCL. SUMINIST. E INSTALAC</v>
          </cell>
          <cell r="F1783" t="str">
            <v>UN</v>
          </cell>
          <cell r="G1783">
            <v>493493</v>
          </cell>
        </row>
        <row r="1784">
          <cell r="D1784">
            <v>9800</v>
          </cell>
          <cell r="E1784" t="str">
            <v>SEÑAL INFORMATIVA SI-05C, TABLERO 75.09cm x 82.50cm REFLECTIVO ALTA INTENSIDAD, PEDESTAL EN ÁNGULO DE 2"x2"x1/4" H= 2.60m EN PINTURA ELECTROSTÁTICA. INCL. SUMINIST. E INSTALAC</v>
          </cell>
          <cell r="F1784" t="str">
            <v>UN</v>
          </cell>
          <cell r="G1784">
            <v>493493</v>
          </cell>
        </row>
        <row r="1785">
          <cell r="D1785">
            <v>9801</v>
          </cell>
          <cell r="E1785" t="str">
            <v>SEÑAL INFORMATIVA SI-05C, TABLERO 76.09cm x 97.51cm REFLECTIVO ALTA INTENSIDAD, PEDESTAL EN ÁNGULO DE 2"x2"x1/4" H= 2.60m EN PINTURA ELECTROSTÁTICA. INCL. SUMINIST. E INSTALAC</v>
          </cell>
          <cell r="F1785" t="str">
            <v>UN</v>
          </cell>
          <cell r="G1785">
            <v>493493</v>
          </cell>
        </row>
        <row r="1786">
          <cell r="D1786">
            <v>9802</v>
          </cell>
          <cell r="E1786" t="str">
            <v>SEÑAL INFORMATIVA SI-05C, TABLERO 75.01cm x 82.50cm REFLECTIVO ALTA INTENSIDAD, PEDESTAL EN ÁNGULO DE 2"x2"x1/4" H= 2.60m EN PINTURA ELECTROSTÁTICA. INCL. SUMINIST. E INSTALAC</v>
          </cell>
          <cell r="F1786" t="str">
            <v>UN</v>
          </cell>
          <cell r="G1786">
            <v>493493</v>
          </cell>
        </row>
        <row r="1787">
          <cell r="D1787">
            <v>9804</v>
          </cell>
          <cell r="E1787" t="str">
            <v>SEÑAL INFORMATIVA SI-05, TABLERO 1.119m x 0.512m REFLECTIVO ALTA INTENSIDAD, PEDESTAL EN ÁNGULO DE 2"x2"x1/4" H= 2.60m EN PINTURA ELECTROSTÁTICA. INCL. SUMINIST. E INSTALAC</v>
          </cell>
          <cell r="F1787" t="str">
            <v>UN</v>
          </cell>
          <cell r="G1787">
            <v>779450</v>
          </cell>
        </row>
        <row r="1788">
          <cell r="D1788">
            <v>9807</v>
          </cell>
          <cell r="E1788" t="str">
            <v>TOTEM H=12m, DESMONTE INCL. TRASLADO Y MONTAJE EN SITIO SELECCIONADO TRANSPORTE DE ESTRUCTURA DE TOTEM SEGÚN PLANOS DE DISEÑO, INCL. LOS ACABADOS, LOGOS Y MAPA, SIN RELOJ PARA EXTERIORES DE DOBLE CARA</v>
          </cell>
          <cell r="F1788" t="str">
            <v>UN</v>
          </cell>
          <cell r="G1788">
            <v>25301572</v>
          </cell>
        </row>
        <row r="1789">
          <cell r="D1789">
            <v>9808</v>
          </cell>
          <cell r="E1789" t="str">
            <v>DESMONTE Y TRASLADO CABINA PARA PAGO. INCLUYE VENTANAS PUNTO DE PAGO. SUMINISTRO E INSTALACIÓN.</v>
          </cell>
          <cell r="F1789" t="str">
            <v>UN</v>
          </cell>
          <cell r="G1789">
            <v>4301902</v>
          </cell>
        </row>
        <row r="1790">
          <cell r="D1790">
            <v>9809</v>
          </cell>
          <cell r="E1790" t="str">
            <v>DESMONTE DE TORNIQUETES EN ÁREA DE ACCESO A ESTACIONES DE TRANSMILENIO</v>
          </cell>
          <cell r="F1790" t="str">
            <v>UN</v>
          </cell>
          <cell r="G1790">
            <v>405496</v>
          </cell>
        </row>
        <row r="1791">
          <cell r="D1791">
            <v>9813</v>
          </cell>
          <cell r="E1791" t="str">
            <v>CIELO RASO EN BANDEJA TILE DE 610 mm x 610mm EN ALUZINC PERFORADO PERFIL CLP INCLUYE PERFILES DE FIJACION SISTEMA DE SUSPENSION Y ESPACIO PARA LAMPARAS. SUMINISTRO E INSTALACIÓN</v>
          </cell>
          <cell r="F1791" t="str">
            <v>M2</v>
          </cell>
          <cell r="G1791">
            <v>209841</v>
          </cell>
        </row>
        <row r="1792">
          <cell r="D1792">
            <v>9815</v>
          </cell>
          <cell r="E1792" t="str">
            <v>BARANDAS EN ACERO INOXIDABLE PARA VAGON (BARANDAS INTERNAS. TUBERIA ACERO INOX. D=2" CAL 16. 1 DIVISORIO HORIZONTAL. H= 0,80m L= 2,00m). SUMINISTRO E INSTALACIÓN.</v>
          </cell>
          <cell r="F1792" t="str">
            <v>UN</v>
          </cell>
          <cell r="G1792">
            <v>563703</v>
          </cell>
        </row>
        <row r="1793">
          <cell r="D1793">
            <v>9816</v>
          </cell>
          <cell r="E1793" t="str">
            <v>LUCERNARIO EN POLICARBONATO MACIZO DE e=3mm COLOR CRISTAL, SOPORTES EN PERFIL TUBULAR DE 0,25m x 0,25m CADA 1,20m POR ENCIMA Y DEBAJO, CONNECTOR CADA 2.05m.INCL FLANCHES POLICARBONATO. SUMIN E INSTAL.</v>
          </cell>
          <cell r="F1793" t="str">
            <v>M2</v>
          </cell>
          <cell r="G1793">
            <v>533705</v>
          </cell>
        </row>
        <row r="1794">
          <cell r="D1794">
            <v>9817</v>
          </cell>
          <cell r="E1794" t="str">
            <v>VENTANAS EN ALUMINIO TIPO LENHER DE 1,20m x 0,30m CON ALFAJIA EN ALUMINIO Y VIDRIO LAMINADO DE 3+3 (6 mm). SUMINISTRO E INSTALACIÓN</v>
          </cell>
          <cell r="F1794" t="str">
            <v>UN</v>
          </cell>
          <cell r="G1794">
            <v>279194</v>
          </cell>
        </row>
        <row r="1795">
          <cell r="D1795">
            <v>9819</v>
          </cell>
          <cell r="E1795" t="str">
            <v>VINILO ADHESIVO FABRICADA EN LÁMINA DE ALUMINIO ANODIZADO 1.5mm PARA RUTEROS VALLA "SALIDA GRACIAS OTROS DESTINOS"(275cm x 31,6cm) SEGÚN MANUAL DE IMAGEN DE TRANSMILENIO. SUMINISTRO E INSTALACIÓN.</v>
          </cell>
          <cell r="F1795" t="str">
            <v>UN</v>
          </cell>
          <cell r="G1795">
            <v>1276275</v>
          </cell>
        </row>
        <row r="1796">
          <cell r="D1796">
            <v>9822</v>
          </cell>
          <cell r="E1796" t="str">
            <v>PINTURA SILOXANO MONO-COMPONENTE. ALTA ADHERENCIA, ALTA RESISTENCIA A LOS GRAFFITIS, A LOS RAYOS UV, ALTA LAVABILIDAD. NO REQUIERE DILUCIÓN. (6 - 10 M2 / Gl   @ 15 mils.</v>
          </cell>
          <cell r="F1796" t="str">
            <v>GLN</v>
          </cell>
          <cell r="G1796">
            <v>353900</v>
          </cell>
        </row>
        <row r="1797">
          <cell r="D1797">
            <v>9828</v>
          </cell>
          <cell r="E1797" t="str">
            <v>MEZCLA ASFÁLTICA EN CALIENTE DE ALTO MÓDULO MAM-20 CON CEMENTO ASFÁLTICO TIPO V</v>
          </cell>
          <cell r="F1797" t="str">
            <v>M3</v>
          </cell>
          <cell r="G1797">
            <v>849000</v>
          </cell>
        </row>
        <row r="1798">
          <cell r="D1798">
            <v>9832</v>
          </cell>
          <cell r="E1798" t="str">
            <v>DENSIDAD BULK DEL LLENANTE MINERAL EN KEROSENE</v>
          </cell>
          <cell r="F1798" t="str">
            <v>UN</v>
          </cell>
          <cell r="G1798">
            <v>214200</v>
          </cell>
        </row>
        <row r="1799">
          <cell r="D1799">
            <v>9833</v>
          </cell>
          <cell r="E1799" t="str">
            <v>TARIFA HORA - PERSONAL DE OBRA - OFICIAL NOCTURNO (INCLUYE FACTOR DE PRESTACIONES)</v>
          </cell>
          <cell r="F1799" t="str">
            <v>HR</v>
          </cell>
          <cell r="G1799">
            <v>12161</v>
          </cell>
        </row>
        <row r="1800">
          <cell r="D1800">
            <v>9834</v>
          </cell>
          <cell r="E1800" t="str">
            <v>TARIFA MES - SERVICIO TELEFÓNICA LOCAL ILIMITADA, INTERNET BANDA ANCHA ILIMITADA 50 MB ESTRATO 2</v>
          </cell>
          <cell r="F1800" t="str">
            <v>MES</v>
          </cell>
          <cell r="G1800">
            <v>118900</v>
          </cell>
        </row>
        <row r="1801">
          <cell r="D1801">
            <v>9835</v>
          </cell>
          <cell r="E1801" t="str">
            <v>TARIFA MES - SERVICIO TELEFÓNICA LOCAL ILIMITADA, INTERNET BANDA ANCHA ILIMITADA 50 MB ESTRATO 3</v>
          </cell>
          <cell r="F1801" t="str">
            <v>MES</v>
          </cell>
          <cell r="G1801">
            <v>118900</v>
          </cell>
        </row>
        <row r="1802">
          <cell r="D1802">
            <v>9836</v>
          </cell>
          <cell r="E1802" t="str">
            <v>TARIFA MES - SERVICIO TELEFÓNICA LOCAL Y LIMITADA, INTERNET BANDA ANCHA ILIMITADA 50 MB ESTRATO 4</v>
          </cell>
          <cell r="F1802" t="str">
            <v>MES</v>
          </cell>
          <cell r="G1802">
            <v>118900</v>
          </cell>
        </row>
        <row r="1803">
          <cell r="D1803">
            <v>9837</v>
          </cell>
          <cell r="E1803" t="str">
            <v>TARIFA MES - SERVICIO TELEFÓNICA LOCAL ILIMITADA, INTERNET BANDA ANCHA ILIMITADA 50 MB ESTRATO 5</v>
          </cell>
          <cell r="F1803" t="str">
            <v>MES</v>
          </cell>
          <cell r="G1803">
            <v>135150</v>
          </cell>
        </row>
        <row r="1804">
          <cell r="D1804">
            <v>9838</v>
          </cell>
          <cell r="E1804" t="str">
            <v>TARIFA MES - SERVICIO TELEFÓNICA LOCAL ILIMITADA, INTERNET BANDA ANCHA ILIMITADA 50 MB ESTRATO 6</v>
          </cell>
          <cell r="F1804" t="str">
            <v>MES</v>
          </cell>
          <cell r="G1804">
            <v>135150</v>
          </cell>
        </row>
        <row r="1805">
          <cell r="D1805">
            <v>9839</v>
          </cell>
          <cell r="E1805" t="str">
            <v>TARIFA  - LEVANTAMIENTO DE ACTAS DE FACHADA (Incluye personal, logística, papelería, fotografía).</v>
          </cell>
          <cell r="F1805" t="str">
            <v>UN</v>
          </cell>
          <cell r="G1805">
            <v>11310</v>
          </cell>
        </row>
        <row r="1806">
          <cell r="D1806">
            <v>9840</v>
          </cell>
          <cell r="E1806" t="str">
            <v>TARIFA MES - EDICIÓN DE INFORME MENSUAL DE INTERVENTORÍA O CONSULTORÍA. Incluye 4 tapas plastificadas tamaño carta color blanco, con 6 tornillos, hojas de papel bond tamaño carta 75 gramos, 170 folios</v>
          </cell>
          <cell r="F1806" t="str">
            <v>UN/MES</v>
          </cell>
          <cell r="G1806">
            <v>184000</v>
          </cell>
        </row>
        <row r="1807">
          <cell r="D1807">
            <v>9842</v>
          </cell>
          <cell r="E1807" t="str">
            <v>CUBIERTA DE VAGÓN LISA TIPO SÁNDWICH DECK EN ALUZINC CALIBRE 26 (SUM. E INSTAL.) PINTADA AL HORNO POR LAS DOS CARAS COLOR A ELEGIR CON AISLAMIENTO ACÚSTICO EN FIBRA DE VIDRIO DE 30mm CON SUS RESPEC</v>
          </cell>
          <cell r="F1807" t="str">
            <v>M2</v>
          </cell>
          <cell r="G1807">
            <v>185779</v>
          </cell>
        </row>
        <row r="1808">
          <cell r="D1808">
            <v>9845</v>
          </cell>
          <cell r="E1808" t="str">
            <v>SPLP - EXTRACCIÓN DE METALES PESADOS</v>
          </cell>
          <cell r="F1808" t="str">
            <v>UN</v>
          </cell>
          <cell r="G1808">
            <v>214200</v>
          </cell>
        </row>
        <row r="1809">
          <cell r="D1809">
            <v>9846</v>
          </cell>
          <cell r="E1809" t="str">
            <v>ENSAYO DE LIXIVIACIÓN - BARIO</v>
          </cell>
          <cell r="F1809" t="str">
            <v>UN</v>
          </cell>
          <cell r="G1809">
            <v>42840</v>
          </cell>
        </row>
        <row r="1810">
          <cell r="D1810">
            <v>9847</v>
          </cell>
          <cell r="E1810" t="str">
            <v>ENSAYO DE LIXIVIACIÓN - ARSENICO</v>
          </cell>
          <cell r="F1810" t="str">
            <v>UN</v>
          </cell>
          <cell r="G1810">
            <v>47600</v>
          </cell>
        </row>
        <row r="1811">
          <cell r="D1811">
            <v>9848</v>
          </cell>
          <cell r="E1811" t="str">
            <v>ENSAYO DE LIXIVIACIÓN - CROMO</v>
          </cell>
          <cell r="F1811" t="str">
            <v>UN</v>
          </cell>
          <cell r="G1811">
            <v>47600</v>
          </cell>
        </row>
        <row r="1812">
          <cell r="D1812">
            <v>9849</v>
          </cell>
          <cell r="E1812" t="str">
            <v>ENSAYO DE LIXIVIACIÓN - COBRE</v>
          </cell>
          <cell r="F1812" t="str">
            <v>UN</v>
          </cell>
          <cell r="G1812">
            <v>35000</v>
          </cell>
        </row>
        <row r="1813">
          <cell r="D1813">
            <v>9850</v>
          </cell>
          <cell r="E1813" t="str">
            <v>ENSAYO DE LIXIVIACIÓN - MOLIBDENO</v>
          </cell>
          <cell r="F1813" t="str">
            <v>UN</v>
          </cell>
          <cell r="G1813">
            <v>42840</v>
          </cell>
        </row>
        <row r="1814">
          <cell r="D1814">
            <v>9851</v>
          </cell>
          <cell r="E1814" t="str">
            <v>ENSAYO DE LIXIVIACIÓN - NIQUEL</v>
          </cell>
          <cell r="F1814" t="str">
            <v>UN</v>
          </cell>
          <cell r="G1814">
            <v>42840</v>
          </cell>
        </row>
        <row r="1815">
          <cell r="D1815">
            <v>9852</v>
          </cell>
          <cell r="E1815" t="str">
            <v>ENSAYO DE LIXIVIACIÓN - PLOMO</v>
          </cell>
          <cell r="F1815" t="str">
            <v>UN</v>
          </cell>
          <cell r="G1815">
            <v>42840</v>
          </cell>
        </row>
        <row r="1816">
          <cell r="D1816">
            <v>9853</v>
          </cell>
          <cell r="E1816" t="str">
            <v>ENSAYO DE LIXIVIACIÓN - SELENIO</v>
          </cell>
          <cell r="F1816" t="str">
            <v>UN</v>
          </cell>
          <cell r="G1816">
            <v>47600</v>
          </cell>
        </row>
        <row r="1817">
          <cell r="D1817">
            <v>9854</v>
          </cell>
          <cell r="E1817" t="str">
            <v>ENSAYO DE LIXIVIACIÓN - ZINC</v>
          </cell>
          <cell r="F1817" t="str">
            <v>UN</v>
          </cell>
          <cell r="G1817">
            <v>42840</v>
          </cell>
        </row>
        <row r="1818">
          <cell r="D1818">
            <v>9855</v>
          </cell>
          <cell r="E1818" t="str">
            <v>ENSAYO DE LIXIVIACIÓN - CADMIO</v>
          </cell>
          <cell r="F1818" t="str">
            <v>UN</v>
          </cell>
          <cell r="G1818">
            <v>42840</v>
          </cell>
        </row>
        <row r="1819">
          <cell r="D1819">
            <v>9856</v>
          </cell>
          <cell r="E1819" t="str">
            <v>ENSAYO DE LIXIVIACIÓN - MERCURIO</v>
          </cell>
          <cell r="F1819" t="str">
            <v>UN</v>
          </cell>
          <cell r="G1819">
            <v>47600</v>
          </cell>
        </row>
        <row r="1820">
          <cell r="D1820">
            <v>9857</v>
          </cell>
          <cell r="E1820" t="str">
            <v>ENSAYO DE LIXIVIACIÓN - ANTIMONIO</v>
          </cell>
          <cell r="F1820" t="str">
            <v>UN</v>
          </cell>
          <cell r="G1820">
            <v>40000</v>
          </cell>
        </row>
        <row r="1821">
          <cell r="D1821">
            <v>9860</v>
          </cell>
          <cell r="E1821" t="str">
            <v>SEÑAL TEMPORAL MÓVIL ECONÓMICA CON TRÍPODE TIPO SIO, SP, SI, SR DE (100 x 50 - 75 x 75 - 80 x 50) LÁMINA GALVANIZADA CAL. 20 Y ÁNGULOS DE 1" x 1/2" x 1/8".</v>
          </cell>
          <cell r="F1821" t="str">
            <v>UN</v>
          </cell>
          <cell r="G1821">
            <v>186711</v>
          </cell>
        </row>
        <row r="1822">
          <cell r="D1822">
            <v>9861</v>
          </cell>
          <cell r="E1822" t="str">
            <v>BARRICADA METÁLICA CON SEÑAL DE DESVÍO O VÍA CERRADA DE 2.40 m CINTA GRADO INGENIERÍA SHEETING</v>
          </cell>
          <cell r="F1822" t="str">
            <v>UN</v>
          </cell>
          <cell r="G1822">
            <v>297500</v>
          </cell>
        </row>
        <row r="1823">
          <cell r="D1823">
            <v>9862</v>
          </cell>
          <cell r="E1823" t="str">
            <v>PERMEABILIDAD DE SUELOS GRANULARES (CABEZA CONSTANTE)</v>
          </cell>
          <cell r="F1823" t="str">
            <v>UN</v>
          </cell>
          <cell r="G1823">
            <v>214200</v>
          </cell>
        </row>
        <row r="1824">
          <cell r="D1824">
            <v>9864</v>
          </cell>
          <cell r="E1824" t="str">
            <v>PERMEABILIDAD DEL CONCRETO AL AGUA</v>
          </cell>
          <cell r="F1824" t="str">
            <v>UN</v>
          </cell>
          <cell r="G1824">
            <v>242820</v>
          </cell>
        </row>
        <row r="1825">
          <cell r="D1825">
            <v>9869</v>
          </cell>
          <cell r="E1825" t="str">
            <v>DISEÑO DE MEZCLA DE SUELO - CEMENTO (NO INCLUYE PRUEBA DE DURABILIDAD)</v>
          </cell>
          <cell r="F1825" t="str">
            <v>UN</v>
          </cell>
          <cell r="G1825">
            <v>652200</v>
          </cell>
        </row>
        <row r="1826">
          <cell r="D1826">
            <v>9873</v>
          </cell>
          <cell r="E1826" t="str">
            <v>ENSAYO DE CLASIFICACIÓN DE LOS COMPONENTES DE LOS ÁRIDOS GRUESOS RECICLADOS</v>
          </cell>
          <cell r="F1826" t="str">
            <v>UN</v>
          </cell>
          <cell r="G1826">
            <v>61859</v>
          </cell>
        </row>
        <row r="1827">
          <cell r="D1827">
            <v>9879</v>
          </cell>
          <cell r="E1827" t="str">
            <v>CONDUCTIVIDAD</v>
          </cell>
          <cell r="F1827" t="str">
            <v>UN</v>
          </cell>
          <cell r="G1827">
            <v>10000</v>
          </cell>
        </row>
        <row r="1828">
          <cell r="D1828">
            <v>9880</v>
          </cell>
          <cell r="E1828" t="str">
            <v>OLOR</v>
          </cell>
          <cell r="F1828" t="str">
            <v>UN</v>
          </cell>
          <cell r="G1828">
            <v>2975</v>
          </cell>
        </row>
        <row r="1829">
          <cell r="D1829">
            <v>9881</v>
          </cell>
          <cell r="E1829" t="str">
            <v>CADMIO TOTAL</v>
          </cell>
          <cell r="F1829" t="str">
            <v>UN</v>
          </cell>
          <cell r="G1829">
            <v>39270</v>
          </cell>
        </row>
        <row r="1830">
          <cell r="D1830">
            <v>9882</v>
          </cell>
          <cell r="E1830" t="str">
            <v>COBRE TOTAL</v>
          </cell>
          <cell r="F1830" t="str">
            <v>UN</v>
          </cell>
          <cell r="G1830">
            <v>32130</v>
          </cell>
        </row>
        <row r="1831">
          <cell r="D1831">
            <v>9883</v>
          </cell>
          <cell r="E1831" t="str">
            <v>MERCURIO TOTAL</v>
          </cell>
          <cell r="F1831" t="str">
            <v>UN</v>
          </cell>
          <cell r="G1831">
            <v>42840</v>
          </cell>
        </row>
        <row r="1832">
          <cell r="D1832">
            <v>9884</v>
          </cell>
          <cell r="E1832" t="str">
            <v>NIQUEL TOTAL</v>
          </cell>
          <cell r="F1832" t="str">
            <v>UN</v>
          </cell>
          <cell r="G1832">
            <v>32130</v>
          </cell>
        </row>
        <row r="1833">
          <cell r="D1833">
            <v>9885</v>
          </cell>
          <cell r="E1833" t="str">
            <v>PLOMO TOTAL</v>
          </cell>
          <cell r="F1833" t="str">
            <v>UN</v>
          </cell>
          <cell r="G1833">
            <v>32130</v>
          </cell>
        </row>
        <row r="1834">
          <cell r="D1834">
            <v>9886</v>
          </cell>
          <cell r="E1834" t="str">
            <v>ZINC TOTAL</v>
          </cell>
          <cell r="F1834" t="str">
            <v>UN</v>
          </cell>
          <cell r="G1834">
            <v>32130</v>
          </cell>
        </row>
        <row r="1835">
          <cell r="D1835">
            <v>9887</v>
          </cell>
          <cell r="E1835" t="str">
            <v>DUREZA TOTAL</v>
          </cell>
          <cell r="F1835" t="str">
            <v>UN</v>
          </cell>
          <cell r="G1835">
            <v>11662</v>
          </cell>
        </row>
        <row r="1836">
          <cell r="D1836">
            <v>9888</v>
          </cell>
          <cell r="E1836" t="str">
            <v>FOSFATOS</v>
          </cell>
          <cell r="F1836" t="str">
            <v>UN</v>
          </cell>
          <cell r="G1836">
            <v>28994</v>
          </cell>
        </row>
        <row r="1837">
          <cell r="D1837">
            <v>9896</v>
          </cell>
          <cell r="E1837" t="str">
            <v>LUMINARIA DE EMERGENCIA LED R2 2.4W 6500K  120 o 277V  180 lm DE 60 x 130 x 300 mm</v>
          </cell>
          <cell r="F1837" t="str">
            <v>UN</v>
          </cell>
          <cell r="G1837">
            <v>66087</v>
          </cell>
        </row>
        <row r="1838">
          <cell r="D1838">
            <v>9901</v>
          </cell>
          <cell r="E1838" t="str">
            <v>CABLE MONOPOLAR DE ALUMINIO, CPT HFFR LS PARA 600 V c.a., 75°C CT, CALIBRE 4/0 AWG AA8000 (SIW)</v>
          </cell>
          <cell r="F1838" t="str">
            <v>ML</v>
          </cell>
          <cell r="G1838">
            <v>8958</v>
          </cell>
        </row>
        <row r="1839">
          <cell r="D1839">
            <v>9902</v>
          </cell>
          <cell r="E1839" t="str">
            <v>BORNA TERMINAL DE AUMINIO 1 HUECO, 4/0 AWG</v>
          </cell>
          <cell r="F1839" t="str">
            <v>UN</v>
          </cell>
          <cell r="G1839">
            <v>12087</v>
          </cell>
        </row>
        <row r="1840">
          <cell r="D1840">
            <v>9905</v>
          </cell>
          <cell r="E1840" t="str">
            <v>CABLE 10 AWG EN COBRE CPR HFFR LS 600 V  75° C CT</v>
          </cell>
          <cell r="F1840" t="str">
            <v>ML</v>
          </cell>
          <cell r="G1840">
            <v>2681</v>
          </cell>
        </row>
        <row r="1841">
          <cell r="D1841">
            <v>9906</v>
          </cell>
          <cell r="E1841" t="str">
            <v>REDUCCIÓN EMT 2" A 3/4"</v>
          </cell>
          <cell r="F1841" t="str">
            <v>UN</v>
          </cell>
          <cell r="G1841">
            <v>13685</v>
          </cell>
        </row>
        <row r="1842">
          <cell r="D1842">
            <v>9907</v>
          </cell>
          <cell r="E1842" t="str">
            <v>CONDULETA TIPO T DE 2"</v>
          </cell>
          <cell r="F1842" t="str">
            <v>UN</v>
          </cell>
          <cell r="G1842">
            <v>37817</v>
          </cell>
        </row>
        <row r="1843">
          <cell r="D1843">
            <v>9908</v>
          </cell>
          <cell r="E1843" t="str">
            <v>TUBERÍA CORAZA LIQUID TIGHT 3/4"</v>
          </cell>
          <cell r="F1843" t="str">
            <v>ML</v>
          </cell>
          <cell r="G1843">
            <v>3369</v>
          </cell>
        </row>
        <row r="1844">
          <cell r="D1844">
            <v>9909</v>
          </cell>
          <cell r="E1844" t="str">
            <v>CONECTOR RECTO LIQUID TIGHT 3/4"</v>
          </cell>
          <cell r="F1844" t="str">
            <v>ML</v>
          </cell>
          <cell r="G1844">
            <v>3058</v>
          </cell>
        </row>
        <row r="1845">
          <cell r="D1845">
            <v>9922</v>
          </cell>
          <cell r="E1845" t="str">
            <v>PISO EN MÁRMOL ROYAL VETA</v>
          </cell>
          <cell r="F1845" t="str">
            <v>M2</v>
          </cell>
          <cell r="G1845">
            <v>130000</v>
          </cell>
        </row>
        <row r="1846">
          <cell r="D1846">
            <v>9925</v>
          </cell>
          <cell r="E1846" t="str">
            <v>CHAZO EXPANSIVO DE 5/8" x (2 1/4" - 4 1/4") PARA CONCRETO.</v>
          </cell>
          <cell r="F1846" t="str">
            <v>UN</v>
          </cell>
          <cell r="G1846">
            <v>5147</v>
          </cell>
        </row>
        <row r="1847">
          <cell r="D1847">
            <v>9926</v>
          </cell>
          <cell r="E1847" t="str">
            <v>TUBERÍA CONDUIT PVC D=3/4"</v>
          </cell>
          <cell r="F1847" t="str">
            <v>ML</v>
          </cell>
          <cell r="G1847">
            <v>2407</v>
          </cell>
        </row>
        <row r="1848">
          <cell r="D1848">
            <v>9928</v>
          </cell>
          <cell r="E1848" t="str">
            <v>TORNILLOS A-325</v>
          </cell>
          <cell r="F1848" t="str">
            <v>KG</v>
          </cell>
          <cell r="G1848">
            <v>7598</v>
          </cell>
        </row>
        <row r="1849">
          <cell r="D1849">
            <v>9930</v>
          </cell>
          <cell r="E1849" t="str">
            <v>CERROJO METÁLICO CON ESCUDO EN LÁMINA DE ACERO CON LLAVE MATÁLICA</v>
          </cell>
          <cell r="F1849" t="str">
            <v>UN</v>
          </cell>
          <cell r="G1849">
            <v>72121</v>
          </cell>
        </row>
        <row r="1850">
          <cell r="D1850">
            <v>9931</v>
          </cell>
          <cell r="E1850" t="str">
            <v>MANIJA METÁLICA (Cc 192mm - 160mm - 107mm) CROMADA O NIQUELADA</v>
          </cell>
          <cell r="F1850" t="str">
            <v>UN</v>
          </cell>
          <cell r="G1850">
            <v>7345</v>
          </cell>
        </row>
        <row r="1851">
          <cell r="D1851">
            <v>9933</v>
          </cell>
          <cell r="E1851" t="str">
            <v>CODO 90° 1/4 CXE PVC SANITARIA D= 6"</v>
          </cell>
          <cell r="F1851" t="str">
            <v>UN</v>
          </cell>
          <cell r="G1851">
            <v>104192</v>
          </cell>
        </row>
        <row r="1852">
          <cell r="D1852">
            <v>9934</v>
          </cell>
          <cell r="E1852" t="str">
            <v>TUBERIA PVC U.M.  EXT CORRUGADO/INT LISO U.M. NORMA NTC 3722-1 D=355MM (14")</v>
          </cell>
          <cell r="F1852" t="str">
            <v>ML</v>
          </cell>
          <cell r="G1852">
            <v>130374</v>
          </cell>
        </row>
        <row r="1853">
          <cell r="D1853">
            <v>9935</v>
          </cell>
          <cell r="E1853" t="str">
            <v>TRAGANTE CÚPULA 5" x 4" PLÁSTICAS</v>
          </cell>
          <cell r="F1853" t="str">
            <v>UN</v>
          </cell>
          <cell r="G1853">
            <v>5894</v>
          </cell>
        </row>
        <row r="1854">
          <cell r="D1854">
            <v>9936</v>
          </cell>
          <cell r="E1854" t="str">
            <v>TRAGANTE CÚPULA 6" x 4" EN ALUMINIO</v>
          </cell>
          <cell r="F1854" t="str">
            <v>UN</v>
          </cell>
          <cell r="G1854">
            <v>30810</v>
          </cell>
        </row>
        <row r="1855">
          <cell r="D1855">
            <v>9937</v>
          </cell>
          <cell r="E1855" t="str">
            <v>TEE REDUCIDA PVC SOLDAR DE 1" x 1/2"</v>
          </cell>
          <cell r="F1855" t="str">
            <v>UN</v>
          </cell>
          <cell r="G1855">
            <v>3852</v>
          </cell>
        </row>
        <row r="1856">
          <cell r="D1856">
            <v>9939</v>
          </cell>
          <cell r="E1856" t="str">
            <v>UNIÓN UNIVERSAL D=1"</v>
          </cell>
          <cell r="F1856" t="str">
            <v>UN</v>
          </cell>
          <cell r="G1856">
            <v>8852</v>
          </cell>
        </row>
        <row r="1857">
          <cell r="D1857">
            <v>9940</v>
          </cell>
          <cell r="E1857" t="str">
            <v>VÁLVULA CHEQUE DE 1"</v>
          </cell>
          <cell r="F1857" t="str">
            <v>UN</v>
          </cell>
          <cell r="G1857">
            <v>45220</v>
          </cell>
        </row>
        <row r="1858">
          <cell r="D1858">
            <v>9941</v>
          </cell>
          <cell r="E1858" t="str">
            <v>FLOTADOR MECÁNICO DE 1"</v>
          </cell>
          <cell r="F1858" t="str">
            <v>UN</v>
          </cell>
          <cell r="G1858">
            <v>93177</v>
          </cell>
        </row>
        <row r="1859">
          <cell r="D1859">
            <v>9942</v>
          </cell>
          <cell r="E1859" t="str">
            <v>CELDA M.T. TRIPLEX 17.5 kV , 630A, SECCIONADOR EN AIRE CON FUSIBLES INCLUIDOS.</v>
          </cell>
          <cell r="F1859" t="str">
            <v>UN</v>
          </cell>
          <cell r="G1859">
            <v>17982170</v>
          </cell>
        </row>
        <row r="1860">
          <cell r="D1860">
            <v>9943</v>
          </cell>
          <cell r="E1860" t="str">
            <v>TABLERO TRIFASICO 42 CIRCUITOS CON PUERTA ESPACIO PARA TOTALIZADOR</v>
          </cell>
          <cell r="F1860" t="str">
            <v>UN</v>
          </cell>
          <cell r="G1860">
            <v>360269</v>
          </cell>
        </row>
        <row r="1861">
          <cell r="D1861">
            <v>9944</v>
          </cell>
          <cell r="E1861" t="str">
            <v>CONTACTOR TRIPOLAR 110 V  AC1  18A MÁXIMO HP-60HZ</v>
          </cell>
          <cell r="F1861" t="str">
            <v>UN</v>
          </cell>
          <cell r="G1861">
            <v>132886</v>
          </cell>
        </row>
        <row r="1862">
          <cell r="D1862">
            <v>9945</v>
          </cell>
          <cell r="E1862" t="str">
            <v>CAJA PARA 2 MEDIDORES TRIFÁSICA 57cm x 60cm x 18cm</v>
          </cell>
          <cell r="F1862" t="str">
            <v>UN</v>
          </cell>
          <cell r="G1862">
            <v>168169</v>
          </cell>
        </row>
        <row r="1863">
          <cell r="D1863">
            <v>9948</v>
          </cell>
          <cell r="E1863" t="str">
            <v>CODO DE 90 CONDUIT PVC 3/4"</v>
          </cell>
          <cell r="F1863" t="str">
            <v>UN</v>
          </cell>
          <cell r="G1863">
            <v>1760</v>
          </cell>
        </row>
        <row r="1864">
          <cell r="D1864">
            <v>9949</v>
          </cell>
          <cell r="E1864" t="str">
            <v>UNION PVC CONDUIT DE 3/4"</v>
          </cell>
          <cell r="F1864" t="str">
            <v>UN</v>
          </cell>
          <cell r="G1864">
            <v>464</v>
          </cell>
        </row>
        <row r="1865">
          <cell r="D1865">
            <v>9950</v>
          </cell>
          <cell r="E1865" t="str">
            <v>PISO EN PIZARRA MULTICOLOR DE 30cm x 60cm x 7 - 10mm</v>
          </cell>
          <cell r="F1865" t="str">
            <v>M2</v>
          </cell>
          <cell r="G1865">
            <v>89250</v>
          </cell>
        </row>
        <row r="1866">
          <cell r="D1866">
            <v>9951</v>
          </cell>
          <cell r="E1866" t="str">
            <v>INTERRUPTOR MONOFASICO TERMOMAGNÉTICO DE 16A TIPO INDUSTRIAL</v>
          </cell>
          <cell r="F1866" t="str">
            <v>UN</v>
          </cell>
          <cell r="G1866">
            <v>20533</v>
          </cell>
        </row>
        <row r="1867">
          <cell r="D1867">
            <v>9952</v>
          </cell>
          <cell r="E1867" t="str">
            <v>INTERRUPTOR TRIFASICO TERMOMAGNETICO DE 40A TIPO INDUSTRIAL</v>
          </cell>
          <cell r="F1867" t="str">
            <v>UN</v>
          </cell>
          <cell r="G1867">
            <v>163068</v>
          </cell>
        </row>
        <row r="1868">
          <cell r="D1868">
            <v>9953</v>
          </cell>
          <cell r="E1868" t="str">
            <v>TUBO EN ACERO INOXIDABLE DE 2 1/2" CALIBRE 16 REDONDO</v>
          </cell>
          <cell r="F1868" t="str">
            <v>ML</v>
          </cell>
          <cell r="G1868">
            <v>21382</v>
          </cell>
        </row>
        <row r="1869">
          <cell r="D1869">
            <v>9961</v>
          </cell>
          <cell r="E1869" t="str">
            <v>LÁMINA COLABORANTE 2" CALIBRE 22 (0.75mm)</v>
          </cell>
          <cell r="F1869" t="str">
            <v>M2</v>
          </cell>
          <cell r="G1869">
            <v>36890</v>
          </cell>
        </row>
        <row r="1870">
          <cell r="D1870">
            <v>9962</v>
          </cell>
          <cell r="E1870" t="str">
            <v>TABLA OTOBO P / FORMALETA. TABLA CEPILLADA</v>
          </cell>
          <cell r="F1870" t="str">
            <v>ML</v>
          </cell>
          <cell r="G1870">
            <v>16219</v>
          </cell>
        </row>
        <row r="1871">
          <cell r="D1871">
            <v>9963</v>
          </cell>
          <cell r="E1871" t="str">
            <v>CODO 45° 1/8 CxE PVC SANITARIA D= 6"</v>
          </cell>
          <cell r="F1871" t="str">
            <v>UN</v>
          </cell>
          <cell r="G1871">
            <v>50361</v>
          </cell>
        </row>
        <row r="1872">
          <cell r="D1872">
            <v>9964</v>
          </cell>
          <cell r="E1872" t="str">
            <v>CODO 90° E.L. PARA SOLDAR D= 1/2"</v>
          </cell>
          <cell r="F1872" t="str">
            <v>UN</v>
          </cell>
          <cell r="G1872">
            <v>594</v>
          </cell>
        </row>
        <row r="1873">
          <cell r="D1873">
            <v>9966</v>
          </cell>
          <cell r="E1873" t="str">
            <v>BORNA TERMINAL DE ALUMINIO 1 HUECO BARRIL LARGO, 500 KCMIL</v>
          </cell>
          <cell r="F1873" t="str">
            <v>UN</v>
          </cell>
          <cell r="G1873">
            <v>30206</v>
          </cell>
        </row>
        <row r="1874">
          <cell r="D1874">
            <v>9968</v>
          </cell>
          <cell r="E1874" t="str">
            <v>SEÑALES INFORMATIVAS REGLAMENTARIAS - Letreros Señalética en Trovicel.</v>
          </cell>
          <cell r="F1874" t="str">
            <v>UN</v>
          </cell>
          <cell r="G1874">
            <v>59500</v>
          </cell>
        </row>
        <row r="1875">
          <cell r="D1875">
            <v>9969</v>
          </cell>
          <cell r="E1875" t="str">
            <v>FIRELITE BG-12. ESTACIÓN MANUAL DE ALARMA CON FUERZA DE HALE MÁXIMA DE 5-LB</v>
          </cell>
          <cell r="F1875" t="str">
            <v>UN</v>
          </cell>
          <cell r="G1875">
            <v>438512</v>
          </cell>
        </row>
        <row r="1876">
          <cell r="D1876">
            <v>9970</v>
          </cell>
          <cell r="E1876" t="str">
            <v>FIRELITE DETECTOR DE HUMO FOTOELÉCTRICO - SD355 (Cableado con 2 hilos)</v>
          </cell>
          <cell r="F1876" t="str">
            <v>UN</v>
          </cell>
          <cell r="G1876">
            <v>224226</v>
          </cell>
        </row>
        <row r="1877">
          <cell r="D1877">
            <v>9971</v>
          </cell>
          <cell r="E1877" t="str">
            <v>SYSTEM SENSOR P2R ALARMA AUDIOVISUAL (Cableada con 2 hilos)</v>
          </cell>
          <cell r="F1877" t="str">
            <v>UN</v>
          </cell>
          <cell r="G1877">
            <v>193180</v>
          </cell>
        </row>
        <row r="1878">
          <cell r="D1878">
            <v>9972</v>
          </cell>
          <cell r="E1878" t="str">
            <v>CABLE FPLP ENCAUCHETADO 2X18 AWG</v>
          </cell>
          <cell r="F1878" t="str">
            <v>ML</v>
          </cell>
          <cell r="G1878">
            <v>1257</v>
          </cell>
        </row>
        <row r="1879">
          <cell r="D1879">
            <v>9973</v>
          </cell>
          <cell r="E1879" t="str">
            <v>FIRELITE PANEL DE CONTROL DE ALARMA MS-9600-UDL</v>
          </cell>
          <cell r="F1879" t="str">
            <v>UN</v>
          </cell>
          <cell r="G1879">
            <v>8072150</v>
          </cell>
        </row>
        <row r="1880">
          <cell r="D1880">
            <v>9975</v>
          </cell>
          <cell r="E1880" t="str">
            <v>TAPÓN DE PRUEBA PVC SANITARIA D=6"</v>
          </cell>
          <cell r="F1880" t="str">
            <v>UN</v>
          </cell>
          <cell r="G1880">
            <v>12061</v>
          </cell>
        </row>
        <row r="1881">
          <cell r="D1881">
            <v>9976</v>
          </cell>
          <cell r="E1881" t="str">
            <v>REDUCCION PVC E.L. D= 1" x 1/2" (BUJE SOLDADO)</v>
          </cell>
          <cell r="F1881" t="str">
            <v>UN</v>
          </cell>
          <cell r="G1881">
            <v>1145</v>
          </cell>
        </row>
        <row r="1882">
          <cell r="D1882">
            <v>9977</v>
          </cell>
          <cell r="E1882" t="str">
            <v>REGISTRO DE PASO DIRECTO TIPO PESADO 1/2" EN BRONCE</v>
          </cell>
          <cell r="F1882" t="str">
            <v>UN</v>
          </cell>
          <cell r="G1882">
            <v>55800</v>
          </cell>
        </row>
        <row r="1883">
          <cell r="D1883">
            <v>9978</v>
          </cell>
          <cell r="E1883" t="str">
            <v>TRANSFORMADOR TRIFASICO SECO 150 KVA, 11400 V - 208/120 V</v>
          </cell>
          <cell r="F1883" t="str">
            <v>UN</v>
          </cell>
          <cell r="G1883">
            <v>13392808</v>
          </cell>
        </row>
        <row r="1884">
          <cell r="D1884">
            <v>9979</v>
          </cell>
          <cell r="E1884" t="str">
            <v>CELDA TRANSFORMADOR DE 150 KVA, 13.2 KV. CELDA METÁLICA M.T. PARA ALOJAR TRANSFORMADOR TIPO SECO DE 15 KV. EN LÁMINA COLD ROLLED CAL. 14-16 CON PINTURA EN POLVO ELECTROSTÁTICA</v>
          </cell>
          <cell r="F1884" t="str">
            <v>UN</v>
          </cell>
          <cell r="G1884">
            <v>3310823</v>
          </cell>
        </row>
        <row r="1885">
          <cell r="D1885">
            <v>9980</v>
          </cell>
          <cell r="E1885" t="str">
            <v>CONECTORES PLUG RJ 45 PARA CABLE UTP</v>
          </cell>
          <cell r="F1885" t="str">
            <v>UN</v>
          </cell>
          <cell r="G1885">
            <v>824</v>
          </cell>
        </row>
        <row r="1886">
          <cell r="D1886">
            <v>9981</v>
          </cell>
          <cell r="E1886" t="str">
            <v>PONCHADOR JACK PARA DATOS PARA RJ 45 - PINZA TELEFÓNICA METÁLICA</v>
          </cell>
          <cell r="F1886" t="str">
            <v>UN</v>
          </cell>
          <cell r="G1886">
            <v>55180</v>
          </cell>
        </row>
        <row r="1887">
          <cell r="D1887">
            <v>9982</v>
          </cell>
          <cell r="E1887" t="str">
            <v>TAPA TROQUEL SENCILLO DE 12 cm</v>
          </cell>
          <cell r="F1887" t="str">
            <v>UN</v>
          </cell>
          <cell r="G1887">
            <v>2207</v>
          </cell>
        </row>
        <row r="1888">
          <cell r="D1888">
            <v>9984</v>
          </cell>
          <cell r="E1888" t="str">
            <v>JACK PARA DATOS CATEGORÍA 6A amperios. componente blindado, ponchado a 180.</v>
          </cell>
          <cell r="F1888" t="str">
            <v>ML</v>
          </cell>
          <cell r="G1888">
            <v>23298</v>
          </cell>
        </row>
        <row r="1889">
          <cell r="D1889">
            <v>9985</v>
          </cell>
          <cell r="E1889" t="str">
            <v>SEÑAL EN POLIESTIRENO (30cm x 20cm) FOTOLUMINISCENTE - NORMA NTC - ISO</v>
          </cell>
          <cell r="F1889" t="str">
            <v>UN</v>
          </cell>
          <cell r="G1889">
            <v>17731</v>
          </cell>
        </row>
        <row r="1890">
          <cell r="D1890">
            <v>9986</v>
          </cell>
          <cell r="E1890" t="str">
            <v>SEÑAL EN POLIESTRIENO (30cm x 45cm) REFLECTIVO GRADO INGENIERÍA - NORMA ISO</v>
          </cell>
          <cell r="F1890" t="str">
            <v>UN</v>
          </cell>
          <cell r="G1890">
            <v>75327</v>
          </cell>
        </row>
        <row r="1891">
          <cell r="D1891">
            <v>9987</v>
          </cell>
          <cell r="E1891" t="str">
            <v>LAMINA COLD ROLLED</v>
          </cell>
          <cell r="F1891" t="str">
            <v>KG</v>
          </cell>
          <cell r="G1891">
            <v>3154</v>
          </cell>
        </row>
        <row r="1892">
          <cell r="D1892">
            <v>9988</v>
          </cell>
          <cell r="E1892" t="str">
            <v>PROTECCIÓN CONTRA SOBRETENSIONES TRANSITORIAS - DPS</v>
          </cell>
          <cell r="F1892" t="str">
            <v>UN</v>
          </cell>
          <cell r="G1892">
            <v>1373624</v>
          </cell>
        </row>
        <row r="1893">
          <cell r="D1893">
            <v>9989</v>
          </cell>
          <cell r="E1893" t="str">
            <v>BISAGRA METÁLICA DE NUDO ACERO INOXIDABLE 4" x 3"  2mm</v>
          </cell>
          <cell r="F1893" t="str">
            <v>UN</v>
          </cell>
          <cell r="G1893">
            <v>9583</v>
          </cell>
        </row>
        <row r="1894">
          <cell r="D1894">
            <v>9990</v>
          </cell>
          <cell r="E1894" t="str">
            <v>FALLEBA METÁLICA INCRUSTAR TIPO BÁSCULA 2" (pg)</v>
          </cell>
          <cell r="F1894" t="str">
            <v>UN</v>
          </cell>
          <cell r="G1894">
            <v>12262</v>
          </cell>
        </row>
        <row r="1895">
          <cell r="D1895">
            <v>9991</v>
          </cell>
          <cell r="E1895" t="str">
            <v>TOTALIZADOR TRIFÁSICO 200 A</v>
          </cell>
          <cell r="F1895" t="str">
            <v>UN</v>
          </cell>
          <cell r="G1895">
            <v>355570</v>
          </cell>
        </row>
        <row r="1896">
          <cell r="D1896">
            <v>9992</v>
          </cell>
          <cell r="E1896" t="str">
            <v>TUBO METÁLICO GALVANIZADO DE 3" CALIBRE 14</v>
          </cell>
          <cell r="F1896" t="str">
            <v>ML</v>
          </cell>
          <cell r="G1896">
            <v>19803</v>
          </cell>
        </row>
        <row r="1897">
          <cell r="D1897">
            <v>9993</v>
          </cell>
          <cell r="E1897" t="str">
            <v>AGREGADOS SELECCIONADOS (TAMAÑO MÁXIMO 1") BANDAS SONORAS REDUCE VELOCIDAD.</v>
          </cell>
          <cell r="F1897" t="str">
            <v>M3</v>
          </cell>
          <cell r="G1897">
            <v>72590</v>
          </cell>
        </row>
        <row r="1898">
          <cell r="D1898">
            <v>9994</v>
          </cell>
          <cell r="E1898" t="str">
            <v>RESINA TERMOPLÁSTICA - PINTURA TERMOPLÁSTICA</v>
          </cell>
          <cell r="F1898" t="str">
            <v>KG</v>
          </cell>
          <cell r="G1898">
            <v>7735</v>
          </cell>
        </row>
        <row r="1899">
          <cell r="D1899">
            <v>9995</v>
          </cell>
          <cell r="E1899" t="str">
            <v xml:space="preserve">CAMIÓN CON CALDERA PARA DERRETIR EL TERMOPLÁSTICO </v>
          </cell>
          <cell r="F1899" t="str">
            <v>HR</v>
          </cell>
          <cell r="G1899">
            <v>51791</v>
          </cell>
        </row>
        <row r="1900">
          <cell r="D1900">
            <v>9997</v>
          </cell>
          <cell r="E1900" t="str">
            <v>TRITUBO PE 100 FOPT DE 40mm (1 1/4") RDE 13.5 MULTF Rollo de 500 mt.</v>
          </cell>
          <cell r="F1900" t="str">
            <v>ML</v>
          </cell>
          <cell r="G1900">
            <v>8209</v>
          </cell>
        </row>
        <row r="1901">
          <cell r="D1901">
            <v>9999</v>
          </cell>
          <cell r="E1901" t="str">
            <v>CANALETA METÁLICA DE 12 cm x 5 cm CON TAPA (2.40m)</v>
          </cell>
          <cell r="F1901" t="str">
            <v>ML</v>
          </cell>
          <cell r="G1901">
            <v>14169</v>
          </cell>
        </row>
        <row r="1902">
          <cell r="D1902">
            <v>10000</v>
          </cell>
          <cell r="E1902" t="str">
            <v>CHEVRON 90 cm x 40 cm, REFLECTIVO PRISMÁTICO TIPO VII O SUPERIOR, AMARILLO LIMÓN FLUORESCENTE EN LÁMINA GALVANIZADA, PEDESTAL EN ÁNGULO. Suministro e Instalación.</v>
          </cell>
          <cell r="F1902" t="str">
            <v>ML</v>
          </cell>
          <cell r="G1902">
            <v>199920</v>
          </cell>
        </row>
        <row r="1903">
          <cell r="D1903">
            <v>10009</v>
          </cell>
          <cell r="E1903" t="str">
            <v>PINTURA ACRÍLICA BASE AGUA (e=15mils. Incluye Suministro y Aplicación con Equipo. Incluye Microesferas)</v>
          </cell>
          <cell r="F1903" t="str">
            <v>M2</v>
          </cell>
          <cell r="G1903">
            <v>28560</v>
          </cell>
        </row>
        <row r="1904">
          <cell r="D1904">
            <v>10010</v>
          </cell>
          <cell r="E1904" t="str">
            <v>PINTURA EN FRÍO PARA DEMARCACIÓN DE VÍAS. A= 15 cm. INCLUYE EQUIPO AUTOPROPULSADO Y MANO DE OBRA.</v>
          </cell>
          <cell r="F1904" t="str">
            <v>ML</v>
          </cell>
          <cell r="G1904">
            <v>1299</v>
          </cell>
        </row>
        <row r="1905">
          <cell r="D1905">
            <v>10011</v>
          </cell>
          <cell r="E1905" t="str">
            <v>PINTURA DE TRÁFICO - IMPRIMANTE NEGRO</v>
          </cell>
          <cell r="F1905" t="str">
            <v>ML</v>
          </cell>
          <cell r="G1905">
            <v>1206</v>
          </cell>
        </row>
        <row r="1906">
          <cell r="D1906">
            <v>10012</v>
          </cell>
          <cell r="E1906" t="str">
            <v>PINTURA DE TRÁFICO - IMPRIMANTE NEGRO - Incluye suministro y aplicación</v>
          </cell>
          <cell r="F1906" t="str">
            <v>M2</v>
          </cell>
          <cell r="G1906">
            <v>14578</v>
          </cell>
        </row>
        <row r="1907">
          <cell r="D1907">
            <v>10013</v>
          </cell>
          <cell r="E1907" t="str">
            <v>FENOLES Norma: SM 5530 B, D</v>
          </cell>
          <cell r="F1907" t="str">
            <v>UN</v>
          </cell>
          <cell r="G1907">
            <v>39270</v>
          </cell>
        </row>
        <row r="1908">
          <cell r="D1908">
            <v>10014</v>
          </cell>
          <cell r="E1908" t="str">
            <v>USO DEL PENETRÓMETRO DINÁMICO DE CONO EN APLICACIONES DE PAVIMENTOS A POCA PROFUNDIDAD</v>
          </cell>
          <cell r="F1908" t="str">
            <v>UN</v>
          </cell>
          <cell r="G1908">
            <v>47600</v>
          </cell>
        </row>
        <row r="1909">
          <cell r="D1909">
            <v>10015</v>
          </cell>
          <cell r="E1909" t="str">
            <v>DETERMINACIÓN DE SUELOS EXPANSIVOS (PROBETA)</v>
          </cell>
          <cell r="F1909" t="str">
            <v>UN</v>
          </cell>
          <cell r="G1909">
            <v>54621</v>
          </cell>
        </row>
        <row r="1910">
          <cell r="D1910">
            <v>10016</v>
          </cell>
          <cell r="E1910" t="str">
            <v>DETECCIÓN DEL REFUERZO UTILIZANDO FERROSCAN (POR ELEMENTO)</v>
          </cell>
          <cell r="F1910" t="str">
            <v>UN</v>
          </cell>
          <cell r="G1910">
            <v>188712</v>
          </cell>
        </row>
        <row r="1911">
          <cell r="D1911">
            <v>10017</v>
          </cell>
          <cell r="E1911" t="str">
            <v>DETERMINACIÓN DE LA FINURA DEL CEMENTO HIDRÁULICO POR MEDIO DEL APARATO BLAINE DE PERMEABILIDAD AL AIRE</v>
          </cell>
          <cell r="F1911" t="str">
            <v>UN</v>
          </cell>
          <cell r="G1911">
            <v>58000</v>
          </cell>
        </row>
        <row r="1912">
          <cell r="D1912">
            <v>10018</v>
          </cell>
          <cell r="E1912" t="str">
            <v>DETERMINACIÓN DE LA VISCOSIDAD DEL ASFALTO EMPLEANDO UN VISCOSÍMETRO ROTACIONAL (UNA TEMPERATURA)</v>
          </cell>
          <cell r="F1912" t="str">
            <v>UN</v>
          </cell>
          <cell r="G1912">
            <v>191590</v>
          </cell>
        </row>
        <row r="1913">
          <cell r="D1913">
            <v>10019</v>
          </cell>
          <cell r="E1913" t="str">
            <v>DETERMINACIÓN LÍMITE LÍQUIDO, LÍMITE PLÁSTICO E ÍNDICE DE PLASTICIDAD DE SUELOS</v>
          </cell>
          <cell r="F1913" t="str">
            <v>UN</v>
          </cell>
          <cell r="G1913">
            <v>57001</v>
          </cell>
        </row>
        <row r="1914">
          <cell r="D1914">
            <v>10020</v>
          </cell>
          <cell r="E1914" t="str">
            <v>PH DE LOS SUELOS</v>
          </cell>
          <cell r="F1914" t="str">
            <v>UN</v>
          </cell>
          <cell r="G1914">
            <v>42840</v>
          </cell>
        </row>
        <row r="1915">
          <cell r="D1915">
            <v>10021</v>
          </cell>
          <cell r="E1915" t="str">
            <v>RELACIONES HUMEDAD-DENSIDAD DE MEZCLAS DE SUELO CEMENTO</v>
          </cell>
          <cell r="F1915" t="str">
            <v>UN</v>
          </cell>
          <cell r="G1915">
            <v>183260</v>
          </cell>
        </row>
        <row r="1916">
          <cell r="D1916">
            <v>10022</v>
          </cell>
          <cell r="E1916" t="str">
            <v>HUMEDECIMIENTO Y SECADO DE MEZCLAS COMPACTADAS DE SUELO-CEMENTO</v>
          </cell>
          <cell r="F1916" t="str">
            <v>UN</v>
          </cell>
          <cell r="G1916">
            <v>656880</v>
          </cell>
        </row>
        <row r="1917">
          <cell r="D1917">
            <v>10023</v>
          </cell>
          <cell r="E1917" t="str">
            <v>RESISTENCIA A LA COMPRESIÓN DE LOS CILINDROS MOLDEADOS DE SUELO-CEMENTO</v>
          </cell>
          <cell r="F1917" t="str">
            <v>UN</v>
          </cell>
          <cell r="G1917">
            <v>14691</v>
          </cell>
        </row>
        <row r="1918">
          <cell r="D1918">
            <v>10024</v>
          </cell>
          <cell r="E1918" t="str">
            <v>DETERMINACIÓN DEL POTENCIAL DE CAMBIO VOLUMÉTRICO DE UN SUELO EMPLEANDO EL APARATO DE LAMBE</v>
          </cell>
          <cell r="F1918" t="str">
            <v>UN</v>
          </cell>
          <cell r="G1918">
            <v>214200</v>
          </cell>
        </row>
        <row r="1919">
          <cell r="D1919">
            <v>10025</v>
          </cell>
          <cell r="E1919" t="str">
            <v>VACÍOS DEL LLENANTE SECO COMPACTADO</v>
          </cell>
          <cell r="F1919" t="str">
            <v>UN</v>
          </cell>
          <cell r="G1919">
            <v>261800</v>
          </cell>
        </row>
        <row r="1920">
          <cell r="D1920">
            <v>10026</v>
          </cell>
          <cell r="E1920" t="str">
            <v>MÉTODO PARA LA DETERMINACIÓN DEL ÍNDICE DE RESISTENCIA AL PUNZONAMIENTO DE GEOTEXTILES, GEOMEMBRANAS Y PRODUCTOS RELACIONADOS.</v>
          </cell>
          <cell r="F1920" t="str">
            <v>UN</v>
          </cell>
          <cell r="G1920">
            <v>261800</v>
          </cell>
        </row>
        <row r="1921">
          <cell r="D1921">
            <v>10027</v>
          </cell>
          <cell r="E1921" t="str">
            <v>MÉTODO PARA LA DETERMINACIÓN DE LA RESISTENCIA AL RASGADO TRAPEZOIDAL DE GEOTEXTILES.</v>
          </cell>
          <cell r="F1921" t="str">
            <v>UN</v>
          </cell>
          <cell r="G1921">
            <v>226100</v>
          </cell>
        </row>
        <row r="1922">
          <cell r="D1922">
            <v>10028</v>
          </cell>
          <cell r="E1922" t="str">
            <v>MÉTODO PARA LA DETERMINACIÓN DE LA PERMEABILIDAD DEL AGUA DE LOS GEOTEXTILES POR MEDIO DE LA PERMITIVIDAD.</v>
          </cell>
          <cell r="F1922" t="str">
            <v>UN</v>
          </cell>
          <cell r="G1922">
            <v>214200</v>
          </cell>
        </row>
        <row r="1923">
          <cell r="D1923">
            <v>10032</v>
          </cell>
          <cell r="E1923" t="str">
            <v>TRANSFORMADOR  SECO CLASE F TRIFASICO DE 45 KVA, 11.4/0.480-277 KV ZCC 4%</v>
          </cell>
          <cell r="F1923" t="str">
            <v>UN</v>
          </cell>
          <cell r="G1923">
            <v>20287989</v>
          </cell>
        </row>
        <row r="1924">
          <cell r="D1924">
            <v>10033</v>
          </cell>
          <cell r="E1924" t="str">
            <v>ADAPTADOR PVC MACHO ROSCADO 1 1/2"</v>
          </cell>
          <cell r="F1924" t="str">
            <v>UN</v>
          </cell>
          <cell r="G1924">
            <v>3823</v>
          </cell>
        </row>
        <row r="1925">
          <cell r="D1925">
            <v>10035</v>
          </cell>
          <cell r="E1925" t="str">
            <v>REDUCCION PVC E.L.  D= 1 1/2 x 1/2" (BUJE SOLDADO)</v>
          </cell>
          <cell r="F1925" t="str">
            <v>UN</v>
          </cell>
          <cell r="G1925">
            <v>3396</v>
          </cell>
        </row>
        <row r="1926">
          <cell r="D1926">
            <v>10066</v>
          </cell>
          <cell r="E1926" t="str">
            <v>DETERMINACIÓN DEL CONTENIDO DE MATERIA ORGÁNICA DE UN SUELO POR EL MÉTODO DE PERMANGANATO POTÁSICO</v>
          </cell>
          <cell r="F1926" t="str">
            <v>UN</v>
          </cell>
          <cell r="G1926">
            <v>123165</v>
          </cell>
        </row>
        <row r="1927">
          <cell r="D1927">
            <v>10072</v>
          </cell>
          <cell r="E1927" t="str">
            <v>SENSOR DE MOVIMIENTO 360° PARA LUMINARIA</v>
          </cell>
          <cell r="F1927" t="str">
            <v>UN</v>
          </cell>
          <cell r="G1927">
            <v>33900</v>
          </cell>
        </row>
        <row r="1928">
          <cell r="D1928">
            <v>10074</v>
          </cell>
          <cell r="E1928" t="str">
            <v>TEE PVC REDUCIDA U.M. 3" x 2"</v>
          </cell>
          <cell r="F1928" t="str">
            <v>UN</v>
          </cell>
          <cell r="G1928">
            <v>15027</v>
          </cell>
        </row>
        <row r="1929">
          <cell r="D1929">
            <v>10079</v>
          </cell>
          <cell r="E1929" t="str">
            <v>BREAKER INDUSTRIAL 3X30AMP</v>
          </cell>
          <cell r="F1929" t="str">
            <v>UN</v>
          </cell>
          <cell r="G1929">
            <v>156190</v>
          </cell>
        </row>
        <row r="1930">
          <cell r="D1930">
            <v>10085</v>
          </cell>
          <cell r="E1930" t="str">
            <v>BREAKER INDUSTRIAL 3X40 AMP</v>
          </cell>
          <cell r="F1930" t="str">
            <v>UN</v>
          </cell>
          <cell r="G1930">
            <v>126616</v>
          </cell>
        </row>
        <row r="1931">
          <cell r="D1931">
            <v>10089</v>
          </cell>
          <cell r="E1931" t="str">
            <v>MALLA ELECTROSOLDADA S=150 x150 mm, Ø=7.5 mm x 7.5 mm</v>
          </cell>
          <cell r="F1931" t="str">
            <v>KG</v>
          </cell>
          <cell r="G1931">
            <v>3630</v>
          </cell>
        </row>
        <row r="1932">
          <cell r="D1932">
            <v>10090</v>
          </cell>
          <cell r="E1932" t="str">
            <v>MALLA ELECTROSOLDADA S=150 x150 mm, Ø=6.5 mm x 6.5 mm</v>
          </cell>
          <cell r="F1932" t="str">
            <v>KG</v>
          </cell>
          <cell r="G1932">
            <v>3630</v>
          </cell>
        </row>
        <row r="1933">
          <cell r="D1933">
            <v>10094</v>
          </cell>
          <cell r="E1933" t="str">
            <v>INTERRUPTOR SENCILLO CONMUTABLE PARA ENCENDIDO/APAGADO DE ILUMINACIÓN DE 20 A.</v>
          </cell>
          <cell r="F1933" t="str">
            <v>UN</v>
          </cell>
          <cell r="G1933">
            <v>3615</v>
          </cell>
        </row>
        <row r="1934">
          <cell r="D1934">
            <v>10096</v>
          </cell>
          <cell r="E1934" t="str">
            <v>BREAKER INDUSTRIAL 3X20AMP</v>
          </cell>
          <cell r="F1934" t="str">
            <v>UN</v>
          </cell>
          <cell r="G1934">
            <v>86120</v>
          </cell>
        </row>
        <row r="1935">
          <cell r="D1935">
            <v>10101</v>
          </cell>
          <cell r="E1935" t="str">
            <v>CODO 90° PVC E.L. D=3/4"</v>
          </cell>
          <cell r="F1935" t="str">
            <v>UN</v>
          </cell>
          <cell r="G1935">
            <v>951</v>
          </cell>
        </row>
        <row r="1936">
          <cell r="D1936">
            <v>10136</v>
          </cell>
          <cell r="E1936" t="str">
            <v>TEE PVC E.L. D=2"</v>
          </cell>
          <cell r="F1936" t="str">
            <v>UN</v>
          </cell>
          <cell r="G1936">
            <v>13973</v>
          </cell>
        </row>
        <row r="1937">
          <cell r="D1937">
            <v>10145</v>
          </cell>
          <cell r="E1937" t="str">
            <v>TEE HD EXTREMO JUNTA HIDRÁULICA 4"X4" (100x100mm)</v>
          </cell>
          <cell r="F1937" t="str">
            <v>UN</v>
          </cell>
          <cell r="G1937">
            <v>241808</v>
          </cell>
        </row>
        <row r="1938">
          <cell r="D1938">
            <v>10147</v>
          </cell>
          <cell r="E1938" t="str">
            <v>ADAPTADOR PVC MACHO ROSCADO D=1"</v>
          </cell>
          <cell r="F1938" t="str">
            <v>UN</v>
          </cell>
          <cell r="G1938">
            <v>1549</v>
          </cell>
        </row>
        <row r="1939">
          <cell r="D1939">
            <v>10154</v>
          </cell>
          <cell r="E1939" t="str">
            <v>UNION DRESSER HD D=16"</v>
          </cell>
          <cell r="F1939" t="str">
            <v>UN</v>
          </cell>
          <cell r="G1939">
            <v>987700</v>
          </cell>
        </row>
        <row r="1940">
          <cell r="D1940">
            <v>10158</v>
          </cell>
          <cell r="E1940" t="str">
            <v>VÁLVULA COMPUERTA D=2" EXTREMOS BRIDADOS (A) (150 PSI)</v>
          </cell>
          <cell r="F1940" t="str">
            <v>UN</v>
          </cell>
          <cell r="G1940">
            <v>405790</v>
          </cell>
        </row>
        <row r="1941">
          <cell r="D1941">
            <v>10163</v>
          </cell>
          <cell r="E1941" t="str">
            <v>SEÑAL VERTICAL GRUPO DE PREVENTIVAS SR-38 Y SR-39 TIPO RECTÁNGULO (75cm x 25cm)</v>
          </cell>
          <cell r="F1941" t="str">
            <v>UN</v>
          </cell>
          <cell r="G1941">
            <v>265965</v>
          </cell>
        </row>
        <row r="1942">
          <cell r="D1942">
            <v>10167</v>
          </cell>
          <cell r="E1942" t="str">
            <v>LLAVE MANGUERA 1/2"</v>
          </cell>
          <cell r="F1942" t="str">
            <v>UN</v>
          </cell>
          <cell r="G1942">
            <v>42804</v>
          </cell>
        </row>
        <row r="1943">
          <cell r="D1943">
            <v>10181</v>
          </cell>
          <cell r="E1943" t="str">
            <v>UNION PVC (PRESION) EXTREMO LISO D=1"</v>
          </cell>
          <cell r="F1943" t="str">
            <v>UN</v>
          </cell>
          <cell r="G1943">
            <v>979</v>
          </cell>
        </row>
        <row r="1944">
          <cell r="D1944">
            <v>10189</v>
          </cell>
          <cell r="E1944" t="str">
            <v>UNION DRESSER HD D=24"</v>
          </cell>
          <cell r="F1944" t="str">
            <v>UN</v>
          </cell>
          <cell r="G1944">
            <v>2307757</v>
          </cell>
        </row>
        <row r="1945">
          <cell r="D1945">
            <v>10203</v>
          </cell>
          <cell r="E1945" t="str">
            <v>ENCUESTA DE PERCEPCIÓN CIUDADANA. Incl. formato de encuesta de percepción ciudadana, diseño de muestra y metodología de recolección en campo, base de datos en formato excel, presentación de resultados</v>
          </cell>
          <cell r="F1945" t="str">
            <v>UN</v>
          </cell>
          <cell r="G1945">
            <v>77350</v>
          </cell>
        </row>
        <row r="1946">
          <cell r="D1946">
            <v>10211</v>
          </cell>
          <cell r="E1946" t="str">
            <v>PLANTACIÓN DE ÁRBOL LIQUIDAMBAR H=1.5mt (Incluye siembra, caja, tierra abonada, tutor) SUMINISTRO Y SIEMBRA</v>
          </cell>
          <cell r="F1946" t="str">
            <v>UN</v>
          </cell>
          <cell r="G1946">
            <v>182005</v>
          </cell>
        </row>
        <row r="1947">
          <cell r="D1947">
            <v>10212</v>
          </cell>
          <cell r="E1947" t="str">
            <v>PLANTACIÓN DE ÁRBOL CEDRO H=1.5mt (Incluye siembra, caja, tierra abonada, tutor) SUMINISTRO Y SIEMBRA</v>
          </cell>
          <cell r="F1947" t="str">
            <v>UN</v>
          </cell>
          <cell r="G1947">
            <v>174287</v>
          </cell>
        </row>
        <row r="1948">
          <cell r="D1948">
            <v>10232</v>
          </cell>
          <cell r="E1948" t="str">
            <v>TUBERIA DB PVC TELEFÓNICO D=4"</v>
          </cell>
          <cell r="F1948" t="str">
            <v>ML</v>
          </cell>
          <cell r="G1948">
            <v>24234</v>
          </cell>
        </row>
        <row r="1949">
          <cell r="D1949">
            <v>10251</v>
          </cell>
          <cell r="E1949" t="str">
            <v>TEE PVC SOLDAR E.L. D=3/4" SCHEDULE 40</v>
          </cell>
          <cell r="F1949" t="str">
            <v>UN</v>
          </cell>
          <cell r="G1949">
            <v>1322</v>
          </cell>
        </row>
        <row r="1950">
          <cell r="D1950">
            <v>10262</v>
          </cell>
          <cell r="E1950" t="str">
            <v>CODO HD EXTREMO JUNTA HIDRÁULICA PARA PVC 22.5ºX4"</v>
          </cell>
          <cell r="F1950" t="str">
            <v>UN</v>
          </cell>
          <cell r="G1950">
            <v>167790</v>
          </cell>
        </row>
        <row r="1951">
          <cell r="D1951">
            <v>10279</v>
          </cell>
          <cell r="E1951" t="str">
            <v>ÁNGULO ALUMINIO BLANCO DE 3m DE 66mm x 39mm</v>
          </cell>
          <cell r="F1951" t="str">
            <v>UN</v>
          </cell>
          <cell r="G1951">
            <v>5300</v>
          </cell>
        </row>
        <row r="1952">
          <cell r="D1952">
            <v>10282</v>
          </cell>
          <cell r="E1952" t="str">
            <v>MASILLA PARA LÁMINAS DE YESO Y CARTÓN, PARA DRY WALL</v>
          </cell>
          <cell r="F1952" t="str">
            <v>GLN</v>
          </cell>
          <cell r="G1952">
            <v>6980</v>
          </cell>
        </row>
        <row r="1953">
          <cell r="D1953">
            <v>10283</v>
          </cell>
          <cell r="E1953" t="str">
            <v>CINTA FIBRA DE VIDRIO PARA DRY WALL 5cm DE ANCHO</v>
          </cell>
          <cell r="F1953" t="str">
            <v>ML</v>
          </cell>
          <cell r="G1953">
            <v>93</v>
          </cell>
        </row>
        <row r="1954">
          <cell r="D1954">
            <v>10288</v>
          </cell>
          <cell r="E1954" t="str">
            <v>BARRAJE PREFORMADO BT DE 6 SALIDAS, AP 280 CON FUSIBLE DE 175 AMP</v>
          </cell>
          <cell r="F1954" t="str">
            <v>UN</v>
          </cell>
          <cell r="G1954">
            <v>152141</v>
          </cell>
        </row>
        <row r="1955">
          <cell r="D1955">
            <v>10289</v>
          </cell>
          <cell r="E1955" t="str">
            <v>PANEL EN FIBRA MINERAL DE 60 cm x 60 cm x 14 mm.</v>
          </cell>
          <cell r="F1955" t="str">
            <v>UN</v>
          </cell>
          <cell r="G1955">
            <v>7490</v>
          </cell>
        </row>
        <row r="1956">
          <cell r="D1956">
            <v>10290</v>
          </cell>
          <cell r="E1956" t="str">
            <v>TEE ALUMINIO BLANCO DE 3m DE 18mm x 23mm</v>
          </cell>
          <cell r="F1956" t="str">
            <v>ML</v>
          </cell>
          <cell r="G1956">
            <v>2100</v>
          </cell>
        </row>
        <row r="1957">
          <cell r="D1957">
            <v>10299</v>
          </cell>
          <cell r="E1957" t="str">
            <v>TUBERIA PVC PRESION E.L. D=3/4"  RDE 21</v>
          </cell>
          <cell r="F1957" t="str">
            <v>ML</v>
          </cell>
          <cell r="G1957">
            <v>3173</v>
          </cell>
        </row>
        <row r="1958">
          <cell r="D1958">
            <v>10303</v>
          </cell>
          <cell r="E1958" t="str">
            <v>LAMINA ACERO INOXIDABLE 304 Cal. 18</v>
          </cell>
          <cell r="F1958" t="str">
            <v>M2</v>
          </cell>
          <cell r="G1958">
            <v>111865</v>
          </cell>
        </row>
        <row r="1959">
          <cell r="D1959">
            <v>10348</v>
          </cell>
          <cell r="E1959" t="str">
            <v>MEDIDOR PARA AGUA DE 1/2"</v>
          </cell>
          <cell r="F1959" t="str">
            <v>UN</v>
          </cell>
          <cell r="G1959">
            <v>107100</v>
          </cell>
        </row>
        <row r="1960">
          <cell r="D1960">
            <v>10355</v>
          </cell>
          <cell r="E1960" t="str">
            <v>LADRILLO PRENSADO LIVIANO 24x12x6</v>
          </cell>
          <cell r="F1960" t="str">
            <v>UN</v>
          </cell>
          <cell r="G1960">
            <v>650</v>
          </cell>
        </row>
        <row r="1961">
          <cell r="D1961">
            <v>10357</v>
          </cell>
          <cell r="E1961" t="str">
            <v>PIEDRA MUÑECA BOGOTANA PULIDA 600X400X60MM</v>
          </cell>
          <cell r="F1961" t="str">
            <v>M2</v>
          </cell>
          <cell r="G1961">
            <v>217770</v>
          </cell>
        </row>
        <row r="1962">
          <cell r="D1962">
            <v>10359</v>
          </cell>
          <cell r="E1962" t="str">
            <v>BORDILLO PREFABRICADO A81 (800x150x350mm)</v>
          </cell>
          <cell r="F1962" t="str">
            <v>UN</v>
          </cell>
          <cell r="G1962">
            <v>24500</v>
          </cell>
        </row>
        <row r="1963">
          <cell r="D1963">
            <v>10375</v>
          </cell>
          <cell r="E1963" t="str">
            <v>LIQUIDAMBAR H=2.5m (Incluye tutor con manguera y almabre)</v>
          </cell>
          <cell r="F1963" t="str">
            <v>UN</v>
          </cell>
          <cell r="G1963">
            <v>80000</v>
          </cell>
        </row>
        <row r="1964">
          <cell r="D1964">
            <v>10381</v>
          </cell>
          <cell r="E1964" t="str">
            <v>PALMA PHOENIX H=3.5m (Incluye tutor con manguera y almabre)</v>
          </cell>
          <cell r="F1964" t="str">
            <v>UN</v>
          </cell>
          <cell r="G1964">
            <v>416500</v>
          </cell>
        </row>
        <row r="1965">
          <cell r="D1965">
            <v>10398</v>
          </cell>
          <cell r="E1965" t="str">
            <v>PERSIANA EN ALUMINIO EXTRUIDO NATURAL MATE O ACERO GALVANIZADO (Suministro e instalación)</v>
          </cell>
          <cell r="F1965" t="str">
            <v>M2</v>
          </cell>
          <cell r="G1965">
            <v>233090</v>
          </cell>
        </row>
        <row r="1966">
          <cell r="D1966">
            <v>10401</v>
          </cell>
          <cell r="E1966" t="str">
            <v>CAJA 4X2 DE 3/4" (Soporte de dispositivo). Metalica</v>
          </cell>
          <cell r="F1966" t="str">
            <v>UN</v>
          </cell>
          <cell r="G1966">
            <v>1900</v>
          </cell>
        </row>
        <row r="1967">
          <cell r="D1967">
            <v>10421</v>
          </cell>
          <cell r="E1967" t="str">
            <v>HIEDRA MIAMI (12 Unidades por m2)</v>
          </cell>
          <cell r="F1967" t="str">
            <v>M2</v>
          </cell>
          <cell r="G1967">
            <v>14000</v>
          </cell>
        </row>
        <row r="1968">
          <cell r="D1968">
            <v>10441</v>
          </cell>
          <cell r="E1968" t="str">
            <v>CABLE CONDUCTOR MONOPOLAR DE ALUMINIO HF FR PARA 600 V  C.A.  CALIBRE No.6 AWG</v>
          </cell>
          <cell r="F1968" t="str">
            <v>ML</v>
          </cell>
          <cell r="G1968">
            <v>1215</v>
          </cell>
        </row>
        <row r="1969">
          <cell r="D1969">
            <v>10442</v>
          </cell>
          <cell r="E1969" t="str">
            <v>CABLE MONOPOLAR DE COBRE, HF FR PARA 600 V  C.A. CALIBRE No. 8 AWG</v>
          </cell>
          <cell r="F1969" t="str">
            <v>ML</v>
          </cell>
          <cell r="G1969">
            <v>3480</v>
          </cell>
        </row>
        <row r="1970">
          <cell r="D1970">
            <v>10467</v>
          </cell>
          <cell r="E1970" t="str">
            <v>CONCRETO GRAVA FINA 1/2" FLUIDO 6" COLOR OCRE 4000 PSI (280 Kg/Cm2)</v>
          </cell>
          <cell r="F1970" t="str">
            <v>M3</v>
          </cell>
          <cell r="G1970">
            <v>689355</v>
          </cell>
        </row>
        <row r="1971">
          <cell r="D1971">
            <v>10495</v>
          </cell>
          <cell r="E1971" t="str">
            <v>FACHADA FIJA EN PANELES DE VIDRIO LAMINADO DE SEGURIDAD EN 3 MÓDULOS VERTICALES CON BORDE PERIMETRAL EN NEOPRENO+ESTRUCT. METAL. EXTER. DE PERFIL TRAPEZ. FIJACIÓN A ESTRUCTURA CON BUJES.</v>
          </cell>
          <cell r="F1971" t="str">
            <v>M2</v>
          </cell>
          <cell r="G1971">
            <v>654930</v>
          </cell>
        </row>
        <row r="1972">
          <cell r="D1972">
            <v>10506</v>
          </cell>
          <cell r="E1972" t="str">
            <v>GRIFERÍA LAVAPLATOS MONOCONTROL</v>
          </cell>
          <cell r="F1972" t="str">
            <v>UN</v>
          </cell>
          <cell r="G1972">
            <v>89900</v>
          </cell>
        </row>
        <row r="1973">
          <cell r="D1973">
            <v>10510</v>
          </cell>
          <cell r="E1973" t="str">
            <v>DUCHA ANTIVANDÁLICA CON REGADERA TUBULAR</v>
          </cell>
          <cell r="F1973" t="str">
            <v>UN</v>
          </cell>
          <cell r="G1973">
            <v>349860</v>
          </cell>
        </row>
        <row r="1974">
          <cell r="D1974">
            <v>10511</v>
          </cell>
          <cell r="E1974" t="str">
            <v>GRIFERÍA LAVAMANOS DE MESON PUSH</v>
          </cell>
          <cell r="F1974" t="str">
            <v>UN</v>
          </cell>
          <cell r="G1974">
            <v>127002</v>
          </cell>
        </row>
        <row r="1975">
          <cell r="D1975">
            <v>10517</v>
          </cell>
          <cell r="E1975" t="str">
            <v>GRAFIL ACERO DE 5mm</v>
          </cell>
          <cell r="F1975" t="str">
            <v>KG</v>
          </cell>
          <cell r="G1975">
            <v>3511</v>
          </cell>
        </row>
        <row r="1976">
          <cell r="D1976">
            <v>10521</v>
          </cell>
          <cell r="E1976" t="str">
            <v>MORTERO IMPERMEABILIZANTE PARA ZONAS HÚMEDAS Y TANQUES DE AGUA POTABLE</v>
          </cell>
          <cell r="F1976" t="str">
            <v>KG</v>
          </cell>
          <cell r="G1976">
            <v>2676</v>
          </cell>
        </row>
        <row r="1977">
          <cell r="D1977">
            <v>10547</v>
          </cell>
          <cell r="E1977" t="str">
            <v>ESPEJO CRISTAL BISELADO DE 5MM COLOCADO SOBRE MARCO DE MADERA, PARA BAÑOS WC. H=1.00</v>
          </cell>
          <cell r="F1977" t="str">
            <v>M2</v>
          </cell>
          <cell r="G1977">
            <v>179900</v>
          </cell>
        </row>
        <row r="1978">
          <cell r="D1978">
            <v>10548</v>
          </cell>
          <cell r="E1978" t="str">
            <v>CINTA DOBLE FAZ INTERIORES 24 MM</v>
          </cell>
          <cell r="F1978" t="str">
            <v>ROLLO</v>
          </cell>
          <cell r="G1978">
            <v>15900</v>
          </cell>
        </row>
        <row r="1979">
          <cell r="D1979">
            <v>10560</v>
          </cell>
          <cell r="E1979" t="str">
            <v>DIVISIONES CANTILIVER ANCLADAS A MURO Y PUERTAS SANITARIOS EN ACERO INOXIDABLE, LÍNEA INSTITUCIONAL. (PUERTAS INCLUYEN CERRADO Y GANCHO ROPA). Suministro e instalación</v>
          </cell>
          <cell r="F1979" t="str">
            <v>M2</v>
          </cell>
          <cell r="G1979">
            <v>541218</v>
          </cell>
        </row>
        <row r="1980">
          <cell r="D1980">
            <v>10565</v>
          </cell>
          <cell r="E1980" t="str">
            <v>PUERTA EN VIDRIO TEMPLADO DE 10mm Y CONECTORES EN ACERO INOXIDABLE (Suministro e instalación).</v>
          </cell>
          <cell r="F1980" t="str">
            <v>M2</v>
          </cell>
          <cell r="G1980">
            <v>337981</v>
          </cell>
        </row>
        <row r="1981">
          <cell r="D1981">
            <v>10569</v>
          </cell>
          <cell r="E1981" t="str">
            <v>BARANDA EN VIDRIO TEMPLADO OPALIZADO DE 10mm H=1.00m Y PASAMANOS CILINDRICO EN ACERO INOXIDABLE MATE DE D=1 1/2" EDIFICIO ACCESO (ESCALERAS, RAMPAS, TERRAZAS, TORNIQUETES) (Suministro e instalación).</v>
          </cell>
          <cell r="F1981" t="str">
            <v>ML</v>
          </cell>
          <cell r="G1981">
            <v>503407</v>
          </cell>
        </row>
        <row r="1982">
          <cell r="D1982">
            <v>10591</v>
          </cell>
          <cell r="E1982" t="str">
            <v>BRIDA CIEGA EN ACERO D= 24". PRESIÓN DE TRABAJO= 150 PSI. No incluye espárragos, tuerca ni empaques. Norma de fabricación AWWA C 207 Clase D. Incluye Transporte.</v>
          </cell>
          <cell r="F1982" t="str">
            <v>UN</v>
          </cell>
          <cell r="G1982">
            <v>3174980</v>
          </cell>
        </row>
        <row r="1983">
          <cell r="D1983">
            <v>10592</v>
          </cell>
          <cell r="E1983" t="str">
            <v>FIBRA ÓPTICA MONOMODO 4 HILOS</v>
          </cell>
          <cell r="F1983" t="str">
            <v>ML</v>
          </cell>
          <cell r="G1983">
            <v>2933</v>
          </cell>
        </row>
        <row r="1984">
          <cell r="D1984">
            <v>10593</v>
          </cell>
          <cell r="E1984" t="str">
            <v>TUBO ACERO CARBÓN 16" STD 150 PSI</v>
          </cell>
          <cell r="F1984" t="str">
            <v>ML</v>
          </cell>
          <cell r="G1984">
            <v>515017</v>
          </cell>
        </row>
        <row r="1985">
          <cell r="D1985">
            <v>10594</v>
          </cell>
          <cell r="E1985" t="str">
            <v>CODO 90° ALCANTARILLADO D=10"</v>
          </cell>
          <cell r="F1985" t="str">
            <v>UN</v>
          </cell>
          <cell r="G1985">
            <v>261942</v>
          </cell>
        </row>
        <row r="1986">
          <cell r="D1986">
            <v>10596</v>
          </cell>
          <cell r="E1986" t="str">
            <v>CODO 90° ALCANTARILLADO D=12"</v>
          </cell>
          <cell r="F1986" t="str">
            <v>UN</v>
          </cell>
          <cell r="G1986">
            <v>386560</v>
          </cell>
        </row>
        <row r="1987">
          <cell r="D1987">
            <v>10597</v>
          </cell>
          <cell r="E1987" t="str">
            <v>CODO 90° ALCANTARILLADO D=16"</v>
          </cell>
          <cell r="F1987" t="str">
            <v>UN</v>
          </cell>
          <cell r="G1987">
            <v>1186930</v>
          </cell>
        </row>
        <row r="1988">
          <cell r="D1988">
            <v>10599</v>
          </cell>
          <cell r="E1988" t="str">
            <v>BRIDA FLANGLES SLIP-ON ACERO CARBÓN 150 D= 16"</v>
          </cell>
          <cell r="F1988" t="str">
            <v>UN</v>
          </cell>
          <cell r="G1988">
            <v>409880</v>
          </cell>
        </row>
        <row r="1989">
          <cell r="D1989">
            <v>10600</v>
          </cell>
          <cell r="E1989" t="str">
            <v>TUBERIA EN ACERO D=16" CON UNIONES ESPIGO-CAMPANA CON EMPAQUE DE CAUCHO, CON REVESTIMIENTO INTERIOR Y RECUBRIMIENTO EXTERIOR EN MORTERO DE CEMENTO. PRESIÓN DE TRABAJO = 150 PSI</v>
          </cell>
          <cell r="F1989" t="str">
            <v>ML</v>
          </cell>
          <cell r="G1989">
            <v>707738</v>
          </cell>
        </row>
        <row r="1990">
          <cell r="D1990">
            <v>10601</v>
          </cell>
          <cell r="E1990" t="str">
            <v>TUBO ACERO CARBÓN A106 SCH-40  S/C 4"</v>
          </cell>
          <cell r="F1990" t="str">
            <v>ML</v>
          </cell>
          <cell r="G1990">
            <v>81544</v>
          </cell>
        </row>
        <row r="1991">
          <cell r="D1991">
            <v>10602</v>
          </cell>
          <cell r="E1991" t="str">
            <v>TUBERIA EN ACERO D=24" CON UNIONES ESPIGO-CAMPANA CON EMPAQUE DE CAUCHO, CON REVESTIMIENTO INTERIOR Y RECUBRIMIENTO EXTERIOR EN MORTERO DE CEMENTO. PRESIÓN DE TRABAJO = 150 PSI</v>
          </cell>
          <cell r="F1991" t="str">
            <v>ML</v>
          </cell>
          <cell r="G1991">
            <v>811104</v>
          </cell>
        </row>
        <row r="1992">
          <cell r="D1992">
            <v>10603</v>
          </cell>
          <cell r="E1992" t="str">
            <v>FLECHA LUMINOSA INTERMITENTE DE 1.10 MTS DE LONGITUD Y 40 CMS DE ANCHO CON ESTRUCTURA EN TUBO CUADRADO DE 1" DE 1.60CMS DE ALTO (ALTURA TOTAL 2 MTS) EN CALIBRE 20. ESTRUCTURA EN ANGULO DE 1 1/2 X 1/8</v>
          </cell>
          <cell r="F1992" t="str">
            <v>UN</v>
          </cell>
          <cell r="G1992">
            <v>643493</v>
          </cell>
        </row>
        <row r="1993">
          <cell r="D1993">
            <v>10604</v>
          </cell>
          <cell r="E1993" t="str">
            <v>GEOMALLA RESISTENCIA ÚLTIMA 60 KN/M</v>
          </cell>
          <cell r="F1993" t="str">
            <v>M2</v>
          </cell>
          <cell r="G1993">
            <v>14961</v>
          </cell>
        </row>
        <row r="1994">
          <cell r="D1994">
            <v>10605</v>
          </cell>
          <cell r="E1994" t="str">
            <v>TUBO ACERO CARBÓN 24" STD 150 PSI</v>
          </cell>
          <cell r="F1994" t="str">
            <v>ML</v>
          </cell>
          <cell r="G1994">
            <v>674427</v>
          </cell>
        </row>
        <row r="1995">
          <cell r="D1995">
            <v>10606</v>
          </cell>
          <cell r="E1995" t="str">
            <v>JUEGO INFANTIL TIPO M-5A DE TRES PUESTOS, ACABADO SUPERFICIAL EN PINTURA EN POLVO SECO TGIC RESISTENTE A LA INTERPERIE. (Incluye suministro e instalación)</v>
          </cell>
          <cell r="F1995" t="str">
            <v>UN</v>
          </cell>
          <cell r="G1995">
            <v>2261000</v>
          </cell>
        </row>
        <row r="1996">
          <cell r="D1996">
            <v>10608</v>
          </cell>
          <cell r="E1996" t="str">
            <v>JUEGO INFANTIL TIPO M-3 METÁLICO. INCLUYE RODADERO, BARRAS DE FLEXIÓN, ESCALADOR ÁRBOL Y ARCO, PASAMANOS Y ANGULATADO, PLATAFORMAS CUBIERTAS, ACABDO SUPERFICIAL EN PINTURA EN POLVO EN SECO TGIC</v>
          </cell>
          <cell r="F1996" t="str">
            <v>UN</v>
          </cell>
          <cell r="G1996">
            <v>6247500</v>
          </cell>
        </row>
        <row r="1997">
          <cell r="D1997">
            <v>10609</v>
          </cell>
          <cell r="E1997" t="str">
            <v>BRIDA FLANGLES SLIP-ON ACERO CARBÓN 150 D= 12"</v>
          </cell>
          <cell r="F1997" t="str">
            <v>UN</v>
          </cell>
          <cell r="G1997">
            <v>304569</v>
          </cell>
        </row>
        <row r="1998">
          <cell r="D1998">
            <v>10613</v>
          </cell>
          <cell r="E1998" t="str">
            <v>BRIDA FLANGLES SLIP-ON ACERO CARBÓN 150 D= 4"</v>
          </cell>
          <cell r="F1998" t="str">
            <v>UN</v>
          </cell>
          <cell r="G1998">
            <v>55680</v>
          </cell>
        </row>
        <row r="1999">
          <cell r="D1999">
            <v>10614</v>
          </cell>
          <cell r="E1999" t="str">
            <v>SEÑAL VERTICAL SP/SR PARA CICLORUTA DE 0.45 m x 0.45 m, INCLUYE POSTE</v>
          </cell>
          <cell r="F1999" t="str">
            <v>UN</v>
          </cell>
          <cell r="G1999">
            <v>225743</v>
          </cell>
        </row>
        <row r="2000">
          <cell r="D2000">
            <v>10617</v>
          </cell>
          <cell r="E2000" t="str">
            <v>PALMA DE CERA H=3.5mt (Incluye tutor H=3.00m con manguera y alambre) SUMINISTRO. No incluye caja ni abono.</v>
          </cell>
          <cell r="F2000" t="str">
            <v>UN</v>
          </cell>
          <cell r="G2000">
            <v>140000</v>
          </cell>
        </row>
        <row r="2001">
          <cell r="D2001">
            <v>10618</v>
          </cell>
          <cell r="E2001" t="str">
            <v>PERFORACIÓN HORIZONTAL DIRIGIDA PARA ACUED. D=16", INCLUYE INSTAL. DE CAMISA ACERO D=24", MOVILIZACIÓN Y DESMOVILIZACIÓN EQUIPOS, EQUIPO Y COMPRESORES PARA HINCADO, OBRA MECÁNICA Y LIMPIEZA DE CAMISAS</v>
          </cell>
          <cell r="F2001" t="str">
            <v>ML</v>
          </cell>
          <cell r="G2001">
            <v>2319000</v>
          </cell>
        </row>
        <row r="2002">
          <cell r="D2002">
            <v>10619</v>
          </cell>
          <cell r="E2002" t="str">
            <v>PERFORACIÓN HORIZONTAL DIRIGIDA PARA ACUED. D=24", INCLUYE INSTAL. DE CAMISA ACERO D=36", MOVILIZACIÓN Y DESMOVILIZACIÓN EQUIPOS, EQUIPO Y COMPRESORES PARA HINCADO, OBRA MECÁNICA Y LIMPIEZA DE CAMISAS</v>
          </cell>
          <cell r="F2002" t="str">
            <v>ML</v>
          </cell>
          <cell r="G2002">
            <v>3478500</v>
          </cell>
        </row>
        <row r="2003">
          <cell r="D2003">
            <v>10620</v>
          </cell>
          <cell r="E2003" t="str">
            <v>REDUCCIÓN HD 24" x 16"</v>
          </cell>
          <cell r="F2003" t="str">
            <v>UN</v>
          </cell>
          <cell r="G2003">
            <v>6413660</v>
          </cell>
        </row>
        <row r="2004">
          <cell r="D2004">
            <v>10621</v>
          </cell>
          <cell r="E2004" t="str">
            <v>REDUCCION HD TIPO  U.M. 12" X 6"</v>
          </cell>
          <cell r="F2004" t="str">
            <v>UN</v>
          </cell>
          <cell r="G2004">
            <v>1185326</v>
          </cell>
        </row>
        <row r="2005">
          <cell r="D2005">
            <v>10622</v>
          </cell>
          <cell r="E2005" t="str">
            <v>REDUCCION PVC TIPO  U.M. 12" X 8"</v>
          </cell>
          <cell r="F2005" t="str">
            <v>UN</v>
          </cell>
          <cell r="G2005">
            <v>1477222</v>
          </cell>
        </row>
        <row r="2006">
          <cell r="D2006">
            <v>10623</v>
          </cell>
          <cell r="E2006" t="str">
            <v>REDUCCION PVC TIPO  U.M. 6" X 3"</v>
          </cell>
          <cell r="F2006" t="str">
            <v>UN</v>
          </cell>
          <cell r="G2006">
            <v>221169</v>
          </cell>
        </row>
        <row r="2007">
          <cell r="D2007">
            <v>10624</v>
          </cell>
          <cell r="E2007" t="str">
            <v>ACERO LISO  D= 2 1/2"</v>
          </cell>
          <cell r="F2007" t="str">
            <v>KG</v>
          </cell>
          <cell r="G2007">
            <v>2826</v>
          </cell>
        </row>
        <row r="2008">
          <cell r="D2008">
            <v>10625</v>
          </cell>
          <cell r="E2008" t="str">
            <v>SEÑAL CICLORUTA SIC-02, TABLERO 0.70M X 0.18M. INCLUYE POSTE. SUMINISTRO E INSTALACIÓN</v>
          </cell>
          <cell r="F2008" t="str">
            <v>UN</v>
          </cell>
          <cell r="G2008">
            <v>446250</v>
          </cell>
        </row>
        <row r="2009">
          <cell r="D2009">
            <v>10626</v>
          </cell>
          <cell r="E2009" t="str">
            <v>SEÑAL CICLORUTA SIC-02, TABLERO 0.70M X 0.30M. INCLUYE POSTE. SUMINISTRO E INSTALACIÓN</v>
          </cell>
          <cell r="F2009" t="str">
            <v>UN</v>
          </cell>
          <cell r="G2009">
            <v>446250</v>
          </cell>
        </row>
        <row r="2010">
          <cell r="D2010">
            <v>10627</v>
          </cell>
          <cell r="E2010" t="str">
            <v>SEÑAL CICLORUTA SIC-02, TABLERO 0.70M X 0.40M. EN LÁMINA GALVANIZADA CAL-16. INCLUYE SOPORTE EN TUBO REDONDO 2" EN REFLECTIVO CON PINTURA ELECTROSTÁTICA</v>
          </cell>
          <cell r="F2010" t="str">
            <v>UN</v>
          </cell>
          <cell r="G2010">
            <v>446250</v>
          </cell>
        </row>
        <row r="2011">
          <cell r="D2011">
            <v>10628</v>
          </cell>
          <cell r="E2011" t="str">
            <v>SEÑAL CICLORUTA SIC-02, TABLERO 0.80M X 0.18M. INCLUYE POSTE. SUMINISTRO E INSTALACIÓN</v>
          </cell>
          <cell r="F2011" t="str">
            <v>UN</v>
          </cell>
          <cell r="G2011">
            <v>470050</v>
          </cell>
        </row>
        <row r="2012">
          <cell r="D2012">
            <v>10629</v>
          </cell>
          <cell r="E2012" t="str">
            <v>SEÑAL CICLORUTA SIC-02, TABLERO 0.80M X 0.80M. EN LÁMINA GALVANIZADA C-16. INCLUYE SOPORTE EN TUBO REDONDO 2" EN REFLECTIVO CON PINTURA ELECTROSTÁTICA</v>
          </cell>
          <cell r="F2012" t="str">
            <v>UN</v>
          </cell>
          <cell r="G2012">
            <v>480046</v>
          </cell>
        </row>
        <row r="2013">
          <cell r="D2013">
            <v>10634</v>
          </cell>
          <cell r="E2013" t="str">
            <v>SEÑAL VERTICAL SR 90x30 , INCLUYE POSTE. SUMINISTRO E INSTALACIÓN</v>
          </cell>
          <cell r="F2013" t="str">
            <v>UN</v>
          </cell>
          <cell r="G2013">
            <v>470883</v>
          </cell>
        </row>
        <row r="2014">
          <cell r="D2014">
            <v>10635</v>
          </cell>
          <cell r="E2014" t="str">
            <v>SEÑAL VERTICAL SR PARA CICLORUTA D=0.45M. INCLUYE POSTE</v>
          </cell>
          <cell r="F2014" t="str">
            <v>UN</v>
          </cell>
          <cell r="G2014">
            <v>268821</v>
          </cell>
        </row>
        <row r="2015">
          <cell r="D2015">
            <v>10636</v>
          </cell>
          <cell r="E2015" t="str">
            <v>SEÑAL VERTICAL GRUPO I (60X60CM) CON PLAQUETA. INCLUYE POSTE. SUMINISTRO E INSTALACIÓN</v>
          </cell>
          <cell r="F2015" t="str">
            <v>UN</v>
          </cell>
          <cell r="G2015">
            <v>380324</v>
          </cell>
        </row>
        <row r="2016">
          <cell r="D2016">
            <v>10639</v>
          </cell>
          <cell r="E2016" t="str">
            <v>TEE PVC U.M. 4" X 4"</v>
          </cell>
          <cell r="F2016" t="str">
            <v>UN</v>
          </cell>
          <cell r="G2016">
            <v>160389</v>
          </cell>
        </row>
        <row r="2017">
          <cell r="D2017">
            <v>10640</v>
          </cell>
          <cell r="E2017" t="str">
            <v>TEE PVC U.M. 6" X 3"</v>
          </cell>
          <cell r="F2017" t="str">
            <v>UN</v>
          </cell>
          <cell r="G2017">
            <v>1017794</v>
          </cell>
        </row>
        <row r="2018">
          <cell r="D2018">
            <v>10641</v>
          </cell>
          <cell r="E2018" t="str">
            <v>TEE PVC U.M. 6" X 4"</v>
          </cell>
          <cell r="F2018" t="str">
            <v>UN</v>
          </cell>
          <cell r="G2018">
            <v>920901</v>
          </cell>
        </row>
        <row r="2019">
          <cell r="D2019">
            <v>10642</v>
          </cell>
          <cell r="E2019" t="str">
            <v>TEE PVC U.M. 6" X 6"</v>
          </cell>
          <cell r="F2019" t="str">
            <v>UN</v>
          </cell>
          <cell r="G2019">
            <v>443412</v>
          </cell>
        </row>
        <row r="2020">
          <cell r="D2020">
            <v>10643</v>
          </cell>
          <cell r="E2020" t="str">
            <v>TEE PVC U.M. 8" X 6"</v>
          </cell>
          <cell r="F2020" t="str">
            <v>UN</v>
          </cell>
          <cell r="G2020">
            <v>1590854</v>
          </cell>
        </row>
        <row r="2021">
          <cell r="D2021">
            <v>10644</v>
          </cell>
          <cell r="E2021" t="str">
            <v>TEE PVC U.M. 8" X 8"</v>
          </cell>
          <cell r="F2021" t="str">
            <v>UN</v>
          </cell>
          <cell r="G2021">
            <v>1405213</v>
          </cell>
        </row>
        <row r="2022">
          <cell r="D2022">
            <v>10645</v>
          </cell>
          <cell r="E2022" t="str">
            <v>TUBERIA PVC U.M. EXT CORRUGAD LISO U.M. NORMA NTC 3722-1  D=24"</v>
          </cell>
          <cell r="F2022" t="str">
            <v>ML</v>
          </cell>
          <cell r="G2022">
            <v>393140</v>
          </cell>
        </row>
        <row r="2023">
          <cell r="D2023">
            <v>10646</v>
          </cell>
          <cell r="E2023" t="str">
            <v>TUBERIA PVC U.M. EXT CORRUGAD LISO U.M. NORMA NTC 3722-1  D=27"</v>
          </cell>
          <cell r="F2023" t="str">
            <v>ML</v>
          </cell>
          <cell r="G2023">
            <v>450957</v>
          </cell>
        </row>
        <row r="2024">
          <cell r="D2024">
            <v>10647</v>
          </cell>
          <cell r="E2024" t="str">
            <v>TUBERIA PVC U.M. EXT CORRUGAD LISO U.M. NORMA NTC 3722-1  D=30"</v>
          </cell>
          <cell r="F2024" t="str">
            <v>ML</v>
          </cell>
          <cell r="G2024">
            <v>587433</v>
          </cell>
        </row>
        <row r="2025">
          <cell r="D2025">
            <v>10648</v>
          </cell>
          <cell r="E2025" t="str">
            <v>TUBERIA PVC U.M. EXT CORRUGAD LISO U.M. NORMA NTC 3722-1  D=36"</v>
          </cell>
          <cell r="F2025" t="str">
            <v>ML</v>
          </cell>
          <cell r="G2025">
            <v>1090348</v>
          </cell>
        </row>
        <row r="2026">
          <cell r="D2026">
            <v>10649</v>
          </cell>
          <cell r="E2026" t="str">
            <v>TUBERIA PVC U.M. EXT CORRUGAD LISO U.M. NORMA NTC 3722-1  D=39"</v>
          </cell>
          <cell r="F2026" t="str">
            <v>ML</v>
          </cell>
          <cell r="G2026">
            <v>1458840</v>
          </cell>
        </row>
        <row r="2027">
          <cell r="D2027">
            <v>10650</v>
          </cell>
          <cell r="E2027" t="str">
            <v>TUBERIA PVC U.M. EXT CORRUGAD LISO U.M. NORMA NTC 3722-1  D=48"</v>
          </cell>
          <cell r="F2027" t="str">
            <v>ML</v>
          </cell>
          <cell r="G2027">
            <v>2269172</v>
          </cell>
        </row>
        <row r="2028">
          <cell r="D2028">
            <v>10651</v>
          </cell>
          <cell r="E2028" t="str">
            <v>VÁLVULA 1 1/2" PARA EXPULSIÓN DE AIRE</v>
          </cell>
          <cell r="F2028" t="str">
            <v>UN</v>
          </cell>
          <cell r="G2028">
            <v>321300</v>
          </cell>
        </row>
        <row r="2029">
          <cell r="D2029">
            <v>10653</v>
          </cell>
          <cell r="E2029" t="str">
            <v>KIT DE PUESTA A TIERRA CAPACITIVO VERTICAL DE 90 KG DE HIDROSOLTA</v>
          </cell>
          <cell r="F2029" t="str">
            <v>UN</v>
          </cell>
          <cell r="G2029">
            <v>598401</v>
          </cell>
        </row>
        <row r="2030">
          <cell r="D2030">
            <v>10655</v>
          </cell>
          <cell r="E2030" t="str">
            <v>TUBO ACERO CARBÓN A106 SCH-40  S/C 2"</v>
          </cell>
          <cell r="F2030" t="str">
            <v>ML</v>
          </cell>
          <cell r="G2030">
            <v>34028</v>
          </cell>
        </row>
        <row r="2031">
          <cell r="D2031">
            <v>10656</v>
          </cell>
          <cell r="E2031" t="str">
            <v>VÁLVULA COMPUERTA D=4" EXTREMOS BRIDADOS (A) (150 PSI)</v>
          </cell>
          <cell r="F2031" t="str">
            <v>UN</v>
          </cell>
          <cell r="G2031">
            <v>868700</v>
          </cell>
        </row>
        <row r="2032">
          <cell r="D2032">
            <v>10657</v>
          </cell>
          <cell r="E2032" t="str">
            <v>VÁLVULA DE GLOBO DE 4" (A)</v>
          </cell>
          <cell r="F2032" t="str">
            <v>UN</v>
          </cell>
          <cell r="G2032">
            <v>1980381</v>
          </cell>
        </row>
        <row r="2033">
          <cell r="D2033">
            <v>10658</v>
          </cell>
          <cell r="E2033" t="str">
            <v>HIDROSOLTA (15 KILOGRAMOS)</v>
          </cell>
          <cell r="F2033" t="str">
            <v>UN</v>
          </cell>
          <cell r="G2033">
            <v>75583</v>
          </cell>
        </row>
        <row r="2034">
          <cell r="D2034">
            <v>10659</v>
          </cell>
          <cell r="E2034" t="str">
            <v>VÁLVULA DE MARIPOSA Ø 12"A BRIDA - BRIDA (A) (150 PSI)</v>
          </cell>
          <cell r="F2034" t="str">
            <v>UN</v>
          </cell>
          <cell r="G2034">
            <v>2142000</v>
          </cell>
        </row>
        <row r="2035">
          <cell r="D2035">
            <v>10662</v>
          </cell>
          <cell r="E2035" t="str">
            <v>CAÑUELA PREFABRICADA CU 004 (20cm x 30cm x 100cm)</v>
          </cell>
          <cell r="F2035" t="str">
            <v>UN</v>
          </cell>
          <cell r="G2035">
            <v>33000</v>
          </cell>
        </row>
        <row r="2036">
          <cell r="D2036">
            <v>10669</v>
          </cell>
          <cell r="E2036" t="str">
            <v>SEÑAL VERTICAL DE TRÁNSITO TIPO DELINEADOR OBSTÁCULO LATERAL CON LÁMINA RETRORREFLECTIVA TIPO GRADO DIAMANTE (90X20) INCLUYE POSTE</v>
          </cell>
          <cell r="F2036" t="str">
            <v>UN</v>
          </cell>
          <cell r="G2036">
            <v>232764</v>
          </cell>
        </row>
        <row r="2037">
          <cell r="D2037">
            <v>10670</v>
          </cell>
          <cell r="E2037" t="str">
            <v>SEÑAL VERTICAL DE TRÁNSITO TIPO DELINEADOR OBSTÁCULO LATERAL CON LÁMINA RETRORREFLECTIVA TIPO GRADO DIAMANTE (40X50) INCLUYE POSTE</v>
          </cell>
          <cell r="F2037" t="str">
            <v>UN</v>
          </cell>
          <cell r="G2037">
            <v>208964</v>
          </cell>
        </row>
        <row r="2038">
          <cell r="D2038">
            <v>10671</v>
          </cell>
          <cell r="E2038" t="str">
            <v>TEE PVC U.M. 12" X 6"</v>
          </cell>
          <cell r="F2038" t="str">
            <v>UN</v>
          </cell>
          <cell r="G2038">
            <v>2304992</v>
          </cell>
        </row>
        <row r="2039">
          <cell r="D2039">
            <v>10672</v>
          </cell>
          <cell r="E2039" t="str">
            <v>TEE PVC U.M. 12" X 4"</v>
          </cell>
          <cell r="F2039" t="str">
            <v>UN</v>
          </cell>
          <cell r="G2039">
            <v>1890301</v>
          </cell>
        </row>
        <row r="2040">
          <cell r="D2040">
            <v>10673</v>
          </cell>
          <cell r="E2040" t="str">
            <v>TUBERIA PVC U.M. EXT CORRUGAD LISO U.M. NORMA NTC 3722-1 D=33"</v>
          </cell>
          <cell r="F2040" t="str">
            <v>ML</v>
          </cell>
          <cell r="G2040">
            <v>727654</v>
          </cell>
        </row>
        <row r="2041">
          <cell r="D2041">
            <v>10674</v>
          </cell>
          <cell r="E2041" t="str">
            <v>TUBERIA PVC U.M. EXT CORRUGAD LISO U.M. NORMA NTC 3722-1 D=42"</v>
          </cell>
          <cell r="F2041" t="str">
            <v>ML</v>
          </cell>
          <cell r="G2041">
            <v>1628360</v>
          </cell>
        </row>
        <row r="2042">
          <cell r="D2042">
            <v>10676</v>
          </cell>
          <cell r="E2042" t="str">
            <v>TUBO ACERO CARBÓN A106 SCH-40  S/C 1"</v>
          </cell>
          <cell r="F2042" t="str">
            <v>ML</v>
          </cell>
          <cell r="G2042">
            <v>17290</v>
          </cell>
        </row>
        <row r="2043">
          <cell r="D2043">
            <v>10677</v>
          </cell>
          <cell r="E2043" t="str">
            <v>TUBO ACERO CARBÓN A106 SCH-40  S/C 1 1/2"</v>
          </cell>
          <cell r="F2043" t="str">
            <v>ML</v>
          </cell>
          <cell r="G2043">
            <v>26156</v>
          </cell>
        </row>
        <row r="2044">
          <cell r="D2044">
            <v>10678</v>
          </cell>
          <cell r="E2044" t="str">
            <v>UNIÓN JUNTA DE DESMONTAJE AUTOPORTANTE Ø 16" (A)</v>
          </cell>
          <cell r="F2044" t="str">
            <v>UN</v>
          </cell>
          <cell r="G2044">
            <v>3451000</v>
          </cell>
        </row>
        <row r="2045">
          <cell r="D2045">
            <v>10679</v>
          </cell>
          <cell r="E2045" t="str">
            <v>TAPON PVC U.M. JUNTA HIDRAULICA NORMA NTC 382 D=2"</v>
          </cell>
          <cell r="F2045" t="str">
            <v>UN</v>
          </cell>
          <cell r="G2045">
            <v>70555</v>
          </cell>
        </row>
        <row r="2046">
          <cell r="D2046">
            <v>10680</v>
          </cell>
          <cell r="E2046" t="str">
            <v>UNIÓN JUNTA DE DESMONTAJE AUTOPORTANTE Ø 12" (A)</v>
          </cell>
          <cell r="F2046" t="str">
            <v>UN</v>
          </cell>
          <cell r="G2046">
            <v>2156280</v>
          </cell>
        </row>
        <row r="2047">
          <cell r="D2047">
            <v>10681</v>
          </cell>
          <cell r="E2047" t="str">
            <v>UNIÓN JUNTA DE DESMONTAJE AUTOPORTANTE Ø 24" (A)</v>
          </cell>
          <cell r="F2047" t="str">
            <v>UN</v>
          </cell>
          <cell r="G2047">
            <v>7140000</v>
          </cell>
        </row>
        <row r="2048">
          <cell r="D2048">
            <v>10682</v>
          </cell>
          <cell r="E2048" t="str">
            <v>VÁLVULA DE COMPUERTA Ø 4" (E.L) CON SELLO EN BRONCE</v>
          </cell>
          <cell r="F2048" t="str">
            <v>UN</v>
          </cell>
          <cell r="G2048">
            <v>681870</v>
          </cell>
        </row>
        <row r="2049">
          <cell r="D2049">
            <v>10684</v>
          </cell>
          <cell r="E2049" t="str">
            <v>VENTOSA DE DOBLE ACCIÓN DE 2" DE BRIDA (A)</v>
          </cell>
          <cell r="F2049" t="str">
            <v>UN</v>
          </cell>
          <cell r="G2049">
            <v>449820</v>
          </cell>
        </row>
        <row r="2050">
          <cell r="D2050">
            <v>10687</v>
          </cell>
          <cell r="E2050" t="str">
            <v>CODO EN ACERO D=16" ENTRE 67.5° Y 90  L=1.25 m x 1.25 m, INCLUYE UNIONES ESPIGO-CAMPANA CON EMPAQUE CAUCHO. CON REVESTIMIENTO INTERIOR Y EXTERIOR EN MORTERO DE CEMENTO. PRESIÓN TRABAJO 150 PSI</v>
          </cell>
          <cell r="F2050" t="str">
            <v>UN</v>
          </cell>
          <cell r="G2050">
            <v>5361960</v>
          </cell>
        </row>
        <row r="2051">
          <cell r="D2051">
            <v>10688</v>
          </cell>
          <cell r="E2051" t="str">
            <v>CODO EN ACERO D=4"</v>
          </cell>
          <cell r="F2051" t="str">
            <v>UN</v>
          </cell>
          <cell r="G2051">
            <v>77826</v>
          </cell>
        </row>
        <row r="2052">
          <cell r="D2052">
            <v>10689</v>
          </cell>
          <cell r="E2052" t="str">
            <v>SEÑAL METÁLICA DEFINITIVA DOBLE DE 0.75x0.75m REFLECTIVO GRADO INGENIERÍA ÁNGULOS DE 2x1/4", LÁMINA CLA. 16 PINTADA UNA CARA PINTURA ELECTROSTÁTICA. INCL. POSTE</v>
          </cell>
          <cell r="F2052" t="str">
            <v>UN</v>
          </cell>
          <cell r="G2052">
            <v>480463</v>
          </cell>
        </row>
        <row r="2053">
          <cell r="D2053">
            <v>10690</v>
          </cell>
          <cell r="E2053" t="str">
            <v>CODO EN ACERO D=16" ENTRE 45° y 67.5°   JUNTA ESPIGO-CAMPANA CON EMPAQUE CAUCHO.  REVESTIMIENTO INTERIOR Y EXTERIOR EN MORTERO DE CEMENTO. L=0.85X0.85M PRESIÓN TRABAJO 150 PSI</v>
          </cell>
          <cell r="F2053" t="str">
            <v>UN</v>
          </cell>
          <cell r="G2053">
            <v>4407429</v>
          </cell>
        </row>
        <row r="2054">
          <cell r="D2054">
            <v>10692</v>
          </cell>
          <cell r="E2054" t="str">
            <v>SEÑAL DOBLE DE 60 CM, REFLECTIVO ALTA DENSIDAD TIPO IV EN LAMINA GALVANIZADA, PEDESTAL EN ANGULO SP/SR/SI. (SUMINISTRO E INSTALACION)</v>
          </cell>
          <cell r="F2054" t="str">
            <v>UN</v>
          </cell>
          <cell r="G2054">
            <v>363664</v>
          </cell>
        </row>
        <row r="2055">
          <cell r="D2055">
            <v>10694</v>
          </cell>
          <cell r="E2055" t="str">
            <v>SEÑAL VERTICAL REGLAMENTARIA CICLORRUTA (D= 45cm) CON PLAQUETA. INCLUYE POSTE.</v>
          </cell>
          <cell r="F2055" t="str">
            <v>UN</v>
          </cell>
          <cell r="G2055">
            <v>342125</v>
          </cell>
        </row>
        <row r="2056">
          <cell r="D2056">
            <v>10695</v>
          </cell>
          <cell r="E2056" t="str">
            <v>TUBO EN ACERO SCH 40 D= 1"</v>
          </cell>
          <cell r="F2056" t="str">
            <v>ML</v>
          </cell>
          <cell r="G2056">
            <v>14734</v>
          </cell>
        </row>
        <row r="2057">
          <cell r="D2057">
            <v>10696</v>
          </cell>
          <cell r="E2057" t="str">
            <v>TUBO EN ACERO SCH 40 D= 1 1/2"</v>
          </cell>
          <cell r="F2057" t="str">
            <v>ML</v>
          </cell>
          <cell r="G2057">
            <v>23249</v>
          </cell>
        </row>
        <row r="2058">
          <cell r="D2058">
            <v>10697</v>
          </cell>
          <cell r="E2058" t="str">
            <v>SEÑAL VERTICAL INFORMATIVA CICLORUTA (D= 45cm x 45cm) CON PLAQUETA. INCLUYE POSTE. LÁMINA CALIBRE 16 PINTADA POR UNA CARA CON PINTURA ELECTROSTÁTICA</v>
          </cell>
          <cell r="F2058" t="str">
            <v>UN</v>
          </cell>
          <cell r="G2058">
            <v>359261</v>
          </cell>
        </row>
        <row r="2059">
          <cell r="D2059">
            <v>10698</v>
          </cell>
          <cell r="E2059" t="str">
            <v>SEÑAL VERTICAL GRUPO DE REGLAMENTARIAS TIPO CIRCULO (D= 60cm). INCLUYE POSTE.</v>
          </cell>
          <cell r="F2059" t="str">
            <v>UN</v>
          </cell>
          <cell r="G2059">
            <v>272510</v>
          </cell>
        </row>
        <row r="2060">
          <cell r="D2060">
            <v>10699</v>
          </cell>
          <cell r="E2060" t="str">
            <v>SEÑAL VERTICAL GRUPO DE REGLAMENTARIAS TIPO CIRCULO (D= 60cm). CON PLAQUETA. INCLUYE POSTE. REFLECTIVO GRADO ING. CON ÁNGULO DE 2" x 1/4" x 3m LÁMINA CAL. 16 PINTADA UNA CARA PINTURA ELECTROSTATICA</v>
          </cell>
          <cell r="F2060" t="str">
            <v>UN</v>
          </cell>
          <cell r="G2060">
            <v>344743</v>
          </cell>
        </row>
        <row r="2061">
          <cell r="D2061">
            <v>10700</v>
          </cell>
          <cell r="E2061" t="str">
            <v>CODO 90° PVC ALCANTARILLADO D=8"</v>
          </cell>
          <cell r="F2061" t="str">
            <v>UN</v>
          </cell>
          <cell r="G2061">
            <v>141615</v>
          </cell>
        </row>
        <row r="2062">
          <cell r="D2062">
            <v>10701</v>
          </cell>
          <cell r="E2062" t="str">
            <v>AIRE - MATERIAL PARTICULADO TAMAÑO 10 µ (PM 10).</v>
          </cell>
          <cell r="F2062" t="str">
            <v>DIA/MU</v>
          </cell>
          <cell r="G2062">
            <v>160650</v>
          </cell>
        </row>
        <row r="2063">
          <cell r="D2063">
            <v>10702</v>
          </cell>
          <cell r="E2063" t="str">
            <v>AIRE - MATERIAL PARTICULADO TAMAÑO 2.5 µ (PM2.5)</v>
          </cell>
          <cell r="F2063" t="str">
            <v>DIA/MU</v>
          </cell>
          <cell r="G2063">
            <v>243950</v>
          </cell>
        </row>
        <row r="2064">
          <cell r="D2064">
            <v>10704</v>
          </cell>
          <cell r="E2064" t="str">
            <v>AIRE - DIÓXIDOS DE NITRÓGENO (NO2)</v>
          </cell>
          <cell r="F2064" t="str">
            <v>DIA/MU</v>
          </cell>
          <cell r="G2064">
            <v>208250</v>
          </cell>
        </row>
        <row r="2065">
          <cell r="D2065">
            <v>10705</v>
          </cell>
          <cell r="E2065" t="str">
            <v>AIRE - DIÓXIDOS DE AZUFRE (SO2)</v>
          </cell>
          <cell r="F2065" t="str">
            <v>DIA/MU</v>
          </cell>
          <cell r="G2065">
            <v>94803</v>
          </cell>
        </row>
        <row r="2066">
          <cell r="D2066">
            <v>10706</v>
          </cell>
          <cell r="E2066" t="str">
            <v>PERNOS ROSCADO EN "U" PARA TUBERÍA D=3"</v>
          </cell>
          <cell r="F2066" t="str">
            <v>UN</v>
          </cell>
          <cell r="G2066">
            <v>7900</v>
          </cell>
        </row>
        <row r="2067">
          <cell r="D2067">
            <v>10708</v>
          </cell>
          <cell r="E2067" t="str">
            <v>AIRE - MONÓXIDO DE CARBONO (CO)</v>
          </cell>
          <cell r="F2067" t="str">
            <v>DIA/MU</v>
          </cell>
          <cell r="G2067">
            <v>226100</v>
          </cell>
        </row>
        <row r="2068">
          <cell r="D2068">
            <v>10709</v>
          </cell>
          <cell r="E2068" t="str">
            <v>AIRE - OZONO TROPOSFÉRICO (O3)</v>
          </cell>
          <cell r="F2068" t="str">
            <v>DIA/MU</v>
          </cell>
          <cell r="G2068">
            <v>226100</v>
          </cell>
        </row>
        <row r="2069">
          <cell r="D2069">
            <v>10710</v>
          </cell>
          <cell r="E2069" t="str">
            <v>POSTE TIPO MÁSTIL T1 (3.80m) EN TUBO SCH 40 GALVANIZADO Y PINTADO</v>
          </cell>
          <cell r="F2069" t="str">
            <v>UN</v>
          </cell>
          <cell r="G2069">
            <v>1797793</v>
          </cell>
        </row>
        <row r="2070">
          <cell r="D2070">
            <v>10712</v>
          </cell>
          <cell r="E2070" t="str">
            <v>TAPA VALVULA TIPO CHOROTE TRAFICO PESADO</v>
          </cell>
          <cell r="F2070" t="str">
            <v>UN</v>
          </cell>
          <cell r="G2070">
            <v>385432</v>
          </cell>
        </row>
        <row r="2071">
          <cell r="D2071">
            <v>10723</v>
          </cell>
          <cell r="E2071" t="str">
            <v>AGUA - E. COLI</v>
          </cell>
          <cell r="F2071" t="str">
            <v>MUESTRA</v>
          </cell>
          <cell r="G2071">
            <v>36652</v>
          </cell>
        </row>
        <row r="2072">
          <cell r="D2072">
            <v>10728</v>
          </cell>
          <cell r="E2072" t="str">
            <v>AGUA - COLOR APARENTE</v>
          </cell>
          <cell r="F2072" t="str">
            <v>MUESTRA</v>
          </cell>
          <cell r="G2072">
            <v>13090</v>
          </cell>
        </row>
        <row r="2073">
          <cell r="D2073">
            <v>10729</v>
          </cell>
          <cell r="E2073" t="str">
            <v>RUIDO - MONITOREO DE RUIDO</v>
          </cell>
          <cell r="F2073" t="str">
            <v>MUESTRA</v>
          </cell>
          <cell r="G2073">
            <v>722000</v>
          </cell>
        </row>
        <row r="2074">
          <cell r="D2074">
            <v>10733</v>
          </cell>
          <cell r="E2074" t="str">
            <v>VALVULA COMPUERTA ELASTICA HD DN D=12" PVC L.F.</v>
          </cell>
          <cell r="F2074" t="str">
            <v>UN</v>
          </cell>
          <cell r="G2074">
            <v>4498200</v>
          </cell>
        </row>
        <row r="2075">
          <cell r="D2075">
            <v>10734</v>
          </cell>
          <cell r="E2075" t="str">
            <v>VALVULA COMPUERTA ELASTICA HD DN D=8" PVC L.F.</v>
          </cell>
          <cell r="F2075" t="str">
            <v>UN</v>
          </cell>
          <cell r="G2075">
            <v>1927800</v>
          </cell>
        </row>
        <row r="2076">
          <cell r="D2076">
            <v>10736</v>
          </cell>
          <cell r="E2076" t="str">
            <v>VALVULA COMPUERTA ELASTICA HD DN D=6" PVC L.F.</v>
          </cell>
          <cell r="F2076" t="str">
            <v>UN</v>
          </cell>
          <cell r="G2076">
            <v>1317330</v>
          </cell>
        </row>
        <row r="2077">
          <cell r="D2077">
            <v>10737</v>
          </cell>
          <cell r="E2077" t="str">
            <v>VALVULA COMPUERTA ELASTICA HD DN D=4" PVC L.F.</v>
          </cell>
          <cell r="F2077" t="str">
            <v>UN</v>
          </cell>
          <cell r="G2077">
            <v>681870</v>
          </cell>
        </row>
        <row r="2078">
          <cell r="D2078">
            <v>10754</v>
          </cell>
          <cell r="E2078" t="str">
            <v>REDUCCIÓN EXCÉNTRICA HD 27" x 24". Br PN10 x Br CL 125</v>
          </cell>
          <cell r="F2078" t="str">
            <v>UN</v>
          </cell>
          <cell r="G2078">
            <v>9460500</v>
          </cell>
        </row>
        <row r="2079">
          <cell r="D2079">
            <v>10755</v>
          </cell>
          <cell r="E2079" t="str">
            <v>UNIÓN JUNTA DE DESMONTAJE TIPO DRESSER Ø 4" 150 PSI</v>
          </cell>
          <cell r="F2079" t="str">
            <v>UN</v>
          </cell>
          <cell r="G2079">
            <v>422450</v>
          </cell>
        </row>
        <row r="2080">
          <cell r="D2080">
            <v>10756</v>
          </cell>
          <cell r="E2080" t="str">
            <v>VÁLVULA DE CHEQUE DE 4" 150 PSI EXTREMOS BRIDADOS.</v>
          </cell>
          <cell r="F2080" t="str">
            <v>UN</v>
          </cell>
          <cell r="G2080">
            <v>904400</v>
          </cell>
        </row>
        <row r="2081">
          <cell r="D2081">
            <v>10757</v>
          </cell>
          <cell r="E2081" t="str">
            <v>VÁLVULA VENTOSA HD COMBINADA TRIPLE ACCIÓN (TRIPLE EFECTO) D=3" EXTREMO EN BRIDA CLASE 150</v>
          </cell>
          <cell r="F2081" t="str">
            <v>UN</v>
          </cell>
          <cell r="G2081">
            <v>1016260</v>
          </cell>
        </row>
        <row r="2082">
          <cell r="D2082">
            <v>10758</v>
          </cell>
          <cell r="E2082" t="str">
            <v>VÁLVULA COMPUERTA ELÁSTICA EXTREMOS BRIDADOS. D=3"  150 PSI</v>
          </cell>
          <cell r="F2082" t="str">
            <v>UN</v>
          </cell>
          <cell r="G2082">
            <v>630700</v>
          </cell>
        </row>
        <row r="2083">
          <cell r="D2083">
            <v>10767</v>
          </cell>
          <cell r="E2083" t="str">
            <v>PINTURA DE TRÁFICO ESPESOR SECO 4mils PARA SEÑALIZACIÓN DE PISO EN PUERTA CORREDIZA SENCILLA, SEGÚN MANUAL DE IMAGEN DE TRANSMILENIO - Incluye suministro y aplicación</v>
          </cell>
          <cell r="F2083" t="str">
            <v>M2</v>
          </cell>
          <cell r="G2083">
            <v>102229</v>
          </cell>
        </row>
        <row r="2084">
          <cell r="D2084">
            <v>10768</v>
          </cell>
          <cell r="E2084" t="str">
            <v>PINTURA DE TRÁFICO ESPESOR SECO 4mils PARA SEÑALIZACIÓN DE PISO EN PUERTA CORREDIZA TELESCÓPICA, SEGÚN MANUAL DE IMAGEN DE TRANSMILENIO - Incluye suministro y aplicación</v>
          </cell>
          <cell r="F2084" t="str">
            <v>UN</v>
          </cell>
          <cell r="G2084">
            <v>118132</v>
          </cell>
        </row>
        <row r="2085">
          <cell r="D2085">
            <v>10770</v>
          </cell>
          <cell r="E2085" t="str">
            <v>SEÑAL TIPO DE FRECUENCIA EN LÁMINA, RECUBRIMIENTO POR AMBAS CARAS EN PELÍCULA REFLECTORA GRADO INGENIERÍA AZUL PARA EL FONDO Y BLANCO PARA NÚMERO O LETRA. SEGÚN MANUAL DE IMAGEN TRANSMILENIO.</v>
          </cell>
          <cell r="F2085" t="str">
            <v>UN</v>
          </cell>
          <cell r="G2085">
            <v>77350</v>
          </cell>
        </row>
        <row r="2086">
          <cell r="D2086">
            <v>10774</v>
          </cell>
          <cell r="E2086" t="str">
            <v>RUTEROS MONTAJE RUTA FÁCIL EN VINILO CON ADHESIVO EN VINILO FUNDIDO 32cm x 16cm SOBRE IMPRESIÓN. SEGÚN MANUAL DE IMAGEN TRANSMILENIO. SUMINISTRO E INSTALACIÓN</v>
          </cell>
          <cell r="F2086" t="str">
            <v>UN</v>
          </cell>
          <cell r="G2086">
            <v>65807</v>
          </cell>
        </row>
        <row r="2087">
          <cell r="D2087">
            <v>10776</v>
          </cell>
          <cell r="E2087" t="str">
            <v>RUTEROS MONTANTE SERVICIOS Y HORARIOS + INFORMACIÓN + RIELES. SEGÚN MANUAL DE IMAGEN TRANSMILENIO. SUMINISTRO E INSTALACIÓN.</v>
          </cell>
          <cell r="F2087" t="str">
            <v>UN</v>
          </cell>
          <cell r="G2087">
            <v>79647</v>
          </cell>
        </row>
        <row r="2088">
          <cell r="D2088">
            <v>10777</v>
          </cell>
          <cell r="E2088" t="str">
            <v>YEE REDUCIDA PVC SANITARIA 4" x 3"</v>
          </cell>
          <cell r="F2088" t="str">
            <v>UN</v>
          </cell>
          <cell r="G2088">
            <v>21302</v>
          </cell>
        </row>
        <row r="2089">
          <cell r="D2089">
            <v>10783</v>
          </cell>
          <cell r="E2089" t="str">
            <v>CONDUCTORES DE ALUMINIO 4X(1X2/0) AWG AISLADO HFFR 600 V C.A.</v>
          </cell>
          <cell r="F2089" t="str">
            <v>ML</v>
          </cell>
          <cell r="G2089">
            <v>6206</v>
          </cell>
        </row>
        <row r="2090">
          <cell r="D2090">
            <v>10787</v>
          </cell>
          <cell r="E2090" t="str">
            <v>SIFON PVC 135° D=3"</v>
          </cell>
          <cell r="F2090" t="str">
            <v>UN</v>
          </cell>
          <cell r="G2090">
            <v>10204</v>
          </cell>
        </row>
        <row r="2091">
          <cell r="D2091">
            <v>10788</v>
          </cell>
          <cell r="E2091" t="str">
            <v>BARRA SOPORTE BAÑO MOVILIDAD REDUCIDA</v>
          </cell>
          <cell r="F2091" t="str">
            <v>UN</v>
          </cell>
          <cell r="G2091">
            <v>352310</v>
          </cell>
        </row>
        <row r="2092">
          <cell r="D2092">
            <v>10790</v>
          </cell>
          <cell r="E2092" t="str">
            <v>PUERTA METÁLICA CON REJILLA DE 0.80 m x 2.10 m.</v>
          </cell>
          <cell r="F2092" t="str">
            <v>M2</v>
          </cell>
          <cell r="G2092">
            <v>398680</v>
          </cell>
        </row>
        <row r="2093">
          <cell r="D2093">
            <v>10792</v>
          </cell>
          <cell r="E2093" t="str">
            <v>LUMINARIA PANEL LED 1.20 X 0.30MT. INSTALADA EN EL TECHO. INCLUYE SUMINISTRO E INSTALACIÓN, 42W 120V C.A 4396LM</v>
          </cell>
          <cell r="F2093" t="str">
            <v>UN</v>
          </cell>
          <cell r="G2093">
            <v>104230</v>
          </cell>
        </row>
        <row r="2094">
          <cell r="D2094">
            <v>10794</v>
          </cell>
          <cell r="E2094" t="str">
            <v>SIFON PVC 135° D=4"</v>
          </cell>
          <cell r="F2094" t="str">
            <v>UN</v>
          </cell>
          <cell r="G2094">
            <v>19916</v>
          </cell>
        </row>
        <row r="2095">
          <cell r="D2095">
            <v>10795</v>
          </cell>
          <cell r="E2095" t="str">
            <v>LUMINARIA PANEL LED 60 X 60CM. INSTALADA EN EL TECHO. INCLUYE SUMINISTRO E INSTALACIÓN, 33W 120V C.A 3520LM</v>
          </cell>
          <cell r="F2095" t="str">
            <v>UN</v>
          </cell>
          <cell r="G2095">
            <v>72287</v>
          </cell>
        </row>
        <row r="2096">
          <cell r="D2096">
            <v>10796</v>
          </cell>
          <cell r="E2096" t="str">
            <v>LUMINARIA PANEL LED  REDONDO INSTALADA EN EL TECHO. INCLUYE SUMINISTRO E INSTALACIÓN, 12W 120V C.A 710LM</v>
          </cell>
          <cell r="F2096" t="str">
            <v>UN</v>
          </cell>
          <cell r="G2096">
            <v>11367</v>
          </cell>
        </row>
        <row r="2097">
          <cell r="D2097">
            <v>10808</v>
          </cell>
          <cell r="E2097" t="str">
            <v>ACCESORIOS DE INSTALACIÓN ADICIONALES: CONDULETAS, CONECTORES, RECTOS, ADAPTADOR PVC A EMT, CAJAS METÁLICAS 5800 ENTRE OTROS</v>
          </cell>
          <cell r="F2097" t="str">
            <v>UN</v>
          </cell>
          <cell r="G2097">
            <v>55686</v>
          </cell>
        </row>
        <row r="2098">
          <cell r="D2098">
            <v>10813</v>
          </cell>
          <cell r="E2098" t="str">
            <v>CODO 90° PVC E.L.  D= 2"</v>
          </cell>
          <cell r="F2098" t="str">
            <v>UN</v>
          </cell>
          <cell r="G2098">
            <v>16415</v>
          </cell>
        </row>
        <row r="2099">
          <cell r="D2099">
            <v>10822</v>
          </cell>
          <cell r="E2099" t="str">
            <v>LUMINARIA LED I, 16 LED, RA03SIM, 21W, 4000°K  100-227 V</v>
          </cell>
          <cell r="F2099" t="str">
            <v>UN</v>
          </cell>
          <cell r="G2099">
            <v>979758</v>
          </cell>
        </row>
        <row r="2100">
          <cell r="D2100">
            <v>10824</v>
          </cell>
          <cell r="E2100" t="str">
            <v>UPS 2.0 KVA</v>
          </cell>
          <cell r="F2100" t="str">
            <v>UN</v>
          </cell>
          <cell r="G2100">
            <v>1654100</v>
          </cell>
        </row>
        <row r="2101">
          <cell r="D2101">
            <v>10825</v>
          </cell>
          <cell r="E2101" t="str">
            <v>ESPECIES DE JARDINERÍA PORTE BAJO (CINTAS)</v>
          </cell>
          <cell r="F2101" t="str">
            <v>M2</v>
          </cell>
          <cell r="G2101">
            <v>2000</v>
          </cell>
        </row>
        <row r="2102">
          <cell r="D2102">
            <v>10830</v>
          </cell>
          <cell r="E2102" t="str">
            <v>ESPECIES DE JARDINERÍA PORTE ALTO (GARRAS DE CANGURO)</v>
          </cell>
          <cell r="F2102" t="str">
            <v>M2</v>
          </cell>
          <cell r="G2102">
            <v>12000</v>
          </cell>
        </row>
        <row r="2103">
          <cell r="D2103">
            <v>10836</v>
          </cell>
          <cell r="E2103" t="str">
            <v>POSTE METALICO GALVANIZADO EN CALIENTE H=14m CON BRAZO SENCILLO</v>
          </cell>
          <cell r="F2103" t="str">
            <v>UN</v>
          </cell>
          <cell r="G2103">
            <v>2801937</v>
          </cell>
        </row>
        <row r="2104">
          <cell r="D2104">
            <v>10842</v>
          </cell>
          <cell r="E2104" t="str">
            <v>CONECTOR TIPO CUÑA</v>
          </cell>
          <cell r="F2104" t="str">
            <v>UN</v>
          </cell>
          <cell r="G2104">
            <v>12520</v>
          </cell>
        </row>
        <row r="2105">
          <cell r="D2105">
            <v>10846</v>
          </cell>
          <cell r="E2105" t="str">
            <v>APOYO DESLIZANTE (SLIDE FLON) DESPLAZAMIENTO TOTAL 220mm, CARGA 230 tf. 50x50x6cm SEGÚN PLANO</v>
          </cell>
          <cell r="F2105" t="str">
            <v>UN</v>
          </cell>
          <cell r="G2105">
            <v>4557843</v>
          </cell>
        </row>
        <row r="2106">
          <cell r="D2106">
            <v>10847</v>
          </cell>
          <cell r="E2106" t="str">
            <v>POSTE METALICO GALVANIZADO EN CALIENTE H=14m CON BRAZO DOBLE PROPOSITO DE 1.5m</v>
          </cell>
          <cell r="F2106" t="str">
            <v>UN</v>
          </cell>
          <cell r="G2106">
            <v>2863249</v>
          </cell>
        </row>
        <row r="2107">
          <cell r="D2107">
            <v>10848</v>
          </cell>
          <cell r="E2107" t="str">
            <v>CURVA DE ACERO GALVANIZADA DE 4" X 90°</v>
          </cell>
          <cell r="F2107" t="str">
            <v>ML</v>
          </cell>
          <cell r="G2107">
            <v>139522</v>
          </cell>
        </row>
        <row r="2108">
          <cell r="D2108">
            <v>10849</v>
          </cell>
          <cell r="E2108" t="str">
            <v>UNIÓN GALVANIZADA DE 4"</v>
          </cell>
          <cell r="F2108" t="str">
            <v>ML</v>
          </cell>
          <cell r="G2108">
            <v>16098</v>
          </cell>
        </row>
        <row r="2109">
          <cell r="D2109">
            <v>10850</v>
          </cell>
          <cell r="E2109" t="str">
            <v>ABRAZADERA DE UNA SALIDA PARA SUJECIÓN DE CABLES AL POSTE</v>
          </cell>
          <cell r="F2109" t="str">
            <v>ML</v>
          </cell>
          <cell r="G2109">
            <v>9606</v>
          </cell>
        </row>
        <row r="2110">
          <cell r="D2110">
            <v>10851</v>
          </cell>
          <cell r="E2110" t="str">
            <v>POSTE METALICO GALVANIZADO EN CALIENTE H=14m CON BRAZO TRIPLE PROPOSITO DE 1.5m</v>
          </cell>
          <cell r="F2110" t="str">
            <v>UN</v>
          </cell>
          <cell r="G2110">
            <v>2906167</v>
          </cell>
        </row>
        <row r="2111">
          <cell r="D2111">
            <v>10852</v>
          </cell>
          <cell r="E2111" t="str">
            <v>LUMINARIA REALED IV 128 LED, RA02SII, 200W COMPLETA PARA ALUMBRADO PÚBLICO</v>
          </cell>
          <cell r="F2111" t="str">
            <v>UN</v>
          </cell>
          <cell r="G2111">
            <v>3221063</v>
          </cell>
        </row>
        <row r="2112">
          <cell r="D2112">
            <v>10854</v>
          </cell>
          <cell r="E2112" t="str">
            <v>CIMBRA DE SOPORTE. FORZA ANDAMIOS Y FORZA ACERO LOSA</v>
          </cell>
          <cell r="F2112" t="str">
            <v>M2/DIA</v>
          </cell>
          <cell r="G2112">
            <v>9520</v>
          </cell>
        </row>
        <row r="2113">
          <cell r="D2113">
            <v>10855</v>
          </cell>
          <cell r="E2113" t="str">
            <v>CAJA METÁLICA DE PASO 30cmX30cmX10cm</v>
          </cell>
          <cell r="F2113" t="str">
            <v>UN</v>
          </cell>
          <cell r="G2113">
            <v>31480</v>
          </cell>
        </row>
        <row r="2114">
          <cell r="D2114">
            <v>10862</v>
          </cell>
          <cell r="E2114" t="str">
            <v>CAJA DE EMPALME PARA 12 HILOS MÍNIMO</v>
          </cell>
          <cell r="F2114" t="str">
            <v>UN</v>
          </cell>
          <cell r="G2114">
            <v>332937</v>
          </cell>
        </row>
        <row r="2115">
          <cell r="D2115">
            <v>10863</v>
          </cell>
          <cell r="E2115" t="str">
            <v>OTDR FIBRA ÓPTICA ALQUILER</v>
          </cell>
          <cell r="F2115" t="str">
            <v>DIA</v>
          </cell>
          <cell r="G2115">
            <v>51522</v>
          </cell>
        </row>
        <row r="2116">
          <cell r="D2116">
            <v>10864</v>
          </cell>
          <cell r="E2116" t="str">
            <v>FUSIONADOR DE FIBRA ÓPTICA ALQUILER</v>
          </cell>
          <cell r="F2116" t="str">
            <v>DIA</v>
          </cell>
          <cell r="G2116">
            <v>51522</v>
          </cell>
        </row>
        <row r="2117">
          <cell r="D2117">
            <v>10872</v>
          </cell>
          <cell r="E2117" t="str">
            <v>TABLERO TRIFASICO CON PUERTA Y ESPACIO PARA TOTALIZADOR DE 24 CIRCUITOS CON BARRAJE DE 225A-BARRA NEUTRO-BARRA TIERRA-CHAPA Y LLAVE.</v>
          </cell>
          <cell r="F2117" t="str">
            <v>UN</v>
          </cell>
          <cell r="G2117">
            <v>308766</v>
          </cell>
        </row>
        <row r="2118">
          <cell r="D2118">
            <v>10876</v>
          </cell>
          <cell r="E2118" t="str">
            <v>POSTE METÁLICO AP, H=21M CON CANASTA DE ANCLAJE, CANASTA DE MANTENIMIENTO, SOPORTE PARA LUMINARIAS, LÍNEA DE VIDA Y PELDAÑOS. INCLUYE TRANSPORTE AL PORTAL AMÉRICAS</v>
          </cell>
          <cell r="F2118" t="str">
            <v>UN</v>
          </cell>
          <cell r="G2118">
            <v>10459749</v>
          </cell>
        </row>
        <row r="2119">
          <cell r="D2119">
            <v>10877</v>
          </cell>
          <cell r="E2119" t="str">
            <v>PROYECTOR LED PRO 600W 5000K, 120-277V, 6000 LM, CON DIFUSOR DE VIDRIO PLANO (INCLUYE ACCESORIOS DE FIJACION)</v>
          </cell>
          <cell r="F2119" t="str">
            <v>UN</v>
          </cell>
          <cell r="G2119">
            <v>3640158</v>
          </cell>
        </row>
        <row r="2120">
          <cell r="D2120">
            <v>10878</v>
          </cell>
          <cell r="E2120" t="str">
            <v>TRAGANTE CÚPULA 4" x 3" PLÁSTICAS</v>
          </cell>
          <cell r="F2120" t="str">
            <v>UN</v>
          </cell>
          <cell r="G2120">
            <v>7522</v>
          </cell>
        </row>
        <row r="2121">
          <cell r="D2121">
            <v>10880</v>
          </cell>
          <cell r="E2121" t="str">
            <v>MATERIAL GRANULAR TIPO B-400 PROVENIENTE DE CENTROS DE TRATAMIENTO Y/O APROVECHAMIENTO DE RCD</v>
          </cell>
          <cell r="F2121" t="str">
            <v>M3</v>
          </cell>
          <cell r="G2121">
            <v>22610</v>
          </cell>
        </row>
        <row r="2122">
          <cell r="D2122">
            <v>10882</v>
          </cell>
          <cell r="E2122" t="str">
            <v>CABLE ALUMINIO AISLADO THHW, 500 KCMIL AA8000-CPT 600V 90°C CT</v>
          </cell>
          <cell r="F2122" t="str">
            <v>ML</v>
          </cell>
          <cell r="G2122">
            <v>15067</v>
          </cell>
        </row>
        <row r="2123">
          <cell r="D2123">
            <v>10890</v>
          </cell>
          <cell r="E2123" t="str">
            <v>TUBERÍA DE ACERO D 1 1/2" (DN40), ASTM A53 GALVANIZADO ASTM A123, SCH10, SC, CLASE 150, CONEXIONES ROSCADAS NPT.</v>
          </cell>
          <cell r="F2123" t="str">
            <v>ML</v>
          </cell>
          <cell r="G2123">
            <v>8587</v>
          </cell>
        </row>
        <row r="2124">
          <cell r="D2124">
            <v>10891</v>
          </cell>
          <cell r="E2124" t="str">
            <v>VÁLVULA ANTI-RETORNO, (CHEQUE CORTINA) TIPO SWING, D 1 1/2" (DN40), CLASE 150, CONEXIONES ROSCADAS NPT.</v>
          </cell>
          <cell r="F2124" t="str">
            <v>UN</v>
          </cell>
          <cell r="G2124">
            <v>86660</v>
          </cell>
        </row>
        <row r="2125">
          <cell r="D2125">
            <v>10920</v>
          </cell>
          <cell r="E2125" t="str">
            <v>TEE BRIDADO, D 6" (DN150), ASTM A126, GALVANIZADO ASTM A123, ASME B16.42, RF CLASE 150.</v>
          </cell>
          <cell r="F2125" t="str">
            <v>UN</v>
          </cell>
          <cell r="G2125">
            <v>702100</v>
          </cell>
        </row>
        <row r="2126">
          <cell r="D2126">
            <v>10936</v>
          </cell>
          <cell r="E2126" t="str">
            <v>BRIDA FLANGLES SLIP-ON D= 3" ACERO SOLDABLE RF 150 LB. ANSI B16.5</v>
          </cell>
          <cell r="F2126" t="str">
            <v>UN</v>
          </cell>
          <cell r="G2126">
            <v>52598</v>
          </cell>
        </row>
        <row r="2127">
          <cell r="D2127">
            <v>10937</v>
          </cell>
          <cell r="E2127" t="str">
            <v>BRIDA FLANGLES SLIP-ON D= 6" ACERO SOLDABLE RF 150 LB. ANSI B16.5</v>
          </cell>
          <cell r="F2127" t="str">
            <v>UN</v>
          </cell>
          <cell r="G2127">
            <v>101319</v>
          </cell>
        </row>
        <row r="2128">
          <cell r="D2128">
            <v>10947</v>
          </cell>
          <cell r="E2128" t="str">
            <v>ACERO LISO  D= 1 1/2" A37 - ACERO DE TRANSFERENCIA</v>
          </cell>
          <cell r="F2128" t="str">
            <v>KG</v>
          </cell>
          <cell r="G2128">
            <v>3570</v>
          </cell>
        </row>
        <row r="2129">
          <cell r="D2129">
            <v>10948</v>
          </cell>
          <cell r="E2129" t="str">
            <v>ACERO LISO  D= 1" A37 - ACERO DE TRANSFERENCIA</v>
          </cell>
          <cell r="F2129" t="str">
            <v>KG</v>
          </cell>
          <cell r="G2129">
            <v>3257</v>
          </cell>
        </row>
        <row r="2130">
          <cell r="D2130">
            <v>10955</v>
          </cell>
          <cell r="E2130" t="str">
            <v>CAMIÓN APLICADOR DE VÍAS DOBLE CABINA DE 3.5 ton DE CAPACIDAD, CON EQUIPO DE APLICACIÓN DE DOS MAQUINAS DEMARCADORAS HIDRA AIRLESS HIDRAM 4000, UNA MAQUINA DEMARCADORA POWRLINE</v>
          </cell>
          <cell r="F2130" t="str">
            <v>DIA</v>
          </cell>
          <cell r="G2130">
            <v>4331600</v>
          </cell>
        </row>
        <row r="2131">
          <cell r="D2131">
            <v>10957</v>
          </cell>
          <cell r="E2131" t="str">
            <v>MÉTODOS PARA MUESTREO Y ENSAYOS DE UNIDADES DE MAMPOSTERÍA Y OTROS PRODUCTOS DE ARCILLA. EFLORECENCIA</v>
          </cell>
          <cell r="F2131" t="str">
            <v>UN</v>
          </cell>
          <cell r="G2131">
            <v>40800</v>
          </cell>
        </row>
        <row r="2132">
          <cell r="D2132">
            <v>10958</v>
          </cell>
          <cell r="E2132" t="str">
            <v>MÉTODOS PARA MUESTREO Y ENSAYOS DE UNIDADES DE MAMPOSTERÍA Y OTROS PRODUCTOS DE ARCILLA. ABSORCIÓN DE AGUA</v>
          </cell>
          <cell r="F2132" t="str">
            <v>UN</v>
          </cell>
          <cell r="G2132">
            <v>29512</v>
          </cell>
        </row>
        <row r="2133">
          <cell r="D2133">
            <v>10959</v>
          </cell>
          <cell r="E2133" t="str">
            <v>MÉTODOS PARA MUESTREO Y ENSAYOS DE UNIDADES DE MAMPOSTERÍA Y OTROS PRODUCTOS DE ARCILLA. MEDICIÓN DEL ALABEO</v>
          </cell>
          <cell r="F2133" t="str">
            <v>UN</v>
          </cell>
          <cell r="G2133">
            <v>29750</v>
          </cell>
        </row>
        <row r="2134">
          <cell r="D2134">
            <v>10960</v>
          </cell>
          <cell r="E2134" t="str">
            <v>MÉTODOS PARA MUESTREO Y ENSAYOS DE UNIDADES DE MAMPOSTERÍA Y OTROS PRODUCTOS DE ARCILLA. RESISTENCIA A LA COMPRESIÓN</v>
          </cell>
          <cell r="F2134" t="str">
            <v>UN</v>
          </cell>
          <cell r="G2134">
            <v>33915</v>
          </cell>
        </row>
        <row r="2135">
          <cell r="D2135">
            <v>10961</v>
          </cell>
          <cell r="E2135" t="str">
            <v>MÉTODOS PARA MUESTREO Y ENSAYOS DE UNIDADES DE MAMPOSTERÍA Y OTROS PRODUCTOS DE ARCILLA. MEDICIÓN DEL TAMAÑO</v>
          </cell>
          <cell r="F2135" t="str">
            <v>UN</v>
          </cell>
          <cell r="G2135">
            <v>36355</v>
          </cell>
        </row>
        <row r="2136">
          <cell r="D2136">
            <v>10962</v>
          </cell>
          <cell r="E2136" t="str">
            <v>MEDICIONES (DIMENSIONES) DE LOSETAS DE CONCRETO PARA PAVIMENTOS</v>
          </cell>
          <cell r="F2136" t="str">
            <v>UN</v>
          </cell>
          <cell r="G2136">
            <v>38437</v>
          </cell>
        </row>
        <row r="2137">
          <cell r="D2137">
            <v>10963</v>
          </cell>
          <cell r="E2137" t="str">
            <v>PREFABRICADOS DE CONCRETO. MUESTREO Y ENSAYO DE PREFABRICADOS DE CONCRETO NO REFORZADOS, VIBROCOMPACTADOS. ABSORCIÓN DE AGUA</v>
          </cell>
          <cell r="F2137" t="str">
            <v>UN</v>
          </cell>
          <cell r="G2137">
            <v>31400</v>
          </cell>
        </row>
        <row r="2138">
          <cell r="D2138">
            <v>10964</v>
          </cell>
          <cell r="E2138" t="str">
            <v>ADOQUINES DE CONCRETO PARA PAVIMENTOS. MEDICIONES</v>
          </cell>
          <cell r="F2138" t="str">
            <v>UN</v>
          </cell>
          <cell r="G2138">
            <v>35819</v>
          </cell>
        </row>
        <row r="2139">
          <cell r="D2139">
            <v>10965</v>
          </cell>
          <cell r="E2139" t="str">
            <v>DETERMINACIÓN DE LA VISCOSIDAD DEL ASFALTO EMPLEANDO VISCOSÍMETROS CAPILARES DE VACÍO</v>
          </cell>
          <cell r="F2139" t="str">
            <v>UN</v>
          </cell>
          <cell r="G2139">
            <v>121499</v>
          </cell>
        </row>
        <row r="2140">
          <cell r="D2140">
            <v>10966</v>
          </cell>
          <cell r="E2140" t="str">
            <v>CARACTERIZACIÓN DE LAS MEZCLAS ASFÁLTICAS ABIERTAS POR MEDIO DEL ENSAYO CANTABRO DE PÉRDIDA POR DESGASTE</v>
          </cell>
          <cell r="F2140" t="str">
            <v>UN</v>
          </cell>
          <cell r="G2140">
            <v>113288</v>
          </cell>
        </row>
        <row r="2141">
          <cell r="D2141">
            <v>10967</v>
          </cell>
          <cell r="E2141" t="str">
            <v>DISEÑO DE MEZCLAS DE AGREGADOS CON CEMENTO ASFÁLTICO ESPUMADO. COMPACTACIÓN DE 6 PROBETAS</v>
          </cell>
          <cell r="F2141" t="str">
            <v>UN</v>
          </cell>
          <cell r="G2141">
            <v>720000</v>
          </cell>
        </row>
        <row r="2142">
          <cell r="D2142">
            <v>10968</v>
          </cell>
          <cell r="E2142" t="str">
            <v>EFECTO DEL AGUA SOBRE LAS MEZCLAS ASFÁLTICAS SUELTAS</v>
          </cell>
          <cell r="F2142" t="str">
            <v>UN</v>
          </cell>
          <cell r="G2142">
            <v>104720</v>
          </cell>
        </row>
        <row r="2143">
          <cell r="D2143">
            <v>10969</v>
          </cell>
          <cell r="E2143" t="str">
            <v>DETERMINACIÓN DEL POTENCIAL DE REACTIVIDAD ÁLCALI DEL AGREGADOS (MÉTODO DE LAS BARRAS DE MORTERO)</v>
          </cell>
          <cell r="F2143" t="str">
            <v>UN</v>
          </cell>
          <cell r="G2143">
            <v>792897</v>
          </cell>
        </row>
        <row r="2144">
          <cell r="D2144">
            <v>10971</v>
          </cell>
          <cell r="E2144" t="str">
            <v>ENSAYO DE PLACA CON CARGA ESTÁTICA NO REPETIDA SOBRE SUELOS Y CAPAS NO TRATADAS DE PAVIMENTOS, PARA EMPLEAR EN LA EVALUACIÓN Y EL DISEÑO DE PAVIMENTOS (NO INCLUYE TRANSPORTE NI VOLQUETA) - TOMA POR PU</v>
          </cell>
          <cell r="F2144" t="str">
            <v>UN</v>
          </cell>
          <cell r="G2144">
            <v>655571</v>
          </cell>
        </row>
        <row r="2145">
          <cell r="D2145">
            <v>10972</v>
          </cell>
          <cell r="E2145" t="str">
            <v>DISEÑO DE MEZCLAS DE AGREGADOS, RECICLADOS O SIN RECICLAR, CON EMULSIÓN ASFÁLTICA, MEDIANTE EL MÉTODO DE INMERSIÓN – COMPRESIÓN (INCLUYE ELABORACIÓN DE PROBETAS)</v>
          </cell>
          <cell r="F2145" t="str">
            <v>UN</v>
          </cell>
          <cell r="G2145">
            <v>2023000</v>
          </cell>
        </row>
        <row r="2146">
          <cell r="D2146">
            <v>10973</v>
          </cell>
          <cell r="E2146" t="str">
            <v>TIEMPO DE FRAGUADO, DESVIACIÓN MÁXIMA RESPECTO DEL TIEMPO DE CONTROL (HORAS:MINUTOS)</v>
          </cell>
          <cell r="F2146" t="str">
            <v>UN</v>
          </cell>
          <cell r="G2146">
            <v>237405</v>
          </cell>
        </row>
        <row r="2147">
          <cell r="D2147">
            <v>10974</v>
          </cell>
          <cell r="E2147" t="str">
            <v>DETERMINACIÓN DE LA VELOCIDAD DE PULSO ULTRASONIDO A TRAVÉS DEL CONCRETO, POR ELEMENTO</v>
          </cell>
          <cell r="F2147" t="str">
            <v>UN</v>
          </cell>
          <cell r="G2147">
            <v>133875</v>
          </cell>
        </row>
        <row r="2148">
          <cell r="D2148">
            <v>10975</v>
          </cell>
          <cell r="E2148" t="str">
            <v>DENSIDAD, ABSORCIÓN Y VACÍOS EN CONCRETO ENDURECIDO</v>
          </cell>
          <cell r="F2148" t="str">
            <v>UN</v>
          </cell>
          <cell r="G2148">
            <v>80000</v>
          </cell>
        </row>
        <row r="2149">
          <cell r="D2149">
            <v>10976</v>
          </cell>
          <cell r="E2149" t="str">
            <v>BRIDA CIEGA EN ACERO D= 16". PRESIÓN DE TRABAJO= 150 PSI. No incluye espárragos, tuerca ni empaques. Norma de fabricación AWWA C 207 Clase D. Incluye Transporte.</v>
          </cell>
          <cell r="F2149" t="str">
            <v>UN</v>
          </cell>
          <cell r="G2149">
            <v>1625647</v>
          </cell>
        </row>
        <row r="2150">
          <cell r="D2150">
            <v>10977</v>
          </cell>
          <cell r="E2150" t="str">
            <v>TEE PVC U.M. 8" X 4"</v>
          </cell>
          <cell r="F2150" t="str">
            <v>UN</v>
          </cell>
          <cell r="G2150">
            <v>1278378</v>
          </cell>
        </row>
        <row r="2151">
          <cell r="D2151">
            <v>10987</v>
          </cell>
          <cell r="E2151" t="str">
            <v>BRIDA CIEGA EN ACERO (HD) D= 2". PRESIÓN DE TRABAJO= 150 PSI. No incluye espárragos, tuerca ni empaques. Incluye Transporte.</v>
          </cell>
          <cell r="F2151" t="str">
            <v>UN</v>
          </cell>
          <cell r="G2151">
            <v>60690</v>
          </cell>
        </row>
        <row r="2152">
          <cell r="D2152">
            <v>10988</v>
          </cell>
          <cell r="E2152" t="str">
            <v>BRIDA CIEGA EN ACERO (HD) D= 4". PRESIÓN DE TRABAJO= 150 PSI. No incluye espárragos, tuerca ni empaques. Incluye Transporte, Incluye IVA.</v>
          </cell>
          <cell r="F2152" t="str">
            <v>UN</v>
          </cell>
          <cell r="G2152">
            <v>113288</v>
          </cell>
        </row>
        <row r="2153">
          <cell r="D2153">
            <v>10989</v>
          </cell>
          <cell r="E2153" t="str">
            <v>BRIDA CIEGA EN ACERO (HD) D= 12". PRESIÓN DE TRABAJO= 150 PSI. No incluye espárragos, tuerca ni empaques. Incluye Transporte, Incluye IVA.</v>
          </cell>
          <cell r="F2153" t="str">
            <v>UN</v>
          </cell>
          <cell r="G2153">
            <v>861560</v>
          </cell>
        </row>
        <row r="2154">
          <cell r="D2154">
            <v>10992</v>
          </cell>
          <cell r="E2154" t="str">
            <v>CODO 90° Ø4" EN HIERRO GALVANIZADO</v>
          </cell>
          <cell r="F2154" t="str">
            <v>UN</v>
          </cell>
          <cell r="G2154">
            <v>60452</v>
          </cell>
        </row>
        <row r="2155">
          <cell r="D2155">
            <v>10995</v>
          </cell>
          <cell r="E2155" t="str">
            <v>MEDICIÓN DE PERFIL TRANSVERSAL PARA DETERMINACIÓN DEL AHUELLAMIENTO (100 M)</v>
          </cell>
          <cell r="F2155" t="str">
            <v>UN</v>
          </cell>
          <cell r="G2155">
            <v>464243</v>
          </cell>
        </row>
        <row r="2156">
          <cell r="D2156">
            <v>10996</v>
          </cell>
          <cell r="E2156" t="str">
            <v>APIQUE MANUAL HASTA 2 M DE 1.5 M X 1.5 M - RELLENO Y ADECUACIÓN DEL SITIO - INCLUYE TRANSPORTE</v>
          </cell>
          <cell r="F2156" t="str">
            <v>UN</v>
          </cell>
          <cell r="G2156">
            <v>366758</v>
          </cell>
        </row>
        <row r="2157">
          <cell r="D2157">
            <v>11000</v>
          </cell>
          <cell r="E2157" t="str">
            <v>AIRE - MATERIAL PARTICULADO PM 10 (Incluye unidad móvil, técnico de campo, comisión de campo, informe técnico, desplazamiento unidades móviles y transporte).</v>
          </cell>
          <cell r="F2157" t="str">
            <v>UN</v>
          </cell>
          <cell r="G2157">
            <v>535500</v>
          </cell>
        </row>
        <row r="2158">
          <cell r="D2158">
            <v>11001</v>
          </cell>
          <cell r="E2158" t="str">
            <v>AIRE - NO-NO2-NOx (Incluye unidad móvil, técnico de campo, comisión de campo, informe técnico, desplazamiento unidades móviles y transporte).</v>
          </cell>
          <cell r="F2158" t="str">
            <v>UN</v>
          </cell>
          <cell r="G2158">
            <v>547400</v>
          </cell>
        </row>
        <row r="2159">
          <cell r="D2159">
            <v>11002</v>
          </cell>
          <cell r="E2159" t="str">
            <v>AIRE - SO2 (Incluye unidad móvil, técnico de campo, comisión de campo, informe técnico, desplazamiento unidades móviles y transporte).</v>
          </cell>
          <cell r="F2159" t="str">
            <v>UN</v>
          </cell>
          <cell r="G2159">
            <v>547400</v>
          </cell>
        </row>
        <row r="2160">
          <cell r="D2160">
            <v>11003</v>
          </cell>
          <cell r="E2160" t="str">
            <v>AIRE - CO (Incluye unidad móvil, técnico de campo, comisión de campo, informe técnico, desplazamiento unidades móviles y transporte).</v>
          </cell>
          <cell r="F2160" t="str">
            <v>UN</v>
          </cell>
          <cell r="G2160">
            <v>547400</v>
          </cell>
        </row>
        <row r="2161">
          <cell r="D2161">
            <v>11004</v>
          </cell>
          <cell r="E2161" t="str">
            <v>AIRE - METEOROLOGÍA 6 PARÁMETROS; ROSA DE VIENTOS; DISPERSIÓN (Incluye unidad móvil, técnico de campo, comisión de campo, informe técnico, desplazamiento unidades móviles y transporte).</v>
          </cell>
          <cell r="F2161" t="str">
            <v>UN</v>
          </cell>
          <cell r="G2161">
            <v>535500</v>
          </cell>
        </row>
        <row r="2162">
          <cell r="D2162">
            <v>11005</v>
          </cell>
          <cell r="E2162" t="str">
            <v>TRANSPORTE DE EQUIPOS PARA PRUEBA DE CARGA ESTÁTICA POR VIAJE DIURNO SIN ESCOLTA (En la Avenida La Sirena (AC 153 desde Kr 9 a Kr 19)</v>
          </cell>
          <cell r="F2162" t="str">
            <v>VIAJE</v>
          </cell>
          <cell r="G2162">
            <v>1011500</v>
          </cell>
        </row>
        <row r="2163">
          <cell r="D2163">
            <v>11007</v>
          </cell>
          <cell r="E2163" t="str">
            <v>TUBO (PERFIL TUBULAR) GALVANIZADO DE DIÁMETRO 3" ESPESOR 2.3 mm</v>
          </cell>
          <cell r="F2163" t="str">
            <v>ML</v>
          </cell>
          <cell r="G2163">
            <v>35625</v>
          </cell>
        </row>
        <row r="2164">
          <cell r="D2164">
            <v>11008</v>
          </cell>
          <cell r="E2164" t="str">
            <v>FRESADO DE PAVIMENTO - INCLUYE FRESADORA, OPERARIO Y COMBUSTIBLE. Incluye agua, puntas. No incluye transporte de maquinaria, transporte del fresado ni disposición final. A TODO COSTO</v>
          </cell>
          <cell r="F2164" t="str">
            <v>M3</v>
          </cell>
          <cell r="G2164">
            <v>66435</v>
          </cell>
        </row>
        <row r="2165">
          <cell r="D2165">
            <v>11026</v>
          </cell>
          <cell r="E2165" t="str">
            <v>BASE GRANULAR CLASE C - Gr1 (BGC_Gr1)</v>
          </cell>
          <cell r="F2165" t="str">
            <v>M3</v>
          </cell>
          <cell r="G2165">
            <v>50456</v>
          </cell>
        </row>
        <row r="2166">
          <cell r="D2166">
            <v>11027</v>
          </cell>
          <cell r="E2166" t="str">
            <v>BASE GRANULAR CLASE C - Gr2 (BGC_Gr2)</v>
          </cell>
          <cell r="F2166" t="str">
            <v>M3</v>
          </cell>
          <cell r="G2166">
            <v>61880</v>
          </cell>
        </row>
        <row r="2167">
          <cell r="D2167">
            <v>11028</v>
          </cell>
          <cell r="E2167" t="str">
            <v>BASE GRANULAR CLASE B - Gr1 (BGB_Gr1)</v>
          </cell>
          <cell r="F2167" t="str">
            <v>M3</v>
          </cell>
          <cell r="G2167">
            <v>65450</v>
          </cell>
        </row>
        <row r="2168">
          <cell r="D2168">
            <v>11029</v>
          </cell>
          <cell r="E2168" t="str">
            <v>BASE GRANULAR CLASE B - Gr2 (BGB_Gr2)</v>
          </cell>
          <cell r="F2168" t="str">
            <v>M3</v>
          </cell>
          <cell r="G2168">
            <v>65450</v>
          </cell>
        </row>
        <row r="2169">
          <cell r="D2169">
            <v>11030</v>
          </cell>
          <cell r="E2169" t="str">
            <v>BASE GRANULAR CLASE A - Gr1 (BGA_Gr1)</v>
          </cell>
          <cell r="F2169" t="str">
            <v>M3</v>
          </cell>
          <cell r="G2169">
            <v>70210</v>
          </cell>
        </row>
        <row r="2170">
          <cell r="D2170">
            <v>11031</v>
          </cell>
          <cell r="E2170" t="str">
            <v>BASE GRANULAR CLASE A - Gr2 (BGA_Gr2)</v>
          </cell>
          <cell r="F2170" t="str">
            <v>M3</v>
          </cell>
          <cell r="G2170">
            <v>70210</v>
          </cell>
        </row>
        <row r="2171">
          <cell r="D2171">
            <v>11032</v>
          </cell>
          <cell r="E2171" t="str">
            <v>SUBBASE GRANULAR CLASE C - Gr1 (SBGC_Gr1)</v>
          </cell>
          <cell r="F2171" t="str">
            <v>M3</v>
          </cell>
          <cell r="G2171">
            <v>40698</v>
          </cell>
        </row>
        <row r="2172">
          <cell r="D2172">
            <v>11033</v>
          </cell>
          <cell r="E2172" t="str">
            <v>SUBBASE GRANULAR CLASE C - Gr2 (SBGC_Gr2)</v>
          </cell>
          <cell r="F2172" t="str">
            <v>M3</v>
          </cell>
          <cell r="G2172">
            <v>40698</v>
          </cell>
        </row>
        <row r="2173">
          <cell r="D2173">
            <v>11034</v>
          </cell>
          <cell r="E2173" t="str">
            <v>SUBBASE GRANULAR CLASE B - Gr1 (SBGB_Gr1)</v>
          </cell>
          <cell r="F2173" t="str">
            <v>M3</v>
          </cell>
          <cell r="G2173">
            <v>57120</v>
          </cell>
        </row>
        <row r="2174">
          <cell r="D2174">
            <v>11035</v>
          </cell>
          <cell r="E2174" t="str">
            <v>SUBBASE GRANULAR CLASE B - Gr2 (SBGB_Gr2)</v>
          </cell>
          <cell r="F2174" t="str">
            <v>M3</v>
          </cell>
          <cell r="G2174">
            <v>59500</v>
          </cell>
        </row>
        <row r="2175">
          <cell r="D2175">
            <v>11036</v>
          </cell>
          <cell r="E2175" t="str">
            <v>SUBBASE GRANULAR CLASE A - Gr1 (SBGA_Gr1)</v>
          </cell>
          <cell r="F2175" t="str">
            <v>M3</v>
          </cell>
          <cell r="G2175">
            <v>59500</v>
          </cell>
        </row>
        <row r="2176">
          <cell r="D2176">
            <v>11037</v>
          </cell>
          <cell r="E2176" t="str">
            <v>SUBBASE GRANULAR CLASE A - Gr2 (SBGA_Gr2)</v>
          </cell>
          <cell r="F2176" t="str">
            <v>M3</v>
          </cell>
          <cell r="G2176">
            <v>59500</v>
          </cell>
        </row>
        <row r="2177">
          <cell r="D2177">
            <v>11038</v>
          </cell>
          <cell r="E2177" t="str">
            <v>MATERIAL ADECUADO</v>
          </cell>
          <cell r="F2177" t="str">
            <v>M3</v>
          </cell>
          <cell r="G2177">
            <v>12019</v>
          </cell>
        </row>
        <row r="2178">
          <cell r="D2178">
            <v>11039</v>
          </cell>
          <cell r="E2178" t="str">
            <v>MATERIAL TOLERABLE</v>
          </cell>
          <cell r="F2178" t="str">
            <v>M3</v>
          </cell>
          <cell r="G2178">
            <v>9996</v>
          </cell>
        </row>
        <row r="2179">
          <cell r="D2179">
            <v>11057</v>
          </cell>
          <cell r="E2179" t="str">
            <v>GEOCELDA</v>
          </cell>
          <cell r="F2179" t="str">
            <v>M2</v>
          </cell>
          <cell r="G2179">
            <v>42840</v>
          </cell>
        </row>
        <row r="2180">
          <cell r="D2180">
            <v>11074</v>
          </cell>
          <cell r="E2180" t="str">
            <v>GRÚA TIPO LIEBHERR 582 CON CUCHARA TIPO RIVALVA O SIMILAR</v>
          </cell>
          <cell r="F2180" t="str">
            <v>HR</v>
          </cell>
          <cell r="G2180">
            <v>628225</v>
          </cell>
        </row>
        <row r="2181">
          <cell r="D2181">
            <v>11080</v>
          </cell>
          <cell r="E2181" t="str">
            <v>MEZCLA ASFÁLTICA EN CALIENTE DENSA MD10 CON CEMENTO ASFÁLTICO TIPO II</v>
          </cell>
          <cell r="F2181" t="str">
            <v>M3</v>
          </cell>
          <cell r="G2181">
            <v>490399</v>
          </cell>
        </row>
        <row r="2182">
          <cell r="D2182">
            <v>11081</v>
          </cell>
          <cell r="E2182" t="str">
            <v>MEZCLA ASFÁLTICA EN CALIENTE DENSA MD12 CON CEMENTO ASFÁLTICO TIPO II</v>
          </cell>
          <cell r="F2182" t="str">
            <v>M3</v>
          </cell>
          <cell r="G2182">
            <v>416500</v>
          </cell>
        </row>
        <row r="2183">
          <cell r="D2183">
            <v>11082</v>
          </cell>
          <cell r="E2183" t="str">
            <v>MEZCLA ASFÁLTICA EN CALIENTE DENSA MD20 CON CEMENTO ASFÁLTICO TIPO II</v>
          </cell>
          <cell r="F2183" t="str">
            <v>M3</v>
          </cell>
          <cell r="G2183">
            <v>416500</v>
          </cell>
        </row>
        <row r="2184">
          <cell r="D2184">
            <v>11083</v>
          </cell>
          <cell r="E2184" t="str">
            <v>EXTINTOR x 10 LB</v>
          </cell>
          <cell r="F2184" t="str">
            <v>UN</v>
          </cell>
          <cell r="G2184">
            <v>58117</v>
          </cell>
        </row>
        <row r="2185">
          <cell r="D2185">
            <v>11084</v>
          </cell>
          <cell r="E2185" t="str">
            <v>CAMILLA EN FIBRA CON ARNÉS - INMOVILIZADOR Y SEÑAL</v>
          </cell>
          <cell r="F2185" t="str">
            <v>UN</v>
          </cell>
          <cell r="G2185">
            <v>164871</v>
          </cell>
        </row>
        <row r="2186">
          <cell r="D2186">
            <v>11085</v>
          </cell>
          <cell r="E2186" t="str">
            <v>VALLA DE 3.0m x 6.0m CON ESTRUCTURA METÁLICA - ESTRUCTURA TIPO VALLA EN CERCHA + BANNER. Incluye suministro e instalación. Impresión 720 DPI; Tintas para exteriores.</v>
          </cell>
          <cell r="F2186" t="str">
            <v>UN</v>
          </cell>
          <cell r="G2186">
            <v>3361820</v>
          </cell>
        </row>
        <row r="2187">
          <cell r="D2187">
            <v>11086</v>
          </cell>
          <cell r="E2187" t="str">
            <v>VALLA MÓVIL DE 1.20m x 1.20m EN LÁMINA GALVANIZADA CALIBRE 20, ÁNGULO EN HIERRO DE 2 x 1-1/8" IMPRESO EN VINILO ADHESIVO. Incluye suministro e instalación. Impresión 720 DPI; Tintas para exteriores.</v>
          </cell>
          <cell r="F2187" t="str">
            <v>UN</v>
          </cell>
          <cell r="G2187">
            <v>318820</v>
          </cell>
        </row>
        <row r="2188">
          <cell r="D2188">
            <v>11089</v>
          </cell>
          <cell r="E2188" t="str">
            <v>SELLADOR ELÁSTICO UNIVERSAL DE ALTO DESEMPEÑO (300 cc)</v>
          </cell>
          <cell r="F2188" t="str">
            <v>UN</v>
          </cell>
          <cell r="G2188">
            <v>37940</v>
          </cell>
        </row>
        <row r="2189">
          <cell r="D2189">
            <v>11091</v>
          </cell>
          <cell r="E2189" t="str">
            <v>ADITIVOS INCURSORES DE AIRE</v>
          </cell>
          <cell r="F2189" t="str">
            <v>KG</v>
          </cell>
          <cell r="G2189">
            <v>2791</v>
          </cell>
        </row>
        <row r="2190">
          <cell r="D2190">
            <v>11092</v>
          </cell>
          <cell r="E2190" t="str">
            <v>ADITIVO REDUCTOR DE AGUA</v>
          </cell>
          <cell r="F2190" t="str">
            <v>KG</v>
          </cell>
          <cell r="G2190">
            <v>8485</v>
          </cell>
        </row>
        <row r="2191">
          <cell r="D2191">
            <v>11093</v>
          </cell>
          <cell r="E2191" t="str">
            <v>ADITIVO RETARDANTE</v>
          </cell>
          <cell r="F2191" t="str">
            <v>KG</v>
          </cell>
          <cell r="G2191">
            <v>4891</v>
          </cell>
        </row>
        <row r="2192">
          <cell r="D2192">
            <v>11094</v>
          </cell>
          <cell r="E2192" t="str">
            <v>ADITIVO REDUCTOR DE AGUA Y RETARDANTE</v>
          </cell>
          <cell r="F2192" t="str">
            <v>KG</v>
          </cell>
          <cell r="G2192">
            <v>3225</v>
          </cell>
        </row>
        <row r="2193">
          <cell r="D2193">
            <v>11095</v>
          </cell>
          <cell r="E2193" t="str">
            <v>ADITIVO REDUCTOR DE AGUA Y ACELERANTE DE FRAGUADO</v>
          </cell>
          <cell r="F2193" t="str">
            <v>KG</v>
          </cell>
          <cell r="G2193">
            <v>14649</v>
          </cell>
        </row>
        <row r="2194">
          <cell r="D2194">
            <v>11096</v>
          </cell>
          <cell r="E2194" t="str">
            <v>ADITIVO REDUCTOR DE AGUA DE ALTO RANGO</v>
          </cell>
          <cell r="F2194" t="str">
            <v>KG</v>
          </cell>
          <cell r="G2194">
            <v>7640</v>
          </cell>
        </row>
        <row r="2195">
          <cell r="D2195">
            <v>11097</v>
          </cell>
          <cell r="E2195" t="str">
            <v>ADITIVO REDUCTOR DE AGUA DE ALTO RANGO Y RETARDANTE</v>
          </cell>
          <cell r="F2195" t="str">
            <v>KG</v>
          </cell>
          <cell r="G2195">
            <v>8492</v>
          </cell>
        </row>
        <row r="2196">
          <cell r="D2196">
            <v>11098</v>
          </cell>
          <cell r="E2196" t="str">
            <v>ADITIVO SUPERPLASTIFICANTE Y REDUCTOR DE AGUA DE ALTO PODER</v>
          </cell>
          <cell r="F2196" t="str">
            <v>KG</v>
          </cell>
          <cell r="G2196">
            <v>6587</v>
          </cell>
        </row>
        <row r="2197">
          <cell r="D2197">
            <v>11101</v>
          </cell>
          <cell r="E2197" t="str">
            <v>PERFORACIÓN MECÁNICA POR PERCUSIÓN Y LAVADO EN SUELO BLANDO DE 0 a 10m. Incl descrip visual de estratos encontrados,lecturas de campo,tipo y prof. muestras recuperadas,datos nivel freático,SPT,Veleta</v>
          </cell>
          <cell r="F2197" t="str">
            <v>ML</v>
          </cell>
          <cell r="G2197">
            <v>78540</v>
          </cell>
        </row>
        <row r="2198">
          <cell r="D2198">
            <v>11102</v>
          </cell>
          <cell r="E2198" t="str">
            <v>PERFORACIÓN MECÁNICA POR ROTACIÓN EN ROCA DE 0 a 10m. Incl recuperación continua muestras,descrip visual estratos encontrados,lecturas de campo,tipo y prof muestras recuperadas,SPT,Veleta de campo</v>
          </cell>
          <cell r="F2198" t="str">
            <v>ML</v>
          </cell>
          <cell r="G2198">
            <v>357000</v>
          </cell>
        </row>
        <row r="2199">
          <cell r="D2199">
            <v>11103</v>
          </cell>
          <cell r="E2199" t="str">
            <v>PERFORACIÓN MECÁNICA POR ROTACIÓN EN COLUVIÓN/ALUVIÓN DE 0 a 10m. Incl recuperación continua muestras,descrip visual estrat encontrados,lecturas de campo,tipo y prof muestras recuperadas,SPT,Veleta</v>
          </cell>
          <cell r="F2199" t="str">
            <v>ML</v>
          </cell>
          <cell r="G2199">
            <v>416500</v>
          </cell>
        </row>
        <row r="2200">
          <cell r="D2200">
            <v>11106</v>
          </cell>
          <cell r="E2200" t="str">
            <v>PERFORACIÓN MECÁNICA POR ROTACIÓN EN ROCA DE 0 a 30m. Incl recuperación continua muestras,descrip visual estratos encontrados,lecturas de campo,tipo y prof muestras recuperadas,SPT,Veleta de campo</v>
          </cell>
          <cell r="F2200" t="str">
            <v>ML</v>
          </cell>
          <cell r="G2200">
            <v>380800</v>
          </cell>
        </row>
        <row r="2201">
          <cell r="D2201">
            <v>11107</v>
          </cell>
          <cell r="E2201" t="str">
            <v>PERFORACIÓN MECÁNICA POR ROTACIÓN EN COLUVIÓN/ALUVIÓN DE 0 a 30m. Incl recuperación continua muestras,descrip visual estrat encontrados,lecturas de campo,tipo y prof muestras recuperadas,SPT,Veleta</v>
          </cell>
          <cell r="F2201" t="str">
            <v>ML</v>
          </cell>
          <cell r="G2201">
            <v>606900</v>
          </cell>
        </row>
        <row r="2202">
          <cell r="D2202">
            <v>11110</v>
          </cell>
          <cell r="E2202" t="str">
            <v>PERFORACIÓN MECÁNICA POR ROTACIÓN EN ROCA DE 0 a 50m. Incl recuperación continua muestras,descrip visual estratos encontrados,lecturas de campo,tipo y prof muestras recuperadas,SPT,Veleta de campo</v>
          </cell>
          <cell r="F2202" t="str">
            <v>ML</v>
          </cell>
          <cell r="G2202">
            <v>404600</v>
          </cell>
        </row>
        <row r="2203">
          <cell r="D2203">
            <v>11114</v>
          </cell>
          <cell r="E2203" t="str">
            <v>PERFORACIÓN MECÁNICA POR ROTACIÓN EN ROCA DE 0 + 50m. Incl recuperación continua muestras,descrip visual estratos encontrados,lecturas de campo,tipo y prof muestras recuperadas,SPT,Veleta de campo</v>
          </cell>
          <cell r="F2203" t="str">
            <v>ML</v>
          </cell>
          <cell r="G2203">
            <v>428400</v>
          </cell>
        </row>
        <row r="2204">
          <cell r="D2204">
            <v>11116</v>
          </cell>
          <cell r="E2204" t="str">
            <v>ENSAYO DE CPTU HASTA 30 METROS</v>
          </cell>
          <cell r="F2204" t="str">
            <v>ML</v>
          </cell>
          <cell r="G2204">
            <v>285600</v>
          </cell>
        </row>
        <row r="2205">
          <cell r="D2205">
            <v>11117</v>
          </cell>
          <cell r="E2205" t="str">
            <v>ENSAYO DE CPTU HASTA 50 METROS</v>
          </cell>
          <cell r="F2205" t="str">
            <v>ML</v>
          </cell>
          <cell r="G2205">
            <v>309400</v>
          </cell>
        </row>
        <row r="2206">
          <cell r="D2206">
            <v>11118</v>
          </cell>
          <cell r="E2206" t="str">
            <v>ENSAYO DE CPTUS HASTA 30 METROS  (CONO SÍSMICO SCPTu)</v>
          </cell>
          <cell r="F2206" t="str">
            <v>ML</v>
          </cell>
          <cell r="G2206">
            <v>333200</v>
          </cell>
        </row>
        <row r="2207">
          <cell r="D2207">
            <v>11119</v>
          </cell>
          <cell r="E2207" t="str">
            <v>ENSAYO DE CPTUS HASTA 50 METROS  (CONO SÍSMICO SCPTu)</v>
          </cell>
          <cell r="F2207" t="str">
            <v>ML</v>
          </cell>
          <cell r="G2207">
            <v>357000</v>
          </cell>
        </row>
        <row r="2208">
          <cell r="D2208">
            <v>11120</v>
          </cell>
          <cell r="E2208" t="str">
            <v>ENSAYO DE DOWNHOLE HASTA 30 METROS (Sin perforación, ni tubería de PVC)</v>
          </cell>
          <cell r="F2208" t="str">
            <v>UN</v>
          </cell>
          <cell r="G2208">
            <v>2142000</v>
          </cell>
        </row>
        <row r="2209">
          <cell r="D2209">
            <v>11121</v>
          </cell>
          <cell r="E2209" t="str">
            <v>ENSAYO DE DOWNHOLE HASTA 50 METROS (Sin perforación, ni tubería de PVC)</v>
          </cell>
          <cell r="F2209" t="str">
            <v>UN</v>
          </cell>
          <cell r="G2209">
            <v>2856000</v>
          </cell>
        </row>
        <row r="2210">
          <cell r="D2210">
            <v>11122</v>
          </cell>
          <cell r="E2210" t="str">
            <v>SISTEMA (SONDEO) ELÉCTRICO VERTICAL (30 metros de profundidad)</v>
          </cell>
          <cell r="F2210" t="str">
            <v>UN</v>
          </cell>
          <cell r="G2210">
            <v>1428000</v>
          </cell>
        </row>
        <row r="2211">
          <cell r="D2211">
            <v>11125</v>
          </cell>
          <cell r="E2211" t="str">
            <v>CEMENTO ASFÁLTICO MODIFICADO CON POLÍMEROS TIPO III</v>
          </cell>
          <cell r="F2211" t="str">
            <v>KG</v>
          </cell>
          <cell r="G2211">
            <v>2394</v>
          </cell>
        </row>
        <row r="2212">
          <cell r="D2212">
            <v>11127</v>
          </cell>
          <cell r="E2212" t="str">
            <v>CEMENTO ASFÁLTICO MODIFICADO CON POLÍMEROS TIPO V</v>
          </cell>
          <cell r="F2212" t="str">
            <v>KG</v>
          </cell>
          <cell r="G2212">
            <v>2391</v>
          </cell>
        </row>
        <row r="2213">
          <cell r="D2213">
            <v>11135</v>
          </cell>
          <cell r="E2213" t="str">
            <v>INSTAL. Y PUESTA EN SERVICIO DE CONTROLADOR DE TRAFICO C900 EN BOGOTÁ, (Incl. transp. de controlador desde SDM hasta lugar instalación en Bogotá, M de O e IVA, No incl. suministro de Controlador</v>
          </cell>
          <cell r="F2213" t="str">
            <v>UN</v>
          </cell>
          <cell r="G2213">
            <v>3635129</v>
          </cell>
        </row>
        <row r="2214">
          <cell r="D2214">
            <v>11136</v>
          </cell>
          <cell r="E2214" t="str">
            <v>DEFENSA VIAL METÁLICA en acero laminado en frío, vigas en forma doble honda o W, parales y separadores metálicos</v>
          </cell>
          <cell r="F2214" t="str">
            <v>ML</v>
          </cell>
          <cell r="G2214">
            <v>240969</v>
          </cell>
        </row>
        <row r="2215">
          <cell r="D2215">
            <v>11137</v>
          </cell>
          <cell r="E2215" t="str">
            <v>LEVANTAMIENTO TOPOGRÁFICO A TODO COSTO. NIVEL DE COMPLEJIDAD ALTO. Incluye personal, equipos, costos operacionales, procesamiento y entrega de la información, todos los costos indirectos e IVA.</v>
          </cell>
          <cell r="F2215" t="str">
            <v>M2</v>
          </cell>
          <cell r="G2215">
            <v>1223</v>
          </cell>
        </row>
        <row r="2216">
          <cell r="D2216">
            <v>11138</v>
          </cell>
          <cell r="E2216" t="str">
            <v>LEVANTAMIENTO TOPOGRÁFICO A TODO COSTO. NIVEL DE COMPLEJIDAD MEDIO. Incluye personal, equipos, costos operacionales, procesamiento y entrega de la información, todos los costos indirectos e IVA.</v>
          </cell>
          <cell r="F2216" t="str">
            <v>M2</v>
          </cell>
          <cell r="G2216">
            <v>900</v>
          </cell>
        </row>
        <row r="2217">
          <cell r="D2217">
            <v>11139</v>
          </cell>
          <cell r="E2217" t="str">
            <v>LEVANTAMIENTO TOPOGRÁFICO A TODO COSTO. NIVEL DE COMPLEJIDAD BAJO. Incluye personal, equipos, costos operacionales, procesamiento y entrega de la información, todos los costos indirectos e IVA.</v>
          </cell>
          <cell r="F2217" t="str">
            <v>M2</v>
          </cell>
          <cell r="G2217">
            <v>757</v>
          </cell>
        </row>
        <row r="2218">
          <cell r="D2218">
            <v>11143</v>
          </cell>
          <cell r="E2218" t="str">
            <v>ALQUILER CEPILLO TEXTURIZADOR DE 1.20 m. Con tubo en aluminio de 1.85 m.</v>
          </cell>
          <cell r="F2218" t="str">
            <v>MES</v>
          </cell>
          <cell r="G2218">
            <v>476000</v>
          </cell>
        </row>
        <row r="2219">
          <cell r="D2219">
            <v>11144</v>
          </cell>
          <cell r="E2219" t="str">
            <v>FLOTADOR PARA ENRASADO MANUAL - ALQUILER FLOTACANAL DE 1.20 m. Con un tubo aluminio de 1.85 m.</v>
          </cell>
          <cell r="F2219" t="str">
            <v>MES</v>
          </cell>
          <cell r="G2219">
            <v>357000</v>
          </cell>
        </row>
        <row r="2220">
          <cell r="D2220">
            <v>11145</v>
          </cell>
          <cell r="E2220" t="str">
            <v>KIT SILLA YEE 250 x 200 PVC</v>
          </cell>
          <cell r="F2220" t="str">
            <v>UN</v>
          </cell>
          <cell r="G2220">
            <v>142166</v>
          </cell>
        </row>
        <row r="2221">
          <cell r="D2221">
            <v>11146</v>
          </cell>
          <cell r="E2221" t="str">
            <v>KIT SILLA YEE 315 x 200 PVC</v>
          </cell>
          <cell r="F2221" t="str">
            <v>UN</v>
          </cell>
          <cell r="G2221">
            <v>200962</v>
          </cell>
        </row>
        <row r="2222">
          <cell r="D2222">
            <v>11147</v>
          </cell>
          <cell r="E2222" t="str">
            <v>KIT SILLA YEE 400 x 200 PVC</v>
          </cell>
          <cell r="F2222" t="str">
            <v>UN</v>
          </cell>
          <cell r="G2222">
            <v>223820</v>
          </cell>
        </row>
        <row r="2223">
          <cell r="D2223">
            <v>11148</v>
          </cell>
          <cell r="E2223" t="str">
            <v>KIT SILLA YEE 450 x 200 PVC</v>
          </cell>
          <cell r="F2223" t="str">
            <v>UN</v>
          </cell>
          <cell r="G2223">
            <v>245396</v>
          </cell>
        </row>
        <row r="2224">
          <cell r="D2224">
            <v>11152</v>
          </cell>
          <cell r="E2224" t="str">
            <v>RUTEADORA CH750</v>
          </cell>
          <cell r="F2224" t="str">
            <v>HR</v>
          </cell>
          <cell r="G2224">
            <v>23642</v>
          </cell>
        </row>
        <row r="2225">
          <cell r="D2225">
            <v>11156</v>
          </cell>
          <cell r="E2225" t="str">
            <v>ANDAMIO CERTIFICADO MULTIDIRECCIONAL 4 MÓDULOS AUTOESTABLES (2 TORRES CON PASARELA DE 3 METROS DE 1.40 m x 5.80 m)</v>
          </cell>
          <cell r="F2225" t="str">
            <v>DIA</v>
          </cell>
          <cell r="G2225">
            <v>46484</v>
          </cell>
        </row>
        <row r="2226">
          <cell r="D2226">
            <v>11161</v>
          </cell>
          <cell r="E2226" t="str">
            <v>TRATAMIENTO Y DISPOSICIÓN FINAL DE RESIDUOS PELIGROSOS</v>
          </cell>
          <cell r="F2226" t="str">
            <v>KG</v>
          </cell>
          <cell r="G2226">
            <v>1500</v>
          </cell>
        </row>
        <row r="2227">
          <cell r="D2227">
            <v>11162</v>
          </cell>
          <cell r="E2227" t="str">
            <v>CERRAMIENTO NYLOFOR 3D PRO Altura 2.00 m Fabricada en alambre de acero galvanizado de 5mm, recubierto con pintura de Poliéster Verde, de 4.75 mm de diámetro.Concreto de 3000 psi.</v>
          </cell>
          <cell r="F2227" t="str">
            <v>KG</v>
          </cell>
          <cell r="G2227">
            <v>261566</v>
          </cell>
        </row>
        <row r="2228">
          <cell r="D2228">
            <v>11163</v>
          </cell>
          <cell r="E2228" t="str">
            <v>MANO DE OBRA PARA CERRAMIENTO NYLOFOR 3D PRO Altura 2.00 m. Incluye excavación para base, fundida en concreto hecho en obra, armado de la estructura, huecos de 200 x 50 mm, nivelación e instalación.</v>
          </cell>
          <cell r="F2228" t="str">
            <v>ML</v>
          </cell>
          <cell r="G2228">
            <v>33990</v>
          </cell>
        </row>
        <row r="2229">
          <cell r="D2229">
            <v>11164</v>
          </cell>
          <cell r="E2229" t="str">
            <v>MANIJA EN VARILLA LISA DE 1" EN ACERO A-37 ENMANTELADO CON TUBO PVC DE 1" x 1/4" CON PLATINA DE 1 1/2" x 1/4" SOLDADA</v>
          </cell>
          <cell r="F2229" t="str">
            <v>UN</v>
          </cell>
          <cell r="G2229">
            <v>36296</v>
          </cell>
        </row>
        <row r="2230">
          <cell r="D2230">
            <v>11165</v>
          </cell>
          <cell r="E2230" t="str">
            <v>ESTOPEROLES METÁLICOS CON ESPIGO. INCLUYE SUMINISTRO E INSTALACIÓN.</v>
          </cell>
          <cell r="F2230" t="str">
            <v>UN</v>
          </cell>
          <cell r="G2230">
            <v>7378</v>
          </cell>
        </row>
        <row r="2231">
          <cell r="D2231">
            <v>11167</v>
          </cell>
          <cell r="E2231" t="str">
            <v>TALADRO ROTOPERCUTOR MAYOR A 3/4"</v>
          </cell>
          <cell r="F2231" t="str">
            <v>HR</v>
          </cell>
          <cell r="G2231">
            <v>3942</v>
          </cell>
        </row>
        <row r="2232">
          <cell r="D2232">
            <v>11169</v>
          </cell>
          <cell r="E2232" t="str">
            <v>REPARADUCTO PVC D=4" - DUCTO TELEFÓNICO</v>
          </cell>
          <cell r="F2232" t="str">
            <v>ML</v>
          </cell>
          <cell r="G2232">
            <v>67553</v>
          </cell>
        </row>
        <row r="2233">
          <cell r="D2233">
            <v>11171</v>
          </cell>
          <cell r="E2233" t="str">
            <v>CONCRETO MR45 GRAVA COMÚN ACELERADO A 3 DÍAS.</v>
          </cell>
          <cell r="F2233" t="str">
            <v>M3</v>
          </cell>
          <cell r="G2233">
            <v>615230</v>
          </cell>
        </row>
        <row r="2234">
          <cell r="D2234">
            <v>11172</v>
          </cell>
          <cell r="E2234" t="str">
            <v>CONCRETO MR50 GRAVA COMÚN ACELERADO A 3 DÍAS.</v>
          </cell>
          <cell r="F2234" t="str">
            <v>M3</v>
          </cell>
          <cell r="G2234">
            <v>654024</v>
          </cell>
        </row>
        <row r="2235">
          <cell r="D2235">
            <v>11173</v>
          </cell>
          <cell r="E2235" t="str">
            <v>PENDONES ELABORADOS  EN BANNER, CON UNA DIMENSIÓN DE 1.00 m DE ANCHO POR 1.50 m DE LARGO. IMPRESIÓN A FULL COLOR SEGÚN DISEÑOS DE OJALETES.</v>
          </cell>
          <cell r="F2235" t="str">
            <v>UN</v>
          </cell>
          <cell r="G2235">
            <v>73574</v>
          </cell>
        </row>
        <row r="2236">
          <cell r="D2236">
            <v>11175</v>
          </cell>
          <cell r="E2236" t="str">
            <v>BASTÓN LUMINOSO 5 FUNCIONES GRANDE ST -900 -1 55 x 4.5 cm RECARGABLE.</v>
          </cell>
          <cell r="F2236" t="str">
            <v>UN</v>
          </cell>
          <cell r="G2236">
            <v>53550</v>
          </cell>
        </row>
        <row r="2237">
          <cell r="D2237">
            <v>11277</v>
          </cell>
          <cell r="E2237" t="str">
            <v>TACHA REFLECTIVA UNIDIRECCIONAL BLANCA/ROJA. Incluye suministro e instalación</v>
          </cell>
          <cell r="F2237" t="str">
            <v>UN</v>
          </cell>
          <cell r="G2237">
            <v>8181</v>
          </cell>
        </row>
        <row r="2238">
          <cell r="D2238">
            <v>11278</v>
          </cell>
          <cell r="E2238" t="str">
            <v>SEÑAL VERTICAL INFORMATIVA SI-27C (70 cm x 100 cm). INCLUYE SUMINISTRO E INSTALACION.</v>
          </cell>
          <cell r="F2238" t="str">
            <v>UN</v>
          </cell>
          <cell r="G2238">
            <v>279650</v>
          </cell>
        </row>
        <row r="2239">
          <cell r="D2239">
            <v>11279</v>
          </cell>
          <cell r="E2239" t="str">
            <v>SEÑAL VERTICAL PREVENTIVA SP-47B TIPO PENTÁGONO CON FLECHA. (INCLUYE SUMINISTRO E INSTALACION).</v>
          </cell>
          <cell r="F2239" t="str">
            <v>UN</v>
          </cell>
          <cell r="G2239">
            <v>458150</v>
          </cell>
        </row>
        <row r="2240">
          <cell r="D2240">
            <v>11280</v>
          </cell>
          <cell r="E2240" t="str">
            <v>POSTE TIPO MÉNSULA T2 (2.50m) EN TUBO SCH 40 GALVANIZADO Y PINTADO.</v>
          </cell>
          <cell r="F2240" t="str">
            <v>UN</v>
          </cell>
          <cell r="G2240">
            <v>2245471</v>
          </cell>
        </row>
        <row r="2241">
          <cell r="D2241">
            <v>11291</v>
          </cell>
          <cell r="E2241" t="str">
            <v>ALQUILER EQUIPO DE PERFORACIÓN, INCLUYE  JUEGO DE BROCAS - (BARRENADORA. Incl. Trípode y elementos de perforación y extensión) Incl. OPERARIO Y COMBUSTIBLE. Incluye Stand By mínimo de 5 horas diarias.</v>
          </cell>
          <cell r="F2241" t="str">
            <v>HR</v>
          </cell>
          <cell r="G2241">
            <v>350000</v>
          </cell>
        </row>
        <row r="2242">
          <cell r="D2242">
            <v>11292</v>
          </cell>
          <cell r="E2242" t="str">
            <v>ADAPTADOR TERMINAL CAMPANA PVC D= 6"</v>
          </cell>
          <cell r="F2242" t="str">
            <v>UN</v>
          </cell>
          <cell r="G2242">
            <v>19025</v>
          </cell>
        </row>
        <row r="2243">
          <cell r="D2243">
            <v>11304</v>
          </cell>
          <cell r="E2243" t="str">
            <v>MEDICIÓN DE LA RESISTENCIA AL DESLIZAMIENTO EN ESTRUCTURA DE PAVIMENTO RÍGIDOS Y FLEXIBLES (Coeficiente de Fricción) CON CON EQUIPO DE ALTO RENDIMIENTO. Incl. movilización, toma de información, proces</v>
          </cell>
          <cell r="F2243" t="str">
            <v>Km-Car</v>
          </cell>
          <cell r="G2243">
            <v>79448</v>
          </cell>
        </row>
        <row r="2244">
          <cell r="D2244">
            <v>11305</v>
          </cell>
          <cell r="E2244" t="e">
            <v>#VALUE!</v>
          </cell>
          <cell r="F2244" t="str">
            <v>Km-Car</v>
          </cell>
          <cell r="G2244">
            <v>89250</v>
          </cell>
        </row>
        <row r="2245">
          <cell r="D2245">
            <v>11308</v>
          </cell>
          <cell r="E2245" t="str">
            <v>ALQUILER DE GPS DE MANO GARMIN GPSMAP Serie 64 x Día, CON ALTÍMETRO Y BRÚJULA. PANTALLA A COLOR DE 2.6"</v>
          </cell>
          <cell r="F2245" t="str">
            <v>DIA</v>
          </cell>
          <cell r="G2245">
            <v>4173</v>
          </cell>
        </row>
        <row r="2246">
          <cell r="D2246">
            <v>11309</v>
          </cell>
          <cell r="E2246" t="str">
            <v>MODULO DE PAGO TAQUILLA EXTERIOR-ESTACIONES TRANSMILENIO EN ACERO INOXIDABLE 304 B, DIVISIONES INTERNAS CON PUERTA PARA DIVIDIR Y ESTRUCTURA METÁLICA PARA PISO. Incl. fabricación,transporte,montaje</v>
          </cell>
          <cell r="F2246" t="str">
            <v>UN</v>
          </cell>
          <cell r="G2246">
            <v>94895401</v>
          </cell>
        </row>
        <row r="2247">
          <cell r="D2247">
            <v>11328</v>
          </cell>
          <cell r="E2247" t="str">
            <v>BARRERA EPOXICA POLIAMIDA</v>
          </cell>
          <cell r="F2247" t="str">
            <v>GLN</v>
          </cell>
          <cell r="G2247">
            <v>118300</v>
          </cell>
        </row>
        <row r="2248">
          <cell r="D2248">
            <v>11329</v>
          </cell>
          <cell r="E2248" t="str">
            <v>ESMALTE POLIURETANO ACRÍLICO (AMARILLO RAL 1003)</v>
          </cell>
          <cell r="F2248" t="str">
            <v>GLN</v>
          </cell>
          <cell r="G2248">
            <v>241064</v>
          </cell>
        </row>
        <row r="2249">
          <cell r="D2249">
            <v>11330</v>
          </cell>
          <cell r="E2249" t="str">
            <v>ESMALTE POLIURETANO ACRÍLICO (NEGRO RAL 9005)</v>
          </cell>
          <cell r="F2249" t="str">
            <v>GLN</v>
          </cell>
          <cell r="G2249">
            <v>212866</v>
          </cell>
        </row>
        <row r="2250">
          <cell r="D2250">
            <v>11331</v>
          </cell>
          <cell r="E2250" t="str">
            <v>ESMALTE POLIURETANO ACRÍLICO (GRIS RAL 7045)</v>
          </cell>
          <cell r="F2250" t="str">
            <v>GLN</v>
          </cell>
          <cell r="G2250">
            <v>266875</v>
          </cell>
        </row>
        <row r="2251">
          <cell r="D2251">
            <v>11332</v>
          </cell>
          <cell r="E2251" t="str">
            <v>BARANDA DE TRES TUBOS M82</v>
          </cell>
          <cell r="F2251" t="str">
            <v>ML</v>
          </cell>
          <cell r="G2251">
            <v>238000</v>
          </cell>
        </row>
        <row r="2252">
          <cell r="D2252">
            <v>11334</v>
          </cell>
          <cell r="E2252" t="str">
            <v>CERRAMIENTO TIPO CED M72</v>
          </cell>
          <cell r="F2252" t="str">
            <v>UN</v>
          </cell>
          <cell r="G2252">
            <v>410889</v>
          </cell>
        </row>
        <row r="2253">
          <cell r="D2253">
            <v>11335</v>
          </cell>
          <cell r="E2253" t="str">
            <v>BARANDA M-80 A, CON MÓDULO FRONTAL EN MALLA ESLABONADA</v>
          </cell>
          <cell r="F2253" t="str">
            <v>UN</v>
          </cell>
          <cell r="G2253">
            <v>416500</v>
          </cell>
        </row>
        <row r="2254">
          <cell r="D2254">
            <v>11337</v>
          </cell>
          <cell r="E2254" t="str">
            <v>MACROFIBRAS SINTÉTICAS DE POLIPROPILENO</v>
          </cell>
          <cell r="F2254" t="str">
            <v>KG</v>
          </cell>
          <cell r="G2254">
            <v>24733</v>
          </cell>
        </row>
        <row r="2255">
          <cell r="D2255">
            <v>11338</v>
          </cell>
          <cell r="E2255" t="str">
            <v>MEZCLA ASFÁLTICA EN CALIENTE SEMIDENSA MS 25 CON CEMENTO ASFÁLTICO 60-70</v>
          </cell>
          <cell r="F2255" t="str">
            <v>M3</v>
          </cell>
          <cell r="G2255">
            <v>470050</v>
          </cell>
        </row>
        <row r="2256">
          <cell r="D2256">
            <v>11340</v>
          </cell>
          <cell r="E2256" t="str">
            <v>CONCRETO MR41 CON FIBRAS METÁLICAS</v>
          </cell>
          <cell r="F2256" t="str">
            <v>M3</v>
          </cell>
          <cell r="G2256">
            <v>586730</v>
          </cell>
        </row>
        <row r="2257">
          <cell r="D2257">
            <v>11341</v>
          </cell>
          <cell r="E2257" t="str">
            <v>CONCRETO MR43 CON FIBRAS METÁLICAS</v>
          </cell>
          <cell r="F2257" t="str">
            <v>M3</v>
          </cell>
          <cell r="G2257">
            <v>604520</v>
          </cell>
        </row>
        <row r="2258">
          <cell r="D2258">
            <v>11342</v>
          </cell>
          <cell r="E2258" t="str">
            <v>CONCRETO MR41 CON MACROFIBRAS DE POLIPROPILENO</v>
          </cell>
          <cell r="F2258" t="str">
            <v>M3</v>
          </cell>
          <cell r="G2258">
            <v>463014</v>
          </cell>
        </row>
        <row r="2259">
          <cell r="D2259">
            <v>11343</v>
          </cell>
          <cell r="E2259" t="str">
            <v>CONCRETO MR43 CON MACROFIBRAS DE POLIPROPILENO</v>
          </cell>
          <cell r="F2259" t="str">
            <v>M3</v>
          </cell>
          <cell r="G2259">
            <v>504322</v>
          </cell>
        </row>
        <row r="2260">
          <cell r="D2260">
            <v>11344</v>
          </cell>
          <cell r="E2260" t="str">
            <v>MICROFIBRAS SINTÉTICA MONOFILAMENTO DE POLIPROPILENO</v>
          </cell>
          <cell r="F2260" t="str">
            <v>KG</v>
          </cell>
          <cell r="G2260">
            <v>17900</v>
          </cell>
        </row>
        <row r="2261">
          <cell r="D2261">
            <v>11346</v>
          </cell>
          <cell r="E2261" t="str">
            <v>FONDO DE JUNTA EN ESPUMA DE POLIETILENO DE BAJA DENSIDAD D= 32 mm</v>
          </cell>
          <cell r="F2261" t="str">
            <v>ML</v>
          </cell>
          <cell r="G2261">
            <v>2072</v>
          </cell>
        </row>
        <row r="2262">
          <cell r="D2262">
            <v>11347</v>
          </cell>
          <cell r="E2262" t="str">
            <v>PRUEBA DE CARGA DINÁMICA PARA PUENTE PEATONAL METÁLICO TIPO TRANSMILENIO (Incluye:  Ejecución de las pruebas mediante nivelación de precisión y Transporte de equipos de medida a obra). Incluye IVA.</v>
          </cell>
          <cell r="F2262" t="str">
            <v>UN</v>
          </cell>
          <cell r="G2262">
            <v>17000000</v>
          </cell>
        </row>
        <row r="2263">
          <cell r="D2263">
            <v>11348</v>
          </cell>
          <cell r="E2263" t="str">
            <v>PRUEBA DE CARGA ESTÁTICA PARA PUENTE PEATONAL METÁLICO TIPO TRANSMILENIO (Incluye: Ejecución de las pruebas mediante nivelación de precisión y Transporte de equipos de medida a obra). Incluye IVA.</v>
          </cell>
          <cell r="F2263" t="str">
            <v>UN</v>
          </cell>
          <cell r="G2263">
            <v>4000000</v>
          </cell>
        </row>
        <row r="2264">
          <cell r="D2264">
            <v>11349</v>
          </cell>
          <cell r="E2264" t="str">
            <v>REHABILITACIÓN RED DE ALCANTARILLADO CON TECNOLOGÍA CIPP, CON RESINA DE GRP CURADA CON RAYOS UV, INCLUYE EQUIPOS, MATERIALES, TRANSPORTES Y PERSONAL. DIÁMETRO 8”. ESPESOR 3,00 mm. EC = 14.200 MPA.</v>
          </cell>
          <cell r="F2264" t="str">
            <v>UN</v>
          </cell>
          <cell r="G2264">
            <v>842402</v>
          </cell>
        </row>
        <row r="2265">
          <cell r="D2265">
            <v>11350</v>
          </cell>
          <cell r="E2265" t="str">
            <v>REHABILITACIÓN RED DE ALCANTARILLADO CON TECNOLOGÍA CIPP, CON RESINA DE GRP CURADA CON RAYOS UV, INCLUYE EQUIPOS, MATERIALES, TRANSPORTES Y PERSONAL. DIÁMETRO 10”. ESPESOR 3,00 mm. EC = 14.200 MPA.</v>
          </cell>
          <cell r="F2265" t="str">
            <v>UN</v>
          </cell>
          <cell r="G2265">
            <v>885838</v>
          </cell>
        </row>
        <row r="2266">
          <cell r="D2266">
            <v>11351</v>
          </cell>
          <cell r="E2266" t="str">
            <v>REHABILITACIÓN RED DE ALCANTARILLADO CON TECNOLOGÍA CIPP, CON RESINA DE GRP CURADA CON RAYOS UV, INCLUYE EQUIPOS, MATERIALES, TRANSPORTES Y PERSONAL. DIÁMETRO 12”. ESPESOR 3,00 mm. EC = 14.200 MPA.</v>
          </cell>
          <cell r="F2266" t="str">
            <v>UN</v>
          </cell>
          <cell r="G2266">
            <v>978111</v>
          </cell>
        </row>
        <row r="2267">
          <cell r="D2267">
            <v>11352</v>
          </cell>
          <cell r="E2267" t="str">
            <v>REHABILITACIÓN RED DE ALCANTARILLADO CON TECNOLOGÍA CIPP, CON RESINA DE GRP CURADA CON RAYOS UV, INCLUYE EQUIPOS, MATERIALES, TRANSPORTES Y PERSONAL. DIÁMETRO 14”. ESPESOR 3,50 mm. EC = 14.200 MPA.</v>
          </cell>
          <cell r="F2267" t="str">
            <v>UN</v>
          </cell>
          <cell r="G2267">
            <v>1122194</v>
          </cell>
        </row>
        <row r="2268">
          <cell r="D2268">
            <v>11353</v>
          </cell>
          <cell r="E2268" t="str">
            <v>REHABILITACIÓN RED DE ALCANTARILLAO CON TECNOLOGÍA CIPP, CON RESINA DE GRP CURADA CON RAYOS UV, INCLUYE EQUIPOS, MATERIALES, TRANSPORTES Y PERSONAL. DIÁMETRO 16”. ESPESOR 4.20 mm. EC = 14.200 MPA.</v>
          </cell>
          <cell r="F2268" t="str">
            <v>UN</v>
          </cell>
          <cell r="G2268">
            <v>1281494</v>
          </cell>
        </row>
        <row r="2269">
          <cell r="D2269">
            <v>11354</v>
          </cell>
          <cell r="E2269" t="str">
            <v>REHABILITACIÓN RED DE ALCANTARILLADO CON TECNOLOGÍA CIPP, CON RESINA DE GRP CURADA CON RAYOS UV, INCLUYE EQUIPOS, MATERIALES, TRANSPORTES Y PERSONAL. DIÁMETRO 18”. ESPESOR 4.20 mm. EC = 14.200 MPA.</v>
          </cell>
          <cell r="F2269" t="str">
            <v>UN</v>
          </cell>
          <cell r="G2269">
            <v>1398576</v>
          </cell>
        </row>
        <row r="2270">
          <cell r="D2270">
            <v>11355</v>
          </cell>
          <cell r="E2270" t="str">
            <v>REHABILITACIÓN RED DE ALCANTARILLADO CON TECNOLOGÍA CIPP, CON RESINA DE GRP CURADA CON RAYOS UV, INCLUYE EQUIPOS, MATERIALES, TRANSPORTES Y PERSONAL. DIÁMETRO 20”. ESPESOR 4.90 mm. EC = 14.200 MPA.</v>
          </cell>
          <cell r="F2270" t="str">
            <v>ML</v>
          </cell>
          <cell r="G2270">
            <v>1718123</v>
          </cell>
        </row>
        <row r="2271">
          <cell r="D2271">
            <v>11356</v>
          </cell>
          <cell r="E2271" t="str">
            <v>REHABILITACIÓN RED DE ALCANTARILLADO CON TECNOLOGÍA CIPP, CON RESINA DE GRP CURADA CON RAYOS UV, INCLUYE EQUIPOS, MATERIALES, TRANSPORTES Y PERSONAL. DIÁMETRO 24”. ESPESOR 5.60 mm. EC = 14.200 MPA.</v>
          </cell>
          <cell r="F2271" t="str">
            <v>ML</v>
          </cell>
          <cell r="G2271">
            <v>1907725</v>
          </cell>
        </row>
        <row r="2272">
          <cell r="D2272">
            <v>11357</v>
          </cell>
          <cell r="E2272" t="str">
            <v>REHABILITACIÓN RED DE ALCANTARILLADO CON TECNOLOGÍA CIPP, CON RESINA DE GRP CURADA CON RAYOS UV, INCLUYE EQUIPOS, MATERIALES, TRANSPORTES Y PERSONAL. DIÁMETRO 27”. ESPESOR 6.30 mm. EC = 14.200 MPA.</v>
          </cell>
          <cell r="F2272" t="str">
            <v>ML</v>
          </cell>
          <cell r="G2272">
            <v>2280433</v>
          </cell>
        </row>
        <row r="2273">
          <cell r="D2273">
            <v>11358</v>
          </cell>
          <cell r="E2273" t="str">
            <v>REHABILITACIÓN RED DE ALCANTARILLADO CON TECNOLOGÍA CIPP, CON RESINA DE GRP CURADA CON RAYOS UV, INCLUYE EQUIPOS, MATERIALES, TRANSPORTES Y PERSONAL. DIÁMETRO 30”. ESPESOR 7.00 mm. EC = 14.200 MPA.</v>
          </cell>
          <cell r="F2273" t="str">
            <v>ML</v>
          </cell>
          <cell r="G2273">
            <v>2624806</v>
          </cell>
        </row>
        <row r="2274">
          <cell r="D2274">
            <v>11359</v>
          </cell>
          <cell r="E2274" t="str">
            <v>REHABILITACIÓN RED DE ALCANTARILLADO CON TECNOLOGÍA CIPP, CON RESINA DE GRP CURADA CON RAYOS UV, INCLUYE EQUIPOS, MATERIALES, TRANSPORTES Y PERSONAL. DIÁMETRO 36”. ESPESOR 9.10 mm. EC = 16.875 MPA.</v>
          </cell>
          <cell r="F2274" t="str">
            <v>ML</v>
          </cell>
          <cell r="G2274">
            <v>3574332</v>
          </cell>
        </row>
        <row r="2275">
          <cell r="D2275">
            <v>11360</v>
          </cell>
          <cell r="E2275" t="str">
            <v>REHABILITACIÓN RED DE ALCANTARILLADO CON TECNOLOGÍA CIPP, CON RESINA DE GRP CURADA CON RAYOS UV, INCLUYE EQUIPOS, MATERIALES, TRANSPORTES Y PERSONAL. DIÁMETRO 40”. ESPESOR 9.80 mm. EC = 16.875 MPA.</v>
          </cell>
          <cell r="F2275" t="str">
            <v>UN</v>
          </cell>
          <cell r="G2275">
            <v>4547045</v>
          </cell>
        </row>
        <row r="2276">
          <cell r="D2276">
            <v>11361</v>
          </cell>
          <cell r="E2276" t="str">
            <v>REHABILITACIÓN RED DE ALCANTARILLADO CON TECNOLOGÍA CIPP, CON RESINA DE GRP CURADA CON RAYOS UV, INCLUYE EQUIPOS, MATERIALES, TRANSPORTES Y PERSONAL. DIÁMETRO 42”. ESPESOR 10.50 mm. EC = 16.875 MPA.</v>
          </cell>
          <cell r="F2276" t="str">
            <v>UN</v>
          </cell>
          <cell r="G2276">
            <v>5011633</v>
          </cell>
        </row>
        <row r="2277">
          <cell r="D2277">
            <v>11362</v>
          </cell>
          <cell r="E2277" t="str">
            <v>REDUCCIÓN PVC E.L.  D= 1 1/2 x 1" (BUJE SOLDADO)</v>
          </cell>
          <cell r="F2277" t="str">
            <v>UN</v>
          </cell>
          <cell r="G2277">
            <v>3396</v>
          </cell>
        </row>
        <row r="2278">
          <cell r="D2278">
            <v>11363</v>
          </cell>
          <cell r="E2278" t="str">
            <v>INTERRUPTOR GRADO INDUSTRIAL, 20A, EN CAJA FUNCIÓN ALUMINIO 11.7X11.7X5 CM, CON TAPA Y EMPAQUE</v>
          </cell>
          <cell r="F2278" t="str">
            <v>UN</v>
          </cell>
          <cell r="G2278">
            <v>73942</v>
          </cell>
        </row>
        <row r="2279">
          <cell r="D2279">
            <v>11365</v>
          </cell>
          <cell r="E2279" t="str">
            <v>CONCRETO MR45 CON FIBRAS METÁLICAS</v>
          </cell>
          <cell r="F2279" t="str">
            <v>M3</v>
          </cell>
          <cell r="G2279">
            <v>642288</v>
          </cell>
        </row>
        <row r="2280">
          <cell r="D2280">
            <v>11366</v>
          </cell>
          <cell r="E2280" t="str">
            <v>CONCRETO MR45 CON MACROFIBRAS DE POLIPROPILENO</v>
          </cell>
          <cell r="F2280" t="str">
            <v>M3</v>
          </cell>
          <cell r="G2280">
            <v>512890</v>
          </cell>
        </row>
        <row r="2281">
          <cell r="D2281">
            <v>11367</v>
          </cell>
          <cell r="E2281" t="str">
            <v>AUTOIMPRIMANTE EPÓXICO TOLERANTE DE SUPERFICIE</v>
          </cell>
          <cell r="F2281" t="str">
            <v>GLN</v>
          </cell>
          <cell r="G2281">
            <v>101150</v>
          </cell>
        </row>
        <row r="2282">
          <cell r="D2282">
            <v>11368</v>
          </cell>
          <cell r="E2282" t="str">
            <v>IMPRIMANTE EPÓXICO TOLERANTE DE SUPERFICIE</v>
          </cell>
          <cell r="F2282" t="str">
            <v>GLN</v>
          </cell>
          <cell r="G2282">
            <v>128000</v>
          </cell>
        </row>
        <row r="2283">
          <cell r="D2283">
            <v>11370</v>
          </cell>
          <cell r="E2283" t="str">
            <v>SELLO DE SILICONA TIPO SL</v>
          </cell>
          <cell r="F2283" t="str">
            <v>GLN</v>
          </cell>
          <cell r="G2283">
            <v>218680</v>
          </cell>
        </row>
        <row r="2284">
          <cell r="D2284">
            <v>11379</v>
          </cell>
          <cell r="E2284" t="str">
            <v>CINTURÓN DE CIERRE Ø24" e=1/4"</v>
          </cell>
          <cell r="F2284" t="str">
            <v>UN</v>
          </cell>
          <cell r="G2284">
            <v>489503</v>
          </cell>
        </row>
        <row r="2285">
          <cell r="D2285">
            <v>11381</v>
          </cell>
          <cell r="E2285" t="str">
            <v>NIPLE HD Ø4" BRIDA B16.5 x LISO Long. 816 mm. CON PASAMURO z=665mm</v>
          </cell>
          <cell r="F2285" t="str">
            <v>UN</v>
          </cell>
          <cell r="G2285">
            <v>1051960</v>
          </cell>
        </row>
        <row r="2286">
          <cell r="D2286">
            <v>11382</v>
          </cell>
          <cell r="E2286" t="str">
            <v>NIPLE HD Ø4" BRIDA B16.5 x LISO Long. 1274 mm. CON PASAMURO z=824mm</v>
          </cell>
          <cell r="F2286" t="str">
            <v>UN</v>
          </cell>
          <cell r="G2286">
            <v>1485120</v>
          </cell>
        </row>
        <row r="2287">
          <cell r="D2287">
            <v>11384</v>
          </cell>
          <cell r="E2287" t="str">
            <v>NIPLE HD Ø4" BRIDA B16.5 x LISO Long. 500 mm. CON PASAMURO z=310mm</v>
          </cell>
          <cell r="F2287" t="str">
            <v>UN</v>
          </cell>
          <cell r="G2287">
            <v>773500</v>
          </cell>
        </row>
        <row r="2288">
          <cell r="D2288">
            <v>11385</v>
          </cell>
          <cell r="E2288" t="str">
            <v>NIPLE HD Ø4" BRIDA B16.5 x LISO Long. 1020 mm. CON PASAMURO z=820mm</v>
          </cell>
          <cell r="F2288" t="str">
            <v>UN</v>
          </cell>
          <cell r="G2288">
            <v>1206660</v>
          </cell>
        </row>
        <row r="2289">
          <cell r="D2289">
            <v>11388</v>
          </cell>
          <cell r="E2289" t="str">
            <v>PIEZA ESPECIAL CCP Ø24" LISOxLISO CL300 LONGITUD 4000mm CON (1) SALIDA VERTICAL SOBRE LOMO DE Ø3" LONGITUD 200mm DE LA CAJA EXTERNA DEL TUBO A BRIDA B.16.5  Y (2) RUANAS PASAMURO Ø24" e=1' HA SOLDADAS</v>
          </cell>
          <cell r="F2289" t="str">
            <v>UN</v>
          </cell>
          <cell r="G2289">
            <v>15591975</v>
          </cell>
        </row>
        <row r="2290">
          <cell r="D2290">
            <v>11391</v>
          </cell>
          <cell r="E2290" t="str">
            <v>PIEZA ESPECIAL CCP Ø18" CL300 TIPO NIPLE LISO-BRIDA LONGITUD= 2300mm, (1) RUANA PASAMURO Ø18" HA e=1" SOLDADA A DISTANCIA z=0.85m (1) AMPLIACIÓN Ø18"A Ø24" LONGITUD=450mm SOLDADA A 1150mm DE LA BRIDA</v>
          </cell>
          <cell r="F2290" t="str">
            <v>UN</v>
          </cell>
          <cell r="G2290">
            <v>11781362</v>
          </cell>
        </row>
        <row r="2291">
          <cell r="D2291">
            <v>11408</v>
          </cell>
          <cell r="E2291" t="str">
            <v>TUBERIA HG Ø1 1/2"</v>
          </cell>
          <cell r="F2291" t="str">
            <v>ML</v>
          </cell>
          <cell r="G2291">
            <v>33016</v>
          </cell>
        </row>
        <row r="2292">
          <cell r="D2292">
            <v>11409</v>
          </cell>
          <cell r="E2292" t="str">
            <v>UNION DE DESMONTAJE AUTOPORTANTE HD Ø4" BRIDA B16.5</v>
          </cell>
          <cell r="F2292" t="str">
            <v>UN</v>
          </cell>
          <cell r="G2292">
            <v>637245</v>
          </cell>
        </row>
        <row r="2293">
          <cell r="D2293">
            <v>11424</v>
          </cell>
          <cell r="E2293" t="str">
            <v>CODO EN ACERO F 18" ENTRE 5° Y 22½° JUNTA ESPIGO / CAMPANA CON EMPAQUE DE CAUCHO, CON REVESTIMIENTO INTERIOR Y RECUBRIMIENTO EXTERIOR EN MORTERO DE CEMENTO. L=0,4 X 0,4M. PRESIÓN DE TRABAJO HASTA = 25</v>
          </cell>
          <cell r="F2293" t="str">
            <v>UN</v>
          </cell>
          <cell r="G2293">
            <v>2987684</v>
          </cell>
        </row>
        <row r="2294">
          <cell r="D2294">
            <v>11425</v>
          </cell>
          <cell r="E2294" t="str">
            <v>CODO EN ACERO F 18" ENTRE 22½° Y 45° JUNTA ESPIGO / CAMPANA CON EMPAQUE DE CAUCHO, CON REVESTIMIENTO INTERIOR Y RECUBRIMIENTO EXTERIOR EN MORTERO DE CEMENTO. L=0,60 X 0,60M. PRESIÓN DE TRABAJO HASTA =</v>
          </cell>
          <cell r="F2294" t="str">
            <v>UN</v>
          </cell>
          <cell r="G2294">
            <v>3848516</v>
          </cell>
        </row>
        <row r="2295">
          <cell r="D2295">
            <v>11426</v>
          </cell>
          <cell r="E2295" t="str">
            <v>CODO EN ACERO F 18" ENTRE 45° Y 67½° JUNTA ESPIGO / CAMPANA CON EMPAQUE DE CAUCHO, CON REVESTIMIENTO INTERIOR Y RECUBRIMIENTO EXTERIOR EN MORTERO DE CEMENTO. L=0,90 X 0,90M. PRESIÓN DE TRABAJO HASTA =</v>
          </cell>
          <cell r="F2295" t="str">
            <v>UN</v>
          </cell>
          <cell r="G2295">
            <v>4796257</v>
          </cell>
        </row>
        <row r="2296">
          <cell r="D2296">
            <v>11427</v>
          </cell>
          <cell r="E2296" t="str">
            <v>CODO EN ACERO F 18" ENTRE 45° Y 67½° JUNTA ESPIGO / CAMPANA CON EMPAQUE DE CAUCHO, CON REVESTIMIENTO INTERIOR Y RECUBRIMIENTO EXTERIOR EN MORTERO DE CEMENTO. L=1,35 X 1,35M. PRESIÓN DE TRABAJO HASTA =</v>
          </cell>
          <cell r="F2296" t="str">
            <v>UN</v>
          </cell>
          <cell r="G2296">
            <v>5467409</v>
          </cell>
        </row>
        <row r="2297">
          <cell r="D2297">
            <v>11428</v>
          </cell>
          <cell r="E2297" t="str">
            <v>TUBO EN ACERO F 20" CON UNIONES ESPIGO / CAMPANA CON EMPAQUE DE CAUCHO, CON REVESTIMIENTO INTERIOR Y RECUBRIMIENTO EXTERIOR EN MORTERO DE CEMENTO. FABRICADO DE CONFORMIDAD CON LA NORMA AWWA C 200 A PA</v>
          </cell>
          <cell r="F2297" t="str">
            <v>ML</v>
          </cell>
          <cell r="G2297">
            <v>865100</v>
          </cell>
        </row>
        <row r="2298">
          <cell r="D2298">
            <v>11429</v>
          </cell>
          <cell r="E2298" t="str">
            <v>CODO EN ACERO F 20" ENTRE 5° Y 22½° JUNTA ESPIGO / CAMPANA CON EMPAQUE DE CAUCHO, CON REVESTIMIENTO INTERIOR Y RECUBRIMIENTO EXTERIOR EN MORTERO DE CEMENTO. L=0,4 X 0,4M. PRESIÓN DE TRABAJO HASTA = 25</v>
          </cell>
          <cell r="F2298" t="str">
            <v>UN</v>
          </cell>
          <cell r="G2298">
            <v>3349812</v>
          </cell>
        </row>
        <row r="2299">
          <cell r="D2299">
            <v>11430</v>
          </cell>
          <cell r="E2299" t="str">
            <v>CODO EN ACERO F 20" ENTRE 22½° Y 45° JUNTA ESPIGO / CAMPANA CON EMPAQUE DE CAUCHO, CON REVESTIMIENTO INTERIOR Y RECUBRIMIENTO EXTERIOR EN MORTERO DE CEMENTO. L=0,65 X 0,65M. PRESIÓN DE TRABAJO = 250 P</v>
          </cell>
          <cell r="F2299" t="str">
            <v>UN</v>
          </cell>
          <cell r="G2299">
            <v>4452473</v>
          </cell>
        </row>
        <row r="2300">
          <cell r="D2300">
            <v>11431</v>
          </cell>
          <cell r="E2300" t="str">
            <v>TUBO EN ACERO F 24" CON UNIONES ESPIGO / CAMPANA CON EMPAQUE DE CAUCHO, CON REVESTIMIENTO INTERIOR Y RECUBRIMIENTO EXTERIOR EN MORTERO DE CEMENTO. FABRICADO DE CONFORMIDAD CON LA NORMA AWWA C 200 A PA</v>
          </cell>
          <cell r="F2300" t="str">
            <v>ML</v>
          </cell>
          <cell r="G2300">
            <v>1422487</v>
          </cell>
        </row>
        <row r="2301">
          <cell r="D2301">
            <v>11432</v>
          </cell>
          <cell r="E2301" t="str">
            <v>CODO EN ACERO F 24" ENTRE 5° Y 22½° JUNTA ESPIGO / CAMPANA CON EMPAQUE DE CAUCHO, CON REVESTIMIENTO INTERIOR Y RECUBRIMIENTO EXTERIOR EN MORTERO DE CEMENTO. L=0,45 X 0,45M. PRESIÓN DE TRABAJO HASTA =</v>
          </cell>
          <cell r="F2301" t="str">
            <v>UN</v>
          </cell>
          <cell r="G2301">
            <v>4432210</v>
          </cell>
        </row>
        <row r="2302">
          <cell r="D2302">
            <v>11433</v>
          </cell>
          <cell r="E2302" t="str">
            <v>CODO EN ACERO F 24" ENTRE 22½° Y 45° JUNTA ESPIGO / CAMPANA CON EMPAQUE DE CAUCHO, CON REVESTIMIENTO INTERIOR Y RECUBRIMIENTO EXTERIOR EN MORTERO DE CEMENTO. L=0,80 X 0,80M. PRESIÓN DE TRABAJO = 250 P</v>
          </cell>
          <cell r="F2302" t="str">
            <v>UN</v>
          </cell>
          <cell r="G2302">
            <v>5782805</v>
          </cell>
        </row>
        <row r="2303">
          <cell r="D2303">
            <v>11434</v>
          </cell>
          <cell r="E2303" t="str">
            <v>CODO EN ACERO F 24" ENTRE 45° Y 67½° JUNTA ESPIGO / CAMPANA CON EMPAQUE DE CAUCHO, CON REVESTIMIENTO INTERIOR Y RECUBRIMIENTO EXTERIOR EN MORTERO DE CEMENTO. L=1,20 X 1,20M. PRESIÓN DE TRABAJO = 250 P</v>
          </cell>
          <cell r="F2303" t="str">
            <v>UN</v>
          </cell>
          <cell r="G2303">
            <v>7898859</v>
          </cell>
        </row>
        <row r="2304">
          <cell r="D2304">
            <v>11435</v>
          </cell>
          <cell r="E2304" t="str">
            <v>CANAL DE DRENAJE MONOLÍTICO EN CONCRETO POLIMÉRICO PD 150V, CLASE D400, COLOR NATURAL, H=27cm, A=20cm, Long=100cm, (Incluye rejilla)</v>
          </cell>
          <cell r="F2304" t="str">
            <v>ML</v>
          </cell>
          <cell r="G2304">
            <v>309400</v>
          </cell>
        </row>
        <row r="2305">
          <cell r="D2305">
            <v>11436</v>
          </cell>
          <cell r="E2305" t="str">
            <v>CANAL DE INSPECCION MONOLÍTICO EN CONCRETO POLIMÉRICO DE DRENAJE PD 150V, CLASE D400, COLOR NATURAL, H=27cm, A=20cm, Long=50cm, (Incluye rejilla)</v>
          </cell>
          <cell r="F2305" t="str">
            <v>UN</v>
          </cell>
          <cell r="G2305">
            <v>309400</v>
          </cell>
        </row>
        <row r="2306">
          <cell r="D2306">
            <v>11437</v>
          </cell>
          <cell r="E2306" t="str">
            <v>SUMIDERO PARA CANAL DE DRENAJE MONOLÍTICO EN CONCRETO POLIMÉRICO PD 150V, CLASE D400, COLOR NATURAL, CON REJA DE FUNDICIÓN, H=57,5cm, A=18cm, Long=50cm (Incluye rejilla)</v>
          </cell>
          <cell r="F2306" t="str">
            <v>UN</v>
          </cell>
          <cell r="G2306">
            <v>593215</v>
          </cell>
        </row>
        <row r="2307">
          <cell r="D2307">
            <v>11438</v>
          </cell>
          <cell r="E2307" t="str">
            <v>CANAL DE DRENAJE MONOLÍTICO EN CONCRETO POLIMÉRICO RD 200V, CLASE F900, COLOR NATURAL, H=53cm, A=26cm, Long=100cm (Incluye rejilla)</v>
          </cell>
          <cell r="F2307" t="str">
            <v>ML</v>
          </cell>
          <cell r="G2307">
            <v>708050</v>
          </cell>
        </row>
        <row r="2308">
          <cell r="D2308">
            <v>11439</v>
          </cell>
          <cell r="E2308" t="str">
            <v>CANAL DE INSPECCION DE DRENAJE MONOLÍTICO EN CONCRETO POLIMÉRICO RD 200V, CLASE F900, COLOR NATURAL, H=53cm, A=26cm, Long=66cm (Incluye rejilla)</v>
          </cell>
          <cell r="F2308" t="str">
            <v>UN</v>
          </cell>
          <cell r="G2308">
            <v>708050</v>
          </cell>
        </row>
        <row r="2309">
          <cell r="D2309">
            <v>11442</v>
          </cell>
          <cell r="E2309" t="str">
            <v>PENNISETUM (Incluye 16 unidades por M2)</v>
          </cell>
          <cell r="F2309" t="str">
            <v>M2</v>
          </cell>
          <cell r="G2309">
            <v>18000</v>
          </cell>
        </row>
        <row r="2310">
          <cell r="D2310">
            <v>11443</v>
          </cell>
          <cell r="E2310" t="str">
            <v>LIRIOPE (Incluye 16 unidades por M2)</v>
          </cell>
          <cell r="F2310" t="str">
            <v>M2</v>
          </cell>
          <cell r="G2310">
            <v>18000</v>
          </cell>
        </row>
        <row r="2311">
          <cell r="D2311">
            <v>11444</v>
          </cell>
          <cell r="E2311" t="str">
            <v>CLAVEL CHINO (Incluye 16 unidades por M2)</v>
          </cell>
          <cell r="F2311" t="str">
            <v>M2</v>
          </cell>
          <cell r="G2311">
            <v>16000</v>
          </cell>
        </row>
        <row r="2312">
          <cell r="D2312">
            <v>11446</v>
          </cell>
          <cell r="E2312" t="str">
            <v>PRUEBA DE CARGA ESTÁTICA Y DINÁMICA PARA PUENTE PEATONAL EN ESTRUCTURA METÁLICA Y CONCRETO REFORZADO. (Incl. logística, equipos y personal para toma información, procesamiento y entrega informe final.</v>
          </cell>
          <cell r="F2312" t="str">
            <v>UN</v>
          </cell>
          <cell r="G2312">
            <v>32130000</v>
          </cell>
        </row>
        <row r="2313">
          <cell r="D2313">
            <v>11447</v>
          </cell>
          <cell r="E2313" t="str">
            <v>PISO EN PORCELANATO COLOR GRIS OSCURO TIPO BARI PLUS, ACABADO PULIDO, FORMATO 0,60cmx0,60cm LÍNEA CONVENCIONAL.</v>
          </cell>
          <cell r="F2313" t="str">
            <v>M2</v>
          </cell>
          <cell r="G2313">
            <v>55900</v>
          </cell>
        </row>
        <row r="2314">
          <cell r="D2314">
            <v>11448</v>
          </cell>
          <cell r="E2314" t="str">
            <v>PINO ROMERON H=1.5m (Incluye tutor con manguera y alambre)</v>
          </cell>
          <cell r="F2314" t="str">
            <v>UN</v>
          </cell>
          <cell r="G2314">
            <v>26500</v>
          </cell>
        </row>
        <row r="2315">
          <cell r="D2315">
            <v>11449</v>
          </cell>
          <cell r="E2315" t="str">
            <v>CHALECO SENCILLO EN DRIL SIN LOGO DOS BOLSILLOS</v>
          </cell>
          <cell r="F2315" t="str">
            <v>UN</v>
          </cell>
          <cell r="G2315">
            <v>36000</v>
          </cell>
        </row>
        <row r="2316">
          <cell r="D2316">
            <v>11450</v>
          </cell>
          <cell r="E2316" t="str">
            <v>CHALECO REFLECTIVO EN TELA</v>
          </cell>
          <cell r="F2316" t="str">
            <v>UN</v>
          </cell>
          <cell r="G2316">
            <v>15900</v>
          </cell>
        </row>
        <row r="2317">
          <cell r="D2317">
            <v>11451</v>
          </cell>
          <cell r="E2317" t="str">
            <v>CARTUCHO RESPIRADOR P-100 VAPORES ORGÁNICOS</v>
          </cell>
          <cell r="F2317" t="str">
            <v>UN</v>
          </cell>
          <cell r="G2317">
            <v>39239</v>
          </cell>
        </row>
        <row r="2318">
          <cell r="D2318">
            <v>11452</v>
          </cell>
          <cell r="E2318" t="str">
            <v>GUANTE SOLDADOR</v>
          </cell>
          <cell r="F2318" t="str">
            <v>PAR</v>
          </cell>
          <cell r="G2318">
            <v>21336</v>
          </cell>
        </row>
        <row r="2319">
          <cell r="D2319">
            <v>11453</v>
          </cell>
          <cell r="E2319" t="str">
            <v>DESCENDEDOR ANTICAIDA</v>
          </cell>
          <cell r="F2319" t="str">
            <v>PAR</v>
          </cell>
          <cell r="G2319">
            <v>765732</v>
          </cell>
        </row>
        <row r="2320">
          <cell r="D2320">
            <v>11454</v>
          </cell>
          <cell r="E2320" t="str">
            <v>EXÁMEN DE APTITUD PSICOFÍSICA PARA TRABAJO EN ALTURA (Incluye perfíl lipídico, glicemia pre y post.)</v>
          </cell>
          <cell r="F2320" t="str">
            <v>UN</v>
          </cell>
          <cell r="G2320">
            <v>70000</v>
          </cell>
        </row>
        <row r="2321">
          <cell r="D2321">
            <v>11455</v>
          </cell>
          <cell r="E2321" t="str">
            <v>TOMA DE DEFLEXIONES CON EQUIPO DEFLECTÓMETRO DE IMPACTO (FWD/HWD) PARA PAVIMENTO CON SUPERFICIE FLEXIBLE. Incluye movilización, carro escolta del equipo, toma de información, procesamiento y entrega de resultados</v>
          </cell>
          <cell r="F2321" t="str">
            <v>Pto.3R</v>
          </cell>
          <cell r="G2321">
            <v>25585</v>
          </cell>
        </row>
        <row r="2322">
          <cell r="D2322">
            <v>11456</v>
          </cell>
          <cell r="E2322" t="str">
            <v>TOMA DE DEFLEXIONES CON EQUIPO DEFLECTÓMETRO DE IMPACTO (FWD/HWD) PARA PAVIMENTO CON SUPERFICIE RÍGIDA. Incluye movilización, carro escolta del equipo, toma de información, procesamiento y entrega de resultados</v>
          </cell>
          <cell r="F2322" t="str">
            <v>Pto.3R</v>
          </cell>
          <cell r="G2322">
            <v>26561</v>
          </cell>
        </row>
        <row r="2323">
          <cell r="D2323">
            <v>11457</v>
          </cell>
          <cell r="E2323" t="str">
            <v>TOMA DE DEFLEXIONES CON EQUIPO DEFLECTÓMETRO DE IMPACTO (LWD) EN ESTRUCTURA DE PAVIMENTO. Incluye movilización, toma de información, procesamiento y entrega de resultados.</v>
          </cell>
          <cell r="F2323" t="str">
            <v>PUNTO</v>
          </cell>
          <cell r="G2323">
            <v>26180</v>
          </cell>
        </row>
        <row r="2324">
          <cell r="D2324">
            <v>11458</v>
          </cell>
          <cell r="E2324" t="str">
            <v>MEDICIÓN DE PERFIL LONGITUDINAL EN ESTRUCTURA DE PAVIMENTO CON PERFILÓMETRO PIVOTANTE DE ALTA PRECISIÓN Y DETERMINACIÓN DEL ÍNDICE DE RUGOSIDAD INTERNACIONAL -IRI-. Incluye movilización, toma información, procesamiento y entrega de resultados</v>
          </cell>
          <cell r="F2324" t="str">
            <v>Km-Car</v>
          </cell>
          <cell r="G2324">
            <v>57120</v>
          </cell>
        </row>
        <row r="2325">
          <cell r="D2325">
            <v>11459</v>
          </cell>
          <cell r="E2325" t="str">
            <v>MEDICIÓN DE PERFIL LONGITUDINAL EN ESTRUCTURA DE PAVIMENTO CON PERFILÓMETRO LASER Y DETERMINACIÓN DEL ÍNDICE DE RUGOSIDAD INTERNACIONAL -IRI-. Incluye movilización y carro escolta del equipo y toma de</v>
          </cell>
          <cell r="F2325" t="str">
            <v>Km-Car</v>
          </cell>
          <cell r="G2325">
            <v>77350</v>
          </cell>
        </row>
        <row r="2326">
          <cell r="D2326">
            <v>11460</v>
          </cell>
          <cell r="E2326" t="e">
            <v>#VALUE!</v>
          </cell>
          <cell r="F2326" t="str">
            <v>Km-Car</v>
          </cell>
          <cell r="G2326">
            <v>154700</v>
          </cell>
        </row>
        <row r="2327">
          <cell r="D2327">
            <v>11461</v>
          </cell>
          <cell r="E2327" t="e">
            <v>#VALUE!</v>
          </cell>
          <cell r="F2327" t="str">
            <v>Km-Car</v>
          </cell>
          <cell r="G2327">
            <v>154700</v>
          </cell>
        </row>
        <row r="2328">
          <cell r="D2328">
            <v>11462</v>
          </cell>
          <cell r="E2328" t="str">
            <v>LEVANTAMIENTO DE FALLAS EN ESTRUCTURA DE PAVIMENTO EN ZONA URBANA CON CUADRILLA (A PIE). Incluye toma de información, procesamiento y entrega del inventario de fallas.</v>
          </cell>
          <cell r="F2328" t="str">
            <v>Km-Car</v>
          </cell>
          <cell r="G2328">
            <v>105196</v>
          </cell>
        </row>
        <row r="2329">
          <cell r="D2329">
            <v>11463</v>
          </cell>
          <cell r="E2329" t="e">
            <v>#VALUE!</v>
          </cell>
          <cell r="F2329" t="str">
            <v>Km-Car</v>
          </cell>
          <cell r="G2329">
            <v>161840</v>
          </cell>
        </row>
        <row r="2330">
          <cell r="D2330">
            <v>11464</v>
          </cell>
          <cell r="E2330" t="e">
            <v>#VALUE!</v>
          </cell>
          <cell r="F2330" t="str">
            <v>Km-Car</v>
          </cell>
          <cell r="G2330">
            <v>258944</v>
          </cell>
        </row>
        <row r="2331">
          <cell r="D2331">
            <v>11465</v>
          </cell>
          <cell r="E2331" t="str">
            <v>LEVANTAMIENTO DE FALLAS EN ESTRUCTURA DE PAVIMENTO EN ZONA RURAL CON CUADRILLA (A PIE). Incluye toma de información, procesamiento y entrega del inventario de fallas.</v>
          </cell>
          <cell r="F2331" t="str">
            <v>Km-Car</v>
          </cell>
          <cell r="G2331">
            <v>84157</v>
          </cell>
        </row>
        <row r="2332">
          <cell r="D2332">
            <v>11466</v>
          </cell>
          <cell r="E2332" t="e">
            <v>#VALUE!</v>
          </cell>
          <cell r="F2332" t="str">
            <v>Km-Car</v>
          </cell>
          <cell r="G2332">
            <v>129472</v>
          </cell>
        </row>
        <row r="2333">
          <cell r="D2333">
            <v>11467</v>
          </cell>
          <cell r="E2333" t="str">
            <v>DETERMINACIÓN DE ESPESORES EN ESTRUCTURA DE PAVIMENTO CON EQUIPO GEORRADAR, EQUIPADO MÍNIMO CON DOS ANTENAS DE OPERACIÓN, CON FRECUENCIAS: LA PRIMERA COMO MÍNIMO 1000 MHZ Y LA SEGUNDA ENTRE 300 Y 600</v>
          </cell>
          <cell r="F2333" t="str">
            <v>Km-Car</v>
          </cell>
          <cell r="G2333">
            <v>226576</v>
          </cell>
        </row>
        <row r="2334">
          <cell r="D2334">
            <v>11468</v>
          </cell>
          <cell r="E2334" t="str">
            <v>MEDICIÓN DE LA RESISTENCIA AL DESLIZAMIENTO EN ESTRUCTURA DE PAVIMENTO CON DISPOSITIVO DE RUEDA PARCIALMENTE BLOQUEADA CON GRADO DE DESLIZAMIENTO FIJO. Incluye movilización y carro escolta del equipo</v>
          </cell>
          <cell r="F2334" t="str">
            <v>Km-Car</v>
          </cell>
          <cell r="G2334">
            <v>213630</v>
          </cell>
        </row>
        <row r="2335">
          <cell r="D2335">
            <v>11470</v>
          </cell>
          <cell r="E2335" t="str">
            <v>MEDICIÓN DE PERFIL TRANSVERSAL EN ESTRUCTURA DE PAVIMENTO CON PERFILÓMETRO LASER Y DETERMINACIÓN DE LA IRREGULARIDAD SUPERFICIAL (AHUELLAMIENTO). Incluye movilización y carro escolta del equipo y toma</v>
          </cell>
          <cell r="F2335" t="str">
            <v>Km-Car</v>
          </cell>
          <cell r="G2335">
            <v>77350</v>
          </cell>
        </row>
        <row r="2336">
          <cell r="D2336">
            <v>11471</v>
          </cell>
          <cell r="E2336" t="str">
            <v>MEDICIÓN DE PERFIL DE MACROTEXTURA EN ESTRUCTURA DE  PAVIMENTO CON PERFILÓMETRO LASER Y DETERMINACIÓN DE LA PROFUNDIDAD MEDIA DEL PERFIL (MDP). Incluye movilización y carro escolta del equipo y toma d</v>
          </cell>
          <cell r="F2336" t="str">
            <v>Km-Car</v>
          </cell>
          <cell r="G2336">
            <v>77350</v>
          </cell>
        </row>
        <row r="2337">
          <cell r="D2337">
            <v>11472</v>
          </cell>
          <cell r="E2337" t="str">
            <v>MEDICIÓN DE PERFIL LONGITUDINAL, TRANSVERSAL Y DE MACROTEXTURA  EN ESTRUCTURA DE PAVIMENTO CON PERFILÓMETRO LASER Y DETERMINACIÓN DEL ÍNDICE DE RUGOSIDAD INTERNACIONAL -IRI-, IRREGULARIDAD SUPERFICIAL</v>
          </cell>
          <cell r="F2337" t="str">
            <v>Km-Car</v>
          </cell>
          <cell r="G2337">
            <v>185640</v>
          </cell>
        </row>
        <row r="2338">
          <cell r="D2338">
            <v>11473</v>
          </cell>
          <cell r="E2338" t="str">
            <v>ALQUILER  DE DEFLECTÓMETRO DE IMPACTO (FWD/HWD). Incluye movilización y carro escolta del equipo y toma de información, procesamiento y entrega de resultados.</v>
          </cell>
          <cell r="F2338" t="str">
            <v>JR</v>
          </cell>
          <cell r="G2338">
            <v>3808000</v>
          </cell>
        </row>
        <row r="2339">
          <cell r="D2339">
            <v>11474</v>
          </cell>
          <cell r="E2339" t="str">
            <v>ALQUILER  DE DEFLECTÓMETRO DE IMPACTO (LWD). Incluye movilización y toma de información, procesamiento y entrega de resultados.</v>
          </cell>
          <cell r="F2339" t="str">
            <v>JR</v>
          </cell>
          <cell r="G2339">
            <v>2380000</v>
          </cell>
        </row>
        <row r="2340">
          <cell r="D2340">
            <v>11477</v>
          </cell>
          <cell r="E2340" t="str">
            <v>ENSAYO RADIOGRÁFICO</v>
          </cell>
          <cell r="F2340" t="str">
            <v>DIA</v>
          </cell>
          <cell r="G2340">
            <v>773500</v>
          </cell>
        </row>
        <row r="2341">
          <cell r="D2341">
            <v>11481</v>
          </cell>
          <cell r="E2341" t="str">
            <v>EVALUACIÓN DEL GRADO DE LIMPIEZA MANUAL</v>
          </cell>
          <cell r="F2341" t="str">
            <v>DIA</v>
          </cell>
          <cell r="G2341">
            <v>624750</v>
          </cell>
        </row>
        <row r="2342">
          <cell r="D2342">
            <v>11482</v>
          </cell>
          <cell r="E2342" t="str">
            <v>EVALUACIÓN DEL GRADO DE LIMPIEZA MANUAL Y MECÁNICA</v>
          </cell>
          <cell r="F2342" t="str">
            <v>DIA</v>
          </cell>
          <cell r="G2342">
            <v>595000</v>
          </cell>
        </row>
        <row r="2343">
          <cell r="D2343">
            <v>11483</v>
          </cell>
          <cell r="E2343" t="str">
            <v>EVALUACIÓN DEL GRADO DE LIMPIEZA POR CHORRO ABRASIVO A GRADO METAL BLANCO BASADO EN EL PATRÓN SSPC - VIS1</v>
          </cell>
          <cell r="F2343" t="str">
            <v>DIA</v>
          </cell>
          <cell r="G2343">
            <v>624750</v>
          </cell>
        </row>
        <row r="2344">
          <cell r="D2344">
            <v>11484</v>
          </cell>
          <cell r="E2344" t="str">
            <v>EVALUACIÓN DEL GRADO DE RUGOSIDAD DEL RECUBRIMIENTO</v>
          </cell>
          <cell r="F2344" t="str">
            <v>DIA</v>
          </cell>
          <cell r="G2344">
            <v>499800</v>
          </cell>
        </row>
        <row r="2345">
          <cell r="D2345">
            <v>11485</v>
          </cell>
          <cell r="E2345" t="str">
            <v>EVALUACIÓN DE CONDICIONES AMBIENTALES (EN EL MOMENTO DE LA APLICACIÓN DEL RECUBRIMIENTO)</v>
          </cell>
          <cell r="F2345" t="str">
            <v>DIA</v>
          </cell>
          <cell r="G2345">
            <v>517650</v>
          </cell>
        </row>
        <row r="2346">
          <cell r="D2346">
            <v>11489</v>
          </cell>
          <cell r="E2346" t="str">
            <v>INSPECCIÓN VISUAL PARA EVALUACIÓN DE DEFECTOS Y DEFINICIÓN DE PROCEDIMIENTOS DE REPARACIÓN</v>
          </cell>
          <cell r="F2346" t="str">
            <v>DIA</v>
          </cell>
          <cell r="G2346">
            <v>614538</v>
          </cell>
        </row>
        <row r="2347">
          <cell r="D2347">
            <v>11498</v>
          </cell>
          <cell r="E2347" t="str">
            <v>TRACCIÓN DE ACERO ESTRUCTURAL</v>
          </cell>
          <cell r="F2347" t="str">
            <v>UN</v>
          </cell>
          <cell r="G2347">
            <v>136500</v>
          </cell>
        </row>
        <row r="2348">
          <cell r="D2348">
            <v>11499</v>
          </cell>
          <cell r="E2348" t="str">
            <v>TRACCIÓN DE BARRAS LISAS Y CORRUGADAS EN ACERO AL CARBONO</v>
          </cell>
          <cell r="F2348" t="str">
            <v>UN</v>
          </cell>
          <cell r="G2348">
            <v>160531</v>
          </cell>
        </row>
        <row r="2349">
          <cell r="D2349">
            <v>11500</v>
          </cell>
          <cell r="E2349" t="str">
            <v>TRACCIÓN DE ALAMBRE DE ACERO/TORON DE ACERO</v>
          </cell>
          <cell r="F2349" t="str">
            <v>UN</v>
          </cell>
          <cell r="G2349">
            <v>168742</v>
          </cell>
        </row>
        <row r="2350">
          <cell r="D2350">
            <v>11501</v>
          </cell>
          <cell r="E2350" t="str">
            <v>DUREZA ROCKWELL DE MATERIALES METÁLICOS (ALUMINIO)</v>
          </cell>
          <cell r="F2350" t="str">
            <v>UN</v>
          </cell>
          <cell r="G2350">
            <v>136500</v>
          </cell>
        </row>
        <row r="2351">
          <cell r="D2351">
            <v>11502</v>
          </cell>
          <cell r="E2351" t="str">
            <v>DETERMINACIÓN DE LA EXPANSIÓN DEL CEMENTO EN BARRAS DE MORTERO SUMERGIDAS AL AGUA</v>
          </cell>
          <cell r="F2351" t="str">
            <v>UN</v>
          </cell>
          <cell r="G2351">
            <v>583100</v>
          </cell>
        </row>
        <row r="2352">
          <cell r="D2352">
            <v>11503</v>
          </cell>
          <cell r="E2352" t="str">
            <v>DETERMINACIÓN DE LA ACTIVIDAD PUZOLÁNICA EN CEMENTOS CON PUZOLANA</v>
          </cell>
          <cell r="F2352" t="str">
            <v>UN</v>
          </cell>
          <cell r="G2352">
            <v>404600</v>
          </cell>
        </row>
        <row r="2353">
          <cell r="D2353">
            <v>11504</v>
          </cell>
          <cell r="E2353" t="str">
            <v>RESISTENCIA A LA ABRASIÓN - DESGASTE DE CONCRETO</v>
          </cell>
          <cell r="F2353" t="str">
            <v>UN</v>
          </cell>
          <cell r="G2353">
            <v>64260</v>
          </cell>
        </row>
        <row r="2354">
          <cell r="D2354">
            <v>11505</v>
          </cell>
          <cell r="E2354" t="str">
            <v>FLEXIÓN DE LOSETA EN CONCRETO PRETENSADO</v>
          </cell>
          <cell r="F2354" t="str">
            <v>UN</v>
          </cell>
          <cell r="G2354">
            <v>65214</v>
          </cell>
        </row>
        <row r="2355">
          <cell r="D2355">
            <v>11506</v>
          </cell>
          <cell r="E2355" t="str">
            <v>PUNZONAMIENTO DE PANEL EN CONCRETO PRETENSADO</v>
          </cell>
          <cell r="F2355" t="str">
            <v>UN</v>
          </cell>
          <cell r="G2355">
            <v>331205</v>
          </cell>
        </row>
        <row r="2356">
          <cell r="D2356">
            <v>11507</v>
          </cell>
          <cell r="E2356" t="str">
            <v>CONTENIDO DE AIRE INCLUIDO</v>
          </cell>
          <cell r="F2356" t="str">
            <v>UN</v>
          </cell>
          <cell r="G2356">
            <v>48800</v>
          </cell>
        </row>
        <row r="2357">
          <cell r="D2357">
            <v>11508</v>
          </cell>
          <cell r="E2357" t="str">
            <v>INSTRUMENTACIÓN INICIAL PARA ESTIMAR LA RESISTENCIA DEL CONCRETO POR EL MÉTODO DE LA MADUREZ</v>
          </cell>
          <cell r="F2357" t="str">
            <v>UN</v>
          </cell>
          <cell r="G2357">
            <v>59500</v>
          </cell>
        </row>
        <row r="2358">
          <cell r="D2358">
            <v>11509</v>
          </cell>
          <cell r="E2358" t="str">
            <v>FLUJO LIBRE, FLUJO RESTRINGIDO Y SEGREGACIÓN EN CONCRETOS AUTOCOMPACTANTES</v>
          </cell>
          <cell r="F2358" t="str">
            <v>UN</v>
          </cell>
          <cell r="G2358">
            <v>95200</v>
          </cell>
        </row>
        <row r="2359">
          <cell r="D2359">
            <v>11510</v>
          </cell>
          <cell r="E2359" t="str">
            <v>TIEMPO DE FRAGUADO DE MEZCLAS DE CONCRETO POR MEDIO DE SU RESISTENCIA A LA PENETRACIÓN</v>
          </cell>
          <cell r="F2359" t="str">
            <v>UN</v>
          </cell>
          <cell r="G2359">
            <v>113050</v>
          </cell>
        </row>
        <row r="2360">
          <cell r="D2360">
            <v>11511</v>
          </cell>
          <cell r="E2360" t="str">
            <v>TOMA DE LECTURAS DIARIAS PARA ESTIMAR LA RESISTENCIA DEL CONCRETO POR EL MÉTODO DE MADUREZ</v>
          </cell>
          <cell r="F2360" t="str">
            <v>PTO/3M</v>
          </cell>
          <cell r="G2360">
            <v>95200</v>
          </cell>
        </row>
        <row r="2361">
          <cell r="D2361">
            <v>11512</v>
          </cell>
          <cell r="E2361" t="str">
            <v>RESISTENCIA A LA PENETRACIÓN PISTÓN DE 50 MM DE DIÁMETRO</v>
          </cell>
          <cell r="F2361" t="str">
            <v>UN</v>
          </cell>
          <cell r="G2361">
            <v>261800</v>
          </cell>
        </row>
        <row r="2362">
          <cell r="D2362">
            <v>11513</v>
          </cell>
          <cell r="E2362" t="str">
            <v>TAMAÑO DE  ABERTURA APARENTE</v>
          </cell>
          <cell r="F2362" t="str">
            <v>UN</v>
          </cell>
          <cell r="G2362">
            <v>176834</v>
          </cell>
        </row>
        <row r="2363">
          <cell r="D2363">
            <v>11514</v>
          </cell>
          <cell r="E2363" t="str">
            <v>ESTABILIDAD  ULTRAVIOLETA POR HR</v>
          </cell>
          <cell r="F2363" t="str">
            <v>HR</v>
          </cell>
          <cell r="G2363">
            <v>18921</v>
          </cell>
        </row>
        <row r="2364">
          <cell r="D2364">
            <v>11515</v>
          </cell>
          <cell r="E2364" t="str">
            <v>DENSIDAD DE PLÁSTICOS MEDIANTE LA TÉCNICA DE GRADIENTE DE DENSIDAD</v>
          </cell>
          <cell r="F2364" t="str">
            <v>UN</v>
          </cell>
          <cell r="G2364">
            <v>126140</v>
          </cell>
        </row>
        <row r="2365">
          <cell r="D2365">
            <v>11516</v>
          </cell>
          <cell r="E2365" t="str">
            <v>DENSIDAD Y GRAVEDAD ESPECÍFICA (DENSIDAD RELATIVA) DE PLÁSTICOS POR DESPLAZAMIENTO</v>
          </cell>
          <cell r="F2365" t="str">
            <v>UN</v>
          </cell>
          <cell r="G2365">
            <v>126140</v>
          </cell>
        </row>
        <row r="2366">
          <cell r="D2366">
            <v>11517</v>
          </cell>
          <cell r="E2366" t="str">
            <v>ESPESOR NOMINAL DE LOS GEOSINTÉTICOS</v>
          </cell>
          <cell r="F2366" t="str">
            <v>UN</v>
          </cell>
          <cell r="G2366">
            <v>63070</v>
          </cell>
        </row>
        <row r="2367">
          <cell r="D2367">
            <v>11518</v>
          </cell>
          <cell r="E2367" t="str">
            <v>CONTENIDO DE CARBÓN NEGRO</v>
          </cell>
          <cell r="F2367" t="str">
            <v>UN</v>
          </cell>
          <cell r="G2367">
            <v>441490</v>
          </cell>
        </row>
        <row r="2368">
          <cell r="D2368">
            <v>11519</v>
          </cell>
          <cell r="E2368" t="str">
            <v>PROPIEDADES DE TRACCIÓN DE POLIETILENO NO REFORZADO Y GEOMEMBRANA DE POLIPROPILENO FLEXIBLE NO REFORZADO</v>
          </cell>
          <cell r="F2368" t="str">
            <v>UN</v>
          </cell>
          <cell r="G2368">
            <v>189210</v>
          </cell>
        </row>
        <row r="2369">
          <cell r="D2369">
            <v>11520</v>
          </cell>
          <cell r="E2369" t="str">
            <v>INTEGRIDAD DE LAS COSTURAS UTILIZADAS PARA UNIR GEOMEMBRANAS FLEXIBLES DE LÁMINAS POLIMÉRICAS</v>
          </cell>
          <cell r="F2369" t="str">
            <v>UN</v>
          </cell>
          <cell r="G2369">
            <v>190400</v>
          </cell>
        </row>
        <row r="2370">
          <cell r="D2370">
            <v>11521</v>
          </cell>
          <cell r="E2370" t="str">
            <v>TIEMPO DE INDUCCIÓN OXIDATIVA</v>
          </cell>
          <cell r="F2370" t="str">
            <v>UN</v>
          </cell>
          <cell r="G2370">
            <v>708050</v>
          </cell>
        </row>
        <row r="2371">
          <cell r="D2371">
            <v>11522</v>
          </cell>
          <cell r="E2371" t="str">
            <v>RESISTENCIA AL AGRIETAMIENTO AFECTACIONES MEDIOAMBIENTALES</v>
          </cell>
          <cell r="F2371" t="str">
            <v>UN</v>
          </cell>
          <cell r="G2371">
            <v>1135260</v>
          </cell>
        </row>
        <row r="2372">
          <cell r="D2372">
            <v>11523</v>
          </cell>
          <cell r="E2372" t="str">
            <v>ANGULO LA FRICCIÓN CONJUNTO ARENA – PARED DE CELDA</v>
          </cell>
          <cell r="F2372" t="str">
            <v>UN</v>
          </cell>
          <cell r="G2372">
            <v>1009120</v>
          </cell>
        </row>
        <row r="2373">
          <cell r="D2373">
            <v>11524</v>
          </cell>
          <cell r="E2373" t="str">
            <v>RESISTENCIA A LA TENSIÓN ÚLTIMA (VMPR)</v>
          </cell>
          <cell r="F2373" t="str">
            <v>UN</v>
          </cell>
          <cell r="G2373">
            <v>151130</v>
          </cell>
        </row>
        <row r="2374">
          <cell r="D2374">
            <v>11525</v>
          </cell>
          <cell r="E2374" t="str">
            <v>ELONGACIÓN A LA ROTURA</v>
          </cell>
          <cell r="F2374" t="str">
            <v>UN</v>
          </cell>
          <cell r="G2374">
            <v>151130</v>
          </cell>
        </row>
        <row r="2375">
          <cell r="D2375">
            <v>11526</v>
          </cell>
          <cell r="E2375" t="str">
            <v>PUNTO DE FUSIÓN</v>
          </cell>
          <cell r="F2375" t="str">
            <v>UN</v>
          </cell>
          <cell r="G2375">
            <v>819910</v>
          </cell>
        </row>
        <row r="2376">
          <cell r="D2376">
            <v>11528</v>
          </cell>
          <cell r="E2376" t="str">
            <v>CONTENIDO DE AGUA EN UNA EMULSIÓN ASFÁLTICA</v>
          </cell>
          <cell r="F2376" t="str">
            <v>UN</v>
          </cell>
          <cell r="G2376">
            <v>195160</v>
          </cell>
        </row>
        <row r="2377">
          <cell r="D2377">
            <v>11529</v>
          </cell>
          <cell r="E2377" t="str">
            <v>ESTABILIDAD DE LAS EMULSIONES ASFÁLTICAS DURANTE EL ALMACENAMIENTO</v>
          </cell>
          <cell r="F2377" t="str">
            <v>UN</v>
          </cell>
          <cell r="G2377">
            <v>88000</v>
          </cell>
        </row>
        <row r="2378">
          <cell r="D2378">
            <v>11531</v>
          </cell>
          <cell r="E2378" t="str">
            <v>ALARGAMIENTO HASTA LA ROTURA</v>
          </cell>
          <cell r="F2378" t="str">
            <v>UN</v>
          </cell>
          <cell r="G2378">
            <v>142800</v>
          </cell>
        </row>
        <row r="2379">
          <cell r="D2379">
            <v>11532</v>
          </cell>
          <cell r="E2379" t="str">
            <v>RESISTENCIA A TRACCIÓN</v>
          </cell>
          <cell r="F2379" t="str">
            <v>UN</v>
          </cell>
          <cell r="G2379">
            <v>142800</v>
          </cell>
        </row>
        <row r="2380">
          <cell r="D2380">
            <v>11533</v>
          </cell>
          <cell r="E2380" t="str">
            <v>ENSAYO DE COMPRESIÓN - MÉTODO B</v>
          </cell>
          <cell r="F2380" t="str">
            <v>UN</v>
          </cell>
          <cell r="G2380">
            <v>255850</v>
          </cell>
        </row>
        <row r="2381">
          <cell r="D2381">
            <v>11534</v>
          </cell>
          <cell r="E2381" t="str">
            <v>RESISTENCIA AL OZONO</v>
          </cell>
          <cell r="F2381" t="str">
            <v>UN</v>
          </cell>
          <cell r="G2381">
            <v>499800</v>
          </cell>
        </row>
        <row r="2382">
          <cell r="D2382">
            <v>11535</v>
          </cell>
          <cell r="E2382" t="str">
            <v>ADHERENCIA CAUCHO - ACERO</v>
          </cell>
          <cell r="F2382" t="str">
            <v>UN</v>
          </cell>
          <cell r="G2382">
            <v>178500</v>
          </cell>
        </row>
        <row r="2383">
          <cell r="D2383">
            <v>11536</v>
          </cell>
          <cell r="E2383" t="str">
            <v>RESISTENCIA AL DESGARRO</v>
          </cell>
          <cell r="F2383" t="str">
            <v>UN</v>
          </cell>
          <cell r="G2383">
            <v>71400</v>
          </cell>
        </row>
        <row r="2384">
          <cell r="D2384">
            <v>11537</v>
          </cell>
          <cell r="E2384" t="str">
            <v>DUREZA (SHORE A)</v>
          </cell>
          <cell r="F2384" t="str">
            <v>UN</v>
          </cell>
          <cell r="G2384">
            <v>95200</v>
          </cell>
        </row>
        <row r="2385">
          <cell r="D2385">
            <v>11538</v>
          </cell>
          <cell r="E2385" t="str">
            <v>DETERIORO DE CAUCHO EN HORNO (70 HORAS)</v>
          </cell>
          <cell r="F2385" t="str">
            <v>UN</v>
          </cell>
          <cell r="G2385">
            <v>957950</v>
          </cell>
        </row>
        <row r="2386">
          <cell r="D2386">
            <v>11543</v>
          </cell>
          <cell r="E2386" t="str">
            <v>MODULO DE CORTE</v>
          </cell>
          <cell r="F2386" t="str">
            <v>UN</v>
          </cell>
          <cell r="G2386">
            <v>202300</v>
          </cell>
        </row>
        <row r="2387">
          <cell r="D2387">
            <v>11544</v>
          </cell>
          <cell r="E2387" t="str">
            <v>RIGIDEZ TÉRMICA INSTANTÁNEA</v>
          </cell>
          <cell r="F2387" t="str">
            <v>UN</v>
          </cell>
          <cell r="G2387">
            <v>458150</v>
          </cell>
        </row>
        <row r="2388">
          <cell r="D2388">
            <v>11546</v>
          </cell>
          <cell r="E2388" t="str">
            <v>CONCENTRACIÓN DE SOLIDOS/VOLUMEN</v>
          </cell>
          <cell r="F2388" t="str">
            <v>UN</v>
          </cell>
          <cell r="G2388">
            <v>135200</v>
          </cell>
        </row>
        <row r="2389">
          <cell r="D2389">
            <v>11547</v>
          </cell>
          <cell r="E2389" t="str">
            <v>VOC (COMPONENTES VOLÁTILES ORGÁNICOS)</v>
          </cell>
          <cell r="F2389" t="str">
            <v>UN</v>
          </cell>
          <cell r="G2389">
            <v>135200</v>
          </cell>
        </row>
        <row r="2390">
          <cell r="D2390">
            <v>11549</v>
          </cell>
          <cell r="E2390" t="str">
            <v>COMPRESIÓN DE PLÁSTICOS RÍGIDOS</v>
          </cell>
          <cell r="F2390" t="str">
            <v>UN</v>
          </cell>
          <cell r="G2390">
            <v>299450</v>
          </cell>
        </row>
        <row r="2391">
          <cell r="D2391">
            <v>11550</v>
          </cell>
          <cell r="E2391" t="str">
            <v>FLEXION DE LOSETA EN PLÁSTICO RÍGIDO</v>
          </cell>
          <cell r="F2391" t="str">
            <v>UN</v>
          </cell>
          <cell r="G2391">
            <v>111674</v>
          </cell>
        </row>
        <row r="2392">
          <cell r="D2392">
            <v>11551</v>
          </cell>
          <cell r="E2392" t="str">
            <v>RESISTENCIA A LA ABRASIÓN - DESGASTE DE PLÁSTICO RÍGIDO</v>
          </cell>
          <cell r="F2392" t="str">
            <v>UN</v>
          </cell>
          <cell r="G2392">
            <v>142800</v>
          </cell>
        </row>
        <row r="2393">
          <cell r="D2393">
            <v>11554</v>
          </cell>
          <cell r="E2393" t="str">
            <v>PERFILES C GR 50/GR 36 GALVANIZADO</v>
          </cell>
          <cell r="F2393" t="str">
            <v>KG</v>
          </cell>
          <cell r="G2393">
            <v>4149</v>
          </cell>
        </row>
        <row r="2394">
          <cell r="D2394">
            <v>11561</v>
          </cell>
          <cell r="E2394" t="str">
            <v>CODO 45° PVC ALCANTARILLADO D=8"</v>
          </cell>
          <cell r="F2394" t="str">
            <v>UN</v>
          </cell>
          <cell r="G2394">
            <v>139324</v>
          </cell>
        </row>
        <row r="2395">
          <cell r="D2395">
            <v>11562</v>
          </cell>
          <cell r="E2395" t="str">
            <v>TAPA CIEGA INICIO / FIN PARA CANAL DE DRENAJE MONOLÍTICO EN CONCRETO POLIMÉRICO PD 150V, CLASE D400, COLOR NATURAL, H= 27cm, A= 20cm, Long= 50cm</v>
          </cell>
          <cell r="F2395" t="str">
            <v>UN</v>
          </cell>
          <cell r="G2395">
            <v>59500</v>
          </cell>
        </row>
        <row r="2396">
          <cell r="D2396">
            <v>11563</v>
          </cell>
          <cell r="E2396" t="str">
            <v>TAPA CIEGA INICIO / FIN PARA CANAL DE INSPECCIÓN DE DRENAJE MONOLÍTICO EN CONCRETO POLIMÉRICO RD 200V, CLASE F900, COLOR NATURAL, H= 53cm, A= 26cm, Long= 66cm</v>
          </cell>
          <cell r="F2396" t="str">
            <v>UN</v>
          </cell>
          <cell r="G2396">
            <v>102340</v>
          </cell>
        </row>
        <row r="2397">
          <cell r="D2397">
            <v>11564</v>
          </cell>
          <cell r="E2397" t="str">
            <v>TRANSFORMADOR SEMISUMERGIBLE 115 KVA, 11.4 / 0.208-0.120 KV DYN5 (Suministro e instalación).</v>
          </cell>
          <cell r="F2397" t="str">
            <v>UN</v>
          </cell>
          <cell r="G2397">
            <v>20085661</v>
          </cell>
        </row>
        <row r="2398">
          <cell r="D2398">
            <v>11565</v>
          </cell>
          <cell r="E2398" t="str">
            <v>TRANSFORMADOR SEMISUMERGIBLE 150 KVA 11.4 /0.208-0.120 KV DYN5.  (Suministro e instalación)</v>
          </cell>
          <cell r="F2398" t="str">
            <v>UN</v>
          </cell>
          <cell r="G2398">
            <v>21416121</v>
          </cell>
        </row>
        <row r="2399">
          <cell r="D2399">
            <v>11566</v>
          </cell>
          <cell r="E2399" t="str">
            <v>SECCIONADOR O CAJA DE MANIOBRA DE 6 VÍAS, E-S 600, D200, SERIE 15 KV.</v>
          </cell>
          <cell r="F2399" t="str">
            <v>UN</v>
          </cell>
          <cell r="G2399">
            <v>24634977</v>
          </cell>
        </row>
        <row r="2400">
          <cell r="D2400">
            <v>11567</v>
          </cell>
          <cell r="E2400" t="str">
            <v>SECCIONADOR O CAJA DE MANIOBRA DE 4 VÍAS, E-S 600, D200, SERIE 15 KV.</v>
          </cell>
          <cell r="F2400" t="str">
            <v>UN</v>
          </cell>
          <cell r="G2400">
            <v>19656480</v>
          </cell>
        </row>
        <row r="2401">
          <cell r="D2401">
            <v>11568</v>
          </cell>
          <cell r="E2401" t="str">
            <v>BARRAJE PREFORMADO BT DE 6 SALIDAS PARA AP INCLUYE FUSIBLE DE PROTECCIÓN DE CABLE 500 AMP, NORMA CODENSA SC340. JGO x1. INCLUYE SOPORTE PARA BARRAJE JGOx2.</v>
          </cell>
          <cell r="F2401" t="str">
            <v>UN</v>
          </cell>
          <cell r="G2401">
            <v>164696</v>
          </cell>
        </row>
        <row r="2402">
          <cell r="D2402">
            <v>11569</v>
          </cell>
          <cell r="E2402" t="str">
            <v>LOSETA PREFABRICADA A20 GRIS (200x200x60mm)</v>
          </cell>
          <cell r="F2402" t="str">
            <v>M2</v>
          </cell>
          <cell r="G2402">
            <v>40250</v>
          </cell>
        </row>
        <row r="2403">
          <cell r="D2403">
            <v>11572</v>
          </cell>
          <cell r="E2403" t="str">
            <v>TUBERÍA FLEXIBLE DE ALTA DENSIDAD NEGRA. TUBO Ø6" (160mm), TUBERÍA PEAD, PE100, SDR17, DN50, PE.</v>
          </cell>
          <cell r="F2403" t="str">
            <v>ML</v>
          </cell>
          <cell r="G2403">
            <v>75882</v>
          </cell>
        </row>
        <row r="2404">
          <cell r="D2404">
            <v>11573</v>
          </cell>
          <cell r="E2404" t="str">
            <v>LOSETA PODOTACTIL EN POLIPROPILENO. ANCHO 0,40m. ACABADOS SEGÚN NORMA NTC 5610. DEC. 308/2018. INCLUYE LIMPIEZA Y ALISTAMIENTO DE SUPERFICIE. INCLUYE TODOS LOS ELEMENTOS DE COLOCACION, FIJACION Y MANO</v>
          </cell>
          <cell r="F2404" t="str">
            <v>ML</v>
          </cell>
          <cell r="G2404">
            <v>180000</v>
          </cell>
        </row>
        <row r="2405">
          <cell r="D2405">
            <v>11574</v>
          </cell>
          <cell r="E2405" t="str">
            <v>RECUBRIMIENTO PROTECTOR EPÓXICO APLICABLE EN ELEMENTOS DE CONCRETO Y METAL BAJO AGUA.</v>
          </cell>
          <cell r="F2405" t="str">
            <v>KG</v>
          </cell>
          <cell r="G2405">
            <v>108865</v>
          </cell>
        </row>
        <row r="2406">
          <cell r="D2406">
            <v>11575</v>
          </cell>
          <cell r="E2406" t="str">
            <v>INHIBIDOR DE CORROSIÓN POR IMPREGNACIÓN (FORMULACIÓN MEJORADA)</v>
          </cell>
          <cell r="F2406" t="str">
            <v>KG</v>
          </cell>
          <cell r="G2406">
            <v>26176</v>
          </cell>
        </row>
        <row r="2407">
          <cell r="D2407">
            <v>11576</v>
          </cell>
          <cell r="E2407" t="str">
            <v>LIMPIADOR PARA CONCRETO-LADRILLO</v>
          </cell>
          <cell r="F2407" t="str">
            <v>GLN</v>
          </cell>
          <cell r="G2407">
            <v>73965</v>
          </cell>
        </row>
        <row r="2408">
          <cell r="D2408">
            <v>11577</v>
          </cell>
          <cell r="E2408" t="str">
            <v>ADOQUIN DE CONCRETO A26 (200x100x60mm)</v>
          </cell>
          <cell r="F2408" t="str">
            <v>UN</v>
          </cell>
          <cell r="G2408">
            <v>770</v>
          </cell>
        </row>
        <row r="2409">
          <cell r="D2409">
            <v>11580</v>
          </cell>
          <cell r="E2409" t="str">
            <v>LOSETA PREFABRICADA A58 (200x200x60mm)</v>
          </cell>
          <cell r="F2409" t="str">
            <v>UN</v>
          </cell>
          <cell r="G2409">
            <v>2499</v>
          </cell>
        </row>
        <row r="2410">
          <cell r="D2410">
            <v>11581</v>
          </cell>
          <cell r="E2410" t="str">
            <v>LOSETA PREFABRICADA A57 (200x200x60mm)</v>
          </cell>
          <cell r="F2410" t="str">
            <v>UN</v>
          </cell>
          <cell r="G2410">
            <v>2499</v>
          </cell>
        </row>
        <row r="2411">
          <cell r="D2411">
            <v>11586</v>
          </cell>
          <cell r="E2411" t="str">
            <v>TUBERÍA FLEXIBLE DE ALTA DENSIDAD NEGRA. TUBO Ø4" (110mm), TUBERÍA PEAD, PE100, SDR17, DN50, PE.</v>
          </cell>
          <cell r="F2411" t="str">
            <v>ML</v>
          </cell>
          <cell r="G2411">
            <v>36328</v>
          </cell>
        </row>
        <row r="2412">
          <cell r="D2412">
            <v>11587</v>
          </cell>
          <cell r="E2412" t="str">
            <v>TUBERÍA FLEXIBLE DE ALTA DENSIDAD NEGRA. TUBO Ø12" (315mm), TUBERÍA PEAD, PE100, SDR17, DN50, PE.</v>
          </cell>
          <cell r="F2412" t="str">
            <v>ML</v>
          </cell>
          <cell r="G2412">
            <v>320732</v>
          </cell>
        </row>
        <row r="2413">
          <cell r="D2413">
            <v>11588</v>
          </cell>
          <cell r="E2413" t="str">
            <v>TUBERÍA FLEXIBLE DE ALTA DENSIDAD NEGRA. TUBO Ø8" (200mm), TUBERÍA PEAD, PE100, SDR17, DN50, PE.</v>
          </cell>
          <cell r="F2413" t="str">
            <v>ML</v>
          </cell>
          <cell r="G2413">
            <v>119152</v>
          </cell>
        </row>
        <row r="2414">
          <cell r="D2414">
            <v>11589</v>
          </cell>
          <cell r="E2414" t="str">
            <v>TUBERÍA FLEXIBLE DE ALTA DENSIDAD NEGRA. TUBO Ø10" (250 mm), TUBERÍA PEAD, PE100, SDR17, DN50, PE.</v>
          </cell>
          <cell r="F2414" t="str">
            <v>ML</v>
          </cell>
          <cell r="G2414">
            <v>197906</v>
          </cell>
        </row>
        <row r="2415">
          <cell r="D2415">
            <v>11590</v>
          </cell>
          <cell r="E2415" t="str">
            <v>LUMINARIA LED 103W, 48 LED. Driver electrónico 120-227 Vac. 4.000k</v>
          </cell>
          <cell r="F2415" t="str">
            <v>UN</v>
          </cell>
          <cell r="G2415">
            <v>889219</v>
          </cell>
        </row>
        <row r="2416">
          <cell r="D2416">
            <v>11591</v>
          </cell>
          <cell r="E2416" t="str">
            <v>LUMINARIA LED 37W, 16 LED. Driver electrónico 120-277 V.</v>
          </cell>
          <cell r="F2416" t="str">
            <v>UN</v>
          </cell>
          <cell r="G2416">
            <v>480156</v>
          </cell>
        </row>
        <row r="2417">
          <cell r="D2417">
            <v>11592</v>
          </cell>
          <cell r="E2417" t="str">
            <v>LUMINARIA LED 70W, 32 LED. Driver electrónico 120-277 Vac. 4.000k</v>
          </cell>
          <cell r="F2417" t="str">
            <v>UN</v>
          </cell>
          <cell r="G2417">
            <v>609276</v>
          </cell>
        </row>
        <row r="2418">
          <cell r="D2418">
            <v>11593</v>
          </cell>
          <cell r="E2418" t="str">
            <v>TUBERÍA EN POLIETILENO DE 1" (25mm)</v>
          </cell>
          <cell r="F2418" t="str">
            <v>ML</v>
          </cell>
          <cell r="G2418">
            <v>3690</v>
          </cell>
        </row>
        <row r="2419">
          <cell r="D2419">
            <v>11595</v>
          </cell>
          <cell r="E2419" t="str">
            <v>TRANSFORMADOR SEMISUMERGIBLE 75 KVA 11.4 /0.208-0.120 KV DYN5.</v>
          </cell>
          <cell r="F2419" t="str">
            <v>UN</v>
          </cell>
          <cell r="G2419">
            <v>18969791</v>
          </cell>
        </row>
        <row r="2420">
          <cell r="D2420">
            <v>11596</v>
          </cell>
          <cell r="E2420" t="str">
            <v>TRANSFORMADOR SEMISUMERGIBLE 45 KVA 11.4 /0.208-0.120 KV DYN5.</v>
          </cell>
          <cell r="F2420" t="str">
            <v>UN</v>
          </cell>
          <cell r="G2420">
            <v>19850225</v>
          </cell>
        </row>
        <row r="2421">
          <cell r="D2421">
            <v>11597</v>
          </cell>
          <cell r="E2421" t="str">
            <v>TRANSFORMADOR SEMISUMERGIBLE 225 KVA 11.4 /0.208-0.120 KV DYN5.</v>
          </cell>
          <cell r="F2421" t="str">
            <v>UN</v>
          </cell>
          <cell r="G2421">
            <v>27859964</v>
          </cell>
        </row>
        <row r="2422">
          <cell r="D2422">
            <v>11599</v>
          </cell>
          <cell r="E2422" t="str">
            <v>CIELORASO TIPO PANEL 300 C LISO LAMINA ALUMINIO 0.70 MM O SIMILAR. INCLUYE ESTRUCTURA SOPORTE CON PORTAPANEL EN ALUZINC, PINTURA POLIESTER 1 CARA, SOPORTES, ANCLAJES Y REMATES PERIMETRALES.</v>
          </cell>
          <cell r="F2422" t="str">
            <v>M2</v>
          </cell>
          <cell r="G2422">
            <v>382829</v>
          </cell>
        </row>
        <row r="2423">
          <cell r="D2423">
            <v>11600</v>
          </cell>
          <cell r="E2423" t="str">
            <v>TAPA (REJILLA) PARA CAÑUELA A-124. Dimensiones: 600x300x100mm.</v>
          </cell>
          <cell r="F2423" t="str">
            <v>UN</v>
          </cell>
          <cell r="G2423">
            <v>34334</v>
          </cell>
        </row>
        <row r="2424">
          <cell r="D2424">
            <v>11601</v>
          </cell>
          <cell r="E2424" t="str">
            <v>HORTENSIA JUMBO - FLOR AZUL - 6 PLANTAS POR M2</v>
          </cell>
          <cell r="F2424" t="str">
            <v>M2</v>
          </cell>
          <cell r="G2424">
            <v>18000</v>
          </cell>
        </row>
        <row r="2425">
          <cell r="D2425">
            <v>11602</v>
          </cell>
          <cell r="E2425" t="str">
            <v>SEMÁFORO CUATRO MÓDULOS FIJACIÓN EN MÁSTIL. Semaforo fijo de 200 mm, Tres luces en teconologia led mueble en policarbonato de alto impacto, soportes para instalacion,alimentacion 110- 220 v</v>
          </cell>
          <cell r="F2425" t="str">
            <v>UN</v>
          </cell>
          <cell r="G2425">
            <v>2289560</v>
          </cell>
        </row>
        <row r="2426">
          <cell r="D2426">
            <v>11603</v>
          </cell>
          <cell r="E2426" t="str">
            <v>SEMÁFORO CUATRO MÓDULOS FIJACIÓN EN MÁSTIL CON FLECHA DE GIRO</v>
          </cell>
          <cell r="F2426" t="str">
            <v>UN</v>
          </cell>
          <cell r="G2426">
            <v>2289560</v>
          </cell>
        </row>
        <row r="2427">
          <cell r="D2427">
            <v>11604</v>
          </cell>
          <cell r="E2427" t="str">
            <v>CONCRETO GRAVA COMÚN 4000 PSI 28 MPa (280 Kg/cm2) CON RELACIÓN AGUA MATERIAL CEMENTANTE &lt; 0.45</v>
          </cell>
          <cell r="F2427" t="str">
            <v>M3</v>
          </cell>
          <cell r="G2427">
            <v>426972</v>
          </cell>
        </row>
        <row r="2428">
          <cell r="D2428">
            <v>11605</v>
          </cell>
          <cell r="E2428" t="str">
            <v>CONCRETO 7000 PSI 28 MPa (280 Kg/cm2) GRAVA COMÚN 5"</v>
          </cell>
          <cell r="F2428" t="str">
            <v>M3</v>
          </cell>
          <cell r="G2428">
            <v>529550</v>
          </cell>
        </row>
        <row r="2429">
          <cell r="D2429">
            <v>11606</v>
          </cell>
          <cell r="E2429" t="str">
            <v>TUBERIA METALICA CORRUGADA GALVANIZADA SEGUN NORMA ASTM A-760. DIAMETRO 108".  ESPESOR DE 2,5 mm. (INCLUYE TORNILLERIA PARA EL ARMADO DE LAS LÁMINAS ENTRE SI)</v>
          </cell>
          <cell r="F2429" t="str">
            <v>ML</v>
          </cell>
          <cell r="G2429">
            <v>1616263</v>
          </cell>
        </row>
        <row r="2430">
          <cell r="D2430">
            <v>11607</v>
          </cell>
          <cell r="E2430" t="str">
            <v>TAPÓN INFERIOR Y SUPERIOR PARA TUBERÍA INCLINÓMETRO</v>
          </cell>
          <cell r="F2430" t="str">
            <v>UN</v>
          </cell>
          <cell r="G2430">
            <v>13243</v>
          </cell>
        </row>
        <row r="2431">
          <cell r="D2431">
            <v>11608</v>
          </cell>
          <cell r="E2431" t="str">
            <v>ACOPLE PARA TUBERÍA INCLINÓMETRO</v>
          </cell>
          <cell r="F2431" t="str">
            <v>ML</v>
          </cell>
          <cell r="G2431">
            <v>22072</v>
          </cell>
        </row>
        <row r="2432">
          <cell r="D2432">
            <v>11609</v>
          </cell>
          <cell r="E2432" t="str">
            <v>PIEZOMETRO DE HILO VIBRATIL PARA PRESIÓN DE 0.30 MPA</v>
          </cell>
          <cell r="F2432" t="str">
            <v>UN</v>
          </cell>
          <cell r="G2432">
            <v>1542240</v>
          </cell>
        </row>
        <row r="2433">
          <cell r="D2433">
            <v>11610</v>
          </cell>
          <cell r="E2433" t="str">
            <v>CABLE PVC PARA PIZÓMETRO</v>
          </cell>
          <cell r="F2433" t="str">
            <v>ML</v>
          </cell>
          <cell r="G2433">
            <v>9253</v>
          </cell>
        </row>
        <row r="2434">
          <cell r="D2434">
            <v>11611</v>
          </cell>
          <cell r="E2434" t="str">
            <v>BENTONITA</v>
          </cell>
          <cell r="F2434" t="str">
            <v>KG</v>
          </cell>
          <cell r="G2434">
            <v>893</v>
          </cell>
        </row>
        <row r="2435">
          <cell r="D2435">
            <v>11616</v>
          </cell>
          <cell r="E2435" t="str">
            <v>TUBERÍA PARA INCLINÓMETRO D= 70mm (Tubo de 3m)</v>
          </cell>
          <cell r="F2435" t="str">
            <v>UN</v>
          </cell>
          <cell r="G2435">
            <v>162108</v>
          </cell>
        </row>
        <row r="2436">
          <cell r="D2436">
            <v>11617</v>
          </cell>
          <cell r="E2436" t="str">
            <v>ADOQUIN DE CONCRETO A26 (200x100x60mm) AMARILLO</v>
          </cell>
          <cell r="F2436" t="str">
            <v>UN</v>
          </cell>
          <cell r="G2436">
            <v>1030</v>
          </cell>
        </row>
        <row r="2437">
          <cell r="D2437">
            <v>11618</v>
          </cell>
          <cell r="E2437" t="str">
            <v>ADOQUIN DE CONCRETO A26 (200x100x60mm) OCRE</v>
          </cell>
          <cell r="F2437" t="str">
            <v>UN</v>
          </cell>
          <cell r="G2437">
            <v>1200</v>
          </cell>
        </row>
        <row r="2438">
          <cell r="D2438">
            <v>11619</v>
          </cell>
          <cell r="E2438" t="str">
            <v>ACERO ESTRUCTURAL A709 GRADO 50. (Incluye transporte, fabricación y montaje con anticorrosivo y pintura de acabado en epóxico) (Incluye materiales, insumos, herramientas y equipos, andamios, mano de o</v>
          </cell>
          <cell r="F2438" t="str">
            <v>KG</v>
          </cell>
          <cell r="G2438">
            <v>11829</v>
          </cell>
        </row>
        <row r="2439">
          <cell r="D2439">
            <v>11620</v>
          </cell>
          <cell r="E2439" t="str">
            <v>ADOQUIN DE CONCRETO A25 (200x100x60mm) PEATONAL CHOCOLATE</v>
          </cell>
          <cell r="F2439" t="str">
            <v>UN</v>
          </cell>
          <cell r="G2439">
            <v>1030</v>
          </cell>
        </row>
        <row r="2440">
          <cell r="D2440">
            <v>11621</v>
          </cell>
          <cell r="E2440" t="str">
            <v>PUERTA AUTOMÁTICA DE APERTURA CENTRAL SENCILLA DE 2 HOJAS Y 1 FILO, DE LONGITUD HASTA DE 2.40m APROX. Incl. operadores eléctricos, motor unidad doble de batería de emergencia, 2 hojas móviles de 0.80m</v>
          </cell>
          <cell r="F2440" t="str">
            <v>UN</v>
          </cell>
          <cell r="G2440">
            <v>22610000</v>
          </cell>
        </row>
        <row r="2441">
          <cell r="D2441">
            <v>11622</v>
          </cell>
          <cell r="E2441" t="str">
            <v>PUERTA AUTOMÁTICA DE APERTURA CENTRAL TELESCÓPICA DE 4 HOJAS Y 2 FIJAS, DE LONGITUD HASTA DE 4.76m APROX. Incl. operadores eléctricos, motor, unidad doble de batería de emergencia, 4 hojas móviles de</v>
          </cell>
          <cell r="F2441" t="str">
            <v>UN</v>
          </cell>
          <cell r="G2441">
            <v>35700000</v>
          </cell>
        </row>
        <row r="2442">
          <cell r="D2442">
            <v>11624</v>
          </cell>
          <cell r="E2442" t="str">
            <v>MUEBLE O MESA CON PUERTAS EN ACERO INOXIDABLE 1.23m x 0.60m x 0.90m</v>
          </cell>
          <cell r="F2442" t="str">
            <v>UN</v>
          </cell>
          <cell r="G2442">
            <v>3019544</v>
          </cell>
        </row>
        <row r="2443">
          <cell r="D2443">
            <v>11625</v>
          </cell>
          <cell r="E2443" t="str">
            <v>MUEBLE O MESA CON PUERTAS EN ACERO INOXIDABLE 2.65m x 0.60m x 0.90m</v>
          </cell>
          <cell r="F2443" t="str">
            <v>UN</v>
          </cell>
          <cell r="G2443">
            <v>6505522</v>
          </cell>
        </row>
        <row r="2444">
          <cell r="D2444">
            <v>11627</v>
          </cell>
          <cell r="E2444" t="str">
            <v>UNIDAD LECTORA PARA PIEZÓMETRO</v>
          </cell>
          <cell r="F2444" t="str">
            <v>UN</v>
          </cell>
          <cell r="G2444">
            <v>7491050</v>
          </cell>
        </row>
        <row r="2445">
          <cell r="D2445">
            <v>11628</v>
          </cell>
          <cell r="E2445" t="str">
            <v>MÓDULOS SONOROS (Incluye suministro e instalación)</v>
          </cell>
          <cell r="F2445" t="str">
            <v>UN</v>
          </cell>
          <cell r="G2445">
            <v>1059100</v>
          </cell>
        </row>
        <row r="2446">
          <cell r="D2446">
            <v>11629</v>
          </cell>
          <cell r="E2446" t="str">
            <v>TUBERIA EN ACERO D=36" CON UNIONES ESPIGO-CAMPANA CON EMPAQUE DE CAUCHO, CON REVESTIMIENTO INTERIOR Y RECUBRIMIENTO EXTERIOR EN MORTERO DE CEMENTO. PRESIÓN DE TRABAJO = 150 PSI</v>
          </cell>
          <cell r="F2446" t="str">
            <v>ML</v>
          </cell>
          <cell r="G2446">
            <v>2049648</v>
          </cell>
        </row>
        <row r="2447">
          <cell r="D2447">
            <v>11630</v>
          </cell>
          <cell r="E2447" t="str">
            <v>CODO EN ACERO 36" ENTRE 5° Y 22½° JUNTA ESPIGO / CAMPANA CON EMPAQUE DE CAUCHO, CON REVESTIMIENTO INTERIOR Y RECUBRIMIENTO EXTERIOR EN MORTERO DE CEMENTO. L=0,50 X 0,50M. PRESIÓN DE TRABAJO =150 PSI</v>
          </cell>
          <cell r="F2447" t="str">
            <v>UN</v>
          </cell>
          <cell r="G2447">
            <v>6251942</v>
          </cell>
        </row>
        <row r="2448">
          <cell r="D2448">
            <v>11631</v>
          </cell>
          <cell r="E2448" t="str">
            <v>CODO EN ACERO 36" ENTRE 22½° Y 45° JUNTA ESPIGO/CAMPANA CON EMPAQUE DE CAUCHO, CON REVESTIMIENTO INTERIOR Y RECUBRIMIENTO EXTERIOR EN MORTERO DE CEMENTO. L=0,80 X 0,80M. PRESIÓN DE TRABAJO =150 PSI</v>
          </cell>
          <cell r="F2448" t="str">
            <v>UN</v>
          </cell>
          <cell r="G2448">
            <v>8299567</v>
          </cell>
        </row>
        <row r="2449">
          <cell r="D2449">
            <v>11632</v>
          </cell>
          <cell r="E2449" t="str">
            <v>CODO EN ACERO 36" ENTRE 45° Y 67½°  JUNTA ESPIGO/CAMPANA CON EMPAQUE DE CAUCHO, CON REVESTIMIENTO INTERIOR Y RECUBRIMIENTO EXTERIOR EN MORTERO DE CEMENTO. L=1.20 X 1.20 M. PRESIÓN DE TRABAJO =150 PSI</v>
          </cell>
          <cell r="F2449" t="str">
            <v>UN</v>
          </cell>
          <cell r="G2449">
            <v>10718601</v>
          </cell>
        </row>
        <row r="2450">
          <cell r="D2450">
            <v>11633</v>
          </cell>
          <cell r="E2450" t="str">
            <v>CODO EN ACERO 36" ENTRE 67½° Y 90° JUNTA ESPIGO/CAMPANA CON EMPAQUE DE CAUCHO, CON REVESTIMIENTO INTERIOR Y RECUBRIMIENTO EXTERIOR EN MORTERO DE CEMENTO. L=1.65 X 1.65 M. PRESIÓN DE TRABAJO =150 PSI</v>
          </cell>
          <cell r="F2450" t="str">
            <v>UN</v>
          </cell>
          <cell r="G2450">
            <v>13200257</v>
          </cell>
        </row>
        <row r="2451">
          <cell r="D2451">
            <v>11634</v>
          </cell>
          <cell r="E2451" t="str">
            <v>REDUCCIÓN EN ACERO 36" x 24" CON EXTREMO ESPIGO Ø36" Y CAMPANA Ø24", CON REVESTIMIENTO INTERIOR Y RECUBRIMIENTO EXTERIOR EN MORTERO DE CEMENTO. L=1.45m. PRESIÓN DE TRABAJO =150 PSI</v>
          </cell>
          <cell r="F2451" t="str">
            <v>UN</v>
          </cell>
          <cell r="G2451">
            <v>7090792</v>
          </cell>
        </row>
        <row r="2452">
          <cell r="D2452">
            <v>11635</v>
          </cell>
          <cell r="E2452" t="str">
            <v>TEE EN ACERO Ø 24" x 24" CON EXTREMOS ESPIGO/CAMPANA Y BRIDA EN LA DERIVACIÓN, CON REVESTIMIENTO INTERIOR Y RECUBRIMIENTO EXTERIOR EN MORTERO CEMENTO, L=1,50x0,90m.</v>
          </cell>
          <cell r="F2452" t="str">
            <v>UN</v>
          </cell>
          <cell r="G2452">
            <v>13393807</v>
          </cell>
        </row>
        <row r="2453">
          <cell r="D2453">
            <v>11641</v>
          </cell>
          <cell r="E2453" t="str">
            <v>NIPLE EN ACERO Ø 16" EXTREMOS BRIDA/CAMPANA, CON REVESTIMIENTO INTERIOR Y EXTERIOR EN MORTERO CEMENTO. L= 1500mm. SUMINISTRO Y TRANSPORTE</v>
          </cell>
          <cell r="F2453" t="str">
            <v>UN</v>
          </cell>
          <cell r="G2453">
            <v>4858500</v>
          </cell>
        </row>
        <row r="2454">
          <cell r="D2454">
            <v>11642</v>
          </cell>
          <cell r="E2454" t="str">
            <v>NIPLE EN ACERO Ø 24" EXTREMOS ESPIGO/BRIDA,  CON REVESTIMIENTO INTERIOR Y EXTERIOR EN MORTERO CEMENTO. L= 2000mm CON SALIDA PARA VENTOSA Ø=2". SUMINISTRO Y TRANSPORTE</v>
          </cell>
          <cell r="F2454" t="str">
            <v>UN</v>
          </cell>
          <cell r="G2454">
            <v>8644600</v>
          </cell>
        </row>
        <row r="2455">
          <cell r="D2455">
            <v>11643</v>
          </cell>
          <cell r="E2455" t="str">
            <v>TUBERÍA EN ACERO Ø30" CON UNIONES ESPIGO/CAMPANA CON EMPAQUE DE CAUCHO. REVEST.INTERIOR Y RECUBR EXT. EN MORTERO CEMENTO. NORMA AWWA C200. L= 6.00m PRESIÓN TRABAJO 150 PSI. SUMINISTRO Y TRANSPORTE</v>
          </cell>
          <cell r="F2455" t="str">
            <v>ML</v>
          </cell>
          <cell r="G2455">
            <v>1380249</v>
          </cell>
        </row>
        <row r="2456">
          <cell r="D2456">
            <v>11644</v>
          </cell>
          <cell r="E2456" t="str">
            <v>CINTURÓN DE CIERRE EN ACERO Ø24" REVESTIDO CON PINTURA ANTICORROSIVA PARA EMPATES DE TUBERÍA EN WSP A CCP LINEAL. PRESIÓN TRABAJO 150 PSI.SUMINISTRO Y TRANSPORTE</v>
          </cell>
          <cell r="F2456" t="str">
            <v>UN</v>
          </cell>
          <cell r="G2456">
            <v>489503</v>
          </cell>
        </row>
        <row r="2457">
          <cell r="D2457">
            <v>11646</v>
          </cell>
          <cell r="E2457" t="str">
            <v>CODO EN ACERO D=30"  ENTRE 45° Y 67 1/2°, JUNTA ESPIGO CAMPANA CON EMPAQUE DE CAUHO, CON REVESTIMIENTO INTERIOR Y EXTERIOR EN MORTERO DE CEMENTO. L=1.00M X 1.00M. PRESIÓN DE TRABAJO 150 PSI. SUM. Y TR</v>
          </cell>
          <cell r="F2457" t="str">
            <v>UN</v>
          </cell>
          <cell r="G2457">
            <v>7561736</v>
          </cell>
        </row>
        <row r="2458">
          <cell r="D2458">
            <v>11647</v>
          </cell>
          <cell r="E2458" t="str">
            <v>REDUCCION  EN ACERO 30" x 24" CON EXTREMOS ESPIGO CAMPANA, REVEST.INTERIOR Y RECUBR EXT. EN MORTERO CEMENTO. L= 0,84m PRESIÓN TRABAJO 150 PSI. SUMINISTRO Y TRANSPORTE</v>
          </cell>
          <cell r="F2458" t="str">
            <v>UN</v>
          </cell>
          <cell r="G2458">
            <v>5409219</v>
          </cell>
        </row>
        <row r="2459">
          <cell r="D2459">
            <v>11648</v>
          </cell>
          <cell r="E2459" t="str">
            <v>SALIDA NORMAL EN ACERO F 12" CON EXTREMO BRIDADO. REVESTIMIENTOS INTERIOR Y EXTERIOR EN PINTURA EPÓXICA. L=0.15M. INSTALADA EN FÁBRICA SOBRE TUBO O ACCESORIO HASTA F 30".. SUMINISTRO Y TRANSPORTE</v>
          </cell>
          <cell r="F2459" t="str">
            <v>UN</v>
          </cell>
          <cell r="G2459">
            <v>4003836</v>
          </cell>
        </row>
        <row r="2460">
          <cell r="D2460">
            <v>11649</v>
          </cell>
          <cell r="E2460" t="str">
            <v>UNIÓN DRESSER D=30". SUMINISTRO Y TRANSPORTE</v>
          </cell>
          <cell r="F2460" t="str">
            <v>UN</v>
          </cell>
          <cell r="G2460">
            <v>3346875</v>
          </cell>
        </row>
        <row r="2461">
          <cell r="D2461">
            <v>11652</v>
          </cell>
          <cell r="E2461" t="str">
            <v>NIPLE EN ACERO Ø=30" EXTREMOS BRIDA/CAMPANA,  REVEST.INTERIOR Y RECUBR EXT. EN MORTERO CEMENTO, CON SALIDA TANGENCIAL PARA PURGA 4" L= 2500mm. SUMINISTRO Y TRANSPORTE</v>
          </cell>
          <cell r="F2461" t="str">
            <v>UN</v>
          </cell>
          <cell r="G2461">
            <v>15083607</v>
          </cell>
        </row>
        <row r="2462">
          <cell r="D2462">
            <v>11653</v>
          </cell>
          <cell r="E2462" t="str">
            <v>TEE EN ACERO Ø 30"x24" EXTREMOS ESPIGO/CAMPANA EN LA RAMA PRINCIPAL Y BRIDA EN LA DERIVACIÓN, REVEST.INTERIOR Y RECUBR EXT. EN MORTERO CEMENTO,  L= 3000mm. SUMINISTRO Y TRANSPORTE</v>
          </cell>
          <cell r="F2462" t="str">
            <v>UN</v>
          </cell>
          <cell r="G2462">
            <v>17980305</v>
          </cell>
        </row>
        <row r="2463">
          <cell r="D2463">
            <v>11655</v>
          </cell>
          <cell r="E2463" t="str">
            <v>CINTURÓN DE CIERRE EN ACERO Ø 16" REVESTIDO CON PINTURA ANTICORROSIVA. PARA EMPATES DE TUBERÍA EN WSP A CCP LINEAL. PRESIÓN DE TRABAJO 150 PSI. SUMINISTRO Y TRANSPORTE</v>
          </cell>
          <cell r="F2463" t="str">
            <v>UN</v>
          </cell>
          <cell r="G2463">
            <v>348075</v>
          </cell>
        </row>
        <row r="2464">
          <cell r="D2464">
            <v>11657</v>
          </cell>
          <cell r="E2464" t="str">
            <v>UNIÓN JUNTA DE DESMONTAJE Ø 8 (A) SUMINISTRO Y TRANSPORTE</v>
          </cell>
          <cell r="F2464" t="str">
            <v>UN</v>
          </cell>
          <cell r="G2464">
            <v>827645</v>
          </cell>
        </row>
        <row r="2465">
          <cell r="D2465">
            <v>11659</v>
          </cell>
          <cell r="E2465" t="str">
            <v>TEE EN ACERO Ø 20" x 20" CON EXTREMOS ESPIGO/CAMPANA Y BRIDA EN LA DERIVACIÓN (ACERO). SUMINISTRO Y TRANSPORTE</v>
          </cell>
          <cell r="F2465" t="str">
            <v>UN</v>
          </cell>
          <cell r="G2465">
            <v>12128480</v>
          </cell>
        </row>
        <row r="2466">
          <cell r="D2466">
            <v>11665</v>
          </cell>
          <cell r="E2466" t="str">
            <v>UNION DRESSER D= 20" SUMINISTRO Y TRANSPORTE</v>
          </cell>
          <cell r="F2466" t="str">
            <v>UN</v>
          </cell>
          <cell r="G2466">
            <v>1219750</v>
          </cell>
        </row>
        <row r="2467">
          <cell r="D2467">
            <v>11666</v>
          </cell>
          <cell r="E2467" t="str">
            <v>VÁLVULA DE MARIPOSA Ø 20" (A) (150 PSI). SUMINISTRO Y TRANSPORTE</v>
          </cell>
          <cell r="F2467" t="str">
            <v>UN</v>
          </cell>
          <cell r="G2467">
            <v>8121750</v>
          </cell>
        </row>
        <row r="2468">
          <cell r="D2468">
            <v>11668</v>
          </cell>
          <cell r="E2468" t="str">
            <v>NIPLE EN ACERO Ø 3" CON BRIDA Y EXTREMO LISO L= 300mm, REVESTIMIENTO INTERIOR Y EXTERIOR EN PINTURA EXPOXICA. SUMINISTRO Y TRANSPORTE</v>
          </cell>
          <cell r="F2468" t="str">
            <v>UN</v>
          </cell>
          <cell r="G2468">
            <v>336413</v>
          </cell>
        </row>
        <row r="2469">
          <cell r="D2469">
            <v>11670</v>
          </cell>
          <cell r="E2469" t="str">
            <v>VÁLVULA DE COMPUERTA DE Ø 3" BRONCE T/P RED WHITE. SUMINISTRO Y TRANSPORTE</v>
          </cell>
          <cell r="F2469" t="str">
            <v>UN</v>
          </cell>
          <cell r="G2469">
            <v>398438</v>
          </cell>
        </row>
        <row r="2470">
          <cell r="D2470">
            <v>11672</v>
          </cell>
          <cell r="E2470" t="str">
            <v>CODO EN ACERO D=20" ENTRE 45° y 67.5° JUNTA ESPIGO-CAMPANA CON EMPAQUE CAUCHO.  REVESTIMIENTO INTERIOR Y EXTERIOR EN MORTERO DE CEMENTO. L=1,00X1,00M PRESIÓN TRABAJO 150 PSI. SUMINISTRO Y TRANSPORTE</v>
          </cell>
          <cell r="F2470" t="str">
            <v>UN</v>
          </cell>
          <cell r="G2470">
            <v>5612992</v>
          </cell>
        </row>
        <row r="2471">
          <cell r="D2471">
            <v>11691</v>
          </cell>
          <cell r="E2471" t="str">
            <v>LUMINARIA  SP 55W. DRIVER ELECTRONICO 120-277VAC. 4.000K. VIDA UTIL = 100.000 HORAS. SUMINISTRO E INSTALACIÓN, NO INCLUYE CABLEADO</v>
          </cell>
          <cell r="F2471" t="str">
            <v>UN</v>
          </cell>
          <cell r="G2471">
            <v>588224</v>
          </cell>
        </row>
        <row r="2472">
          <cell r="D2472">
            <v>11692</v>
          </cell>
          <cell r="E2472" t="str">
            <v>LUMINARIA  SP 60W. DRIVER ELECTRONICO 120-277VAC. 4.000K. VIDA UTIL = 100.000 HORAS. SUMINISTRO E INSTALACIÓN, NO INCLUYE CABLEADO</v>
          </cell>
          <cell r="F2472" t="str">
            <v>UN</v>
          </cell>
          <cell r="G2472">
            <v>588224</v>
          </cell>
        </row>
        <row r="2473">
          <cell r="D2473">
            <v>11693</v>
          </cell>
          <cell r="E2473" t="str">
            <v>LUMINARIA  SP 80W. DRIVER ELECTRONICO 120-277VAC. 4.000K. VIDA UTIL = 100.000 HORAS. SUMINISTRO E INSTALACIÓN, NO INCLUYE CABLEADO</v>
          </cell>
          <cell r="F2473" t="str">
            <v>UN</v>
          </cell>
          <cell r="G2473">
            <v>676362</v>
          </cell>
        </row>
        <row r="2474">
          <cell r="D2474">
            <v>11694</v>
          </cell>
          <cell r="E2474" t="str">
            <v>LUMINARIA  157W. DRIVER ELECTRONICO 120-277VAC. 4.000K. VIDA UTIL = 100.000 HORAS. SUMINISTRO E INSTALACIÓN, NO INCLUYE CABLEADO</v>
          </cell>
          <cell r="F2474" t="str">
            <v>UN</v>
          </cell>
          <cell r="G2474">
            <v>1021341</v>
          </cell>
        </row>
        <row r="2475">
          <cell r="D2475">
            <v>11695</v>
          </cell>
          <cell r="E2475" t="str">
            <v>LUMINARIA  184W. DRIVER ELECTRONICO 120-277VAC. 4.000K. VIDA UTIL = 100.000 HORAS. SUMINISTRO E INSTALACIÓN, NO INCLUYE CABLEADO</v>
          </cell>
          <cell r="F2475" t="str">
            <v>UN</v>
          </cell>
          <cell r="G2475">
            <v>1680454</v>
          </cell>
        </row>
        <row r="2476">
          <cell r="D2476">
            <v>11696</v>
          </cell>
          <cell r="E2476" t="str">
            <v>LUMINARIA  200W. DRIVER ELECTRONICO 120-277VAC. 4.000K. VIDA UTIL = 100.000 HORAS. SUMINISTRO E INSTALACIÓN, NO INCLUYE CABLEADO</v>
          </cell>
          <cell r="F2476" t="str">
            <v>UN</v>
          </cell>
          <cell r="G2476">
            <v>1793451</v>
          </cell>
        </row>
        <row r="2477">
          <cell r="D2477">
            <v>11697</v>
          </cell>
          <cell r="E2477" t="str">
            <v>LUMINARIA  220W. DRIVER ELECTRONICO 120-277VAC. 4.000K. VIDA UTIL = 100.000 HORAS. SUMINISTRO E INSTALACIÓN, NO INCLUYE CABLEADO</v>
          </cell>
          <cell r="F2477" t="str">
            <v>UN</v>
          </cell>
          <cell r="G2477">
            <v>1911759</v>
          </cell>
        </row>
        <row r="2478">
          <cell r="D2478">
            <v>11698</v>
          </cell>
          <cell r="E2478" t="str">
            <v>LUMINARIA  300W. DRIVER ELECTRONICO 120-277VAC. 4.000K. VIDA UTIL = 100.000 HORAS. SUMINISTRO E INSTALACIÓN, NO INCLUYE CABLEADO</v>
          </cell>
          <cell r="F2478" t="str">
            <v>UN</v>
          </cell>
          <cell r="G2478">
            <v>2171766</v>
          </cell>
        </row>
        <row r="2479">
          <cell r="D2479">
            <v>11699</v>
          </cell>
          <cell r="E2479" t="str">
            <v>LUMINARIA CELSA ACROLED 12W. DRIVER ELECTRONICO 120-277VAC. 4.000K. VIDA UTIL = 100.000 HORAS. SUMINISTRO E INSTALACIÓN, NO INCLUYE CABLEADO</v>
          </cell>
          <cell r="F2479" t="str">
            <v>UN</v>
          </cell>
          <cell r="G2479">
            <v>568297</v>
          </cell>
        </row>
        <row r="2480">
          <cell r="D2480">
            <v>11700</v>
          </cell>
          <cell r="E2480" t="str">
            <v>LUMINARIA CELSA ACROLED 27W. DRIVER ELECTRONICO 120-277VAC. 4.000K. VIDA UTIL = 100.000 HORAS. SUMINISTRO E INSTALACIÓN, NO INCLUYE CABLEADO</v>
          </cell>
          <cell r="F2480" t="str">
            <v>UN</v>
          </cell>
          <cell r="G2480">
            <v>598207</v>
          </cell>
        </row>
        <row r="2481">
          <cell r="D2481">
            <v>11701</v>
          </cell>
          <cell r="E2481" t="str">
            <v>LUMINARIA CELSA COSMOLED PRO 100W. DRIVER ELECTRONICO 120-277VAC. 4.000K. VIDA UTIL = 100.000 HORAS</v>
          </cell>
          <cell r="F2481" t="str">
            <v>UN</v>
          </cell>
          <cell r="G2481">
            <v>1133362</v>
          </cell>
        </row>
        <row r="2482">
          <cell r="D2482">
            <v>11702</v>
          </cell>
          <cell r="E2482" t="str">
            <v>LUMINARIA CELSA COSMOLED PRO 146W. DRIVER ELECTRONICO 120-277VAC. 4.000K. VIDA UTIL = 100.000 HORAS</v>
          </cell>
          <cell r="F2482" t="str">
            <v>UN</v>
          </cell>
          <cell r="G2482">
            <v>1632810</v>
          </cell>
        </row>
        <row r="2483">
          <cell r="D2483">
            <v>11703</v>
          </cell>
          <cell r="E2483" t="str">
            <v>LUMINARIA CELSA COSMOLED PRO 74W. DRIVER ELECTRONICO 120-277VAC. 4.000K. VIDA UTIL = 100.000 HORAS. SUMINISTRO E INSTALACIÓN, NO INCLUYE CABLEADO</v>
          </cell>
          <cell r="F2483" t="str">
            <v>UN</v>
          </cell>
          <cell r="G2483">
            <v>1133362</v>
          </cell>
        </row>
        <row r="2484">
          <cell r="D2484">
            <v>11704</v>
          </cell>
          <cell r="E2484" t="str">
            <v>LUMINARIA CELSA ACROLED 80W. DRIVER ELECTRONICO 120-277VAC. 4.000K. VIDA UTIL = 100.000 HORAS</v>
          </cell>
          <cell r="F2484" t="str">
            <v>UN</v>
          </cell>
          <cell r="G2484">
            <v>726662</v>
          </cell>
        </row>
        <row r="2485">
          <cell r="D2485">
            <v>11705</v>
          </cell>
          <cell r="E2485" t="str">
            <v>LUMINARIA CELSA ACROLED 67W. DRIVER ELECTRONICO 120-277VAC. 4.000K. VIDA UTIL = 100.000 HORAS</v>
          </cell>
          <cell r="F2485" t="str">
            <v>UN</v>
          </cell>
          <cell r="G2485">
            <v>631881</v>
          </cell>
        </row>
        <row r="2486">
          <cell r="D2486">
            <v>11706</v>
          </cell>
          <cell r="E2486" t="str">
            <v>LUMINARIA CELSA ACROLED 30W. DRIVER ELECTRONICO 120-277VAC. 4.000K. VIDA UTIL = 100.000 HORAS. SUMINISTRO E INSTALACIÓN, NO INCLUYE CABLEADO</v>
          </cell>
          <cell r="F2486" t="str">
            <v>UN</v>
          </cell>
          <cell r="G2486">
            <v>598207</v>
          </cell>
        </row>
        <row r="2487">
          <cell r="D2487">
            <v>11708</v>
          </cell>
          <cell r="E2487" t="str">
            <v>REDUCCION AC  8"x4" EXTREMO LISO</v>
          </cell>
          <cell r="F2487" t="str">
            <v>UN</v>
          </cell>
          <cell r="G2487">
            <v>230969</v>
          </cell>
        </row>
        <row r="2488">
          <cell r="D2488">
            <v>11710</v>
          </cell>
          <cell r="E2488" t="str">
            <v>TOTEM DE 7.0 X 0.80 X 0.40 MTS COMPLETO SEGUN DISEÑOS. FABRICACION, SUMINISTRO Y MONTAJE</v>
          </cell>
          <cell r="F2488" t="str">
            <v>UN</v>
          </cell>
          <cell r="G2488">
            <v>8338370</v>
          </cell>
        </row>
        <row r="2489">
          <cell r="D2489">
            <v>11711</v>
          </cell>
          <cell r="E2489" t="str">
            <v>TUBO POLIPROPILENO HDPE 1.30m"</v>
          </cell>
          <cell r="F2489" t="str">
            <v>ML</v>
          </cell>
          <cell r="G2489">
            <v>1029268</v>
          </cell>
        </row>
        <row r="2490">
          <cell r="D2490">
            <v>11712</v>
          </cell>
          <cell r="E2490" t="str">
            <v>TUBO POLIPROPILENO HDPE 1.40m"</v>
          </cell>
          <cell r="F2490" t="str">
            <v>ML</v>
          </cell>
          <cell r="G2490">
            <v>1133701</v>
          </cell>
        </row>
        <row r="2491">
          <cell r="D2491">
            <v>11713</v>
          </cell>
          <cell r="E2491" t="str">
            <v>TUBO POLIPROPILENO HDPE 1.50m"</v>
          </cell>
          <cell r="F2491" t="str">
            <v>ML</v>
          </cell>
          <cell r="G2491">
            <v>1273350</v>
          </cell>
        </row>
        <row r="2492">
          <cell r="D2492">
            <v>11714</v>
          </cell>
          <cell r="E2492" t="str">
            <v>GABINETE CONTRAINCENDIO T2</v>
          </cell>
          <cell r="F2492" t="str">
            <v>UN</v>
          </cell>
          <cell r="G2492">
            <v>760263</v>
          </cell>
        </row>
        <row r="2493">
          <cell r="D2493">
            <v>11715</v>
          </cell>
          <cell r="E2493" t="str">
            <v>TUBO POLIPROPILENO HDPE 1.60m"</v>
          </cell>
          <cell r="F2493" t="str">
            <v>ML</v>
          </cell>
          <cell r="G2493">
            <v>1435059</v>
          </cell>
        </row>
        <row r="2494">
          <cell r="D2494">
            <v>11716</v>
          </cell>
          <cell r="E2494" t="str">
            <v>TUBO POLIPROPILENO HDPE 1.80m"</v>
          </cell>
          <cell r="F2494" t="str">
            <v>ML</v>
          </cell>
          <cell r="G2494">
            <v>1885291</v>
          </cell>
        </row>
        <row r="2495">
          <cell r="D2495">
            <v>11717</v>
          </cell>
          <cell r="E2495" t="str">
            <v>TUBO POLIPROPILENO HDPE 2.00m"</v>
          </cell>
          <cell r="F2495" t="str">
            <v>ML</v>
          </cell>
          <cell r="G2495">
            <v>2397882</v>
          </cell>
        </row>
        <row r="2496">
          <cell r="D2496">
            <v>11718</v>
          </cell>
          <cell r="E2496" t="str">
            <v>TUBO PE100 PN16 90mm Ø3"</v>
          </cell>
          <cell r="F2496" t="str">
            <v>ML</v>
          </cell>
          <cell r="G2496">
            <v>29423</v>
          </cell>
        </row>
        <row r="2497">
          <cell r="D2497">
            <v>11719</v>
          </cell>
          <cell r="E2497" t="str">
            <v>TUBO PE100 PN16 110mm Ø4"</v>
          </cell>
          <cell r="F2497" t="str">
            <v>ML</v>
          </cell>
          <cell r="G2497">
            <v>43856</v>
          </cell>
        </row>
        <row r="2498">
          <cell r="D2498">
            <v>11720</v>
          </cell>
          <cell r="E2498" t="str">
            <v>TUBO PE100 PN10 160mm Ø6"</v>
          </cell>
          <cell r="F2498" t="str">
            <v>ML</v>
          </cell>
          <cell r="G2498">
            <v>93095</v>
          </cell>
        </row>
        <row r="2499">
          <cell r="D2499">
            <v>11721</v>
          </cell>
          <cell r="E2499" t="str">
            <v>CODO 45° PE100 PN16 110mm Ø4"</v>
          </cell>
          <cell r="F2499" t="str">
            <v>UN</v>
          </cell>
          <cell r="G2499">
            <v>115952</v>
          </cell>
        </row>
        <row r="2500">
          <cell r="D2500">
            <v>11722</v>
          </cell>
          <cell r="E2500" t="str">
            <v>CODO 45° PE100 PN16 160mm Ø6"</v>
          </cell>
          <cell r="F2500" t="str">
            <v>UN</v>
          </cell>
          <cell r="G2500">
            <v>216509</v>
          </cell>
        </row>
        <row r="2501">
          <cell r="D2501">
            <v>11723</v>
          </cell>
          <cell r="E2501" t="str">
            <v>CODO 90° PE100 PN16 160mm Ø6"</v>
          </cell>
          <cell r="F2501" t="str">
            <v>UN</v>
          </cell>
          <cell r="G2501">
            <v>300022</v>
          </cell>
        </row>
        <row r="2502">
          <cell r="D2502">
            <v>11724</v>
          </cell>
          <cell r="E2502" t="str">
            <v>CODO 45° PE100 PN16 200mm Ø8"</v>
          </cell>
          <cell r="F2502" t="str">
            <v>UN</v>
          </cell>
          <cell r="G2502">
            <v>345295</v>
          </cell>
        </row>
        <row r="2503">
          <cell r="D2503">
            <v>11727</v>
          </cell>
          <cell r="E2503" t="str">
            <v>TAPÓN PVC TIPO U.M D=12" (Suministro e Instalación)</v>
          </cell>
          <cell r="F2503" t="str">
            <v>UN</v>
          </cell>
          <cell r="G2503">
            <v>1152104</v>
          </cell>
        </row>
        <row r="2504">
          <cell r="D2504">
            <v>11728</v>
          </cell>
          <cell r="E2504" t="str">
            <v>UNIÓN PE 3"</v>
          </cell>
          <cell r="F2504" t="str">
            <v>UN</v>
          </cell>
          <cell r="G2504">
            <v>84407</v>
          </cell>
        </row>
        <row r="2505">
          <cell r="D2505">
            <v>11729</v>
          </cell>
          <cell r="E2505" t="str">
            <v>UNIÓN PE 4"</v>
          </cell>
          <cell r="F2505" t="str">
            <v>UN</v>
          </cell>
          <cell r="G2505">
            <v>105219</v>
          </cell>
        </row>
        <row r="2506">
          <cell r="D2506">
            <v>11733</v>
          </cell>
          <cell r="E2506" t="str">
            <v>GIMNASIO EXTERIOR-DOBLE SWING. SUMINISTRO E INSTALACIÓN</v>
          </cell>
          <cell r="F2506" t="str">
            <v>ML</v>
          </cell>
          <cell r="G2506">
            <v>2023000</v>
          </cell>
        </row>
        <row r="2507">
          <cell r="D2507">
            <v>11735</v>
          </cell>
          <cell r="E2507" t="str">
            <v>BRIDA LOCA POLIETILENO D= 8"</v>
          </cell>
          <cell r="F2507" t="str">
            <v>UN</v>
          </cell>
          <cell r="G2507">
            <v>160180</v>
          </cell>
        </row>
        <row r="2508">
          <cell r="D2508">
            <v>11736</v>
          </cell>
          <cell r="E2508" t="str">
            <v>PORTABRIDA POLIETILENO D= 8"</v>
          </cell>
          <cell r="F2508" t="str">
            <v>UN</v>
          </cell>
          <cell r="G2508">
            <v>252756</v>
          </cell>
        </row>
        <row r="2509">
          <cell r="D2509">
            <v>11737</v>
          </cell>
          <cell r="E2509" t="str">
            <v>UNIÓN PE 6"</v>
          </cell>
          <cell r="F2509" t="str">
            <v>UN</v>
          </cell>
          <cell r="G2509">
            <v>235918</v>
          </cell>
        </row>
        <row r="2510">
          <cell r="D2510">
            <v>11738</v>
          </cell>
          <cell r="E2510" t="str">
            <v>BRIDA LOCA POLIETILENO D= 4"</v>
          </cell>
          <cell r="F2510" t="str">
            <v>UN</v>
          </cell>
          <cell r="G2510">
            <v>67423</v>
          </cell>
        </row>
        <row r="2511">
          <cell r="D2511">
            <v>11739</v>
          </cell>
          <cell r="E2511" t="str">
            <v>PORTABRIDA POLIETILENO D= 4"</v>
          </cell>
          <cell r="F2511" t="str">
            <v>UN</v>
          </cell>
          <cell r="G2511">
            <v>65034</v>
          </cell>
        </row>
        <row r="2512">
          <cell r="D2512">
            <v>11740</v>
          </cell>
          <cell r="E2512" t="str">
            <v>TUBO METÁLICO (COLD ROLLED) CALIBRE 16 D=2 1/2" PINTURA ANTICORROSIVA Y ESMALTE POLIESTER COLOR VERDE RAL 6028</v>
          </cell>
          <cell r="F2512" t="str">
            <v>ML</v>
          </cell>
          <cell r="G2512">
            <v>40944</v>
          </cell>
        </row>
        <row r="2513">
          <cell r="D2513">
            <v>11741</v>
          </cell>
          <cell r="E2513" t="str">
            <v>MALLA METÁLICA PLASTIFICADA (0,05X0,05M) PINTURA ANTICORROSIVA Y ESMALTE POLIESTER COLOR VERDE RAL 6028</v>
          </cell>
          <cell r="F2513" t="str">
            <v>M2</v>
          </cell>
          <cell r="G2513">
            <v>32509</v>
          </cell>
        </row>
        <row r="2514">
          <cell r="D2514">
            <v>11742</v>
          </cell>
          <cell r="E2514" t="str">
            <v>GANCHO METÁLICO PARA FIJAR MALLA AL TUBO</v>
          </cell>
          <cell r="F2514" t="str">
            <v>UN</v>
          </cell>
          <cell r="G2514">
            <v>318</v>
          </cell>
        </row>
        <row r="2515">
          <cell r="D2515">
            <v>11743</v>
          </cell>
          <cell r="E2515" t="str">
            <v>NIPLE 36" ACERO CARBON EXTREMOS BRIDA/CAMPANA, CON REVESTIMIENTO INTERIOR Y RECUBRIMIENTO EXTERIOR EN MORTERO CEMENTO, CON SALIDA TANGENCIAL PARA PURGA 4" L= 2500mm. SUMINISTRO Y TRANSPORTE</v>
          </cell>
          <cell r="F2515" t="str">
            <v>UN</v>
          </cell>
          <cell r="G2515">
            <v>23341493</v>
          </cell>
        </row>
        <row r="2516">
          <cell r="D2516">
            <v>11744</v>
          </cell>
          <cell r="E2516" t="str">
            <v>TUBO POLIPROPILENO HDPE 200mm (8")</v>
          </cell>
          <cell r="F2516" t="str">
            <v>ML</v>
          </cell>
          <cell r="G2516">
            <v>34615</v>
          </cell>
        </row>
        <row r="2517">
          <cell r="D2517">
            <v>11745</v>
          </cell>
          <cell r="E2517" t="str">
            <v>TUBO POLIPROPILENO HDPE 250mm (10")</v>
          </cell>
          <cell r="F2517" t="str">
            <v>ML</v>
          </cell>
          <cell r="G2517">
            <v>50887</v>
          </cell>
        </row>
        <row r="2518">
          <cell r="D2518">
            <v>11746</v>
          </cell>
          <cell r="E2518" t="str">
            <v>TUBO POLIPROPILENO HDPE 300mm (12")</v>
          </cell>
          <cell r="F2518" t="str">
            <v>ML</v>
          </cell>
          <cell r="G2518">
            <v>75407</v>
          </cell>
        </row>
        <row r="2519">
          <cell r="D2519">
            <v>11747</v>
          </cell>
          <cell r="E2519" t="str">
            <v>TUBO POLIPROPILENO HDPE 350mm (14")</v>
          </cell>
          <cell r="F2519" t="str">
            <v>ML</v>
          </cell>
          <cell r="G2519">
            <v>113797</v>
          </cell>
        </row>
        <row r="2520">
          <cell r="D2520">
            <v>11748</v>
          </cell>
          <cell r="E2520" t="str">
            <v>TUBO POLIPROPILENO HDPE 400mm (16")</v>
          </cell>
          <cell r="F2520" t="str">
            <v>ML</v>
          </cell>
          <cell r="G2520">
            <v>139184</v>
          </cell>
        </row>
        <row r="2521">
          <cell r="D2521">
            <v>11764</v>
          </cell>
          <cell r="E2521" t="str">
            <v>TEE PE 6"x4" (150x100mm)</v>
          </cell>
          <cell r="F2521" t="str">
            <v>UN</v>
          </cell>
          <cell r="G2521">
            <v>269531</v>
          </cell>
        </row>
        <row r="2522">
          <cell r="D2522">
            <v>11765</v>
          </cell>
          <cell r="E2522" t="str">
            <v>UNION REPARACION DESLIZANTE PVC D=1"</v>
          </cell>
          <cell r="F2522" t="str">
            <v>UN</v>
          </cell>
          <cell r="G2522">
            <v>13148</v>
          </cell>
        </row>
        <row r="2523">
          <cell r="D2523">
            <v>11766</v>
          </cell>
          <cell r="E2523" t="str">
            <v>TEE PE 8"x4" (200x100mm)</v>
          </cell>
          <cell r="F2523" t="str">
            <v>UN</v>
          </cell>
          <cell r="G2523">
            <v>502877</v>
          </cell>
        </row>
        <row r="2524">
          <cell r="D2524">
            <v>11770</v>
          </cell>
          <cell r="E2524" t="str">
            <v>BRIDA LOCA POLIETILENO D= 3"</v>
          </cell>
          <cell r="F2524" t="str">
            <v>UN</v>
          </cell>
          <cell r="G2524">
            <v>47863</v>
          </cell>
        </row>
        <row r="2525">
          <cell r="D2525">
            <v>11771</v>
          </cell>
          <cell r="E2525" t="str">
            <v>PORTABRIDA POLIETILENO D= 3"</v>
          </cell>
          <cell r="F2525" t="str">
            <v>UN</v>
          </cell>
          <cell r="G2525">
            <v>50516</v>
          </cell>
        </row>
        <row r="2526">
          <cell r="D2526">
            <v>11772</v>
          </cell>
          <cell r="E2526" t="str">
            <v>TRAGANTE CÚPULA 3" x 2" EN ALUMINIO</v>
          </cell>
          <cell r="F2526" t="str">
            <v>UN</v>
          </cell>
          <cell r="G2526">
            <v>74187</v>
          </cell>
        </row>
        <row r="2527">
          <cell r="D2527">
            <v>11774</v>
          </cell>
          <cell r="E2527" t="str">
            <v>BRIDA LOCA POLIETILENO D= 6"</v>
          </cell>
          <cell r="F2527" t="str">
            <v>UN</v>
          </cell>
          <cell r="G2527">
            <v>94265</v>
          </cell>
        </row>
        <row r="2528">
          <cell r="D2528">
            <v>11775</v>
          </cell>
          <cell r="E2528" t="str">
            <v>PORTABRIDA POLIETILENO D= 6"</v>
          </cell>
          <cell r="F2528" t="str">
            <v>UN</v>
          </cell>
          <cell r="G2528">
            <v>126973</v>
          </cell>
        </row>
        <row r="2529">
          <cell r="D2529">
            <v>11776</v>
          </cell>
          <cell r="E2529" t="str">
            <v>TEE HD EXTREMO JUNTA HIDRÁULICA 12"X12"</v>
          </cell>
          <cell r="F2529" t="str">
            <v>UN</v>
          </cell>
          <cell r="G2529">
            <v>3084480</v>
          </cell>
        </row>
        <row r="2530">
          <cell r="D2530">
            <v>11777</v>
          </cell>
          <cell r="E2530" t="str">
            <v>TAPÓN HD EXTREMO LISO D=2"</v>
          </cell>
          <cell r="F2530" t="str">
            <v>UN</v>
          </cell>
          <cell r="G2530">
            <v>32368</v>
          </cell>
        </row>
        <row r="2531">
          <cell r="D2531">
            <v>11780</v>
          </cell>
          <cell r="E2531" t="str">
            <v>TEE HD 3"</v>
          </cell>
          <cell r="F2531" t="str">
            <v>UN</v>
          </cell>
          <cell r="G2531">
            <v>144704</v>
          </cell>
        </row>
        <row r="2532">
          <cell r="D2532">
            <v>11781</v>
          </cell>
          <cell r="E2532" t="str">
            <v>CAPACETE IMC DE 6"</v>
          </cell>
          <cell r="F2532" t="str">
            <v>UN</v>
          </cell>
          <cell r="G2532">
            <v>164871</v>
          </cell>
        </row>
        <row r="2533">
          <cell r="D2533">
            <v>11783</v>
          </cell>
          <cell r="E2533" t="str">
            <v>CURVA PVC 6"</v>
          </cell>
          <cell r="F2533" t="str">
            <v>UN</v>
          </cell>
          <cell r="G2533">
            <v>82436</v>
          </cell>
        </row>
        <row r="2534">
          <cell r="D2534">
            <v>11784</v>
          </cell>
          <cell r="E2534" t="str">
            <v>TEE PVC E.L. D=1/2</v>
          </cell>
          <cell r="F2534" t="str">
            <v>UN</v>
          </cell>
          <cell r="G2534">
            <v>783</v>
          </cell>
        </row>
        <row r="2535">
          <cell r="D2535">
            <v>11785</v>
          </cell>
          <cell r="E2535" t="str">
            <v>CINTA BANDIT 1/2"</v>
          </cell>
          <cell r="F2535" t="str">
            <v>ML</v>
          </cell>
          <cell r="G2535">
            <v>1859</v>
          </cell>
        </row>
        <row r="2536">
          <cell r="D2536">
            <v>11786</v>
          </cell>
          <cell r="E2536" t="str">
            <v>CODO 45° 1/8 CxE PVC SANITARIA D= 3"</v>
          </cell>
          <cell r="F2536" t="str">
            <v>UN</v>
          </cell>
          <cell r="G2536">
            <v>7855</v>
          </cell>
        </row>
        <row r="2537">
          <cell r="D2537">
            <v>11787</v>
          </cell>
          <cell r="E2537" t="str">
            <v>YEE PVC SANITARIA 6" x 8"</v>
          </cell>
          <cell r="F2537" t="str">
            <v>UN</v>
          </cell>
          <cell r="G2537">
            <v>215442</v>
          </cell>
        </row>
        <row r="2538">
          <cell r="D2538">
            <v>11788</v>
          </cell>
          <cell r="E2538" t="str">
            <v>SIAMESAS PARA RED CONTRA INCENDIO 4"</v>
          </cell>
          <cell r="F2538" t="str">
            <v>UN</v>
          </cell>
          <cell r="G2538">
            <v>1380400</v>
          </cell>
        </row>
        <row r="2539">
          <cell r="D2539">
            <v>11789</v>
          </cell>
          <cell r="E2539" t="str">
            <v>TUBERIA PVC U.M. EXT CORRUGADO/INT LISO U.M. NORMA NTC 3722-1 D=60"</v>
          </cell>
          <cell r="F2539" t="str">
            <v>ML</v>
          </cell>
          <cell r="G2539">
            <v>3914159</v>
          </cell>
        </row>
        <row r="2540">
          <cell r="D2540">
            <v>11790</v>
          </cell>
          <cell r="E2540" t="str">
            <v>SOPORTE PARA TUBERÍA DIÁMETRO 3"</v>
          </cell>
          <cell r="F2540" t="str">
            <v>UN</v>
          </cell>
          <cell r="G2540">
            <v>2628</v>
          </cell>
        </row>
        <row r="2541">
          <cell r="D2541">
            <v>11794</v>
          </cell>
          <cell r="E2541" t="str">
            <v>PUNTO ECOLÓGICO COMPUESTO POR 3 CANECAS TIPO BARCELONA M-121</v>
          </cell>
          <cell r="F2541" t="str">
            <v>UN</v>
          </cell>
          <cell r="G2541">
            <v>1762688</v>
          </cell>
        </row>
        <row r="2542">
          <cell r="D2542">
            <v>11796</v>
          </cell>
          <cell r="E2542" t="str">
            <v>NIPLE EN ACERO Ø 12" CON EXTREMOS BRIDADOS, CON REVESTIMIENTO INTERIOR EN MORTERO DE CEMENTO Y RECUBRIMIENTO EXTERIOR EN PINTURA EPÓXICA. L = 2.50 m. INCLUYE UNA SALIDA TANGENCIAL EN ACERO Ø 2" CON EX</v>
          </cell>
          <cell r="F2542" t="str">
            <v>UN</v>
          </cell>
          <cell r="G2542">
            <v>7355904</v>
          </cell>
        </row>
        <row r="2543">
          <cell r="D2543">
            <v>11797</v>
          </cell>
          <cell r="E2543" t="str">
            <v>TRANSFORMADOR TIPO PEDESTAL PARA AP DE 75 KVA 11.4/0.380-0.220KV EN ACEITE VEGETAL.</v>
          </cell>
          <cell r="F2543" t="str">
            <v>UN</v>
          </cell>
          <cell r="G2543">
            <v>18160478</v>
          </cell>
        </row>
        <row r="2544">
          <cell r="D2544">
            <v>11798</v>
          </cell>
          <cell r="E2544" t="str">
            <v>CODO HD 90° EXTREMO JUNTA HIDRÁULICA D=8"</v>
          </cell>
          <cell r="F2544" t="str">
            <v>UN</v>
          </cell>
          <cell r="G2544">
            <v>555968</v>
          </cell>
        </row>
        <row r="2545">
          <cell r="D2545">
            <v>11799</v>
          </cell>
          <cell r="E2545" t="str">
            <v>TAPON HD EXTREMO JUNTA HIDRÁULICA D=8"</v>
          </cell>
          <cell r="F2545" t="str">
            <v>UN</v>
          </cell>
          <cell r="G2545">
            <v>261800</v>
          </cell>
        </row>
        <row r="2546">
          <cell r="D2546">
            <v>11800</v>
          </cell>
          <cell r="E2546" t="str">
            <v>TEE HD EXTREMO JUNTA HIDRÁULICA 8"x4"</v>
          </cell>
          <cell r="F2546" t="str">
            <v>UN</v>
          </cell>
          <cell r="G2546">
            <v>658784</v>
          </cell>
        </row>
        <row r="2547">
          <cell r="D2547">
            <v>11801</v>
          </cell>
          <cell r="E2547" t="str">
            <v>TEE HD EXTREMO JUNTA HIDRÁULICA 8"x6"</v>
          </cell>
          <cell r="F2547" t="str">
            <v>UN</v>
          </cell>
          <cell r="G2547">
            <v>689248</v>
          </cell>
        </row>
        <row r="2548">
          <cell r="D2548">
            <v>11803</v>
          </cell>
          <cell r="E2548" t="str">
            <v>VÁLVULA DE MARIPOSA D=18" EXTREMOS BRIDADOS CLASE 150 OPERACIÓN MANUAL</v>
          </cell>
          <cell r="F2548" t="str">
            <v>UN</v>
          </cell>
          <cell r="G2548">
            <v>10662400</v>
          </cell>
        </row>
        <row r="2549">
          <cell r="D2549">
            <v>11804</v>
          </cell>
          <cell r="E2549" t="str">
            <v>CODO HD 22.5° EXTREMO JUNTA HIDRÁULICA PARA PVC D= 3"</v>
          </cell>
          <cell r="F2549" t="str">
            <v>UN</v>
          </cell>
          <cell r="G2549">
            <v>95200</v>
          </cell>
        </row>
        <row r="2550">
          <cell r="D2550">
            <v>11805</v>
          </cell>
          <cell r="E2550" t="str">
            <v>CODO HD 45° EXTREMO JUNTA HIDRÁULICA PARA PVC D= 3"</v>
          </cell>
          <cell r="F2550" t="str">
            <v>UN</v>
          </cell>
          <cell r="G2550">
            <v>95200</v>
          </cell>
        </row>
        <row r="2551">
          <cell r="D2551">
            <v>11806</v>
          </cell>
          <cell r="E2551" t="str">
            <v>CODO HD 90° EXTREMO JUNTA HIDRÁULICA PARA PVC D= 3".</v>
          </cell>
          <cell r="F2551" t="str">
            <v>UN</v>
          </cell>
          <cell r="G2551">
            <v>123760</v>
          </cell>
        </row>
        <row r="2552">
          <cell r="D2552">
            <v>11807</v>
          </cell>
          <cell r="E2552" t="str">
            <v>TEE HD EXTREMO JUNTA HIDRÁULICA 6"x6"</v>
          </cell>
          <cell r="F2552" t="str">
            <v>UN</v>
          </cell>
          <cell r="G2552">
            <v>456960</v>
          </cell>
        </row>
        <row r="2553">
          <cell r="D2553">
            <v>11810</v>
          </cell>
          <cell r="E2553" t="str">
            <v>LUMINARIA LED 22.7 W, 120 V, 60 HZ (INCLUYE ACCESORIOS DE INSTALACIÓN Y FIJACIÓN, CAJA DE SALIDA, ELEMENTOS DE CONEXIÓN, DE EMPALME Y DE MONTAJE NO INCLUYE TUBERIA NI CABLEADO)</v>
          </cell>
          <cell r="F2553" t="str">
            <v>UN</v>
          </cell>
          <cell r="G2553">
            <v>236586</v>
          </cell>
        </row>
        <row r="2554">
          <cell r="D2554">
            <v>11811</v>
          </cell>
          <cell r="E2554" t="str">
            <v>LUMINARIA LED 19 W, 120 V, 60 HZ (INCLUYE ACCESORIOS DE INSTALACIÓN Y FIJACIÓN, CAJA DE SALIDA, ELEMENTOS DE CONEXIÓN, DE EMPALME Y DE MONTAJE). NO INCLUYE TUBERIA NI CABLEADO)</v>
          </cell>
          <cell r="F2554" t="str">
            <v>UN</v>
          </cell>
          <cell r="G2554">
            <v>722312</v>
          </cell>
        </row>
        <row r="2555">
          <cell r="D2555">
            <v>11812</v>
          </cell>
          <cell r="E2555" t="str">
            <v>BATERIA EXTERNA DE EMERGENCIA 120 V, 60 HZ, (PROPORCIONA ENERGÍA POR 90 MIN A LAS LUMINARIAS)</v>
          </cell>
          <cell r="F2555" t="str">
            <v>UN</v>
          </cell>
          <cell r="G2555">
            <v>485918</v>
          </cell>
        </row>
        <row r="2556">
          <cell r="D2556">
            <v>11813</v>
          </cell>
          <cell r="E2556" t="str">
            <v>BREAKER INDUSTRIAL GRADUABLE DE 40A HASTA 100A</v>
          </cell>
          <cell r="F2556" t="str">
            <v>UN</v>
          </cell>
          <cell r="G2556">
            <v>225566</v>
          </cell>
        </row>
        <row r="2557">
          <cell r="D2557">
            <v>11814</v>
          </cell>
          <cell r="E2557" t="str">
            <v>BLOQUE DE CEMENTO MACIZO 6X20X20 COLOR ARENA, CHOCOLATE O SIMILAR</v>
          </cell>
          <cell r="F2557" t="str">
            <v>UN</v>
          </cell>
          <cell r="G2557">
            <v>2250</v>
          </cell>
        </row>
        <row r="2558">
          <cell r="D2558">
            <v>11815</v>
          </cell>
          <cell r="E2558" t="str">
            <v>RECEPCIÓN DE NIDOS RESCATADOS  (MAXIMO 3 HUEVOS).</v>
          </cell>
          <cell r="F2558" t="str">
            <v>UN</v>
          </cell>
          <cell r="G2558">
            <v>44400</v>
          </cell>
        </row>
        <row r="2559">
          <cell r="D2559">
            <v>11816</v>
          </cell>
          <cell r="E2559" t="str">
            <v>GUACAL PARA TRASLADO DE FAUNA</v>
          </cell>
          <cell r="F2559" t="str">
            <v>UN</v>
          </cell>
          <cell r="G2559">
            <v>315772</v>
          </cell>
        </row>
        <row r="2560">
          <cell r="D2560">
            <v>11817</v>
          </cell>
          <cell r="E2560" t="str">
            <v>BLOQUE DE CEMENTO MACIZO 6X20X20 COLOR OCRE</v>
          </cell>
          <cell r="F2560" t="str">
            <v>UN</v>
          </cell>
          <cell r="G2560">
            <v>2216</v>
          </cell>
        </row>
        <row r="2561">
          <cell r="D2561">
            <v>11818</v>
          </cell>
          <cell r="E2561" t="str">
            <v>ELEMENTOS PARA AHUYENTAMIENTO DE AVIFAUNA</v>
          </cell>
          <cell r="F2561" t="str">
            <v>UN</v>
          </cell>
          <cell r="G2561">
            <v>1047200</v>
          </cell>
        </row>
        <row r="2562">
          <cell r="D2562">
            <v>11819</v>
          </cell>
          <cell r="E2562" t="str">
            <v>RECEPCIÓN DE AVES RESCATADAS</v>
          </cell>
          <cell r="F2562" t="str">
            <v>UN</v>
          </cell>
          <cell r="G2562">
            <v>44400</v>
          </cell>
        </row>
        <row r="2563">
          <cell r="D2563">
            <v>11820</v>
          </cell>
          <cell r="E2563" t="str">
            <v>INFORME SOBRE LAS AVES RESCATADAS</v>
          </cell>
          <cell r="F2563" t="str">
            <v>UN</v>
          </cell>
          <cell r="G2563">
            <v>113500</v>
          </cell>
        </row>
        <row r="2564">
          <cell r="D2564">
            <v>11826</v>
          </cell>
          <cell r="E2564" t="str">
            <v>CABLE MONOPOLAR DE COBRE, HF FR PARA 600 V  C.A. CALIBRE No. 12 AWG</v>
          </cell>
          <cell r="F2564" t="str">
            <v>ML</v>
          </cell>
          <cell r="G2564">
            <v>1732</v>
          </cell>
        </row>
        <row r="2565">
          <cell r="D2565">
            <v>11827</v>
          </cell>
          <cell r="E2565" t="str">
            <v>POSTE ORNAMENTAL METALICO, H=5M</v>
          </cell>
          <cell r="F2565" t="str">
            <v>UN</v>
          </cell>
          <cell r="G2565">
            <v>465355</v>
          </cell>
        </row>
        <row r="2566">
          <cell r="D2566">
            <v>11828</v>
          </cell>
          <cell r="E2566" t="str">
            <v>TAQUILLA DE PAGO TIPO 2 (Suministro e instalación)</v>
          </cell>
          <cell r="F2566" t="str">
            <v>UN</v>
          </cell>
          <cell r="G2566">
            <v>314813829</v>
          </cell>
        </row>
        <row r="2567">
          <cell r="D2567">
            <v>11830</v>
          </cell>
          <cell r="E2567" t="str">
            <v>BLOQUE DE CEMENTO MACIZO 6X20X20 COLOR MARRÓN</v>
          </cell>
          <cell r="F2567" t="str">
            <v>UN</v>
          </cell>
          <cell r="G2567">
            <v>2250</v>
          </cell>
        </row>
        <row r="2568">
          <cell r="D2568">
            <v>11831</v>
          </cell>
          <cell r="E2568" t="str">
            <v>BLOQUE DE CEMENTO MACIZO 6X20X20 COLOR GRIS NATURAL O SIMILAR</v>
          </cell>
          <cell r="F2568" t="str">
            <v>UN</v>
          </cell>
          <cell r="G2568">
            <v>1750</v>
          </cell>
        </row>
        <row r="2569">
          <cell r="D2569">
            <v>11834</v>
          </cell>
          <cell r="E2569" t="str">
            <v>AVISO PUNTO IDU 1.50m x 0.90m EN LÁMINA GALVANIZADA CAL. 24. INCLUYE SUMINISTRO E INSTALACIÓN</v>
          </cell>
          <cell r="F2569" t="str">
            <v>UN</v>
          </cell>
          <cell r="G2569">
            <v>280281</v>
          </cell>
        </row>
        <row r="2570">
          <cell r="D2570">
            <v>11835</v>
          </cell>
          <cell r="E2570" t="str">
            <v>VOLANTES TAMAÑO CARTA EN PROPALMATE 90 Gr IMPRESIÓN 4x0 TINTAS IMPRESO A UNA CARA</v>
          </cell>
          <cell r="F2570" t="str">
            <v>UN</v>
          </cell>
          <cell r="G2570">
            <v>208</v>
          </cell>
        </row>
        <row r="2571">
          <cell r="D2571">
            <v>11836</v>
          </cell>
          <cell r="E2571" t="str">
            <v>VOLANTES TAMAÑO CARTA PROPALCOTE 115 Gr IMPRESIÓN 4x4 TINTAS IMPRESO A DOBLE CARA</v>
          </cell>
          <cell r="F2571" t="str">
            <v>UN</v>
          </cell>
          <cell r="G2571">
            <v>282</v>
          </cell>
        </row>
        <row r="2572">
          <cell r="D2572">
            <v>11837</v>
          </cell>
          <cell r="E2572" t="str">
            <v>VOLANTES TAMAÑO CARTA EN PROPALCOTE 90 Gr IMPRESIÓN 4x4 TINTAS</v>
          </cell>
          <cell r="F2572" t="str">
            <v>UN</v>
          </cell>
          <cell r="G2572">
            <v>208</v>
          </cell>
        </row>
        <row r="2573">
          <cell r="D2573">
            <v>11838</v>
          </cell>
          <cell r="E2573" t="str">
            <v>VOLANTES TAMAÑO MEDIA CARTA PROPALCOTE DE 115 Gr IMPRESIÓN 4x4 TINTAS IMPRESO A DOBLE CARA</v>
          </cell>
          <cell r="F2573" t="str">
            <v>UN</v>
          </cell>
          <cell r="G2573">
            <v>227</v>
          </cell>
        </row>
        <row r="2574">
          <cell r="D2574">
            <v>11839</v>
          </cell>
          <cell r="E2574" t="str">
            <v>VOLANTES TAMAÑO MEDIA CARTA PROPALCOTE DE 90 Gr IMPRESIÓN 4x4 TINTAS IMPRESO A DOBLE CARA</v>
          </cell>
          <cell r="F2574" t="str">
            <v>UN</v>
          </cell>
          <cell r="G2574">
            <v>214</v>
          </cell>
        </row>
        <row r="2575">
          <cell r="D2575">
            <v>11840</v>
          </cell>
          <cell r="E2575" t="str">
            <v>CALENDARIOS 15 x 15 cm. 13 HOJAS. BASE SIN IMPRESIÓN. FULL COLOR PROPALCOTE DE 150 Grs. BASE CARTÓN BLANCA, ANILLADO.</v>
          </cell>
          <cell r="F2575" t="str">
            <v>UN</v>
          </cell>
          <cell r="G2575">
            <v>2085</v>
          </cell>
        </row>
        <row r="2576">
          <cell r="D2576">
            <v>11841</v>
          </cell>
          <cell r="E2576" t="str">
            <v>PIEZAS IMANTADAS 8.5 x 5.5 cm HORIZONTAL, CALIBRE DEL IMÁN 0.3 mm, PLASTIFICADO BRILLO UV. REFILADO</v>
          </cell>
          <cell r="F2576" t="str">
            <v>UN</v>
          </cell>
          <cell r="G2576">
            <v>160</v>
          </cell>
        </row>
        <row r="2577">
          <cell r="D2577">
            <v>11842</v>
          </cell>
          <cell r="E2577" t="str">
            <v>ROMPE-TRÁFICO CARTÓN CORRUGADO IMPRESO A UNA CARA EN FULL COLOR ALTA RESOLUCIÓN, FORMA RECTANGULAR TROQUELADO A SILUETA 90 x 1.80 cm</v>
          </cell>
          <cell r="F2577" t="str">
            <v>UN</v>
          </cell>
          <cell r="G2577">
            <v>98098</v>
          </cell>
        </row>
        <row r="2578">
          <cell r="D2578">
            <v>11843</v>
          </cell>
          <cell r="E2578" t="str">
            <v>CARTILLAS 10 - 15 HOJAS INTERNAS FULL COLOR TAMAÑO MEDIA CARTA</v>
          </cell>
          <cell r="F2578" t="str">
            <v>UN</v>
          </cell>
          <cell r="G2578">
            <v>2207</v>
          </cell>
        </row>
        <row r="2579">
          <cell r="D2579">
            <v>11844</v>
          </cell>
          <cell r="E2579" t="str">
            <v>PERIÓDICO PÁGINAS 8/TAMAÑO 37  28.9 cm PAPEL PERIÓDICO DE 45 Gr IMPRESIÓN A COLOR 4x4.</v>
          </cell>
          <cell r="F2579" t="str">
            <v>UN</v>
          </cell>
          <cell r="G2579">
            <v>834</v>
          </cell>
        </row>
        <row r="2580">
          <cell r="D2580">
            <v>11845</v>
          </cell>
          <cell r="E2580" t="str">
            <v>FLOOR PRINTS EN VINILO ADHESIVO RESISTENTE, IMPERMEABLES Y LAVABLES. 70 x 100 cm FULL COLOR.</v>
          </cell>
          <cell r="F2580" t="str">
            <v>UN</v>
          </cell>
          <cell r="G2580">
            <v>30656</v>
          </cell>
        </row>
        <row r="2581">
          <cell r="D2581">
            <v>11846</v>
          </cell>
          <cell r="E2581" t="str">
            <v>VINILOS ADHESIVOS DE 30 x 60 cm PARA SUPERFICIES PLANAS, CORTE REFILADO FULL COLOR BRILLANTE.</v>
          </cell>
          <cell r="F2581" t="str">
            <v>UN</v>
          </cell>
          <cell r="G2581">
            <v>68669</v>
          </cell>
        </row>
        <row r="2582">
          <cell r="D2582">
            <v>11847</v>
          </cell>
          <cell r="E2582" t="str">
            <v>TRANSFORMADOR TIPO PEDESTAL PARA AP DE 30 KVA 11.4/0.380-0.220KV EN ACEITE VEGETAL.</v>
          </cell>
          <cell r="F2582" t="str">
            <v>UN</v>
          </cell>
          <cell r="G2582">
            <v>15180738</v>
          </cell>
        </row>
        <row r="2583">
          <cell r="D2583">
            <v>11848</v>
          </cell>
          <cell r="E2583" t="str">
            <v>TRANSFORMADOR TIPO PEDESTAL PARA AP DE 45 KVA 11.4/0.380-0.220KV EN ACEITE VEGETAL.</v>
          </cell>
          <cell r="F2583" t="str">
            <v>UN</v>
          </cell>
          <cell r="G2583">
            <v>15818378</v>
          </cell>
        </row>
        <row r="2584">
          <cell r="D2584">
            <v>11849</v>
          </cell>
          <cell r="E2584" t="str">
            <v>TRANSFORMADOR TIPO PEDESTAL PARA AP DE 45 KVA 11.4/0.208-0.120KV EN ACEITE VEGETAL.</v>
          </cell>
          <cell r="F2584" t="str">
            <v>UN</v>
          </cell>
          <cell r="G2584">
            <v>4720989</v>
          </cell>
        </row>
        <row r="2585">
          <cell r="D2585">
            <v>11850</v>
          </cell>
          <cell r="E2585" t="str">
            <v>TRANSFORMADOR TIPO PEDESTAL PARA AP DE 75 KVA 11.4/0.208-0.120KV EN ACEITE VEGETAL.</v>
          </cell>
          <cell r="F2585" t="str">
            <v>UN</v>
          </cell>
          <cell r="G2585">
            <v>6505155</v>
          </cell>
        </row>
        <row r="2586">
          <cell r="D2586">
            <v>11851</v>
          </cell>
          <cell r="E2586" t="str">
            <v>TRANSFORMADOR TIPO PEDESTAL PARA AP DE 150 KVA 11.4/0.208-0.120KV EN ACEITE VEGETAL.</v>
          </cell>
          <cell r="F2586" t="str">
            <v>UN</v>
          </cell>
          <cell r="G2586">
            <v>10165454</v>
          </cell>
        </row>
        <row r="2587">
          <cell r="D2587">
            <v>11852</v>
          </cell>
          <cell r="E2587" t="str">
            <v>CABLE CONDUCTOR DE ALUMINIO REFORZADO DESNUDO, CALIBRE No. 2 AWG</v>
          </cell>
          <cell r="F2587" t="str">
            <v>ML</v>
          </cell>
          <cell r="G2587">
            <v>1494</v>
          </cell>
        </row>
        <row r="2588">
          <cell r="D2588">
            <v>11853</v>
          </cell>
          <cell r="E2588" t="str">
            <v>EMPALME DE DERIVACIÓN EN RESINA AP 839 (Empalme recto / Derivación resina)</v>
          </cell>
          <cell r="F2588" t="str">
            <v>ML</v>
          </cell>
          <cell r="G2588">
            <v>155779</v>
          </cell>
        </row>
        <row r="2589">
          <cell r="D2589">
            <v>11854</v>
          </cell>
          <cell r="E2589" t="str">
            <v>LUMINARIA LED RALED II RA02SII 16 LED 72 W</v>
          </cell>
          <cell r="F2589" t="str">
            <v>UN</v>
          </cell>
          <cell r="G2589">
            <v>876948</v>
          </cell>
        </row>
        <row r="2590">
          <cell r="D2590">
            <v>11855</v>
          </cell>
          <cell r="E2590" t="str">
            <v>LUMINARIA LED TÚNEL LED RA03VSII 32 LED 37 W</v>
          </cell>
          <cell r="F2590" t="str">
            <v>UN</v>
          </cell>
          <cell r="G2590">
            <v>1292141</v>
          </cell>
        </row>
        <row r="2591">
          <cell r="D2591">
            <v>11856</v>
          </cell>
          <cell r="E2591" t="str">
            <v>MALLA ELECTROSOLDADA S=150x150mm, Ø=8.5x8.5mm</v>
          </cell>
          <cell r="F2591" t="str">
            <v>KG</v>
          </cell>
          <cell r="G2591">
            <v>3630</v>
          </cell>
        </row>
        <row r="2592">
          <cell r="D2592">
            <v>11857</v>
          </cell>
          <cell r="E2592" t="str">
            <v>SUBESTACIÓN SUMERGIBLE NORMA CTS594 (Incl. Transporte, sumin, instal, pruebas y puesta en funcionamiento).EXCLUSIVA PARA ESPACIO PUBLICO. INCL. TRANSFORMADOR 30 KVA TRIFASICO, 11400/380-240V, 60HZ.</v>
          </cell>
          <cell r="F2592" t="str">
            <v>UN</v>
          </cell>
          <cell r="G2592">
            <v>514846179</v>
          </cell>
        </row>
        <row r="2593">
          <cell r="D2593">
            <v>11861</v>
          </cell>
          <cell r="E2593" t="str">
            <v>LUMINARIA LED TÚNEL LED RA03VSII 32 LED 21 W  120/277V</v>
          </cell>
          <cell r="F2593" t="str">
            <v>UN</v>
          </cell>
          <cell r="G2593">
            <v>1452838</v>
          </cell>
        </row>
        <row r="2594">
          <cell r="D2594">
            <v>11862</v>
          </cell>
          <cell r="E2594" t="str">
            <v>LUMINARIA LED RALED II 192L T2 103W</v>
          </cell>
          <cell r="F2594" t="str">
            <v>UN</v>
          </cell>
          <cell r="G2594">
            <v>1181351</v>
          </cell>
        </row>
        <row r="2595">
          <cell r="D2595">
            <v>11863</v>
          </cell>
          <cell r="E2595" t="str">
            <v>LUMINARIA LED  RALED I 64 LED . T2. 37W.</v>
          </cell>
          <cell r="F2595" t="str">
            <v>UN</v>
          </cell>
          <cell r="G2595">
            <v>888466</v>
          </cell>
        </row>
        <row r="2596">
          <cell r="D2596">
            <v>11864</v>
          </cell>
          <cell r="E2596" t="str">
            <v>CAJA METALICA PARA DERIVACION ET 925</v>
          </cell>
          <cell r="F2596" t="str">
            <v>UN</v>
          </cell>
          <cell r="G2596">
            <v>128754</v>
          </cell>
        </row>
        <row r="2597">
          <cell r="D2597">
            <v>11865</v>
          </cell>
          <cell r="E2597" t="str">
            <v>TUBERÍA DE CORAZA METÁLICA FLEXIBLE 2"</v>
          </cell>
          <cell r="F2597" t="str">
            <v>ML</v>
          </cell>
          <cell r="G2597">
            <v>9536</v>
          </cell>
        </row>
        <row r="2598">
          <cell r="D2598">
            <v>11866</v>
          </cell>
          <cell r="E2598" t="str">
            <v>TUBERÍA DE CORAZA METÁLICA FLEXIBLE 3/4"</v>
          </cell>
          <cell r="F2598" t="str">
            <v>ML</v>
          </cell>
          <cell r="G2598">
            <v>5490</v>
          </cell>
        </row>
        <row r="2599">
          <cell r="D2599">
            <v>11868</v>
          </cell>
          <cell r="E2599" t="str">
            <v>CAJA PEQUEÑA DE CARTÓN</v>
          </cell>
          <cell r="F2599" t="str">
            <v>UN</v>
          </cell>
          <cell r="G2599">
            <v>3500</v>
          </cell>
        </row>
        <row r="2600">
          <cell r="D2600">
            <v>11869</v>
          </cell>
          <cell r="E2600" t="str">
            <v>LUMINARIA LED  RALED IIRA02SII  32 LED 72W</v>
          </cell>
          <cell r="F2600" t="str">
            <v>UN</v>
          </cell>
          <cell r="G2600">
            <v>1047610</v>
          </cell>
        </row>
        <row r="2601">
          <cell r="D2601">
            <v>11870</v>
          </cell>
          <cell r="E2601" t="str">
            <v>LOSETA PREFABRICADA EN CONCRETO MACIZO LISA A20 GRIS (20x20x6cm)</v>
          </cell>
          <cell r="F2601" t="str">
            <v>UN</v>
          </cell>
          <cell r="G2601">
            <v>1610</v>
          </cell>
        </row>
        <row r="2602">
          <cell r="D2602">
            <v>11871</v>
          </cell>
          <cell r="E2602" t="str">
            <v>BORRADO SEÑALIZACIÓN VIAL TIPO FRESADO CON MÁQUINA BERTELLI O SIMILAR (M2)</v>
          </cell>
          <cell r="F2602" t="str">
            <v>M2</v>
          </cell>
          <cell r="G2602">
            <v>58254</v>
          </cell>
        </row>
        <row r="2603">
          <cell r="D2603">
            <v>11872</v>
          </cell>
          <cell r="E2603" t="str">
            <v>FLEXIÓN DE ACERO ESTRUCTURAL</v>
          </cell>
          <cell r="F2603" t="str">
            <v>UN</v>
          </cell>
          <cell r="G2603">
            <v>128933</v>
          </cell>
        </row>
        <row r="2604">
          <cell r="D2604">
            <v>11873</v>
          </cell>
          <cell r="E2604" t="str">
            <v>FATIGA DE PANEL EN ALUMINIO</v>
          </cell>
          <cell r="F2604" t="str">
            <v>UN</v>
          </cell>
          <cell r="G2604">
            <v>4715372</v>
          </cell>
        </row>
        <row r="2605">
          <cell r="D2605">
            <v>11874</v>
          </cell>
          <cell r="E2605" t="str">
            <v>PUNZONAMIENTO DE PANEL EN ALUMINIO</v>
          </cell>
          <cell r="F2605" t="str">
            <v>UN</v>
          </cell>
          <cell r="G2605">
            <v>476582</v>
          </cell>
        </row>
        <row r="2606">
          <cell r="D2606">
            <v>11875</v>
          </cell>
          <cell r="E2606" t="str">
            <v>FATIGA DE PANEL EN CONCRETO PRETENSADO</v>
          </cell>
          <cell r="F2606" t="str">
            <v>UN</v>
          </cell>
          <cell r="G2606">
            <v>4715372</v>
          </cell>
        </row>
        <row r="2607">
          <cell r="D2607">
            <v>11876</v>
          </cell>
          <cell r="E2607" t="str">
            <v>FRAGILIDAD A BAJA TEMPERATURA</v>
          </cell>
          <cell r="F2607" t="str">
            <v>UN</v>
          </cell>
          <cell r="G2607">
            <v>434350</v>
          </cell>
        </row>
        <row r="2608">
          <cell r="D2608">
            <v>11877</v>
          </cell>
          <cell r="E2608" t="str">
            <v>PORCENTAJE MINIMO DE ZINC</v>
          </cell>
          <cell r="F2608" t="str">
            <v>UN</v>
          </cell>
          <cell r="G2608">
            <v>1374450</v>
          </cell>
        </row>
        <row r="2609">
          <cell r="D2609">
            <v>11878</v>
          </cell>
          <cell r="E2609" t="str">
            <v>PUNZONAMIENTO EN PLÁSTICO RÍGIDO</v>
          </cell>
          <cell r="F2609" t="str">
            <v>UN</v>
          </cell>
          <cell r="G2609">
            <v>142800</v>
          </cell>
        </row>
        <row r="2610">
          <cell r="D2610">
            <v>11879</v>
          </cell>
          <cell r="E2610" t="e">
            <v>#VALUE!</v>
          </cell>
          <cell r="F2610" t="str">
            <v>Km-Car</v>
          </cell>
          <cell r="G2610">
            <v>154700</v>
          </cell>
        </row>
        <row r="2611">
          <cell r="D2611">
            <v>11880</v>
          </cell>
          <cell r="E2611" t="str">
            <v>MÉTODOS PARA MUESTREO Y ENSAYOS DE UNIDADES DE MAMPOSTERÍA Y OTROS PRODUCTOS DE ARCILLA. COEFICIENTE DE SATURACIÓN</v>
          </cell>
          <cell r="F2611" t="str">
            <v>UN</v>
          </cell>
          <cell r="G2611">
            <v>56287</v>
          </cell>
        </row>
        <row r="2612">
          <cell r="D2612">
            <v>11881</v>
          </cell>
          <cell r="E2612" t="str">
            <v>RESISTENCIA A LA ABRASIÓN POR CHORRO DE ARENA (SANDBLASTING)</v>
          </cell>
          <cell r="F2612" t="str">
            <v>UN</v>
          </cell>
          <cell r="G2612">
            <v>67600</v>
          </cell>
        </row>
        <row r="2613">
          <cell r="D2613">
            <v>11882</v>
          </cell>
          <cell r="E2613" t="str">
            <v>PIEZA DE REMATE CURVA A117 PARA RAMPA TIPO C (600x400x450mm)</v>
          </cell>
          <cell r="F2613" t="str">
            <v>UN</v>
          </cell>
          <cell r="G2613">
            <v>110816</v>
          </cell>
        </row>
        <row r="2614">
          <cell r="D2614">
            <v>11883</v>
          </cell>
          <cell r="E2614" t="str">
            <v>SARDINEL ESPECIAL A116 PARA RAMPA TIPO C (600x600x350mm)</v>
          </cell>
          <cell r="F2614" t="str">
            <v>UN</v>
          </cell>
          <cell r="G2614">
            <v>97000</v>
          </cell>
        </row>
        <row r="2615">
          <cell r="D2615">
            <v>11885</v>
          </cell>
          <cell r="E2615" t="str">
            <v>PIEZA DE REMATE A115 PARA RAMPA VEHICULAR TIPO B (600x400x450mm)</v>
          </cell>
          <cell r="F2615" t="str">
            <v>UN</v>
          </cell>
          <cell r="G2615">
            <v>95000</v>
          </cell>
        </row>
        <row r="2616">
          <cell r="D2616">
            <v>11886</v>
          </cell>
          <cell r="E2616" t="str">
            <v>TEE HD EXTREMO LISO 3" x 3"</v>
          </cell>
          <cell r="F2616" t="str">
            <v>UN</v>
          </cell>
          <cell r="G2616">
            <v>180880</v>
          </cell>
        </row>
        <row r="2617">
          <cell r="D2617">
            <v>11887</v>
          </cell>
          <cell r="E2617" t="str">
            <v>KIT DE NIVELACIÓN PARA HIDRANTE DE DIÁMETRO 3", LONGITUD 300mm.</v>
          </cell>
          <cell r="F2617" t="str">
            <v>UN</v>
          </cell>
          <cell r="G2617">
            <v>311249</v>
          </cell>
        </row>
        <row r="2618">
          <cell r="D2618">
            <v>11888</v>
          </cell>
          <cell r="E2618" t="str">
            <v>SEÑAL VERTICAL PREVENTIVA SP-46B TIPO CUADRADO CON FLECHA. Lámina galvanizada Cal. 16, Ángulo de 2x14. Reflectivo diamante tipo XI, verde limón. Pintura electrostática.</v>
          </cell>
          <cell r="F2618" t="str">
            <v>UN</v>
          </cell>
          <cell r="G2618">
            <v>404362</v>
          </cell>
        </row>
        <row r="2619">
          <cell r="D2619">
            <v>11889</v>
          </cell>
          <cell r="E2619" t="str">
            <v>CANAL DE DRENAJE MONOLÍTICO EN CONCRETO POLIMÉRICO RD 100V, CLASE F900, COLOR NATURAL, H=26.5cm A=16cm, Long=100cm (Incluye rejilla).</v>
          </cell>
          <cell r="F2619" t="str">
            <v>UN</v>
          </cell>
          <cell r="G2619">
            <v>327568</v>
          </cell>
        </row>
        <row r="2620">
          <cell r="D2620">
            <v>11890</v>
          </cell>
          <cell r="E2620" t="str">
            <v>CANAL DE DRENAJE MONOLÍTICO EN CONCRETO POLIMÉRICO RD 150V, CLASE F900, COLOR NATURAL, H=28cm A=21cm, Long=100cm (Incluye rejilla).</v>
          </cell>
          <cell r="F2620" t="str">
            <v>UN</v>
          </cell>
          <cell r="G2620">
            <v>335663</v>
          </cell>
        </row>
        <row r="2621">
          <cell r="D2621">
            <v>11891</v>
          </cell>
          <cell r="E2621" t="str">
            <v>CANAL DE DRENAJE MONOLÍTICO EN CONCRETO POLIMÉRICO RD 150V, CLASE F900, COLOR NATURAL, H=38cm A=21cm, Long=100cm (Incluye rejilla).</v>
          </cell>
          <cell r="F2621" t="str">
            <v>UN</v>
          </cell>
          <cell r="G2621">
            <v>364606</v>
          </cell>
        </row>
        <row r="2622">
          <cell r="D2622">
            <v>11892</v>
          </cell>
          <cell r="E2622" t="str">
            <v>TELA KAMBREL GRAMAJE 90, COLOR BLANCO.</v>
          </cell>
          <cell r="F2622" t="str">
            <v>M2</v>
          </cell>
          <cell r="G2622">
            <v>1418</v>
          </cell>
        </row>
        <row r="2623">
          <cell r="D2623">
            <v>11893</v>
          </cell>
          <cell r="E2623" t="str">
            <v>CUERDA NYLON D= 3mm</v>
          </cell>
          <cell r="F2623" t="str">
            <v>ML</v>
          </cell>
          <cell r="G2623">
            <v>490</v>
          </cell>
        </row>
        <row r="2624">
          <cell r="D2624">
            <v>11894</v>
          </cell>
          <cell r="E2624" t="str">
            <v>PERFORACIÓN HORIZONTAL PARA DUCTO DE POLIETILENO D=4", INCL. TUBERÍA (INCL. SUMINISTRO E INSTALACIÓN)</v>
          </cell>
          <cell r="F2624" t="str">
            <v>ML</v>
          </cell>
          <cell r="G2624">
            <v>287980</v>
          </cell>
        </row>
        <row r="2625">
          <cell r="D2625">
            <v>11895</v>
          </cell>
          <cell r="E2625" t="str">
            <v>VÁLVULA DE PIE ANTIGOLPE DE ARIETE - BRONCE D= 3".</v>
          </cell>
          <cell r="F2625" t="str">
            <v>UN</v>
          </cell>
          <cell r="G2625">
            <v>345100</v>
          </cell>
        </row>
        <row r="2626">
          <cell r="D2626">
            <v>11896</v>
          </cell>
          <cell r="E2626" t="str">
            <v>SOLDADURA SOLVENTE PARA CPVC (1/8 GLN)</v>
          </cell>
          <cell r="F2626" t="str">
            <v>UN</v>
          </cell>
          <cell r="G2626">
            <v>52295</v>
          </cell>
        </row>
        <row r="2627">
          <cell r="D2627">
            <v>11897</v>
          </cell>
          <cell r="E2627" t="str">
            <v>TUBERÍA CPVC DE 3/4"</v>
          </cell>
          <cell r="F2627" t="str">
            <v>ML</v>
          </cell>
          <cell r="G2627">
            <v>10716</v>
          </cell>
        </row>
        <row r="2628">
          <cell r="D2628">
            <v>11898</v>
          </cell>
          <cell r="E2628" t="str">
            <v>TUBERÍA CPVC DE 1/2"</v>
          </cell>
          <cell r="F2628" t="str">
            <v>ML</v>
          </cell>
          <cell r="G2628">
            <v>4330</v>
          </cell>
        </row>
        <row r="2629">
          <cell r="D2629">
            <v>11899</v>
          </cell>
          <cell r="E2629" t="str">
            <v>CODO 90° CPVC D=3/4"</v>
          </cell>
          <cell r="F2629" t="str">
            <v>UN</v>
          </cell>
          <cell r="G2629">
            <v>2631</v>
          </cell>
        </row>
        <row r="2630">
          <cell r="D2630">
            <v>11900</v>
          </cell>
          <cell r="E2630" t="str">
            <v>PUERTA PRACTICABLE DE MADERA 2 HOJAS. Suministro e instalación.</v>
          </cell>
          <cell r="F2630" t="str">
            <v>M2</v>
          </cell>
          <cell r="G2630">
            <v>1332800</v>
          </cell>
        </row>
        <row r="2631">
          <cell r="D2631">
            <v>11901</v>
          </cell>
          <cell r="E2631" t="str">
            <v>HERRAJE ANTI PÁNICO PARA PUERTA PRACTICABLE DE MADERA 2 HOJAS. Suministro e instalación.</v>
          </cell>
          <cell r="F2631" t="str">
            <v>UN</v>
          </cell>
          <cell r="G2631">
            <v>2737000</v>
          </cell>
        </row>
        <row r="2632">
          <cell r="D2632">
            <v>11902</v>
          </cell>
          <cell r="E2632" t="str">
            <v>UNIÓN UNIVERSAL PVC SOLDAR D=2"</v>
          </cell>
          <cell r="F2632" t="str">
            <v>UN</v>
          </cell>
          <cell r="G2632">
            <v>20063</v>
          </cell>
        </row>
        <row r="2633">
          <cell r="D2633">
            <v>11903</v>
          </cell>
          <cell r="E2633" t="str">
            <v>ACCESORIOS UNIÓN CPVC DE 1/2"</v>
          </cell>
          <cell r="F2633" t="str">
            <v>UN</v>
          </cell>
          <cell r="G2633">
            <v>1056</v>
          </cell>
        </row>
        <row r="2634">
          <cell r="D2634">
            <v>11904</v>
          </cell>
          <cell r="E2634" t="str">
            <v>ACCESORIOS UNIÓN CPVC DE 3/4"</v>
          </cell>
          <cell r="F2634" t="str">
            <v>UN</v>
          </cell>
          <cell r="G2634">
            <v>1558</v>
          </cell>
        </row>
        <row r="2635">
          <cell r="D2635">
            <v>11905</v>
          </cell>
          <cell r="E2635" t="str">
            <v>ACCESORIOS CODO 90° CPVC DE 1/2"</v>
          </cell>
          <cell r="F2635" t="str">
            <v>UN</v>
          </cell>
          <cell r="G2635">
            <v>1000</v>
          </cell>
        </row>
        <row r="2636">
          <cell r="D2636">
            <v>11906</v>
          </cell>
          <cell r="E2636" t="str">
            <v>ACCESORIOS TEE CPVC DE 1/2"</v>
          </cell>
          <cell r="F2636" t="str">
            <v>UN</v>
          </cell>
          <cell r="G2636">
            <v>1250</v>
          </cell>
        </row>
        <row r="2637">
          <cell r="D2637">
            <v>11907</v>
          </cell>
          <cell r="E2637" t="str">
            <v>ACCESORIOS TEE CPVC DE 3/4"</v>
          </cell>
          <cell r="F2637" t="str">
            <v>UN</v>
          </cell>
          <cell r="G2637">
            <v>3059</v>
          </cell>
        </row>
        <row r="2638">
          <cell r="D2638">
            <v>11908</v>
          </cell>
          <cell r="E2638" t="str">
            <v>ADAPTADOR HEMBRA CPVC DE 3/4"</v>
          </cell>
          <cell r="F2638" t="str">
            <v>UN</v>
          </cell>
          <cell r="G2638">
            <v>3029</v>
          </cell>
        </row>
        <row r="2639">
          <cell r="D2639">
            <v>11909</v>
          </cell>
          <cell r="E2639" t="str">
            <v>ADAPTADOR MACHO CPVC DE 3/4"</v>
          </cell>
          <cell r="F2639" t="str">
            <v>UN</v>
          </cell>
          <cell r="G2639">
            <v>1949</v>
          </cell>
        </row>
        <row r="2640">
          <cell r="D2640">
            <v>11910</v>
          </cell>
          <cell r="E2640" t="str">
            <v>CODO CALLE GALVANIZADO Ø 1/2"</v>
          </cell>
          <cell r="F2640" t="str">
            <v>UN</v>
          </cell>
          <cell r="G2640">
            <v>1577</v>
          </cell>
        </row>
        <row r="2641">
          <cell r="D2641">
            <v>11911</v>
          </cell>
          <cell r="E2641" t="str">
            <v>ADAPTADOR HEMBRA CPVC DE 1/2"</v>
          </cell>
          <cell r="F2641" t="str">
            <v>UN</v>
          </cell>
          <cell r="G2641">
            <v>2485</v>
          </cell>
        </row>
        <row r="2642">
          <cell r="D2642">
            <v>11912</v>
          </cell>
          <cell r="E2642" t="str">
            <v>NIPLE GALVANIZADO Ø 1/2" x 8 cm</v>
          </cell>
          <cell r="F2642" t="str">
            <v>UN</v>
          </cell>
          <cell r="G2642">
            <v>2575</v>
          </cell>
        </row>
        <row r="2643">
          <cell r="D2643">
            <v>11913</v>
          </cell>
          <cell r="E2643" t="str">
            <v>TAPÓN GALVANIZADO Ø 1/2"</v>
          </cell>
          <cell r="F2643" t="str">
            <v>UN</v>
          </cell>
          <cell r="G2643">
            <v>920</v>
          </cell>
        </row>
        <row r="2644">
          <cell r="D2644">
            <v>11914</v>
          </cell>
          <cell r="E2644" t="str">
            <v>BUJE SOLDADO SANITARIA PVCS 4" x 2"</v>
          </cell>
          <cell r="F2644" t="str">
            <v>UN</v>
          </cell>
          <cell r="G2644">
            <v>8409</v>
          </cell>
        </row>
        <row r="2645">
          <cell r="D2645">
            <v>11915</v>
          </cell>
          <cell r="E2645" t="str">
            <v>BUJE SOLDADO SANITARIA PVCS 6" x 4"</v>
          </cell>
          <cell r="F2645" t="str">
            <v>UN</v>
          </cell>
          <cell r="G2645">
            <v>31920</v>
          </cell>
        </row>
        <row r="2646">
          <cell r="D2646">
            <v>11916</v>
          </cell>
          <cell r="E2646" t="str">
            <v>YEE SANITARIA PVCS REDUCIDA 6" x 4"</v>
          </cell>
          <cell r="F2646" t="str">
            <v>UN</v>
          </cell>
          <cell r="G2646">
            <v>104827</v>
          </cell>
        </row>
        <row r="2647">
          <cell r="D2647">
            <v>11917</v>
          </cell>
          <cell r="E2647" t="str">
            <v>ALFOMBRA MODULAR STRIPES MODULAR</v>
          </cell>
          <cell r="F2647" t="str">
            <v>M2</v>
          </cell>
          <cell r="G2647">
            <v>70210</v>
          </cell>
        </row>
        <row r="2648">
          <cell r="D2648">
            <v>11918</v>
          </cell>
          <cell r="E2648" t="str">
            <v>INTERRUPTORTRIPLE CONMUTABLE BLANCO</v>
          </cell>
          <cell r="F2648" t="str">
            <v>UN</v>
          </cell>
          <cell r="G2648">
            <v>8295</v>
          </cell>
        </row>
        <row r="2649">
          <cell r="D2649">
            <v>11919</v>
          </cell>
          <cell r="E2649" t="str">
            <v>PODA DE ESPECÍMENES MENORES A 5M (Incluye mano de obra)</v>
          </cell>
          <cell r="F2649" t="str">
            <v>UN</v>
          </cell>
          <cell r="G2649">
            <v>85001</v>
          </cell>
        </row>
        <row r="2650">
          <cell r="D2650">
            <v>11920</v>
          </cell>
          <cell r="E2650" t="str">
            <v>PODA RADICULAR (Incl. MdeO) Poda de raíz de especímenes de Rango 1. Incl. poda, aplicación de cicatrizante, astillado de residuos, limpieza del lugar, transporte y disposición final de residuos e info</v>
          </cell>
          <cell r="F2650" t="str">
            <v>UN</v>
          </cell>
          <cell r="G2650">
            <v>65000</v>
          </cell>
        </row>
        <row r="2651">
          <cell r="D2651">
            <v>11921</v>
          </cell>
          <cell r="E2651" t="str">
            <v>RIEGO DE ÁRBOL (Se aplica dosis de 40 litros por árbol)</v>
          </cell>
          <cell r="F2651" t="str">
            <v>UN</v>
          </cell>
          <cell r="G2651">
            <v>1701</v>
          </cell>
        </row>
        <row r="2652">
          <cell r="D2652">
            <v>11922</v>
          </cell>
          <cell r="E2652" t="str">
            <v>PODA DE ESPECÍMENES MAYORES A 5M (Incluye mano de obra)</v>
          </cell>
          <cell r="F2652" t="str">
            <v>UN</v>
          </cell>
          <cell r="G2652">
            <v>105000</v>
          </cell>
        </row>
        <row r="2653">
          <cell r="D2653">
            <v>11923</v>
          </cell>
          <cell r="E2653" t="str">
            <v>FERTILIZACIÓN EDÁFICA (Incluye mano de obra). Aplicación de 100 gramos de fertilizante por árbol.</v>
          </cell>
          <cell r="F2653" t="str">
            <v>UN</v>
          </cell>
          <cell r="G2653">
            <v>24000</v>
          </cell>
        </row>
        <row r="2654">
          <cell r="D2654">
            <v>11924</v>
          </cell>
          <cell r="E2654" t="str">
            <v>PODA RADICULAR (Incl. MdeO) Poda de raíz de especímenes de Rango . Incl. poda, aplicación de cicatrizante, astillado de residuos, limpieza del lugar, transporte y disposición final de residuos e info</v>
          </cell>
          <cell r="F2654" t="str">
            <v>UN</v>
          </cell>
          <cell r="G2654">
            <v>75000</v>
          </cell>
        </row>
        <row r="2655">
          <cell r="D2655">
            <v>11925</v>
          </cell>
          <cell r="E2655" t="str">
            <v>BORDILLO NO TRASPASABLE (Separador de Carril no rebasable) EN POLIETILENO DE ALTA DENSIDAD SIN PLOMO DE COLOR AMARILLO, SECCIONADO EN DOS UNIDADES, ALTURA MÍNIMA 15 cm, ANCHO 20 cm y LARGO 100 cm</v>
          </cell>
          <cell r="F2655" t="str">
            <v>UN</v>
          </cell>
          <cell r="G2655">
            <v>151130</v>
          </cell>
        </row>
        <row r="2656">
          <cell r="D2656">
            <v>11926</v>
          </cell>
          <cell r="E2656" t="str">
            <v>SEÑAL VERTICAL PREVENTIVA DE (60cm x 60cm) EN REFLECTIVO DE ALTA INTENSIDAD TIPO IV O SUPERIOR Y LÁMINA GALVANIZADA CAL. 16, INCLUYE PEDESTAL EN ÁNGULO</v>
          </cell>
          <cell r="F2656" t="str">
            <v>UN</v>
          </cell>
          <cell r="G2656">
            <v>216461</v>
          </cell>
        </row>
        <row r="2657">
          <cell r="D2657">
            <v>11927</v>
          </cell>
          <cell r="E2657" t="str">
            <v>SEÑAL VERTICAL PREVENTIVA DE (45cm x 45cm) EN REFLECTIVO DE ALTA INTENSIDAD TIPO IV O SUPERIOR Y LÁMINA GALVANIZADA CAL. 16, INCLUYE TUBO GALVANIZADO DE 2" DE DIÁMETRO INTERNO</v>
          </cell>
          <cell r="F2657" t="str">
            <v>UN</v>
          </cell>
          <cell r="G2657">
            <v>236691</v>
          </cell>
        </row>
        <row r="2658">
          <cell r="D2658">
            <v>11928</v>
          </cell>
          <cell r="E2658" t="str">
            <v>SEÑAL VERTICAL PREVENTIVA DE (60cm x 60cm) CON PLAQUETA (ALTO MÁXIMO DE 23cm) EN REFLECTIVO DE ALTA INTENSIDAD TIPO IV O SUPERIOR Y LÁMINA GALVANIZADA CAL. 16, INCLUYE PEDESTAL EN ÁNGULO</v>
          </cell>
          <cell r="F2658" t="str">
            <v>UN</v>
          </cell>
          <cell r="G2658">
            <v>309162</v>
          </cell>
        </row>
        <row r="2659">
          <cell r="D2659">
            <v>11929</v>
          </cell>
          <cell r="E2659" t="str">
            <v>SEÑAL VERTICAL INFORMATIVA DE (60cm x 60cm) EN REFLECTIVO DE ALTA INTENSIDAD TIPO IV O SUPERIOR Y LÁMINA GALVANIZADA CAL. 16, INCLUYE PEDESTAL EN ÁNGULO</v>
          </cell>
          <cell r="F2659" t="str">
            <v>UN</v>
          </cell>
          <cell r="G2659">
            <v>232883</v>
          </cell>
        </row>
        <row r="2660">
          <cell r="D2660">
            <v>11930</v>
          </cell>
          <cell r="E2660" t="str">
            <v>SEÑAL VERTICAL GRUPO DE REGLAMENTARIAS TIPO CIRCULO D=45cm. INCLUYE SUMINISTRO E INSTALACION.</v>
          </cell>
          <cell r="F2660" t="str">
            <v>UN</v>
          </cell>
          <cell r="G2660">
            <v>354382</v>
          </cell>
        </row>
        <row r="2661">
          <cell r="D2661">
            <v>11932</v>
          </cell>
          <cell r="E2661" t="str">
            <v>LUMINARIA YOA MAXI 72 W</v>
          </cell>
          <cell r="F2661" t="str">
            <v>UN</v>
          </cell>
          <cell r="G2661">
            <v>2410402</v>
          </cell>
        </row>
        <row r="2662">
          <cell r="D2662">
            <v>11933</v>
          </cell>
          <cell r="E2662" t="str">
            <v>SOPORTE PARA LUMINARIA YOA MAXI 72 W</v>
          </cell>
          <cell r="F2662" t="str">
            <v>UN</v>
          </cell>
          <cell r="G2662">
            <v>53583</v>
          </cell>
        </row>
        <row r="2663">
          <cell r="D2663">
            <v>11934</v>
          </cell>
          <cell r="E2663" t="str">
            <v>FOTOCELDA PARA LUMINARIA YOA MAXI 72 W</v>
          </cell>
          <cell r="F2663" t="str">
            <v>UN</v>
          </cell>
          <cell r="G2663">
            <v>16824</v>
          </cell>
        </row>
        <row r="2664">
          <cell r="D2664">
            <v>11935</v>
          </cell>
          <cell r="E2664" t="str">
            <v>POSTE EN FIBRA DE VIDRIO H=6m</v>
          </cell>
          <cell r="F2664" t="str">
            <v>UN</v>
          </cell>
          <cell r="G2664">
            <v>1906634</v>
          </cell>
        </row>
        <row r="2665">
          <cell r="D2665">
            <v>11936</v>
          </cell>
          <cell r="E2665" t="str">
            <v>TRANSFORMADOR SEMISUMERGIBLE 112,5 KVA 11,4K/208-120V</v>
          </cell>
          <cell r="F2665" t="str">
            <v>UN</v>
          </cell>
          <cell r="G2665">
            <v>19864939</v>
          </cell>
        </row>
        <row r="2666">
          <cell r="D2666">
            <v>11938</v>
          </cell>
          <cell r="E2666" t="str">
            <v>BUJE SOLDADO PRESION PVC 3"X1 1/2" (REDUCCION CONCENTRICA)</v>
          </cell>
          <cell r="F2666" t="str">
            <v>UN</v>
          </cell>
          <cell r="G2666">
            <v>14031</v>
          </cell>
        </row>
        <row r="2667">
          <cell r="D2667">
            <v>11939</v>
          </cell>
          <cell r="E2667" t="str">
            <v>BUJE SOLDADO PRESION PVC 2"X3/4"</v>
          </cell>
          <cell r="F2667" t="str">
            <v>UN</v>
          </cell>
          <cell r="G2667">
            <v>4820</v>
          </cell>
        </row>
        <row r="2668">
          <cell r="D2668">
            <v>11940</v>
          </cell>
          <cell r="E2668" t="str">
            <v>REGISTRO DE BOLA 3"</v>
          </cell>
          <cell r="F2668" t="str">
            <v>UN</v>
          </cell>
          <cell r="G2668">
            <v>413540</v>
          </cell>
        </row>
        <row r="2669">
          <cell r="D2669">
            <v>11941</v>
          </cell>
          <cell r="E2669" t="str">
            <v>BUJE SOLDADO PRESION CPVC 3/4" x 1/2"</v>
          </cell>
          <cell r="F2669" t="str">
            <v>UN</v>
          </cell>
          <cell r="G2669">
            <v>1384</v>
          </cell>
        </row>
        <row r="2670">
          <cell r="D2670">
            <v>11942</v>
          </cell>
          <cell r="E2670" t="str">
            <v>TEE HD EXTREMO LISO 2"x2"</v>
          </cell>
          <cell r="F2670" t="str">
            <v>UN</v>
          </cell>
          <cell r="G2670">
            <v>80920</v>
          </cell>
        </row>
        <row r="2671">
          <cell r="D2671">
            <v>11943</v>
          </cell>
          <cell r="E2671" t="str">
            <v>REGISTRO DE BOLA 4"</v>
          </cell>
          <cell r="F2671" t="str">
            <v>UN</v>
          </cell>
          <cell r="G2671">
            <v>627487</v>
          </cell>
        </row>
        <row r="2672">
          <cell r="D2672">
            <v>11944</v>
          </cell>
          <cell r="E2672" t="str">
            <v>CODO PVC EXTREMO LISO 45ºX3/4"</v>
          </cell>
          <cell r="F2672" t="str">
            <v>UN</v>
          </cell>
          <cell r="G2672">
            <v>1411</v>
          </cell>
        </row>
        <row r="2673">
          <cell r="D2673">
            <v>11945</v>
          </cell>
          <cell r="E2673" t="str">
            <v>UNION PVC (PRESION) D=1 1/2"</v>
          </cell>
          <cell r="F2673" t="str">
            <v>UN</v>
          </cell>
          <cell r="G2673">
            <v>2453</v>
          </cell>
        </row>
        <row r="2674">
          <cell r="D2674">
            <v>11946</v>
          </cell>
          <cell r="E2674" t="str">
            <v>UNION PVC (PRESION) D=3/4"</v>
          </cell>
          <cell r="F2674" t="str">
            <v>UN</v>
          </cell>
          <cell r="G2674">
            <v>597</v>
          </cell>
        </row>
        <row r="2675">
          <cell r="D2675">
            <v>11947</v>
          </cell>
          <cell r="E2675" t="str">
            <v>BUJE SOLDADO PRESION PVC 1 1/4" x 1/2"</v>
          </cell>
          <cell r="F2675" t="str">
            <v>UN</v>
          </cell>
          <cell r="G2675">
            <v>2198</v>
          </cell>
        </row>
        <row r="2676">
          <cell r="D2676">
            <v>11948</v>
          </cell>
          <cell r="E2676" t="str">
            <v>BUJE SOLDADO PRESIÓN PVC 2" x 1 1/4"</v>
          </cell>
          <cell r="F2676" t="str">
            <v>UN</v>
          </cell>
          <cell r="G2676">
            <v>5194</v>
          </cell>
        </row>
        <row r="2677">
          <cell r="D2677">
            <v>11949</v>
          </cell>
          <cell r="E2677" t="str">
            <v>BUJE SOLDADO PRESION PVC 2" x 1"</v>
          </cell>
          <cell r="F2677" t="str">
            <v>UN</v>
          </cell>
          <cell r="G2677">
            <v>5194</v>
          </cell>
        </row>
        <row r="2678">
          <cell r="D2678">
            <v>11950</v>
          </cell>
          <cell r="E2678" t="str">
            <v>COPA REDUCIDA GALVANIZADA HD 2" x 3/4"</v>
          </cell>
          <cell r="F2678" t="str">
            <v>UN</v>
          </cell>
          <cell r="G2678">
            <v>7021</v>
          </cell>
        </row>
        <row r="2679">
          <cell r="D2679">
            <v>11951</v>
          </cell>
          <cell r="E2679" t="str">
            <v>UNIÓN BRIDA x ACOPLE UNIVERSAL 3"</v>
          </cell>
          <cell r="F2679" t="str">
            <v>UN</v>
          </cell>
          <cell r="G2679">
            <v>119000</v>
          </cell>
        </row>
        <row r="2680">
          <cell r="D2680">
            <v>11952</v>
          </cell>
          <cell r="E2680" t="str">
            <v>UNIÓN BRIDA x ACOPLE UNIVERSAL 4"</v>
          </cell>
          <cell r="F2680" t="str">
            <v>UN</v>
          </cell>
          <cell r="G2680">
            <v>130900</v>
          </cell>
        </row>
        <row r="2681">
          <cell r="D2681">
            <v>11953</v>
          </cell>
          <cell r="E2681" t="str">
            <v>JUNTA ANTIVIBRATORIA D= 4"</v>
          </cell>
          <cell r="F2681" t="str">
            <v>UN</v>
          </cell>
          <cell r="G2681">
            <v>213486</v>
          </cell>
        </row>
        <row r="2682">
          <cell r="D2682">
            <v>11954</v>
          </cell>
          <cell r="E2682" t="str">
            <v>PASAMURO ACERO INOXIDABLE D= 1 1/2" x 50cm PARA TUBO DE 1"</v>
          </cell>
          <cell r="F2682" t="str">
            <v>UN</v>
          </cell>
          <cell r="G2682">
            <v>116620</v>
          </cell>
        </row>
        <row r="2683">
          <cell r="D2683">
            <v>11955</v>
          </cell>
          <cell r="E2683" t="str">
            <v>PASAMURO ACERO INOXIDABLE D= 4" x 50cm PARA TUBO DE 3"</v>
          </cell>
          <cell r="F2683" t="str">
            <v>UN</v>
          </cell>
          <cell r="G2683">
            <v>267750</v>
          </cell>
        </row>
        <row r="2684">
          <cell r="D2684">
            <v>11956</v>
          </cell>
          <cell r="E2684" t="str">
            <v>MANÓMETRO DE PRESIÓN 0 - 200 PSI</v>
          </cell>
          <cell r="F2684" t="str">
            <v>UN</v>
          </cell>
          <cell r="G2684">
            <v>14280</v>
          </cell>
        </row>
        <row r="2685">
          <cell r="D2685">
            <v>11957</v>
          </cell>
          <cell r="E2685" t="str">
            <v>TEE REDUCIDA PVC U.M. DE 4" x 3"</v>
          </cell>
          <cell r="F2685" t="str">
            <v>UN</v>
          </cell>
          <cell r="G2685">
            <v>338167</v>
          </cell>
        </row>
        <row r="2686">
          <cell r="D2686">
            <v>11958</v>
          </cell>
          <cell r="E2686" t="str">
            <v>PASAMURO ACERO INOXIDABLE D= 2 1/2" x 50cm PARA TUBO DE 2"</v>
          </cell>
          <cell r="F2686" t="str">
            <v>UN</v>
          </cell>
          <cell r="G2686">
            <v>184450</v>
          </cell>
        </row>
        <row r="2687">
          <cell r="D2687">
            <v>11959</v>
          </cell>
          <cell r="E2687" t="str">
            <v>BOMBA SUMERGIBLE AGUAS LLUVIAS 2" - 1.0 HP 110V 12 m ca 416 LPM</v>
          </cell>
          <cell r="F2687" t="str">
            <v>UN</v>
          </cell>
          <cell r="G2687">
            <v>580000</v>
          </cell>
        </row>
        <row r="2688">
          <cell r="D2688">
            <v>11960</v>
          </cell>
          <cell r="E2688" t="str">
            <v>ADAPTADOR MACHO CPVC DE 1/2"</v>
          </cell>
          <cell r="F2688" t="str">
            <v>UN</v>
          </cell>
          <cell r="G2688">
            <v>1427</v>
          </cell>
        </row>
        <row r="2689">
          <cell r="D2689">
            <v>11961</v>
          </cell>
          <cell r="E2689" t="str">
            <v>BLOQUE No. 3</v>
          </cell>
          <cell r="F2689" t="str">
            <v>UN</v>
          </cell>
          <cell r="G2689">
            <v>810</v>
          </cell>
        </row>
        <row r="2690">
          <cell r="D2690">
            <v>11963</v>
          </cell>
          <cell r="E2690" t="str">
            <v>BANCA BOLARDO M41 EN CONCRETO DE 0.40m x 0.40m</v>
          </cell>
          <cell r="F2690" t="str">
            <v>UN</v>
          </cell>
          <cell r="G2690">
            <v>129900</v>
          </cell>
        </row>
        <row r="2691">
          <cell r="D2691">
            <v>11965</v>
          </cell>
          <cell r="E2691" t="str">
            <v>TRANSFORMADOR SEMISUMERGIBLE 300 KVA 11,4K/208-120V</v>
          </cell>
          <cell r="F2691" t="str">
            <v>UN</v>
          </cell>
          <cell r="G2691">
            <v>26989200</v>
          </cell>
        </row>
        <row r="2692">
          <cell r="D2692">
            <v>11966</v>
          </cell>
          <cell r="E2692" t="str">
            <v>MEZCLA ASFÁLTICA EN CALIENTE DENSA MDC19</v>
          </cell>
          <cell r="F2692" t="str">
            <v>M3</v>
          </cell>
          <cell r="G2692">
            <v>404600</v>
          </cell>
        </row>
        <row r="2693">
          <cell r="D2693">
            <v>11967</v>
          </cell>
          <cell r="E2693" t="str">
            <v>MEZCLA ASFÁLTICA EN CALIENTE DENSA MDC25</v>
          </cell>
          <cell r="F2693" t="str">
            <v>M3</v>
          </cell>
          <cell r="G2693">
            <v>409455</v>
          </cell>
        </row>
        <row r="2694">
          <cell r="D2694">
            <v>11968</v>
          </cell>
          <cell r="E2694" t="str">
            <v>BASE GRANULAR CLASE A (BGA_BG38) o (BGA_BG25)</v>
          </cell>
          <cell r="F2694" t="str">
            <v>M3</v>
          </cell>
          <cell r="G2694">
            <v>92677</v>
          </cell>
        </row>
        <row r="2695">
          <cell r="D2695">
            <v>11969</v>
          </cell>
          <cell r="E2695" t="str">
            <v>AGREGADOS RECICLADOS PARA SUBBASE GRANULAR (AR_SBG50)</v>
          </cell>
          <cell r="F2695" t="str">
            <v>M3</v>
          </cell>
          <cell r="G2695">
            <v>79968</v>
          </cell>
        </row>
        <row r="2696">
          <cell r="D2696">
            <v>11970</v>
          </cell>
          <cell r="E2696" t="str">
            <v>GEOTEXTIL TEJIDO PARA SEPARACIÓN</v>
          </cell>
          <cell r="F2696" t="str">
            <v>M2</v>
          </cell>
          <cell r="G2696">
            <v>4730</v>
          </cell>
        </row>
        <row r="2697">
          <cell r="D2697">
            <v>11972</v>
          </cell>
          <cell r="E2697" t="str">
            <v>CANAL DE DRENAJE MONOLÍTICO Y REJA EN CONCRETO POLIMÉRICO RD 150V H480 F900 (1.00 X 0.21 X 0.48) m</v>
          </cell>
          <cell r="F2697" t="str">
            <v>UN</v>
          </cell>
          <cell r="G2697">
            <v>490003</v>
          </cell>
        </row>
        <row r="2698">
          <cell r="D2698">
            <v>11973</v>
          </cell>
          <cell r="E2698" t="str">
            <v>CANAL DE DRENAJE MONOLÍTICO Y REJA EN CONCRETO POLÍMERICO PD 100V H230 D400 (1.00 X 0.15 X 0.23) m</v>
          </cell>
          <cell r="F2698" t="str">
            <v>UN</v>
          </cell>
          <cell r="G2698">
            <v>184450</v>
          </cell>
        </row>
        <row r="2699">
          <cell r="D2699">
            <v>11974</v>
          </cell>
          <cell r="E2699" t="str">
            <v>CANAL DE DRENAJE MONOLÍTICO Y REJA EN CONCRETO POLÍMERICO RD 200V H330 F900 (1.00 X 0.26 X 0.33) m</v>
          </cell>
          <cell r="F2699" t="str">
            <v>UN</v>
          </cell>
          <cell r="G2699">
            <v>438039</v>
          </cell>
        </row>
        <row r="2700">
          <cell r="D2700">
            <v>11975</v>
          </cell>
          <cell r="E2700" t="str">
            <v>PERFORACIÓN HORIZONTAL PARA DUCTO DE POLIETILENO D=10", INCL. BENTONITA Y POLÍMEROS REQUERIDOS E INSTALACIÓN DE TUBERÍA</v>
          </cell>
          <cell r="F2700" t="str">
            <v>ML</v>
          </cell>
          <cell r="G2700">
            <v>605700</v>
          </cell>
        </row>
        <row r="2701">
          <cell r="D2701">
            <v>11976</v>
          </cell>
          <cell r="E2701" t="str">
            <v>EQUIPO DE ELECTROFUSIÓN DE 20 mm A 350 mm (Incluye certificado de calibración).</v>
          </cell>
          <cell r="F2701" t="str">
            <v>UN</v>
          </cell>
          <cell r="G2701">
            <v>6485500</v>
          </cell>
        </row>
        <row r="2702">
          <cell r="D2702">
            <v>11977</v>
          </cell>
          <cell r="E2702" t="str">
            <v>TAPON HD EXTREMO JUNTA HIDRÁULICA D=3"</v>
          </cell>
          <cell r="F2702" t="str">
            <v>UN</v>
          </cell>
          <cell r="G2702">
            <v>93594</v>
          </cell>
        </row>
        <row r="2703">
          <cell r="D2703">
            <v>11978</v>
          </cell>
          <cell r="E2703" t="str">
            <v>TEE HD EXTREMO JUNTA HIDRÁULICA 10"x6"</v>
          </cell>
          <cell r="F2703" t="str">
            <v>UN</v>
          </cell>
          <cell r="G2703">
            <v>1234030</v>
          </cell>
        </row>
        <row r="2704">
          <cell r="D2704">
            <v>11979</v>
          </cell>
          <cell r="E2704" t="str">
            <v>CODO HD EXTREMO JUNTA HIDRÁULICA PARA PVC 22.5ºX2"</v>
          </cell>
          <cell r="F2704" t="str">
            <v>UN</v>
          </cell>
          <cell r="G2704">
            <v>71400</v>
          </cell>
        </row>
        <row r="2705">
          <cell r="D2705">
            <v>11980</v>
          </cell>
          <cell r="E2705" t="str">
            <v>ALQUILER ENTIBADO METÁLICO TIPO CAJÓN (E1A-E1B) O DESLIZANTE (E2) SEGÚN NORMA EAAB</v>
          </cell>
          <cell r="F2705" t="str">
            <v>M2</v>
          </cell>
          <cell r="G2705">
            <v>38080</v>
          </cell>
        </row>
        <row r="2706">
          <cell r="D2706">
            <v>11981</v>
          </cell>
          <cell r="E2706" t="str">
            <v>PLANTACIÓN DE ÁRBOL CARISECO H= 1.5 m (Incl. aplicación y mezcla de sustrato, tutor, amarre y siembra. Incl. transporte y disposición final de sobrantes en sitio autorizado. Suministro y plantación).</v>
          </cell>
          <cell r="F2706" t="str">
            <v>UN</v>
          </cell>
          <cell r="G2706">
            <v>234275</v>
          </cell>
        </row>
        <row r="2707">
          <cell r="D2707">
            <v>11982</v>
          </cell>
          <cell r="E2707" t="str">
            <v>PALMA ALEJANDRA H= 1.5 m (Incluye aplicación y mezcla se sustrato, tutor, amarre y siembra. Incluye transporte y disposición final de sobrantes en sitio autorizado. Suministro y plantación)</v>
          </cell>
          <cell r="F2707" t="str">
            <v>UN</v>
          </cell>
          <cell r="G2707">
            <v>258275</v>
          </cell>
        </row>
        <row r="2708">
          <cell r="D2708">
            <v>11983</v>
          </cell>
          <cell r="E2708" t="str">
            <v>SIETECUEROS H= 1.5 m (Incluye aplicación y mezcla se sustrato, tutor, amarre y siembra. Incluye transporte y disposición final de sobrantes en sitio autorizado. Suministro y plantación)</v>
          </cell>
          <cell r="F2708" t="str">
            <v>UN</v>
          </cell>
          <cell r="G2708">
            <v>233275</v>
          </cell>
        </row>
        <row r="2709">
          <cell r="D2709">
            <v>11984</v>
          </cell>
          <cell r="E2709" t="str">
            <v>CLORURO DE CALCIO (En perlas)</v>
          </cell>
          <cell r="F2709" t="str">
            <v>KG</v>
          </cell>
          <cell r="G2709">
            <v>4106</v>
          </cell>
        </row>
        <row r="2710">
          <cell r="D2710">
            <v>11985</v>
          </cell>
          <cell r="E2710" t="str">
            <v>PERFORACIÓN HORIZONTAL PARA DUCTO DE POLIETILENO D=8", INCL. BENTONITA Y POLÍMEROS REQUERIDOS E INSTALACIÓN DE TUBERÍA</v>
          </cell>
          <cell r="F2710" t="str">
            <v>ML</v>
          </cell>
          <cell r="G2710">
            <v>1095535</v>
          </cell>
        </row>
        <row r="2711">
          <cell r="D2711">
            <v>11986</v>
          </cell>
          <cell r="E2711" t="str">
            <v>LOSETA PODOTACTIL EN POLIURETANO. ANCHO 0,40m. ACABADOS SEGÚN NORMA NTC 5610. DEC. 308/2018. INCLUYE LIMPIEZA Y ALISTAMIENTO DE SUPERFICIE. INCLUYE TODOS LOS ELEMENTOS DE COLOCACION, FIJACION Y MANO</v>
          </cell>
          <cell r="F2711" t="str">
            <v>ML</v>
          </cell>
          <cell r="G2711">
            <v>56406</v>
          </cell>
        </row>
        <row r="2712">
          <cell r="D2712">
            <v>11987</v>
          </cell>
          <cell r="E2712" t="str">
            <v>CUCHARO H= 1.5 m (Incluye aplicación y mezcla se sustrato, tutor, amarre y siembra. Incluye transporte y disposición final de sobrantes en sitio autorizado. Suministro y plantación).</v>
          </cell>
          <cell r="F2712" t="str">
            <v>UN</v>
          </cell>
          <cell r="G2712">
            <v>260670</v>
          </cell>
        </row>
        <row r="2713">
          <cell r="D2713">
            <v>11988</v>
          </cell>
          <cell r="E2713" t="str">
            <v>TELA PARA CERRAMIENTO 55 gr/m2, COLOR BLANCO, ANCHO = 2.10m</v>
          </cell>
          <cell r="F2713" t="str">
            <v>ML</v>
          </cell>
          <cell r="G2713">
            <v>1601</v>
          </cell>
        </row>
        <row r="2714">
          <cell r="D2714">
            <v>11989</v>
          </cell>
          <cell r="E2714" t="str">
            <v>ESPUMA DE POLIETILENO, ANCHO = 1.00 m,  ESPESOR = 5 mm</v>
          </cell>
          <cell r="F2714" t="str">
            <v>ML</v>
          </cell>
          <cell r="G2714">
            <v>3000</v>
          </cell>
        </row>
        <row r="2715">
          <cell r="D2715">
            <v>11990</v>
          </cell>
          <cell r="E2715" t="str">
            <v>HELECHO MACHO (Incluye suministro y transporte)</v>
          </cell>
          <cell r="F2715" t="str">
            <v>UN</v>
          </cell>
          <cell r="G2715">
            <v>2500</v>
          </cell>
        </row>
        <row r="2716">
          <cell r="D2716">
            <v>11991</v>
          </cell>
          <cell r="E2716" t="str">
            <v>PERFORACIÓN HORIZONTAL PARA DUCTO DE POLIETILENO D=6", INCLUYE TUBERÍA (Incluye suministro e instalación)</v>
          </cell>
          <cell r="F2716" t="str">
            <v>ML</v>
          </cell>
          <cell r="G2716">
            <v>804504</v>
          </cell>
        </row>
        <row r="2717">
          <cell r="D2717">
            <v>11992</v>
          </cell>
          <cell r="E2717" t="str">
            <v>PERFORACIÓN HORIZONTAL PARA DUCTO DE POLIETILENO D=12", INCLUYE TUBERÍA (Incluye suministro e instalación)</v>
          </cell>
          <cell r="F2717" t="str">
            <v>ML</v>
          </cell>
          <cell r="G2717">
            <v>1651264</v>
          </cell>
        </row>
        <row r="2718">
          <cell r="D2718">
            <v>11993</v>
          </cell>
          <cell r="E2718" t="str">
            <v xml:space="preserve">ADAPTADOR TERMINAL CAMPANA PVC D=2" </v>
          </cell>
          <cell r="F2718" t="str">
            <v>UN</v>
          </cell>
          <cell r="G2718">
            <v>3894</v>
          </cell>
        </row>
        <row r="2719">
          <cell r="D2719">
            <v>11994</v>
          </cell>
          <cell r="E2719" t="str">
            <v>TEE 6"x6" PE100, PN 16 ELECTROFUSIÓN</v>
          </cell>
          <cell r="F2719" t="str">
            <v>UN</v>
          </cell>
          <cell r="G2719">
            <v>353630</v>
          </cell>
        </row>
        <row r="2720">
          <cell r="D2720">
            <v>11995</v>
          </cell>
          <cell r="E2720" t="str">
            <v>REDUCCIÓN CONCÉNTRICA PE100 PN16 6"X4"</v>
          </cell>
          <cell r="F2720" t="str">
            <v>UN</v>
          </cell>
          <cell r="G2720">
            <v>141747</v>
          </cell>
        </row>
        <row r="2721">
          <cell r="D2721">
            <v>11996</v>
          </cell>
          <cell r="E2721" t="str">
            <v>TAPON HD EXTREMO JUNTA HIDRÁULICA D=12"</v>
          </cell>
          <cell r="F2721" t="str">
            <v>UN</v>
          </cell>
          <cell r="G2721">
            <v>737229</v>
          </cell>
        </row>
        <row r="2722">
          <cell r="D2722">
            <v>11997</v>
          </cell>
          <cell r="E2722" t="str">
            <v>BASE GRANULAR CLASE B (BGB_BG38) o (BGB_BG25)</v>
          </cell>
          <cell r="F2722" t="str">
            <v>M3</v>
          </cell>
          <cell r="G2722">
            <v>84252</v>
          </cell>
        </row>
        <row r="2723">
          <cell r="D2723">
            <v>11998</v>
          </cell>
          <cell r="E2723" t="str">
            <v>BARRERA DE SEGURIDAD - SEPARADOR CICLORUTA TIPO A-165 SIN ANCLAJE (0.53m x 0.60m x 1.50m) COLOR GRIS RESISTENCIA CONCRETO 28 Mpa</v>
          </cell>
          <cell r="F2723" t="str">
            <v>UN</v>
          </cell>
          <cell r="G2723">
            <v>257050</v>
          </cell>
        </row>
        <row r="2724">
          <cell r="D2724">
            <v>12002</v>
          </cell>
          <cell r="E2724" t="str">
            <v>ALCOHOL ANTISÉPTICO (ALCOHOL AL 70%). (Según Apéndice Bioseguridad Covid 19)_ Exento de IVA de forma temporal</v>
          </cell>
          <cell r="F2724" t="str">
            <v>GLN</v>
          </cell>
          <cell r="G2724">
            <v>20002</v>
          </cell>
        </row>
        <row r="2725">
          <cell r="D2725">
            <v>12003</v>
          </cell>
          <cell r="E2725" t="str">
            <v>TOALLAS DE PAPEL PARA MANOS. TIPO Z.  DOBLE HOJA. (PAQUETE 150 HOJAS)_(Según Apéndice Bioseguridad Covid 19)</v>
          </cell>
          <cell r="F2725" t="str">
            <v>UN</v>
          </cell>
          <cell r="G2725">
            <v>5500</v>
          </cell>
        </row>
        <row r="2726">
          <cell r="D2726">
            <v>12004</v>
          </cell>
          <cell r="E2726" t="str">
            <v>DISPENSADOR PLÁSTICO DE TOALLAS TIPO Z_(Según Apéndice Bioseguridad Covid 19)</v>
          </cell>
          <cell r="F2726" t="str">
            <v>UN</v>
          </cell>
          <cell r="G2726">
            <v>40000</v>
          </cell>
        </row>
        <row r="2727">
          <cell r="D2727">
            <v>12005</v>
          </cell>
          <cell r="E2727" t="str">
            <v>MESA PLÁSTICA DE 0.72m x 0.72m x 0.72m._(Según Apéndice Bioseguridad Covid 19)</v>
          </cell>
          <cell r="F2727" t="str">
            <v>UN</v>
          </cell>
          <cell r="G2727">
            <v>64900</v>
          </cell>
        </row>
        <row r="2728">
          <cell r="D2728">
            <v>12006</v>
          </cell>
          <cell r="E2728" t="str">
            <v>TERMOMETRO INFRARROJO PARA USO EN HUMANOS, LIBRE DE CONTACTO, IMPERMEABLE. (Según Apéndice Bioseguridad Covid 19)_ Exento de IVA de forma temporal</v>
          </cell>
          <cell r="F2728" t="str">
            <v>UN</v>
          </cell>
          <cell r="G2728">
            <v>199900</v>
          </cell>
        </row>
        <row r="2729">
          <cell r="D2729">
            <v>12010</v>
          </cell>
          <cell r="E2729" t="str">
            <v>JABÓN LIQUIDO PARA MANOS. (Según Apéndice Bioseguridad Covid 19)_ Exento de IVA de forma temporal</v>
          </cell>
          <cell r="F2729" t="str">
            <v>GLN</v>
          </cell>
          <cell r="G2729">
            <v>15180</v>
          </cell>
        </row>
        <row r="2730">
          <cell r="D2730">
            <v>12011</v>
          </cell>
          <cell r="E2730" t="str">
            <v>LAVAMANOS PORTÁTIL EN ACERO INOXIDABLE CON DOS TANQUES PARA AGUA LIMPIA Y RESIDUAL DE 20 LT C/U_ (Según Apéndice Bioseguridad Covid 19)</v>
          </cell>
          <cell r="F2730" t="str">
            <v>UN</v>
          </cell>
          <cell r="G2730">
            <v>940000</v>
          </cell>
        </row>
        <row r="2731">
          <cell r="D2731">
            <v>12015</v>
          </cell>
          <cell r="E2731" t="str">
            <v>GEL ANTIBACTERIAL Antiséptico para manos sin enjuague, a base de glicerina, alcohol antiséptico al 70%, contenido máx. de agua 30%.(Según Apéndice Bioseguridad Covid 19)_ Exento IVA de forma temporal</v>
          </cell>
          <cell r="F2731" t="str">
            <v>LT</v>
          </cell>
          <cell r="G2731">
            <v>10000</v>
          </cell>
        </row>
        <row r="2732">
          <cell r="D2732">
            <v>12017</v>
          </cell>
          <cell r="E2732" t="str">
            <v>FUMIGADORA DE ESPALDA. ASPERSOR BOMBA MANUAL 20 LITROS. DESINFECCIÓN_ (Según Apéndice Bioseguridad Covid 19)</v>
          </cell>
          <cell r="F2732" t="str">
            <v>UN</v>
          </cell>
          <cell r="G2732">
            <v>195099</v>
          </cell>
        </row>
        <row r="2733">
          <cell r="D2733">
            <v>12019</v>
          </cell>
          <cell r="E2733" t="str">
            <v>BIG BAG TELA POLIPROPILENO R220 GM/2 Rollo de 100m-100cm x 100cm x 160cm Solapa/Fondo Ciego. Reata 25/30 blancos</v>
          </cell>
          <cell r="F2733" t="str">
            <v>UN</v>
          </cell>
          <cell r="G2733">
            <v>33000</v>
          </cell>
        </row>
        <row r="2734">
          <cell r="D2734">
            <v>12020</v>
          </cell>
          <cell r="E2734" t="str">
            <v>CARGUE, TRANSPORTE Y DISPOSICIÓN FINAL DE MADERA.</v>
          </cell>
          <cell r="F2734" t="str">
            <v>KG</v>
          </cell>
          <cell r="G2734">
            <v>21420</v>
          </cell>
        </row>
        <row r="2735">
          <cell r="D2735">
            <v>12021</v>
          </cell>
          <cell r="E2735" t="str">
            <v>CARGUE, TRANSPORTE Y DISPOSICIÓN FINAL DE RESIDUOS TIPO AGLOMERADO Y GUADUA.</v>
          </cell>
          <cell r="F2735" t="str">
            <v>KG</v>
          </cell>
          <cell r="G2735">
            <v>47600</v>
          </cell>
        </row>
        <row r="2736">
          <cell r="D2736">
            <v>12022</v>
          </cell>
          <cell r="E2736" t="str">
            <v>OVEROL TYVEK BLANCO</v>
          </cell>
          <cell r="F2736" t="str">
            <v>UN</v>
          </cell>
          <cell r="G2736">
            <v>21300</v>
          </cell>
        </row>
        <row r="2737">
          <cell r="D2737">
            <v>12023</v>
          </cell>
          <cell r="E2737" t="str">
            <v>RESPIRADOR ELASTOMÉRICO MEDIA CARA</v>
          </cell>
          <cell r="F2737" t="str">
            <v>UN</v>
          </cell>
          <cell r="G2737">
            <v>35000</v>
          </cell>
        </row>
        <row r="2738">
          <cell r="D2738">
            <v>12024</v>
          </cell>
          <cell r="E2738" t="str">
            <v>FILTRO P-100 PARTÍCULAS S/ACEITE HUMOS METÁLICOS VAPORES</v>
          </cell>
          <cell r="F2738" t="str">
            <v>PAR</v>
          </cell>
          <cell r="G2738">
            <v>33320</v>
          </cell>
        </row>
        <row r="2739">
          <cell r="D2739">
            <v>12025</v>
          </cell>
          <cell r="E2739" t="str">
            <v>MONOGAFAS CON VENTILACIÓN DIRECTA</v>
          </cell>
          <cell r="F2739" t="str">
            <v>PAR</v>
          </cell>
          <cell r="G2739">
            <v>8200</v>
          </cell>
        </row>
        <row r="2740">
          <cell r="D2740">
            <v>12026</v>
          </cell>
          <cell r="E2740" t="str">
            <v>GORRO DESECHABLE COFIA BLANCO</v>
          </cell>
          <cell r="F2740" t="str">
            <v>UN</v>
          </cell>
          <cell r="G2740">
            <v>157</v>
          </cell>
        </row>
        <row r="2741">
          <cell r="D2741">
            <v>12027</v>
          </cell>
          <cell r="E2741" t="str">
            <v>VYNIPEL DE 50cm x 50cm CALIBRE 6</v>
          </cell>
          <cell r="F2741" t="str">
            <v>ROLLO</v>
          </cell>
          <cell r="G2741">
            <v>29036</v>
          </cell>
        </row>
        <row r="2742">
          <cell r="D2742">
            <v>12028</v>
          </cell>
          <cell r="E2742" t="str">
            <v>DISPOSICIÓN FINAL DE RESIDUOS PELIGROSOS(MATERIALES CON CARACTERÍSTICAS DE PELIGROSIDAD TÓXICA, CORROSIVO, INFLAMABLES, EXPLOSIVOS Y/O ESPECIALES (RESIDUOS APROVECHABLES MEZCLADOS, COLCHONES, SOFÁS, F</v>
          </cell>
          <cell r="F2742" t="str">
            <v>KG</v>
          </cell>
          <cell r="G2742">
            <v>1500</v>
          </cell>
        </row>
        <row r="2743">
          <cell r="D2743">
            <v>12029</v>
          </cell>
          <cell r="E2743" t="str">
            <v>PETO PVC</v>
          </cell>
          <cell r="F2743" t="str">
            <v>UN</v>
          </cell>
          <cell r="G2743">
            <v>8330</v>
          </cell>
        </row>
        <row r="2744">
          <cell r="D2744">
            <v>12030</v>
          </cell>
          <cell r="E2744" t="str">
            <v>CANECA PLÁSTICA CON TAPA 60 LTS</v>
          </cell>
          <cell r="F2744" t="str">
            <v>UN</v>
          </cell>
          <cell r="G2744">
            <v>66640</v>
          </cell>
        </row>
        <row r="2745">
          <cell r="D2745">
            <v>12031</v>
          </cell>
          <cell r="E2745" t="str">
            <v>TAPABOCAS N95 SIN FILTRO. (Según Apéndice Bioseguridad Covid 19)_ Exento de IVA de forma temporal</v>
          </cell>
          <cell r="F2745" t="str">
            <v>UN</v>
          </cell>
          <cell r="G2745">
            <v>5000</v>
          </cell>
        </row>
        <row r="2746">
          <cell r="D2746">
            <v>12038</v>
          </cell>
          <cell r="E2746" t="str">
            <v>SERVICIO ESPECIAL DE RECOLECCIÓN A PARTIR DE CAJAS DE AMPLIROLL - APYO CON MAQUINARIA. - RECOLECCIÓN POR M3 AFORO No. 1 (Incluye pajarita)</v>
          </cell>
          <cell r="F2746" t="str">
            <v>KG</v>
          </cell>
          <cell r="G2746">
            <v>44511</v>
          </cell>
        </row>
        <row r="2747">
          <cell r="D2747">
            <v>12039</v>
          </cell>
          <cell r="E2747" t="str">
            <v>TAPABOCAS DESECHABLE. (Según Apéndice Bioseguridad Covid 19)_ Exento de IVA de forma temporal</v>
          </cell>
          <cell r="F2747" t="str">
            <v>UN</v>
          </cell>
          <cell r="G2747">
            <v>704</v>
          </cell>
        </row>
        <row r="2748">
          <cell r="D2748">
            <v>12040</v>
          </cell>
          <cell r="E2748" t="str">
            <v>HIPOCLORITO - (Según Apéndice Bioseguridad Covid 19)_ Exento de IVA de forma temporal</v>
          </cell>
          <cell r="F2748" t="str">
            <v>LT</v>
          </cell>
          <cell r="G2748">
            <v>1737</v>
          </cell>
        </row>
        <row r="2749">
          <cell r="D2749">
            <v>12041</v>
          </cell>
          <cell r="E2749" t="str">
            <v>LOSETA LISA BICAPA TPO A40 (60 X 20 x 6) cm COLOR GRIS CLARO (No incluye transporte)</v>
          </cell>
          <cell r="F2749" t="str">
            <v>M2</v>
          </cell>
          <cell r="G2749">
            <v>130008</v>
          </cell>
        </row>
        <row r="2750">
          <cell r="D2750">
            <v>12042</v>
          </cell>
          <cell r="E2750" t="str">
            <v>LOSETA LISA BICAPA TPO A40 (60 X 20 x 6) cm COLOR GRIS MEDIO (No incluye transporte)</v>
          </cell>
          <cell r="F2750" t="str">
            <v>M2</v>
          </cell>
          <cell r="G2750">
            <v>150280</v>
          </cell>
        </row>
        <row r="2751">
          <cell r="D2751">
            <v>12043</v>
          </cell>
          <cell r="E2751" t="str">
            <v>TEE PE100 PN16 12"X6"</v>
          </cell>
          <cell r="F2751" t="str">
            <v>UN</v>
          </cell>
          <cell r="G2751">
            <v>2040850</v>
          </cell>
        </row>
        <row r="2752">
          <cell r="D2752">
            <v>12044</v>
          </cell>
          <cell r="E2752" t="str">
            <v>LOSETA LISA BICAPA TPO A40 (60 X 20 x 6) cm COLOR GRIS OSCURO (No incluye transporte)</v>
          </cell>
          <cell r="F2752" t="str">
            <v>M2</v>
          </cell>
          <cell r="G2752">
            <v>155644</v>
          </cell>
        </row>
        <row r="2753">
          <cell r="D2753">
            <v>12045</v>
          </cell>
          <cell r="E2753" t="str">
            <v>ANGEO PLÁSTICO</v>
          </cell>
          <cell r="F2753" t="str">
            <v>M2</v>
          </cell>
          <cell r="G2753">
            <v>11633</v>
          </cell>
        </row>
        <row r="2754">
          <cell r="D2754">
            <v>12046</v>
          </cell>
          <cell r="E2754" t="str">
            <v>TRAGANTE CÚPULA CONCÉNTRICA DE 8"x 6" EN ALUMINIO</v>
          </cell>
          <cell r="F2754" t="str">
            <v>UN</v>
          </cell>
          <cell r="G2754">
            <v>78945</v>
          </cell>
        </row>
        <row r="2755">
          <cell r="D2755">
            <v>12048</v>
          </cell>
          <cell r="E2755" t="str">
            <v>ABONO ORGÁNICO COMPOST (No incluye transporte)</v>
          </cell>
          <cell r="F2755" t="str">
            <v>KG</v>
          </cell>
          <cell r="G2755">
            <v>320</v>
          </cell>
        </row>
        <row r="2756">
          <cell r="D2756">
            <v>12049</v>
          </cell>
          <cell r="E2756" t="str">
            <v>PIEDRA POMEZ (No incluye transporte)</v>
          </cell>
          <cell r="F2756" t="str">
            <v>KG</v>
          </cell>
          <cell r="G2756">
            <v>6000</v>
          </cell>
        </row>
        <row r="2757">
          <cell r="D2757">
            <v>12050</v>
          </cell>
          <cell r="E2757" t="str">
            <v>REJA TIPO PASARELA FUNDICIÓN CLASE DE CARGA C250, Long=500 mm, H=22 mm, Ancho=323 mm</v>
          </cell>
          <cell r="F2757" t="str">
            <v>UN</v>
          </cell>
          <cell r="G2757">
            <v>309760</v>
          </cell>
        </row>
        <row r="2758">
          <cell r="D2758">
            <v>12051</v>
          </cell>
          <cell r="E2758" t="str">
            <v>TUBERÍA PVC SANITARIA D=10"</v>
          </cell>
          <cell r="F2758" t="str">
            <v>ML</v>
          </cell>
          <cell r="G2758">
            <v>138220</v>
          </cell>
        </row>
        <row r="2759">
          <cell r="D2759">
            <v>12052</v>
          </cell>
          <cell r="E2759" t="str">
            <v>TEE PVC SANITARIA D=6"</v>
          </cell>
          <cell r="F2759" t="str">
            <v>UN</v>
          </cell>
          <cell r="G2759">
            <v>148107</v>
          </cell>
        </row>
        <row r="2760">
          <cell r="D2760">
            <v>12053</v>
          </cell>
          <cell r="E2760" t="str">
            <v>CODO 22.5° CXC PVC SANITARIA D=6"</v>
          </cell>
          <cell r="F2760" t="str">
            <v>UN</v>
          </cell>
          <cell r="G2760">
            <v>129161</v>
          </cell>
        </row>
        <row r="2761">
          <cell r="D2761">
            <v>12054</v>
          </cell>
          <cell r="E2761" t="str">
            <v>CUBIERTA EN LAMINA DE POLICARBONATO ALVEOLAR OPALIZADO DE 6mm-CURVO PARA PUENTE PEATONAL ESTACIÓN GENERAL SANTANDER CON PERFILES CURVOS Y SISTEMA DE PERFILES EN ACERO LAMINADOS EN FRÍO. (Ver Observ.)</v>
          </cell>
          <cell r="F2761" t="str">
            <v>M2</v>
          </cell>
          <cell r="G2761">
            <v>2028322</v>
          </cell>
        </row>
        <row r="2762">
          <cell r="D2762">
            <v>12055</v>
          </cell>
          <cell r="E2762" t="str">
            <v>FACHADA LATERAL ASCENSORES PARA PUENTE PEATONAL ESTACIÓN GENERAL SANTANDER EN CRISTAL BLINDADO NIVEL 1 - 15MM CERTIFICADO VITELSA - INCOLORO CON PERFILES EN PLATINA ANTIBANDÁLICA 6MM, PL (Ver Observ.)</v>
          </cell>
          <cell r="F2762" t="str">
            <v>M2</v>
          </cell>
          <cell r="G2762">
            <v>3624960</v>
          </cell>
        </row>
        <row r="2763">
          <cell r="D2763">
            <v>12056</v>
          </cell>
          <cell r="E2763" t="str">
            <v>FACHADA LATERAL - VISTA ESTACIÓN GENERAL SANTANDER EN CRISTAL BLINDADO NIVEL 2 - 15MM CERTIFICADO VITELSA - OPALIZADO CON PERFILES EN PLATINA ANTIBANDÁLICA 6MM, PLACA EXTERIOR PARA TAPA, (Ver Observ.)</v>
          </cell>
          <cell r="F2763" t="str">
            <v>M2</v>
          </cell>
          <cell r="G2763">
            <v>3968436</v>
          </cell>
        </row>
        <row r="2764">
          <cell r="D2764">
            <v>12057</v>
          </cell>
          <cell r="E2764" t="str">
            <v>FACHADA ASCENSORES - INGRESO PARA PUENTE PEATONAL ESTACIÓN GENERAL SANTANDER EN CRISTAL LAMINADO-TEMPLADO INCOLORO 5+5 - PVB 0,76mm CON SISTEMA DE PERFILES EN ACERO LAMINADOS EN FRÍO. INC(Ver Observ.)</v>
          </cell>
          <cell r="F2764" t="str">
            <v>M2</v>
          </cell>
          <cell r="G2764">
            <v>1913831</v>
          </cell>
        </row>
        <row r="2765">
          <cell r="D2765">
            <v>12058</v>
          </cell>
          <cell r="E2765" t="str">
            <v>LÍQUIDO INHIBIDOR PASIVADOR DE CORROSIÓN DEL CONCRETO REFORZADO</v>
          </cell>
          <cell r="F2765" t="str">
            <v>KG</v>
          </cell>
          <cell r="G2765">
            <v>5087</v>
          </cell>
        </row>
        <row r="2766">
          <cell r="D2766">
            <v>12059</v>
          </cell>
          <cell r="E2766" t="str">
            <v>VÁLVULA CHEQUE DE 2" CLASE 300.</v>
          </cell>
          <cell r="F2766" t="str">
            <v>UN</v>
          </cell>
          <cell r="G2766">
            <v>349373</v>
          </cell>
        </row>
        <row r="2767">
          <cell r="D2767">
            <v>12090</v>
          </cell>
          <cell r="E2767" t="str">
            <v>RECUBRIMIENTO EPÓXICO DE ALTA RESISTENCIA QUÍMICA INSENSIBLE A LA HUMEDAD</v>
          </cell>
          <cell r="F2767" t="str">
            <v>KG</v>
          </cell>
          <cell r="G2767">
            <v>86870</v>
          </cell>
        </row>
        <row r="2768">
          <cell r="D2768">
            <v>12091</v>
          </cell>
          <cell r="E2768" t="str">
            <v>SEPARADORES (ESPACIADOR) DE DUCTERÍA PARA 2 TUBOS DE Ø2" UNA Y DOBLE CARA</v>
          </cell>
          <cell r="F2768" t="str">
            <v>UN</v>
          </cell>
          <cell r="G2768">
            <v>9833</v>
          </cell>
        </row>
        <row r="2769">
          <cell r="D2769">
            <v>12092</v>
          </cell>
          <cell r="E2769" t="str">
            <v>SEPARADORES (ESPACIADOR) DE DUCTERÍA PARA 4 TUBOS DE Ø2" UNA Y DOBLE CARA</v>
          </cell>
          <cell r="F2769" t="str">
            <v>UN</v>
          </cell>
          <cell r="G2769">
            <v>15948</v>
          </cell>
        </row>
        <row r="2770">
          <cell r="D2770">
            <v>12093</v>
          </cell>
          <cell r="E2770" t="str">
            <v>SEPARADORES (ESPACIADOR) DE DUCTERÍA PARA 6 TUBOS DE Ø2" UNA Y DOBLE CARA</v>
          </cell>
          <cell r="F2770" t="str">
            <v>UN</v>
          </cell>
          <cell r="G2770">
            <v>22069</v>
          </cell>
        </row>
        <row r="2771">
          <cell r="D2771">
            <v>12094</v>
          </cell>
          <cell r="E2771" t="str">
            <v>SEPARADORES (ESPACIADOR) DE DUCTERÍA PARA 8 TUBOS DE Ø2" UNA Y DOBLE CARA</v>
          </cell>
          <cell r="F2771" t="str">
            <v>UN</v>
          </cell>
          <cell r="G2771">
            <v>26442</v>
          </cell>
        </row>
        <row r="2772">
          <cell r="D2772">
            <v>12095</v>
          </cell>
          <cell r="E2772" t="str">
            <v>SEPARADORES (ESPACIADOR) DE DUCTERÍA PARA 2 TUBOS DE Ø4" UNA Y DOBLE CARA</v>
          </cell>
          <cell r="F2772" t="str">
            <v>UN</v>
          </cell>
          <cell r="G2772">
            <v>11464</v>
          </cell>
        </row>
        <row r="2773">
          <cell r="D2773">
            <v>12096</v>
          </cell>
          <cell r="E2773" t="str">
            <v>SEPARADORES (ESPACIADOR) DE DUCTERÍA PARA 4 TUBOS DE Ø4" UNA Y DOBLE CARA</v>
          </cell>
          <cell r="F2773" t="str">
            <v>UN</v>
          </cell>
          <cell r="G2773">
            <v>19214</v>
          </cell>
        </row>
        <row r="2774">
          <cell r="D2774">
            <v>12097</v>
          </cell>
          <cell r="E2774" t="str">
            <v>SEPARADORES (ESPACIADOR) DE DUCTERÍA PARA 6 TUBOS DE Ø4" UNA Y DOBLE CARA</v>
          </cell>
          <cell r="F2774" t="str">
            <v>UN</v>
          </cell>
          <cell r="G2774">
            <v>26963</v>
          </cell>
        </row>
        <row r="2775">
          <cell r="D2775">
            <v>12098</v>
          </cell>
          <cell r="E2775" t="str">
            <v>SEPARADORES (ESPACIADOR) DE DUCTERÍA PARA 8 TUBOS DE Ø4" UNA Y DOBLE CARA</v>
          </cell>
          <cell r="F2775" t="str">
            <v>UN</v>
          </cell>
          <cell r="G2775">
            <v>32683</v>
          </cell>
        </row>
        <row r="2776">
          <cell r="D2776">
            <v>12225</v>
          </cell>
          <cell r="E2776" t="str">
            <v>SARDINEL DRENANTE h=255mm, Long=1m</v>
          </cell>
          <cell r="F2776" t="str">
            <v>UN</v>
          </cell>
          <cell r="G2776">
            <v>421755</v>
          </cell>
        </row>
        <row r="2777">
          <cell r="D2777">
            <v>12226</v>
          </cell>
          <cell r="E2777" t="str">
            <v>SARDINEL DE DRENAJE RD200 H=33cm Long=0,5m - INSPECCIÓN</v>
          </cell>
          <cell r="F2777" t="str">
            <v>UN</v>
          </cell>
          <cell r="G2777">
            <v>1594172</v>
          </cell>
        </row>
        <row r="2778">
          <cell r="D2778">
            <v>12227</v>
          </cell>
          <cell r="E2778" t="str">
            <v>SARDINEL DRENANTE h=255mm, Long=0,5m-INSPECCIÓN</v>
          </cell>
          <cell r="F2778" t="str">
            <v>UN</v>
          </cell>
          <cell r="G2778">
            <v>472905</v>
          </cell>
        </row>
        <row r="2779">
          <cell r="D2779">
            <v>12228</v>
          </cell>
          <cell r="E2779" t="str">
            <v>TAPA INICIO / FINAL PARA SARDINEL DRENANTE H=255mm</v>
          </cell>
          <cell r="F2779" t="str">
            <v>UN</v>
          </cell>
          <cell r="G2779">
            <v>391246</v>
          </cell>
        </row>
        <row r="2780">
          <cell r="D2780">
            <v>12229</v>
          </cell>
          <cell r="E2780" t="str">
            <v>TAPA INICIO / FINAL PARA SARDINEL DE DRENAJE RD 200 H33</v>
          </cell>
          <cell r="F2780" t="str">
            <v>UN</v>
          </cell>
          <cell r="G2780">
            <v>412070</v>
          </cell>
        </row>
        <row r="2781">
          <cell r="D2781">
            <v>12234</v>
          </cell>
          <cell r="E2781" t="str">
            <v>BLOQUE DE CEMENTO MACIZO 4.2MPA VERDE DE 6X10X20 cm.</v>
          </cell>
          <cell r="F2781" t="str">
            <v>UN</v>
          </cell>
          <cell r="G2781">
            <v>993</v>
          </cell>
        </row>
        <row r="2782">
          <cell r="D2782">
            <v>12235</v>
          </cell>
          <cell r="E2782" t="str">
            <v>MICROFIBRA SINTÉTICA MULTIFILAMENTO  DE POLIPROPILENO</v>
          </cell>
          <cell r="F2782" t="str">
            <v>KG</v>
          </cell>
          <cell r="G2782">
            <v>30226</v>
          </cell>
        </row>
        <row r="2783">
          <cell r="D2783">
            <v>12236</v>
          </cell>
          <cell r="E2783" t="str">
            <v>RESISTENCIA A LA TRACCIÓN DE RECUBRIMIENTOS, UTILIZANDO PROBADORES PORTÁTILES DE ADHERENCIA</v>
          </cell>
          <cell r="F2783" t="str">
            <v>UN</v>
          </cell>
          <cell r="G2783">
            <v>255850</v>
          </cell>
        </row>
        <row r="2784">
          <cell r="D2784">
            <v>12237</v>
          </cell>
          <cell r="E2784" t="str">
            <v>TRACCIÓN DE LAMINA EN ALUMINIO</v>
          </cell>
          <cell r="F2784" t="str">
            <v>UN</v>
          </cell>
          <cell r="G2784">
            <v>136500</v>
          </cell>
        </row>
        <row r="2785">
          <cell r="D2785">
            <v>12238</v>
          </cell>
          <cell r="E2785" t="str">
            <v>FLEXIÓN DE LAMINA EN ALUMINIO</v>
          </cell>
          <cell r="F2785" t="str">
            <v>UN</v>
          </cell>
          <cell r="G2785">
            <v>112500</v>
          </cell>
        </row>
        <row r="2786">
          <cell r="D2786">
            <v>12239</v>
          </cell>
          <cell r="E2786" t="str">
            <v>SUBBASE GRANULAR PEA CLASE A - (SBG_PEA_A_50)</v>
          </cell>
          <cell r="F2786" t="str">
            <v>M3</v>
          </cell>
          <cell r="G2786">
            <v>43201</v>
          </cell>
        </row>
        <row r="2787">
          <cell r="D2787">
            <v>12240</v>
          </cell>
          <cell r="E2787" t="str">
            <v>SUBBASE GRANULAR PEA CLASE A - (SBG_PEA_A_64)</v>
          </cell>
          <cell r="F2787" t="str">
            <v>M3</v>
          </cell>
          <cell r="G2787">
            <v>43201</v>
          </cell>
        </row>
        <row r="2788">
          <cell r="D2788">
            <v>12241</v>
          </cell>
          <cell r="E2788" t="str">
            <v>SUBBASE GRANULAR PEA CLASE B - (SBG_PEA_B_50)</v>
          </cell>
          <cell r="F2788" t="str">
            <v>M3</v>
          </cell>
          <cell r="G2788">
            <v>41500</v>
          </cell>
        </row>
        <row r="2789">
          <cell r="D2789">
            <v>12242</v>
          </cell>
          <cell r="E2789" t="str">
            <v>FIBRAS METÁLICAS</v>
          </cell>
          <cell r="F2789" t="str">
            <v>KG</v>
          </cell>
          <cell r="G2789">
            <v>6312</v>
          </cell>
        </row>
        <row r="2790">
          <cell r="D2790">
            <v>12243</v>
          </cell>
          <cell r="E2790" t="str">
            <v>SUBBASE GRANULAR PEA CLASE B - (SBG_PEA_B_64)</v>
          </cell>
          <cell r="F2790" t="str">
            <v>M3</v>
          </cell>
          <cell r="G2790">
            <v>41500</v>
          </cell>
        </row>
        <row r="2791">
          <cell r="D2791">
            <v>12244</v>
          </cell>
          <cell r="E2791" t="str">
            <v>MATERIAL MARGINAL</v>
          </cell>
          <cell r="F2791" t="str">
            <v>M3</v>
          </cell>
          <cell r="G2791">
            <v>7000</v>
          </cell>
        </row>
        <row r="2792">
          <cell r="D2792">
            <v>12245</v>
          </cell>
          <cell r="E2792" t="str">
            <v>AGREGADOS RECICLADOS PARA BASE GRANULAR (AR_BG38)</v>
          </cell>
          <cell r="F2792" t="str">
            <v>M3</v>
          </cell>
          <cell r="G2792">
            <v>65450</v>
          </cell>
        </row>
        <row r="2793">
          <cell r="D2793">
            <v>12246</v>
          </cell>
          <cell r="E2793" t="str">
            <v>AGREGADOS RECICLADOS PARA BASE GRANULAR (AR_BG25)</v>
          </cell>
          <cell r="F2793" t="str">
            <v>M3</v>
          </cell>
          <cell r="G2793">
            <v>65450</v>
          </cell>
        </row>
        <row r="2794">
          <cell r="D2794">
            <v>12247</v>
          </cell>
          <cell r="E2794" t="str">
            <v>AGREGADOS RECICLADOS PARA SUBBASE GRANULAR PEA (AR_SBG_PEA50)</v>
          </cell>
          <cell r="F2794" t="str">
            <v>M3</v>
          </cell>
          <cell r="G2794">
            <v>44030</v>
          </cell>
        </row>
        <row r="2795">
          <cell r="D2795">
            <v>12248</v>
          </cell>
          <cell r="E2795" t="str">
            <v>AGREGADOS RECICLADOS PARA SUBBASE GRANULAR PEA (AR_SBG_PEA64)</v>
          </cell>
          <cell r="F2795" t="str">
            <v>M3</v>
          </cell>
          <cell r="G2795">
            <v>51170</v>
          </cell>
        </row>
        <row r="2796">
          <cell r="D2796">
            <v>12249</v>
          </cell>
          <cell r="E2796" t="str">
            <v>GRANO DE CAUCHO RECICLADO (GCR)</v>
          </cell>
          <cell r="F2796" t="str">
            <v>KG</v>
          </cell>
          <cell r="G2796">
            <v>1547</v>
          </cell>
        </row>
        <row r="2797">
          <cell r="D2797">
            <v>12250</v>
          </cell>
          <cell r="E2797" t="str">
            <v>CONCRETO AUTOCOMPACTANTE 24 Mpa (245 Kg/cm2)</v>
          </cell>
          <cell r="F2797" t="str">
            <v>M3</v>
          </cell>
          <cell r="G2797">
            <v>452200</v>
          </cell>
        </row>
        <row r="2798">
          <cell r="D2798">
            <v>12251</v>
          </cell>
          <cell r="E2798" t="str">
            <v>CONCRETO AUTOCOMPACTANTE 28 Mpa (280 Kg/cm2)</v>
          </cell>
          <cell r="F2798" t="str">
            <v>M3</v>
          </cell>
          <cell r="G2798">
            <v>470050</v>
          </cell>
        </row>
        <row r="2799">
          <cell r="D2799">
            <v>12252</v>
          </cell>
          <cell r="E2799" t="str">
            <v>CONCRETO AUTOCOMPACTANTE 44 Mpa (420 Kg/cm2)</v>
          </cell>
          <cell r="F2799" t="str">
            <v>M3</v>
          </cell>
          <cell r="G2799">
            <v>559300</v>
          </cell>
        </row>
        <row r="2800">
          <cell r="D2800">
            <v>12253</v>
          </cell>
          <cell r="E2800" t="e">
            <v>#VALUE!</v>
          </cell>
          <cell r="F2800" t="str">
            <v>Km-Car</v>
          </cell>
          <cell r="G2800">
            <v>154700</v>
          </cell>
        </row>
        <row r="2801">
          <cell r="D2801">
            <v>12254</v>
          </cell>
          <cell r="E2801" t="e">
            <v>#VALUE!</v>
          </cell>
          <cell r="F2801" t="str">
            <v>Km-Car</v>
          </cell>
          <cell r="G2801">
            <v>154700</v>
          </cell>
        </row>
        <row r="2802">
          <cell r="D2802">
            <v>12255</v>
          </cell>
          <cell r="E2802" t="e">
            <v>#VALUE!</v>
          </cell>
          <cell r="F2802" t="str">
            <v>Km-Car</v>
          </cell>
          <cell r="G2802">
            <v>154700</v>
          </cell>
        </row>
        <row r="2803">
          <cell r="D2803">
            <v>12256</v>
          </cell>
          <cell r="E2803" t="e">
            <v>#VALUE!</v>
          </cell>
          <cell r="F2803" t="str">
            <v>Km-Car</v>
          </cell>
          <cell r="G2803">
            <v>154700</v>
          </cell>
        </row>
        <row r="2804">
          <cell r="D2804">
            <v>12257</v>
          </cell>
          <cell r="E2804" t="str">
            <v>RESISTENCIA A LA COMPRESIÓN INCONFINADA DE MEZCLAS COMPACTADAS DE SUELO-CAL CON MEDICIÓN DE ESFUERZO-DEFORMACIÓN</v>
          </cell>
          <cell r="F2804" t="str">
            <v>UN</v>
          </cell>
          <cell r="G2804">
            <v>71284</v>
          </cell>
        </row>
        <row r="2805">
          <cell r="D2805">
            <v>12258</v>
          </cell>
          <cell r="E2805" t="str">
            <v>TINTAS PENETRANTES</v>
          </cell>
          <cell r="F2805" t="str">
            <v>DIA</v>
          </cell>
          <cell r="G2805">
            <v>630700</v>
          </cell>
        </row>
        <row r="2806">
          <cell r="D2806">
            <v>12259</v>
          </cell>
          <cell r="E2806" t="str">
            <v>PARTÍCULAS MAGNÉTICAS</v>
          </cell>
          <cell r="F2806" t="str">
            <v>DIA</v>
          </cell>
          <cell r="G2806">
            <v>630700</v>
          </cell>
        </row>
        <row r="2807">
          <cell r="D2807">
            <v>12260</v>
          </cell>
          <cell r="E2807" t="str">
            <v>EVALUACIÓN DE ADHERENCIA DEL RECUBRIMIENTO APLICADO</v>
          </cell>
          <cell r="F2807" t="str">
            <v>DIA</v>
          </cell>
          <cell r="G2807">
            <v>535500</v>
          </cell>
        </row>
        <row r="2808">
          <cell r="D2808">
            <v>12261</v>
          </cell>
          <cell r="E2808" t="str">
            <v>CALIBRACIÓN DE ESPESORES DE PELÍCULA SECA</v>
          </cell>
          <cell r="F2808" t="str">
            <v>DIA</v>
          </cell>
          <cell r="G2808">
            <v>476000</v>
          </cell>
        </row>
        <row r="2809">
          <cell r="D2809">
            <v>12262</v>
          </cell>
          <cell r="E2809" t="str">
            <v>EVALUACIÓN DEL ESPESOR DE PELICULA DE ZINC - CALIBRACIÓN DE ESPESORES DE PELÍCULA SECA</v>
          </cell>
          <cell r="F2809" t="str">
            <v>DIA</v>
          </cell>
          <cell r="G2809">
            <v>523600</v>
          </cell>
        </row>
        <row r="2810">
          <cell r="D2810">
            <v>12263</v>
          </cell>
          <cell r="E2810" t="str">
            <v>VALORACIÓN DE LA CONTINUIDAD EN PELÍCULA</v>
          </cell>
          <cell r="F2810" t="str">
            <v>DIA</v>
          </cell>
          <cell r="G2810">
            <v>428400</v>
          </cell>
        </row>
        <row r="2811">
          <cell r="D2811">
            <v>12264</v>
          </cell>
          <cell r="E2811" t="str">
            <v>MÉTODO DE ENSAYO PARA DETERMINAR LA FINURA DEL CEMENTO HIDRÁULICO UTILIZANDO EL TAMIZ DE 45 mm (No. 325)</v>
          </cell>
          <cell r="F2811" t="str">
            <v>UN</v>
          </cell>
          <cell r="G2811">
            <v>64379</v>
          </cell>
        </row>
        <row r="2812">
          <cell r="D2812">
            <v>12265</v>
          </cell>
          <cell r="E2812" t="str">
            <v>TUBERÍA Ø4" EN HIERRO GALVANIZADO</v>
          </cell>
          <cell r="F2812" t="str">
            <v>ML</v>
          </cell>
          <cell r="G2812">
            <v>80664</v>
          </cell>
        </row>
        <row r="2813">
          <cell r="D2813">
            <v>12266</v>
          </cell>
          <cell r="E2813" t="str">
            <v>ULTRASONIDO</v>
          </cell>
          <cell r="F2813" t="str">
            <v>DIA</v>
          </cell>
          <cell r="G2813">
            <v>1428000</v>
          </cell>
        </row>
        <row r="2814">
          <cell r="D2814">
            <v>12267</v>
          </cell>
          <cell r="E2814" t="str">
            <v>LAVAMANOS PORTATIL DE PEDAL TIPO MANOS LIBRES.</v>
          </cell>
          <cell r="F2814" t="str">
            <v>UN</v>
          </cell>
          <cell r="G2814">
            <v>773500</v>
          </cell>
        </row>
        <row r="2815">
          <cell r="D2815">
            <v>12268</v>
          </cell>
          <cell r="E2815" t="str">
            <v>CALIBRACION TERMOMETRO DIGITAL</v>
          </cell>
          <cell r="F2815" t="str">
            <v>UN</v>
          </cell>
          <cell r="G2815">
            <v>83300</v>
          </cell>
        </row>
        <row r="2816">
          <cell r="D2816">
            <v>12269</v>
          </cell>
          <cell r="E2816" t="str">
            <v>TERMOMETRO DIGITAL INFRAROJO PARA USO EN HUMANOS, LIBRE DE CONTACTO, IMPERMEABLE</v>
          </cell>
          <cell r="F2816" t="str">
            <v>UN</v>
          </cell>
          <cell r="G2816">
            <v>124950</v>
          </cell>
        </row>
        <row r="2817">
          <cell r="D2817">
            <v>12270</v>
          </cell>
          <cell r="E2817" t="str">
            <v>DISPENSADOR DE JABÓN LÍQUIDO O GEL ANTIBACTERIAL - ALCOHOL, CON PEDAL METÁLICO</v>
          </cell>
          <cell r="F2817" t="str">
            <v>UN</v>
          </cell>
          <cell r="G2817">
            <v>139900</v>
          </cell>
        </row>
        <row r="2818">
          <cell r="D2818">
            <v>12271</v>
          </cell>
          <cell r="E2818" t="str">
            <v>RECOLECCION, TRANSPORTE Y DISPOSICION DE RESIDUOS LÍQUIDOS PROVENIENTES DE LAVAMANOS PORTATILES. (INCLUYE EQUIPO DE SUCCIÓN)</v>
          </cell>
          <cell r="F2818" t="str">
            <v>M3</v>
          </cell>
          <cell r="G2818">
            <v>214200</v>
          </cell>
        </row>
        <row r="2819">
          <cell r="D2819">
            <v>12272</v>
          </cell>
          <cell r="E2819" t="str">
            <v>BOTIQUIN TIPO B DOTADO PORTATIL</v>
          </cell>
          <cell r="F2819" t="str">
            <v>UN</v>
          </cell>
          <cell r="G2819">
            <v>388000</v>
          </cell>
        </row>
        <row r="2820">
          <cell r="D2820">
            <v>12273</v>
          </cell>
          <cell r="E2820" t="str">
            <v xml:space="preserve">Centro fundacional Usaquen - BANCA VIRO EN CONCRETO DE 3 m DE LONGITUD Y 1730Kg DE PESO. (Incluye suministro e instalación y transporte. No incluye descargue). </v>
          </cell>
          <cell r="F2820" t="str">
            <v>UN</v>
          </cell>
          <cell r="G2820">
            <v>11305000</v>
          </cell>
        </row>
        <row r="2821">
          <cell r="D2821">
            <v>12274</v>
          </cell>
          <cell r="E2821" t="str">
            <v>Centro fundacional Usaquen - BOLARDO KINDEN EN CONCRETO</v>
          </cell>
          <cell r="F2821" t="str">
            <v>UN</v>
          </cell>
          <cell r="G2821">
            <v>380800</v>
          </cell>
        </row>
        <row r="2822">
          <cell r="D2822">
            <v>12275</v>
          </cell>
          <cell r="E2822" t="str">
            <v>Centro fundacional Usaquen - TUBO POLIPROPILENO HDPE 800mm (32")</v>
          </cell>
          <cell r="F2822" t="str">
            <v>ML</v>
          </cell>
          <cell r="G2822">
            <v>751128</v>
          </cell>
        </row>
        <row r="2823">
          <cell r="D2823">
            <v>12276</v>
          </cell>
          <cell r="E2823" t="e">
            <v>#VALUE!</v>
          </cell>
          <cell r="F2823" t="str">
            <v>M2</v>
          </cell>
          <cell r="G2823">
            <v>5730</v>
          </cell>
        </row>
        <row r="2824">
          <cell r="D2824">
            <v>12277</v>
          </cell>
          <cell r="E2824" t="str">
            <v>AFOROS DE TRANSITO (MOTORIZADOS Y NO MOTORIZADOS) A PARTIR DE CAPTURA DE VIDEO. Incluye digitación y entrega de base de datos en archivo Excel. Captura día hábil y no hábil, con sus respectivos movimientos. Incluye todos los costos directos e indirectos</v>
          </cell>
          <cell r="F2824" t="str">
            <v>HR</v>
          </cell>
          <cell r="G2824">
            <v>210374</v>
          </cell>
        </row>
        <row r="2825">
          <cell r="D2825">
            <v>12278</v>
          </cell>
          <cell r="E2825" t="str">
            <v>Proyecto Av.Boyacá desde la AC 170 hasta la AC 183: LOSETA PREFABRICADA A51 (20x40x6cm) COLOR OCRE</v>
          </cell>
          <cell r="F2825" t="str">
            <v>M2</v>
          </cell>
          <cell r="G2825">
            <v>32474</v>
          </cell>
        </row>
        <row r="2826">
          <cell r="D2826">
            <v>12279</v>
          </cell>
          <cell r="E2826" t="str">
            <v>Proyecto Av.Boyacá desde la AC 170 hasta la AC 183: LOSETA PREFABRICADA A51 (20x40x6cm) COLOR ARENA</v>
          </cell>
          <cell r="F2826" t="str">
            <v>M2</v>
          </cell>
          <cell r="G2826">
            <v>32474</v>
          </cell>
        </row>
        <row r="2827">
          <cell r="D2827">
            <v>12280</v>
          </cell>
          <cell r="E2827" t="str">
            <v>Proyecto Av.Boyacá desde la AC 170 hasta la AC 183: LOSETA PREFABRICADA A51 (20x40x6cm) COLOR GRIS</v>
          </cell>
          <cell r="F2827" t="str">
            <v>M2</v>
          </cell>
          <cell r="G2827">
            <v>30213</v>
          </cell>
        </row>
        <row r="2828">
          <cell r="D2828">
            <v>12281</v>
          </cell>
          <cell r="E2828" t="str">
            <v>Proyecto Av.Boyacá desde la AC 170 hasta la AC 183: LOSETA PREFABRICADA A55 TACTIL ALERTA (40x40x6cm) COLOR AMARILLO</v>
          </cell>
          <cell r="F2828" t="str">
            <v>M2</v>
          </cell>
          <cell r="G2828">
            <v>46667</v>
          </cell>
        </row>
        <row r="2829">
          <cell r="D2829">
            <v>12282</v>
          </cell>
          <cell r="E2829" t="str">
            <v>Proyecto Av.Boyacá desde la AC 170 hasta la AC 183: GEOBLOQUE DE POLIESTIRENO EXPANDIDO  EPS DENSIDAD 29 a 30 Kg/m3</v>
          </cell>
          <cell r="F2829" t="str">
            <v>M3</v>
          </cell>
          <cell r="G2829">
            <v>535500</v>
          </cell>
        </row>
        <row r="2830">
          <cell r="D2830">
            <v>12283</v>
          </cell>
          <cell r="E2830" t="str">
            <v>Proyecto Av.Boyacá desde la AC 170 hasta la AC 183: COLLAR DERIVACIÓN DE 8" x 1"</v>
          </cell>
          <cell r="F2830" t="str">
            <v>UN</v>
          </cell>
          <cell r="G2830">
            <v>60036</v>
          </cell>
        </row>
        <row r="2831">
          <cell r="D2831">
            <v>12284</v>
          </cell>
          <cell r="E2831" t="str">
            <v>Proyecto Av.Boyacá desde la AC 170 hasta la AC 183_CAMARA PREFABRICADA PZ8  RECTA DIAMETRO INTERNO: 1.10m , ESPESOR DE PARED: 0.126 , INCLUYE AROTAPA Y TAPA</v>
          </cell>
          <cell r="F2831" t="str">
            <v>UN</v>
          </cell>
          <cell r="G2831">
            <v>9503816</v>
          </cell>
        </row>
        <row r="2832">
          <cell r="D2832">
            <v>12285</v>
          </cell>
          <cell r="E2832" t="str">
            <v>Proyecto Av.Boyacá desde la AC 170 hasta la AC 183: CAMARA PZ10 PREFABRICADA RECTA DIAMETRO INTERNO: 1.20m , ESPESOR DE PARED: 0.136 , INCLUYE AROTAPA Y TAPA</v>
          </cell>
          <cell r="F2832" t="str">
            <v>UN</v>
          </cell>
          <cell r="G2832">
            <v>10002712</v>
          </cell>
        </row>
        <row r="2833">
          <cell r="D2833">
            <v>12286</v>
          </cell>
          <cell r="E2833" t="str">
            <v>Proyecto Av.Boyacá desde la AC 170 hasta la AC 183: POSTE EN MADERA ESTRUCTURAL INMUNIZADA (EUCALIPTO) DIAMETRO 17 A 20cm</v>
          </cell>
          <cell r="F2833" t="str">
            <v>ML</v>
          </cell>
          <cell r="G2833">
            <v>68544</v>
          </cell>
        </row>
        <row r="2834">
          <cell r="D2834">
            <v>12287</v>
          </cell>
          <cell r="E2834" t="str">
            <v>Proyecto Intersección a Desnivel Autopista Sur (NQS) con Av. Bosa: SEÑAL INFORMATIVA SI-28, TABLERO 85.01cm x 26.00cm REFLECTIVO ALTA INTENSIDAD, PEDESTAL EN ÁNGULO DE 2"x2"x1/4" H= 2.60m EN PINTURA ELECTROSTÁTICA. (Incluye Suministro e Instalación).</v>
          </cell>
          <cell r="F2834" t="str">
            <v>UN</v>
          </cell>
          <cell r="G2834">
            <v>417896</v>
          </cell>
        </row>
        <row r="2835">
          <cell r="D2835">
            <v>12288</v>
          </cell>
          <cell r="E2835" t="str">
            <v>Proyecto Intersección a Desnivel Autopista Sur (NQS) con Av. Bosa: JUNTA DE DILATACIÓN ELASTOMÉRICA 230 MOVIMIENTO 230mm+/-115mm MODULOS 1.83 m</v>
          </cell>
          <cell r="F2835" t="str">
            <v>ML</v>
          </cell>
          <cell r="G2835">
            <v>3683191</v>
          </cell>
        </row>
        <row r="2836">
          <cell r="D2836">
            <v>12289</v>
          </cell>
          <cell r="E2836" t="str">
            <v>Proyecto Intersección a Desnivel Autopista Sur (NQS) con Av. Bosa: CEMENTO ASFÁLTICO 60-70</v>
          </cell>
          <cell r="F2836" t="str">
            <v>KG</v>
          </cell>
          <cell r="G2836">
            <v>1753</v>
          </cell>
        </row>
        <row r="2837">
          <cell r="D2837">
            <v>12290</v>
          </cell>
          <cell r="E2837" t="str">
            <v>Proyecto Intersección a Desnivel Autopista Sur (NQS) con Av. Bosa: TUBERÍA HD, ACUEDUCTO, PN 16, D=300 MM - 12"</v>
          </cell>
          <cell r="F2837" t="str">
            <v>ML</v>
          </cell>
          <cell r="G2837">
            <v>46433</v>
          </cell>
        </row>
        <row r="2838">
          <cell r="D2838">
            <v>12291</v>
          </cell>
          <cell r="E2838" t="str">
            <v>Proyecto Intersección a Desnivel Autopista Sur (NQS) con Av. Bosa: TUBERÍA HD, ACUEDUCTO, PN 16, D=150 MM - 6"</v>
          </cell>
          <cell r="F2838" t="str">
            <v>ML</v>
          </cell>
          <cell r="G2838">
            <v>20895</v>
          </cell>
        </row>
        <row r="2839">
          <cell r="D2839">
            <v>12292</v>
          </cell>
          <cell r="E2839" t="str">
            <v>Proyecto Intersección a Desnivel Autopista Sur (NQS) con Av. Bosa: TUBERÍA HD, ACUEDUCTO, PN 16, D=100 MM - 4"</v>
          </cell>
          <cell r="F2839" t="str">
            <v>ML</v>
          </cell>
          <cell r="G2839">
            <v>16040</v>
          </cell>
        </row>
        <row r="2840">
          <cell r="D2840">
            <v>12293</v>
          </cell>
          <cell r="E2840" t="str">
            <v>Proyecto Intersección a Desnivel Autopista Sur (NQS) con Av. Bosa: TUBERÍA HD, ACUEDUCTO, PN 16, D=200 mm - 8"</v>
          </cell>
          <cell r="F2840" t="str">
            <v>ML</v>
          </cell>
          <cell r="G2840">
            <v>27016</v>
          </cell>
        </row>
        <row r="2841">
          <cell r="D2841">
            <v>12294</v>
          </cell>
          <cell r="E2841" t="str">
            <v>Proyecto Intersección a Desnivel Autopista Sur (NQS) con Av. Bosa: TUBERÍA HD, ACUEDUCTO, PN 16, D=400 MM - 14"</v>
          </cell>
          <cell r="F2841" t="str">
            <v>ML</v>
          </cell>
          <cell r="G2841">
            <v>55930</v>
          </cell>
        </row>
        <row r="2842">
          <cell r="D2842">
            <v>12295</v>
          </cell>
          <cell r="E2842" t="str">
            <v>Proyecto Intersección a Desnivel Autopista Sur (NQS) con Av. Bosa: CENIZA</v>
          </cell>
          <cell r="F2842" t="str">
            <v>M3</v>
          </cell>
          <cell r="G2842">
            <v>46270</v>
          </cell>
        </row>
        <row r="2843">
          <cell r="D2843">
            <v>12296</v>
          </cell>
          <cell r="E2843" t="str">
            <v>Proyecto Intersección a Desnivel Autopista Sur (NQS) con Av. Bosa: JUNTA DE DILATACIÓN ELASTOMÉRICA 160 MOVIMIENTO 160mm+/-80mm MODULOS 2 m</v>
          </cell>
          <cell r="F2843" t="str">
            <v>ML</v>
          </cell>
          <cell r="G2843">
            <v>2562006</v>
          </cell>
        </row>
        <row r="2844">
          <cell r="D2844">
            <v>12297</v>
          </cell>
          <cell r="E2844" t="str">
            <v>Proyecto Intersección a Desnivel Autopista Sur (NQS) con Av. Bosa: BASE BG TIPO A ESTABILIZADA CON ASFALTO EN CALIENTE (ASFALTO 5% 80-100)_ENTREGADO EN PLANTA</v>
          </cell>
          <cell r="F2844" t="str">
            <v>M3</v>
          </cell>
          <cell r="G2844">
            <v>432261</v>
          </cell>
        </row>
        <row r="2845">
          <cell r="D2845">
            <v>12298</v>
          </cell>
          <cell r="E2845" t="str">
            <v>Proyecto Intersección a Desnivel Autopista Sur (NQS) con Av. Bosa: TAPA DE SEGURIDAD Ø0.60m SEGÚN NP-013 EAAB (TAPAS PARA ACUEDUCTO ANEXO NP-013-8 ANEXO H)</v>
          </cell>
          <cell r="F2845" t="str">
            <v>UN</v>
          </cell>
          <cell r="G2845">
            <v>2370480</v>
          </cell>
        </row>
        <row r="2846">
          <cell r="D2846">
            <v>12299</v>
          </cell>
          <cell r="E2846" t="str">
            <v>Proyecto Intersección a Desnivel Autopista Sur (NQS) con Av. Bosa: TANQUE + TAPA FILTRO ANAEROBICO 2000 LT NEGRO/TAPA ROJA</v>
          </cell>
          <cell r="F2846" t="str">
            <v>UN</v>
          </cell>
          <cell r="G2846">
            <v>1630879</v>
          </cell>
        </row>
        <row r="2847">
          <cell r="D2847">
            <v>12300</v>
          </cell>
          <cell r="E2847" t="str">
            <v>Proyecto Intersección a Desnivel Autopista Sur (NQS) con Av. Bosa: CODO 90° BRIDADO, D 3" (DN80), ASTM A126, GALVANIZADO ASTM A123, GR. 65-45-12 CONEXIONES BRIDADAS ASME B16.42, RF, CLASE 150 LB</v>
          </cell>
          <cell r="F2847" t="str">
            <v>UN</v>
          </cell>
          <cell r="G2847">
            <v>273532</v>
          </cell>
        </row>
        <row r="2848">
          <cell r="D2848">
            <v>12301</v>
          </cell>
          <cell r="E2848" t="e">
            <v>#VALUE!</v>
          </cell>
          <cell r="F2848" t="str">
            <v>ML</v>
          </cell>
          <cell r="G2848">
            <v>1612019</v>
          </cell>
        </row>
        <row r="2849">
          <cell r="D2849">
            <v>12302</v>
          </cell>
          <cell r="E2849" t="str">
            <v>Proyecto Intersección a Desnivel Autopista Sur (NQS) con Av. Bosa: AISLADOR SÍSMICO CON NÚCLEO DE PLOMO (DIÁMETRO 1.20 m, DESPLAZAMIENTO MÁXIMO 150 mm Y CARGA AXIAL MÁXIMA 10000 kN).  INCLUYE ENSAYO DE CALIDAD LRB AL 20%</v>
          </cell>
          <cell r="F2849" t="str">
            <v>UN</v>
          </cell>
          <cell r="G2849">
            <v>97620644</v>
          </cell>
        </row>
        <row r="2850">
          <cell r="D2850">
            <v>12303</v>
          </cell>
          <cell r="E2850" t="str">
            <v>Proyecto Intersección a Desnivel Autopista Sur (NQS) con Av. Bosa: CEMENTO EXPANSIVO</v>
          </cell>
          <cell r="F2850" t="str">
            <v>KG</v>
          </cell>
          <cell r="G2850">
            <v>4250</v>
          </cell>
        </row>
        <row r="2851">
          <cell r="D2851">
            <v>12304</v>
          </cell>
          <cell r="E2851" t="str">
            <v>Proyecto Intersección a Desnivel Autopista Sur (NQS) con Av. Bosa: ROBLE AUSTRALIANO H=1.5 (Incluye siembra, tierra, abono, transporte y tutor)</v>
          </cell>
          <cell r="F2851" t="str">
            <v>UN</v>
          </cell>
          <cell r="G2851">
            <v>74899</v>
          </cell>
        </row>
        <row r="2852">
          <cell r="D2852">
            <v>12305</v>
          </cell>
          <cell r="E2852" t="str">
            <v>Proyecto Intersección a Desnivel Autopista Sur (NQS) con Av. Bosa: CAUCHO TEQUENDAMA H=1.5 (Incluye siembra, tierra, abono, transporte y tutor)</v>
          </cell>
          <cell r="F2852" t="str">
            <v>UN</v>
          </cell>
          <cell r="G2852">
            <v>49365</v>
          </cell>
        </row>
        <row r="2853">
          <cell r="D2853">
            <v>12306</v>
          </cell>
          <cell r="E2853" t="e">
            <v>#VALUE!</v>
          </cell>
          <cell r="F2853" t="str">
            <v>ML</v>
          </cell>
          <cell r="G2853">
            <v>733561</v>
          </cell>
        </row>
        <row r="2854">
          <cell r="D2854">
            <v>12307</v>
          </cell>
          <cell r="E2854" t="str">
            <v>Proyecto Intersección a Desnivel Autopista Sur (NQS) con Av. Bosa: Cinturón de Cierre en Acero φ16" revestido con Pintura Anticorrosiva. L=0,30m. Fabricado a partir de Lámina ASTM A 36 de Espesor 6mm. Presión de Trabajo = 150 psi.</v>
          </cell>
          <cell r="F2854" t="str">
            <v>UN</v>
          </cell>
          <cell r="G2854">
            <v>307766</v>
          </cell>
        </row>
        <row r="2855">
          <cell r="D2855">
            <v>12308</v>
          </cell>
          <cell r="E2855" t="e">
            <v>#VALUE!</v>
          </cell>
          <cell r="F2855" t="str">
            <v>UN</v>
          </cell>
          <cell r="G2855">
            <v>3726821</v>
          </cell>
        </row>
        <row r="2856">
          <cell r="D2856">
            <v>12309</v>
          </cell>
          <cell r="E2856" t="str">
            <v>Proyecto Intersección a Desnivel Autopista Sur (NQS) con Av. Bosa: Cinturón de Cierre en Acero φ 24" revestido con Pintura Anticorrosiva. L=0,30m. Fabricado apartir de Lámina ASTM A 36 de Espesor 6mm. Presión de Trabajo = 150 psi.</v>
          </cell>
          <cell r="F2856" t="str">
            <v>UN</v>
          </cell>
          <cell r="G2856">
            <v>484809</v>
          </cell>
        </row>
        <row r="2857">
          <cell r="D2857">
            <v>12310</v>
          </cell>
          <cell r="E2857" t="str">
            <v>Proyecto Intersección a Desnivel Autopista Sur (NQS) con Av. Bosa: Cinturón de Cierre en Acero φ36" revestido con Pintura Anticorrosiva. L=0,30m. Fabricado apartir de Lámina ASTM A 36 de Espesor 6mm. Presión de Trabajo = 150 psi.</v>
          </cell>
          <cell r="F2857" t="str">
            <v>UN</v>
          </cell>
          <cell r="G2857">
            <v>659152</v>
          </cell>
        </row>
        <row r="2858">
          <cell r="D2858">
            <v>12311</v>
          </cell>
          <cell r="E2858" t="e">
            <v>#VALUE!</v>
          </cell>
          <cell r="F2858" t="str">
            <v>UN</v>
          </cell>
          <cell r="G2858">
            <v>11763854</v>
          </cell>
        </row>
        <row r="2859">
          <cell r="D2859">
            <v>12312</v>
          </cell>
          <cell r="E2859" t="e">
            <v>#VALUE!</v>
          </cell>
          <cell r="F2859" t="str">
            <v>UN</v>
          </cell>
          <cell r="G2859">
            <v>18008308</v>
          </cell>
        </row>
        <row r="2860">
          <cell r="D2860">
            <v>12313</v>
          </cell>
          <cell r="E2860" t="e">
            <v>#VALUE!</v>
          </cell>
          <cell r="F2860" t="str">
            <v>UN</v>
          </cell>
          <cell r="G2860">
            <v>540313</v>
          </cell>
        </row>
        <row r="2861">
          <cell r="D2861">
            <v>12314</v>
          </cell>
          <cell r="E2861" t="str">
            <v>Proyecto Intersección a Desnivel Autopista Sur (NQS) con Av. Bosa: Compensador de dilatación de goma DN-400 con cuerpo en EPDM y refuerzo de nylon; con bridas giratorias zincadas en acero carbono taladradas según ASA 150 lbs. L= 130 mm.</v>
          </cell>
          <cell r="F2861" t="str">
            <v>UN</v>
          </cell>
          <cell r="G2861">
            <v>4769936</v>
          </cell>
        </row>
        <row r="2862">
          <cell r="D2862">
            <v>12315</v>
          </cell>
          <cell r="E2862" t="e">
            <v>#VALUE!</v>
          </cell>
          <cell r="F2862" t="str">
            <v>UN</v>
          </cell>
          <cell r="G2862">
            <v>1904083</v>
          </cell>
        </row>
        <row r="2863">
          <cell r="D2863">
            <v>12316</v>
          </cell>
          <cell r="E2863" t="str">
            <v>Proyecto Intersección a Desnivel Autopista Sur (NQS) con Av. Bosa: ROBLE AUSTRALIANO H-1.5 (Incluye siembra, tierra, abono, transporte y tutor)</v>
          </cell>
          <cell r="F2863" t="str">
            <v>UN</v>
          </cell>
          <cell r="G2863">
            <v>74899</v>
          </cell>
        </row>
        <row r="2864">
          <cell r="D2864">
            <v>12317</v>
          </cell>
          <cell r="E2864" t="str">
            <v>Proyecto Intersección a Desnivel Autopista Sur (NQS) con Av. Bosa: CAUCHO TEQUENDAMA H- 1.5 (Incluye siembra, tierra, abono, transporte y tutor)</v>
          </cell>
          <cell r="F2864" t="str">
            <v>UN</v>
          </cell>
          <cell r="G2864">
            <v>49365</v>
          </cell>
        </row>
        <row r="2865">
          <cell r="D2865">
            <v>12318</v>
          </cell>
          <cell r="E2865" t="str">
            <v>Proyecto Intersección a Desnivel Autopista Sur (NQS) con Av. Bosa: VÁLVULA DE MARIPOSA Ø 16"A BRIDA - BRIDA (A) (150 PSI)</v>
          </cell>
          <cell r="F2865" t="str">
            <v>UN</v>
          </cell>
          <cell r="G2865">
            <v>4144916</v>
          </cell>
        </row>
        <row r="2866">
          <cell r="D2866">
            <v>12319</v>
          </cell>
          <cell r="E2866" t="str">
            <v>BARRENO MANUAL HASTA 10M.  Incluye descripcion visual de estratos encontrados, lecturas de campo, SPT, Veleta, tipo y prof. muestras recuperadas, datos nivel freático</v>
          </cell>
          <cell r="F2866" t="str">
            <v>ML</v>
          </cell>
          <cell r="G2866">
            <v>101745</v>
          </cell>
        </row>
        <row r="2867">
          <cell r="D2867">
            <v>12320</v>
          </cell>
          <cell r="E2867" t="e">
            <v>#VALUE!</v>
          </cell>
          <cell r="F2867" t="str">
            <v>ML</v>
          </cell>
          <cell r="G2867">
            <v>166600</v>
          </cell>
        </row>
        <row r="2868">
          <cell r="D2868">
            <v>12321</v>
          </cell>
          <cell r="E2868" t="e">
            <v>#VALUE!</v>
          </cell>
          <cell r="F2868" t="str">
            <v>ML</v>
          </cell>
          <cell r="G2868">
            <v>214200</v>
          </cell>
        </row>
        <row r="2869">
          <cell r="D2869">
            <v>12322</v>
          </cell>
          <cell r="E2869" t="e">
            <v>#VALUE!</v>
          </cell>
          <cell r="F2869" t="str">
            <v>ML</v>
          </cell>
          <cell r="G2869">
            <v>214200</v>
          </cell>
        </row>
        <row r="2870">
          <cell r="D2870">
            <v>12323</v>
          </cell>
          <cell r="E2870" t="e">
            <v>#VALUE!</v>
          </cell>
          <cell r="F2870" t="str">
            <v>ML</v>
          </cell>
          <cell r="G2870">
            <v>166600</v>
          </cell>
        </row>
        <row r="2871">
          <cell r="D2871">
            <v>12324</v>
          </cell>
          <cell r="E2871" t="e">
            <v>#VALUE!</v>
          </cell>
          <cell r="F2871" t="str">
            <v>ML</v>
          </cell>
          <cell r="G2871">
            <v>196350</v>
          </cell>
        </row>
        <row r="2872">
          <cell r="D2872">
            <v>12325</v>
          </cell>
          <cell r="E2872" t="e">
            <v>#VALUE!</v>
          </cell>
          <cell r="F2872" t="str">
            <v>ML</v>
          </cell>
          <cell r="G2872">
            <v>238000</v>
          </cell>
        </row>
        <row r="2873">
          <cell r="D2873">
            <v>12326</v>
          </cell>
          <cell r="E2873" t="e">
            <v>#VALUE!</v>
          </cell>
          <cell r="F2873" t="str">
            <v>ML</v>
          </cell>
          <cell r="G2873">
            <v>297500</v>
          </cell>
        </row>
        <row r="2874">
          <cell r="D2874">
            <v>12327</v>
          </cell>
          <cell r="E2874" t="str">
            <v>PERFORACION MECANICA EN COLUVIÓN/ALUVIÓN DE 0 a 50m. Incluye recuperación continua muestras, descrip visual estratos encontrados, lecturas de campo, SPT, Veleta, tipo y profundidad de las muestras recuperadas</v>
          </cell>
          <cell r="F2874" t="str">
            <v>ML</v>
          </cell>
          <cell r="G2874">
            <v>535500</v>
          </cell>
        </row>
        <row r="2875">
          <cell r="D2875">
            <v>12328</v>
          </cell>
          <cell r="E2875" t="str">
            <v>PERFORACION MECANICA EN COLUVIÓN/ALUVIÓN mayor de 50m. Incluye recuperación continua muestras, descrip visual estratos encontrados, lecturas de campo, SPT, Veleta, tipo y profundidad de las muestras recuperadas</v>
          </cell>
          <cell r="F2875" t="str">
            <v>ML</v>
          </cell>
          <cell r="G2875">
            <v>499800</v>
          </cell>
        </row>
        <row r="2876">
          <cell r="D2876">
            <v>12329</v>
          </cell>
          <cell r="E2876" t="str">
            <v>ENSAYO DE REFRACCIÓN SISMICA</v>
          </cell>
          <cell r="F2876" t="str">
            <v>UN</v>
          </cell>
          <cell r="G2876">
            <v>2975000</v>
          </cell>
        </row>
        <row r="2877">
          <cell r="D2877">
            <v>12330</v>
          </cell>
          <cell r="E2877" t="str">
            <v xml:space="preserve">ENSAYO REMI (Refraction Microtremors) </v>
          </cell>
          <cell r="F2877" t="str">
            <v>UN</v>
          </cell>
          <cell r="G2877">
            <v>2975000</v>
          </cell>
        </row>
        <row r="2878">
          <cell r="D2878">
            <v>12331</v>
          </cell>
          <cell r="E2878" t="str">
            <v>ENSAYO MASW (Multichanel Analysis of Surface Waves). Determinación espesores estratos y velocidad de onda de corte</v>
          </cell>
          <cell r="F2878" t="str">
            <v>UN</v>
          </cell>
          <cell r="G2878">
            <v>4165000</v>
          </cell>
        </row>
        <row r="2879">
          <cell r="D2879">
            <v>12332</v>
          </cell>
          <cell r="E2879" t="str">
            <v>ENSAYO DE COLUMNA RESONANTE</v>
          </cell>
          <cell r="F2879" t="str">
            <v>UN</v>
          </cell>
          <cell r="G2879">
            <v>2380000</v>
          </cell>
        </row>
        <row r="2880">
          <cell r="D2880">
            <v>12333</v>
          </cell>
          <cell r="E2880" t="str">
            <v>ENSAYO TRIAXIAL CICLICO</v>
          </cell>
          <cell r="F2880" t="str">
            <v>UN</v>
          </cell>
          <cell r="G2880">
            <v>2380000</v>
          </cell>
        </row>
        <row r="2881">
          <cell r="D2881">
            <v>12334</v>
          </cell>
          <cell r="E2881" t="str">
            <v>ENSAYO Piezoelectric Bender Element</v>
          </cell>
          <cell r="F2881" t="str">
            <v>UN</v>
          </cell>
          <cell r="G2881">
            <v>963900</v>
          </cell>
        </row>
        <row r="2882">
          <cell r="D2882">
            <v>12335</v>
          </cell>
          <cell r="E2882" t="str">
            <v>EXPANSIÓN CONTROLADA EN CONSOLIDOMETRO</v>
          </cell>
          <cell r="F2882" t="str">
            <v>UN</v>
          </cell>
          <cell r="G2882">
            <v>321300</v>
          </cell>
        </row>
        <row r="2883">
          <cell r="D2883">
            <v>12336</v>
          </cell>
          <cell r="E2883" t="str">
            <v>ENSAYO DE VELETA DE LABORATORIO</v>
          </cell>
          <cell r="F2883" t="str">
            <v>UN</v>
          </cell>
          <cell r="G2883">
            <v>10175</v>
          </cell>
        </row>
        <row r="2884">
          <cell r="D2884">
            <v>12337</v>
          </cell>
          <cell r="E2884" t="str">
            <v>PIEZOMETRO DE CABEZA ABIERTA TIPO CASAGRANDE, para medición de las fluctuaciones del nivel freático</v>
          </cell>
          <cell r="F2884" t="str">
            <v>ML</v>
          </cell>
          <cell r="G2884">
            <v>297500</v>
          </cell>
        </row>
        <row r="2885">
          <cell r="D2885">
            <v>12338</v>
          </cell>
          <cell r="E2885" t="str">
            <v>GEORADAR(GPR)- Ground Penetrating Radar. Señal electromagnética de alta frecuencia, barrido con antena. Detección de redes</v>
          </cell>
          <cell r="F2885" t="str">
            <v>UN</v>
          </cell>
          <cell r="G2885">
            <v>5355000</v>
          </cell>
        </row>
        <row r="2886">
          <cell r="D2886">
            <v>12339</v>
          </cell>
          <cell r="E2886" t="str">
            <v>Estudios y Diseños proyectos de Valorización: APIQUE MANUAL HASTA 1.50m DE 0.50m X 0.50m - (Relleno y adecuación del sitio - incluye transporte.)</v>
          </cell>
          <cell r="F2886" t="str">
            <v>UN</v>
          </cell>
          <cell r="G2886">
            <v>297500</v>
          </cell>
        </row>
        <row r="2887">
          <cell r="D2887">
            <v>12340</v>
          </cell>
          <cell r="E2887" t="str">
            <v>Estudios y Diseños proyectos de Valorización: APIQUE MANUAL EN ZONA DURA DE 0,65m x 0,65m x1,5m (Incluye demolición, excavación, recuperación de muestras alteradas e inalteradas, reparación con base granular y mezcla en frío e=0,10m) - Horario Nocturno</v>
          </cell>
          <cell r="F2887" t="str">
            <v>UN</v>
          </cell>
          <cell r="G2887">
            <v>678577</v>
          </cell>
        </row>
        <row r="2888">
          <cell r="D2888">
            <v>12341</v>
          </cell>
          <cell r="E2888" t="str">
            <v>MARCO Y TAPA PARA CAJA DE INSPECCION CODENSA CS290</v>
          </cell>
          <cell r="F2888" t="str">
            <v>UN</v>
          </cell>
          <cell r="G2888">
            <v>1963500</v>
          </cell>
        </row>
        <row r="2889">
          <cell r="D2889">
            <v>12342</v>
          </cell>
          <cell r="E2889" t="str">
            <v>PROYECTO CONSTRUCCIÓN DE LA AVENIDA BOYACÁ (AK 72) CÁMARA GRP P271 TIPO II (0°) DN ENTRADA 2000 DN SALIDA 2000 (BL1+BL2=2250 MM) DN CHIMENEA  1200 (H=1550 MM), INCLUYE ESCALERA Y ACCESORIOS, NO INCLUYE TRANSPORTE NI TUBERÍA. SUMINISTRO</v>
          </cell>
          <cell r="F2889" t="str">
            <v>UN</v>
          </cell>
          <cell r="G2889">
            <v>30681868</v>
          </cell>
        </row>
        <row r="2890">
          <cell r="D2890">
            <v>12343</v>
          </cell>
          <cell r="E2890" t="str">
            <v>PROYECTO CONSTRUCCIÓN DE LA AVENIDA BOYACÁ (AK 72) CÁMARA GRP P2 TIPO II (1°-30°) DN ENTRADA 2000 DN SALIDA 2000 (BL1+BL2=3200 MM) DN CHIMENEA  1200 (H=1550 MM), INCLUYE ESCALERA Y ACCESORIOS, NO  INCLUYE TRANSPORTE NI TUBERÍA. SUMINISTRO.</v>
          </cell>
          <cell r="F2890" t="str">
            <v>UN</v>
          </cell>
          <cell r="G2890">
            <v>37512370</v>
          </cell>
        </row>
        <row r="2891">
          <cell r="D2891">
            <v>12344</v>
          </cell>
          <cell r="E2891" t="str">
            <v>PROYECTO CONSTRUCCIÓN DE LA AVENIDA BOYACÁ (AK 72) CÁMARA GRP P70 TIPO II (31°-60°) DN ENTRADA 2000 DN SALIDA 2000 (BL1+BL2=3800 MM) DN CHIMENEA  1200 (H=1550 MM), INCLUYE ESCALERA Y ACCESORIOS, NO INCLUYE TRANSPORTE NI TUBERÍA. SUMINISTRO</v>
          </cell>
          <cell r="F2891" t="str">
            <v>UN</v>
          </cell>
          <cell r="G2891">
            <v>41716584</v>
          </cell>
        </row>
        <row r="2892">
          <cell r="D2892">
            <v>12345</v>
          </cell>
          <cell r="E2892" t="str">
            <v>ALQUILER SOPLETE GAS 2,5 CM BOQUILLA DIÁMETRO CON GATILLO QUEMADOR DISCOVER</v>
          </cell>
          <cell r="F2892" t="str">
            <v>UN/DIA</v>
          </cell>
          <cell r="G2892">
            <v>10568</v>
          </cell>
        </row>
        <row r="2893">
          <cell r="D2893">
            <v>12346</v>
          </cell>
          <cell r="E2893" t="str">
            <v>RECARGA DE CILINDRO DE GAS 40 LB</v>
          </cell>
          <cell r="F2893" t="str">
            <v>UN</v>
          </cell>
          <cell r="G2893">
            <v>75400</v>
          </cell>
        </row>
        <row r="2894">
          <cell r="D2894">
            <v>12347</v>
          </cell>
          <cell r="E2894" t="str">
            <v>MANTO ASFÁLTICO IMPERMEABILIZANTE HDPE + FP 250</v>
          </cell>
          <cell r="F2894" t="str">
            <v>ROLLO</v>
          </cell>
          <cell r="G2894">
            <v>285576</v>
          </cell>
        </row>
        <row r="2895">
          <cell r="D2895">
            <v>12348</v>
          </cell>
          <cell r="E2895" t="str">
            <v>EMULSIÓN ASFÁLTICA IMPERMEABILIZANTE ED-9 - Impermeabilización y reparación de humedad. (Tambor de 55 galones)</v>
          </cell>
          <cell r="F2895" t="str">
            <v>GLN</v>
          </cell>
          <cell r="G2895">
            <v>642600</v>
          </cell>
        </row>
        <row r="2896">
          <cell r="D2896">
            <v>12349</v>
          </cell>
          <cell r="E2896" t="str">
            <v>COPA T11 4X2 PULG GRAMOS 24 DESBASTE CARBONO</v>
          </cell>
          <cell r="F2896" t="str">
            <v>UN</v>
          </cell>
          <cell r="G2896">
            <v>45432</v>
          </cell>
        </row>
        <row r="2897">
          <cell r="D2897">
            <v>12350</v>
          </cell>
          <cell r="E2897" t="str">
            <v>TORRE DE ANDAMIO CERTIFICADO DE 1,4 X 1,4 A 3 METROS BASE RODANTE</v>
          </cell>
          <cell r="F2897" t="str">
            <v>DIA</v>
          </cell>
          <cell r="G2897">
            <v>29056</v>
          </cell>
        </row>
        <row r="2898">
          <cell r="D2898">
            <v>12351</v>
          </cell>
          <cell r="E2898" t="str">
            <v>TEJIDO DE FIBRA DE CARBONO PARA REFORZAMIENTO ESTRUCTURAL. Rollo de 50cm x 100M</v>
          </cell>
          <cell r="F2898" t="str">
            <v>ROLLO</v>
          </cell>
          <cell r="G2898">
            <v>11316375</v>
          </cell>
        </row>
        <row r="2899">
          <cell r="D2899">
            <v>12352</v>
          </cell>
          <cell r="E2899" t="str">
            <v>MORTERO SIN CONTRACCIÓN PARA ANCLAJES Y RELLENOS DE PRECISIÓN</v>
          </cell>
          <cell r="F2899" t="str">
            <v>BULTO</v>
          </cell>
          <cell r="G2899">
            <v>137484</v>
          </cell>
        </row>
        <row r="2900">
          <cell r="D2900">
            <v>12353</v>
          </cell>
          <cell r="E2900" t="str">
            <v>APOYO ELASTOMÉRICO D60 400MM X 69MM CON 5 PLATINAS DE REFUERZO INTERNO</v>
          </cell>
          <cell r="F2900" t="str">
            <v>UN</v>
          </cell>
          <cell r="G2900">
            <v>963900</v>
          </cell>
        </row>
        <row r="2901">
          <cell r="D2901">
            <v>12355</v>
          </cell>
          <cell r="E2901" t="str">
            <v>TORRE DE ANDAMIO ESTÁNDAR DE 1,40m x 2,07m  A 4 METROS, CON BASE RODANTE (Alquiler)</v>
          </cell>
          <cell r="F2901" t="str">
            <v>DIA</v>
          </cell>
          <cell r="G2901">
            <v>22874</v>
          </cell>
        </row>
        <row r="2902">
          <cell r="D2902">
            <v>12356</v>
          </cell>
          <cell r="E2902" t="str">
            <v>LÁMINA HR 8mm x 20"A588 GR B/A709 GR 50/W</v>
          </cell>
          <cell r="F2902" t="str">
            <v>KG</v>
          </cell>
          <cell r="G2902">
            <v>5096</v>
          </cell>
        </row>
        <row r="2903">
          <cell r="D2903">
            <v>12357</v>
          </cell>
          <cell r="E2903" t="str">
            <v>BOTIQUIN TIPO A DOTADO PORTATIL</v>
          </cell>
          <cell r="F2903" t="str">
            <v>UN</v>
          </cell>
          <cell r="G2903">
            <v>125000</v>
          </cell>
        </row>
        <row r="2904">
          <cell r="D2904">
            <v>12358</v>
          </cell>
          <cell r="E2904" t="str">
            <v xml:space="preserve">APOYOS DE NEOPRENO DE 500mm x 400mm x 50mm Dureza 60. Con refuerzo de 2 láminas de 1/4" </v>
          </cell>
          <cell r="F2904" t="str">
            <v>UN</v>
          </cell>
          <cell r="G2904">
            <v>508000</v>
          </cell>
        </row>
        <row r="2905">
          <cell r="D2905">
            <v>12359</v>
          </cell>
          <cell r="E2905" t="str">
            <v>Ejecución de las obras y actividades complementarias para el reforzamiento estructural de puentes vehiculares en Bogotá D.C. Grupo C - VÁLVULA TIPO MARIPOSA DOBLE EXCENTRICIDAD SIN ACTUADOR 150PSI DE Ø20"</v>
          </cell>
          <cell r="F2905" t="str">
            <v>UN</v>
          </cell>
          <cell r="G2905">
            <v>27206489</v>
          </cell>
        </row>
        <row r="2906">
          <cell r="D2906">
            <v>12360</v>
          </cell>
          <cell r="E2906" t="e">
            <v>#VALUE!</v>
          </cell>
          <cell r="F2906" t="str">
            <v>UN</v>
          </cell>
          <cell r="G2906">
            <v>6580224</v>
          </cell>
        </row>
        <row r="2907">
          <cell r="D2907">
            <v>12361</v>
          </cell>
          <cell r="E2907" t="str">
            <v>REDUCCIÓN EN ACERO Ø 24" x 20" CON ESPIGO Ø 24" Y CAMPANA Ø 16, REVESTIDA INTERIOR Y EXTERIOR CON MORTERO CEMENTO. L= 0.54m PRESIÓN DE TRABAJO= 150 PSI</v>
          </cell>
          <cell r="F2907" t="str">
            <v>UN</v>
          </cell>
          <cell r="G2907">
            <v>4401453</v>
          </cell>
        </row>
        <row r="2908">
          <cell r="D2908">
            <v>12362</v>
          </cell>
          <cell r="E2908" t="str">
            <v>IZAJE DE VIGA PARA REEMPLAZO DE APOYOS DE NEOPRENO, CON SISTEMA HIDRÁULICO SINCRÓNICO</v>
          </cell>
          <cell r="F2908" t="str">
            <v>UN</v>
          </cell>
          <cell r="G2908">
            <v>4076000</v>
          </cell>
        </row>
        <row r="2909">
          <cell r="D2909">
            <v>12363</v>
          </cell>
          <cell r="E2909" t="str">
            <v>Pretil metálico PMH-13</v>
          </cell>
          <cell r="F2909" t="str">
            <v>ML</v>
          </cell>
          <cell r="G2909">
            <v>1551649</v>
          </cell>
        </row>
        <row r="2910">
          <cell r="D2910">
            <v>12364</v>
          </cell>
          <cell r="E2910" t="str">
            <v>REFORZAMIENTO PUENTES VEHICULARES SOBRE LA AV CIUDAD DE QUITO Y CENTENARIO -CTO 1436 DE 2017, SIKADUR - 35 Hi_Mod LV</v>
          </cell>
          <cell r="F2910" t="str">
            <v>KG</v>
          </cell>
          <cell r="G2910">
            <v>173712</v>
          </cell>
        </row>
        <row r="2911">
          <cell r="D2911">
            <v>12365</v>
          </cell>
          <cell r="E2911" t="str">
            <v>REFORZAMIENTO PUENTES VEHICULARES SOBRE LA AV CIUDAD DE QUITO Y CENTENARIO -CTO 1436 DE 2017, SIKACOLOR 555W</v>
          </cell>
          <cell r="F2911" t="str">
            <v>KG</v>
          </cell>
          <cell r="G2911">
            <v>40425</v>
          </cell>
        </row>
        <row r="2912">
          <cell r="D2912">
            <v>12366</v>
          </cell>
          <cell r="E2912" t="e">
            <v>#VALUE!</v>
          </cell>
          <cell r="F2912" t="str">
            <v>ML</v>
          </cell>
          <cell r="G2912">
            <v>1793167</v>
          </cell>
        </row>
        <row r="2913">
          <cell r="D2913">
            <v>12367</v>
          </cell>
          <cell r="E2913" t="e">
            <v>#VALUE!</v>
          </cell>
          <cell r="F2913" t="str">
            <v>ML</v>
          </cell>
          <cell r="G2913">
            <v>2069383</v>
          </cell>
        </row>
        <row r="2914">
          <cell r="D2914">
            <v>12368</v>
          </cell>
          <cell r="E2914" t="str">
            <v>REFORZAMIENTO PUENTES VEHICULARES SOBRE LA AV CIUDAD DE QUITO Y CENTENARIO -CTO 1436 DE 2017, CESPEDONES</v>
          </cell>
          <cell r="F2914" t="str">
            <v>M2</v>
          </cell>
          <cell r="G2914">
            <v>3100</v>
          </cell>
        </row>
        <row r="2915">
          <cell r="D2915">
            <v>12369</v>
          </cell>
          <cell r="E2915" t="str">
            <v>REFORZAMIENTO PUENTES VEHICULARES SOBRE LA AV CIUDAD DE QUITO Y CENTENARIO -CTO 1436 DE 2017, TORONES POSTENSADOS PARA REFORZAMIENTO EXTERNO DE 1/2" TENSIONADO 16,9 TON. SUMINISTRO E INSTALACIÓN, TENSIONAMIENTO, MANO DE OBRA, EQUIPOS EN GENERAL.</v>
          </cell>
          <cell r="F2915" t="str">
            <v>ML</v>
          </cell>
          <cell r="G2915">
            <v>17816</v>
          </cell>
        </row>
        <row r="2916">
          <cell r="D2916">
            <v>12370</v>
          </cell>
          <cell r="E2916" t="str">
            <v>REFORZAMIENTO PUENTES VEHICULARES SOBRE LA AV CIUDAD DE QUITO Y CENTENARIO -CTO 1436 DE 2017, TORON Ø 5/8" ADHERIDO ASTM 416, GRADO 270K, baja relación (vigas nuevas)</v>
          </cell>
          <cell r="F2916" t="str">
            <v>ML</v>
          </cell>
          <cell r="G2916">
            <v>11545</v>
          </cell>
        </row>
        <row r="2917">
          <cell r="D2917">
            <v>12371</v>
          </cell>
          <cell r="E2917" t="str">
            <v>REFORZAMIENTO PUENTES VEHICULARES SOBRE LA AV CIUDAD DE QUITO Y CENTENARIO -CTO 1436 DE 2017, TEE HD EXTREMO LISO 20" x 20" (500X500mm)</v>
          </cell>
          <cell r="F2917" t="str">
            <v>UN</v>
          </cell>
          <cell r="G2917">
            <v>8449000</v>
          </cell>
        </row>
        <row r="2918">
          <cell r="D2918">
            <v>12372</v>
          </cell>
          <cell r="E2918" t="str">
            <v>REFORZAMIENTO PUENTES VEHICULARES SOBRE LA AV CIUDAD DE QUITO Y CENTENARIO -CTO 1436 DE 2017, VALVULA PURGA D = 4"</v>
          </cell>
          <cell r="F2918" t="str">
            <v>UN</v>
          </cell>
          <cell r="G2918">
            <v>912580</v>
          </cell>
        </row>
        <row r="2919">
          <cell r="D2919">
            <v>12373</v>
          </cell>
          <cell r="E2919" t="str">
            <v>CONCRETO MR45 (350 Kg/cm2) ACELERADO 7 DÍAS</v>
          </cell>
          <cell r="F2919" t="str">
            <v>M3</v>
          </cell>
          <cell r="G2919">
            <v>609042</v>
          </cell>
        </row>
        <row r="2920">
          <cell r="D2920">
            <v>12374</v>
          </cell>
          <cell r="E2920" t="str">
            <v>MORTERO IMPERMEABLE PARA REPARACIONES ESTRUCTURALES MODIFICADO CON RESINA ACRÍLICA DE DOS COMPONENTES</v>
          </cell>
          <cell r="F2920" t="str">
            <v>KG</v>
          </cell>
          <cell r="G2920">
            <v>8933</v>
          </cell>
        </row>
        <row r="2921">
          <cell r="D2921">
            <v>12375</v>
          </cell>
          <cell r="E2921" t="str">
            <v>CODO EN ACERO Ø24" ENTRE 67 1/2° Y 90° JUNTA ESPIGO Y CAMPANA, CON EMPAQUE DE CAUCHO, CON REVEST.INT. Y RECUBR. EXT. EN MORTERO DE CEMENTO. L= 1.65m x 1.65m</v>
          </cell>
          <cell r="F2921" t="str">
            <v>UN</v>
          </cell>
          <cell r="G2921">
            <v>8988665</v>
          </cell>
        </row>
        <row r="2922">
          <cell r="D2922">
            <v>12376</v>
          </cell>
          <cell r="E2922" t="str">
            <v>TAPON DE ACERO 16" SOLDADO</v>
          </cell>
          <cell r="F2922" t="str">
            <v>UN</v>
          </cell>
          <cell r="G2922">
            <v>641648</v>
          </cell>
        </row>
        <row r="2923">
          <cell r="D2923">
            <v>12377</v>
          </cell>
          <cell r="E2923" t="str">
            <v>REDUCCIÓN EN ACERO Ø 20" x 16" CON ESPIGO Ø 20" Y CAMPANA Ø 16, REVESTIDA INTERIOR Y EXTERIOR CON MORTERO CEMENTO. L= 0.58m PRESIÓN DE TRABAJO= 150 PSI</v>
          </cell>
          <cell r="F2923" t="str">
            <v>UN</v>
          </cell>
          <cell r="G2923">
            <v>3793482</v>
          </cell>
        </row>
        <row r="2924">
          <cell r="D2924">
            <v>12378</v>
          </cell>
          <cell r="E2924" t="str">
            <v>Proyecto factibilidad, estudios y diseños para la construcción de los puntos inestables de la vía Bogotá - La Calera: CONCRETO CELULAR DE 1500 psi 28 días. Incluye servicio de Autobomba</v>
          </cell>
          <cell r="F2924" t="str">
            <v>M3</v>
          </cell>
          <cell r="G2924">
            <v>403609</v>
          </cell>
        </row>
        <row r="2925">
          <cell r="D2925">
            <v>12379</v>
          </cell>
          <cell r="E2925" t="e">
            <v>#VALUE!</v>
          </cell>
          <cell r="F2925" t="str">
            <v>GLB</v>
          </cell>
          <cell r="G2925">
            <v>53265610</v>
          </cell>
        </row>
        <row r="2926">
          <cell r="D2926">
            <v>12380</v>
          </cell>
          <cell r="E2926" t="e">
            <v>#VALUE!</v>
          </cell>
          <cell r="F2926" t="str">
            <v>UN</v>
          </cell>
          <cell r="G2926">
            <v>279888</v>
          </cell>
        </row>
        <row r="2927">
          <cell r="D2927">
            <v>12381</v>
          </cell>
          <cell r="E2927" t="str">
            <v>MEZCLA ASFÁLTICA EN CALIENTE TIPO MS 20 CON ADICIÓN DE FIBRA SINTÉTICA DE ALTA RESISTENCIA (ARAMIDA Y POLIOLEFINA). ENTREGADA EN PLANTA</v>
          </cell>
          <cell r="F2927" t="str">
            <v>M3</v>
          </cell>
          <cell r="G2927">
            <v>618464</v>
          </cell>
        </row>
        <row r="2928">
          <cell r="D2928">
            <v>12382</v>
          </cell>
          <cell r="E2928" t="str">
            <v>MICROFIBRA DE POLIPROPILENO PARA CONCRETO Y MORTERO CON PLASTIFICANTE EN POLVO</v>
          </cell>
          <cell r="F2928" t="str">
            <v>KG</v>
          </cell>
          <cell r="G2928">
            <v>29833</v>
          </cell>
        </row>
        <row r="2929">
          <cell r="D2929">
            <v>12383</v>
          </cell>
          <cell r="E2929" t="str">
            <v>JUNTA DE DILATACIÓN ELASTOMÉRICA 160 MOVIMIENTO 160mm+/-80mm</v>
          </cell>
          <cell r="F2929" t="str">
            <v>ML</v>
          </cell>
          <cell r="G2929">
            <v>2499000</v>
          </cell>
        </row>
        <row r="2930">
          <cell r="D2930">
            <v>12384</v>
          </cell>
          <cell r="E2930" t="str">
            <v>JUNTA DE DILATACIÓN ELASTOMÉRICA 230 MOVIMIENTO 230mm+/-115mm</v>
          </cell>
          <cell r="F2930" t="str">
            <v>ML</v>
          </cell>
          <cell r="G2930">
            <v>5355000</v>
          </cell>
        </row>
        <row r="2931">
          <cell r="D2931">
            <v>12386</v>
          </cell>
          <cell r="E2931" t="e">
            <v>#VALUE!</v>
          </cell>
          <cell r="F2931" t="str">
            <v>ML</v>
          </cell>
          <cell r="G2931">
            <v>2298790</v>
          </cell>
        </row>
        <row r="2932">
          <cell r="D2932">
            <v>12387</v>
          </cell>
          <cell r="E2932" t="str">
            <v>Ampliacion puente vehicular calle 153 por Autonorte - Ecomuro 40x40x20 cm Mamposteria</v>
          </cell>
          <cell r="F2932" t="str">
            <v>UN</v>
          </cell>
          <cell r="G2932">
            <v>10115</v>
          </cell>
        </row>
        <row r="2933">
          <cell r="D2933">
            <v>12388</v>
          </cell>
          <cell r="E2933" t="str">
            <v>Ampliacion puente vehicular calle 153 por Autonorte - Lamina súper T formaleta 1200 x 1600 x 15 mm</v>
          </cell>
          <cell r="F2933" t="str">
            <v>M2</v>
          </cell>
          <cell r="G2933">
            <v>22427</v>
          </cell>
        </row>
        <row r="2934">
          <cell r="D2934">
            <v>12389</v>
          </cell>
          <cell r="E2934" t="str">
            <v>Ampliacion puente vehicular calle 153 por Autonorte - Pruebas PIT a pilotes de 0.50-0.60m de diámetro</v>
          </cell>
          <cell r="F2934" t="str">
            <v>UN</v>
          </cell>
          <cell r="G2934">
            <v>160844</v>
          </cell>
        </row>
        <row r="2935">
          <cell r="D2935">
            <v>12390</v>
          </cell>
          <cell r="E2935" t="str">
            <v xml:space="preserve">Conteo cualitativo y cuantitativo de fitolitos en las muestras de suelo, interpretando y reconstruyendo el contexto arqueobótanico. </v>
          </cell>
          <cell r="F2935" t="str">
            <v>UN</v>
          </cell>
          <cell r="G2935">
            <v>1500000</v>
          </cell>
        </row>
        <row r="2936">
          <cell r="D2936">
            <v>12391</v>
          </cell>
          <cell r="E2936" t="str">
            <v>Datación por Carbono 14 y extracción de colageno oseo.</v>
          </cell>
          <cell r="F2936" t="str">
            <v>UN</v>
          </cell>
          <cell r="G2936">
            <v>1865225</v>
          </cell>
        </row>
        <row r="2937">
          <cell r="D2937">
            <v>12392</v>
          </cell>
          <cell r="E2937" t="str">
            <v>Transporte aereo , entrega más rapida, de una muestra de 5 kg, desde la ciudad de Bogota hasta Ciudad de Mexico</v>
          </cell>
          <cell r="F2937" t="str">
            <v>UN</v>
          </cell>
          <cell r="G2937">
            <v>812182</v>
          </cell>
        </row>
        <row r="2938">
          <cell r="D2938">
            <v>12393</v>
          </cell>
          <cell r="E2938" t="str">
            <v>Elaboración, digitalización y descripción de sección delgada de fragmento ceramica.</v>
          </cell>
          <cell r="F2938" t="str">
            <v>MUESTRA</v>
          </cell>
          <cell r="G2938">
            <v>833000</v>
          </cell>
        </row>
        <row r="2939">
          <cell r="D2939">
            <v>12394</v>
          </cell>
          <cell r="E2939" t="str">
            <v xml:space="preserve">Prueba de carga estatica en Pilote  hasta 100 Ton. ASTM D1143-07. Incluye Transporte de Equipos </v>
          </cell>
          <cell r="F2939" t="str">
            <v>UN</v>
          </cell>
          <cell r="G2939">
            <v>7407747</v>
          </cell>
        </row>
        <row r="2940">
          <cell r="D2940">
            <v>12396</v>
          </cell>
          <cell r="E2940" t="str">
            <v>Analisis Bioantropologico de  restos oseos humanos, cuarteta basica , informe y base de datos detallada. (Incluye limpieza y registro fotografico).</v>
          </cell>
          <cell r="F2940" t="str">
            <v>UN</v>
          </cell>
          <cell r="G2940">
            <v>920000</v>
          </cell>
        </row>
        <row r="2941">
          <cell r="D2941">
            <v>12397</v>
          </cell>
          <cell r="E2941" t="str">
            <v>ASFALTO 60/70</v>
          </cell>
          <cell r="F2941" t="str">
            <v>M3</v>
          </cell>
          <cell r="G2941">
            <v>1753</v>
          </cell>
        </row>
        <row r="2942">
          <cell r="D2942">
            <v>12398</v>
          </cell>
          <cell r="E2942" t="str">
            <v>SUMINISTRO REFUERZO BARRA TITÁN 73-35, INCLUYE ACOPLES Y BROCA DE PERFORACIÓN</v>
          </cell>
          <cell r="F2942" t="str">
            <v>ML</v>
          </cell>
          <cell r="G2942">
            <v>576576</v>
          </cell>
        </row>
        <row r="2943">
          <cell r="D2943">
            <v>12399</v>
          </cell>
          <cell r="E2943" t="str">
            <v>TUBERÍA ESTRUCTURAL METÁLICA ASTM A-500 GRADO C PARA ENCAMISADO. DIÁMETRO EXTERIOR 220 MM Y ESPESOR DE PARED 8 mm</v>
          </cell>
          <cell r="F2943" t="str">
            <v>ML</v>
          </cell>
          <cell r="G2943">
            <v>234020</v>
          </cell>
        </row>
        <row r="2944">
          <cell r="D2944">
            <v>12400</v>
          </cell>
          <cell r="E2944" t="str">
            <v>Ejecución de Obras y actividades complementarias para el reforzamiento estructural de puentes vehiculares en Bogotá D.C. , EJECUCIÓN DE MICROPILOTES, INCLUYE PERFORACIÓN, LLENADO E INYECCIÓN HASTA 100 KG DE CEMENTO E INSTALACIÓN DE REFUERZO</v>
          </cell>
          <cell r="F2944" t="str">
            <v>ML</v>
          </cell>
          <cell r="G2944">
            <v>295270</v>
          </cell>
        </row>
        <row r="2945">
          <cell r="D2945">
            <v>12401</v>
          </cell>
          <cell r="E2945" t="e">
            <v>#VALUE!</v>
          </cell>
          <cell r="F2945" t="str">
            <v>UN</v>
          </cell>
          <cell r="G2945">
            <v>13875400</v>
          </cell>
        </row>
        <row r="2946">
          <cell r="D2946">
            <v>12402</v>
          </cell>
          <cell r="E2946" t="e">
            <v>#VALUE!</v>
          </cell>
          <cell r="F2946" t="str">
            <v>UN</v>
          </cell>
          <cell r="G2946">
            <v>4401453</v>
          </cell>
        </row>
        <row r="2947">
          <cell r="D2947">
            <v>12403</v>
          </cell>
          <cell r="E2947" t="e">
            <v>#VALUE!</v>
          </cell>
          <cell r="F2947" t="str">
            <v>UN</v>
          </cell>
          <cell r="G2947">
            <v>4684435</v>
          </cell>
        </row>
        <row r="2948">
          <cell r="D2948">
            <v>12404</v>
          </cell>
          <cell r="E2948" t="str">
            <v>FIBRA DE CARBONO UNIDIRECCIONAL DE ALTA RESISTENCIA. Rollos de 50 m2 / (Ancho: 0.50 m x Largo: 100 m) Peso por m2: 300 g.</v>
          </cell>
          <cell r="F2948" t="str">
            <v>ML</v>
          </cell>
          <cell r="G2948">
            <v>113164</v>
          </cell>
        </row>
        <row r="2949">
          <cell r="D2949">
            <v>12405</v>
          </cell>
          <cell r="E2949" t="str">
            <v>RESINA  DE IMPREGNACIÓN DE ALTO MÓDULO Y ALTA RESISTENCIA</v>
          </cell>
          <cell r="F2949" t="str">
            <v>KG</v>
          </cell>
          <cell r="G2949">
            <v>137125</v>
          </cell>
        </row>
        <row r="2950">
          <cell r="D2950">
            <v>12406</v>
          </cell>
          <cell r="E2950" t="str">
            <v>Ejecución de Obras y actividades complementarias para el reforzamiento estructural de puentes vehiculares en Bogotá D.C. , GEOBLOQUE EN POLIESTIRENO EXPANDIDO Densidad 30 Kg/M3 MEDIDAS 3,07m x 1,30m x 0,53m (2,12 M3).</v>
          </cell>
          <cell r="F2950" t="str">
            <v>M3</v>
          </cell>
          <cell r="G2950">
            <v>552160</v>
          </cell>
        </row>
        <row r="2951">
          <cell r="D2951">
            <v>12407</v>
          </cell>
          <cell r="E2951" t="e">
            <v>#VALUE!</v>
          </cell>
          <cell r="F2951" t="str">
            <v>UN</v>
          </cell>
          <cell r="G2951">
            <v>88298</v>
          </cell>
        </row>
        <row r="2952">
          <cell r="D2952">
            <v>12408</v>
          </cell>
          <cell r="E2952" t="e">
            <v>#VALUE!</v>
          </cell>
          <cell r="F2952" t="str">
            <v>UN</v>
          </cell>
          <cell r="G2952">
            <v>10056</v>
          </cell>
        </row>
        <row r="2953">
          <cell r="D2953">
            <v>12409</v>
          </cell>
          <cell r="E2953" t="str">
            <v>FUMIGADORA DE ESPALDA. ASPERSOR BOMBA MANUAL 20 LITROS. DESINFECCIÓN_ (Según Apéndice Bioseguridad Covid 19) - Duplicado</v>
          </cell>
          <cell r="F2953" t="str">
            <v>UN</v>
          </cell>
          <cell r="G2953">
            <v>195099</v>
          </cell>
        </row>
        <row r="2954">
          <cell r="D2954">
            <v>12410</v>
          </cell>
          <cell r="E2954" t="str">
            <v>Ampliacion puente vehicular calle 153 por Autonorte - Prueba de carga para puente vehicular.  Incluye nivelación de precisión e informe.  No incluye señalización, vigilancia, permisos, cargas necesarias para la prueba ni el pesaje de las cargas.</v>
          </cell>
          <cell r="F2954" t="str">
            <v>UN</v>
          </cell>
          <cell r="G2954">
            <v>94129089</v>
          </cell>
        </row>
        <row r="2955">
          <cell r="D2955">
            <v>12411</v>
          </cell>
          <cell r="E2955" t="str">
            <v>Ampliacion puente vehicular calle 153 por Autonorte - Prueba dinámica PDA (dirección, instrumentación, toma de señales, análisis CAPWAP e informe)</v>
          </cell>
          <cell r="F2955" t="str">
            <v>UN</v>
          </cell>
          <cell r="G2955">
            <v>5355000</v>
          </cell>
        </row>
        <row r="2956">
          <cell r="D2956">
            <v>12412</v>
          </cell>
          <cell r="E2956" t="str">
            <v>Ampliacion puente vehicular calle 153 por Autonorte - CENIZA VOLANTE</v>
          </cell>
          <cell r="F2956" t="str">
            <v>M3</v>
          </cell>
          <cell r="G2956">
            <v>48195</v>
          </cell>
        </row>
        <row r="2957">
          <cell r="D2957">
            <v>12413</v>
          </cell>
          <cell r="E2957" t="str">
            <v>Ampliacion puente vehicular calle 153 por Autonorte - BASE ESTABILIZADA CON ASFALTO EN CALIENTE MGEA-A ENTREGADA EN PLANTA</v>
          </cell>
          <cell r="F2957" t="str">
            <v>M3</v>
          </cell>
          <cell r="G2957">
            <v>362950</v>
          </cell>
        </row>
      </sheetData>
      <sheetData sheetId="11"/>
      <sheetData sheetId="12">
        <row r="67">
          <cell r="M67">
            <v>0.01</v>
          </cell>
        </row>
      </sheetData>
      <sheetData sheetId="13"/>
      <sheetData sheetId="14"/>
      <sheetData sheetId="15"/>
      <sheetData sheetId="16"/>
      <sheetData sheetId="17"/>
      <sheetData sheetId="18"/>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ULARIO PRESUPUESTO"/>
      <sheetName val="D. ENTRADA"/>
      <sheetName val="PPTO OBRA"/>
      <sheetName val="CANTIDADES CIV"/>
      <sheetName val="AIU OBRA"/>
      <sheetName val="ENSAYOS-OBRA"/>
      <sheetName val="AMBIENTAL"/>
      <sheetName val="AIU AMBIENTAL"/>
      <sheetName val="PGS"/>
      <sheetName val="AIU PGS"/>
      <sheetName val="PMT"/>
      <sheetName val="AIU PMT"/>
      <sheetName val="CONSULTORIA"/>
      <sheetName val="CONSULT DEDIC"/>
      <sheetName val="ENSAY-CONSULT"/>
      <sheetName val="INDIC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TABLAS"/>
      <sheetName val="F.P"/>
      <sheetName val="ITEMS"/>
      <sheetName val="INSUMOS"/>
    </sheetNames>
    <sheetDataSet>
      <sheetData sheetId="0" refreshError="1"/>
      <sheetData sheetId="1" refreshError="1">
        <row r="7">
          <cell r="B7" t="str">
            <v>OBJETO DE LA LICITACIÓN:</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6"/>
  <sheetViews>
    <sheetView tabSelected="1" topLeftCell="A4" zoomScale="110" zoomScaleNormal="110" workbookViewId="0">
      <selection activeCell="C22" sqref="C22"/>
    </sheetView>
  </sheetViews>
  <sheetFormatPr baseColWidth="10" defaultColWidth="11.42578125" defaultRowHeight="15"/>
  <cols>
    <col min="1" max="1" width="56.42578125" customWidth="1"/>
    <col min="2" max="2" width="20.42578125" customWidth="1"/>
    <col min="3" max="3" width="25.28515625" customWidth="1"/>
    <col min="5" max="5" width="19.42578125" bestFit="1" customWidth="1"/>
    <col min="9" max="9" width="11.42578125" customWidth="1"/>
  </cols>
  <sheetData>
    <row r="1" spans="1:11" ht="19.5" customHeight="1">
      <c r="A1" s="38"/>
      <c r="B1" s="39"/>
      <c r="C1" s="38"/>
    </row>
    <row r="2" spans="1:11" ht="36.75" customHeight="1">
      <c r="A2" s="571" t="s">
        <v>0</v>
      </c>
      <c r="B2" s="575" t="s">
        <v>0</v>
      </c>
      <c r="C2" s="575"/>
    </row>
    <row r="3" spans="1:11" ht="30.75" customHeight="1">
      <c r="A3" s="571"/>
      <c r="B3" s="576" t="s">
        <v>1</v>
      </c>
      <c r="C3" s="577"/>
    </row>
    <row r="4" spans="1:11" ht="42" customHeight="1">
      <c r="A4" s="571"/>
      <c r="B4" s="575" t="s">
        <v>2</v>
      </c>
      <c r="C4" s="575"/>
    </row>
    <row r="5" spans="1:11">
      <c r="A5" s="40"/>
      <c r="B5" s="41"/>
      <c r="C5" s="42"/>
    </row>
    <row r="6" spans="1:11" ht="46.5" customHeight="1">
      <c r="A6" s="280" t="s">
        <v>3</v>
      </c>
      <c r="B6" s="578" t="s">
        <v>4</v>
      </c>
      <c r="C6" s="579"/>
    </row>
    <row r="7" spans="1:11">
      <c r="A7" s="38"/>
      <c r="B7" s="39"/>
      <c r="C7" s="38"/>
    </row>
    <row r="8" spans="1:11">
      <c r="A8" s="280" t="s">
        <v>5</v>
      </c>
      <c r="B8" s="580" t="s">
        <v>6</v>
      </c>
      <c r="C8" s="580"/>
    </row>
    <row r="9" spans="1:11">
      <c r="A9" s="280" t="s">
        <v>7</v>
      </c>
      <c r="B9" s="572" t="s">
        <v>8</v>
      </c>
      <c r="C9" s="573"/>
    </row>
    <row r="10" spans="1:11">
      <c r="A10" s="281" t="s">
        <v>9</v>
      </c>
      <c r="B10" s="574">
        <f ca="1">TODAY()</f>
        <v>46141</v>
      </c>
      <c r="C10" s="574"/>
    </row>
    <row r="11" spans="1:11">
      <c r="A11" s="38"/>
      <c r="B11" s="39"/>
      <c r="C11" s="38"/>
      <c r="E11" s="401">
        <v>881599000</v>
      </c>
    </row>
    <row r="12" spans="1:11">
      <c r="A12" s="282" t="s">
        <v>10</v>
      </c>
      <c r="B12" s="283" t="s">
        <v>11</v>
      </c>
      <c r="C12" s="282" t="s">
        <v>12</v>
      </c>
      <c r="E12" s="403">
        <f>C13+C17+C18+C19+C20</f>
        <v>488456810.04537815</v>
      </c>
      <c r="H12" t="s">
        <v>17100</v>
      </c>
    </row>
    <row r="13" spans="1:11" ht="17.25" customHeight="1">
      <c r="A13" s="553" t="s">
        <v>13</v>
      </c>
      <c r="B13" s="554">
        <v>3</v>
      </c>
      <c r="C13" s="555">
        <f>+'E&amp;D'!P38</f>
        <v>200508354.56399998</v>
      </c>
      <c r="E13" s="403">
        <f>E11-E12</f>
        <v>393142189.95462185</v>
      </c>
    </row>
    <row r="14" spans="1:11" ht="17.25" customHeight="1">
      <c r="A14" s="553" t="s">
        <v>14</v>
      </c>
      <c r="B14" s="464">
        <v>4</v>
      </c>
      <c r="C14" s="555">
        <v>419398003.95462173</v>
      </c>
      <c r="I14" s="564"/>
      <c r="J14" s="564"/>
      <c r="K14" s="375"/>
    </row>
    <row r="15" spans="1:11" ht="17.25" customHeight="1">
      <c r="A15" s="556" t="s">
        <v>15</v>
      </c>
      <c r="B15" s="557">
        <v>7</v>
      </c>
      <c r="C15" s="558">
        <f>C13+C14</f>
        <v>619906358.51862168</v>
      </c>
      <c r="E15" s="279"/>
      <c r="I15" s="564"/>
      <c r="J15" s="564"/>
      <c r="K15" s="375"/>
    </row>
    <row r="16" spans="1:11" ht="17.25" customHeight="1">
      <c r="A16" s="559"/>
      <c r="B16" s="560"/>
      <c r="C16" s="561"/>
      <c r="E16" s="279"/>
      <c r="I16" s="564"/>
      <c r="J16" s="564"/>
      <c r="K16" s="375"/>
    </row>
    <row r="17" spans="1:11" ht="17.25" customHeight="1">
      <c r="A17" s="556" t="s">
        <v>16</v>
      </c>
      <c r="B17" s="562">
        <v>0.34179999999999999</v>
      </c>
      <c r="C17" s="555">
        <f>C14*B17</f>
        <v>143350237.7516897</v>
      </c>
      <c r="I17" s="564"/>
      <c r="J17" s="564"/>
      <c r="K17" s="375"/>
    </row>
    <row r="18" spans="1:11" ht="17.25" customHeight="1">
      <c r="A18" s="556" t="s">
        <v>17</v>
      </c>
      <c r="B18" s="563">
        <v>0.16686045999999999</v>
      </c>
      <c r="C18" s="555">
        <f>C14*B18</f>
        <v>69980943.862949997</v>
      </c>
      <c r="I18" s="564"/>
      <c r="K18" s="375"/>
    </row>
    <row r="19" spans="1:11" ht="17.25" customHeight="1">
      <c r="A19" s="556" t="s">
        <v>18</v>
      </c>
      <c r="B19" s="563">
        <v>0.15118553800000001</v>
      </c>
      <c r="C19" s="555">
        <f>C14*B19</f>
        <v>63406912.864005618</v>
      </c>
      <c r="D19" s="461"/>
      <c r="E19" s="461"/>
      <c r="F19" s="461"/>
      <c r="G19" s="461"/>
      <c r="H19" s="461"/>
      <c r="I19" s="565"/>
      <c r="K19" s="375"/>
    </row>
    <row r="20" spans="1:11" ht="17.25" customHeight="1">
      <c r="A20" s="556" t="s">
        <v>19</v>
      </c>
      <c r="B20" s="563">
        <v>2.7168379999999999E-2</v>
      </c>
      <c r="C20" s="555">
        <v>11210361.00273286</v>
      </c>
      <c r="D20" s="461"/>
      <c r="E20" s="461"/>
      <c r="F20" s="461"/>
      <c r="G20" s="461"/>
      <c r="H20" s="461"/>
      <c r="I20" s="565"/>
      <c r="K20" s="375"/>
    </row>
    <row r="21" spans="1:11" ht="17.25" customHeight="1">
      <c r="A21" s="566"/>
      <c r="B21" s="567"/>
      <c r="C21" s="568"/>
      <c r="D21" s="461"/>
      <c r="E21" s="461"/>
      <c r="F21" s="461"/>
      <c r="G21" s="461"/>
      <c r="H21" s="461"/>
      <c r="I21" s="565"/>
      <c r="J21" s="565"/>
      <c r="K21" s="375"/>
    </row>
    <row r="22" spans="1:11" ht="17.25" customHeight="1">
      <c r="A22" s="569" t="s">
        <v>20</v>
      </c>
      <c r="B22" s="570"/>
      <c r="C22" s="558">
        <f>+C15+C17+C18+C19+C20</f>
        <v>907854813.99999976</v>
      </c>
      <c r="D22" s="461"/>
      <c r="E22" s="461"/>
      <c r="F22" s="461"/>
      <c r="G22" s="461"/>
      <c r="H22" s="461"/>
      <c r="I22" s="565"/>
      <c r="J22" s="565"/>
      <c r="K22" s="375"/>
    </row>
    <row r="23" spans="1:11" ht="60" customHeight="1">
      <c r="A23" s="38"/>
      <c r="B23" s="39"/>
      <c r="C23" s="384"/>
      <c r="D23" s="461"/>
      <c r="E23" s="461"/>
      <c r="F23" s="461"/>
      <c r="G23" s="461"/>
      <c r="H23" s="461"/>
      <c r="I23" s="565"/>
      <c r="J23" s="565"/>
      <c r="K23" s="375"/>
    </row>
    <row r="24" spans="1:11">
      <c r="D24" s="461"/>
      <c r="E24" s="461"/>
      <c r="F24" s="461"/>
      <c r="G24" s="461"/>
      <c r="H24" s="461"/>
      <c r="I24" s="461"/>
    </row>
    <row r="25" spans="1:11">
      <c r="D25" s="461"/>
      <c r="E25" s="461"/>
      <c r="F25" s="461"/>
      <c r="G25" s="461"/>
      <c r="H25" s="461"/>
      <c r="I25" s="461"/>
    </row>
    <row r="26" spans="1:11">
      <c r="D26" s="461"/>
      <c r="E26" s="461"/>
      <c r="F26" s="461"/>
      <c r="G26" s="461"/>
      <c r="H26" s="461"/>
      <c r="I26" s="461"/>
    </row>
  </sheetData>
  <mergeCells count="10">
    <mergeCell ref="A21:C21"/>
    <mergeCell ref="A22:B22"/>
    <mergeCell ref="A2:A4"/>
    <mergeCell ref="B9:C9"/>
    <mergeCell ref="B10:C10"/>
    <mergeCell ref="B2:C2"/>
    <mergeCell ref="B3:C3"/>
    <mergeCell ref="B4:C4"/>
    <mergeCell ref="B6:C6"/>
    <mergeCell ref="B8:C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E14081"/>
  <sheetViews>
    <sheetView topLeftCell="A74" workbookViewId="0">
      <selection activeCell="B10" sqref="B10"/>
    </sheetView>
  </sheetViews>
  <sheetFormatPr baseColWidth="10" defaultColWidth="11.42578125" defaultRowHeight="15"/>
  <cols>
    <col min="1" max="1" width="8.42578125" style="5" bestFit="1" customWidth="1"/>
    <col min="2" max="2" width="55.85546875" customWidth="1"/>
    <col min="3" max="3" width="7.28515625" bestFit="1" customWidth="1"/>
    <col min="4" max="4" width="18.28515625" style="4" bestFit="1" customWidth="1"/>
    <col min="5" max="5" width="57.42578125" style="4" bestFit="1" customWidth="1"/>
    <col min="6" max="6" width="18" bestFit="1" customWidth="1"/>
  </cols>
  <sheetData>
    <row r="1" spans="1:5" ht="76.5" customHeight="1">
      <c r="A1" s="581" t="s">
        <v>21</v>
      </c>
      <c r="B1" s="582"/>
      <c r="C1" s="582"/>
      <c r="D1" s="583"/>
      <c r="E1" s="274"/>
    </row>
    <row r="2" spans="1:5">
      <c r="A2" s="1" t="s">
        <v>22</v>
      </c>
      <c r="B2" s="2" t="s">
        <v>23</v>
      </c>
      <c r="C2" s="2" t="s">
        <v>24</v>
      </c>
      <c r="D2" s="3" t="s">
        <v>25</v>
      </c>
      <c r="E2" s="3"/>
    </row>
    <row r="3" spans="1:5">
      <c r="A3" s="462">
        <v>2</v>
      </c>
      <c r="B3" s="276" t="s">
        <v>26</v>
      </c>
      <c r="C3" s="462" t="s">
        <v>27</v>
      </c>
      <c r="D3" s="463">
        <v>0</v>
      </c>
    </row>
    <row r="4" spans="1:5">
      <c r="A4" s="462">
        <v>3</v>
      </c>
      <c r="B4" s="276" t="s">
        <v>28</v>
      </c>
      <c r="C4" s="462" t="s">
        <v>27</v>
      </c>
      <c r="D4" s="463">
        <v>0</v>
      </c>
    </row>
    <row r="5" spans="1:5">
      <c r="A5" s="462">
        <v>4</v>
      </c>
      <c r="B5" s="276" t="s">
        <v>29</v>
      </c>
      <c r="C5" s="462" t="s">
        <v>30</v>
      </c>
      <c r="D5" s="463">
        <v>808</v>
      </c>
    </row>
    <row r="6" spans="1:5">
      <c r="A6" s="462">
        <v>5</v>
      </c>
      <c r="B6" s="276" t="s">
        <v>31</v>
      </c>
      <c r="C6" s="462" t="s">
        <v>32</v>
      </c>
      <c r="D6" s="463">
        <v>0</v>
      </c>
    </row>
    <row r="7" spans="1:5">
      <c r="A7" s="462">
        <v>6</v>
      </c>
      <c r="B7" s="276" t="s">
        <v>33</v>
      </c>
      <c r="C7" s="462" t="s">
        <v>32</v>
      </c>
      <c r="D7" s="463">
        <v>7517</v>
      </c>
    </row>
    <row r="8" spans="1:5">
      <c r="A8" s="462">
        <v>7</v>
      </c>
      <c r="B8" s="276" t="s">
        <v>34</v>
      </c>
      <c r="C8" s="462" t="s">
        <v>32</v>
      </c>
      <c r="D8" s="463">
        <v>4549</v>
      </c>
    </row>
    <row r="9" spans="1:5">
      <c r="A9" s="462">
        <v>9</v>
      </c>
      <c r="B9" s="276" t="s">
        <v>35</v>
      </c>
      <c r="C9" s="462" t="s">
        <v>32</v>
      </c>
      <c r="D9" s="463">
        <v>6582</v>
      </c>
    </row>
    <row r="10" spans="1:5">
      <c r="A10" s="462">
        <v>10</v>
      </c>
      <c r="B10" s="276" t="s">
        <v>36</v>
      </c>
      <c r="C10" s="462" t="s">
        <v>30</v>
      </c>
      <c r="D10" s="463">
        <v>26114</v>
      </c>
    </row>
    <row r="11" spans="1:5">
      <c r="A11" s="462">
        <v>11</v>
      </c>
      <c r="B11" s="276" t="s">
        <v>37</v>
      </c>
      <c r="C11" s="462" t="s">
        <v>30</v>
      </c>
      <c r="D11" s="463">
        <v>3691</v>
      </c>
    </row>
    <row r="12" spans="1:5">
      <c r="A12" s="462">
        <v>12</v>
      </c>
      <c r="B12" s="276" t="s">
        <v>38</v>
      </c>
      <c r="C12" s="462" t="s">
        <v>30</v>
      </c>
      <c r="D12" s="463">
        <v>0</v>
      </c>
    </row>
    <row r="13" spans="1:5">
      <c r="A13" s="462">
        <v>13</v>
      </c>
      <c r="B13" s="276" t="s">
        <v>39</v>
      </c>
      <c r="C13" s="462" t="s">
        <v>30</v>
      </c>
      <c r="D13" s="463">
        <v>0</v>
      </c>
    </row>
    <row r="14" spans="1:5">
      <c r="A14" s="462">
        <v>14</v>
      </c>
      <c r="B14" s="276" t="s">
        <v>40</v>
      </c>
      <c r="C14" s="462" t="s">
        <v>27</v>
      </c>
      <c r="D14" s="463">
        <v>0</v>
      </c>
    </row>
    <row r="15" spans="1:5">
      <c r="A15" s="462">
        <v>15</v>
      </c>
      <c r="B15" s="276" t="s">
        <v>41</v>
      </c>
      <c r="C15" s="462" t="s">
        <v>32</v>
      </c>
      <c r="D15" s="463">
        <v>0</v>
      </c>
    </row>
    <row r="16" spans="1:5">
      <c r="A16" s="462">
        <v>17</v>
      </c>
      <c r="B16" s="276" t="s">
        <v>42</v>
      </c>
      <c r="C16" s="462" t="s">
        <v>27</v>
      </c>
      <c r="D16" s="463">
        <v>0</v>
      </c>
    </row>
    <row r="17" spans="1:4">
      <c r="A17" s="462">
        <v>18</v>
      </c>
      <c r="B17" s="276" t="s">
        <v>43</v>
      </c>
      <c r="C17" s="462" t="s">
        <v>44</v>
      </c>
      <c r="D17" s="463">
        <v>0</v>
      </c>
    </row>
    <row r="18" spans="1:4">
      <c r="A18" s="462">
        <v>19</v>
      </c>
      <c r="B18" s="276" t="s">
        <v>45</v>
      </c>
      <c r="C18" s="462" t="s">
        <v>32</v>
      </c>
      <c r="D18" s="463">
        <v>2760</v>
      </c>
    </row>
    <row r="19" spans="1:4">
      <c r="A19" s="462">
        <v>20</v>
      </c>
      <c r="B19" s="276" t="s">
        <v>46</v>
      </c>
      <c r="C19" s="462" t="s">
        <v>32</v>
      </c>
      <c r="D19" s="463">
        <v>4858</v>
      </c>
    </row>
    <row r="20" spans="1:4">
      <c r="A20" s="462">
        <v>21</v>
      </c>
      <c r="B20" s="276" t="s">
        <v>47</v>
      </c>
      <c r="C20" s="462" t="s">
        <v>30</v>
      </c>
      <c r="D20" s="463">
        <v>4375</v>
      </c>
    </row>
    <row r="21" spans="1:4">
      <c r="A21" s="462">
        <v>22</v>
      </c>
      <c r="B21" s="276" t="s">
        <v>48</v>
      </c>
      <c r="C21" s="462" t="s">
        <v>44</v>
      </c>
      <c r="D21" s="463">
        <v>0</v>
      </c>
    </row>
    <row r="22" spans="1:4">
      <c r="A22" s="462">
        <v>23</v>
      </c>
      <c r="B22" s="276" t="s">
        <v>49</v>
      </c>
      <c r="C22" s="462" t="s">
        <v>30</v>
      </c>
      <c r="D22" s="463">
        <v>11094</v>
      </c>
    </row>
    <row r="23" spans="1:4">
      <c r="A23" s="462">
        <v>24</v>
      </c>
      <c r="B23" s="276" t="s">
        <v>50</v>
      </c>
      <c r="C23" s="462" t="s">
        <v>30</v>
      </c>
      <c r="D23" s="463">
        <v>9815</v>
      </c>
    </row>
    <row r="24" spans="1:4">
      <c r="A24" s="462">
        <v>25</v>
      </c>
      <c r="B24" s="276" t="s">
        <v>51</v>
      </c>
      <c r="C24" s="462" t="s">
        <v>32</v>
      </c>
      <c r="D24" s="463">
        <v>3596</v>
      </c>
    </row>
    <row r="25" spans="1:4">
      <c r="A25" s="462">
        <v>27</v>
      </c>
      <c r="B25" s="276" t="s">
        <v>52</v>
      </c>
      <c r="C25" s="462" t="s">
        <v>30</v>
      </c>
      <c r="D25" s="463">
        <v>3939</v>
      </c>
    </row>
    <row r="26" spans="1:4">
      <c r="A26" s="462">
        <v>29</v>
      </c>
      <c r="B26" s="276" t="s">
        <v>53</v>
      </c>
      <c r="C26" s="462" t="s">
        <v>27</v>
      </c>
      <c r="D26" s="463">
        <v>0</v>
      </c>
    </row>
    <row r="27" spans="1:4">
      <c r="A27" s="462">
        <v>30</v>
      </c>
      <c r="B27" s="276" t="s">
        <v>54</v>
      </c>
      <c r="C27" s="462" t="s">
        <v>27</v>
      </c>
      <c r="D27" s="463">
        <v>68009</v>
      </c>
    </row>
    <row r="28" spans="1:4">
      <c r="A28" s="462">
        <v>31</v>
      </c>
      <c r="B28" s="276" t="s">
        <v>55</v>
      </c>
      <c r="C28" s="462" t="s">
        <v>27</v>
      </c>
      <c r="D28" s="463">
        <v>0</v>
      </c>
    </row>
    <row r="29" spans="1:4">
      <c r="A29" s="462">
        <v>32</v>
      </c>
      <c r="B29" s="276" t="s">
        <v>56</v>
      </c>
      <c r="C29" s="462" t="s">
        <v>27</v>
      </c>
      <c r="D29" s="463">
        <v>49037</v>
      </c>
    </row>
    <row r="30" spans="1:4">
      <c r="A30" s="462">
        <v>33</v>
      </c>
      <c r="B30" s="276" t="s">
        <v>57</v>
      </c>
      <c r="C30" s="462" t="s">
        <v>27</v>
      </c>
      <c r="D30" s="463">
        <v>39517</v>
      </c>
    </row>
    <row r="31" spans="1:4">
      <c r="A31" s="462">
        <v>35</v>
      </c>
      <c r="B31" s="276" t="s">
        <v>58</v>
      </c>
      <c r="C31" s="462" t="s">
        <v>44</v>
      </c>
      <c r="D31" s="463">
        <v>25031</v>
      </c>
    </row>
    <row r="32" spans="1:4">
      <c r="A32" s="462">
        <v>36</v>
      </c>
      <c r="B32" s="276" t="s">
        <v>59</v>
      </c>
      <c r="C32" s="462" t="s">
        <v>60</v>
      </c>
      <c r="D32" s="463">
        <v>0</v>
      </c>
    </row>
    <row r="33" spans="1:4">
      <c r="A33" s="462">
        <v>38</v>
      </c>
      <c r="B33" s="276" t="s">
        <v>61</v>
      </c>
      <c r="C33" s="462" t="s">
        <v>27</v>
      </c>
      <c r="D33" s="463">
        <v>160388</v>
      </c>
    </row>
    <row r="34" spans="1:4">
      <c r="A34" s="462">
        <v>39</v>
      </c>
      <c r="B34" s="276" t="s">
        <v>62</v>
      </c>
      <c r="C34" s="462" t="s">
        <v>27</v>
      </c>
      <c r="D34" s="463">
        <v>0</v>
      </c>
    </row>
    <row r="35" spans="1:4">
      <c r="A35" s="462">
        <v>40</v>
      </c>
      <c r="B35" s="276" t="s">
        <v>63</v>
      </c>
      <c r="C35" s="462" t="s">
        <v>27</v>
      </c>
      <c r="D35" s="463">
        <v>246347</v>
      </c>
    </row>
    <row r="36" spans="1:4">
      <c r="A36" s="462">
        <v>41</v>
      </c>
      <c r="B36" s="276" t="s">
        <v>64</v>
      </c>
      <c r="C36" s="462" t="s">
        <v>27</v>
      </c>
      <c r="D36" s="463">
        <v>0</v>
      </c>
    </row>
    <row r="37" spans="1:4">
      <c r="A37" s="462">
        <v>42</v>
      </c>
      <c r="B37" s="276" t="s">
        <v>65</v>
      </c>
      <c r="C37" s="462" t="s">
        <v>27</v>
      </c>
      <c r="D37" s="463">
        <v>0</v>
      </c>
    </row>
    <row r="38" spans="1:4">
      <c r="A38" s="462">
        <v>43</v>
      </c>
      <c r="B38" s="276" t="s">
        <v>66</v>
      </c>
      <c r="C38" s="462" t="s">
        <v>27</v>
      </c>
      <c r="D38" s="463">
        <v>0</v>
      </c>
    </row>
    <row r="39" spans="1:4">
      <c r="A39" s="462">
        <v>44</v>
      </c>
      <c r="B39" s="276" t="s">
        <v>67</v>
      </c>
      <c r="C39" s="462" t="s">
        <v>27</v>
      </c>
      <c r="D39" s="463">
        <v>0</v>
      </c>
    </row>
    <row r="40" spans="1:4">
      <c r="A40" s="462">
        <v>45</v>
      </c>
      <c r="B40" s="276" t="s">
        <v>68</v>
      </c>
      <c r="C40" s="462" t="s">
        <v>27</v>
      </c>
      <c r="D40" s="463">
        <v>0</v>
      </c>
    </row>
    <row r="41" spans="1:4">
      <c r="A41" s="462">
        <v>47</v>
      </c>
      <c r="B41" s="276" t="s">
        <v>69</v>
      </c>
      <c r="C41" s="462" t="s">
        <v>27</v>
      </c>
      <c r="D41" s="463">
        <v>0</v>
      </c>
    </row>
    <row r="42" spans="1:4">
      <c r="A42" s="462">
        <v>48</v>
      </c>
      <c r="B42" s="276" t="s">
        <v>70</v>
      </c>
      <c r="C42" s="462" t="s">
        <v>30</v>
      </c>
      <c r="D42" s="463">
        <v>8437</v>
      </c>
    </row>
    <row r="43" spans="1:4">
      <c r="A43" s="462">
        <v>49</v>
      </c>
      <c r="B43" s="276" t="s">
        <v>71</v>
      </c>
      <c r="C43" s="462" t="s">
        <v>30</v>
      </c>
      <c r="D43" s="463">
        <v>0</v>
      </c>
    </row>
    <row r="44" spans="1:4">
      <c r="A44" s="462">
        <v>50</v>
      </c>
      <c r="B44" s="276" t="s">
        <v>72</v>
      </c>
      <c r="C44" s="462" t="s">
        <v>30</v>
      </c>
      <c r="D44" s="463">
        <v>0</v>
      </c>
    </row>
    <row r="45" spans="1:4">
      <c r="A45" s="462">
        <v>51</v>
      </c>
      <c r="B45" s="276" t="s">
        <v>73</v>
      </c>
      <c r="C45" s="462" t="s">
        <v>30</v>
      </c>
      <c r="D45" s="463">
        <v>0</v>
      </c>
    </row>
    <row r="46" spans="1:4">
      <c r="A46" s="462">
        <v>52</v>
      </c>
      <c r="B46" s="276" t="s">
        <v>74</v>
      </c>
      <c r="C46" s="462" t="s">
        <v>27</v>
      </c>
      <c r="D46" s="463">
        <v>63224</v>
      </c>
    </row>
    <row r="47" spans="1:4">
      <c r="A47" s="462">
        <v>53</v>
      </c>
      <c r="B47" s="276" t="s">
        <v>75</v>
      </c>
      <c r="C47" s="462" t="s">
        <v>30</v>
      </c>
      <c r="D47" s="463">
        <v>4548</v>
      </c>
    </row>
    <row r="48" spans="1:4">
      <c r="A48" s="462">
        <v>54</v>
      </c>
      <c r="B48" s="276" t="s">
        <v>76</v>
      </c>
      <c r="C48" s="462" t="s">
        <v>30</v>
      </c>
      <c r="D48" s="463">
        <v>0</v>
      </c>
    </row>
    <row r="49" spans="1:4">
      <c r="A49" s="462">
        <v>55</v>
      </c>
      <c r="B49" s="276" t="s">
        <v>77</v>
      </c>
      <c r="C49" s="462" t="s">
        <v>30</v>
      </c>
      <c r="D49" s="463">
        <v>6101</v>
      </c>
    </row>
    <row r="50" spans="1:4">
      <c r="A50" s="462">
        <v>56</v>
      </c>
      <c r="B50" s="276" t="s">
        <v>78</v>
      </c>
      <c r="C50" s="462" t="s">
        <v>30</v>
      </c>
      <c r="D50" s="463">
        <v>0</v>
      </c>
    </row>
    <row r="51" spans="1:4">
      <c r="A51" s="462">
        <v>57</v>
      </c>
      <c r="B51" s="276" t="s">
        <v>79</v>
      </c>
      <c r="C51" s="462" t="s">
        <v>44</v>
      </c>
      <c r="D51" s="463">
        <v>0</v>
      </c>
    </row>
    <row r="52" spans="1:4">
      <c r="A52" s="462">
        <v>59</v>
      </c>
      <c r="B52" s="276" t="s">
        <v>80</v>
      </c>
      <c r="C52" s="462" t="s">
        <v>44</v>
      </c>
      <c r="D52" s="463">
        <v>0</v>
      </c>
    </row>
    <row r="53" spans="1:4">
      <c r="A53" s="462">
        <v>61</v>
      </c>
      <c r="B53" s="276" t="s">
        <v>81</v>
      </c>
      <c r="C53" s="462" t="s">
        <v>27</v>
      </c>
      <c r="D53" s="463">
        <v>0</v>
      </c>
    </row>
    <row r="54" spans="1:4">
      <c r="A54" s="462">
        <v>62</v>
      </c>
      <c r="B54" s="276" t="s">
        <v>82</v>
      </c>
      <c r="C54" s="462" t="s">
        <v>83</v>
      </c>
      <c r="D54" s="463">
        <v>112113</v>
      </c>
    </row>
    <row r="55" spans="1:4">
      <c r="A55" s="462">
        <v>63</v>
      </c>
      <c r="B55" s="276" t="s">
        <v>84</v>
      </c>
      <c r="C55" s="462" t="s">
        <v>83</v>
      </c>
      <c r="D55" s="463">
        <v>0</v>
      </c>
    </row>
    <row r="56" spans="1:4">
      <c r="A56" s="462">
        <v>64</v>
      </c>
      <c r="B56" s="276" t="s">
        <v>85</v>
      </c>
      <c r="C56" s="462" t="s">
        <v>83</v>
      </c>
      <c r="D56" s="463">
        <v>82640</v>
      </c>
    </row>
    <row r="57" spans="1:4">
      <c r="A57" s="462">
        <v>66</v>
      </c>
      <c r="B57" s="276" t="s">
        <v>86</v>
      </c>
      <c r="C57" s="462" t="s">
        <v>30</v>
      </c>
      <c r="D57" s="463">
        <v>0</v>
      </c>
    </row>
    <row r="58" spans="1:4">
      <c r="A58" s="462">
        <v>67</v>
      </c>
      <c r="B58" s="276" t="s">
        <v>87</v>
      </c>
      <c r="C58" s="462" t="s">
        <v>27</v>
      </c>
      <c r="D58" s="463">
        <v>48231</v>
      </c>
    </row>
    <row r="59" spans="1:4">
      <c r="A59" s="462">
        <v>69</v>
      </c>
      <c r="B59" s="276" t="s">
        <v>88</v>
      </c>
      <c r="C59" s="462" t="s">
        <v>89</v>
      </c>
      <c r="D59" s="463">
        <v>8357</v>
      </c>
    </row>
    <row r="60" spans="1:4">
      <c r="A60" s="462">
        <v>70</v>
      </c>
      <c r="B60" s="276" t="s">
        <v>90</v>
      </c>
      <c r="C60" s="462" t="s">
        <v>32</v>
      </c>
      <c r="D60" s="463">
        <v>2098</v>
      </c>
    </row>
    <row r="61" spans="1:4">
      <c r="A61" s="462">
        <v>72</v>
      </c>
      <c r="B61" s="276" t="s">
        <v>91</v>
      </c>
      <c r="C61" s="462" t="s">
        <v>32</v>
      </c>
      <c r="D61" s="463">
        <v>15942.15</v>
      </c>
    </row>
    <row r="62" spans="1:4">
      <c r="A62" s="462">
        <v>74</v>
      </c>
      <c r="B62" s="276" t="s">
        <v>92</v>
      </c>
      <c r="C62" s="462" t="s">
        <v>27</v>
      </c>
      <c r="D62" s="463">
        <v>0</v>
      </c>
    </row>
    <row r="63" spans="1:4">
      <c r="A63" s="462">
        <v>77</v>
      </c>
      <c r="B63" s="276" t="s">
        <v>93</v>
      </c>
      <c r="C63" s="462" t="s">
        <v>27</v>
      </c>
      <c r="D63" s="463">
        <v>0</v>
      </c>
    </row>
    <row r="64" spans="1:4">
      <c r="A64" s="462">
        <v>78</v>
      </c>
      <c r="B64" s="276" t="s">
        <v>94</v>
      </c>
      <c r="C64" s="462" t="s">
        <v>27</v>
      </c>
      <c r="D64" s="463">
        <v>0</v>
      </c>
    </row>
    <row r="65" spans="1:4">
      <c r="A65" s="462">
        <v>82</v>
      </c>
      <c r="B65" s="276" t="s">
        <v>95</v>
      </c>
      <c r="C65" s="462" t="s">
        <v>83</v>
      </c>
      <c r="D65" s="463">
        <v>0</v>
      </c>
    </row>
    <row r="66" spans="1:4">
      <c r="A66" s="462">
        <v>83</v>
      </c>
      <c r="B66" s="276" t="s">
        <v>96</v>
      </c>
      <c r="C66" s="462" t="s">
        <v>97</v>
      </c>
      <c r="D66" s="463">
        <v>34368</v>
      </c>
    </row>
    <row r="67" spans="1:4">
      <c r="A67" s="462">
        <v>85</v>
      </c>
      <c r="B67" s="276" t="s">
        <v>98</v>
      </c>
      <c r="C67" s="462" t="s">
        <v>83</v>
      </c>
      <c r="D67" s="463">
        <v>123375</v>
      </c>
    </row>
    <row r="68" spans="1:4">
      <c r="A68" s="462">
        <v>86</v>
      </c>
      <c r="B68" s="276" t="s">
        <v>99</v>
      </c>
      <c r="C68" s="462" t="s">
        <v>32</v>
      </c>
      <c r="D68" s="463">
        <v>5343</v>
      </c>
    </row>
    <row r="69" spans="1:4">
      <c r="A69" s="462">
        <v>87</v>
      </c>
      <c r="B69" s="276" t="s">
        <v>100</v>
      </c>
      <c r="C69" s="462" t="s">
        <v>27</v>
      </c>
      <c r="D69" s="463">
        <v>0</v>
      </c>
    </row>
    <row r="70" spans="1:4">
      <c r="A70" s="462">
        <v>88</v>
      </c>
      <c r="B70" s="276" t="s">
        <v>101</v>
      </c>
      <c r="C70" s="462" t="s">
        <v>27</v>
      </c>
      <c r="D70" s="463">
        <v>0</v>
      </c>
    </row>
    <row r="71" spans="1:4">
      <c r="A71" s="462">
        <v>89</v>
      </c>
      <c r="B71" s="276" t="s">
        <v>102</v>
      </c>
      <c r="C71" s="462" t="s">
        <v>27</v>
      </c>
      <c r="D71" s="463">
        <v>35734</v>
      </c>
    </row>
    <row r="72" spans="1:4">
      <c r="A72" s="462">
        <v>91</v>
      </c>
      <c r="B72" s="276" t="s">
        <v>103</v>
      </c>
      <c r="C72" s="462" t="s">
        <v>30</v>
      </c>
      <c r="D72" s="463">
        <v>0</v>
      </c>
    </row>
    <row r="73" spans="1:4">
      <c r="A73" s="462">
        <v>93</v>
      </c>
      <c r="B73" s="276" t="s">
        <v>104</v>
      </c>
      <c r="C73" s="462" t="s">
        <v>27</v>
      </c>
      <c r="D73" s="463">
        <v>0</v>
      </c>
    </row>
    <row r="74" spans="1:4">
      <c r="A74" s="462">
        <v>94</v>
      </c>
      <c r="B74" s="276" t="s">
        <v>105</v>
      </c>
      <c r="C74" s="462" t="s">
        <v>27</v>
      </c>
      <c r="D74" s="463">
        <v>0</v>
      </c>
    </row>
    <row r="75" spans="1:4">
      <c r="A75" s="462">
        <v>98</v>
      </c>
      <c r="B75" s="276" t="s">
        <v>106</v>
      </c>
      <c r="C75" s="462" t="s">
        <v>83</v>
      </c>
      <c r="D75" s="463">
        <v>126683</v>
      </c>
    </row>
    <row r="76" spans="1:4">
      <c r="A76" s="462">
        <v>99</v>
      </c>
      <c r="B76" s="276" t="s">
        <v>107</v>
      </c>
      <c r="C76" s="462" t="s">
        <v>27</v>
      </c>
      <c r="D76" s="463">
        <v>0</v>
      </c>
    </row>
    <row r="77" spans="1:4">
      <c r="A77" s="462">
        <v>101</v>
      </c>
      <c r="B77" s="276" t="s">
        <v>108</v>
      </c>
      <c r="C77" s="462" t="s">
        <v>83</v>
      </c>
      <c r="D77" s="463">
        <v>0</v>
      </c>
    </row>
    <row r="78" spans="1:4">
      <c r="A78" s="462">
        <v>103</v>
      </c>
      <c r="B78" s="276" t="s">
        <v>109</v>
      </c>
      <c r="C78" s="462" t="s">
        <v>27</v>
      </c>
      <c r="D78" s="463">
        <v>0</v>
      </c>
    </row>
    <row r="79" spans="1:4">
      <c r="A79" s="462">
        <v>106</v>
      </c>
      <c r="B79" s="276" t="s">
        <v>110</v>
      </c>
      <c r="C79" s="462" t="s">
        <v>27</v>
      </c>
      <c r="D79" s="463">
        <v>0</v>
      </c>
    </row>
    <row r="80" spans="1:4">
      <c r="A80" s="462">
        <v>107</v>
      </c>
      <c r="B80" s="276" t="s">
        <v>111</v>
      </c>
      <c r="C80" s="462" t="s">
        <v>27</v>
      </c>
      <c r="D80" s="463">
        <v>0</v>
      </c>
    </row>
    <row r="81" spans="1:4">
      <c r="A81" s="462">
        <v>109</v>
      </c>
      <c r="B81" s="276" t="s">
        <v>112</v>
      </c>
      <c r="C81" s="462" t="s">
        <v>83</v>
      </c>
      <c r="D81" s="463">
        <v>0</v>
      </c>
    </row>
    <row r="82" spans="1:4">
      <c r="A82" s="462">
        <v>110</v>
      </c>
      <c r="B82" s="276" t="s">
        <v>113</v>
      </c>
      <c r="C82" s="462" t="s">
        <v>27</v>
      </c>
      <c r="D82" s="463">
        <v>0</v>
      </c>
    </row>
    <row r="83" spans="1:4">
      <c r="A83" s="462">
        <v>111</v>
      </c>
      <c r="B83" s="276" t="s">
        <v>114</v>
      </c>
      <c r="C83" s="462" t="s">
        <v>27</v>
      </c>
      <c r="D83" s="463">
        <v>0</v>
      </c>
    </row>
    <row r="84" spans="1:4">
      <c r="A84" s="462">
        <v>112</v>
      </c>
      <c r="B84" s="276" t="s">
        <v>115</v>
      </c>
      <c r="C84" s="462" t="s">
        <v>27</v>
      </c>
      <c r="D84" s="463">
        <v>0</v>
      </c>
    </row>
    <row r="85" spans="1:4">
      <c r="A85" s="462">
        <v>113</v>
      </c>
      <c r="B85" s="276" t="s">
        <v>116</v>
      </c>
      <c r="C85" s="462" t="s">
        <v>27</v>
      </c>
      <c r="D85" s="463">
        <v>0</v>
      </c>
    </row>
    <row r="86" spans="1:4">
      <c r="A86" s="462">
        <v>114</v>
      </c>
      <c r="B86" s="276" t="s">
        <v>117</v>
      </c>
      <c r="C86" s="462" t="s">
        <v>27</v>
      </c>
      <c r="D86" s="463">
        <v>1080</v>
      </c>
    </row>
    <row r="87" spans="1:4">
      <c r="A87" s="462">
        <v>115</v>
      </c>
      <c r="B87" s="276" t="s">
        <v>118</v>
      </c>
      <c r="C87" s="462" t="s">
        <v>27</v>
      </c>
      <c r="D87" s="463">
        <v>0</v>
      </c>
    </row>
    <row r="88" spans="1:4">
      <c r="A88" s="462">
        <v>116</v>
      </c>
      <c r="B88" s="276" t="s">
        <v>119</v>
      </c>
      <c r="C88" s="462" t="s">
        <v>27</v>
      </c>
      <c r="D88" s="463">
        <v>3074</v>
      </c>
    </row>
    <row r="89" spans="1:4">
      <c r="A89" s="462">
        <v>117</v>
      </c>
      <c r="B89" s="276" t="s">
        <v>120</v>
      </c>
      <c r="C89" s="462" t="s">
        <v>27</v>
      </c>
      <c r="D89" s="463">
        <v>53000.01</v>
      </c>
    </row>
    <row r="90" spans="1:4">
      <c r="A90" s="462">
        <v>118</v>
      </c>
      <c r="B90" s="276" t="s">
        <v>121</v>
      </c>
      <c r="C90" s="462" t="s">
        <v>27</v>
      </c>
      <c r="D90" s="463">
        <v>0</v>
      </c>
    </row>
    <row r="91" spans="1:4">
      <c r="A91" s="462">
        <v>119</v>
      </c>
      <c r="B91" s="276" t="s">
        <v>122</v>
      </c>
      <c r="C91" s="462" t="s">
        <v>27</v>
      </c>
      <c r="D91" s="463">
        <v>0</v>
      </c>
    </row>
    <row r="92" spans="1:4">
      <c r="A92" s="462">
        <v>121</v>
      </c>
      <c r="B92" s="276" t="s">
        <v>123</v>
      </c>
      <c r="C92" s="462" t="s">
        <v>27</v>
      </c>
      <c r="D92" s="463">
        <v>0</v>
      </c>
    </row>
    <row r="93" spans="1:4">
      <c r="A93" s="462">
        <v>122</v>
      </c>
      <c r="B93" s="276" t="s">
        <v>124</v>
      </c>
      <c r="C93" s="462" t="s">
        <v>27</v>
      </c>
      <c r="D93" s="463">
        <v>1481</v>
      </c>
    </row>
    <row r="94" spans="1:4">
      <c r="A94" s="462">
        <v>123</v>
      </c>
      <c r="B94" s="276" t="s">
        <v>125</v>
      </c>
      <c r="C94" s="462" t="s">
        <v>27</v>
      </c>
      <c r="D94" s="463">
        <v>663</v>
      </c>
    </row>
    <row r="95" spans="1:4">
      <c r="A95" s="462">
        <v>125</v>
      </c>
      <c r="B95" s="276" t="s">
        <v>126</v>
      </c>
      <c r="C95" s="462" t="s">
        <v>27</v>
      </c>
      <c r="D95" s="463">
        <v>0</v>
      </c>
    </row>
    <row r="96" spans="1:4">
      <c r="A96" s="462">
        <v>126</v>
      </c>
      <c r="B96" s="276" t="s">
        <v>127</v>
      </c>
      <c r="C96" s="462" t="s">
        <v>30</v>
      </c>
      <c r="D96" s="463">
        <v>86281</v>
      </c>
    </row>
    <row r="97" spans="1:4">
      <c r="A97" s="462">
        <v>127</v>
      </c>
      <c r="B97" s="276" t="s">
        <v>128</v>
      </c>
      <c r="C97" s="462" t="s">
        <v>27</v>
      </c>
      <c r="D97" s="463">
        <v>42827</v>
      </c>
    </row>
    <row r="98" spans="1:4">
      <c r="A98" s="462">
        <v>128</v>
      </c>
      <c r="B98" s="276" t="s">
        <v>129</v>
      </c>
      <c r="C98" s="462" t="s">
        <v>27</v>
      </c>
      <c r="D98" s="463">
        <v>3169.01</v>
      </c>
    </row>
    <row r="99" spans="1:4">
      <c r="A99" s="462">
        <v>130</v>
      </c>
      <c r="B99" s="276" t="s">
        <v>130</v>
      </c>
      <c r="C99" s="462" t="s">
        <v>27</v>
      </c>
      <c r="D99" s="463">
        <v>0</v>
      </c>
    </row>
    <row r="100" spans="1:4">
      <c r="A100" s="462">
        <v>132</v>
      </c>
      <c r="B100" s="276" t="s">
        <v>131</v>
      </c>
      <c r="C100" s="462" t="s">
        <v>27</v>
      </c>
      <c r="D100" s="463">
        <v>0</v>
      </c>
    </row>
    <row r="101" spans="1:4">
      <c r="A101" s="462">
        <v>133</v>
      </c>
      <c r="B101" s="276" t="s">
        <v>132</v>
      </c>
      <c r="C101" s="462" t="s">
        <v>27</v>
      </c>
      <c r="D101" s="463">
        <v>0</v>
      </c>
    </row>
    <row r="102" spans="1:4">
      <c r="A102" s="462">
        <v>134</v>
      </c>
      <c r="B102" s="276" t="s">
        <v>133</v>
      </c>
      <c r="C102" s="462" t="s">
        <v>27</v>
      </c>
      <c r="D102" s="463">
        <v>0</v>
      </c>
    </row>
    <row r="103" spans="1:4">
      <c r="A103" s="462">
        <v>135</v>
      </c>
      <c r="B103" s="276" t="s">
        <v>134</v>
      </c>
      <c r="C103" s="462" t="s">
        <v>27</v>
      </c>
      <c r="D103" s="463">
        <v>1453</v>
      </c>
    </row>
    <row r="104" spans="1:4">
      <c r="A104" s="462">
        <v>137</v>
      </c>
      <c r="B104" s="276" t="s">
        <v>135</v>
      </c>
      <c r="C104" s="462" t="s">
        <v>27</v>
      </c>
      <c r="D104" s="463">
        <v>0</v>
      </c>
    </row>
    <row r="105" spans="1:4">
      <c r="A105" s="462">
        <v>138</v>
      </c>
      <c r="B105" s="276" t="s">
        <v>136</v>
      </c>
      <c r="C105" s="462" t="s">
        <v>89</v>
      </c>
      <c r="D105" s="463">
        <v>115871</v>
      </c>
    </row>
    <row r="106" spans="1:4">
      <c r="A106" s="462">
        <v>139</v>
      </c>
      <c r="B106" s="276" t="s">
        <v>137</v>
      </c>
      <c r="C106" s="462" t="s">
        <v>27</v>
      </c>
      <c r="D106" s="463">
        <v>0</v>
      </c>
    </row>
    <row r="107" spans="1:4">
      <c r="A107" s="462">
        <v>140</v>
      </c>
      <c r="B107" s="276" t="s">
        <v>138</v>
      </c>
      <c r="C107" s="462" t="s">
        <v>83</v>
      </c>
      <c r="D107" s="463">
        <v>427554.01</v>
      </c>
    </row>
    <row r="108" spans="1:4">
      <c r="A108" s="462">
        <v>141</v>
      </c>
      <c r="B108" s="276" t="s">
        <v>139</v>
      </c>
      <c r="C108" s="462" t="s">
        <v>44</v>
      </c>
      <c r="D108" s="463">
        <v>0</v>
      </c>
    </row>
    <row r="109" spans="1:4">
      <c r="A109" s="462">
        <v>142</v>
      </c>
      <c r="B109" s="276" t="s">
        <v>140</v>
      </c>
      <c r="C109" s="462" t="s">
        <v>44</v>
      </c>
      <c r="D109" s="463">
        <v>0</v>
      </c>
    </row>
    <row r="110" spans="1:4">
      <c r="A110" s="462">
        <v>143</v>
      </c>
      <c r="B110" s="276" t="s">
        <v>141</v>
      </c>
      <c r="C110" s="462" t="s">
        <v>27</v>
      </c>
      <c r="D110" s="463">
        <v>0</v>
      </c>
    </row>
    <row r="111" spans="1:4">
      <c r="A111" s="462">
        <v>144</v>
      </c>
      <c r="B111" s="276" t="s">
        <v>142</v>
      </c>
      <c r="C111" s="462" t="s">
        <v>32</v>
      </c>
      <c r="D111" s="463">
        <v>5119</v>
      </c>
    </row>
    <row r="112" spans="1:4">
      <c r="A112" s="462">
        <v>146</v>
      </c>
      <c r="B112" s="276" t="s">
        <v>143</v>
      </c>
      <c r="C112" s="462" t="s">
        <v>27</v>
      </c>
      <c r="D112" s="463">
        <v>61048</v>
      </c>
    </row>
    <row r="113" spans="1:4">
      <c r="A113" s="462">
        <v>147</v>
      </c>
      <c r="B113" s="276" t="s">
        <v>144</v>
      </c>
      <c r="C113" s="462" t="s">
        <v>27</v>
      </c>
      <c r="D113" s="463">
        <v>88432</v>
      </c>
    </row>
    <row r="114" spans="1:4">
      <c r="A114" s="462">
        <v>148</v>
      </c>
      <c r="B114" s="276" t="s">
        <v>145</v>
      </c>
      <c r="C114" s="462" t="s">
        <v>44</v>
      </c>
      <c r="D114" s="463">
        <v>0</v>
      </c>
    </row>
    <row r="115" spans="1:4">
      <c r="A115" s="462">
        <v>149</v>
      </c>
      <c r="B115" s="276" t="s">
        <v>146</v>
      </c>
      <c r="C115" s="462" t="s">
        <v>89</v>
      </c>
      <c r="D115" s="463">
        <v>15917</v>
      </c>
    </row>
    <row r="116" spans="1:4">
      <c r="A116" s="462">
        <v>151</v>
      </c>
      <c r="B116" s="276" t="s">
        <v>147</v>
      </c>
      <c r="C116" s="462" t="s">
        <v>148</v>
      </c>
      <c r="D116" s="463">
        <v>45414.28</v>
      </c>
    </row>
    <row r="117" spans="1:4">
      <c r="A117" s="462">
        <v>152</v>
      </c>
      <c r="B117" s="276" t="s">
        <v>149</v>
      </c>
      <c r="C117" s="462" t="s">
        <v>32</v>
      </c>
      <c r="D117" s="463">
        <v>5391</v>
      </c>
    </row>
    <row r="118" spans="1:4">
      <c r="A118" s="462">
        <v>153</v>
      </c>
      <c r="B118" s="276" t="s">
        <v>150</v>
      </c>
      <c r="C118" s="462" t="s">
        <v>32</v>
      </c>
      <c r="D118" s="463">
        <v>0</v>
      </c>
    </row>
    <row r="119" spans="1:4">
      <c r="A119" s="462">
        <v>154</v>
      </c>
      <c r="B119" s="276" t="s">
        <v>151</v>
      </c>
      <c r="C119" s="462" t="s">
        <v>44</v>
      </c>
      <c r="D119" s="463">
        <v>2437.12</v>
      </c>
    </row>
    <row r="120" spans="1:4">
      <c r="A120" s="462">
        <v>155</v>
      </c>
      <c r="B120" s="276" t="s">
        <v>152</v>
      </c>
      <c r="C120" s="462" t="s">
        <v>44</v>
      </c>
      <c r="D120" s="463">
        <v>0</v>
      </c>
    </row>
    <row r="121" spans="1:4">
      <c r="A121" s="462">
        <v>156</v>
      </c>
      <c r="B121" s="276" t="s">
        <v>153</v>
      </c>
      <c r="C121" s="462" t="s">
        <v>44</v>
      </c>
      <c r="D121" s="463">
        <v>54741</v>
      </c>
    </row>
    <row r="122" spans="1:4">
      <c r="A122" s="462">
        <v>158</v>
      </c>
      <c r="B122" s="276" t="s">
        <v>154</v>
      </c>
      <c r="C122" s="462" t="s">
        <v>44</v>
      </c>
      <c r="D122" s="463">
        <v>0</v>
      </c>
    </row>
    <row r="123" spans="1:4">
      <c r="A123" s="462">
        <v>159</v>
      </c>
      <c r="B123" s="276" t="s">
        <v>155</v>
      </c>
      <c r="C123" s="462" t="s">
        <v>27</v>
      </c>
      <c r="D123" s="463">
        <v>64884.85</v>
      </c>
    </row>
    <row r="124" spans="1:4">
      <c r="A124" s="462">
        <v>160</v>
      </c>
      <c r="B124" s="276" t="s">
        <v>156</v>
      </c>
      <c r="C124" s="462" t="s">
        <v>44</v>
      </c>
      <c r="D124" s="463">
        <v>0</v>
      </c>
    </row>
    <row r="125" spans="1:4">
      <c r="A125" s="462">
        <v>161</v>
      </c>
      <c r="B125" s="276" t="s">
        <v>157</v>
      </c>
      <c r="C125" s="462" t="s">
        <v>44</v>
      </c>
      <c r="D125" s="463">
        <v>0</v>
      </c>
    </row>
    <row r="126" spans="1:4">
      <c r="A126" s="462">
        <v>162</v>
      </c>
      <c r="B126" s="276" t="s">
        <v>158</v>
      </c>
      <c r="C126" s="462" t="s">
        <v>44</v>
      </c>
      <c r="D126" s="463">
        <v>0</v>
      </c>
    </row>
    <row r="127" spans="1:4">
      <c r="A127" s="462">
        <v>163</v>
      </c>
      <c r="B127" s="276" t="s">
        <v>159</v>
      </c>
      <c r="C127" s="462" t="s">
        <v>44</v>
      </c>
      <c r="D127" s="463">
        <v>0</v>
      </c>
    </row>
    <row r="128" spans="1:4">
      <c r="A128" s="462">
        <v>164</v>
      </c>
      <c r="B128" s="276" t="s">
        <v>160</v>
      </c>
      <c r="C128" s="462" t="s">
        <v>44</v>
      </c>
      <c r="D128" s="463">
        <v>0</v>
      </c>
    </row>
    <row r="129" spans="1:4">
      <c r="A129" s="462">
        <v>165</v>
      </c>
      <c r="B129" s="276" t="s">
        <v>161</v>
      </c>
      <c r="C129" s="462" t="s">
        <v>27</v>
      </c>
      <c r="D129" s="463">
        <v>0</v>
      </c>
    </row>
    <row r="130" spans="1:4">
      <c r="A130" s="462">
        <v>166</v>
      </c>
      <c r="B130" s="276" t="s">
        <v>162</v>
      </c>
      <c r="C130" s="462" t="s">
        <v>44</v>
      </c>
      <c r="D130" s="463">
        <v>0</v>
      </c>
    </row>
    <row r="131" spans="1:4">
      <c r="A131" s="462">
        <v>167</v>
      </c>
      <c r="B131" s="276" t="s">
        <v>163</v>
      </c>
      <c r="C131" s="462" t="s">
        <v>164</v>
      </c>
      <c r="D131" s="463">
        <v>0</v>
      </c>
    </row>
    <row r="132" spans="1:4">
      <c r="A132" s="462">
        <v>169</v>
      </c>
      <c r="B132" s="276" t="s">
        <v>165</v>
      </c>
      <c r="C132" s="462" t="s">
        <v>30</v>
      </c>
      <c r="D132" s="463">
        <v>0</v>
      </c>
    </row>
    <row r="133" spans="1:4">
      <c r="A133" s="462">
        <v>170</v>
      </c>
      <c r="B133" s="276" t="s">
        <v>166</v>
      </c>
      <c r="C133" s="462" t="s">
        <v>30</v>
      </c>
      <c r="D133" s="463">
        <v>5152.12</v>
      </c>
    </row>
    <row r="134" spans="1:4">
      <c r="A134" s="462">
        <v>172</v>
      </c>
      <c r="B134" s="276" t="s">
        <v>167</v>
      </c>
      <c r="C134" s="462" t="s">
        <v>30</v>
      </c>
      <c r="D134" s="463">
        <v>0</v>
      </c>
    </row>
    <row r="135" spans="1:4">
      <c r="A135" s="462">
        <v>173</v>
      </c>
      <c r="B135" s="276" t="s">
        <v>168</v>
      </c>
      <c r="C135" s="462" t="s">
        <v>30</v>
      </c>
      <c r="D135" s="463">
        <v>0</v>
      </c>
    </row>
    <row r="136" spans="1:4">
      <c r="A136" s="462">
        <v>175</v>
      </c>
      <c r="B136" s="276" t="s">
        <v>169</v>
      </c>
      <c r="C136" s="462" t="s">
        <v>30</v>
      </c>
      <c r="D136" s="463">
        <v>0</v>
      </c>
    </row>
    <row r="137" spans="1:4">
      <c r="A137" s="462">
        <v>176</v>
      </c>
      <c r="B137" s="276" t="s">
        <v>170</v>
      </c>
      <c r="C137" s="462" t="s">
        <v>27</v>
      </c>
      <c r="D137" s="463">
        <v>0</v>
      </c>
    </row>
    <row r="138" spans="1:4">
      <c r="A138" s="462">
        <v>177</v>
      </c>
      <c r="B138" s="276" t="s">
        <v>171</v>
      </c>
      <c r="C138" s="462" t="s">
        <v>27</v>
      </c>
      <c r="D138" s="463">
        <v>0</v>
      </c>
    </row>
    <row r="139" spans="1:4">
      <c r="A139" s="462">
        <v>178</v>
      </c>
      <c r="B139" s="276" t="s">
        <v>172</v>
      </c>
      <c r="C139" s="462" t="s">
        <v>30</v>
      </c>
      <c r="D139" s="463">
        <v>0</v>
      </c>
    </row>
    <row r="140" spans="1:4">
      <c r="A140" s="462">
        <v>179</v>
      </c>
      <c r="B140" s="276" t="s">
        <v>173</v>
      </c>
      <c r="C140" s="462" t="s">
        <v>30</v>
      </c>
      <c r="D140" s="463">
        <v>0</v>
      </c>
    </row>
    <row r="141" spans="1:4">
      <c r="A141" s="462">
        <v>182</v>
      </c>
      <c r="B141" s="276" t="s">
        <v>174</v>
      </c>
      <c r="C141" s="462" t="s">
        <v>30</v>
      </c>
      <c r="D141" s="463">
        <v>0</v>
      </c>
    </row>
    <row r="142" spans="1:4">
      <c r="A142" s="462">
        <v>183</v>
      </c>
      <c r="B142" s="276" t="s">
        <v>175</v>
      </c>
      <c r="C142" s="462" t="s">
        <v>27</v>
      </c>
      <c r="D142" s="463">
        <v>0</v>
      </c>
    </row>
    <row r="143" spans="1:4">
      <c r="A143" s="462">
        <v>184</v>
      </c>
      <c r="B143" s="276" t="s">
        <v>176</v>
      </c>
      <c r="C143" s="462" t="s">
        <v>27</v>
      </c>
      <c r="D143" s="463">
        <v>0</v>
      </c>
    </row>
    <row r="144" spans="1:4">
      <c r="A144" s="462">
        <v>185</v>
      </c>
      <c r="B144" s="276" t="s">
        <v>177</v>
      </c>
      <c r="C144" s="462" t="s">
        <v>27</v>
      </c>
      <c r="D144" s="463">
        <v>0</v>
      </c>
    </row>
    <row r="145" spans="1:4">
      <c r="A145" s="462">
        <v>186</v>
      </c>
      <c r="B145" s="276" t="s">
        <v>178</v>
      </c>
      <c r="C145" s="462" t="s">
        <v>44</v>
      </c>
      <c r="D145" s="463">
        <v>0</v>
      </c>
    </row>
    <row r="146" spans="1:4">
      <c r="A146" s="462">
        <v>187</v>
      </c>
      <c r="B146" s="276" t="s">
        <v>179</v>
      </c>
      <c r="C146" s="462" t="s">
        <v>27</v>
      </c>
      <c r="D146" s="463">
        <v>0</v>
      </c>
    </row>
    <row r="147" spans="1:4">
      <c r="A147" s="462">
        <v>188</v>
      </c>
      <c r="B147" s="276" t="s">
        <v>180</v>
      </c>
      <c r="C147" s="462" t="s">
        <v>27</v>
      </c>
      <c r="D147" s="463">
        <v>0</v>
      </c>
    </row>
    <row r="148" spans="1:4">
      <c r="A148" s="462">
        <v>189</v>
      </c>
      <c r="B148" s="276" t="s">
        <v>181</v>
      </c>
      <c r="C148" s="462" t="s">
        <v>30</v>
      </c>
      <c r="D148" s="463">
        <v>0</v>
      </c>
    </row>
    <row r="149" spans="1:4">
      <c r="A149" s="462">
        <v>190</v>
      </c>
      <c r="B149" s="276" t="s">
        <v>182</v>
      </c>
      <c r="C149" s="462" t="s">
        <v>27</v>
      </c>
      <c r="D149" s="463">
        <v>0</v>
      </c>
    </row>
    <row r="150" spans="1:4">
      <c r="A150" s="462">
        <v>191</v>
      </c>
      <c r="B150" s="276" t="s">
        <v>183</v>
      </c>
      <c r="C150" s="462" t="s">
        <v>30</v>
      </c>
      <c r="D150" s="463">
        <v>0</v>
      </c>
    </row>
    <row r="151" spans="1:4">
      <c r="A151" s="462">
        <v>192</v>
      </c>
      <c r="B151" s="276" t="s">
        <v>184</v>
      </c>
      <c r="C151" s="462" t="s">
        <v>27</v>
      </c>
      <c r="D151" s="463">
        <v>44475</v>
      </c>
    </row>
    <row r="152" spans="1:4">
      <c r="A152" s="462">
        <v>193</v>
      </c>
      <c r="B152" s="276" t="s">
        <v>185</v>
      </c>
      <c r="C152" s="462" t="s">
        <v>27</v>
      </c>
      <c r="D152" s="463">
        <v>0</v>
      </c>
    </row>
    <row r="153" spans="1:4">
      <c r="A153" s="462">
        <v>194</v>
      </c>
      <c r="B153" s="276" t="s">
        <v>186</v>
      </c>
      <c r="C153" s="462" t="s">
        <v>27</v>
      </c>
      <c r="D153" s="463">
        <v>0</v>
      </c>
    </row>
    <row r="154" spans="1:4">
      <c r="A154" s="462">
        <v>195</v>
      </c>
      <c r="B154" s="276" t="s">
        <v>187</v>
      </c>
      <c r="C154" s="462" t="s">
        <v>30</v>
      </c>
      <c r="D154" s="463">
        <v>13213</v>
      </c>
    </row>
    <row r="155" spans="1:4">
      <c r="A155" s="462">
        <v>196</v>
      </c>
      <c r="B155" s="276" t="s">
        <v>188</v>
      </c>
      <c r="C155" s="462" t="s">
        <v>30</v>
      </c>
      <c r="D155" s="463">
        <v>0</v>
      </c>
    </row>
    <row r="156" spans="1:4">
      <c r="A156" s="462">
        <v>197</v>
      </c>
      <c r="B156" s="276" t="s">
        <v>189</v>
      </c>
      <c r="C156" s="462" t="s">
        <v>27</v>
      </c>
      <c r="D156" s="463">
        <v>0</v>
      </c>
    </row>
    <row r="157" spans="1:4">
      <c r="A157" s="462">
        <v>198</v>
      </c>
      <c r="B157" s="276" t="s">
        <v>190</v>
      </c>
      <c r="C157" s="462" t="s">
        <v>27</v>
      </c>
      <c r="D157" s="463">
        <v>228480</v>
      </c>
    </row>
    <row r="158" spans="1:4">
      <c r="A158" s="462">
        <v>200</v>
      </c>
      <c r="B158" s="276" t="s">
        <v>191</v>
      </c>
      <c r="C158" s="462" t="s">
        <v>27</v>
      </c>
      <c r="D158" s="463">
        <v>0</v>
      </c>
    </row>
    <row r="159" spans="1:4">
      <c r="A159" s="462">
        <v>201</v>
      </c>
      <c r="B159" s="276" t="s">
        <v>192</v>
      </c>
      <c r="C159" s="462" t="s">
        <v>27</v>
      </c>
      <c r="D159" s="463">
        <v>0</v>
      </c>
    </row>
    <row r="160" spans="1:4">
      <c r="A160" s="462">
        <v>202</v>
      </c>
      <c r="B160" s="276" t="s">
        <v>193</v>
      </c>
      <c r="C160" s="462" t="s">
        <v>27</v>
      </c>
      <c r="D160" s="463">
        <v>0</v>
      </c>
    </row>
    <row r="161" spans="1:4">
      <c r="A161" s="462">
        <v>203</v>
      </c>
      <c r="B161" s="276" t="s">
        <v>194</v>
      </c>
      <c r="C161" s="462" t="s">
        <v>27</v>
      </c>
      <c r="D161" s="463">
        <v>0</v>
      </c>
    </row>
    <row r="162" spans="1:4">
      <c r="A162" s="462">
        <v>204</v>
      </c>
      <c r="B162" s="276" t="s">
        <v>195</v>
      </c>
      <c r="C162" s="462" t="s">
        <v>27</v>
      </c>
      <c r="D162" s="463">
        <v>0</v>
      </c>
    </row>
    <row r="163" spans="1:4">
      <c r="A163" s="462">
        <v>205</v>
      </c>
      <c r="B163" s="276" t="s">
        <v>196</v>
      </c>
      <c r="C163" s="462" t="s">
        <v>27</v>
      </c>
      <c r="D163" s="463">
        <v>0</v>
      </c>
    </row>
    <row r="164" spans="1:4">
      <c r="A164" s="462">
        <v>206</v>
      </c>
      <c r="B164" s="276" t="s">
        <v>197</v>
      </c>
      <c r="C164" s="462" t="s">
        <v>27</v>
      </c>
      <c r="D164" s="463">
        <v>0</v>
      </c>
    </row>
    <row r="165" spans="1:4">
      <c r="A165" s="462">
        <v>207</v>
      </c>
      <c r="B165" s="276" t="s">
        <v>198</v>
      </c>
      <c r="C165" s="462" t="s">
        <v>27</v>
      </c>
      <c r="D165" s="463">
        <v>0</v>
      </c>
    </row>
    <row r="166" spans="1:4">
      <c r="A166" s="462">
        <v>208</v>
      </c>
      <c r="B166" s="276" t="s">
        <v>199</v>
      </c>
      <c r="C166" s="462" t="s">
        <v>27</v>
      </c>
      <c r="D166" s="463">
        <v>0</v>
      </c>
    </row>
    <row r="167" spans="1:4">
      <c r="A167" s="462">
        <v>209</v>
      </c>
      <c r="B167" s="276" t="s">
        <v>200</v>
      </c>
      <c r="C167" s="462" t="s">
        <v>27</v>
      </c>
      <c r="D167" s="463">
        <v>0</v>
      </c>
    </row>
    <row r="168" spans="1:4">
      <c r="A168" s="462">
        <v>210</v>
      </c>
      <c r="B168" s="276" t="s">
        <v>201</v>
      </c>
      <c r="C168" s="462" t="s">
        <v>27</v>
      </c>
      <c r="D168" s="463">
        <v>0</v>
      </c>
    </row>
    <row r="169" spans="1:4">
      <c r="A169" s="462">
        <v>211</v>
      </c>
      <c r="B169" s="276" t="s">
        <v>202</v>
      </c>
      <c r="C169" s="462" t="s">
        <v>27</v>
      </c>
      <c r="D169" s="463">
        <v>0</v>
      </c>
    </row>
    <row r="170" spans="1:4">
      <c r="A170" s="462">
        <v>212</v>
      </c>
      <c r="B170" s="276" t="s">
        <v>203</v>
      </c>
      <c r="C170" s="462" t="s">
        <v>27</v>
      </c>
      <c r="D170" s="463">
        <v>0</v>
      </c>
    </row>
    <row r="171" spans="1:4">
      <c r="A171" s="462">
        <v>213</v>
      </c>
      <c r="B171" s="276" t="s">
        <v>204</v>
      </c>
      <c r="C171" s="462" t="s">
        <v>27</v>
      </c>
      <c r="D171" s="463">
        <v>0</v>
      </c>
    </row>
    <row r="172" spans="1:4">
      <c r="A172" s="462">
        <v>214</v>
      </c>
      <c r="B172" s="276" t="s">
        <v>205</v>
      </c>
      <c r="C172" s="462" t="s">
        <v>27</v>
      </c>
      <c r="D172" s="463">
        <v>0</v>
      </c>
    </row>
    <row r="173" spans="1:4">
      <c r="A173" s="462">
        <v>215</v>
      </c>
      <c r="B173" s="276" t="s">
        <v>206</v>
      </c>
      <c r="C173" s="462" t="s">
        <v>27</v>
      </c>
      <c r="D173" s="463">
        <v>960.16</v>
      </c>
    </row>
    <row r="174" spans="1:4">
      <c r="A174" s="462">
        <v>216</v>
      </c>
      <c r="B174" s="276" t="s">
        <v>207</v>
      </c>
      <c r="C174" s="462" t="s">
        <v>27</v>
      </c>
      <c r="D174" s="463">
        <v>2144</v>
      </c>
    </row>
    <row r="175" spans="1:4">
      <c r="A175" s="462">
        <v>217</v>
      </c>
      <c r="B175" s="276" t="s">
        <v>208</v>
      </c>
      <c r="C175" s="462" t="s">
        <v>27</v>
      </c>
      <c r="D175" s="463">
        <v>5332</v>
      </c>
    </row>
    <row r="176" spans="1:4">
      <c r="A176" s="462">
        <v>218</v>
      </c>
      <c r="B176" s="276" t="s">
        <v>209</v>
      </c>
      <c r="C176" s="462" t="s">
        <v>27</v>
      </c>
      <c r="D176" s="463">
        <v>0</v>
      </c>
    </row>
    <row r="177" spans="1:4">
      <c r="A177" s="462">
        <v>220</v>
      </c>
      <c r="B177" s="276" t="s">
        <v>210</v>
      </c>
      <c r="C177" s="462" t="s">
        <v>211</v>
      </c>
      <c r="D177" s="463">
        <v>0</v>
      </c>
    </row>
    <row r="178" spans="1:4">
      <c r="A178" s="462">
        <v>222</v>
      </c>
      <c r="B178" s="276" t="s">
        <v>212</v>
      </c>
      <c r="C178" s="462" t="s">
        <v>27</v>
      </c>
      <c r="D178" s="463">
        <v>82824.41</v>
      </c>
    </row>
    <row r="179" spans="1:4">
      <c r="A179" s="462">
        <v>223</v>
      </c>
      <c r="B179" s="276" t="s">
        <v>213</v>
      </c>
      <c r="C179" s="462" t="s">
        <v>27</v>
      </c>
      <c r="D179" s="463">
        <v>78887.649999999994</v>
      </c>
    </row>
    <row r="180" spans="1:4">
      <c r="A180" s="462">
        <v>224</v>
      </c>
      <c r="B180" s="276" t="s">
        <v>214</v>
      </c>
      <c r="C180" s="462" t="s">
        <v>27</v>
      </c>
      <c r="D180" s="463">
        <v>20587</v>
      </c>
    </row>
    <row r="181" spans="1:4">
      <c r="A181" s="462">
        <v>225</v>
      </c>
      <c r="B181" s="276" t="s">
        <v>215</v>
      </c>
      <c r="C181" s="462" t="s">
        <v>27</v>
      </c>
      <c r="D181" s="463">
        <v>0</v>
      </c>
    </row>
    <row r="182" spans="1:4">
      <c r="A182" s="462">
        <v>226</v>
      </c>
      <c r="B182" s="276" t="s">
        <v>216</v>
      </c>
      <c r="C182" s="462" t="s">
        <v>27</v>
      </c>
      <c r="D182" s="463">
        <v>33876.959999999999</v>
      </c>
    </row>
    <row r="183" spans="1:4">
      <c r="A183" s="462">
        <v>227</v>
      </c>
      <c r="B183" s="276" t="s">
        <v>217</v>
      </c>
      <c r="C183" s="462" t="s">
        <v>27</v>
      </c>
      <c r="D183" s="463">
        <v>50600.38</v>
      </c>
    </row>
    <row r="184" spans="1:4">
      <c r="A184" s="462">
        <v>228</v>
      </c>
      <c r="B184" s="276" t="s">
        <v>218</v>
      </c>
      <c r="C184" s="462" t="s">
        <v>44</v>
      </c>
      <c r="D184" s="463">
        <v>0</v>
      </c>
    </row>
    <row r="185" spans="1:4">
      <c r="A185" s="462">
        <v>229</v>
      </c>
      <c r="B185" s="276" t="s">
        <v>219</v>
      </c>
      <c r="C185" s="462" t="s">
        <v>30</v>
      </c>
      <c r="D185" s="463">
        <v>0</v>
      </c>
    </row>
    <row r="186" spans="1:4">
      <c r="A186" s="462">
        <v>230</v>
      </c>
      <c r="B186" s="276" t="s">
        <v>220</v>
      </c>
      <c r="C186" s="462" t="s">
        <v>27</v>
      </c>
      <c r="D186" s="463">
        <v>0</v>
      </c>
    </row>
    <row r="187" spans="1:4">
      <c r="A187" s="462">
        <v>231</v>
      </c>
      <c r="B187" s="276" t="s">
        <v>221</v>
      </c>
      <c r="C187" s="462" t="s">
        <v>27</v>
      </c>
      <c r="D187" s="463">
        <v>0</v>
      </c>
    </row>
    <row r="188" spans="1:4">
      <c r="A188" s="462">
        <v>232</v>
      </c>
      <c r="B188" s="276" t="s">
        <v>222</v>
      </c>
      <c r="C188" s="462" t="s">
        <v>27</v>
      </c>
      <c r="D188" s="463">
        <v>0</v>
      </c>
    </row>
    <row r="189" spans="1:4">
      <c r="A189" s="462">
        <v>233</v>
      </c>
      <c r="B189" s="276" t="s">
        <v>223</v>
      </c>
      <c r="C189" s="462" t="s">
        <v>27</v>
      </c>
      <c r="D189" s="463">
        <v>0</v>
      </c>
    </row>
    <row r="190" spans="1:4">
      <c r="A190" s="462">
        <v>234</v>
      </c>
      <c r="B190" s="276" t="s">
        <v>224</v>
      </c>
      <c r="C190" s="462" t="s">
        <v>27</v>
      </c>
      <c r="D190" s="463">
        <v>0</v>
      </c>
    </row>
    <row r="191" spans="1:4">
      <c r="A191" s="462">
        <v>235</v>
      </c>
      <c r="B191" s="276" t="s">
        <v>225</v>
      </c>
      <c r="C191" s="462" t="s">
        <v>27</v>
      </c>
      <c r="D191" s="463">
        <v>0</v>
      </c>
    </row>
    <row r="192" spans="1:4">
      <c r="A192" s="462">
        <v>236</v>
      </c>
      <c r="B192" s="276" t="s">
        <v>226</v>
      </c>
      <c r="C192" s="462" t="s">
        <v>27</v>
      </c>
      <c r="D192" s="463">
        <v>0</v>
      </c>
    </row>
    <row r="193" spans="1:4">
      <c r="A193" s="462">
        <v>237</v>
      </c>
      <c r="B193" s="276" t="s">
        <v>227</v>
      </c>
      <c r="C193" s="462" t="s">
        <v>27</v>
      </c>
      <c r="D193" s="463">
        <v>0</v>
      </c>
    </row>
    <row r="194" spans="1:4">
      <c r="A194" s="462">
        <v>238</v>
      </c>
      <c r="B194" s="276" t="s">
        <v>228</v>
      </c>
      <c r="C194" s="462" t="s">
        <v>27</v>
      </c>
      <c r="D194" s="463">
        <v>0</v>
      </c>
    </row>
    <row r="195" spans="1:4">
      <c r="A195" s="462">
        <v>239</v>
      </c>
      <c r="B195" s="276" t="s">
        <v>229</v>
      </c>
      <c r="C195" s="462" t="s">
        <v>27</v>
      </c>
      <c r="D195" s="463">
        <v>0</v>
      </c>
    </row>
    <row r="196" spans="1:4">
      <c r="A196" s="462">
        <v>240</v>
      </c>
      <c r="B196" s="276" t="s">
        <v>230</v>
      </c>
      <c r="C196" s="462" t="s">
        <v>27</v>
      </c>
      <c r="D196" s="463">
        <v>0</v>
      </c>
    </row>
    <row r="197" spans="1:4">
      <c r="A197" s="462">
        <v>241</v>
      </c>
      <c r="B197" s="276" t="s">
        <v>231</v>
      </c>
      <c r="C197" s="462" t="s">
        <v>27</v>
      </c>
      <c r="D197" s="463">
        <v>0</v>
      </c>
    </row>
    <row r="198" spans="1:4">
      <c r="A198" s="462">
        <v>242</v>
      </c>
      <c r="B198" s="276" t="s">
        <v>232</v>
      </c>
      <c r="C198" s="462" t="s">
        <v>27</v>
      </c>
      <c r="D198" s="463">
        <v>1211.83</v>
      </c>
    </row>
    <row r="199" spans="1:4">
      <c r="A199" s="462">
        <v>243</v>
      </c>
      <c r="B199" s="276" t="s">
        <v>233</v>
      </c>
      <c r="C199" s="462" t="s">
        <v>27</v>
      </c>
      <c r="D199" s="463">
        <v>0</v>
      </c>
    </row>
    <row r="200" spans="1:4">
      <c r="A200" s="462">
        <v>244</v>
      </c>
      <c r="B200" s="276" t="s">
        <v>234</v>
      </c>
      <c r="C200" s="462" t="s">
        <v>44</v>
      </c>
      <c r="D200" s="463">
        <v>0</v>
      </c>
    </row>
    <row r="201" spans="1:4">
      <c r="A201" s="462">
        <v>245</v>
      </c>
      <c r="B201" s="276" t="s">
        <v>235</v>
      </c>
      <c r="C201" s="462" t="s">
        <v>27</v>
      </c>
      <c r="D201" s="463">
        <v>7398</v>
      </c>
    </row>
    <row r="202" spans="1:4">
      <c r="A202" s="462">
        <v>246</v>
      </c>
      <c r="B202" s="276" t="s">
        <v>236</v>
      </c>
      <c r="C202" s="462" t="s">
        <v>27</v>
      </c>
      <c r="D202" s="463">
        <v>1214</v>
      </c>
    </row>
    <row r="203" spans="1:4">
      <c r="A203" s="462">
        <v>247</v>
      </c>
      <c r="B203" s="276" t="s">
        <v>237</v>
      </c>
      <c r="C203" s="462" t="s">
        <v>32</v>
      </c>
      <c r="D203" s="463">
        <v>0</v>
      </c>
    </row>
    <row r="204" spans="1:4">
      <c r="A204" s="462">
        <v>248</v>
      </c>
      <c r="B204" s="276" t="s">
        <v>238</v>
      </c>
      <c r="C204" s="462" t="s">
        <v>27</v>
      </c>
      <c r="D204" s="463">
        <v>2087.5300000000002</v>
      </c>
    </row>
    <row r="205" spans="1:4">
      <c r="A205" s="462">
        <v>249</v>
      </c>
      <c r="B205" s="276" t="s">
        <v>239</v>
      </c>
      <c r="C205" s="462" t="s">
        <v>44</v>
      </c>
      <c r="D205" s="463">
        <v>0</v>
      </c>
    </row>
    <row r="206" spans="1:4">
      <c r="A206" s="462">
        <v>250</v>
      </c>
      <c r="B206" s="276" t="s">
        <v>240</v>
      </c>
      <c r="C206" s="462" t="s">
        <v>44</v>
      </c>
      <c r="D206" s="463">
        <v>0</v>
      </c>
    </row>
    <row r="207" spans="1:4">
      <c r="A207" s="462">
        <v>251</v>
      </c>
      <c r="B207" s="276" t="s">
        <v>241</v>
      </c>
      <c r="C207" s="462" t="s">
        <v>44</v>
      </c>
      <c r="D207" s="463">
        <v>0</v>
      </c>
    </row>
    <row r="208" spans="1:4">
      <c r="A208" s="462">
        <v>255</v>
      </c>
      <c r="B208" s="276" t="s">
        <v>242</v>
      </c>
      <c r="C208" s="462" t="s">
        <v>44</v>
      </c>
      <c r="D208" s="463">
        <v>0</v>
      </c>
    </row>
    <row r="209" spans="1:4">
      <c r="A209" s="462">
        <v>256</v>
      </c>
      <c r="B209" s="276" t="s">
        <v>243</v>
      </c>
      <c r="C209" s="462" t="s">
        <v>44</v>
      </c>
      <c r="D209" s="463">
        <v>221802.01</v>
      </c>
    </row>
    <row r="210" spans="1:4">
      <c r="A210" s="462">
        <v>257</v>
      </c>
      <c r="B210" s="276" t="s">
        <v>244</v>
      </c>
      <c r="C210" s="462" t="s">
        <v>44</v>
      </c>
      <c r="D210" s="463">
        <v>0</v>
      </c>
    </row>
    <row r="211" spans="1:4">
      <c r="A211" s="462">
        <v>258</v>
      </c>
      <c r="B211" s="276" t="s">
        <v>245</v>
      </c>
      <c r="C211" s="462" t="s">
        <v>148</v>
      </c>
      <c r="D211" s="463">
        <v>0</v>
      </c>
    </row>
    <row r="212" spans="1:4">
      <c r="A212" s="462">
        <v>259</v>
      </c>
      <c r="B212" s="276" t="s">
        <v>246</v>
      </c>
      <c r="C212" s="462" t="s">
        <v>44</v>
      </c>
      <c r="D212" s="463">
        <v>0</v>
      </c>
    </row>
    <row r="213" spans="1:4">
      <c r="A213" s="462">
        <v>260</v>
      </c>
      <c r="B213" s="276" t="s">
        <v>247</v>
      </c>
      <c r="C213" s="462" t="s">
        <v>44</v>
      </c>
      <c r="D213" s="463">
        <v>0</v>
      </c>
    </row>
    <row r="214" spans="1:4">
      <c r="A214" s="462">
        <v>261</v>
      </c>
      <c r="B214" s="276" t="s">
        <v>248</v>
      </c>
      <c r="C214" s="462" t="s">
        <v>44</v>
      </c>
      <c r="D214" s="463">
        <v>0</v>
      </c>
    </row>
    <row r="215" spans="1:4">
      <c r="A215" s="462">
        <v>262</v>
      </c>
      <c r="B215" s="276" t="s">
        <v>249</v>
      </c>
      <c r="C215" s="462" t="s">
        <v>44</v>
      </c>
      <c r="D215" s="463">
        <v>0</v>
      </c>
    </row>
    <row r="216" spans="1:4">
      <c r="A216" s="462">
        <v>263</v>
      </c>
      <c r="B216" s="276" t="s">
        <v>250</v>
      </c>
      <c r="C216" s="462" t="s">
        <v>44</v>
      </c>
      <c r="D216" s="463">
        <v>0</v>
      </c>
    </row>
    <row r="217" spans="1:4">
      <c r="A217" s="462">
        <v>264</v>
      </c>
      <c r="B217" s="276" t="s">
        <v>251</v>
      </c>
      <c r="C217" s="462" t="s">
        <v>44</v>
      </c>
      <c r="D217" s="463">
        <v>0</v>
      </c>
    </row>
    <row r="218" spans="1:4">
      <c r="A218" s="462">
        <v>266</v>
      </c>
      <c r="B218" s="276" t="s">
        <v>252</v>
      </c>
      <c r="C218" s="462" t="s">
        <v>253</v>
      </c>
      <c r="D218" s="463">
        <v>0</v>
      </c>
    </row>
    <row r="219" spans="1:4">
      <c r="A219" s="462">
        <v>267</v>
      </c>
      <c r="B219" s="276" t="s">
        <v>254</v>
      </c>
      <c r="C219" s="462" t="s">
        <v>44</v>
      </c>
      <c r="D219" s="463">
        <v>0</v>
      </c>
    </row>
    <row r="220" spans="1:4">
      <c r="A220" s="462">
        <v>268</v>
      </c>
      <c r="B220" s="276" t="s">
        <v>255</v>
      </c>
      <c r="C220" s="462" t="s">
        <v>32</v>
      </c>
      <c r="D220" s="463">
        <v>0</v>
      </c>
    </row>
    <row r="221" spans="1:4">
      <c r="A221" s="462">
        <v>269</v>
      </c>
      <c r="B221" s="276" t="s">
        <v>256</v>
      </c>
      <c r="C221" s="462" t="s">
        <v>44</v>
      </c>
      <c r="D221" s="463">
        <v>0</v>
      </c>
    </row>
    <row r="222" spans="1:4">
      <c r="A222" s="462">
        <v>270</v>
      </c>
      <c r="B222" s="276" t="s">
        <v>257</v>
      </c>
      <c r="C222" s="462" t="s">
        <v>32</v>
      </c>
      <c r="D222" s="463">
        <v>0</v>
      </c>
    </row>
    <row r="223" spans="1:4">
      <c r="A223" s="462">
        <v>271</v>
      </c>
      <c r="B223" s="276" t="s">
        <v>258</v>
      </c>
      <c r="C223" s="462" t="s">
        <v>44</v>
      </c>
      <c r="D223" s="463">
        <v>101618</v>
      </c>
    </row>
    <row r="224" spans="1:4">
      <c r="A224" s="462">
        <v>272</v>
      </c>
      <c r="B224" s="276" t="s">
        <v>259</v>
      </c>
      <c r="C224" s="462" t="s">
        <v>44</v>
      </c>
      <c r="D224" s="463">
        <v>0</v>
      </c>
    </row>
    <row r="225" spans="1:4">
      <c r="A225" s="462">
        <v>273</v>
      </c>
      <c r="B225" s="276" t="s">
        <v>260</v>
      </c>
      <c r="C225" s="462" t="s">
        <v>44</v>
      </c>
      <c r="D225" s="463">
        <v>0</v>
      </c>
    </row>
    <row r="226" spans="1:4">
      <c r="A226" s="462">
        <v>275</v>
      </c>
      <c r="B226" s="276" t="s">
        <v>261</v>
      </c>
      <c r="C226" s="462" t="s">
        <v>44</v>
      </c>
      <c r="D226" s="463">
        <v>0</v>
      </c>
    </row>
    <row r="227" spans="1:4">
      <c r="A227" s="462">
        <v>276</v>
      </c>
      <c r="B227" s="276" t="s">
        <v>262</v>
      </c>
      <c r="C227" s="462" t="s">
        <v>44</v>
      </c>
      <c r="D227" s="463">
        <v>0</v>
      </c>
    </row>
    <row r="228" spans="1:4">
      <c r="A228" s="462">
        <v>277</v>
      </c>
      <c r="B228" s="276" t="s">
        <v>263</v>
      </c>
      <c r="C228" s="462" t="s">
        <v>44</v>
      </c>
      <c r="D228" s="463">
        <v>0</v>
      </c>
    </row>
    <row r="229" spans="1:4">
      <c r="A229" s="462">
        <v>278</v>
      </c>
      <c r="B229" s="276" t="s">
        <v>264</v>
      </c>
      <c r="C229" s="462" t="s">
        <v>44</v>
      </c>
      <c r="D229" s="463">
        <v>0</v>
      </c>
    </row>
    <row r="230" spans="1:4">
      <c r="A230" s="462">
        <v>279</v>
      </c>
      <c r="B230" s="276" t="s">
        <v>265</v>
      </c>
      <c r="C230" s="462" t="s">
        <v>44</v>
      </c>
      <c r="D230" s="463">
        <v>0</v>
      </c>
    </row>
    <row r="231" spans="1:4">
      <c r="A231" s="462">
        <v>280</v>
      </c>
      <c r="B231" s="276" t="s">
        <v>266</v>
      </c>
      <c r="C231" s="462" t="s">
        <v>44</v>
      </c>
      <c r="D231" s="463">
        <v>0</v>
      </c>
    </row>
    <row r="232" spans="1:4">
      <c r="A232" s="462">
        <v>281</v>
      </c>
      <c r="B232" s="276" t="s">
        <v>267</v>
      </c>
      <c r="C232" s="462" t="s">
        <v>27</v>
      </c>
      <c r="D232" s="463">
        <v>0</v>
      </c>
    </row>
    <row r="233" spans="1:4">
      <c r="A233" s="462">
        <v>282</v>
      </c>
      <c r="B233" s="276" t="s">
        <v>268</v>
      </c>
      <c r="C233" s="462" t="s">
        <v>27</v>
      </c>
      <c r="D233" s="463">
        <v>0</v>
      </c>
    </row>
    <row r="234" spans="1:4">
      <c r="A234" s="462">
        <v>283</v>
      </c>
      <c r="B234" s="276" t="s">
        <v>269</v>
      </c>
      <c r="C234" s="462" t="s">
        <v>27</v>
      </c>
      <c r="D234" s="463">
        <v>0</v>
      </c>
    </row>
    <row r="235" spans="1:4">
      <c r="A235" s="462">
        <v>284</v>
      </c>
      <c r="B235" s="276" t="s">
        <v>270</v>
      </c>
      <c r="C235" s="462" t="s">
        <v>27</v>
      </c>
      <c r="D235" s="463">
        <v>0</v>
      </c>
    </row>
    <row r="236" spans="1:4">
      <c r="A236" s="462">
        <v>285</v>
      </c>
      <c r="B236" s="276" t="s">
        <v>271</v>
      </c>
      <c r="C236" s="462" t="s">
        <v>27</v>
      </c>
      <c r="D236" s="463">
        <v>0</v>
      </c>
    </row>
    <row r="237" spans="1:4">
      <c r="A237" s="462">
        <v>288</v>
      </c>
      <c r="B237" s="276" t="s">
        <v>272</v>
      </c>
      <c r="C237" s="462" t="s">
        <v>44</v>
      </c>
      <c r="D237" s="463">
        <v>0</v>
      </c>
    </row>
    <row r="238" spans="1:4">
      <c r="A238" s="462">
        <v>289</v>
      </c>
      <c r="B238" s="276" t="s">
        <v>273</v>
      </c>
      <c r="C238" s="462" t="s">
        <v>44</v>
      </c>
      <c r="D238" s="463">
        <v>0</v>
      </c>
    </row>
    <row r="239" spans="1:4">
      <c r="A239" s="462">
        <v>290</v>
      </c>
      <c r="B239" s="276" t="s">
        <v>274</v>
      </c>
      <c r="C239" s="462" t="s">
        <v>27</v>
      </c>
      <c r="D239" s="463">
        <v>0</v>
      </c>
    </row>
    <row r="240" spans="1:4">
      <c r="A240" s="462">
        <v>291</v>
      </c>
      <c r="B240" s="276" t="s">
        <v>275</v>
      </c>
      <c r="C240" s="462" t="s">
        <v>44</v>
      </c>
      <c r="D240" s="463">
        <v>0</v>
      </c>
    </row>
    <row r="241" spans="1:4">
      <c r="A241" s="462">
        <v>292</v>
      </c>
      <c r="B241" s="276" t="s">
        <v>276</v>
      </c>
      <c r="C241" s="462" t="s">
        <v>27</v>
      </c>
      <c r="D241" s="463">
        <v>0</v>
      </c>
    </row>
    <row r="242" spans="1:4">
      <c r="A242" s="462">
        <v>293</v>
      </c>
      <c r="B242" s="276" t="s">
        <v>277</v>
      </c>
      <c r="C242" s="462" t="s">
        <v>44</v>
      </c>
      <c r="D242" s="463">
        <v>65786</v>
      </c>
    </row>
    <row r="243" spans="1:4">
      <c r="A243" s="462">
        <v>294</v>
      </c>
      <c r="B243" s="276" t="s">
        <v>278</v>
      </c>
      <c r="C243" s="462" t="s">
        <v>44</v>
      </c>
      <c r="D243" s="463">
        <v>0</v>
      </c>
    </row>
    <row r="244" spans="1:4">
      <c r="A244" s="462">
        <v>295</v>
      </c>
      <c r="B244" s="276" t="s">
        <v>279</v>
      </c>
      <c r="C244" s="462" t="s">
        <v>27</v>
      </c>
      <c r="D244" s="463">
        <v>0</v>
      </c>
    </row>
    <row r="245" spans="1:4">
      <c r="A245" s="462">
        <v>297</v>
      </c>
      <c r="B245" s="276" t="s">
        <v>280</v>
      </c>
      <c r="C245" s="462" t="s">
        <v>27</v>
      </c>
      <c r="D245" s="463">
        <v>0</v>
      </c>
    </row>
    <row r="246" spans="1:4">
      <c r="A246" s="462">
        <v>300</v>
      </c>
      <c r="B246" s="276" t="s">
        <v>281</v>
      </c>
      <c r="C246" s="462" t="s">
        <v>27</v>
      </c>
      <c r="D246" s="463">
        <v>0</v>
      </c>
    </row>
    <row r="247" spans="1:4">
      <c r="A247" s="462">
        <v>302</v>
      </c>
      <c r="B247" s="276" t="s">
        <v>282</v>
      </c>
      <c r="C247" s="462" t="s">
        <v>30</v>
      </c>
      <c r="D247" s="463">
        <v>0</v>
      </c>
    </row>
    <row r="248" spans="1:4">
      <c r="A248" s="462">
        <v>303</v>
      </c>
      <c r="B248" s="276" t="s">
        <v>283</v>
      </c>
      <c r="C248" s="462" t="s">
        <v>30</v>
      </c>
      <c r="D248" s="463">
        <v>44068</v>
      </c>
    </row>
    <row r="249" spans="1:4">
      <c r="A249" s="462">
        <v>304</v>
      </c>
      <c r="B249" s="276" t="s">
        <v>284</v>
      </c>
      <c r="C249" s="462" t="s">
        <v>27</v>
      </c>
      <c r="D249" s="463">
        <v>144895</v>
      </c>
    </row>
    <row r="250" spans="1:4">
      <c r="A250" s="462">
        <v>305</v>
      </c>
      <c r="B250" s="276" t="s">
        <v>285</v>
      </c>
      <c r="C250" s="462" t="s">
        <v>44</v>
      </c>
      <c r="D250" s="463">
        <v>0</v>
      </c>
    </row>
    <row r="251" spans="1:4">
      <c r="A251" s="462">
        <v>306</v>
      </c>
      <c r="B251" s="276" t="s">
        <v>286</v>
      </c>
      <c r="C251" s="462" t="s">
        <v>44</v>
      </c>
      <c r="D251" s="463">
        <v>0</v>
      </c>
    </row>
    <row r="252" spans="1:4">
      <c r="A252" s="462">
        <v>308</v>
      </c>
      <c r="B252" s="276" t="s">
        <v>287</v>
      </c>
      <c r="C252" s="462" t="s">
        <v>32</v>
      </c>
      <c r="D252" s="463">
        <v>0</v>
      </c>
    </row>
    <row r="253" spans="1:4">
      <c r="A253" s="462">
        <v>309</v>
      </c>
      <c r="B253" s="276" t="s">
        <v>288</v>
      </c>
      <c r="C253" s="462" t="s">
        <v>30</v>
      </c>
      <c r="D253" s="463">
        <v>0</v>
      </c>
    </row>
    <row r="254" spans="1:4">
      <c r="A254" s="462">
        <v>310</v>
      </c>
      <c r="B254" s="276" t="s">
        <v>289</v>
      </c>
      <c r="C254" s="462" t="s">
        <v>30</v>
      </c>
      <c r="D254" s="463">
        <v>0</v>
      </c>
    </row>
    <row r="255" spans="1:4">
      <c r="A255" s="462">
        <v>313</v>
      </c>
      <c r="B255" s="276" t="s">
        <v>290</v>
      </c>
      <c r="C255" s="462" t="s">
        <v>44</v>
      </c>
      <c r="D255" s="463">
        <v>0</v>
      </c>
    </row>
    <row r="256" spans="1:4">
      <c r="A256" s="462">
        <v>315</v>
      </c>
      <c r="B256" s="276" t="s">
        <v>291</v>
      </c>
      <c r="C256" s="462" t="s">
        <v>27</v>
      </c>
      <c r="D256" s="463">
        <v>0</v>
      </c>
    </row>
    <row r="257" spans="1:4">
      <c r="A257" s="462">
        <v>316</v>
      </c>
      <c r="B257" s="276" t="s">
        <v>292</v>
      </c>
      <c r="C257" s="462" t="s">
        <v>27</v>
      </c>
      <c r="D257" s="463">
        <v>0</v>
      </c>
    </row>
    <row r="258" spans="1:4">
      <c r="A258" s="462">
        <v>317</v>
      </c>
      <c r="B258" s="276" t="s">
        <v>293</v>
      </c>
      <c r="C258" s="462" t="s">
        <v>27</v>
      </c>
      <c r="D258" s="463">
        <v>11763.95</v>
      </c>
    </row>
    <row r="259" spans="1:4">
      <c r="A259" s="462">
        <v>318</v>
      </c>
      <c r="B259" s="276" t="s">
        <v>294</v>
      </c>
      <c r="C259" s="462" t="s">
        <v>30</v>
      </c>
      <c r="D259" s="463">
        <v>4305</v>
      </c>
    </row>
    <row r="260" spans="1:4">
      <c r="A260" s="462">
        <v>320</v>
      </c>
      <c r="B260" s="276" t="s">
        <v>295</v>
      </c>
      <c r="C260" s="462" t="s">
        <v>44</v>
      </c>
      <c r="D260" s="463">
        <v>0</v>
      </c>
    </row>
    <row r="261" spans="1:4">
      <c r="A261" s="462">
        <v>321</v>
      </c>
      <c r="B261" s="276" t="s">
        <v>296</v>
      </c>
      <c r="C261" s="462" t="s">
        <v>44</v>
      </c>
      <c r="D261" s="463">
        <v>0</v>
      </c>
    </row>
    <row r="262" spans="1:4">
      <c r="A262" s="462">
        <v>322</v>
      </c>
      <c r="B262" s="276" t="s">
        <v>297</v>
      </c>
      <c r="C262" s="462" t="s">
        <v>27</v>
      </c>
      <c r="D262" s="463">
        <v>0</v>
      </c>
    </row>
    <row r="263" spans="1:4">
      <c r="A263" s="462">
        <v>323</v>
      </c>
      <c r="B263" s="276" t="s">
        <v>298</v>
      </c>
      <c r="C263" s="462" t="s">
        <v>30</v>
      </c>
      <c r="D263" s="463">
        <v>0</v>
      </c>
    </row>
    <row r="264" spans="1:4">
      <c r="A264" s="462">
        <v>324</v>
      </c>
      <c r="B264" s="276" t="s">
        <v>299</v>
      </c>
      <c r="C264" s="462" t="s">
        <v>32</v>
      </c>
      <c r="D264" s="463">
        <v>1951</v>
      </c>
    </row>
    <row r="265" spans="1:4">
      <c r="A265" s="462">
        <v>326</v>
      </c>
      <c r="B265" s="276" t="s">
        <v>300</v>
      </c>
      <c r="C265" s="462" t="s">
        <v>301</v>
      </c>
      <c r="D265" s="463">
        <v>0</v>
      </c>
    </row>
    <row r="266" spans="1:4">
      <c r="A266" s="462">
        <v>327</v>
      </c>
      <c r="B266" s="276" t="s">
        <v>302</v>
      </c>
      <c r="C266" s="462" t="s">
        <v>44</v>
      </c>
      <c r="D266" s="463">
        <v>0</v>
      </c>
    </row>
    <row r="267" spans="1:4">
      <c r="A267" s="462">
        <v>329</v>
      </c>
      <c r="B267" s="276" t="s">
        <v>303</v>
      </c>
      <c r="C267" s="462" t="s">
        <v>301</v>
      </c>
      <c r="D267" s="463">
        <v>0</v>
      </c>
    </row>
    <row r="268" spans="1:4">
      <c r="A268" s="462">
        <v>330</v>
      </c>
      <c r="B268" s="276" t="s">
        <v>304</v>
      </c>
      <c r="C268" s="462" t="s">
        <v>44</v>
      </c>
      <c r="D268" s="463">
        <v>750</v>
      </c>
    </row>
    <row r="269" spans="1:4">
      <c r="A269" s="462">
        <v>331</v>
      </c>
      <c r="B269" s="276" t="s">
        <v>305</v>
      </c>
      <c r="C269" s="462" t="s">
        <v>44</v>
      </c>
      <c r="D269" s="463">
        <v>0</v>
      </c>
    </row>
    <row r="270" spans="1:4">
      <c r="A270" s="462">
        <v>332</v>
      </c>
      <c r="B270" s="276" t="s">
        <v>306</v>
      </c>
      <c r="C270" s="462" t="s">
        <v>44</v>
      </c>
      <c r="D270" s="463">
        <v>29641</v>
      </c>
    </row>
    <row r="271" spans="1:4">
      <c r="A271" s="462">
        <v>337</v>
      </c>
      <c r="B271" s="276" t="s">
        <v>307</v>
      </c>
      <c r="C271" s="462" t="s">
        <v>44</v>
      </c>
      <c r="D271" s="463">
        <v>0</v>
      </c>
    </row>
    <row r="272" spans="1:4">
      <c r="A272" s="462">
        <v>339</v>
      </c>
      <c r="B272" s="276" t="s">
        <v>308</v>
      </c>
      <c r="C272" s="462" t="s">
        <v>44</v>
      </c>
      <c r="D272" s="463">
        <v>0</v>
      </c>
    </row>
    <row r="273" spans="1:4">
      <c r="A273" s="462">
        <v>340</v>
      </c>
      <c r="B273" s="276" t="s">
        <v>309</v>
      </c>
      <c r="C273" s="462" t="s">
        <v>310</v>
      </c>
      <c r="D273" s="463">
        <v>0</v>
      </c>
    </row>
    <row r="274" spans="1:4">
      <c r="A274" s="462">
        <v>341</v>
      </c>
      <c r="B274" s="276" t="s">
        <v>311</v>
      </c>
      <c r="C274" s="462" t="s">
        <v>44</v>
      </c>
      <c r="D274" s="463">
        <v>19503</v>
      </c>
    </row>
    <row r="275" spans="1:4">
      <c r="A275" s="462">
        <v>342</v>
      </c>
      <c r="B275" s="276" t="s">
        <v>312</v>
      </c>
      <c r="C275" s="462" t="s">
        <v>44</v>
      </c>
      <c r="D275" s="463">
        <v>0</v>
      </c>
    </row>
    <row r="276" spans="1:4">
      <c r="A276" s="462">
        <v>343</v>
      </c>
      <c r="B276" s="276" t="s">
        <v>313</v>
      </c>
      <c r="C276" s="462" t="s">
        <v>27</v>
      </c>
      <c r="D276" s="463">
        <v>5807</v>
      </c>
    </row>
    <row r="277" spans="1:4">
      <c r="A277" s="462">
        <v>344</v>
      </c>
      <c r="B277" s="276" t="s">
        <v>314</v>
      </c>
      <c r="C277" s="462" t="s">
        <v>44</v>
      </c>
      <c r="D277" s="463">
        <v>0</v>
      </c>
    </row>
    <row r="278" spans="1:4">
      <c r="A278" s="462">
        <v>345</v>
      </c>
      <c r="B278" s="276" t="s">
        <v>315</v>
      </c>
      <c r="C278" s="462" t="s">
        <v>27</v>
      </c>
      <c r="D278" s="463">
        <v>1135.95</v>
      </c>
    </row>
    <row r="279" spans="1:4">
      <c r="A279" s="462">
        <v>347</v>
      </c>
      <c r="B279" s="276" t="s">
        <v>316</v>
      </c>
      <c r="C279" s="462" t="s">
        <v>27</v>
      </c>
      <c r="D279" s="463">
        <v>0</v>
      </c>
    </row>
    <row r="280" spans="1:4">
      <c r="A280" s="462">
        <v>348</v>
      </c>
      <c r="B280" s="276" t="s">
        <v>317</v>
      </c>
      <c r="C280" s="462" t="s">
        <v>44</v>
      </c>
      <c r="D280" s="463">
        <v>0</v>
      </c>
    </row>
    <row r="281" spans="1:4">
      <c r="A281" s="462">
        <v>349</v>
      </c>
      <c r="B281" s="276" t="s">
        <v>318</v>
      </c>
      <c r="C281" s="462" t="s">
        <v>44</v>
      </c>
      <c r="D281" s="463">
        <v>0</v>
      </c>
    </row>
    <row r="282" spans="1:4">
      <c r="A282" s="462">
        <v>350</v>
      </c>
      <c r="B282" s="276" t="s">
        <v>319</v>
      </c>
      <c r="C282" s="462" t="s">
        <v>44</v>
      </c>
      <c r="D282" s="463">
        <v>0</v>
      </c>
    </row>
    <row r="283" spans="1:4">
      <c r="A283" s="462">
        <v>351</v>
      </c>
      <c r="B283" s="276" t="s">
        <v>320</v>
      </c>
      <c r="C283" s="462" t="s">
        <v>44</v>
      </c>
      <c r="D283" s="463">
        <v>0</v>
      </c>
    </row>
    <row r="284" spans="1:4">
      <c r="A284" s="462">
        <v>352</v>
      </c>
      <c r="B284" s="276" t="s">
        <v>321</v>
      </c>
      <c r="C284" s="462" t="s">
        <v>32</v>
      </c>
      <c r="D284" s="463">
        <v>2760</v>
      </c>
    </row>
    <row r="285" spans="1:4">
      <c r="A285" s="462">
        <v>353</v>
      </c>
      <c r="B285" s="276" t="s">
        <v>322</v>
      </c>
      <c r="C285" s="462" t="s">
        <v>44</v>
      </c>
      <c r="D285" s="463">
        <v>0</v>
      </c>
    </row>
    <row r="286" spans="1:4">
      <c r="A286" s="462">
        <v>354</v>
      </c>
      <c r="B286" s="276" t="s">
        <v>323</v>
      </c>
      <c r="C286" s="462" t="s">
        <v>301</v>
      </c>
      <c r="D286" s="463">
        <v>0</v>
      </c>
    </row>
    <row r="287" spans="1:4">
      <c r="A287" s="462">
        <v>355</v>
      </c>
      <c r="B287" s="276" t="s">
        <v>324</v>
      </c>
      <c r="C287" s="462" t="s">
        <v>44</v>
      </c>
      <c r="D287" s="463">
        <v>0</v>
      </c>
    </row>
    <row r="288" spans="1:4">
      <c r="A288" s="462">
        <v>356</v>
      </c>
      <c r="B288" s="276" t="s">
        <v>325</v>
      </c>
      <c r="C288" s="462" t="s">
        <v>44</v>
      </c>
      <c r="D288" s="463">
        <v>0</v>
      </c>
    </row>
    <row r="289" spans="1:4">
      <c r="A289" s="462">
        <v>357</v>
      </c>
      <c r="B289" s="276" t="s">
        <v>326</v>
      </c>
      <c r="C289" s="462" t="s">
        <v>44</v>
      </c>
      <c r="D289" s="463">
        <v>0</v>
      </c>
    </row>
    <row r="290" spans="1:4">
      <c r="A290" s="462">
        <v>358</v>
      </c>
      <c r="B290" s="276" t="s">
        <v>327</v>
      </c>
      <c r="C290" s="462" t="s">
        <v>44</v>
      </c>
      <c r="D290" s="463">
        <v>0</v>
      </c>
    </row>
    <row r="291" spans="1:4">
      <c r="A291" s="462">
        <v>359</v>
      </c>
      <c r="B291" s="276" t="s">
        <v>328</v>
      </c>
      <c r="C291" s="462" t="s">
        <v>44</v>
      </c>
      <c r="D291" s="463">
        <v>0</v>
      </c>
    </row>
    <row r="292" spans="1:4">
      <c r="A292" s="462">
        <v>360</v>
      </c>
      <c r="B292" s="276" t="s">
        <v>329</v>
      </c>
      <c r="C292" s="462" t="s">
        <v>27</v>
      </c>
      <c r="D292" s="463">
        <v>0</v>
      </c>
    </row>
    <row r="293" spans="1:4">
      <c r="A293" s="462">
        <v>361</v>
      </c>
      <c r="B293" s="276" t="s">
        <v>330</v>
      </c>
      <c r="C293" s="462" t="s">
        <v>27</v>
      </c>
      <c r="D293" s="463">
        <v>2256.58</v>
      </c>
    </row>
    <row r="294" spans="1:4">
      <c r="A294" s="462">
        <v>362</v>
      </c>
      <c r="B294" s="276" t="s">
        <v>331</v>
      </c>
      <c r="C294" s="462" t="s">
        <v>30</v>
      </c>
      <c r="D294" s="463">
        <v>0</v>
      </c>
    </row>
    <row r="295" spans="1:4">
      <c r="A295" s="462">
        <v>363</v>
      </c>
      <c r="B295" s="276" t="s">
        <v>332</v>
      </c>
      <c r="C295" s="462" t="s">
        <v>30</v>
      </c>
      <c r="D295" s="463">
        <v>0</v>
      </c>
    </row>
    <row r="296" spans="1:4">
      <c r="A296" s="462">
        <v>364</v>
      </c>
      <c r="B296" s="276" t="s">
        <v>333</v>
      </c>
      <c r="C296" s="462" t="s">
        <v>30</v>
      </c>
      <c r="D296" s="463">
        <v>0</v>
      </c>
    </row>
    <row r="297" spans="1:4">
      <c r="A297" s="462">
        <v>365</v>
      </c>
      <c r="B297" s="276" t="s">
        <v>334</v>
      </c>
      <c r="C297" s="462" t="s">
        <v>44</v>
      </c>
      <c r="D297" s="463">
        <v>0</v>
      </c>
    </row>
    <row r="298" spans="1:4">
      <c r="A298" s="462">
        <v>366</v>
      </c>
      <c r="B298" s="276" t="s">
        <v>335</v>
      </c>
      <c r="C298" s="462" t="s">
        <v>27</v>
      </c>
      <c r="D298" s="463">
        <v>6201.77</v>
      </c>
    </row>
    <row r="299" spans="1:4">
      <c r="A299" s="462">
        <v>367</v>
      </c>
      <c r="B299" s="276" t="s">
        <v>336</v>
      </c>
      <c r="C299" s="462" t="s">
        <v>148</v>
      </c>
      <c r="D299" s="463">
        <v>0</v>
      </c>
    </row>
    <row r="300" spans="1:4">
      <c r="A300" s="462">
        <v>368</v>
      </c>
      <c r="B300" s="276" t="s">
        <v>337</v>
      </c>
      <c r="C300" s="462" t="s">
        <v>148</v>
      </c>
      <c r="D300" s="463">
        <v>2133</v>
      </c>
    </row>
    <row r="301" spans="1:4">
      <c r="A301" s="462">
        <v>369</v>
      </c>
      <c r="B301" s="276" t="s">
        <v>338</v>
      </c>
      <c r="C301" s="462" t="s">
        <v>83</v>
      </c>
      <c r="D301" s="463">
        <v>84813</v>
      </c>
    </row>
    <row r="302" spans="1:4">
      <c r="A302" s="462">
        <v>370</v>
      </c>
      <c r="B302" s="276" t="s">
        <v>339</v>
      </c>
      <c r="C302" s="462" t="s">
        <v>27</v>
      </c>
      <c r="D302" s="463">
        <v>0</v>
      </c>
    </row>
    <row r="303" spans="1:4">
      <c r="A303" s="462">
        <v>371</v>
      </c>
      <c r="B303" s="276" t="s">
        <v>340</v>
      </c>
      <c r="C303" s="462" t="s">
        <v>83</v>
      </c>
      <c r="D303" s="463">
        <v>46143.3</v>
      </c>
    </row>
    <row r="304" spans="1:4">
      <c r="A304" s="462">
        <v>372</v>
      </c>
      <c r="B304" s="276" t="s">
        <v>341</v>
      </c>
      <c r="C304" s="462" t="s">
        <v>148</v>
      </c>
      <c r="D304" s="463">
        <v>0</v>
      </c>
    </row>
    <row r="305" spans="1:4">
      <c r="A305" s="462">
        <v>373</v>
      </c>
      <c r="B305" s="276" t="s">
        <v>342</v>
      </c>
      <c r="C305" s="462" t="s">
        <v>211</v>
      </c>
      <c r="D305" s="463">
        <v>0</v>
      </c>
    </row>
    <row r="306" spans="1:4">
      <c r="A306" s="462">
        <v>374</v>
      </c>
      <c r="B306" s="276" t="s">
        <v>343</v>
      </c>
      <c r="C306" s="462" t="s">
        <v>32</v>
      </c>
      <c r="D306" s="463">
        <v>0</v>
      </c>
    </row>
    <row r="307" spans="1:4">
      <c r="A307" s="462">
        <v>375</v>
      </c>
      <c r="B307" s="276" t="s">
        <v>344</v>
      </c>
      <c r="C307" s="462" t="s">
        <v>148</v>
      </c>
      <c r="D307" s="463">
        <v>0</v>
      </c>
    </row>
    <row r="308" spans="1:4">
      <c r="A308" s="462">
        <v>376</v>
      </c>
      <c r="B308" s="276" t="s">
        <v>345</v>
      </c>
      <c r="C308" s="462" t="s">
        <v>89</v>
      </c>
      <c r="D308" s="463">
        <v>32177</v>
      </c>
    </row>
    <row r="309" spans="1:4">
      <c r="A309" s="462">
        <v>377</v>
      </c>
      <c r="B309" s="276" t="s">
        <v>346</v>
      </c>
      <c r="C309" s="462" t="s">
        <v>27</v>
      </c>
      <c r="D309" s="463">
        <v>0</v>
      </c>
    </row>
    <row r="310" spans="1:4">
      <c r="A310" s="462">
        <v>378</v>
      </c>
      <c r="B310" s="276" t="s">
        <v>347</v>
      </c>
      <c r="C310" s="462" t="s">
        <v>148</v>
      </c>
      <c r="D310" s="463">
        <v>79507</v>
      </c>
    </row>
    <row r="311" spans="1:4">
      <c r="A311" s="462">
        <v>379</v>
      </c>
      <c r="B311" s="276" t="s">
        <v>348</v>
      </c>
      <c r="C311" s="462" t="s">
        <v>27</v>
      </c>
      <c r="D311" s="463">
        <v>0</v>
      </c>
    </row>
    <row r="312" spans="1:4">
      <c r="A312" s="462">
        <v>381</v>
      </c>
      <c r="B312" s="276" t="s">
        <v>349</v>
      </c>
      <c r="C312" s="462" t="s">
        <v>148</v>
      </c>
      <c r="D312" s="463">
        <v>80</v>
      </c>
    </row>
    <row r="313" spans="1:4">
      <c r="A313" s="462">
        <v>382</v>
      </c>
      <c r="B313" s="276" t="s">
        <v>350</v>
      </c>
      <c r="C313" s="462" t="s">
        <v>211</v>
      </c>
      <c r="D313" s="463">
        <v>7168</v>
      </c>
    </row>
    <row r="314" spans="1:4">
      <c r="A314" s="462">
        <v>383</v>
      </c>
      <c r="B314" s="276" t="s">
        <v>351</v>
      </c>
      <c r="C314" s="462" t="s">
        <v>211</v>
      </c>
      <c r="D314" s="463">
        <v>12311.76</v>
      </c>
    </row>
    <row r="315" spans="1:4">
      <c r="A315" s="462">
        <v>384</v>
      </c>
      <c r="B315" s="276" t="s">
        <v>352</v>
      </c>
      <c r="C315" s="462" t="s">
        <v>148</v>
      </c>
      <c r="D315" s="463">
        <v>112</v>
      </c>
    </row>
    <row r="316" spans="1:4">
      <c r="A316" s="462">
        <v>385</v>
      </c>
      <c r="B316" s="276" t="s">
        <v>353</v>
      </c>
      <c r="C316" s="462" t="s">
        <v>27</v>
      </c>
      <c r="D316" s="463">
        <v>0</v>
      </c>
    </row>
    <row r="317" spans="1:4">
      <c r="A317" s="462">
        <v>386</v>
      </c>
      <c r="B317" s="276" t="s">
        <v>354</v>
      </c>
      <c r="C317" s="462" t="s">
        <v>148</v>
      </c>
      <c r="D317" s="463">
        <v>1174</v>
      </c>
    </row>
    <row r="318" spans="1:4">
      <c r="A318" s="462">
        <v>387</v>
      </c>
      <c r="B318" s="276" t="s">
        <v>355</v>
      </c>
      <c r="C318" s="462" t="s">
        <v>27</v>
      </c>
      <c r="D318" s="463">
        <v>0</v>
      </c>
    </row>
    <row r="319" spans="1:4">
      <c r="A319" s="462">
        <v>388</v>
      </c>
      <c r="B319" s="276" t="s">
        <v>356</v>
      </c>
      <c r="C319" s="462" t="s">
        <v>148</v>
      </c>
      <c r="D319" s="463">
        <v>56583.48</v>
      </c>
    </row>
    <row r="320" spans="1:4">
      <c r="A320" s="462">
        <v>389</v>
      </c>
      <c r="B320" s="276" t="s">
        <v>357</v>
      </c>
      <c r="C320" s="462" t="s">
        <v>27</v>
      </c>
      <c r="D320" s="463">
        <v>0</v>
      </c>
    </row>
    <row r="321" spans="1:4">
      <c r="A321" s="462">
        <v>390</v>
      </c>
      <c r="B321" s="276" t="s">
        <v>358</v>
      </c>
      <c r="C321" s="462" t="s">
        <v>148</v>
      </c>
      <c r="D321" s="463">
        <v>241.05</v>
      </c>
    </row>
    <row r="322" spans="1:4">
      <c r="A322" s="462">
        <v>391</v>
      </c>
      <c r="B322" s="276" t="s">
        <v>359</v>
      </c>
      <c r="C322" s="462" t="s">
        <v>148</v>
      </c>
      <c r="D322" s="463">
        <v>32346</v>
      </c>
    </row>
    <row r="323" spans="1:4">
      <c r="A323" s="462">
        <v>393</v>
      </c>
      <c r="B323" s="276" t="s">
        <v>360</v>
      </c>
      <c r="C323" s="462" t="s">
        <v>27</v>
      </c>
      <c r="D323" s="463">
        <v>1127</v>
      </c>
    </row>
    <row r="324" spans="1:4">
      <c r="A324" s="462">
        <v>394</v>
      </c>
      <c r="B324" s="276" t="s">
        <v>361</v>
      </c>
      <c r="C324" s="462" t="s">
        <v>27</v>
      </c>
      <c r="D324" s="463">
        <v>6189.48</v>
      </c>
    </row>
    <row r="325" spans="1:4">
      <c r="A325" s="462">
        <v>395</v>
      </c>
      <c r="B325" s="276" t="s">
        <v>362</v>
      </c>
      <c r="C325" s="462" t="s">
        <v>301</v>
      </c>
      <c r="D325" s="463">
        <v>0</v>
      </c>
    </row>
    <row r="326" spans="1:4">
      <c r="A326" s="462">
        <v>396</v>
      </c>
      <c r="B326" s="276" t="s">
        <v>363</v>
      </c>
      <c r="C326" s="462" t="s">
        <v>148</v>
      </c>
      <c r="D326" s="463">
        <v>0</v>
      </c>
    </row>
    <row r="327" spans="1:4">
      <c r="A327" s="462">
        <v>398</v>
      </c>
      <c r="B327" s="276" t="s">
        <v>364</v>
      </c>
      <c r="C327" s="462" t="s">
        <v>44</v>
      </c>
      <c r="D327" s="463">
        <v>0</v>
      </c>
    </row>
    <row r="328" spans="1:4">
      <c r="A328" s="462">
        <v>399</v>
      </c>
      <c r="B328" s="276" t="s">
        <v>365</v>
      </c>
      <c r="C328" s="462" t="s">
        <v>27</v>
      </c>
      <c r="D328" s="463">
        <v>0</v>
      </c>
    </row>
    <row r="329" spans="1:4">
      <c r="A329" s="462">
        <v>400</v>
      </c>
      <c r="B329" s="276" t="s">
        <v>366</v>
      </c>
      <c r="C329" s="462" t="s">
        <v>148</v>
      </c>
      <c r="D329" s="463">
        <v>48761</v>
      </c>
    </row>
    <row r="330" spans="1:4">
      <c r="A330" s="462">
        <v>401</v>
      </c>
      <c r="B330" s="276" t="s">
        <v>367</v>
      </c>
      <c r="C330" s="462" t="s">
        <v>148</v>
      </c>
      <c r="D330" s="463">
        <v>68415</v>
      </c>
    </row>
    <row r="331" spans="1:4">
      <c r="A331" s="462">
        <v>403</v>
      </c>
      <c r="B331" s="276" t="s">
        <v>368</v>
      </c>
      <c r="C331" s="462" t="s">
        <v>27</v>
      </c>
      <c r="D331" s="463">
        <v>0</v>
      </c>
    </row>
    <row r="332" spans="1:4">
      <c r="A332" s="462">
        <v>404</v>
      </c>
      <c r="B332" s="276" t="s">
        <v>369</v>
      </c>
      <c r="C332" s="462" t="s">
        <v>27</v>
      </c>
      <c r="D332" s="463">
        <v>0</v>
      </c>
    </row>
    <row r="333" spans="1:4">
      <c r="A333" s="462">
        <v>405</v>
      </c>
      <c r="B333" s="276" t="s">
        <v>370</v>
      </c>
      <c r="C333" s="462" t="s">
        <v>27</v>
      </c>
      <c r="D333" s="463">
        <v>0</v>
      </c>
    </row>
    <row r="334" spans="1:4">
      <c r="A334" s="462">
        <v>406</v>
      </c>
      <c r="B334" s="276" t="s">
        <v>371</v>
      </c>
      <c r="C334" s="462" t="s">
        <v>27</v>
      </c>
      <c r="D334" s="463">
        <v>0</v>
      </c>
    </row>
    <row r="335" spans="1:4">
      <c r="A335" s="462">
        <v>407</v>
      </c>
      <c r="B335" s="276" t="s">
        <v>372</v>
      </c>
      <c r="C335" s="462" t="s">
        <v>27</v>
      </c>
      <c r="D335" s="463">
        <v>4273</v>
      </c>
    </row>
    <row r="336" spans="1:4">
      <c r="A336" s="462">
        <v>408</v>
      </c>
      <c r="B336" s="276" t="s">
        <v>373</v>
      </c>
      <c r="C336" s="462" t="s">
        <v>27</v>
      </c>
      <c r="D336" s="463">
        <v>0</v>
      </c>
    </row>
    <row r="337" spans="1:4">
      <c r="A337" s="462">
        <v>410</v>
      </c>
      <c r="B337" s="276" t="s">
        <v>374</v>
      </c>
      <c r="C337" s="462" t="s">
        <v>30</v>
      </c>
      <c r="D337" s="463">
        <v>0</v>
      </c>
    </row>
    <row r="338" spans="1:4">
      <c r="A338" s="462">
        <v>412</v>
      </c>
      <c r="B338" s="276" t="s">
        <v>375</v>
      </c>
      <c r="C338" s="462" t="s">
        <v>27</v>
      </c>
      <c r="D338" s="463">
        <v>0</v>
      </c>
    </row>
    <row r="339" spans="1:4">
      <c r="A339" s="462">
        <v>413</v>
      </c>
      <c r="B339" s="276" t="s">
        <v>376</v>
      </c>
      <c r="C339" s="462" t="s">
        <v>27</v>
      </c>
      <c r="D339" s="463">
        <v>0</v>
      </c>
    </row>
    <row r="340" spans="1:4">
      <c r="A340" s="462">
        <v>414</v>
      </c>
      <c r="B340" s="276" t="s">
        <v>377</v>
      </c>
      <c r="C340" s="462" t="s">
        <v>27</v>
      </c>
      <c r="D340" s="463">
        <v>0</v>
      </c>
    </row>
    <row r="341" spans="1:4">
      <c r="A341" s="462">
        <v>415</v>
      </c>
      <c r="B341" s="276" t="s">
        <v>378</v>
      </c>
      <c r="C341" s="462" t="s">
        <v>27</v>
      </c>
      <c r="D341" s="463">
        <v>0</v>
      </c>
    </row>
    <row r="342" spans="1:4">
      <c r="A342" s="462">
        <v>416</v>
      </c>
      <c r="B342" s="276" t="s">
        <v>379</v>
      </c>
      <c r="C342" s="462" t="s">
        <v>27</v>
      </c>
      <c r="D342" s="463">
        <v>0</v>
      </c>
    </row>
    <row r="343" spans="1:4">
      <c r="A343" s="462">
        <v>418</v>
      </c>
      <c r="B343" s="276" t="s">
        <v>380</v>
      </c>
      <c r="C343" s="462" t="s">
        <v>27</v>
      </c>
      <c r="D343" s="463">
        <v>0</v>
      </c>
    </row>
    <row r="344" spans="1:4">
      <c r="A344" s="462">
        <v>419</v>
      </c>
      <c r="B344" s="276" t="s">
        <v>381</v>
      </c>
      <c r="C344" s="462" t="s">
        <v>27</v>
      </c>
      <c r="D344" s="463">
        <v>0</v>
      </c>
    </row>
    <row r="345" spans="1:4">
      <c r="A345" s="462">
        <v>420</v>
      </c>
      <c r="B345" s="276" t="s">
        <v>382</v>
      </c>
      <c r="C345" s="462" t="s">
        <v>27</v>
      </c>
      <c r="D345" s="463">
        <v>0</v>
      </c>
    </row>
    <row r="346" spans="1:4">
      <c r="A346" s="462">
        <v>421</v>
      </c>
      <c r="B346" s="276" t="s">
        <v>383</v>
      </c>
      <c r="C346" s="462" t="s">
        <v>27</v>
      </c>
      <c r="D346" s="463">
        <v>527</v>
      </c>
    </row>
    <row r="347" spans="1:4">
      <c r="A347" s="462">
        <v>422</v>
      </c>
      <c r="B347" s="276" t="s">
        <v>384</v>
      </c>
      <c r="C347" s="462" t="s">
        <v>27</v>
      </c>
      <c r="D347" s="463">
        <v>893.29</v>
      </c>
    </row>
    <row r="348" spans="1:4">
      <c r="A348" s="462">
        <v>423</v>
      </c>
      <c r="B348" s="276" t="s">
        <v>385</v>
      </c>
      <c r="C348" s="462" t="s">
        <v>27</v>
      </c>
      <c r="D348" s="463">
        <v>1568.25</v>
      </c>
    </row>
    <row r="349" spans="1:4">
      <c r="A349" s="462">
        <v>424</v>
      </c>
      <c r="B349" s="276" t="s">
        <v>386</v>
      </c>
      <c r="C349" s="462" t="s">
        <v>27</v>
      </c>
      <c r="D349" s="463">
        <v>0</v>
      </c>
    </row>
    <row r="350" spans="1:4">
      <c r="A350" s="462">
        <v>425</v>
      </c>
      <c r="B350" s="276" t="s">
        <v>387</v>
      </c>
      <c r="C350" s="462" t="s">
        <v>27</v>
      </c>
      <c r="D350" s="463">
        <v>0</v>
      </c>
    </row>
    <row r="351" spans="1:4">
      <c r="A351" s="462">
        <v>426</v>
      </c>
      <c r="B351" s="276" t="s">
        <v>388</v>
      </c>
      <c r="C351" s="462" t="s">
        <v>27</v>
      </c>
      <c r="D351" s="463">
        <v>0</v>
      </c>
    </row>
    <row r="352" spans="1:4">
      <c r="A352" s="462">
        <v>427</v>
      </c>
      <c r="B352" s="276" t="s">
        <v>389</v>
      </c>
      <c r="C352" s="462" t="s">
        <v>27</v>
      </c>
      <c r="D352" s="463">
        <v>0</v>
      </c>
    </row>
    <row r="353" spans="1:4">
      <c r="A353" s="462">
        <v>428</v>
      </c>
      <c r="B353" s="276" t="s">
        <v>390</v>
      </c>
      <c r="C353" s="462" t="s">
        <v>27</v>
      </c>
      <c r="D353" s="463">
        <v>0</v>
      </c>
    </row>
    <row r="354" spans="1:4">
      <c r="A354" s="462">
        <v>429</v>
      </c>
      <c r="B354" s="276" t="s">
        <v>391</v>
      </c>
      <c r="C354" s="462" t="s">
        <v>27</v>
      </c>
      <c r="D354" s="463">
        <v>0</v>
      </c>
    </row>
    <row r="355" spans="1:4">
      <c r="A355" s="462">
        <v>430</v>
      </c>
      <c r="B355" s="276" t="s">
        <v>392</v>
      </c>
      <c r="C355" s="462" t="s">
        <v>32</v>
      </c>
      <c r="D355" s="463">
        <v>2760</v>
      </c>
    </row>
    <row r="356" spans="1:4">
      <c r="A356" s="462">
        <v>432</v>
      </c>
      <c r="B356" s="276" t="s">
        <v>393</v>
      </c>
      <c r="C356" s="462" t="s">
        <v>27</v>
      </c>
      <c r="D356" s="463">
        <v>0</v>
      </c>
    </row>
    <row r="357" spans="1:4">
      <c r="A357" s="462">
        <v>433</v>
      </c>
      <c r="B357" s="276" t="s">
        <v>394</v>
      </c>
      <c r="C357" s="462" t="s">
        <v>27</v>
      </c>
      <c r="D357" s="463">
        <v>0</v>
      </c>
    </row>
    <row r="358" spans="1:4">
      <c r="A358" s="462">
        <v>434</v>
      </c>
      <c r="B358" s="276" t="s">
        <v>395</v>
      </c>
      <c r="C358" s="462" t="s">
        <v>27</v>
      </c>
      <c r="D358" s="463">
        <v>0</v>
      </c>
    </row>
    <row r="359" spans="1:4">
      <c r="A359" s="462">
        <v>435</v>
      </c>
      <c r="B359" s="276" t="s">
        <v>396</v>
      </c>
      <c r="C359" s="462" t="s">
        <v>27</v>
      </c>
      <c r="D359" s="463">
        <v>0</v>
      </c>
    </row>
    <row r="360" spans="1:4">
      <c r="A360" s="462">
        <v>436</v>
      </c>
      <c r="B360" s="276" t="s">
        <v>397</v>
      </c>
      <c r="C360" s="462" t="s">
        <v>27</v>
      </c>
      <c r="D360" s="463">
        <v>0</v>
      </c>
    </row>
    <row r="361" spans="1:4">
      <c r="A361" s="462">
        <v>437</v>
      </c>
      <c r="B361" s="276" t="s">
        <v>398</v>
      </c>
      <c r="C361" s="462" t="s">
        <v>44</v>
      </c>
      <c r="D361" s="463">
        <v>0</v>
      </c>
    </row>
    <row r="362" spans="1:4">
      <c r="A362" s="462">
        <v>438</v>
      </c>
      <c r="B362" s="276" t="s">
        <v>399</v>
      </c>
      <c r="C362" s="462" t="s">
        <v>30</v>
      </c>
      <c r="D362" s="463">
        <v>67407</v>
      </c>
    </row>
    <row r="363" spans="1:4">
      <c r="A363" s="462">
        <v>439</v>
      </c>
      <c r="B363" s="276" t="s">
        <v>400</v>
      </c>
      <c r="C363" s="462" t="s">
        <v>27</v>
      </c>
      <c r="D363" s="463">
        <v>0</v>
      </c>
    </row>
    <row r="364" spans="1:4">
      <c r="A364" s="462">
        <v>440</v>
      </c>
      <c r="B364" s="276" t="s">
        <v>401</v>
      </c>
      <c r="C364" s="462" t="s">
        <v>27</v>
      </c>
      <c r="D364" s="463">
        <v>0</v>
      </c>
    </row>
    <row r="365" spans="1:4">
      <c r="A365" s="462">
        <v>441</v>
      </c>
      <c r="B365" s="276" t="s">
        <v>402</v>
      </c>
      <c r="C365" s="462" t="s">
        <v>27</v>
      </c>
      <c r="D365" s="463">
        <v>0</v>
      </c>
    </row>
    <row r="366" spans="1:4">
      <c r="A366" s="462">
        <v>442</v>
      </c>
      <c r="B366" s="276" t="s">
        <v>403</v>
      </c>
      <c r="C366" s="462" t="s">
        <v>27</v>
      </c>
      <c r="D366" s="463">
        <v>0</v>
      </c>
    </row>
    <row r="367" spans="1:4">
      <c r="A367" s="462">
        <v>446</v>
      </c>
      <c r="B367" s="276" t="s">
        <v>404</v>
      </c>
      <c r="C367" s="462" t="s">
        <v>27</v>
      </c>
      <c r="D367" s="463">
        <v>0</v>
      </c>
    </row>
    <row r="368" spans="1:4">
      <c r="A368" s="462">
        <v>447</v>
      </c>
      <c r="B368" s="276" t="s">
        <v>405</v>
      </c>
      <c r="C368" s="462" t="s">
        <v>27</v>
      </c>
      <c r="D368" s="463">
        <v>0</v>
      </c>
    </row>
    <row r="369" spans="1:4">
      <c r="A369" s="462">
        <v>448</v>
      </c>
      <c r="B369" s="276" t="s">
        <v>406</v>
      </c>
      <c r="C369" s="462" t="s">
        <v>27</v>
      </c>
      <c r="D369" s="463">
        <v>0</v>
      </c>
    </row>
    <row r="370" spans="1:4">
      <c r="A370" s="462">
        <v>449</v>
      </c>
      <c r="B370" s="276" t="s">
        <v>407</v>
      </c>
      <c r="C370" s="462" t="s">
        <v>27</v>
      </c>
      <c r="D370" s="463">
        <v>0</v>
      </c>
    </row>
    <row r="371" spans="1:4">
      <c r="A371" s="462">
        <v>450</v>
      </c>
      <c r="B371" s="276" t="s">
        <v>408</v>
      </c>
      <c r="C371" s="462" t="s">
        <v>27</v>
      </c>
      <c r="D371" s="463">
        <v>0</v>
      </c>
    </row>
    <row r="372" spans="1:4">
      <c r="A372" s="462">
        <v>451</v>
      </c>
      <c r="B372" s="276" t="s">
        <v>409</v>
      </c>
      <c r="C372" s="462" t="s">
        <v>27</v>
      </c>
      <c r="D372" s="463">
        <v>6898</v>
      </c>
    </row>
    <row r="373" spans="1:4">
      <c r="A373" s="462">
        <v>452</v>
      </c>
      <c r="B373" s="276" t="s">
        <v>410</v>
      </c>
      <c r="C373" s="462" t="s">
        <v>44</v>
      </c>
      <c r="D373" s="463">
        <v>0</v>
      </c>
    </row>
    <row r="374" spans="1:4">
      <c r="A374" s="462">
        <v>453</v>
      </c>
      <c r="B374" s="276" t="s">
        <v>411</v>
      </c>
      <c r="C374" s="462" t="s">
        <v>27</v>
      </c>
      <c r="D374" s="463">
        <v>0</v>
      </c>
    </row>
    <row r="375" spans="1:4">
      <c r="A375" s="462">
        <v>454</v>
      </c>
      <c r="B375" s="276" t="s">
        <v>412</v>
      </c>
      <c r="C375" s="462" t="s">
        <v>253</v>
      </c>
      <c r="D375" s="463">
        <v>0</v>
      </c>
    </row>
    <row r="376" spans="1:4">
      <c r="A376" s="462">
        <v>455</v>
      </c>
      <c r="B376" s="276" t="s">
        <v>413</v>
      </c>
      <c r="C376" s="462" t="s">
        <v>30</v>
      </c>
      <c r="D376" s="463">
        <v>0</v>
      </c>
    </row>
    <row r="377" spans="1:4">
      <c r="A377" s="462">
        <v>456</v>
      </c>
      <c r="B377" s="276" t="s">
        <v>414</v>
      </c>
      <c r="C377" s="462" t="s">
        <v>27</v>
      </c>
      <c r="D377" s="463">
        <v>42423.64</v>
      </c>
    </row>
    <row r="378" spans="1:4">
      <c r="A378" s="462">
        <v>457</v>
      </c>
      <c r="B378" s="276" t="s">
        <v>415</v>
      </c>
      <c r="C378" s="462" t="s">
        <v>27</v>
      </c>
      <c r="D378" s="463">
        <v>78097</v>
      </c>
    </row>
    <row r="379" spans="1:4">
      <c r="A379" s="462">
        <v>458</v>
      </c>
      <c r="B379" s="276" t="s">
        <v>416</v>
      </c>
      <c r="C379" s="462" t="s">
        <v>27</v>
      </c>
      <c r="D379" s="463">
        <v>570.4</v>
      </c>
    </row>
    <row r="380" spans="1:4">
      <c r="A380" s="462">
        <v>459</v>
      </c>
      <c r="B380" s="276" t="s">
        <v>417</v>
      </c>
      <c r="C380" s="462" t="s">
        <v>27</v>
      </c>
      <c r="D380" s="463">
        <v>903.05</v>
      </c>
    </row>
    <row r="381" spans="1:4">
      <c r="A381" s="462">
        <v>460</v>
      </c>
      <c r="B381" s="276" t="s">
        <v>245</v>
      </c>
      <c r="C381" s="462" t="s">
        <v>211</v>
      </c>
      <c r="D381" s="463">
        <v>0</v>
      </c>
    </row>
    <row r="382" spans="1:4">
      <c r="A382" s="462">
        <v>462</v>
      </c>
      <c r="B382" s="276" t="s">
        <v>418</v>
      </c>
      <c r="C382" s="462" t="s">
        <v>211</v>
      </c>
      <c r="D382" s="463">
        <v>0</v>
      </c>
    </row>
    <row r="383" spans="1:4">
      <c r="A383" s="462">
        <v>463</v>
      </c>
      <c r="B383" s="276" t="s">
        <v>419</v>
      </c>
      <c r="C383" s="462" t="s">
        <v>27</v>
      </c>
      <c r="D383" s="463">
        <v>0</v>
      </c>
    </row>
    <row r="384" spans="1:4">
      <c r="A384" s="462">
        <v>465</v>
      </c>
      <c r="B384" s="276" t="s">
        <v>420</v>
      </c>
      <c r="C384" s="462" t="s">
        <v>27</v>
      </c>
      <c r="D384" s="463">
        <v>93087</v>
      </c>
    </row>
    <row r="385" spans="1:4">
      <c r="A385" s="462">
        <v>466</v>
      </c>
      <c r="B385" s="276" t="s">
        <v>421</v>
      </c>
      <c r="C385" s="462" t="s">
        <v>27</v>
      </c>
      <c r="D385" s="463">
        <v>46145</v>
      </c>
    </row>
    <row r="386" spans="1:4">
      <c r="A386" s="462">
        <v>468</v>
      </c>
      <c r="B386" s="276" t="s">
        <v>422</v>
      </c>
      <c r="C386" s="462" t="s">
        <v>27</v>
      </c>
      <c r="D386" s="463">
        <v>0</v>
      </c>
    </row>
    <row r="387" spans="1:4">
      <c r="A387" s="462">
        <v>469</v>
      </c>
      <c r="B387" s="276" t="s">
        <v>423</v>
      </c>
      <c r="C387" s="462" t="s">
        <v>27</v>
      </c>
      <c r="D387" s="463">
        <v>0</v>
      </c>
    </row>
    <row r="388" spans="1:4">
      <c r="A388" s="462">
        <v>472</v>
      </c>
      <c r="B388" s="276" t="s">
        <v>424</v>
      </c>
      <c r="C388" s="462" t="s">
        <v>27</v>
      </c>
      <c r="D388" s="463">
        <v>12111</v>
      </c>
    </row>
    <row r="389" spans="1:4">
      <c r="A389" s="462">
        <v>473</v>
      </c>
      <c r="B389" s="276" t="s">
        <v>425</v>
      </c>
      <c r="C389" s="462" t="s">
        <v>27</v>
      </c>
      <c r="D389" s="463">
        <v>2322</v>
      </c>
    </row>
    <row r="390" spans="1:4">
      <c r="A390" s="462">
        <v>474</v>
      </c>
      <c r="B390" s="276" t="s">
        <v>426</v>
      </c>
      <c r="C390" s="462" t="s">
        <v>27</v>
      </c>
      <c r="D390" s="463">
        <v>2708</v>
      </c>
    </row>
    <row r="391" spans="1:4">
      <c r="A391" s="462">
        <v>475</v>
      </c>
      <c r="B391" s="276" t="s">
        <v>427</v>
      </c>
      <c r="C391" s="462" t="s">
        <v>27</v>
      </c>
      <c r="D391" s="463">
        <v>0</v>
      </c>
    </row>
    <row r="392" spans="1:4">
      <c r="A392" s="462">
        <v>476</v>
      </c>
      <c r="B392" s="276" t="s">
        <v>428</v>
      </c>
      <c r="C392" s="462" t="s">
        <v>27</v>
      </c>
      <c r="D392" s="463">
        <v>4512</v>
      </c>
    </row>
    <row r="393" spans="1:4">
      <c r="A393" s="462">
        <v>477</v>
      </c>
      <c r="B393" s="276" t="s">
        <v>429</v>
      </c>
      <c r="C393" s="462" t="s">
        <v>27</v>
      </c>
      <c r="D393" s="463">
        <v>0</v>
      </c>
    </row>
    <row r="394" spans="1:4">
      <c r="A394" s="462">
        <v>478</v>
      </c>
      <c r="B394" s="276" t="s">
        <v>430</v>
      </c>
      <c r="C394" s="462" t="s">
        <v>27</v>
      </c>
      <c r="D394" s="463">
        <v>10824.99</v>
      </c>
    </row>
    <row r="395" spans="1:4">
      <c r="A395" s="462">
        <v>479</v>
      </c>
      <c r="B395" s="276" t="s">
        <v>431</v>
      </c>
      <c r="C395" s="462" t="s">
        <v>27</v>
      </c>
      <c r="D395" s="463">
        <v>0</v>
      </c>
    </row>
    <row r="396" spans="1:4">
      <c r="A396" s="462">
        <v>480</v>
      </c>
      <c r="B396" s="276" t="s">
        <v>432</v>
      </c>
      <c r="C396" s="462" t="s">
        <v>27</v>
      </c>
      <c r="D396" s="463">
        <v>0</v>
      </c>
    </row>
    <row r="397" spans="1:4">
      <c r="A397" s="462">
        <v>481</v>
      </c>
      <c r="B397" s="276" t="s">
        <v>433</v>
      </c>
      <c r="C397" s="462" t="s">
        <v>27</v>
      </c>
      <c r="D397" s="463">
        <v>0</v>
      </c>
    </row>
    <row r="398" spans="1:4">
      <c r="A398" s="462">
        <v>482</v>
      </c>
      <c r="B398" s="276" t="s">
        <v>434</v>
      </c>
      <c r="C398" s="462" t="s">
        <v>27</v>
      </c>
      <c r="D398" s="463">
        <v>104353</v>
      </c>
    </row>
    <row r="399" spans="1:4">
      <c r="A399" s="462">
        <v>483</v>
      </c>
      <c r="B399" s="276" t="s">
        <v>435</v>
      </c>
      <c r="C399" s="462" t="s">
        <v>27</v>
      </c>
      <c r="D399" s="463">
        <v>589</v>
      </c>
    </row>
    <row r="400" spans="1:4">
      <c r="A400" s="462">
        <v>484</v>
      </c>
      <c r="B400" s="276" t="s">
        <v>436</v>
      </c>
      <c r="C400" s="462" t="s">
        <v>27</v>
      </c>
      <c r="D400" s="463">
        <v>0</v>
      </c>
    </row>
    <row r="401" spans="1:4">
      <c r="A401" s="462">
        <v>485</v>
      </c>
      <c r="B401" s="276" t="s">
        <v>437</v>
      </c>
      <c r="C401" s="462" t="s">
        <v>27</v>
      </c>
      <c r="D401" s="463">
        <v>0</v>
      </c>
    </row>
    <row r="402" spans="1:4">
      <c r="A402" s="462">
        <v>486</v>
      </c>
      <c r="B402" s="276" t="s">
        <v>438</v>
      </c>
      <c r="C402" s="462" t="s">
        <v>27</v>
      </c>
      <c r="D402" s="463">
        <v>0</v>
      </c>
    </row>
    <row r="403" spans="1:4">
      <c r="A403" s="462">
        <v>487</v>
      </c>
      <c r="B403" s="276" t="s">
        <v>439</v>
      </c>
      <c r="C403" s="462" t="s">
        <v>27</v>
      </c>
      <c r="D403" s="463">
        <v>56872</v>
      </c>
    </row>
    <row r="404" spans="1:4">
      <c r="A404" s="462">
        <v>488</v>
      </c>
      <c r="B404" s="276" t="s">
        <v>440</v>
      </c>
      <c r="C404" s="462" t="s">
        <v>27</v>
      </c>
      <c r="D404" s="463">
        <v>0</v>
      </c>
    </row>
    <row r="405" spans="1:4">
      <c r="A405" s="462">
        <v>489</v>
      </c>
      <c r="B405" s="276" t="s">
        <v>441</v>
      </c>
      <c r="C405" s="462" t="s">
        <v>30</v>
      </c>
      <c r="D405" s="463">
        <v>19837</v>
      </c>
    </row>
    <row r="406" spans="1:4">
      <c r="A406" s="462">
        <v>490</v>
      </c>
      <c r="B406" s="276" t="s">
        <v>442</v>
      </c>
      <c r="C406" s="462" t="s">
        <v>27</v>
      </c>
      <c r="D406" s="463">
        <v>0</v>
      </c>
    </row>
    <row r="407" spans="1:4">
      <c r="A407" s="462">
        <v>491</v>
      </c>
      <c r="B407" s="276" t="s">
        <v>443</v>
      </c>
      <c r="C407" s="462" t="s">
        <v>27</v>
      </c>
      <c r="D407" s="463">
        <v>0</v>
      </c>
    </row>
    <row r="408" spans="1:4">
      <c r="A408" s="462">
        <v>492</v>
      </c>
      <c r="B408" s="276" t="s">
        <v>444</v>
      </c>
      <c r="C408" s="462" t="s">
        <v>27</v>
      </c>
      <c r="D408" s="463">
        <v>0</v>
      </c>
    </row>
    <row r="409" spans="1:4">
      <c r="A409" s="462">
        <v>493</v>
      </c>
      <c r="B409" s="276" t="s">
        <v>445</v>
      </c>
      <c r="C409" s="462" t="s">
        <v>27</v>
      </c>
      <c r="D409" s="463">
        <v>0</v>
      </c>
    </row>
    <row r="410" spans="1:4">
      <c r="A410" s="462">
        <v>494</v>
      </c>
      <c r="B410" s="276" t="s">
        <v>446</v>
      </c>
      <c r="C410" s="462" t="s">
        <v>27</v>
      </c>
      <c r="D410" s="463">
        <v>7387</v>
      </c>
    </row>
    <row r="411" spans="1:4">
      <c r="A411" s="462">
        <v>495</v>
      </c>
      <c r="B411" s="276" t="s">
        <v>447</v>
      </c>
      <c r="C411" s="462" t="s">
        <v>27</v>
      </c>
      <c r="D411" s="463">
        <v>0</v>
      </c>
    </row>
    <row r="412" spans="1:4">
      <c r="A412" s="462">
        <v>496</v>
      </c>
      <c r="B412" s="276" t="s">
        <v>448</v>
      </c>
      <c r="C412" s="462" t="s">
        <v>27</v>
      </c>
      <c r="D412" s="463">
        <v>0</v>
      </c>
    </row>
    <row r="413" spans="1:4">
      <c r="A413" s="462">
        <v>497</v>
      </c>
      <c r="B413" s="276" t="s">
        <v>449</v>
      </c>
      <c r="C413" s="462" t="s">
        <v>30</v>
      </c>
      <c r="D413" s="463">
        <v>0</v>
      </c>
    </row>
    <row r="414" spans="1:4">
      <c r="A414" s="462">
        <v>498</v>
      </c>
      <c r="B414" s="276" t="s">
        <v>450</v>
      </c>
      <c r="C414" s="462" t="s">
        <v>27</v>
      </c>
      <c r="D414" s="463">
        <v>439900</v>
      </c>
    </row>
    <row r="415" spans="1:4">
      <c r="A415" s="462">
        <v>499</v>
      </c>
      <c r="B415" s="276" t="s">
        <v>451</v>
      </c>
      <c r="C415" s="462" t="s">
        <v>27</v>
      </c>
      <c r="D415" s="463">
        <v>0</v>
      </c>
    </row>
    <row r="416" spans="1:4">
      <c r="A416" s="462">
        <v>500</v>
      </c>
      <c r="B416" s="276" t="s">
        <v>452</v>
      </c>
      <c r="C416" s="462" t="s">
        <v>27</v>
      </c>
      <c r="D416" s="463">
        <v>0</v>
      </c>
    </row>
    <row r="417" spans="1:4">
      <c r="A417" s="462">
        <v>501</v>
      </c>
      <c r="B417" s="276" t="s">
        <v>453</v>
      </c>
      <c r="C417" s="462" t="s">
        <v>27</v>
      </c>
      <c r="D417" s="463">
        <v>39238</v>
      </c>
    </row>
    <row r="418" spans="1:4">
      <c r="A418" s="462">
        <v>502</v>
      </c>
      <c r="B418" s="276" t="s">
        <v>454</v>
      </c>
      <c r="C418" s="462" t="s">
        <v>27</v>
      </c>
      <c r="D418" s="463">
        <v>50592.01</v>
      </c>
    </row>
    <row r="419" spans="1:4">
      <c r="A419" s="462">
        <v>503</v>
      </c>
      <c r="B419" s="276" t="s">
        <v>455</v>
      </c>
      <c r="C419" s="462" t="s">
        <v>30</v>
      </c>
      <c r="D419" s="463">
        <v>1235</v>
      </c>
    </row>
    <row r="420" spans="1:4">
      <c r="A420" s="462">
        <v>504</v>
      </c>
      <c r="B420" s="276" t="s">
        <v>456</v>
      </c>
      <c r="C420" s="462" t="s">
        <v>27</v>
      </c>
      <c r="D420" s="463">
        <v>6282</v>
      </c>
    </row>
    <row r="421" spans="1:4">
      <c r="A421" s="462">
        <v>505</v>
      </c>
      <c r="B421" s="276" t="s">
        <v>457</v>
      </c>
      <c r="C421" s="462" t="s">
        <v>27</v>
      </c>
      <c r="D421" s="463">
        <v>0</v>
      </c>
    </row>
    <row r="422" spans="1:4">
      <c r="A422" s="462">
        <v>507</v>
      </c>
      <c r="B422" s="276" t="s">
        <v>458</v>
      </c>
      <c r="C422" s="462" t="s">
        <v>30</v>
      </c>
      <c r="D422" s="463">
        <v>0</v>
      </c>
    </row>
    <row r="423" spans="1:4">
      <c r="A423" s="462">
        <v>508</v>
      </c>
      <c r="B423" s="276" t="s">
        <v>459</v>
      </c>
      <c r="C423" s="462" t="s">
        <v>30</v>
      </c>
      <c r="D423" s="463">
        <v>0</v>
      </c>
    </row>
    <row r="424" spans="1:4">
      <c r="A424" s="462">
        <v>509</v>
      </c>
      <c r="B424" s="276" t="s">
        <v>460</v>
      </c>
      <c r="C424" s="462" t="s">
        <v>27</v>
      </c>
      <c r="D424" s="463">
        <v>0</v>
      </c>
    </row>
    <row r="425" spans="1:4">
      <c r="A425" s="462">
        <v>510</v>
      </c>
      <c r="B425" s="276" t="s">
        <v>461</v>
      </c>
      <c r="C425" s="462" t="s">
        <v>27</v>
      </c>
      <c r="D425" s="463">
        <v>0</v>
      </c>
    </row>
    <row r="426" spans="1:4">
      <c r="A426" s="462">
        <v>511</v>
      </c>
      <c r="B426" s="276" t="s">
        <v>462</v>
      </c>
      <c r="C426" s="462" t="s">
        <v>27</v>
      </c>
      <c r="D426" s="463">
        <v>29720</v>
      </c>
    </row>
    <row r="427" spans="1:4">
      <c r="A427" s="462">
        <v>512</v>
      </c>
      <c r="B427" s="276" t="s">
        <v>463</v>
      </c>
      <c r="C427" s="462" t="s">
        <v>27</v>
      </c>
      <c r="D427" s="463">
        <v>0</v>
      </c>
    </row>
    <row r="428" spans="1:4">
      <c r="A428" s="462">
        <v>513</v>
      </c>
      <c r="B428" s="276" t="s">
        <v>464</v>
      </c>
      <c r="C428" s="462" t="s">
        <v>27</v>
      </c>
      <c r="D428" s="463">
        <v>13149</v>
      </c>
    </row>
    <row r="429" spans="1:4">
      <c r="A429" s="462">
        <v>514</v>
      </c>
      <c r="B429" s="276" t="s">
        <v>465</v>
      </c>
      <c r="C429" s="462" t="s">
        <v>27</v>
      </c>
      <c r="D429" s="463">
        <v>0</v>
      </c>
    </row>
    <row r="430" spans="1:4">
      <c r="A430" s="462">
        <v>515</v>
      </c>
      <c r="B430" s="276" t="s">
        <v>466</v>
      </c>
      <c r="C430" s="462" t="s">
        <v>30</v>
      </c>
      <c r="D430" s="463">
        <v>0</v>
      </c>
    </row>
    <row r="431" spans="1:4">
      <c r="A431" s="462">
        <v>516</v>
      </c>
      <c r="B431" s="276" t="s">
        <v>467</v>
      </c>
      <c r="C431" s="462" t="s">
        <v>27</v>
      </c>
      <c r="D431" s="463">
        <v>6720</v>
      </c>
    </row>
    <row r="432" spans="1:4">
      <c r="A432" s="462">
        <v>517</v>
      </c>
      <c r="B432" s="276" t="s">
        <v>468</v>
      </c>
      <c r="C432" s="462" t="s">
        <v>27</v>
      </c>
      <c r="D432" s="463">
        <v>1719.37</v>
      </c>
    </row>
    <row r="433" spans="1:4">
      <c r="A433" s="462">
        <v>518</v>
      </c>
      <c r="B433" s="276" t="s">
        <v>469</v>
      </c>
      <c r="C433" s="462" t="s">
        <v>27</v>
      </c>
      <c r="D433" s="463">
        <v>0</v>
      </c>
    </row>
    <row r="434" spans="1:4">
      <c r="A434" s="462">
        <v>519</v>
      </c>
      <c r="B434" s="276" t="s">
        <v>470</v>
      </c>
      <c r="C434" s="462" t="s">
        <v>27</v>
      </c>
      <c r="D434" s="463">
        <v>0</v>
      </c>
    </row>
    <row r="435" spans="1:4">
      <c r="A435" s="462">
        <v>520</v>
      </c>
      <c r="B435" s="276" t="s">
        <v>471</v>
      </c>
      <c r="C435" s="462" t="s">
        <v>30</v>
      </c>
      <c r="D435" s="463">
        <v>0</v>
      </c>
    </row>
    <row r="436" spans="1:4">
      <c r="A436" s="462">
        <v>521</v>
      </c>
      <c r="B436" s="276" t="s">
        <v>472</v>
      </c>
      <c r="C436" s="462" t="s">
        <v>30</v>
      </c>
      <c r="D436" s="463">
        <v>0</v>
      </c>
    </row>
    <row r="437" spans="1:4">
      <c r="A437" s="462">
        <v>522</v>
      </c>
      <c r="B437" s="276" t="s">
        <v>473</v>
      </c>
      <c r="C437" s="462" t="s">
        <v>27</v>
      </c>
      <c r="D437" s="463">
        <v>29345</v>
      </c>
    </row>
    <row r="438" spans="1:4">
      <c r="A438" s="462">
        <v>523</v>
      </c>
      <c r="B438" s="276" t="s">
        <v>474</v>
      </c>
      <c r="C438" s="462" t="s">
        <v>27</v>
      </c>
      <c r="D438" s="463">
        <v>0</v>
      </c>
    </row>
    <row r="439" spans="1:4">
      <c r="A439" s="462">
        <v>524</v>
      </c>
      <c r="B439" s="276" t="s">
        <v>475</v>
      </c>
      <c r="C439" s="462" t="s">
        <v>476</v>
      </c>
      <c r="D439" s="463">
        <v>5176</v>
      </c>
    </row>
    <row r="440" spans="1:4">
      <c r="A440" s="462">
        <v>525</v>
      </c>
      <c r="B440" s="276" t="s">
        <v>477</v>
      </c>
      <c r="C440" s="462" t="s">
        <v>476</v>
      </c>
      <c r="D440" s="463">
        <v>4855</v>
      </c>
    </row>
    <row r="441" spans="1:4">
      <c r="A441" s="462">
        <v>526</v>
      </c>
      <c r="B441" s="276" t="s">
        <v>478</v>
      </c>
      <c r="C441" s="462" t="s">
        <v>27</v>
      </c>
      <c r="D441" s="463">
        <v>0</v>
      </c>
    </row>
    <row r="442" spans="1:4">
      <c r="A442" s="462">
        <v>527</v>
      </c>
      <c r="B442" s="276" t="s">
        <v>479</v>
      </c>
      <c r="C442" s="462" t="s">
        <v>476</v>
      </c>
      <c r="D442" s="463">
        <v>6745</v>
      </c>
    </row>
    <row r="443" spans="1:4">
      <c r="A443" s="462">
        <v>528</v>
      </c>
      <c r="B443" s="276" t="s">
        <v>480</v>
      </c>
      <c r="C443" s="462" t="s">
        <v>476</v>
      </c>
      <c r="D443" s="463">
        <v>3883.01</v>
      </c>
    </row>
    <row r="444" spans="1:4">
      <c r="A444" s="462">
        <v>530</v>
      </c>
      <c r="B444" s="276" t="s">
        <v>481</v>
      </c>
      <c r="C444" s="462" t="s">
        <v>27</v>
      </c>
      <c r="D444" s="463">
        <v>31341.01</v>
      </c>
    </row>
    <row r="445" spans="1:4">
      <c r="A445" s="462">
        <v>532</v>
      </c>
      <c r="B445" s="276" t="s">
        <v>482</v>
      </c>
      <c r="C445" s="462" t="s">
        <v>27</v>
      </c>
      <c r="D445" s="463">
        <v>1412</v>
      </c>
    </row>
    <row r="446" spans="1:4">
      <c r="A446" s="462">
        <v>533</v>
      </c>
      <c r="B446" s="276" t="s">
        <v>483</v>
      </c>
      <c r="C446" s="462" t="s">
        <v>27</v>
      </c>
      <c r="D446" s="463">
        <v>0</v>
      </c>
    </row>
    <row r="447" spans="1:4">
      <c r="A447" s="462">
        <v>534</v>
      </c>
      <c r="B447" s="276" t="s">
        <v>484</v>
      </c>
      <c r="C447" s="462" t="s">
        <v>27</v>
      </c>
      <c r="D447" s="463">
        <v>98</v>
      </c>
    </row>
    <row r="448" spans="1:4">
      <c r="A448" s="462">
        <v>535</v>
      </c>
      <c r="B448" s="276" t="s">
        <v>485</v>
      </c>
      <c r="C448" s="462" t="s">
        <v>27</v>
      </c>
      <c r="D448" s="463">
        <v>64</v>
      </c>
    </row>
    <row r="449" spans="1:4">
      <c r="A449" s="462">
        <v>536</v>
      </c>
      <c r="B449" s="276" t="s">
        <v>486</v>
      </c>
      <c r="C449" s="462" t="s">
        <v>27</v>
      </c>
      <c r="D449" s="463">
        <v>0</v>
      </c>
    </row>
    <row r="450" spans="1:4">
      <c r="A450" s="462">
        <v>537</v>
      </c>
      <c r="B450" s="276" t="s">
        <v>487</v>
      </c>
      <c r="C450" s="462" t="s">
        <v>30</v>
      </c>
      <c r="D450" s="463">
        <v>0</v>
      </c>
    </row>
    <row r="451" spans="1:4">
      <c r="A451" s="462">
        <v>538</v>
      </c>
      <c r="B451" s="276" t="s">
        <v>488</v>
      </c>
      <c r="C451" s="462" t="s">
        <v>27</v>
      </c>
      <c r="D451" s="463">
        <v>0</v>
      </c>
    </row>
    <row r="452" spans="1:4">
      <c r="A452" s="462">
        <v>539</v>
      </c>
      <c r="B452" s="276" t="s">
        <v>489</v>
      </c>
      <c r="C452" s="462" t="s">
        <v>27</v>
      </c>
      <c r="D452" s="463">
        <v>0</v>
      </c>
    </row>
    <row r="453" spans="1:4">
      <c r="A453" s="462">
        <v>540</v>
      </c>
      <c r="B453" s="276" t="s">
        <v>490</v>
      </c>
      <c r="C453" s="462" t="s">
        <v>27</v>
      </c>
      <c r="D453" s="463">
        <v>0</v>
      </c>
    </row>
    <row r="454" spans="1:4">
      <c r="A454" s="462">
        <v>541</v>
      </c>
      <c r="B454" s="276" t="s">
        <v>491</v>
      </c>
      <c r="C454" s="462" t="s">
        <v>27</v>
      </c>
      <c r="D454" s="463">
        <v>0</v>
      </c>
    </row>
    <row r="455" spans="1:4">
      <c r="A455" s="462">
        <v>542</v>
      </c>
      <c r="B455" s="276" t="s">
        <v>492</v>
      </c>
      <c r="C455" s="462" t="s">
        <v>27</v>
      </c>
      <c r="D455" s="463">
        <v>0</v>
      </c>
    </row>
    <row r="456" spans="1:4">
      <c r="A456" s="462">
        <v>543</v>
      </c>
      <c r="B456" s="276" t="s">
        <v>493</v>
      </c>
      <c r="C456" s="462" t="s">
        <v>27</v>
      </c>
      <c r="D456" s="463">
        <v>0</v>
      </c>
    </row>
    <row r="457" spans="1:4">
      <c r="A457" s="462">
        <v>544</v>
      </c>
      <c r="B457" s="276" t="s">
        <v>494</v>
      </c>
      <c r="C457" s="462" t="s">
        <v>27</v>
      </c>
      <c r="D457" s="463">
        <v>0</v>
      </c>
    </row>
    <row r="458" spans="1:4">
      <c r="A458" s="462">
        <v>545</v>
      </c>
      <c r="B458" s="276" t="s">
        <v>495</v>
      </c>
      <c r="C458" s="462" t="s">
        <v>27</v>
      </c>
      <c r="D458" s="463">
        <v>0</v>
      </c>
    </row>
    <row r="459" spans="1:4">
      <c r="A459" s="462">
        <v>546</v>
      </c>
      <c r="B459" s="276" t="s">
        <v>496</v>
      </c>
      <c r="C459" s="462" t="s">
        <v>27</v>
      </c>
      <c r="D459" s="463">
        <v>0</v>
      </c>
    </row>
    <row r="460" spans="1:4">
      <c r="A460" s="462">
        <v>548</v>
      </c>
      <c r="B460" s="276" t="s">
        <v>497</v>
      </c>
      <c r="C460" s="462" t="s">
        <v>27</v>
      </c>
      <c r="D460" s="463">
        <v>0</v>
      </c>
    </row>
    <row r="461" spans="1:4">
      <c r="A461" s="462">
        <v>549</v>
      </c>
      <c r="B461" s="276" t="s">
        <v>498</v>
      </c>
      <c r="C461" s="462" t="s">
        <v>27</v>
      </c>
      <c r="D461" s="463">
        <v>0</v>
      </c>
    </row>
    <row r="462" spans="1:4">
      <c r="A462" s="462">
        <v>550</v>
      </c>
      <c r="B462" s="276" t="s">
        <v>499</v>
      </c>
      <c r="C462" s="462" t="s">
        <v>27</v>
      </c>
      <c r="D462" s="463">
        <v>0</v>
      </c>
    </row>
    <row r="463" spans="1:4">
      <c r="A463" s="462">
        <v>551</v>
      </c>
      <c r="B463" s="276" t="s">
        <v>500</v>
      </c>
      <c r="C463" s="462" t="s">
        <v>27</v>
      </c>
      <c r="D463" s="463">
        <v>16202.58</v>
      </c>
    </row>
    <row r="464" spans="1:4">
      <c r="A464" s="462">
        <v>552</v>
      </c>
      <c r="B464" s="276" t="s">
        <v>501</v>
      </c>
      <c r="C464" s="462" t="s">
        <v>27</v>
      </c>
      <c r="D464" s="463">
        <v>0</v>
      </c>
    </row>
    <row r="465" spans="1:4">
      <c r="A465" s="462">
        <v>553</v>
      </c>
      <c r="B465" s="276" t="s">
        <v>502</v>
      </c>
      <c r="C465" s="462" t="s">
        <v>27</v>
      </c>
      <c r="D465" s="463">
        <v>0</v>
      </c>
    </row>
    <row r="466" spans="1:4">
      <c r="A466" s="462">
        <v>554</v>
      </c>
      <c r="B466" s="276" t="s">
        <v>503</v>
      </c>
      <c r="C466" s="462" t="s">
        <v>27</v>
      </c>
      <c r="D466" s="463">
        <v>0</v>
      </c>
    </row>
    <row r="467" spans="1:4">
      <c r="A467" s="462">
        <v>556</v>
      </c>
      <c r="B467" s="276" t="s">
        <v>504</v>
      </c>
      <c r="C467" s="462" t="s">
        <v>27</v>
      </c>
      <c r="D467" s="463">
        <v>0</v>
      </c>
    </row>
    <row r="468" spans="1:4">
      <c r="A468" s="462">
        <v>557</v>
      </c>
      <c r="B468" s="276" t="s">
        <v>505</v>
      </c>
      <c r="C468" s="462" t="s">
        <v>27</v>
      </c>
      <c r="D468" s="463">
        <v>0</v>
      </c>
    </row>
    <row r="469" spans="1:4">
      <c r="A469" s="462">
        <v>558</v>
      </c>
      <c r="B469" s="276" t="s">
        <v>506</v>
      </c>
      <c r="C469" s="462" t="s">
        <v>27</v>
      </c>
      <c r="D469" s="463">
        <v>0</v>
      </c>
    </row>
    <row r="470" spans="1:4">
      <c r="A470" s="462">
        <v>559</v>
      </c>
      <c r="B470" s="276" t="s">
        <v>507</v>
      </c>
      <c r="C470" s="462" t="s">
        <v>27</v>
      </c>
      <c r="D470" s="463">
        <v>0</v>
      </c>
    </row>
    <row r="471" spans="1:4">
      <c r="A471" s="462">
        <v>560</v>
      </c>
      <c r="B471" s="276" t="s">
        <v>508</v>
      </c>
      <c r="C471" s="462" t="s">
        <v>27</v>
      </c>
      <c r="D471" s="463">
        <v>0</v>
      </c>
    </row>
    <row r="472" spans="1:4">
      <c r="A472" s="462">
        <v>561</v>
      </c>
      <c r="B472" s="276" t="s">
        <v>509</v>
      </c>
      <c r="C472" s="462" t="s">
        <v>27</v>
      </c>
      <c r="D472" s="463">
        <v>0</v>
      </c>
    </row>
    <row r="473" spans="1:4">
      <c r="A473" s="462">
        <v>563</v>
      </c>
      <c r="B473" s="276" t="s">
        <v>510</v>
      </c>
      <c r="C473" s="462" t="s">
        <v>27</v>
      </c>
      <c r="D473" s="463">
        <v>0</v>
      </c>
    </row>
    <row r="474" spans="1:4">
      <c r="A474" s="462">
        <v>564</v>
      </c>
      <c r="B474" s="276" t="s">
        <v>511</v>
      </c>
      <c r="C474" s="462" t="s">
        <v>27</v>
      </c>
      <c r="D474" s="463">
        <v>0</v>
      </c>
    </row>
    <row r="475" spans="1:4">
      <c r="A475" s="462">
        <v>565</v>
      </c>
      <c r="B475" s="276" t="s">
        <v>512</v>
      </c>
      <c r="C475" s="462" t="s">
        <v>27</v>
      </c>
      <c r="D475" s="463">
        <v>0</v>
      </c>
    </row>
    <row r="476" spans="1:4">
      <c r="A476" s="462">
        <v>566</v>
      </c>
      <c r="B476" s="276" t="s">
        <v>513</v>
      </c>
      <c r="C476" s="462" t="s">
        <v>27</v>
      </c>
      <c r="D476" s="463">
        <v>0</v>
      </c>
    </row>
    <row r="477" spans="1:4">
      <c r="A477" s="462">
        <v>567</v>
      </c>
      <c r="B477" s="276" t="s">
        <v>514</v>
      </c>
      <c r="C477" s="462" t="s">
        <v>27</v>
      </c>
      <c r="D477" s="463">
        <v>245302</v>
      </c>
    </row>
    <row r="478" spans="1:4">
      <c r="A478" s="462">
        <v>568</v>
      </c>
      <c r="B478" s="276" t="s">
        <v>515</v>
      </c>
      <c r="C478" s="462" t="s">
        <v>27</v>
      </c>
      <c r="D478" s="463">
        <v>0</v>
      </c>
    </row>
    <row r="479" spans="1:4">
      <c r="A479" s="462">
        <v>569</v>
      </c>
      <c r="B479" s="276" t="s">
        <v>516</v>
      </c>
      <c r="C479" s="462" t="s">
        <v>27</v>
      </c>
      <c r="D479" s="463">
        <v>0</v>
      </c>
    </row>
    <row r="480" spans="1:4">
      <c r="A480" s="462">
        <v>570</v>
      </c>
      <c r="B480" s="276" t="s">
        <v>517</v>
      </c>
      <c r="C480" s="462" t="s">
        <v>27</v>
      </c>
      <c r="D480" s="463">
        <v>485936</v>
      </c>
    </row>
    <row r="481" spans="1:4">
      <c r="A481" s="462">
        <v>571</v>
      </c>
      <c r="B481" s="276" t="s">
        <v>518</v>
      </c>
      <c r="C481" s="462" t="s">
        <v>27</v>
      </c>
      <c r="D481" s="463">
        <v>0</v>
      </c>
    </row>
    <row r="482" spans="1:4">
      <c r="A482" s="462">
        <v>572</v>
      </c>
      <c r="B482" s="276" t="s">
        <v>519</v>
      </c>
      <c r="C482" s="462" t="s">
        <v>27</v>
      </c>
      <c r="D482" s="463">
        <v>0</v>
      </c>
    </row>
    <row r="483" spans="1:4">
      <c r="A483" s="462" t="s">
        <v>520</v>
      </c>
      <c r="B483" s="276" t="s">
        <v>521</v>
      </c>
      <c r="C483" s="462" t="s">
        <v>32</v>
      </c>
      <c r="D483" s="463">
        <v>0</v>
      </c>
    </row>
    <row r="484" spans="1:4">
      <c r="A484" s="462" t="s">
        <v>520</v>
      </c>
      <c r="B484" s="276" t="s">
        <v>522</v>
      </c>
      <c r="C484" s="462" t="s">
        <v>27</v>
      </c>
      <c r="D484" s="463">
        <v>0</v>
      </c>
    </row>
    <row r="485" spans="1:4">
      <c r="A485" s="462">
        <v>578</v>
      </c>
      <c r="B485" s="276" t="s">
        <v>523</v>
      </c>
      <c r="C485" s="462" t="s">
        <v>30</v>
      </c>
      <c r="D485" s="463">
        <v>0</v>
      </c>
    </row>
    <row r="486" spans="1:4">
      <c r="A486" s="462">
        <v>580</v>
      </c>
      <c r="B486" s="276" t="s">
        <v>524</v>
      </c>
      <c r="C486" s="462" t="s">
        <v>44</v>
      </c>
      <c r="D486" s="463">
        <v>0</v>
      </c>
    </row>
    <row r="487" spans="1:4">
      <c r="A487" s="462">
        <v>581</v>
      </c>
      <c r="B487" s="276" t="s">
        <v>525</v>
      </c>
      <c r="C487" s="462" t="s">
        <v>32</v>
      </c>
      <c r="D487" s="463">
        <v>725</v>
      </c>
    </row>
    <row r="488" spans="1:4">
      <c r="A488" s="462">
        <v>582</v>
      </c>
      <c r="B488" s="276" t="s">
        <v>526</v>
      </c>
      <c r="C488" s="462" t="s">
        <v>27</v>
      </c>
      <c r="D488" s="463">
        <v>0</v>
      </c>
    </row>
    <row r="489" spans="1:4">
      <c r="A489" s="462">
        <v>583</v>
      </c>
      <c r="B489" s="276" t="s">
        <v>527</v>
      </c>
      <c r="C489" s="462" t="s">
        <v>27</v>
      </c>
      <c r="D489" s="463">
        <v>0</v>
      </c>
    </row>
    <row r="490" spans="1:4">
      <c r="A490" s="462">
        <v>584</v>
      </c>
      <c r="B490" s="276" t="s">
        <v>528</v>
      </c>
      <c r="C490" s="462" t="s">
        <v>27</v>
      </c>
      <c r="D490" s="463">
        <v>0</v>
      </c>
    </row>
    <row r="491" spans="1:4">
      <c r="A491" s="462">
        <v>585</v>
      </c>
      <c r="B491" s="276" t="s">
        <v>529</v>
      </c>
      <c r="C491" s="462" t="s">
        <v>27</v>
      </c>
      <c r="D491" s="463">
        <v>0</v>
      </c>
    </row>
    <row r="492" spans="1:4">
      <c r="A492" s="462">
        <v>586</v>
      </c>
      <c r="B492" s="276" t="s">
        <v>530</v>
      </c>
      <c r="C492" s="462" t="s">
        <v>27</v>
      </c>
      <c r="D492" s="463">
        <v>0</v>
      </c>
    </row>
    <row r="493" spans="1:4">
      <c r="A493" s="462">
        <v>587</v>
      </c>
      <c r="B493" s="276" t="s">
        <v>531</v>
      </c>
      <c r="C493" s="462" t="s">
        <v>27</v>
      </c>
      <c r="D493" s="463">
        <v>137578</v>
      </c>
    </row>
    <row r="494" spans="1:4">
      <c r="A494" s="462">
        <v>588</v>
      </c>
      <c r="B494" s="276" t="s">
        <v>532</v>
      </c>
      <c r="C494" s="462" t="s">
        <v>27</v>
      </c>
      <c r="D494" s="463">
        <v>0</v>
      </c>
    </row>
    <row r="495" spans="1:4">
      <c r="A495" s="462">
        <v>589</v>
      </c>
      <c r="B495" s="276" t="s">
        <v>533</v>
      </c>
      <c r="C495" s="462" t="s">
        <v>27</v>
      </c>
      <c r="D495" s="463">
        <v>0</v>
      </c>
    </row>
    <row r="496" spans="1:4">
      <c r="A496" s="462">
        <v>590</v>
      </c>
      <c r="B496" s="276" t="s">
        <v>534</v>
      </c>
      <c r="C496" s="462" t="s">
        <v>27</v>
      </c>
      <c r="D496" s="463">
        <v>0</v>
      </c>
    </row>
    <row r="497" spans="1:4">
      <c r="A497" s="462">
        <v>591</v>
      </c>
      <c r="B497" s="276" t="s">
        <v>535</v>
      </c>
      <c r="C497" s="462" t="s">
        <v>27</v>
      </c>
      <c r="D497" s="463">
        <v>163252.01</v>
      </c>
    </row>
    <row r="498" spans="1:4">
      <c r="A498" s="462">
        <v>592</v>
      </c>
      <c r="B498" s="276" t="s">
        <v>536</v>
      </c>
      <c r="C498" s="462" t="s">
        <v>27</v>
      </c>
      <c r="D498" s="463">
        <v>0</v>
      </c>
    </row>
    <row r="499" spans="1:4">
      <c r="A499" s="462">
        <v>593</v>
      </c>
      <c r="B499" s="276" t="s">
        <v>537</v>
      </c>
      <c r="C499" s="462" t="s">
        <v>27</v>
      </c>
      <c r="D499" s="463">
        <v>45829.02</v>
      </c>
    </row>
    <row r="500" spans="1:4">
      <c r="A500" s="462">
        <v>594</v>
      </c>
      <c r="B500" s="276" t="s">
        <v>538</v>
      </c>
      <c r="C500" s="462" t="s">
        <v>27</v>
      </c>
      <c r="D500" s="463">
        <v>34894</v>
      </c>
    </row>
    <row r="501" spans="1:4">
      <c r="A501" s="462">
        <v>595</v>
      </c>
      <c r="B501" s="276" t="s">
        <v>539</v>
      </c>
      <c r="C501" s="462" t="s">
        <v>27</v>
      </c>
      <c r="D501" s="463">
        <v>0</v>
      </c>
    </row>
    <row r="502" spans="1:4">
      <c r="A502" s="462">
        <v>596</v>
      </c>
      <c r="B502" s="276" t="s">
        <v>540</v>
      </c>
      <c r="C502" s="462" t="s">
        <v>27</v>
      </c>
      <c r="D502" s="463">
        <v>0</v>
      </c>
    </row>
    <row r="503" spans="1:4">
      <c r="A503" s="462">
        <v>597</v>
      </c>
      <c r="B503" s="276" t="s">
        <v>541</v>
      </c>
      <c r="C503" s="462" t="s">
        <v>27</v>
      </c>
      <c r="D503" s="463">
        <v>0</v>
      </c>
    </row>
    <row r="504" spans="1:4">
      <c r="A504" s="462">
        <v>598</v>
      </c>
      <c r="B504" s="276" t="s">
        <v>542</v>
      </c>
      <c r="C504" s="462" t="s">
        <v>211</v>
      </c>
      <c r="D504" s="463">
        <v>4212989</v>
      </c>
    </row>
    <row r="505" spans="1:4">
      <c r="A505" s="462">
        <v>599</v>
      </c>
      <c r="B505" s="276" t="s">
        <v>543</v>
      </c>
      <c r="C505" s="462" t="s">
        <v>27</v>
      </c>
      <c r="D505" s="463">
        <v>0</v>
      </c>
    </row>
    <row r="506" spans="1:4">
      <c r="A506" s="462">
        <v>600</v>
      </c>
      <c r="B506" s="276" t="s">
        <v>544</v>
      </c>
      <c r="C506" s="462" t="s">
        <v>27</v>
      </c>
      <c r="D506" s="463">
        <v>0</v>
      </c>
    </row>
    <row r="507" spans="1:4">
      <c r="A507" s="462">
        <v>601</v>
      </c>
      <c r="B507" s="276" t="s">
        <v>545</v>
      </c>
      <c r="C507" s="462" t="s">
        <v>27</v>
      </c>
      <c r="D507" s="463">
        <v>0</v>
      </c>
    </row>
    <row r="508" spans="1:4">
      <c r="A508" s="462">
        <v>602</v>
      </c>
      <c r="B508" s="276" t="s">
        <v>546</v>
      </c>
      <c r="C508" s="462" t="s">
        <v>27</v>
      </c>
      <c r="D508" s="463">
        <v>3775.48</v>
      </c>
    </row>
    <row r="509" spans="1:4">
      <c r="A509" s="462">
        <v>603</v>
      </c>
      <c r="B509" s="276" t="s">
        <v>547</v>
      </c>
      <c r="C509" s="462" t="s">
        <v>27</v>
      </c>
      <c r="D509" s="463">
        <v>0</v>
      </c>
    </row>
    <row r="510" spans="1:4">
      <c r="A510" s="462">
        <v>604</v>
      </c>
      <c r="B510" s="276" t="s">
        <v>548</v>
      </c>
      <c r="C510" s="462" t="s">
        <v>27</v>
      </c>
      <c r="D510" s="463">
        <v>408904</v>
      </c>
    </row>
    <row r="511" spans="1:4">
      <c r="A511" s="462">
        <v>605</v>
      </c>
      <c r="B511" s="276" t="s">
        <v>549</v>
      </c>
      <c r="C511" s="462" t="s">
        <v>27</v>
      </c>
      <c r="D511" s="463">
        <v>266321</v>
      </c>
    </row>
    <row r="512" spans="1:4">
      <c r="A512" s="462">
        <v>606</v>
      </c>
      <c r="B512" s="276" t="s">
        <v>550</v>
      </c>
      <c r="C512" s="462" t="s">
        <v>27</v>
      </c>
      <c r="D512" s="463">
        <v>0</v>
      </c>
    </row>
    <row r="513" spans="1:4">
      <c r="A513" s="462">
        <v>607</v>
      </c>
      <c r="B513" s="276" t="s">
        <v>551</v>
      </c>
      <c r="C513" s="462" t="s">
        <v>27</v>
      </c>
      <c r="D513" s="463">
        <v>0</v>
      </c>
    </row>
    <row r="514" spans="1:4">
      <c r="A514" s="462">
        <v>608</v>
      </c>
      <c r="B514" s="276" t="s">
        <v>552</v>
      </c>
      <c r="C514" s="462" t="s">
        <v>27</v>
      </c>
      <c r="D514" s="463">
        <v>0</v>
      </c>
    </row>
    <row r="515" spans="1:4">
      <c r="A515" s="462">
        <v>609</v>
      </c>
      <c r="B515" s="276" t="s">
        <v>553</v>
      </c>
      <c r="C515" s="462" t="s">
        <v>27</v>
      </c>
      <c r="D515" s="463">
        <v>0</v>
      </c>
    </row>
    <row r="516" spans="1:4">
      <c r="A516" s="462">
        <v>610</v>
      </c>
      <c r="B516" s="276" t="s">
        <v>554</v>
      </c>
      <c r="C516" s="462" t="s">
        <v>27</v>
      </c>
      <c r="D516" s="463">
        <v>0</v>
      </c>
    </row>
    <row r="517" spans="1:4">
      <c r="A517" s="462">
        <v>611</v>
      </c>
      <c r="B517" s="276" t="s">
        <v>555</v>
      </c>
      <c r="C517" s="462" t="s">
        <v>27</v>
      </c>
      <c r="D517" s="463">
        <v>258696</v>
      </c>
    </row>
    <row r="518" spans="1:4">
      <c r="A518" s="462">
        <v>613</v>
      </c>
      <c r="B518" s="276" t="s">
        <v>556</v>
      </c>
      <c r="C518" s="462" t="s">
        <v>30</v>
      </c>
      <c r="D518" s="463">
        <v>2060</v>
      </c>
    </row>
    <row r="519" spans="1:4">
      <c r="A519" s="462">
        <v>614</v>
      </c>
      <c r="B519" s="276" t="s">
        <v>557</v>
      </c>
      <c r="C519" s="462" t="s">
        <v>27</v>
      </c>
      <c r="D519" s="463">
        <v>0</v>
      </c>
    </row>
    <row r="520" spans="1:4">
      <c r="A520" s="462">
        <v>615</v>
      </c>
      <c r="B520" s="276" t="s">
        <v>558</v>
      </c>
      <c r="C520" s="462" t="s">
        <v>27</v>
      </c>
      <c r="D520" s="463">
        <v>0</v>
      </c>
    </row>
    <row r="521" spans="1:4">
      <c r="A521" s="462">
        <v>616</v>
      </c>
      <c r="B521" s="276" t="s">
        <v>559</v>
      </c>
      <c r="C521" s="462" t="s">
        <v>27</v>
      </c>
      <c r="D521" s="463">
        <v>0</v>
      </c>
    </row>
    <row r="522" spans="1:4">
      <c r="A522" s="462">
        <v>617</v>
      </c>
      <c r="B522" s="276" t="s">
        <v>560</v>
      </c>
      <c r="C522" s="462" t="s">
        <v>27</v>
      </c>
      <c r="D522" s="463">
        <v>0</v>
      </c>
    </row>
    <row r="523" spans="1:4">
      <c r="A523" s="462">
        <v>618</v>
      </c>
      <c r="B523" s="276" t="s">
        <v>561</v>
      </c>
      <c r="C523" s="462" t="s">
        <v>27</v>
      </c>
      <c r="D523" s="463">
        <v>15497.54</v>
      </c>
    </row>
    <row r="524" spans="1:4">
      <c r="A524" s="462">
        <v>619</v>
      </c>
      <c r="B524" s="276" t="s">
        <v>562</v>
      </c>
      <c r="C524" s="462" t="s">
        <v>27</v>
      </c>
      <c r="D524" s="463">
        <v>0</v>
      </c>
    </row>
    <row r="525" spans="1:4">
      <c r="A525" s="462">
        <v>620</v>
      </c>
      <c r="B525" s="276" t="s">
        <v>563</v>
      </c>
      <c r="C525" s="462" t="s">
        <v>211</v>
      </c>
      <c r="D525" s="463">
        <v>0</v>
      </c>
    </row>
    <row r="526" spans="1:4">
      <c r="A526" s="462">
        <v>621</v>
      </c>
      <c r="B526" s="276" t="s">
        <v>564</v>
      </c>
      <c r="C526" s="462" t="s">
        <v>27</v>
      </c>
      <c r="D526" s="463">
        <v>0</v>
      </c>
    </row>
    <row r="527" spans="1:4">
      <c r="A527" s="462">
        <v>622</v>
      </c>
      <c r="B527" s="276" t="s">
        <v>565</v>
      </c>
      <c r="C527" s="462" t="s">
        <v>30</v>
      </c>
      <c r="D527" s="463">
        <v>0</v>
      </c>
    </row>
    <row r="528" spans="1:4">
      <c r="A528" s="462">
        <v>623</v>
      </c>
      <c r="B528" s="276" t="s">
        <v>566</v>
      </c>
      <c r="C528" s="462" t="s">
        <v>27</v>
      </c>
      <c r="D528" s="463">
        <v>0</v>
      </c>
    </row>
    <row r="529" spans="1:4">
      <c r="A529" s="462">
        <v>624</v>
      </c>
      <c r="B529" s="276" t="s">
        <v>567</v>
      </c>
      <c r="C529" s="462" t="s">
        <v>27</v>
      </c>
      <c r="D529" s="463">
        <v>0</v>
      </c>
    </row>
    <row r="530" spans="1:4">
      <c r="A530" s="462">
        <v>625</v>
      </c>
      <c r="B530" s="276" t="s">
        <v>568</v>
      </c>
      <c r="C530" s="462" t="s">
        <v>27</v>
      </c>
      <c r="D530" s="463">
        <v>0</v>
      </c>
    </row>
    <row r="531" spans="1:4">
      <c r="A531" s="462">
        <v>626</v>
      </c>
      <c r="B531" s="276" t="s">
        <v>569</v>
      </c>
      <c r="C531" s="462" t="s">
        <v>27</v>
      </c>
      <c r="D531" s="463">
        <v>0</v>
      </c>
    </row>
    <row r="532" spans="1:4">
      <c r="A532" s="462">
        <v>627</v>
      </c>
      <c r="B532" s="276" t="s">
        <v>570</v>
      </c>
      <c r="C532" s="462" t="s">
        <v>27</v>
      </c>
      <c r="D532" s="463">
        <v>0</v>
      </c>
    </row>
    <row r="533" spans="1:4">
      <c r="A533" s="462">
        <v>628</v>
      </c>
      <c r="B533" s="276" t="s">
        <v>571</v>
      </c>
      <c r="C533" s="462" t="s">
        <v>27</v>
      </c>
      <c r="D533" s="463">
        <v>0</v>
      </c>
    </row>
    <row r="534" spans="1:4">
      <c r="A534" s="462">
        <v>630</v>
      </c>
      <c r="B534" s="276" t="s">
        <v>572</v>
      </c>
      <c r="C534" s="462" t="s">
        <v>27</v>
      </c>
      <c r="D534" s="463">
        <v>0</v>
      </c>
    </row>
    <row r="535" spans="1:4">
      <c r="A535" s="462">
        <v>631</v>
      </c>
      <c r="B535" s="276" t="s">
        <v>573</v>
      </c>
      <c r="C535" s="462" t="s">
        <v>27</v>
      </c>
      <c r="D535" s="463">
        <v>0</v>
      </c>
    </row>
    <row r="536" spans="1:4">
      <c r="A536" s="462">
        <v>632</v>
      </c>
      <c r="B536" s="276" t="s">
        <v>574</v>
      </c>
      <c r="C536" s="462" t="s">
        <v>27</v>
      </c>
      <c r="D536" s="463">
        <v>0</v>
      </c>
    </row>
    <row r="537" spans="1:4">
      <c r="A537" s="462">
        <v>633</v>
      </c>
      <c r="B537" s="276" t="s">
        <v>575</v>
      </c>
      <c r="C537" s="462" t="s">
        <v>253</v>
      </c>
      <c r="D537" s="463">
        <v>9456</v>
      </c>
    </row>
    <row r="538" spans="1:4">
      <c r="A538" s="462">
        <v>634</v>
      </c>
      <c r="B538" s="276" t="s">
        <v>576</v>
      </c>
      <c r="C538" s="462" t="s">
        <v>32</v>
      </c>
      <c r="D538" s="463">
        <v>0</v>
      </c>
    </row>
    <row r="539" spans="1:4">
      <c r="A539" s="462">
        <v>635</v>
      </c>
      <c r="B539" s="276" t="s">
        <v>577</v>
      </c>
      <c r="C539" s="462" t="s">
        <v>32</v>
      </c>
      <c r="D539" s="463">
        <v>0</v>
      </c>
    </row>
    <row r="540" spans="1:4">
      <c r="A540" s="462">
        <v>636</v>
      </c>
      <c r="B540" s="276" t="s">
        <v>578</v>
      </c>
      <c r="C540" s="462" t="s">
        <v>579</v>
      </c>
      <c r="D540" s="463">
        <v>20</v>
      </c>
    </row>
    <row r="541" spans="1:4">
      <c r="A541" s="462">
        <v>637</v>
      </c>
      <c r="B541" s="276" t="s">
        <v>580</v>
      </c>
      <c r="C541" s="462" t="s">
        <v>32</v>
      </c>
      <c r="D541" s="463">
        <v>0</v>
      </c>
    </row>
    <row r="542" spans="1:4">
      <c r="A542" s="462">
        <v>638</v>
      </c>
      <c r="B542" s="276" t="s">
        <v>581</v>
      </c>
      <c r="C542" s="462" t="s">
        <v>32</v>
      </c>
      <c r="D542" s="463">
        <v>13417</v>
      </c>
    </row>
    <row r="543" spans="1:4">
      <c r="A543" s="462">
        <v>639</v>
      </c>
      <c r="B543" s="276" t="s">
        <v>582</v>
      </c>
      <c r="C543" s="462" t="s">
        <v>32</v>
      </c>
      <c r="D543" s="463">
        <v>6784</v>
      </c>
    </row>
    <row r="544" spans="1:4">
      <c r="A544" s="462">
        <v>640</v>
      </c>
      <c r="B544" s="276" t="s">
        <v>583</v>
      </c>
      <c r="C544" s="462" t="s">
        <v>253</v>
      </c>
      <c r="D544" s="463">
        <v>0</v>
      </c>
    </row>
    <row r="545" spans="1:4">
      <c r="A545" s="462">
        <v>641</v>
      </c>
      <c r="B545" s="276" t="s">
        <v>584</v>
      </c>
      <c r="C545" s="462" t="s">
        <v>32</v>
      </c>
      <c r="D545" s="463">
        <v>0</v>
      </c>
    </row>
    <row r="546" spans="1:4">
      <c r="A546" s="462">
        <v>642</v>
      </c>
      <c r="B546" s="276" t="s">
        <v>585</v>
      </c>
      <c r="C546" s="462" t="s">
        <v>211</v>
      </c>
      <c r="D546" s="463">
        <v>2849242</v>
      </c>
    </row>
    <row r="547" spans="1:4">
      <c r="A547" s="462">
        <v>644</v>
      </c>
      <c r="B547" s="276" t="s">
        <v>586</v>
      </c>
      <c r="C547" s="462" t="s">
        <v>32</v>
      </c>
      <c r="D547" s="463">
        <v>0</v>
      </c>
    </row>
    <row r="548" spans="1:4">
      <c r="A548" s="462">
        <v>645</v>
      </c>
      <c r="B548" s="276" t="s">
        <v>587</v>
      </c>
      <c r="C548" s="462" t="s">
        <v>32</v>
      </c>
      <c r="D548" s="463">
        <v>0</v>
      </c>
    </row>
    <row r="549" spans="1:4">
      <c r="A549" s="462">
        <v>646</v>
      </c>
      <c r="B549" s="276" t="s">
        <v>588</v>
      </c>
      <c r="C549" s="462" t="s">
        <v>32</v>
      </c>
      <c r="D549" s="463">
        <v>0</v>
      </c>
    </row>
    <row r="550" spans="1:4">
      <c r="A550" s="462">
        <v>647</v>
      </c>
      <c r="B550" s="276" t="s">
        <v>589</v>
      </c>
      <c r="C550" s="462" t="s">
        <v>32</v>
      </c>
      <c r="D550" s="463">
        <v>18252.22</v>
      </c>
    </row>
    <row r="551" spans="1:4">
      <c r="A551" s="462">
        <v>648</v>
      </c>
      <c r="B551" s="276" t="s">
        <v>590</v>
      </c>
      <c r="C551" s="462" t="s">
        <v>27</v>
      </c>
      <c r="D551" s="463">
        <v>0</v>
      </c>
    </row>
    <row r="552" spans="1:4">
      <c r="A552" s="462">
        <v>649</v>
      </c>
      <c r="B552" s="276" t="s">
        <v>591</v>
      </c>
      <c r="C552" s="462" t="s">
        <v>27</v>
      </c>
      <c r="D552" s="463">
        <v>202634</v>
      </c>
    </row>
    <row r="553" spans="1:4">
      <c r="A553" s="462">
        <v>651</v>
      </c>
      <c r="B553" s="276" t="s">
        <v>592</v>
      </c>
      <c r="C553" s="462" t="s">
        <v>593</v>
      </c>
      <c r="D553" s="463">
        <v>0</v>
      </c>
    </row>
    <row r="554" spans="1:4">
      <c r="A554" s="462">
        <v>652</v>
      </c>
      <c r="B554" s="276" t="s">
        <v>594</v>
      </c>
      <c r="C554" s="462" t="s">
        <v>32</v>
      </c>
      <c r="D554" s="463">
        <v>0</v>
      </c>
    </row>
    <row r="555" spans="1:4">
      <c r="A555" s="462">
        <v>653</v>
      </c>
      <c r="B555" s="276" t="s">
        <v>595</v>
      </c>
      <c r="C555" s="462" t="s">
        <v>27</v>
      </c>
      <c r="D555" s="463">
        <v>0</v>
      </c>
    </row>
    <row r="556" spans="1:4">
      <c r="A556" s="462">
        <v>654</v>
      </c>
      <c r="B556" s="276" t="s">
        <v>596</v>
      </c>
      <c r="C556" s="462" t="s">
        <v>32</v>
      </c>
      <c r="D556" s="463">
        <v>0</v>
      </c>
    </row>
    <row r="557" spans="1:4">
      <c r="A557" s="462">
        <v>655</v>
      </c>
      <c r="B557" s="276" t="s">
        <v>597</v>
      </c>
      <c r="C557" s="462" t="s">
        <v>32</v>
      </c>
      <c r="D557" s="463">
        <v>0</v>
      </c>
    </row>
    <row r="558" spans="1:4">
      <c r="A558" s="462">
        <v>656</v>
      </c>
      <c r="B558" s="276" t="s">
        <v>598</v>
      </c>
      <c r="C558" s="462" t="s">
        <v>32</v>
      </c>
      <c r="D558" s="463">
        <v>32278</v>
      </c>
    </row>
    <row r="559" spans="1:4">
      <c r="A559" s="462">
        <v>657</v>
      </c>
      <c r="B559" s="276" t="s">
        <v>599</v>
      </c>
      <c r="C559" s="462" t="s">
        <v>32</v>
      </c>
      <c r="D559" s="463">
        <v>0</v>
      </c>
    </row>
    <row r="560" spans="1:4">
      <c r="A560" s="462">
        <v>658</v>
      </c>
      <c r="B560" s="276" t="s">
        <v>600</v>
      </c>
      <c r="C560" s="462" t="s">
        <v>44</v>
      </c>
      <c r="D560" s="463">
        <v>10268</v>
      </c>
    </row>
    <row r="561" spans="1:4">
      <c r="A561" s="462">
        <v>659</v>
      </c>
      <c r="B561" s="276" t="s">
        <v>601</v>
      </c>
      <c r="C561" s="462" t="s">
        <v>253</v>
      </c>
      <c r="D561" s="463">
        <v>0</v>
      </c>
    </row>
    <row r="562" spans="1:4">
      <c r="A562" s="462">
        <v>660</v>
      </c>
      <c r="B562" s="276" t="s">
        <v>602</v>
      </c>
      <c r="C562" s="462" t="s">
        <v>32</v>
      </c>
      <c r="D562" s="463">
        <v>0</v>
      </c>
    </row>
    <row r="563" spans="1:4">
      <c r="A563" s="462">
        <v>661</v>
      </c>
      <c r="B563" s="276" t="s">
        <v>603</v>
      </c>
      <c r="C563" s="462" t="s">
        <v>253</v>
      </c>
      <c r="D563" s="463">
        <v>39866</v>
      </c>
    </row>
    <row r="564" spans="1:4">
      <c r="A564" s="462">
        <v>662</v>
      </c>
      <c r="B564" s="276" t="s">
        <v>604</v>
      </c>
      <c r="C564" s="462" t="s">
        <v>253</v>
      </c>
      <c r="D564" s="463">
        <v>30803</v>
      </c>
    </row>
    <row r="565" spans="1:4">
      <c r="A565" s="462">
        <v>663</v>
      </c>
      <c r="B565" s="276" t="s">
        <v>605</v>
      </c>
      <c r="C565" s="462" t="s">
        <v>32</v>
      </c>
      <c r="D565" s="463">
        <v>9491</v>
      </c>
    </row>
    <row r="566" spans="1:4">
      <c r="A566" s="462">
        <v>664</v>
      </c>
      <c r="B566" s="276" t="s">
        <v>606</v>
      </c>
      <c r="C566" s="462" t="s">
        <v>27</v>
      </c>
      <c r="D566" s="463">
        <v>21571</v>
      </c>
    </row>
    <row r="567" spans="1:4">
      <c r="A567" s="462">
        <v>665</v>
      </c>
      <c r="B567" s="276" t="s">
        <v>607</v>
      </c>
      <c r="C567" s="462" t="s">
        <v>253</v>
      </c>
      <c r="D567" s="463">
        <v>0</v>
      </c>
    </row>
    <row r="568" spans="1:4">
      <c r="A568" s="462">
        <v>666</v>
      </c>
      <c r="B568" s="276" t="s">
        <v>608</v>
      </c>
      <c r="C568" s="462" t="s">
        <v>32</v>
      </c>
      <c r="D568" s="463">
        <v>35379</v>
      </c>
    </row>
    <row r="569" spans="1:4">
      <c r="A569" s="462">
        <v>667</v>
      </c>
      <c r="B569" s="276" t="s">
        <v>609</v>
      </c>
      <c r="C569" s="462" t="s">
        <v>32</v>
      </c>
      <c r="D569" s="463">
        <v>0</v>
      </c>
    </row>
    <row r="570" spans="1:4">
      <c r="A570" s="462">
        <v>668</v>
      </c>
      <c r="B570" s="276" t="s">
        <v>610</v>
      </c>
      <c r="C570" s="462" t="s">
        <v>44</v>
      </c>
      <c r="D570" s="463">
        <v>0</v>
      </c>
    </row>
    <row r="571" spans="1:4">
      <c r="A571" s="462">
        <v>669</v>
      </c>
      <c r="B571" s="276" t="s">
        <v>611</v>
      </c>
      <c r="C571" s="462" t="s">
        <v>32</v>
      </c>
      <c r="D571" s="463">
        <v>0</v>
      </c>
    </row>
    <row r="572" spans="1:4">
      <c r="A572" s="462">
        <v>670</v>
      </c>
      <c r="B572" s="276" t="s">
        <v>612</v>
      </c>
      <c r="C572" s="462" t="s">
        <v>44</v>
      </c>
      <c r="D572" s="463">
        <v>0</v>
      </c>
    </row>
    <row r="573" spans="1:4">
      <c r="A573" s="462">
        <v>671</v>
      </c>
      <c r="B573" s="276" t="s">
        <v>613</v>
      </c>
      <c r="C573" s="462" t="s">
        <v>44</v>
      </c>
      <c r="D573" s="463">
        <v>0</v>
      </c>
    </row>
    <row r="574" spans="1:4">
      <c r="A574" s="462">
        <v>672</v>
      </c>
      <c r="B574" s="276" t="s">
        <v>614</v>
      </c>
      <c r="C574" s="462" t="s">
        <v>44</v>
      </c>
      <c r="D574" s="463">
        <v>0</v>
      </c>
    </row>
    <row r="575" spans="1:4">
      <c r="A575" s="462">
        <v>673</v>
      </c>
      <c r="B575" s="276" t="s">
        <v>615</v>
      </c>
      <c r="C575" s="462" t="s">
        <v>97</v>
      </c>
      <c r="D575" s="463">
        <v>26194.01</v>
      </c>
    </row>
    <row r="576" spans="1:4">
      <c r="A576" s="462">
        <v>674</v>
      </c>
      <c r="B576" s="276" t="s">
        <v>616</v>
      </c>
      <c r="C576" s="462" t="s">
        <v>30</v>
      </c>
      <c r="D576" s="463">
        <v>0</v>
      </c>
    </row>
    <row r="577" spans="1:4">
      <c r="A577" s="462">
        <v>675</v>
      </c>
      <c r="B577" s="276" t="s">
        <v>617</v>
      </c>
      <c r="C577" s="462" t="s">
        <v>27</v>
      </c>
      <c r="D577" s="463">
        <v>0</v>
      </c>
    </row>
    <row r="578" spans="1:4">
      <c r="A578" s="462">
        <v>676</v>
      </c>
      <c r="B578" s="276" t="s">
        <v>618</v>
      </c>
      <c r="C578" s="462" t="s">
        <v>32</v>
      </c>
      <c r="D578" s="463">
        <v>25467</v>
      </c>
    </row>
    <row r="579" spans="1:4">
      <c r="A579" s="462">
        <v>677</v>
      </c>
      <c r="B579" s="276" t="s">
        <v>619</v>
      </c>
      <c r="C579" s="462" t="s">
        <v>253</v>
      </c>
      <c r="D579" s="463">
        <v>0</v>
      </c>
    </row>
    <row r="580" spans="1:4">
      <c r="A580" s="462">
        <v>678</v>
      </c>
      <c r="B580" s="276" t="s">
        <v>620</v>
      </c>
      <c r="C580" s="462" t="s">
        <v>32</v>
      </c>
      <c r="D580" s="463">
        <v>21084</v>
      </c>
    </row>
    <row r="581" spans="1:4">
      <c r="A581" s="462">
        <v>679</v>
      </c>
      <c r="B581" s="276" t="s">
        <v>621</v>
      </c>
      <c r="C581" s="462" t="s">
        <v>32</v>
      </c>
      <c r="D581" s="463">
        <v>0</v>
      </c>
    </row>
    <row r="582" spans="1:4">
      <c r="A582" s="462">
        <v>680</v>
      </c>
      <c r="B582" s="276" t="s">
        <v>622</v>
      </c>
      <c r="C582" s="462" t="s">
        <v>32</v>
      </c>
      <c r="D582" s="463">
        <v>0</v>
      </c>
    </row>
    <row r="583" spans="1:4">
      <c r="A583" s="462">
        <v>681</v>
      </c>
      <c r="B583" s="276" t="s">
        <v>623</v>
      </c>
      <c r="C583" s="462" t="s">
        <v>30</v>
      </c>
      <c r="D583" s="463">
        <v>0</v>
      </c>
    </row>
    <row r="584" spans="1:4">
      <c r="A584" s="462">
        <v>682</v>
      </c>
      <c r="B584" s="276" t="s">
        <v>624</v>
      </c>
      <c r="C584" s="462" t="s">
        <v>44</v>
      </c>
      <c r="D584" s="463">
        <v>0</v>
      </c>
    </row>
    <row r="585" spans="1:4">
      <c r="A585" s="462">
        <v>683</v>
      </c>
      <c r="B585" s="276" t="s">
        <v>625</v>
      </c>
      <c r="C585" s="462" t="s">
        <v>44</v>
      </c>
      <c r="D585" s="463">
        <v>0</v>
      </c>
    </row>
    <row r="586" spans="1:4">
      <c r="A586" s="462">
        <v>684</v>
      </c>
      <c r="B586" s="276" t="s">
        <v>626</v>
      </c>
      <c r="C586" s="462" t="s">
        <v>44</v>
      </c>
      <c r="D586" s="463">
        <v>0</v>
      </c>
    </row>
    <row r="587" spans="1:4">
      <c r="A587" s="462">
        <v>685</v>
      </c>
      <c r="B587" s="276" t="s">
        <v>627</v>
      </c>
      <c r="C587" s="462" t="s">
        <v>27</v>
      </c>
      <c r="D587" s="463">
        <v>644.6</v>
      </c>
    </row>
    <row r="588" spans="1:4">
      <c r="A588" s="462">
        <v>686</v>
      </c>
      <c r="B588" s="276" t="s">
        <v>628</v>
      </c>
      <c r="C588" s="462" t="s">
        <v>27</v>
      </c>
      <c r="D588" s="463">
        <v>7662.4</v>
      </c>
    </row>
    <row r="589" spans="1:4">
      <c r="A589" s="462">
        <v>688</v>
      </c>
      <c r="B589" s="276" t="s">
        <v>629</v>
      </c>
      <c r="C589" s="462" t="s">
        <v>579</v>
      </c>
      <c r="D589" s="463">
        <v>0</v>
      </c>
    </row>
    <row r="590" spans="1:4">
      <c r="A590" s="462">
        <v>689</v>
      </c>
      <c r="B590" s="276" t="s">
        <v>630</v>
      </c>
      <c r="C590" s="462" t="s">
        <v>32</v>
      </c>
      <c r="D590" s="463">
        <v>0</v>
      </c>
    </row>
    <row r="591" spans="1:4">
      <c r="A591" s="462">
        <v>690</v>
      </c>
      <c r="B591" s="276" t="s">
        <v>631</v>
      </c>
      <c r="C591" s="462" t="s">
        <v>27</v>
      </c>
      <c r="D591" s="463">
        <v>209131.79</v>
      </c>
    </row>
    <row r="592" spans="1:4">
      <c r="A592" s="462">
        <v>691</v>
      </c>
      <c r="B592" s="276" t="s">
        <v>632</v>
      </c>
      <c r="C592" s="462" t="s">
        <v>253</v>
      </c>
      <c r="D592" s="463">
        <v>37242</v>
      </c>
    </row>
    <row r="593" spans="1:4">
      <c r="A593" s="462">
        <v>692</v>
      </c>
      <c r="B593" s="276" t="s">
        <v>633</v>
      </c>
      <c r="C593" s="462" t="s">
        <v>32</v>
      </c>
      <c r="D593" s="463">
        <v>0</v>
      </c>
    </row>
    <row r="594" spans="1:4">
      <c r="A594" s="462">
        <v>693</v>
      </c>
      <c r="B594" s="276" t="s">
        <v>634</v>
      </c>
      <c r="C594" s="462" t="s">
        <v>253</v>
      </c>
      <c r="D594" s="463">
        <v>91562</v>
      </c>
    </row>
    <row r="595" spans="1:4">
      <c r="A595" s="462">
        <v>694</v>
      </c>
      <c r="B595" s="276" t="s">
        <v>635</v>
      </c>
      <c r="C595" s="462" t="s">
        <v>32</v>
      </c>
      <c r="D595" s="463">
        <v>0</v>
      </c>
    </row>
    <row r="596" spans="1:4">
      <c r="A596" s="462">
        <v>695</v>
      </c>
      <c r="B596" s="276" t="s">
        <v>636</v>
      </c>
      <c r="C596" s="462" t="s">
        <v>579</v>
      </c>
      <c r="D596" s="463">
        <v>0</v>
      </c>
    </row>
    <row r="597" spans="1:4">
      <c r="A597" s="462">
        <v>696</v>
      </c>
      <c r="B597" s="276" t="s">
        <v>637</v>
      </c>
      <c r="C597" s="462" t="s">
        <v>579</v>
      </c>
      <c r="D597" s="463">
        <v>0</v>
      </c>
    </row>
    <row r="598" spans="1:4">
      <c r="A598" s="462">
        <v>697</v>
      </c>
      <c r="B598" s="276" t="s">
        <v>638</v>
      </c>
      <c r="C598" s="462" t="s">
        <v>579</v>
      </c>
      <c r="D598" s="463">
        <v>0</v>
      </c>
    </row>
    <row r="599" spans="1:4">
      <c r="A599" s="462">
        <v>698</v>
      </c>
      <c r="B599" s="276" t="s">
        <v>639</v>
      </c>
      <c r="C599" s="462" t="s">
        <v>32</v>
      </c>
      <c r="D599" s="463">
        <v>0</v>
      </c>
    </row>
    <row r="600" spans="1:4">
      <c r="A600" s="462">
        <v>699</v>
      </c>
      <c r="B600" s="276" t="s">
        <v>640</v>
      </c>
      <c r="C600" s="462" t="s">
        <v>32</v>
      </c>
      <c r="D600" s="463">
        <v>4930</v>
      </c>
    </row>
    <row r="601" spans="1:4">
      <c r="A601" s="462">
        <v>700</v>
      </c>
      <c r="B601" s="276" t="s">
        <v>641</v>
      </c>
      <c r="C601" s="462" t="s">
        <v>32</v>
      </c>
      <c r="D601" s="463">
        <v>0</v>
      </c>
    </row>
    <row r="602" spans="1:4">
      <c r="A602" s="462">
        <v>701</v>
      </c>
      <c r="B602" s="276" t="s">
        <v>642</v>
      </c>
      <c r="C602" s="462" t="s">
        <v>30</v>
      </c>
      <c r="D602" s="463">
        <v>0</v>
      </c>
    </row>
    <row r="603" spans="1:4">
      <c r="A603" s="462">
        <v>702</v>
      </c>
      <c r="B603" s="276" t="s">
        <v>643</v>
      </c>
      <c r="C603" s="462" t="s">
        <v>30</v>
      </c>
      <c r="D603" s="463">
        <v>0</v>
      </c>
    </row>
    <row r="604" spans="1:4">
      <c r="A604" s="462">
        <v>703</v>
      </c>
      <c r="B604" s="276" t="s">
        <v>644</v>
      </c>
      <c r="C604" s="462" t="s">
        <v>32</v>
      </c>
      <c r="D604" s="463">
        <v>9241</v>
      </c>
    </row>
    <row r="605" spans="1:4">
      <c r="A605" s="462">
        <v>705</v>
      </c>
      <c r="B605" s="276" t="s">
        <v>645</v>
      </c>
      <c r="C605" s="462" t="s">
        <v>32</v>
      </c>
      <c r="D605" s="463">
        <v>0</v>
      </c>
    </row>
    <row r="606" spans="1:4">
      <c r="A606" s="462">
        <v>706</v>
      </c>
      <c r="B606" s="276" t="s">
        <v>646</v>
      </c>
      <c r="C606" s="462" t="s">
        <v>32</v>
      </c>
      <c r="D606" s="463">
        <v>0</v>
      </c>
    </row>
    <row r="607" spans="1:4">
      <c r="A607" s="462">
        <v>707</v>
      </c>
      <c r="B607" s="276" t="s">
        <v>647</v>
      </c>
      <c r="C607" s="462" t="s">
        <v>32</v>
      </c>
      <c r="D607" s="463">
        <v>20059</v>
      </c>
    </row>
    <row r="608" spans="1:4">
      <c r="A608" s="462">
        <v>708</v>
      </c>
      <c r="B608" s="276" t="s">
        <v>648</v>
      </c>
      <c r="C608" s="462" t="s">
        <v>32</v>
      </c>
      <c r="D608" s="463">
        <v>41293</v>
      </c>
    </row>
    <row r="609" spans="1:4">
      <c r="A609" s="462">
        <v>709</v>
      </c>
      <c r="B609" s="276" t="s">
        <v>649</v>
      </c>
      <c r="C609" s="462" t="s">
        <v>32</v>
      </c>
      <c r="D609" s="463">
        <v>0</v>
      </c>
    </row>
    <row r="610" spans="1:4">
      <c r="A610" s="462">
        <v>710</v>
      </c>
      <c r="B610" s="276" t="s">
        <v>650</v>
      </c>
      <c r="C610" s="462" t="s">
        <v>32</v>
      </c>
      <c r="D610" s="463">
        <v>182183</v>
      </c>
    </row>
    <row r="611" spans="1:4">
      <c r="A611" s="462">
        <v>711</v>
      </c>
      <c r="B611" s="276" t="s">
        <v>651</v>
      </c>
      <c r="C611" s="462" t="s">
        <v>32</v>
      </c>
      <c r="D611" s="463">
        <v>7176</v>
      </c>
    </row>
    <row r="612" spans="1:4">
      <c r="A612" s="462">
        <v>712</v>
      </c>
      <c r="B612" s="276" t="s">
        <v>652</v>
      </c>
      <c r="C612" s="462" t="s">
        <v>32</v>
      </c>
      <c r="D612" s="463">
        <v>149628.01</v>
      </c>
    </row>
    <row r="613" spans="1:4">
      <c r="A613" s="462">
        <v>713</v>
      </c>
      <c r="B613" s="276" t="s">
        <v>653</v>
      </c>
      <c r="C613" s="462" t="s">
        <v>32</v>
      </c>
      <c r="D613" s="463">
        <v>0</v>
      </c>
    </row>
    <row r="614" spans="1:4">
      <c r="A614" s="462">
        <v>714</v>
      </c>
      <c r="B614" s="276" t="s">
        <v>654</v>
      </c>
      <c r="C614" s="462" t="s">
        <v>211</v>
      </c>
      <c r="D614" s="463">
        <v>2443180</v>
      </c>
    </row>
    <row r="615" spans="1:4">
      <c r="A615" s="462">
        <v>715</v>
      </c>
      <c r="B615" s="276" t="s">
        <v>655</v>
      </c>
      <c r="C615" s="462" t="s">
        <v>44</v>
      </c>
      <c r="D615" s="463">
        <v>0</v>
      </c>
    </row>
    <row r="616" spans="1:4">
      <c r="A616" s="462">
        <v>716</v>
      </c>
      <c r="B616" s="276" t="s">
        <v>656</v>
      </c>
      <c r="C616" s="462" t="s">
        <v>44</v>
      </c>
      <c r="D616" s="463">
        <v>0</v>
      </c>
    </row>
    <row r="617" spans="1:4">
      <c r="A617" s="462">
        <v>718</v>
      </c>
      <c r="B617" s="276" t="s">
        <v>657</v>
      </c>
      <c r="C617" s="462" t="s">
        <v>30</v>
      </c>
      <c r="D617" s="463">
        <v>2643</v>
      </c>
    </row>
    <row r="618" spans="1:4">
      <c r="A618" s="462">
        <v>720</v>
      </c>
      <c r="B618" s="276" t="s">
        <v>658</v>
      </c>
      <c r="C618" s="462" t="s">
        <v>148</v>
      </c>
      <c r="D618" s="463">
        <v>0</v>
      </c>
    </row>
    <row r="619" spans="1:4">
      <c r="A619" s="462">
        <v>721</v>
      </c>
      <c r="B619" s="276" t="s">
        <v>659</v>
      </c>
      <c r="C619" s="462" t="s">
        <v>30</v>
      </c>
      <c r="D619" s="463">
        <v>1523</v>
      </c>
    </row>
    <row r="620" spans="1:4">
      <c r="A620" s="462">
        <v>722</v>
      </c>
      <c r="B620" s="276" t="s">
        <v>660</v>
      </c>
      <c r="C620" s="462" t="s">
        <v>30</v>
      </c>
      <c r="D620" s="463">
        <v>0</v>
      </c>
    </row>
    <row r="621" spans="1:4">
      <c r="A621" s="462">
        <v>723</v>
      </c>
      <c r="B621" s="276" t="s">
        <v>661</v>
      </c>
      <c r="C621" s="462" t="s">
        <v>27</v>
      </c>
      <c r="D621" s="463">
        <v>0</v>
      </c>
    </row>
    <row r="622" spans="1:4">
      <c r="A622" s="462">
        <v>724</v>
      </c>
      <c r="B622" s="276" t="s">
        <v>662</v>
      </c>
      <c r="C622" s="462" t="s">
        <v>27</v>
      </c>
      <c r="D622" s="463">
        <v>0</v>
      </c>
    </row>
    <row r="623" spans="1:4">
      <c r="A623" s="462">
        <v>725</v>
      </c>
      <c r="B623" s="276" t="s">
        <v>663</v>
      </c>
      <c r="C623" s="462" t="s">
        <v>44</v>
      </c>
      <c r="D623" s="463">
        <v>15011.01</v>
      </c>
    </row>
    <row r="624" spans="1:4">
      <c r="A624" s="462">
        <v>726</v>
      </c>
      <c r="B624" s="276" t="s">
        <v>664</v>
      </c>
      <c r="C624" s="462" t="s">
        <v>27</v>
      </c>
      <c r="D624" s="463">
        <v>0</v>
      </c>
    </row>
    <row r="625" spans="1:4">
      <c r="A625" s="462">
        <v>727</v>
      </c>
      <c r="B625" s="276" t="s">
        <v>665</v>
      </c>
      <c r="C625" s="462" t="s">
        <v>27</v>
      </c>
      <c r="D625" s="463">
        <v>0</v>
      </c>
    </row>
    <row r="626" spans="1:4">
      <c r="A626" s="462">
        <v>728</v>
      </c>
      <c r="B626" s="276" t="s">
        <v>666</v>
      </c>
      <c r="C626" s="462" t="s">
        <v>27</v>
      </c>
      <c r="D626" s="463">
        <v>0</v>
      </c>
    </row>
    <row r="627" spans="1:4">
      <c r="A627" s="462">
        <v>729</v>
      </c>
      <c r="B627" s="276" t="s">
        <v>667</v>
      </c>
      <c r="C627" s="462" t="s">
        <v>27</v>
      </c>
      <c r="D627" s="463">
        <v>0</v>
      </c>
    </row>
    <row r="628" spans="1:4">
      <c r="A628" s="462">
        <v>730</v>
      </c>
      <c r="B628" s="276" t="s">
        <v>668</v>
      </c>
      <c r="C628" s="462" t="s">
        <v>27</v>
      </c>
      <c r="D628" s="463">
        <v>0</v>
      </c>
    </row>
    <row r="629" spans="1:4">
      <c r="A629" s="462">
        <v>731</v>
      </c>
      <c r="B629" s="276" t="s">
        <v>669</v>
      </c>
      <c r="C629" s="462" t="s">
        <v>27</v>
      </c>
      <c r="D629" s="463">
        <v>0</v>
      </c>
    </row>
    <row r="630" spans="1:4">
      <c r="A630" s="462">
        <v>733</v>
      </c>
      <c r="B630" s="276" t="s">
        <v>670</v>
      </c>
      <c r="C630" s="462" t="s">
        <v>27</v>
      </c>
      <c r="D630" s="463">
        <v>0</v>
      </c>
    </row>
    <row r="631" spans="1:4">
      <c r="A631" s="462">
        <v>734</v>
      </c>
      <c r="B631" s="276" t="s">
        <v>671</v>
      </c>
      <c r="C631" s="462" t="s">
        <v>27</v>
      </c>
      <c r="D631" s="463">
        <v>0</v>
      </c>
    </row>
    <row r="632" spans="1:4">
      <c r="A632" s="462">
        <v>735</v>
      </c>
      <c r="B632" s="276" t="s">
        <v>672</v>
      </c>
      <c r="C632" s="462" t="s">
        <v>27</v>
      </c>
      <c r="D632" s="463">
        <v>0</v>
      </c>
    </row>
    <row r="633" spans="1:4">
      <c r="A633" s="462">
        <v>736</v>
      </c>
      <c r="B633" s="276" t="s">
        <v>673</v>
      </c>
      <c r="C633" s="462" t="s">
        <v>27</v>
      </c>
      <c r="D633" s="463">
        <v>0</v>
      </c>
    </row>
    <row r="634" spans="1:4">
      <c r="A634" s="462">
        <v>737</v>
      </c>
      <c r="B634" s="276" t="s">
        <v>674</v>
      </c>
      <c r="C634" s="462" t="s">
        <v>27</v>
      </c>
      <c r="D634" s="463">
        <v>43071</v>
      </c>
    </row>
    <row r="635" spans="1:4">
      <c r="A635" s="462">
        <v>738</v>
      </c>
      <c r="B635" s="276" t="s">
        <v>675</v>
      </c>
      <c r="C635" s="462" t="s">
        <v>27</v>
      </c>
      <c r="D635" s="463">
        <v>6769</v>
      </c>
    </row>
    <row r="636" spans="1:4">
      <c r="A636" s="462">
        <v>739</v>
      </c>
      <c r="B636" s="276" t="s">
        <v>676</v>
      </c>
      <c r="C636" s="462" t="s">
        <v>27</v>
      </c>
      <c r="D636" s="463">
        <v>0</v>
      </c>
    </row>
    <row r="637" spans="1:4">
      <c r="A637" s="462">
        <v>740</v>
      </c>
      <c r="B637" s="276" t="s">
        <v>677</v>
      </c>
      <c r="C637" s="462" t="s">
        <v>27</v>
      </c>
      <c r="D637" s="463">
        <v>0</v>
      </c>
    </row>
    <row r="638" spans="1:4">
      <c r="A638" s="462">
        <v>741</v>
      </c>
      <c r="B638" s="276" t="s">
        <v>678</v>
      </c>
      <c r="C638" s="462" t="s">
        <v>30</v>
      </c>
      <c r="D638" s="463">
        <v>0</v>
      </c>
    </row>
    <row r="639" spans="1:4">
      <c r="A639" s="462">
        <v>742</v>
      </c>
      <c r="B639" s="276" t="s">
        <v>679</v>
      </c>
      <c r="C639" s="462" t="s">
        <v>30</v>
      </c>
      <c r="D639" s="463">
        <v>0</v>
      </c>
    </row>
    <row r="640" spans="1:4">
      <c r="A640" s="462">
        <v>744</v>
      </c>
      <c r="B640" s="276" t="s">
        <v>680</v>
      </c>
      <c r="C640" s="462" t="s">
        <v>27</v>
      </c>
      <c r="D640" s="463">
        <v>0</v>
      </c>
    </row>
    <row r="641" spans="1:4">
      <c r="A641" s="462">
        <v>745</v>
      </c>
      <c r="B641" s="276" t="s">
        <v>681</v>
      </c>
      <c r="C641" s="462" t="s">
        <v>27</v>
      </c>
      <c r="D641" s="463">
        <v>2385</v>
      </c>
    </row>
    <row r="642" spans="1:4">
      <c r="A642" s="462">
        <v>746</v>
      </c>
      <c r="B642" s="276" t="s">
        <v>682</v>
      </c>
      <c r="C642" s="462" t="s">
        <v>27</v>
      </c>
      <c r="D642" s="463">
        <v>23881</v>
      </c>
    </row>
    <row r="643" spans="1:4">
      <c r="A643" s="462">
        <v>748</v>
      </c>
      <c r="B643" s="276" t="s">
        <v>683</v>
      </c>
      <c r="C643" s="462" t="s">
        <v>27</v>
      </c>
      <c r="D643" s="463">
        <v>2813</v>
      </c>
    </row>
    <row r="644" spans="1:4">
      <c r="A644" s="462">
        <v>749</v>
      </c>
      <c r="B644" s="276" t="s">
        <v>684</v>
      </c>
      <c r="C644" s="462" t="s">
        <v>27</v>
      </c>
      <c r="D644" s="463">
        <v>0</v>
      </c>
    </row>
    <row r="645" spans="1:4">
      <c r="A645" s="462">
        <v>750</v>
      </c>
      <c r="B645" s="276" t="s">
        <v>685</v>
      </c>
      <c r="C645" s="462" t="s">
        <v>27</v>
      </c>
      <c r="D645" s="463">
        <v>0</v>
      </c>
    </row>
    <row r="646" spans="1:4">
      <c r="A646" s="462">
        <v>752</v>
      </c>
      <c r="B646" s="276" t="s">
        <v>686</v>
      </c>
      <c r="C646" s="462" t="s">
        <v>253</v>
      </c>
      <c r="D646" s="463">
        <v>99321</v>
      </c>
    </row>
    <row r="647" spans="1:4">
      <c r="A647" s="462">
        <v>753</v>
      </c>
      <c r="B647" s="276" t="s">
        <v>687</v>
      </c>
      <c r="C647" s="462" t="s">
        <v>27</v>
      </c>
      <c r="D647" s="463">
        <v>0</v>
      </c>
    </row>
    <row r="648" spans="1:4">
      <c r="A648" s="462">
        <v>754</v>
      </c>
      <c r="B648" s="276" t="s">
        <v>688</v>
      </c>
      <c r="C648" s="462" t="s">
        <v>27</v>
      </c>
      <c r="D648" s="463">
        <v>0</v>
      </c>
    </row>
    <row r="649" spans="1:4">
      <c r="A649" s="462">
        <v>755</v>
      </c>
      <c r="B649" s="276" t="s">
        <v>689</v>
      </c>
      <c r="C649" s="462" t="s">
        <v>27</v>
      </c>
      <c r="D649" s="463">
        <v>0</v>
      </c>
    </row>
    <row r="650" spans="1:4">
      <c r="A650" s="462">
        <v>756</v>
      </c>
      <c r="B650" s="276" t="s">
        <v>690</v>
      </c>
      <c r="C650" s="462" t="s">
        <v>27</v>
      </c>
      <c r="D650" s="463">
        <v>5955</v>
      </c>
    </row>
    <row r="651" spans="1:4">
      <c r="A651" s="462">
        <v>757</v>
      </c>
      <c r="B651" s="276" t="s">
        <v>691</v>
      </c>
      <c r="C651" s="462" t="s">
        <v>27</v>
      </c>
      <c r="D651" s="463">
        <v>0</v>
      </c>
    </row>
    <row r="652" spans="1:4">
      <c r="A652" s="462">
        <v>758</v>
      </c>
      <c r="B652" s="276" t="s">
        <v>692</v>
      </c>
      <c r="C652" s="462" t="s">
        <v>30</v>
      </c>
      <c r="D652" s="463">
        <v>31086</v>
      </c>
    </row>
    <row r="653" spans="1:4">
      <c r="A653" s="462">
        <v>759</v>
      </c>
      <c r="B653" s="276" t="s">
        <v>693</v>
      </c>
      <c r="C653" s="462" t="s">
        <v>27</v>
      </c>
      <c r="D653" s="463">
        <v>0</v>
      </c>
    </row>
    <row r="654" spans="1:4">
      <c r="A654" s="462">
        <v>760</v>
      </c>
      <c r="B654" s="276" t="s">
        <v>694</v>
      </c>
      <c r="C654" s="462" t="s">
        <v>27</v>
      </c>
      <c r="D654" s="463">
        <v>0</v>
      </c>
    </row>
    <row r="655" spans="1:4">
      <c r="A655" s="462">
        <v>761</v>
      </c>
      <c r="B655" s="276" t="s">
        <v>695</v>
      </c>
      <c r="C655" s="462" t="s">
        <v>27</v>
      </c>
      <c r="D655" s="463">
        <v>7674</v>
      </c>
    </row>
    <row r="656" spans="1:4">
      <c r="A656" s="462">
        <v>762</v>
      </c>
      <c r="B656" s="276" t="s">
        <v>696</v>
      </c>
      <c r="C656" s="462" t="s">
        <v>27</v>
      </c>
      <c r="D656" s="463">
        <v>0</v>
      </c>
    </row>
    <row r="657" spans="1:4">
      <c r="A657" s="462">
        <v>763</v>
      </c>
      <c r="B657" s="276" t="s">
        <v>697</v>
      </c>
      <c r="C657" s="462" t="s">
        <v>27</v>
      </c>
      <c r="D657" s="463">
        <v>0</v>
      </c>
    </row>
    <row r="658" spans="1:4">
      <c r="A658" s="462">
        <v>764</v>
      </c>
      <c r="B658" s="276" t="s">
        <v>698</v>
      </c>
      <c r="C658" s="462" t="s">
        <v>27</v>
      </c>
      <c r="D658" s="463">
        <v>0</v>
      </c>
    </row>
    <row r="659" spans="1:4">
      <c r="A659" s="462">
        <v>765</v>
      </c>
      <c r="B659" s="276" t="s">
        <v>699</v>
      </c>
      <c r="C659" s="462" t="s">
        <v>27</v>
      </c>
      <c r="D659" s="463">
        <v>7441</v>
      </c>
    </row>
    <row r="660" spans="1:4">
      <c r="A660" s="462">
        <v>766</v>
      </c>
      <c r="B660" s="276" t="s">
        <v>700</v>
      </c>
      <c r="C660" s="462" t="s">
        <v>27</v>
      </c>
      <c r="D660" s="463">
        <v>0</v>
      </c>
    </row>
    <row r="661" spans="1:4">
      <c r="A661" s="462">
        <v>767</v>
      </c>
      <c r="B661" s="276" t="s">
        <v>701</v>
      </c>
      <c r="C661" s="462" t="s">
        <v>27</v>
      </c>
      <c r="D661" s="463">
        <v>10981</v>
      </c>
    </row>
    <row r="662" spans="1:4">
      <c r="A662" s="462">
        <v>768</v>
      </c>
      <c r="B662" s="276" t="s">
        <v>702</v>
      </c>
      <c r="C662" s="462" t="s">
        <v>27</v>
      </c>
      <c r="D662" s="463">
        <v>848</v>
      </c>
    </row>
    <row r="663" spans="1:4">
      <c r="A663" s="462">
        <v>769</v>
      </c>
      <c r="B663" s="276" t="s">
        <v>703</v>
      </c>
      <c r="C663" s="462" t="s">
        <v>27</v>
      </c>
      <c r="D663" s="463">
        <v>977.78</v>
      </c>
    </row>
    <row r="664" spans="1:4">
      <c r="A664" s="462">
        <v>770</v>
      </c>
      <c r="B664" s="276" t="s">
        <v>704</v>
      </c>
      <c r="C664" s="462" t="s">
        <v>27</v>
      </c>
      <c r="D664" s="463">
        <v>0</v>
      </c>
    </row>
    <row r="665" spans="1:4">
      <c r="A665" s="462">
        <v>771</v>
      </c>
      <c r="B665" s="276" t="s">
        <v>705</v>
      </c>
      <c r="C665" s="462" t="s">
        <v>27</v>
      </c>
      <c r="D665" s="463">
        <v>449</v>
      </c>
    </row>
    <row r="666" spans="1:4">
      <c r="A666" s="462">
        <v>772</v>
      </c>
      <c r="B666" s="276" t="s">
        <v>706</v>
      </c>
      <c r="C666" s="462" t="s">
        <v>27</v>
      </c>
      <c r="D666" s="463">
        <v>720.51</v>
      </c>
    </row>
    <row r="667" spans="1:4">
      <c r="A667" s="462">
        <v>773</v>
      </c>
      <c r="B667" s="276" t="s">
        <v>707</v>
      </c>
      <c r="C667" s="462" t="s">
        <v>27</v>
      </c>
      <c r="D667" s="463">
        <v>0</v>
      </c>
    </row>
    <row r="668" spans="1:4">
      <c r="A668" s="462">
        <v>774</v>
      </c>
      <c r="B668" s="276" t="s">
        <v>708</v>
      </c>
      <c r="C668" s="462" t="s">
        <v>27</v>
      </c>
      <c r="D668" s="463">
        <v>0</v>
      </c>
    </row>
    <row r="669" spans="1:4">
      <c r="A669" s="462">
        <v>775</v>
      </c>
      <c r="B669" s="276" t="s">
        <v>709</v>
      </c>
      <c r="C669" s="462" t="s">
        <v>27</v>
      </c>
      <c r="D669" s="463">
        <v>0</v>
      </c>
    </row>
    <row r="670" spans="1:4">
      <c r="A670" s="462">
        <v>776</v>
      </c>
      <c r="B670" s="276" t="s">
        <v>710</v>
      </c>
      <c r="C670" s="462" t="s">
        <v>27</v>
      </c>
      <c r="D670" s="463">
        <v>0</v>
      </c>
    </row>
    <row r="671" spans="1:4">
      <c r="A671" s="462">
        <v>777</v>
      </c>
      <c r="B671" s="276" t="s">
        <v>711</v>
      </c>
      <c r="C671" s="462" t="s">
        <v>27</v>
      </c>
      <c r="D671" s="463">
        <v>1305959</v>
      </c>
    </row>
    <row r="672" spans="1:4">
      <c r="A672" s="462">
        <v>778</v>
      </c>
      <c r="B672" s="276" t="s">
        <v>712</v>
      </c>
      <c r="C672" s="462" t="s">
        <v>27</v>
      </c>
      <c r="D672" s="463">
        <v>0</v>
      </c>
    </row>
    <row r="673" spans="1:4">
      <c r="A673" s="462">
        <v>779</v>
      </c>
      <c r="B673" s="276" t="s">
        <v>713</v>
      </c>
      <c r="C673" s="462" t="s">
        <v>27</v>
      </c>
      <c r="D673" s="463">
        <v>3149</v>
      </c>
    </row>
    <row r="674" spans="1:4">
      <c r="A674" s="462">
        <v>780</v>
      </c>
      <c r="B674" s="276" t="s">
        <v>714</v>
      </c>
      <c r="C674" s="462" t="s">
        <v>27</v>
      </c>
      <c r="D674" s="463">
        <v>0</v>
      </c>
    </row>
    <row r="675" spans="1:4">
      <c r="A675" s="462">
        <v>781</v>
      </c>
      <c r="B675" s="276" t="s">
        <v>715</v>
      </c>
      <c r="C675" s="462" t="s">
        <v>27</v>
      </c>
      <c r="D675" s="463">
        <v>0</v>
      </c>
    </row>
    <row r="676" spans="1:4">
      <c r="A676" s="462">
        <v>782</v>
      </c>
      <c r="B676" s="276" t="s">
        <v>716</v>
      </c>
      <c r="C676" s="462" t="s">
        <v>27</v>
      </c>
      <c r="D676" s="463">
        <v>0</v>
      </c>
    </row>
    <row r="677" spans="1:4">
      <c r="A677" s="462">
        <v>783</v>
      </c>
      <c r="B677" s="276" t="s">
        <v>717</v>
      </c>
      <c r="C677" s="462" t="s">
        <v>27</v>
      </c>
      <c r="D677" s="463">
        <v>0</v>
      </c>
    </row>
    <row r="678" spans="1:4">
      <c r="A678" s="462">
        <v>784</v>
      </c>
      <c r="B678" s="276" t="s">
        <v>718</v>
      </c>
      <c r="C678" s="462" t="s">
        <v>27</v>
      </c>
      <c r="D678" s="463">
        <v>195203</v>
      </c>
    </row>
    <row r="679" spans="1:4">
      <c r="A679" s="462">
        <v>785</v>
      </c>
      <c r="B679" s="276" t="s">
        <v>719</v>
      </c>
      <c r="C679" s="462" t="s">
        <v>27</v>
      </c>
      <c r="D679" s="463">
        <v>0</v>
      </c>
    </row>
    <row r="680" spans="1:4">
      <c r="A680" s="462">
        <v>786</v>
      </c>
      <c r="B680" s="276" t="s">
        <v>720</v>
      </c>
      <c r="C680" s="462" t="s">
        <v>27</v>
      </c>
      <c r="D680" s="463">
        <v>8395</v>
      </c>
    </row>
    <row r="681" spans="1:4">
      <c r="A681" s="462">
        <v>787</v>
      </c>
      <c r="B681" s="276" t="s">
        <v>721</v>
      </c>
      <c r="C681" s="462" t="s">
        <v>27</v>
      </c>
      <c r="D681" s="463">
        <v>256583</v>
      </c>
    </row>
    <row r="682" spans="1:4">
      <c r="A682" s="462">
        <v>788</v>
      </c>
      <c r="B682" s="276" t="s">
        <v>722</v>
      </c>
      <c r="C682" s="462" t="s">
        <v>27</v>
      </c>
      <c r="D682" s="463">
        <v>0</v>
      </c>
    </row>
    <row r="683" spans="1:4">
      <c r="A683" s="462">
        <v>789</v>
      </c>
      <c r="B683" s="276" t="s">
        <v>723</v>
      </c>
      <c r="C683" s="462" t="s">
        <v>27</v>
      </c>
      <c r="D683" s="463">
        <v>0</v>
      </c>
    </row>
    <row r="684" spans="1:4">
      <c r="A684" s="462">
        <v>790</v>
      </c>
      <c r="B684" s="276" t="s">
        <v>724</v>
      </c>
      <c r="C684" s="462" t="s">
        <v>27</v>
      </c>
      <c r="D684" s="463">
        <v>0</v>
      </c>
    </row>
    <row r="685" spans="1:4">
      <c r="A685" s="462">
        <v>791</v>
      </c>
      <c r="B685" s="276" t="s">
        <v>725</v>
      </c>
      <c r="C685" s="462" t="s">
        <v>27</v>
      </c>
      <c r="D685" s="463">
        <v>0</v>
      </c>
    </row>
    <row r="686" spans="1:4">
      <c r="A686" s="462">
        <v>792</v>
      </c>
      <c r="B686" s="276" t="s">
        <v>726</v>
      </c>
      <c r="C686" s="462" t="s">
        <v>27</v>
      </c>
      <c r="D686" s="463">
        <v>0</v>
      </c>
    </row>
    <row r="687" spans="1:4">
      <c r="A687" s="462">
        <v>793</v>
      </c>
      <c r="B687" s="276" t="s">
        <v>727</v>
      </c>
      <c r="C687" s="462" t="s">
        <v>44</v>
      </c>
      <c r="D687" s="463">
        <v>0</v>
      </c>
    </row>
    <row r="688" spans="1:4">
      <c r="A688" s="462">
        <v>794</v>
      </c>
      <c r="B688" s="276" t="s">
        <v>728</v>
      </c>
      <c r="C688" s="462" t="s">
        <v>30</v>
      </c>
      <c r="D688" s="463">
        <v>2277</v>
      </c>
    </row>
    <row r="689" spans="1:4">
      <c r="A689" s="462">
        <v>795</v>
      </c>
      <c r="B689" s="276" t="s">
        <v>729</v>
      </c>
      <c r="C689" s="462" t="s">
        <v>30</v>
      </c>
      <c r="D689" s="463">
        <v>11959</v>
      </c>
    </row>
    <row r="690" spans="1:4">
      <c r="A690" s="462">
        <v>796</v>
      </c>
      <c r="B690" s="276" t="s">
        <v>730</v>
      </c>
      <c r="C690" s="462" t="s">
        <v>30</v>
      </c>
      <c r="D690" s="463">
        <v>1256</v>
      </c>
    </row>
    <row r="691" spans="1:4">
      <c r="A691" s="462">
        <v>797</v>
      </c>
      <c r="B691" s="276" t="s">
        <v>731</v>
      </c>
      <c r="C691" s="462" t="s">
        <v>30</v>
      </c>
      <c r="D691" s="463">
        <v>1746</v>
      </c>
    </row>
    <row r="692" spans="1:4">
      <c r="A692" s="462">
        <v>798</v>
      </c>
      <c r="B692" s="276" t="s">
        <v>732</v>
      </c>
      <c r="C692" s="462" t="s">
        <v>27</v>
      </c>
      <c r="D692" s="463">
        <v>8816</v>
      </c>
    </row>
    <row r="693" spans="1:4">
      <c r="A693" s="462">
        <v>803</v>
      </c>
      <c r="B693" s="276" t="s">
        <v>733</v>
      </c>
      <c r="C693" s="462" t="s">
        <v>30</v>
      </c>
      <c r="D693" s="463">
        <v>5175</v>
      </c>
    </row>
    <row r="694" spans="1:4">
      <c r="A694" s="462">
        <v>804</v>
      </c>
      <c r="B694" s="276" t="s">
        <v>734</v>
      </c>
      <c r="C694" s="462" t="s">
        <v>27</v>
      </c>
      <c r="D694" s="463">
        <v>0</v>
      </c>
    </row>
    <row r="695" spans="1:4">
      <c r="A695" s="462">
        <v>805</v>
      </c>
      <c r="B695" s="276" t="s">
        <v>735</v>
      </c>
      <c r="C695" s="462" t="s">
        <v>27</v>
      </c>
      <c r="D695" s="463">
        <v>0</v>
      </c>
    </row>
    <row r="696" spans="1:4">
      <c r="A696" s="462">
        <v>806</v>
      </c>
      <c r="B696" s="276" t="s">
        <v>736</v>
      </c>
      <c r="C696" s="462" t="s">
        <v>27</v>
      </c>
      <c r="D696" s="463">
        <v>5167.3100000000004</v>
      </c>
    </row>
    <row r="697" spans="1:4">
      <c r="A697" s="462">
        <v>807</v>
      </c>
      <c r="B697" s="276" t="s">
        <v>737</v>
      </c>
      <c r="C697" s="462" t="s">
        <v>27</v>
      </c>
      <c r="D697" s="463">
        <v>2039.78</v>
      </c>
    </row>
    <row r="698" spans="1:4">
      <c r="A698" s="462">
        <v>808</v>
      </c>
      <c r="B698" s="276" t="s">
        <v>738</v>
      </c>
      <c r="C698" s="462" t="s">
        <v>27</v>
      </c>
      <c r="D698" s="463">
        <v>953</v>
      </c>
    </row>
    <row r="699" spans="1:4">
      <c r="A699" s="462">
        <v>809</v>
      </c>
      <c r="B699" s="276" t="s">
        <v>739</v>
      </c>
      <c r="C699" s="462" t="s">
        <v>27</v>
      </c>
      <c r="D699" s="463">
        <v>3447.94</v>
      </c>
    </row>
    <row r="700" spans="1:4">
      <c r="A700" s="462">
        <v>810</v>
      </c>
      <c r="B700" s="276" t="s">
        <v>740</v>
      </c>
      <c r="C700" s="462" t="s">
        <v>27</v>
      </c>
      <c r="D700" s="463">
        <v>1049</v>
      </c>
    </row>
    <row r="701" spans="1:4">
      <c r="A701" s="462">
        <v>811</v>
      </c>
      <c r="B701" s="276" t="s">
        <v>741</v>
      </c>
      <c r="C701" s="462" t="s">
        <v>27</v>
      </c>
      <c r="D701" s="463">
        <v>2999</v>
      </c>
    </row>
    <row r="702" spans="1:4">
      <c r="A702" s="462">
        <v>812</v>
      </c>
      <c r="B702" s="276" t="s">
        <v>742</v>
      </c>
      <c r="C702" s="462" t="s">
        <v>27</v>
      </c>
      <c r="D702" s="463">
        <v>0</v>
      </c>
    </row>
    <row r="703" spans="1:4">
      <c r="A703" s="462">
        <v>813</v>
      </c>
      <c r="B703" s="276" t="s">
        <v>743</v>
      </c>
      <c r="C703" s="462" t="s">
        <v>27</v>
      </c>
      <c r="D703" s="463">
        <v>0</v>
      </c>
    </row>
    <row r="704" spans="1:4">
      <c r="A704" s="462">
        <v>814</v>
      </c>
      <c r="B704" s="276" t="s">
        <v>744</v>
      </c>
      <c r="C704" s="462" t="s">
        <v>211</v>
      </c>
      <c r="D704" s="463">
        <v>1683500.45</v>
      </c>
    </row>
    <row r="705" spans="1:4">
      <c r="A705" s="462">
        <v>815</v>
      </c>
      <c r="B705" s="276" t="s">
        <v>745</v>
      </c>
      <c r="C705" s="462" t="s">
        <v>27</v>
      </c>
      <c r="D705" s="463">
        <v>342349</v>
      </c>
    </row>
    <row r="706" spans="1:4">
      <c r="A706" s="462">
        <v>816</v>
      </c>
      <c r="B706" s="276" t="s">
        <v>746</v>
      </c>
      <c r="C706" s="462" t="s">
        <v>27</v>
      </c>
      <c r="D706" s="463">
        <v>0</v>
      </c>
    </row>
    <row r="707" spans="1:4">
      <c r="A707" s="462">
        <v>817</v>
      </c>
      <c r="B707" s="276" t="s">
        <v>747</v>
      </c>
      <c r="C707" s="462" t="s">
        <v>27</v>
      </c>
      <c r="D707" s="463">
        <v>0</v>
      </c>
    </row>
    <row r="708" spans="1:4">
      <c r="A708" s="462">
        <v>818</v>
      </c>
      <c r="B708" s="276" t="s">
        <v>748</v>
      </c>
      <c r="C708" s="462" t="s">
        <v>27</v>
      </c>
      <c r="D708" s="463">
        <v>2911</v>
      </c>
    </row>
    <row r="709" spans="1:4">
      <c r="A709" s="462">
        <v>819</v>
      </c>
      <c r="B709" s="276" t="s">
        <v>749</v>
      </c>
      <c r="C709" s="462" t="s">
        <v>27</v>
      </c>
      <c r="D709" s="463">
        <v>9333</v>
      </c>
    </row>
    <row r="710" spans="1:4">
      <c r="A710" s="462">
        <v>820</v>
      </c>
      <c r="B710" s="276" t="s">
        <v>750</v>
      </c>
      <c r="C710" s="462" t="s">
        <v>27</v>
      </c>
      <c r="D710" s="463">
        <v>2656.79</v>
      </c>
    </row>
    <row r="711" spans="1:4">
      <c r="A711" s="462">
        <v>822</v>
      </c>
      <c r="B711" s="276" t="s">
        <v>751</v>
      </c>
      <c r="C711" s="462" t="s">
        <v>27</v>
      </c>
      <c r="D711" s="463">
        <v>0</v>
      </c>
    </row>
    <row r="712" spans="1:4">
      <c r="A712" s="462">
        <v>823</v>
      </c>
      <c r="B712" s="276" t="s">
        <v>752</v>
      </c>
      <c r="C712" s="462" t="s">
        <v>27</v>
      </c>
      <c r="D712" s="463">
        <v>3218.38</v>
      </c>
    </row>
    <row r="713" spans="1:4">
      <c r="A713" s="462">
        <v>824</v>
      </c>
      <c r="B713" s="276" t="s">
        <v>753</v>
      </c>
      <c r="C713" s="462" t="s">
        <v>27</v>
      </c>
      <c r="D713" s="463">
        <v>11777.63</v>
      </c>
    </row>
    <row r="714" spans="1:4">
      <c r="A714" s="462">
        <v>825</v>
      </c>
      <c r="B714" s="276" t="s">
        <v>754</v>
      </c>
      <c r="C714" s="462" t="s">
        <v>27</v>
      </c>
      <c r="D714" s="463">
        <v>1057.05</v>
      </c>
    </row>
    <row r="715" spans="1:4">
      <c r="A715" s="462">
        <v>826</v>
      </c>
      <c r="B715" s="276" t="s">
        <v>755</v>
      </c>
      <c r="C715" s="462" t="s">
        <v>27</v>
      </c>
      <c r="D715" s="463">
        <v>2061</v>
      </c>
    </row>
    <row r="716" spans="1:4">
      <c r="A716" s="462">
        <v>827</v>
      </c>
      <c r="B716" s="276" t="s">
        <v>756</v>
      </c>
      <c r="C716" s="462" t="s">
        <v>27</v>
      </c>
      <c r="D716" s="463">
        <v>0</v>
      </c>
    </row>
    <row r="717" spans="1:4">
      <c r="A717" s="462">
        <v>829</v>
      </c>
      <c r="B717" s="276" t="s">
        <v>757</v>
      </c>
      <c r="C717" s="462" t="s">
        <v>27</v>
      </c>
      <c r="D717" s="463">
        <v>7942.03</v>
      </c>
    </row>
    <row r="718" spans="1:4">
      <c r="A718" s="462">
        <v>830</v>
      </c>
      <c r="B718" s="276" t="s">
        <v>758</v>
      </c>
      <c r="C718" s="462" t="s">
        <v>27</v>
      </c>
      <c r="D718" s="463">
        <v>45580</v>
      </c>
    </row>
    <row r="719" spans="1:4">
      <c r="A719" s="462">
        <v>831</v>
      </c>
      <c r="B719" s="276" t="s">
        <v>759</v>
      </c>
      <c r="C719" s="462" t="s">
        <v>27</v>
      </c>
      <c r="D719" s="463">
        <v>11429</v>
      </c>
    </row>
    <row r="720" spans="1:4">
      <c r="A720" s="462">
        <v>832</v>
      </c>
      <c r="B720" s="276" t="s">
        <v>760</v>
      </c>
      <c r="C720" s="462" t="s">
        <v>27</v>
      </c>
      <c r="D720" s="463">
        <v>113125.01</v>
      </c>
    </row>
    <row r="721" spans="1:4">
      <c r="A721" s="462">
        <v>833</v>
      </c>
      <c r="B721" s="276" t="s">
        <v>761</v>
      </c>
      <c r="C721" s="462" t="s">
        <v>27</v>
      </c>
      <c r="D721" s="463">
        <v>68766.48</v>
      </c>
    </row>
    <row r="722" spans="1:4">
      <c r="A722" s="462">
        <v>834</v>
      </c>
      <c r="B722" s="276" t="s">
        <v>762</v>
      </c>
      <c r="C722" s="462" t="s">
        <v>30</v>
      </c>
      <c r="D722" s="463">
        <v>0</v>
      </c>
    </row>
    <row r="723" spans="1:4">
      <c r="A723" s="462">
        <v>835</v>
      </c>
      <c r="B723" s="276" t="s">
        <v>763</v>
      </c>
      <c r="C723" s="462" t="s">
        <v>27</v>
      </c>
      <c r="D723" s="463">
        <v>53550</v>
      </c>
    </row>
    <row r="724" spans="1:4">
      <c r="A724" s="462">
        <v>836</v>
      </c>
      <c r="B724" s="276" t="s">
        <v>764</v>
      </c>
      <c r="C724" s="462" t="s">
        <v>27</v>
      </c>
      <c r="D724" s="463">
        <v>254901.24</v>
      </c>
    </row>
    <row r="725" spans="1:4">
      <c r="A725" s="462">
        <v>837</v>
      </c>
      <c r="B725" s="276" t="s">
        <v>765</v>
      </c>
      <c r="C725" s="462" t="s">
        <v>27</v>
      </c>
      <c r="D725" s="463">
        <v>63341</v>
      </c>
    </row>
    <row r="726" spans="1:4">
      <c r="A726" s="462">
        <v>838</v>
      </c>
      <c r="B726" s="276" t="s">
        <v>766</v>
      </c>
      <c r="C726" s="462" t="s">
        <v>27</v>
      </c>
      <c r="D726" s="463">
        <v>95963</v>
      </c>
    </row>
    <row r="727" spans="1:4">
      <c r="A727" s="462">
        <v>839</v>
      </c>
      <c r="B727" s="276" t="s">
        <v>767</v>
      </c>
      <c r="C727" s="462" t="s">
        <v>27</v>
      </c>
      <c r="D727" s="463">
        <v>285369</v>
      </c>
    </row>
    <row r="728" spans="1:4">
      <c r="A728" s="462">
        <v>841</v>
      </c>
      <c r="B728" s="276" t="s">
        <v>768</v>
      </c>
      <c r="C728" s="462" t="s">
        <v>27</v>
      </c>
      <c r="D728" s="463">
        <v>67900</v>
      </c>
    </row>
    <row r="729" spans="1:4">
      <c r="A729" s="462">
        <v>842</v>
      </c>
      <c r="B729" s="276" t="s">
        <v>769</v>
      </c>
      <c r="C729" s="462" t="s">
        <v>27</v>
      </c>
      <c r="D729" s="463">
        <v>111757.31</v>
      </c>
    </row>
    <row r="730" spans="1:4">
      <c r="A730" s="462">
        <v>843</v>
      </c>
      <c r="B730" s="276" t="s">
        <v>770</v>
      </c>
      <c r="C730" s="462" t="s">
        <v>30</v>
      </c>
      <c r="D730" s="463">
        <v>11355</v>
      </c>
    </row>
    <row r="731" spans="1:4">
      <c r="A731" s="462">
        <v>844</v>
      </c>
      <c r="B731" s="276" t="s">
        <v>771</v>
      </c>
      <c r="C731" s="462" t="s">
        <v>30</v>
      </c>
      <c r="D731" s="463">
        <v>16971</v>
      </c>
    </row>
    <row r="732" spans="1:4">
      <c r="A732" s="462">
        <v>845</v>
      </c>
      <c r="B732" s="276" t="s">
        <v>772</v>
      </c>
      <c r="C732" s="462" t="s">
        <v>30</v>
      </c>
      <c r="D732" s="463">
        <v>32953</v>
      </c>
    </row>
    <row r="733" spans="1:4">
      <c r="A733" s="462">
        <v>846</v>
      </c>
      <c r="B733" s="276" t="s">
        <v>773</v>
      </c>
      <c r="C733" s="462" t="s">
        <v>30</v>
      </c>
      <c r="D733" s="463">
        <v>7817</v>
      </c>
    </row>
    <row r="734" spans="1:4">
      <c r="A734" s="462">
        <v>848</v>
      </c>
      <c r="B734" s="276" t="s">
        <v>774</v>
      </c>
      <c r="C734" s="462" t="s">
        <v>30</v>
      </c>
      <c r="D734" s="463">
        <v>7659.01</v>
      </c>
    </row>
    <row r="735" spans="1:4">
      <c r="A735" s="462">
        <v>849</v>
      </c>
      <c r="B735" s="276" t="s">
        <v>775</v>
      </c>
      <c r="C735" s="462" t="s">
        <v>30</v>
      </c>
      <c r="D735" s="463">
        <v>7971</v>
      </c>
    </row>
    <row r="736" spans="1:4">
      <c r="A736" s="462">
        <v>850</v>
      </c>
      <c r="B736" s="276" t="s">
        <v>776</v>
      </c>
      <c r="C736" s="462" t="s">
        <v>30</v>
      </c>
      <c r="D736" s="463">
        <v>5296</v>
      </c>
    </row>
    <row r="737" spans="1:4">
      <c r="A737" s="462">
        <v>851</v>
      </c>
      <c r="B737" s="276" t="s">
        <v>777</v>
      </c>
      <c r="C737" s="462" t="s">
        <v>30</v>
      </c>
      <c r="D737" s="463">
        <v>12943</v>
      </c>
    </row>
    <row r="738" spans="1:4">
      <c r="A738" s="462">
        <v>852</v>
      </c>
      <c r="B738" s="276" t="s">
        <v>778</v>
      </c>
      <c r="C738" s="462" t="s">
        <v>30</v>
      </c>
      <c r="D738" s="463">
        <v>1492</v>
      </c>
    </row>
    <row r="739" spans="1:4">
      <c r="A739" s="462">
        <v>853</v>
      </c>
      <c r="B739" s="276" t="s">
        <v>779</v>
      </c>
      <c r="C739" s="462" t="s">
        <v>30</v>
      </c>
      <c r="D739" s="463">
        <v>4125</v>
      </c>
    </row>
    <row r="740" spans="1:4">
      <c r="A740" s="462">
        <v>854</v>
      </c>
      <c r="B740" s="276" t="s">
        <v>780</v>
      </c>
      <c r="C740" s="462" t="s">
        <v>30</v>
      </c>
      <c r="D740" s="463">
        <v>6900</v>
      </c>
    </row>
    <row r="741" spans="1:4">
      <c r="A741" s="462">
        <v>855</v>
      </c>
      <c r="B741" s="276" t="s">
        <v>781</v>
      </c>
      <c r="C741" s="462" t="s">
        <v>27</v>
      </c>
      <c r="D741" s="463">
        <v>0</v>
      </c>
    </row>
    <row r="742" spans="1:4">
      <c r="A742" s="462">
        <v>856</v>
      </c>
      <c r="B742" s="276" t="s">
        <v>782</v>
      </c>
      <c r="C742" s="462" t="s">
        <v>253</v>
      </c>
      <c r="D742" s="463">
        <v>0</v>
      </c>
    </row>
    <row r="743" spans="1:4">
      <c r="A743" s="462">
        <v>857</v>
      </c>
      <c r="B743" s="276" t="s">
        <v>783</v>
      </c>
      <c r="C743" s="462" t="s">
        <v>30</v>
      </c>
      <c r="D743" s="463">
        <v>0</v>
      </c>
    </row>
    <row r="744" spans="1:4">
      <c r="A744" s="462">
        <v>858</v>
      </c>
      <c r="B744" s="276" t="s">
        <v>784</v>
      </c>
      <c r="C744" s="462" t="s">
        <v>30</v>
      </c>
      <c r="D744" s="463">
        <v>12685</v>
      </c>
    </row>
    <row r="745" spans="1:4">
      <c r="A745" s="462">
        <v>859</v>
      </c>
      <c r="B745" s="276" t="s">
        <v>785</v>
      </c>
      <c r="C745" s="462" t="s">
        <v>30</v>
      </c>
      <c r="D745" s="463">
        <v>0</v>
      </c>
    </row>
    <row r="746" spans="1:4">
      <c r="A746" s="462">
        <v>860</v>
      </c>
      <c r="B746" s="276" t="s">
        <v>786</v>
      </c>
      <c r="C746" s="462" t="s">
        <v>30</v>
      </c>
      <c r="D746" s="463">
        <v>47924</v>
      </c>
    </row>
    <row r="747" spans="1:4">
      <c r="A747" s="462">
        <v>861</v>
      </c>
      <c r="B747" s="276" t="s">
        <v>787</v>
      </c>
      <c r="C747" s="462" t="s">
        <v>30</v>
      </c>
      <c r="D747" s="463">
        <v>16757.2</v>
      </c>
    </row>
    <row r="748" spans="1:4">
      <c r="A748" s="462">
        <v>862</v>
      </c>
      <c r="B748" s="276" t="s">
        <v>788</v>
      </c>
      <c r="C748" s="462" t="s">
        <v>30</v>
      </c>
      <c r="D748" s="463">
        <v>14150</v>
      </c>
    </row>
    <row r="749" spans="1:4">
      <c r="A749" s="462">
        <v>863</v>
      </c>
      <c r="B749" s="276" t="s">
        <v>789</v>
      </c>
      <c r="C749" s="462" t="s">
        <v>30</v>
      </c>
      <c r="D749" s="463">
        <v>19508</v>
      </c>
    </row>
    <row r="750" spans="1:4">
      <c r="A750" s="462">
        <v>864</v>
      </c>
      <c r="B750" s="276" t="s">
        <v>790</v>
      </c>
      <c r="C750" s="462" t="s">
        <v>30</v>
      </c>
      <c r="D750" s="463">
        <v>23545.01</v>
      </c>
    </row>
    <row r="751" spans="1:4">
      <c r="A751" s="462">
        <v>865</v>
      </c>
      <c r="B751" s="276" t="s">
        <v>791</v>
      </c>
      <c r="C751" s="462" t="s">
        <v>30</v>
      </c>
      <c r="D751" s="463">
        <v>0</v>
      </c>
    </row>
    <row r="752" spans="1:4">
      <c r="A752" s="462">
        <v>866</v>
      </c>
      <c r="B752" s="276" t="s">
        <v>792</v>
      </c>
      <c r="C752" s="462" t="s">
        <v>30</v>
      </c>
      <c r="D752" s="463">
        <v>74980</v>
      </c>
    </row>
    <row r="753" spans="1:4">
      <c r="A753" s="462">
        <v>867</v>
      </c>
      <c r="B753" s="276" t="s">
        <v>793</v>
      </c>
      <c r="C753" s="462" t="s">
        <v>30</v>
      </c>
      <c r="D753" s="463">
        <v>158620</v>
      </c>
    </row>
    <row r="754" spans="1:4">
      <c r="A754" s="462">
        <v>868</v>
      </c>
      <c r="B754" s="276" t="s">
        <v>794</v>
      </c>
      <c r="C754" s="462" t="s">
        <v>30</v>
      </c>
      <c r="D754" s="463">
        <v>42124</v>
      </c>
    </row>
    <row r="755" spans="1:4">
      <c r="A755" s="462">
        <v>869</v>
      </c>
      <c r="B755" s="276" t="s">
        <v>795</v>
      </c>
      <c r="C755" s="462" t="s">
        <v>30</v>
      </c>
      <c r="D755" s="463">
        <v>72616</v>
      </c>
    </row>
    <row r="756" spans="1:4">
      <c r="A756" s="462">
        <v>870</v>
      </c>
      <c r="B756" s="276" t="s">
        <v>796</v>
      </c>
      <c r="C756" s="462" t="s">
        <v>30</v>
      </c>
      <c r="D756" s="463">
        <v>2159</v>
      </c>
    </row>
    <row r="757" spans="1:4">
      <c r="A757" s="462">
        <v>871</v>
      </c>
      <c r="B757" s="276" t="s">
        <v>797</v>
      </c>
      <c r="C757" s="462" t="s">
        <v>30</v>
      </c>
      <c r="D757" s="463">
        <v>14610</v>
      </c>
    </row>
    <row r="758" spans="1:4">
      <c r="A758" s="462">
        <v>872</v>
      </c>
      <c r="B758" s="276" t="s">
        <v>798</v>
      </c>
      <c r="C758" s="462" t="s">
        <v>30</v>
      </c>
      <c r="D758" s="463">
        <v>7718</v>
      </c>
    </row>
    <row r="759" spans="1:4">
      <c r="A759" s="462">
        <v>873</v>
      </c>
      <c r="B759" s="276" t="s">
        <v>799</v>
      </c>
      <c r="C759" s="462" t="s">
        <v>30</v>
      </c>
      <c r="D759" s="463">
        <v>9848</v>
      </c>
    </row>
    <row r="760" spans="1:4">
      <c r="A760" s="462">
        <v>874</v>
      </c>
      <c r="B760" s="276" t="s">
        <v>800</v>
      </c>
      <c r="C760" s="462" t="s">
        <v>30</v>
      </c>
      <c r="D760" s="463">
        <v>0</v>
      </c>
    </row>
    <row r="761" spans="1:4">
      <c r="A761" s="462">
        <v>875</v>
      </c>
      <c r="B761" s="276" t="s">
        <v>801</v>
      </c>
      <c r="C761" s="462" t="s">
        <v>30</v>
      </c>
      <c r="D761" s="463">
        <v>2593</v>
      </c>
    </row>
    <row r="762" spans="1:4">
      <c r="A762" s="462">
        <v>876</v>
      </c>
      <c r="B762" s="276" t="s">
        <v>802</v>
      </c>
      <c r="C762" s="462" t="s">
        <v>27</v>
      </c>
      <c r="D762" s="463">
        <v>15050.9</v>
      </c>
    </row>
    <row r="763" spans="1:4">
      <c r="A763" s="462">
        <v>877</v>
      </c>
      <c r="B763" s="276" t="s">
        <v>803</v>
      </c>
      <c r="C763" s="462" t="s">
        <v>27</v>
      </c>
      <c r="D763" s="463">
        <v>9388.7000000000007</v>
      </c>
    </row>
    <row r="764" spans="1:4">
      <c r="A764" s="462">
        <v>878</v>
      </c>
      <c r="B764" s="276" t="s">
        <v>804</v>
      </c>
      <c r="C764" s="462" t="s">
        <v>27</v>
      </c>
      <c r="D764" s="463">
        <v>13478.46</v>
      </c>
    </row>
    <row r="765" spans="1:4">
      <c r="A765" s="462">
        <v>879</v>
      </c>
      <c r="B765" s="276" t="s">
        <v>805</v>
      </c>
      <c r="C765" s="462" t="s">
        <v>27</v>
      </c>
      <c r="D765" s="463">
        <v>0</v>
      </c>
    </row>
    <row r="766" spans="1:4">
      <c r="A766" s="462">
        <v>880</v>
      </c>
      <c r="B766" s="276" t="s">
        <v>806</v>
      </c>
      <c r="C766" s="462" t="s">
        <v>27</v>
      </c>
      <c r="D766" s="463">
        <v>0</v>
      </c>
    </row>
    <row r="767" spans="1:4">
      <c r="A767" s="462">
        <v>881</v>
      </c>
      <c r="B767" s="276" t="s">
        <v>807</v>
      </c>
      <c r="C767" s="462" t="s">
        <v>30</v>
      </c>
      <c r="D767" s="463">
        <v>0</v>
      </c>
    </row>
    <row r="768" spans="1:4">
      <c r="A768" s="462">
        <v>882</v>
      </c>
      <c r="B768" s="276" t="s">
        <v>808</v>
      </c>
      <c r="C768" s="462" t="s">
        <v>27</v>
      </c>
      <c r="D768" s="463">
        <v>4031.01</v>
      </c>
    </row>
    <row r="769" spans="1:4">
      <c r="A769" s="462">
        <v>883</v>
      </c>
      <c r="B769" s="276" t="s">
        <v>809</v>
      </c>
      <c r="C769" s="462" t="s">
        <v>30</v>
      </c>
      <c r="D769" s="463">
        <v>0</v>
      </c>
    </row>
    <row r="770" spans="1:4">
      <c r="A770" s="462">
        <v>884</v>
      </c>
      <c r="B770" s="276" t="s">
        <v>810</v>
      </c>
      <c r="C770" s="462" t="s">
        <v>27</v>
      </c>
      <c r="D770" s="463">
        <v>0</v>
      </c>
    </row>
    <row r="771" spans="1:4">
      <c r="A771" s="462">
        <v>885</v>
      </c>
      <c r="B771" s="276" t="s">
        <v>811</v>
      </c>
      <c r="C771" s="462" t="s">
        <v>30</v>
      </c>
      <c r="D771" s="463">
        <v>21453</v>
      </c>
    </row>
    <row r="772" spans="1:4">
      <c r="A772" s="462">
        <v>886</v>
      </c>
      <c r="B772" s="276" t="s">
        <v>812</v>
      </c>
      <c r="C772" s="462" t="s">
        <v>27</v>
      </c>
      <c r="D772" s="463">
        <v>0</v>
      </c>
    </row>
    <row r="773" spans="1:4">
      <c r="A773" s="462">
        <v>887</v>
      </c>
      <c r="B773" s="276" t="s">
        <v>813</v>
      </c>
      <c r="C773" s="462" t="s">
        <v>27</v>
      </c>
      <c r="D773" s="463">
        <v>0</v>
      </c>
    </row>
    <row r="774" spans="1:4">
      <c r="A774" s="462">
        <v>888</v>
      </c>
      <c r="B774" s="276" t="s">
        <v>814</v>
      </c>
      <c r="C774" s="462" t="s">
        <v>27</v>
      </c>
      <c r="D774" s="463">
        <v>0</v>
      </c>
    </row>
    <row r="775" spans="1:4">
      <c r="A775" s="462">
        <v>889</v>
      </c>
      <c r="B775" s="276" t="s">
        <v>815</v>
      </c>
      <c r="C775" s="462" t="s">
        <v>44</v>
      </c>
      <c r="D775" s="463">
        <v>0</v>
      </c>
    </row>
    <row r="776" spans="1:4">
      <c r="A776" s="462">
        <v>890</v>
      </c>
      <c r="B776" s="276" t="s">
        <v>816</v>
      </c>
      <c r="C776" s="462" t="s">
        <v>44</v>
      </c>
      <c r="D776" s="463">
        <v>0</v>
      </c>
    </row>
    <row r="777" spans="1:4">
      <c r="A777" s="462">
        <v>891</v>
      </c>
      <c r="B777" s="276" t="s">
        <v>817</v>
      </c>
      <c r="C777" s="462" t="s">
        <v>30</v>
      </c>
      <c r="D777" s="463">
        <v>2629</v>
      </c>
    </row>
    <row r="778" spans="1:4">
      <c r="A778" s="462">
        <v>892</v>
      </c>
      <c r="B778" s="276" t="s">
        <v>818</v>
      </c>
      <c r="C778" s="462" t="s">
        <v>30</v>
      </c>
      <c r="D778" s="463">
        <v>5771</v>
      </c>
    </row>
    <row r="779" spans="1:4">
      <c r="A779" s="462">
        <v>893</v>
      </c>
      <c r="B779" s="276" t="s">
        <v>819</v>
      </c>
      <c r="C779" s="462" t="s">
        <v>30</v>
      </c>
      <c r="D779" s="463">
        <v>0</v>
      </c>
    </row>
    <row r="780" spans="1:4">
      <c r="A780" s="462">
        <v>894</v>
      </c>
      <c r="B780" s="276" t="s">
        <v>820</v>
      </c>
      <c r="C780" s="462" t="s">
        <v>44</v>
      </c>
      <c r="D780" s="463">
        <v>0</v>
      </c>
    </row>
    <row r="781" spans="1:4">
      <c r="A781" s="462">
        <v>895</v>
      </c>
      <c r="B781" s="276" t="s">
        <v>821</v>
      </c>
      <c r="C781" s="462" t="s">
        <v>27</v>
      </c>
      <c r="D781" s="463">
        <v>0</v>
      </c>
    </row>
    <row r="782" spans="1:4">
      <c r="A782" s="462">
        <v>896</v>
      </c>
      <c r="B782" s="276" t="s">
        <v>822</v>
      </c>
      <c r="C782" s="462" t="s">
        <v>27</v>
      </c>
      <c r="D782" s="463">
        <v>0</v>
      </c>
    </row>
    <row r="783" spans="1:4">
      <c r="A783" s="462">
        <v>897</v>
      </c>
      <c r="B783" s="276" t="s">
        <v>823</v>
      </c>
      <c r="C783" s="462" t="s">
        <v>27</v>
      </c>
      <c r="D783" s="463">
        <v>0</v>
      </c>
    </row>
    <row r="784" spans="1:4">
      <c r="A784" s="462">
        <v>898</v>
      </c>
      <c r="B784" s="276" t="s">
        <v>824</v>
      </c>
      <c r="C784" s="462" t="s">
        <v>27</v>
      </c>
      <c r="D784" s="463">
        <v>0</v>
      </c>
    </row>
    <row r="785" spans="1:4">
      <c r="A785" s="462">
        <v>899</v>
      </c>
      <c r="B785" s="276" t="s">
        <v>825</v>
      </c>
      <c r="C785" s="462" t="s">
        <v>27</v>
      </c>
      <c r="D785" s="463">
        <v>0</v>
      </c>
    </row>
    <row r="786" spans="1:4">
      <c r="A786" s="462">
        <v>900</v>
      </c>
      <c r="B786" s="276" t="s">
        <v>826</v>
      </c>
      <c r="C786" s="462" t="s">
        <v>27</v>
      </c>
      <c r="D786" s="463">
        <v>0</v>
      </c>
    </row>
    <row r="787" spans="1:4">
      <c r="A787" s="462">
        <v>901</v>
      </c>
      <c r="B787" s="276" t="s">
        <v>827</v>
      </c>
      <c r="C787" s="462" t="s">
        <v>27</v>
      </c>
      <c r="D787" s="463">
        <v>0</v>
      </c>
    </row>
    <row r="788" spans="1:4">
      <c r="A788" s="462">
        <v>902</v>
      </c>
      <c r="B788" s="276" t="s">
        <v>828</v>
      </c>
      <c r="C788" s="462" t="s">
        <v>27</v>
      </c>
      <c r="D788" s="463">
        <v>0</v>
      </c>
    </row>
    <row r="789" spans="1:4">
      <c r="A789" s="462">
        <v>903</v>
      </c>
      <c r="B789" s="276" t="s">
        <v>829</v>
      </c>
      <c r="C789" s="462" t="s">
        <v>30</v>
      </c>
      <c r="D789" s="463">
        <v>0</v>
      </c>
    </row>
    <row r="790" spans="1:4">
      <c r="A790" s="462">
        <v>904</v>
      </c>
      <c r="B790" s="276" t="s">
        <v>830</v>
      </c>
      <c r="C790" s="462" t="s">
        <v>30</v>
      </c>
      <c r="D790" s="463">
        <v>0</v>
      </c>
    </row>
    <row r="791" spans="1:4">
      <c r="A791" s="462">
        <v>905</v>
      </c>
      <c r="B791" s="276" t="s">
        <v>831</v>
      </c>
      <c r="C791" s="462" t="s">
        <v>30</v>
      </c>
      <c r="D791" s="463">
        <v>0</v>
      </c>
    </row>
    <row r="792" spans="1:4">
      <c r="A792" s="462">
        <v>906</v>
      </c>
      <c r="B792" s="276" t="s">
        <v>832</v>
      </c>
      <c r="C792" s="462" t="s">
        <v>27</v>
      </c>
      <c r="D792" s="463">
        <v>0</v>
      </c>
    </row>
    <row r="793" spans="1:4">
      <c r="A793" s="462">
        <v>907</v>
      </c>
      <c r="B793" s="276" t="s">
        <v>833</v>
      </c>
      <c r="C793" s="462" t="s">
        <v>30</v>
      </c>
      <c r="D793" s="463">
        <v>0</v>
      </c>
    </row>
    <row r="794" spans="1:4">
      <c r="A794" s="462">
        <v>908</v>
      </c>
      <c r="B794" s="276" t="s">
        <v>834</v>
      </c>
      <c r="C794" s="462" t="s">
        <v>30</v>
      </c>
      <c r="D794" s="463">
        <v>0</v>
      </c>
    </row>
    <row r="795" spans="1:4">
      <c r="A795" s="462">
        <v>909</v>
      </c>
      <c r="B795" s="276" t="s">
        <v>835</v>
      </c>
      <c r="C795" s="462" t="s">
        <v>27</v>
      </c>
      <c r="D795" s="463">
        <v>0</v>
      </c>
    </row>
    <row r="796" spans="1:4">
      <c r="A796" s="462">
        <v>910</v>
      </c>
      <c r="B796" s="276" t="s">
        <v>836</v>
      </c>
      <c r="C796" s="462" t="s">
        <v>27</v>
      </c>
      <c r="D796" s="463">
        <v>0</v>
      </c>
    </row>
    <row r="797" spans="1:4">
      <c r="A797" s="462">
        <v>911</v>
      </c>
      <c r="B797" s="276" t="s">
        <v>837</v>
      </c>
      <c r="C797" s="462" t="s">
        <v>27</v>
      </c>
      <c r="D797" s="463">
        <v>0</v>
      </c>
    </row>
    <row r="798" spans="1:4">
      <c r="A798" s="462">
        <v>912</v>
      </c>
      <c r="B798" s="276" t="s">
        <v>838</v>
      </c>
      <c r="C798" s="462" t="s">
        <v>27</v>
      </c>
      <c r="D798" s="463">
        <v>0</v>
      </c>
    </row>
    <row r="799" spans="1:4">
      <c r="A799" s="462">
        <v>913</v>
      </c>
      <c r="B799" s="276" t="s">
        <v>839</v>
      </c>
      <c r="C799" s="462" t="s">
        <v>27</v>
      </c>
      <c r="D799" s="463">
        <v>0</v>
      </c>
    </row>
    <row r="800" spans="1:4">
      <c r="A800" s="462">
        <v>914</v>
      </c>
      <c r="B800" s="276" t="s">
        <v>840</v>
      </c>
      <c r="C800" s="462" t="s">
        <v>27</v>
      </c>
      <c r="D800" s="463">
        <v>0</v>
      </c>
    </row>
    <row r="801" spans="1:4">
      <c r="A801" s="462">
        <v>915</v>
      </c>
      <c r="B801" s="276" t="s">
        <v>841</v>
      </c>
      <c r="C801" s="462" t="s">
        <v>27</v>
      </c>
      <c r="D801" s="463">
        <v>0</v>
      </c>
    </row>
    <row r="802" spans="1:4">
      <c r="A802" s="462">
        <v>916</v>
      </c>
      <c r="B802" s="276" t="s">
        <v>842</v>
      </c>
      <c r="C802" s="462" t="s">
        <v>27</v>
      </c>
      <c r="D802" s="463">
        <v>0</v>
      </c>
    </row>
    <row r="803" spans="1:4">
      <c r="A803" s="462">
        <v>917</v>
      </c>
      <c r="B803" s="276" t="s">
        <v>843</v>
      </c>
      <c r="C803" s="462" t="s">
        <v>27</v>
      </c>
      <c r="D803" s="463">
        <v>0</v>
      </c>
    </row>
    <row r="804" spans="1:4">
      <c r="A804" s="462">
        <v>918</v>
      </c>
      <c r="B804" s="276" t="s">
        <v>844</v>
      </c>
      <c r="C804" s="462" t="s">
        <v>27</v>
      </c>
      <c r="D804" s="463">
        <v>0</v>
      </c>
    </row>
    <row r="805" spans="1:4">
      <c r="A805" s="462">
        <v>919</v>
      </c>
      <c r="B805" s="276" t="s">
        <v>845</v>
      </c>
      <c r="C805" s="462" t="s">
        <v>27</v>
      </c>
      <c r="D805" s="463">
        <v>0</v>
      </c>
    </row>
    <row r="806" spans="1:4">
      <c r="A806" s="462">
        <v>920</v>
      </c>
      <c r="B806" s="276" t="s">
        <v>846</v>
      </c>
      <c r="C806" s="462" t="s">
        <v>30</v>
      </c>
      <c r="D806" s="463">
        <v>3384</v>
      </c>
    </row>
    <row r="807" spans="1:4">
      <c r="A807" s="462">
        <v>921</v>
      </c>
      <c r="B807" s="276" t="s">
        <v>847</v>
      </c>
      <c r="C807" s="462" t="s">
        <v>44</v>
      </c>
      <c r="D807" s="463">
        <v>0</v>
      </c>
    </row>
    <row r="808" spans="1:4">
      <c r="A808" s="462">
        <v>922</v>
      </c>
      <c r="B808" s="276" t="s">
        <v>848</v>
      </c>
      <c r="C808" s="462" t="s">
        <v>148</v>
      </c>
      <c r="D808" s="463">
        <v>0</v>
      </c>
    </row>
    <row r="809" spans="1:4">
      <c r="A809" s="462">
        <v>923</v>
      </c>
      <c r="B809" s="276" t="s">
        <v>849</v>
      </c>
      <c r="C809" s="462" t="s">
        <v>30</v>
      </c>
      <c r="D809" s="463">
        <v>7200</v>
      </c>
    </row>
    <row r="810" spans="1:4">
      <c r="A810" s="462">
        <v>924</v>
      </c>
      <c r="B810" s="276" t="s">
        <v>850</v>
      </c>
      <c r="C810" s="462" t="s">
        <v>44</v>
      </c>
      <c r="D810" s="463">
        <v>0</v>
      </c>
    </row>
    <row r="811" spans="1:4">
      <c r="A811" s="462">
        <v>925</v>
      </c>
      <c r="B811" s="276" t="s">
        <v>851</v>
      </c>
      <c r="C811" s="462" t="s">
        <v>44</v>
      </c>
      <c r="D811" s="463">
        <v>0</v>
      </c>
    </row>
    <row r="812" spans="1:4">
      <c r="A812" s="462">
        <v>926</v>
      </c>
      <c r="B812" s="276" t="s">
        <v>852</v>
      </c>
      <c r="C812" s="462" t="s">
        <v>44</v>
      </c>
      <c r="D812" s="463">
        <v>0</v>
      </c>
    </row>
    <row r="813" spans="1:4">
      <c r="A813" s="462">
        <v>927</v>
      </c>
      <c r="B813" s="276" t="s">
        <v>853</v>
      </c>
      <c r="C813" s="462" t="s">
        <v>44</v>
      </c>
      <c r="D813" s="463">
        <v>0</v>
      </c>
    </row>
    <row r="814" spans="1:4">
      <c r="A814" s="462">
        <v>929</v>
      </c>
      <c r="B814" s="276" t="s">
        <v>854</v>
      </c>
      <c r="C814" s="462" t="s">
        <v>44</v>
      </c>
      <c r="D814" s="463">
        <v>73142.009999999995</v>
      </c>
    </row>
    <row r="815" spans="1:4">
      <c r="A815" s="462">
        <v>931</v>
      </c>
      <c r="B815" s="276" t="s">
        <v>855</v>
      </c>
      <c r="C815" s="462" t="s">
        <v>27</v>
      </c>
      <c r="D815" s="463">
        <v>0</v>
      </c>
    </row>
    <row r="816" spans="1:4">
      <c r="A816" s="462">
        <v>932</v>
      </c>
      <c r="B816" s="276" t="s">
        <v>856</v>
      </c>
      <c r="C816" s="462" t="s">
        <v>27</v>
      </c>
      <c r="D816" s="463">
        <v>0</v>
      </c>
    </row>
    <row r="817" spans="1:4">
      <c r="A817" s="462">
        <v>933</v>
      </c>
      <c r="B817" s="276" t="s">
        <v>857</v>
      </c>
      <c r="C817" s="462" t="s">
        <v>30</v>
      </c>
      <c r="D817" s="463">
        <v>17937.47</v>
      </c>
    </row>
    <row r="818" spans="1:4">
      <c r="A818" s="462">
        <v>934</v>
      </c>
      <c r="B818" s="276" t="s">
        <v>858</v>
      </c>
      <c r="C818" s="462" t="s">
        <v>44</v>
      </c>
      <c r="D818" s="463">
        <v>0</v>
      </c>
    </row>
    <row r="819" spans="1:4">
      <c r="A819" s="462">
        <v>935</v>
      </c>
      <c r="B819" s="276" t="s">
        <v>859</v>
      </c>
      <c r="C819" s="462" t="s">
        <v>44</v>
      </c>
      <c r="D819" s="463">
        <v>0</v>
      </c>
    </row>
    <row r="820" spans="1:4">
      <c r="A820" s="462">
        <v>936</v>
      </c>
      <c r="B820" s="276" t="s">
        <v>860</v>
      </c>
      <c r="C820" s="462" t="s">
        <v>44</v>
      </c>
      <c r="D820" s="463">
        <v>0</v>
      </c>
    </row>
    <row r="821" spans="1:4">
      <c r="A821" s="462">
        <v>937</v>
      </c>
      <c r="B821" s="276" t="s">
        <v>861</v>
      </c>
      <c r="C821" s="462" t="s">
        <v>30</v>
      </c>
      <c r="D821" s="463">
        <v>0</v>
      </c>
    </row>
    <row r="822" spans="1:4">
      <c r="A822" s="462">
        <v>938</v>
      </c>
      <c r="B822" s="276" t="s">
        <v>862</v>
      </c>
      <c r="C822" s="462" t="s">
        <v>27</v>
      </c>
      <c r="D822" s="463">
        <v>0</v>
      </c>
    </row>
    <row r="823" spans="1:4">
      <c r="A823" s="462">
        <v>939</v>
      </c>
      <c r="B823" s="276" t="s">
        <v>863</v>
      </c>
      <c r="C823" s="462" t="s">
        <v>27</v>
      </c>
      <c r="D823" s="463">
        <v>0</v>
      </c>
    </row>
    <row r="824" spans="1:4">
      <c r="A824" s="462">
        <v>940</v>
      </c>
      <c r="B824" s="276" t="s">
        <v>166</v>
      </c>
      <c r="C824" s="462" t="s">
        <v>30</v>
      </c>
      <c r="D824" s="463">
        <v>9875</v>
      </c>
    </row>
    <row r="825" spans="1:4">
      <c r="A825" s="462">
        <v>941</v>
      </c>
      <c r="B825" s="276" t="s">
        <v>864</v>
      </c>
      <c r="C825" s="462" t="s">
        <v>30</v>
      </c>
      <c r="D825" s="463">
        <v>10421</v>
      </c>
    </row>
    <row r="826" spans="1:4">
      <c r="A826" s="462">
        <v>942</v>
      </c>
      <c r="B826" s="276" t="s">
        <v>865</v>
      </c>
      <c r="C826" s="462" t="s">
        <v>30</v>
      </c>
      <c r="D826" s="463">
        <v>11865</v>
      </c>
    </row>
    <row r="827" spans="1:4">
      <c r="A827" s="462">
        <v>943</v>
      </c>
      <c r="B827" s="276" t="s">
        <v>866</v>
      </c>
      <c r="C827" s="462" t="s">
        <v>30</v>
      </c>
      <c r="D827" s="463">
        <v>11431</v>
      </c>
    </row>
    <row r="828" spans="1:4">
      <c r="A828" s="462">
        <v>944</v>
      </c>
      <c r="B828" s="276" t="s">
        <v>867</v>
      </c>
      <c r="C828" s="462" t="s">
        <v>27</v>
      </c>
      <c r="D828" s="463">
        <v>0</v>
      </c>
    </row>
    <row r="829" spans="1:4">
      <c r="A829" s="462">
        <v>945</v>
      </c>
      <c r="B829" s="276" t="s">
        <v>868</v>
      </c>
      <c r="C829" s="462" t="s">
        <v>27</v>
      </c>
      <c r="D829" s="463">
        <v>0</v>
      </c>
    </row>
    <row r="830" spans="1:4">
      <c r="A830" s="462">
        <v>946</v>
      </c>
      <c r="B830" s="276" t="s">
        <v>869</v>
      </c>
      <c r="C830" s="462" t="s">
        <v>27</v>
      </c>
      <c r="D830" s="463">
        <v>0</v>
      </c>
    </row>
    <row r="831" spans="1:4">
      <c r="A831" s="462">
        <v>947</v>
      </c>
      <c r="B831" s="276" t="s">
        <v>870</v>
      </c>
      <c r="C831" s="462" t="s">
        <v>27</v>
      </c>
      <c r="D831" s="463">
        <v>0</v>
      </c>
    </row>
    <row r="832" spans="1:4">
      <c r="A832" s="462">
        <v>948</v>
      </c>
      <c r="B832" s="276" t="s">
        <v>871</v>
      </c>
      <c r="C832" s="462" t="s">
        <v>27</v>
      </c>
      <c r="D832" s="463">
        <v>0</v>
      </c>
    </row>
    <row r="833" spans="1:4">
      <c r="A833" s="462">
        <v>949</v>
      </c>
      <c r="B833" s="276" t="s">
        <v>872</v>
      </c>
      <c r="C833" s="462" t="s">
        <v>148</v>
      </c>
      <c r="D833" s="463">
        <v>0</v>
      </c>
    </row>
    <row r="834" spans="1:4">
      <c r="A834" s="462">
        <v>950</v>
      </c>
      <c r="B834" s="276" t="s">
        <v>873</v>
      </c>
      <c r="C834" s="462" t="s">
        <v>148</v>
      </c>
      <c r="D834" s="463">
        <v>210.12</v>
      </c>
    </row>
    <row r="835" spans="1:4">
      <c r="A835" s="462">
        <v>951</v>
      </c>
      <c r="B835" s="276" t="s">
        <v>874</v>
      </c>
      <c r="C835" s="462" t="s">
        <v>27</v>
      </c>
      <c r="D835" s="463">
        <v>0</v>
      </c>
    </row>
    <row r="836" spans="1:4">
      <c r="A836" s="462">
        <v>952</v>
      </c>
      <c r="B836" s="276" t="s">
        <v>875</v>
      </c>
      <c r="C836" s="462" t="s">
        <v>27</v>
      </c>
      <c r="D836" s="463">
        <v>0</v>
      </c>
    </row>
    <row r="837" spans="1:4">
      <c r="A837" s="462">
        <v>953</v>
      </c>
      <c r="B837" s="276" t="s">
        <v>876</v>
      </c>
      <c r="C837" s="462" t="s">
        <v>27</v>
      </c>
      <c r="D837" s="463">
        <v>0</v>
      </c>
    </row>
    <row r="838" spans="1:4">
      <c r="A838" s="462">
        <v>954</v>
      </c>
      <c r="B838" s="276" t="s">
        <v>877</v>
      </c>
      <c r="C838" s="462" t="s">
        <v>27</v>
      </c>
      <c r="D838" s="463">
        <v>0</v>
      </c>
    </row>
    <row r="839" spans="1:4">
      <c r="A839" s="462">
        <v>955</v>
      </c>
      <c r="B839" s="276" t="s">
        <v>878</v>
      </c>
      <c r="C839" s="462" t="s">
        <v>27</v>
      </c>
      <c r="D839" s="463">
        <v>55517</v>
      </c>
    </row>
    <row r="840" spans="1:4">
      <c r="A840" s="462">
        <v>956</v>
      </c>
      <c r="B840" s="276" t="s">
        <v>879</v>
      </c>
      <c r="C840" s="462" t="s">
        <v>27</v>
      </c>
      <c r="D840" s="463">
        <v>83371</v>
      </c>
    </row>
    <row r="841" spans="1:4">
      <c r="A841" s="462">
        <v>957</v>
      </c>
      <c r="B841" s="276" t="s">
        <v>880</v>
      </c>
      <c r="C841" s="462" t="s">
        <v>27</v>
      </c>
      <c r="D841" s="463">
        <v>0</v>
      </c>
    </row>
    <row r="842" spans="1:4">
      <c r="A842" s="462">
        <v>958</v>
      </c>
      <c r="B842" s="276" t="s">
        <v>874</v>
      </c>
      <c r="C842" s="462" t="s">
        <v>27</v>
      </c>
      <c r="D842" s="463">
        <v>0</v>
      </c>
    </row>
    <row r="843" spans="1:4">
      <c r="A843" s="462">
        <v>959</v>
      </c>
      <c r="B843" s="276" t="s">
        <v>881</v>
      </c>
      <c r="C843" s="462" t="s">
        <v>148</v>
      </c>
      <c r="D843" s="463">
        <v>523</v>
      </c>
    </row>
    <row r="844" spans="1:4">
      <c r="A844" s="462">
        <v>960</v>
      </c>
      <c r="B844" s="276" t="s">
        <v>882</v>
      </c>
      <c r="C844" s="462" t="s">
        <v>27</v>
      </c>
      <c r="D844" s="463">
        <v>0</v>
      </c>
    </row>
    <row r="845" spans="1:4">
      <c r="A845" s="462">
        <v>961</v>
      </c>
      <c r="B845" s="276" t="s">
        <v>658</v>
      </c>
      <c r="C845" s="462" t="s">
        <v>148</v>
      </c>
      <c r="D845" s="463">
        <v>45460</v>
      </c>
    </row>
    <row r="846" spans="1:4">
      <c r="A846" s="462">
        <v>962</v>
      </c>
      <c r="B846" s="276" t="s">
        <v>883</v>
      </c>
      <c r="C846" s="462" t="s">
        <v>27</v>
      </c>
      <c r="D846" s="463">
        <v>0</v>
      </c>
    </row>
    <row r="847" spans="1:4">
      <c r="A847" s="462">
        <v>963</v>
      </c>
      <c r="B847" s="276" t="s">
        <v>884</v>
      </c>
      <c r="C847" s="462" t="s">
        <v>30</v>
      </c>
      <c r="D847" s="463">
        <v>0</v>
      </c>
    </row>
    <row r="848" spans="1:4">
      <c r="A848" s="462">
        <v>964</v>
      </c>
      <c r="B848" s="276" t="s">
        <v>885</v>
      </c>
      <c r="C848" s="462" t="s">
        <v>27</v>
      </c>
      <c r="D848" s="463">
        <v>0</v>
      </c>
    </row>
    <row r="849" spans="1:4">
      <c r="A849" s="462">
        <v>965</v>
      </c>
      <c r="B849" s="276" t="s">
        <v>886</v>
      </c>
      <c r="C849" s="462" t="s">
        <v>27</v>
      </c>
      <c r="D849" s="463">
        <v>123027</v>
      </c>
    </row>
    <row r="850" spans="1:4">
      <c r="A850" s="462">
        <v>966</v>
      </c>
      <c r="B850" s="276" t="s">
        <v>887</v>
      </c>
      <c r="C850" s="462" t="s">
        <v>83</v>
      </c>
      <c r="D850" s="463">
        <v>550000</v>
      </c>
    </row>
    <row r="851" spans="1:4">
      <c r="A851" s="462">
        <v>968</v>
      </c>
      <c r="B851" s="276" t="s">
        <v>658</v>
      </c>
      <c r="C851" s="462" t="s">
        <v>211</v>
      </c>
      <c r="D851" s="463">
        <v>434765</v>
      </c>
    </row>
    <row r="852" spans="1:4">
      <c r="A852" s="462">
        <v>970</v>
      </c>
      <c r="B852" s="276" t="s">
        <v>888</v>
      </c>
      <c r="C852" s="462" t="s">
        <v>44</v>
      </c>
      <c r="D852" s="463">
        <v>0</v>
      </c>
    </row>
    <row r="853" spans="1:4">
      <c r="A853" s="462">
        <v>971</v>
      </c>
      <c r="B853" s="276" t="s">
        <v>889</v>
      </c>
      <c r="C853" s="462" t="s">
        <v>44</v>
      </c>
      <c r="D853" s="463">
        <v>0</v>
      </c>
    </row>
    <row r="854" spans="1:4">
      <c r="A854" s="462">
        <v>972</v>
      </c>
      <c r="B854" s="276" t="s">
        <v>890</v>
      </c>
      <c r="C854" s="462" t="s">
        <v>211</v>
      </c>
      <c r="D854" s="463">
        <v>0</v>
      </c>
    </row>
    <row r="855" spans="1:4">
      <c r="A855" s="462">
        <v>974</v>
      </c>
      <c r="B855" s="276" t="s">
        <v>891</v>
      </c>
      <c r="C855" s="462" t="s">
        <v>83</v>
      </c>
      <c r="D855" s="463">
        <v>600000</v>
      </c>
    </row>
    <row r="856" spans="1:4">
      <c r="A856" s="462">
        <v>975</v>
      </c>
      <c r="B856" s="276" t="s">
        <v>892</v>
      </c>
      <c r="C856" s="462" t="s">
        <v>83</v>
      </c>
      <c r="D856" s="463">
        <v>822671.83</v>
      </c>
    </row>
    <row r="857" spans="1:4">
      <c r="A857" s="462">
        <v>976</v>
      </c>
      <c r="B857" s="276" t="s">
        <v>893</v>
      </c>
      <c r="C857" s="462" t="s">
        <v>211</v>
      </c>
      <c r="D857" s="463">
        <v>0</v>
      </c>
    </row>
    <row r="858" spans="1:4">
      <c r="A858" s="462">
        <v>977</v>
      </c>
      <c r="B858" s="276" t="s">
        <v>894</v>
      </c>
      <c r="C858" s="462" t="s">
        <v>148</v>
      </c>
      <c r="D858" s="463">
        <v>0</v>
      </c>
    </row>
    <row r="859" spans="1:4">
      <c r="A859" s="462">
        <v>978</v>
      </c>
      <c r="B859" s="276" t="s">
        <v>895</v>
      </c>
      <c r="C859" s="462" t="s">
        <v>44</v>
      </c>
      <c r="D859" s="463">
        <v>0</v>
      </c>
    </row>
    <row r="860" spans="1:4">
      <c r="A860" s="462">
        <v>979</v>
      </c>
      <c r="B860" s="276" t="s">
        <v>896</v>
      </c>
      <c r="C860" s="462" t="s">
        <v>44</v>
      </c>
      <c r="D860" s="463">
        <v>0</v>
      </c>
    </row>
    <row r="861" spans="1:4">
      <c r="A861" s="462">
        <v>980</v>
      </c>
      <c r="B861" s="276" t="s">
        <v>897</v>
      </c>
      <c r="C861" s="462" t="s">
        <v>44</v>
      </c>
      <c r="D861" s="463">
        <v>0</v>
      </c>
    </row>
    <row r="862" spans="1:4">
      <c r="A862" s="462">
        <v>981</v>
      </c>
      <c r="B862" s="276" t="s">
        <v>898</v>
      </c>
      <c r="C862" s="462" t="s">
        <v>44</v>
      </c>
      <c r="D862" s="463">
        <v>0</v>
      </c>
    </row>
    <row r="863" spans="1:4">
      <c r="A863" s="462">
        <v>982</v>
      </c>
      <c r="B863" s="276" t="s">
        <v>899</v>
      </c>
      <c r="C863" s="462" t="s">
        <v>27</v>
      </c>
      <c r="D863" s="463">
        <v>0</v>
      </c>
    </row>
    <row r="864" spans="1:4">
      <c r="A864" s="462">
        <v>983</v>
      </c>
      <c r="B864" s="276" t="s">
        <v>900</v>
      </c>
      <c r="C864" s="462" t="s">
        <v>27</v>
      </c>
      <c r="D864" s="463">
        <v>0</v>
      </c>
    </row>
    <row r="865" spans="1:4">
      <c r="A865" s="462">
        <v>984</v>
      </c>
      <c r="B865" s="276" t="s">
        <v>901</v>
      </c>
      <c r="C865" s="462" t="s">
        <v>27</v>
      </c>
      <c r="D865" s="463">
        <v>0</v>
      </c>
    </row>
    <row r="866" spans="1:4">
      <c r="A866" s="462">
        <v>987</v>
      </c>
      <c r="B866" s="276" t="s">
        <v>902</v>
      </c>
      <c r="C866" s="462" t="s">
        <v>27</v>
      </c>
      <c r="D866" s="463">
        <v>0</v>
      </c>
    </row>
    <row r="867" spans="1:4">
      <c r="A867" s="462">
        <v>988</v>
      </c>
      <c r="B867" s="276" t="s">
        <v>903</v>
      </c>
      <c r="C867" s="462" t="s">
        <v>27</v>
      </c>
      <c r="D867" s="463">
        <v>0</v>
      </c>
    </row>
    <row r="868" spans="1:4">
      <c r="A868" s="462">
        <v>989</v>
      </c>
      <c r="B868" s="276" t="s">
        <v>904</v>
      </c>
      <c r="C868" s="462" t="s">
        <v>27</v>
      </c>
      <c r="D868" s="463">
        <v>0</v>
      </c>
    </row>
    <row r="869" spans="1:4">
      <c r="A869" s="462">
        <v>990</v>
      </c>
      <c r="B869" s="276" t="s">
        <v>905</v>
      </c>
      <c r="C869" s="462" t="s">
        <v>30</v>
      </c>
      <c r="D869" s="463">
        <v>149940</v>
      </c>
    </row>
    <row r="870" spans="1:4">
      <c r="A870" s="462">
        <v>991</v>
      </c>
      <c r="B870" s="276" t="s">
        <v>906</v>
      </c>
      <c r="C870" s="462" t="s">
        <v>44</v>
      </c>
      <c r="D870" s="463">
        <v>0</v>
      </c>
    </row>
    <row r="871" spans="1:4">
      <c r="A871" s="462">
        <v>992</v>
      </c>
      <c r="B871" s="276" t="s">
        <v>907</v>
      </c>
      <c r="C871" s="462" t="s">
        <v>44</v>
      </c>
      <c r="D871" s="463">
        <v>0</v>
      </c>
    </row>
    <row r="872" spans="1:4">
      <c r="A872" s="462">
        <v>993</v>
      </c>
      <c r="B872" s="276" t="s">
        <v>908</v>
      </c>
      <c r="C872" s="462" t="s">
        <v>44</v>
      </c>
      <c r="D872" s="463">
        <v>0</v>
      </c>
    </row>
    <row r="873" spans="1:4">
      <c r="A873" s="462">
        <v>994</v>
      </c>
      <c r="B873" s="276" t="s">
        <v>909</v>
      </c>
      <c r="C873" s="462" t="s">
        <v>27</v>
      </c>
      <c r="D873" s="463">
        <v>0</v>
      </c>
    </row>
    <row r="874" spans="1:4">
      <c r="A874" s="462">
        <v>996</v>
      </c>
      <c r="B874" s="276" t="s">
        <v>910</v>
      </c>
      <c r="C874" s="462" t="s">
        <v>30</v>
      </c>
      <c r="D874" s="463">
        <v>0</v>
      </c>
    </row>
    <row r="875" spans="1:4">
      <c r="A875" s="462">
        <v>997</v>
      </c>
      <c r="B875" s="276" t="s">
        <v>911</v>
      </c>
      <c r="C875" s="462" t="s">
        <v>27</v>
      </c>
      <c r="D875" s="463">
        <v>0</v>
      </c>
    </row>
    <row r="876" spans="1:4">
      <c r="A876" s="462">
        <v>998</v>
      </c>
      <c r="B876" s="276" t="s">
        <v>912</v>
      </c>
      <c r="C876" s="462" t="s">
        <v>27</v>
      </c>
      <c r="D876" s="463">
        <v>0</v>
      </c>
    </row>
    <row r="877" spans="1:4">
      <c r="A877" s="462">
        <v>1003</v>
      </c>
      <c r="B877" s="276" t="s">
        <v>913</v>
      </c>
      <c r="C877" s="462" t="s">
        <v>30</v>
      </c>
      <c r="D877" s="463">
        <v>0</v>
      </c>
    </row>
    <row r="878" spans="1:4">
      <c r="A878" s="462">
        <v>1004</v>
      </c>
      <c r="B878" s="276" t="s">
        <v>914</v>
      </c>
      <c r="C878" s="462" t="s">
        <v>27</v>
      </c>
      <c r="D878" s="463">
        <v>0</v>
      </c>
    </row>
    <row r="879" spans="1:4">
      <c r="A879" s="462">
        <v>1005</v>
      </c>
      <c r="B879" s="276" t="s">
        <v>915</v>
      </c>
      <c r="C879" s="462" t="s">
        <v>30</v>
      </c>
      <c r="D879" s="463">
        <v>0</v>
      </c>
    </row>
    <row r="880" spans="1:4">
      <c r="A880" s="462">
        <v>1006</v>
      </c>
      <c r="B880" s="276" t="s">
        <v>916</v>
      </c>
      <c r="C880" s="462" t="s">
        <v>27</v>
      </c>
      <c r="D880" s="463">
        <v>0</v>
      </c>
    </row>
    <row r="881" spans="1:4">
      <c r="A881" s="462">
        <v>1007</v>
      </c>
      <c r="B881" s="276" t="s">
        <v>917</v>
      </c>
      <c r="C881" s="462" t="s">
        <v>27</v>
      </c>
      <c r="D881" s="463">
        <v>0</v>
      </c>
    </row>
    <row r="882" spans="1:4">
      <c r="A882" s="462">
        <v>1009</v>
      </c>
      <c r="B882" s="276" t="s">
        <v>918</v>
      </c>
      <c r="C882" s="462" t="s">
        <v>27</v>
      </c>
      <c r="D882" s="463">
        <v>0</v>
      </c>
    </row>
    <row r="883" spans="1:4">
      <c r="A883" s="462">
        <v>1010</v>
      </c>
      <c r="B883" s="276" t="s">
        <v>919</v>
      </c>
      <c r="C883" s="462" t="s">
        <v>27</v>
      </c>
      <c r="D883" s="463">
        <v>0</v>
      </c>
    </row>
    <row r="884" spans="1:4">
      <c r="A884" s="462">
        <v>1011</v>
      </c>
      <c r="B884" s="276" t="s">
        <v>920</v>
      </c>
      <c r="C884" s="462" t="s">
        <v>27</v>
      </c>
      <c r="D884" s="463">
        <v>0</v>
      </c>
    </row>
    <row r="885" spans="1:4">
      <c r="A885" s="462">
        <v>1012</v>
      </c>
      <c r="B885" s="276" t="s">
        <v>921</v>
      </c>
      <c r="C885" s="462" t="s">
        <v>211</v>
      </c>
      <c r="D885" s="463">
        <v>0</v>
      </c>
    </row>
    <row r="886" spans="1:4">
      <c r="A886" s="462">
        <v>1013</v>
      </c>
      <c r="B886" s="276" t="s">
        <v>922</v>
      </c>
      <c r="C886" s="462" t="s">
        <v>27</v>
      </c>
      <c r="D886" s="463">
        <v>0</v>
      </c>
    </row>
    <row r="887" spans="1:4">
      <c r="A887" s="462">
        <v>1014</v>
      </c>
      <c r="B887" s="276" t="s">
        <v>923</v>
      </c>
      <c r="C887" s="462" t="s">
        <v>27</v>
      </c>
      <c r="D887" s="463">
        <v>0</v>
      </c>
    </row>
    <row r="888" spans="1:4">
      <c r="A888" s="462">
        <v>1015</v>
      </c>
      <c r="B888" s="276" t="s">
        <v>924</v>
      </c>
      <c r="C888" s="462" t="s">
        <v>27</v>
      </c>
      <c r="D888" s="463">
        <v>0</v>
      </c>
    </row>
    <row r="889" spans="1:4">
      <c r="A889" s="462">
        <v>1016</v>
      </c>
      <c r="B889" s="276" t="s">
        <v>925</v>
      </c>
      <c r="C889" s="462" t="s">
        <v>27</v>
      </c>
      <c r="D889" s="463">
        <v>0</v>
      </c>
    </row>
    <row r="890" spans="1:4">
      <c r="A890" s="462">
        <v>1017</v>
      </c>
      <c r="B890" s="276" t="s">
        <v>926</v>
      </c>
      <c r="C890" s="462" t="s">
        <v>27</v>
      </c>
      <c r="D890" s="463">
        <v>0</v>
      </c>
    </row>
    <row r="891" spans="1:4">
      <c r="A891" s="462">
        <v>1018</v>
      </c>
      <c r="B891" s="276" t="s">
        <v>927</v>
      </c>
      <c r="C891" s="462" t="s">
        <v>27</v>
      </c>
      <c r="D891" s="463">
        <v>4154</v>
      </c>
    </row>
    <row r="892" spans="1:4">
      <c r="A892" s="462">
        <v>1019</v>
      </c>
      <c r="B892" s="276" t="s">
        <v>928</v>
      </c>
      <c r="C892" s="462" t="s">
        <v>44</v>
      </c>
      <c r="D892" s="463">
        <v>0</v>
      </c>
    </row>
    <row r="893" spans="1:4">
      <c r="A893" s="462">
        <v>1020</v>
      </c>
      <c r="B893" s="276" t="s">
        <v>929</v>
      </c>
      <c r="C893" s="462" t="s">
        <v>44</v>
      </c>
      <c r="D893" s="463">
        <v>0</v>
      </c>
    </row>
    <row r="894" spans="1:4">
      <c r="A894" s="462">
        <v>1021</v>
      </c>
      <c r="B894" s="276" t="s">
        <v>930</v>
      </c>
      <c r="C894" s="462" t="s">
        <v>44</v>
      </c>
      <c r="D894" s="463">
        <v>169932.01</v>
      </c>
    </row>
    <row r="895" spans="1:4">
      <c r="A895" s="462">
        <v>1022</v>
      </c>
      <c r="B895" s="276" t="s">
        <v>931</v>
      </c>
      <c r="C895" s="462" t="s">
        <v>44</v>
      </c>
      <c r="D895" s="463">
        <v>0</v>
      </c>
    </row>
    <row r="896" spans="1:4">
      <c r="A896" s="462">
        <v>1023</v>
      </c>
      <c r="B896" s="276" t="s">
        <v>932</v>
      </c>
      <c r="C896" s="462" t="s">
        <v>253</v>
      </c>
      <c r="D896" s="463">
        <v>106485.01</v>
      </c>
    </row>
    <row r="897" spans="1:4">
      <c r="A897" s="462">
        <v>1024</v>
      </c>
      <c r="B897" s="276" t="s">
        <v>933</v>
      </c>
      <c r="C897" s="462" t="s">
        <v>253</v>
      </c>
      <c r="D897" s="463">
        <v>0</v>
      </c>
    </row>
    <row r="898" spans="1:4">
      <c r="A898" s="462">
        <v>1025</v>
      </c>
      <c r="B898" s="276" t="s">
        <v>934</v>
      </c>
      <c r="C898" s="462" t="s">
        <v>253</v>
      </c>
      <c r="D898" s="463">
        <v>71815</v>
      </c>
    </row>
    <row r="899" spans="1:4">
      <c r="A899" s="462">
        <v>1026</v>
      </c>
      <c r="B899" s="276" t="s">
        <v>935</v>
      </c>
      <c r="C899" s="462" t="s">
        <v>253</v>
      </c>
      <c r="D899" s="463">
        <v>63525</v>
      </c>
    </row>
    <row r="900" spans="1:4">
      <c r="A900" s="462">
        <v>1027</v>
      </c>
      <c r="B900" s="276" t="s">
        <v>936</v>
      </c>
      <c r="C900" s="462" t="s">
        <v>253</v>
      </c>
      <c r="D900" s="463">
        <v>0</v>
      </c>
    </row>
    <row r="901" spans="1:4">
      <c r="A901" s="462">
        <v>1028</v>
      </c>
      <c r="B901" s="276" t="s">
        <v>937</v>
      </c>
      <c r="C901" s="462" t="s">
        <v>253</v>
      </c>
      <c r="D901" s="463">
        <v>0</v>
      </c>
    </row>
    <row r="902" spans="1:4">
      <c r="A902" s="462">
        <v>1029</v>
      </c>
      <c r="B902" s="276" t="s">
        <v>938</v>
      </c>
      <c r="C902" s="462" t="s">
        <v>253</v>
      </c>
      <c r="D902" s="463">
        <v>0</v>
      </c>
    </row>
    <row r="903" spans="1:4">
      <c r="A903" s="462">
        <v>1030</v>
      </c>
      <c r="B903" s="276" t="s">
        <v>939</v>
      </c>
      <c r="C903" s="462" t="s">
        <v>253</v>
      </c>
      <c r="D903" s="463">
        <v>0</v>
      </c>
    </row>
    <row r="904" spans="1:4">
      <c r="A904" s="462">
        <v>1031</v>
      </c>
      <c r="B904" s="276" t="s">
        <v>940</v>
      </c>
      <c r="C904" s="462" t="s">
        <v>97</v>
      </c>
      <c r="D904" s="463">
        <v>20203.13</v>
      </c>
    </row>
    <row r="905" spans="1:4">
      <c r="A905" s="462">
        <v>1032</v>
      </c>
      <c r="B905" s="276" t="s">
        <v>941</v>
      </c>
      <c r="C905" s="462" t="s">
        <v>32</v>
      </c>
      <c r="D905" s="463">
        <v>1787</v>
      </c>
    </row>
    <row r="906" spans="1:4">
      <c r="A906" s="462">
        <v>1033</v>
      </c>
      <c r="B906" s="276" t="s">
        <v>942</v>
      </c>
      <c r="C906" s="462" t="s">
        <v>27</v>
      </c>
      <c r="D906" s="463">
        <v>14025.01</v>
      </c>
    </row>
    <row r="907" spans="1:4">
      <c r="A907" s="462">
        <v>1034</v>
      </c>
      <c r="B907" s="276" t="s">
        <v>943</v>
      </c>
      <c r="C907" s="462" t="s">
        <v>253</v>
      </c>
      <c r="D907" s="463">
        <v>63450</v>
      </c>
    </row>
    <row r="908" spans="1:4">
      <c r="A908" s="462">
        <v>1036</v>
      </c>
      <c r="B908" s="276" t="s">
        <v>944</v>
      </c>
      <c r="C908" s="462" t="s">
        <v>27</v>
      </c>
      <c r="D908" s="463">
        <v>3578</v>
      </c>
    </row>
    <row r="909" spans="1:4">
      <c r="A909" s="462">
        <v>1037</v>
      </c>
      <c r="B909" s="276" t="s">
        <v>945</v>
      </c>
      <c r="C909" s="462" t="s">
        <v>253</v>
      </c>
      <c r="D909" s="463">
        <v>83353.919999999998</v>
      </c>
    </row>
    <row r="910" spans="1:4">
      <c r="A910" s="462">
        <v>1038</v>
      </c>
      <c r="B910" s="276" t="s">
        <v>946</v>
      </c>
      <c r="C910" s="462" t="s">
        <v>253</v>
      </c>
      <c r="D910" s="463">
        <v>100448.21</v>
      </c>
    </row>
    <row r="911" spans="1:4">
      <c r="A911" s="462">
        <v>1039</v>
      </c>
      <c r="B911" s="276" t="s">
        <v>947</v>
      </c>
      <c r="C911" s="462" t="s">
        <v>253</v>
      </c>
      <c r="D911" s="463">
        <v>103088.48</v>
      </c>
    </row>
    <row r="912" spans="1:4">
      <c r="A912" s="462">
        <v>1040</v>
      </c>
      <c r="B912" s="276" t="s">
        <v>948</v>
      </c>
      <c r="C912" s="462" t="s">
        <v>253</v>
      </c>
      <c r="D912" s="463">
        <v>131657.45000000001</v>
      </c>
    </row>
    <row r="913" spans="1:4">
      <c r="A913" s="462">
        <v>1041</v>
      </c>
      <c r="B913" s="276" t="s">
        <v>949</v>
      </c>
      <c r="C913" s="462" t="s">
        <v>32</v>
      </c>
      <c r="D913" s="463">
        <v>0</v>
      </c>
    </row>
    <row r="914" spans="1:4">
      <c r="A914" s="462">
        <v>1042</v>
      </c>
      <c r="B914" s="276" t="s">
        <v>950</v>
      </c>
      <c r="C914" s="462" t="s">
        <v>253</v>
      </c>
      <c r="D914" s="463">
        <v>0</v>
      </c>
    </row>
    <row r="915" spans="1:4">
      <c r="A915" s="462">
        <v>1043</v>
      </c>
      <c r="B915" s="276" t="s">
        <v>951</v>
      </c>
      <c r="C915" s="462" t="s">
        <v>27</v>
      </c>
      <c r="D915" s="463">
        <v>0</v>
      </c>
    </row>
    <row r="916" spans="1:4">
      <c r="A916" s="462">
        <v>1044</v>
      </c>
      <c r="B916" s="276" t="s">
        <v>952</v>
      </c>
      <c r="C916" s="462" t="s">
        <v>27</v>
      </c>
      <c r="D916" s="463">
        <v>0</v>
      </c>
    </row>
    <row r="917" spans="1:4">
      <c r="A917" s="462">
        <v>1045</v>
      </c>
      <c r="B917" s="276" t="s">
        <v>953</v>
      </c>
      <c r="C917" s="462" t="s">
        <v>253</v>
      </c>
      <c r="D917" s="463">
        <v>0</v>
      </c>
    </row>
    <row r="918" spans="1:4">
      <c r="A918" s="462">
        <v>1046</v>
      </c>
      <c r="B918" s="276" t="s">
        <v>954</v>
      </c>
      <c r="C918" s="462" t="s">
        <v>44</v>
      </c>
      <c r="D918" s="463">
        <v>0</v>
      </c>
    </row>
    <row r="919" spans="1:4">
      <c r="A919" s="462">
        <v>1047</v>
      </c>
      <c r="B919" s="276" t="s">
        <v>955</v>
      </c>
      <c r="C919" s="462" t="s">
        <v>253</v>
      </c>
      <c r="D919" s="463">
        <v>86887.59</v>
      </c>
    </row>
    <row r="920" spans="1:4">
      <c r="A920" s="462">
        <v>1048</v>
      </c>
      <c r="B920" s="276" t="s">
        <v>956</v>
      </c>
      <c r="C920" s="462" t="s">
        <v>253</v>
      </c>
      <c r="D920" s="463">
        <v>0</v>
      </c>
    </row>
    <row r="921" spans="1:4">
      <c r="A921" s="462">
        <v>1049</v>
      </c>
      <c r="B921" s="276" t="s">
        <v>957</v>
      </c>
      <c r="C921" s="462" t="s">
        <v>253</v>
      </c>
      <c r="D921" s="463">
        <v>0</v>
      </c>
    </row>
    <row r="922" spans="1:4">
      <c r="A922" s="462">
        <v>1050</v>
      </c>
      <c r="B922" s="276" t="s">
        <v>958</v>
      </c>
      <c r="C922" s="462" t="s">
        <v>253</v>
      </c>
      <c r="D922" s="463">
        <v>110500.46</v>
      </c>
    </row>
    <row r="923" spans="1:4">
      <c r="A923" s="462">
        <v>1052</v>
      </c>
      <c r="B923" s="276" t="s">
        <v>959</v>
      </c>
      <c r="C923" s="462" t="s">
        <v>253</v>
      </c>
      <c r="D923" s="463">
        <v>126084</v>
      </c>
    </row>
    <row r="924" spans="1:4">
      <c r="A924" s="462">
        <v>1053</v>
      </c>
      <c r="B924" s="276" t="s">
        <v>960</v>
      </c>
      <c r="C924" s="462" t="s">
        <v>32</v>
      </c>
      <c r="D924" s="463">
        <v>441</v>
      </c>
    </row>
    <row r="925" spans="1:4">
      <c r="A925" s="462">
        <v>1054</v>
      </c>
      <c r="B925" s="276" t="s">
        <v>961</v>
      </c>
      <c r="C925" s="462" t="s">
        <v>27</v>
      </c>
      <c r="D925" s="463">
        <v>14302</v>
      </c>
    </row>
    <row r="926" spans="1:4">
      <c r="A926" s="462">
        <v>1055</v>
      </c>
      <c r="B926" s="276" t="s">
        <v>962</v>
      </c>
      <c r="C926" s="462" t="s">
        <v>253</v>
      </c>
      <c r="D926" s="463">
        <v>0</v>
      </c>
    </row>
    <row r="927" spans="1:4">
      <c r="A927" s="462">
        <v>1056</v>
      </c>
      <c r="B927" s="276" t="s">
        <v>963</v>
      </c>
      <c r="C927" s="462" t="s">
        <v>253</v>
      </c>
      <c r="D927" s="463">
        <v>0</v>
      </c>
    </row>
    <row r="928" spans="1:4">
      <c r="A928" s="462">
        <v>1057</v>
      </c>
      <c r="B928" s="276" t="s">
        <v>964</v>
      </c>
      <c r="C928" s="462" t="s">
        <v>253</v>
      </c>
      <c r="D928" s="463">
        <v>0</v>
      </c>
    </row>
    <row r="929" spans="1:4">
      <c r="A929" s="462">
        <v>1058</v>
      </c>
      <c r="B929" s="276" t="s">
        <v>965</v>
      </c>
      <c r="C929" s="462" t="s">
        <v>253</v>
      </c>
      <c r="D929" s="463">
        <v>0</v>
      </c>
    </row>
    <row r="930" spans="1:4">
      <c r="A930" s="462">
        <v>1059</v>
      </c>
      <c r="B930" s="276" t="s">
        <v>966</v>
      </c>
      <c r="C930" s="462" t="s">
        <v>44</v>
      </c>
      <c r="D930" s="463">
        <v>0</v>
      </c>
    </row>
    <row r="931" spans="1:4">
      <c r="A931" s="462">
        <v>1060</v>
      </c>
      <c r="B931" s="276" t="s">
        <v>967</v>
      </c>
      <c r="C931" s="462" t="s">
        <v>253</v>
      </c>
      <c r="D931" s="463">
        <v>113675</v>
      </c>
    </row>
    <row r="932" spans="1:4">
      <c r="A932" s="462">
        <v>1061</v>
      </c>
      <c r="B932" s="276" t="s">
        <v>968</v>
      </c>
      <c r="C932" s="462" t="s">
        <v>32</v>
      </c>
      <c r="D932" s="463">
        <v>0</v>
      </c>
    </row>
    <row r="933" spans="1:4">
      <c r="A933" s="462">
        <v>1062</v>
      </c>
      <c r="B933" s="276" t="s">
        <v>969</v>
      </c>
      <c r="C933" s="462" t="s">
        <v>253</v>
      </c>
      <c r="D933" s="463">
        <v>0</v>
      </c>
    </row>
    <row r="934" spans="1:4">
      <c r="A934" s="462">
        <v>1063</v>
      </c>
      <c r="B934" s="276" t="s">
        <v>970</v>
      </c>
      <c r="C934" s="462" t="s">
        <v>253</v>
      </c>
      <c r="D934" s="463">
        <v>0</v>
      </c>
    </row>
    <row r="935" spans="1:4">
      <c r="A935" s="462">
        <v>1065</v>
      </c>
      <c r="B935" s="276" t="s">
        <v>971</v>
      </c>
      <c r="C935" s="462" t="s">
        <v>253</v>
      </c>
      <c r="D935" s="463">
        <v>122168.06</v>
      </c>
    </row>
    <row r="936" spans="1:4">
      <c r="A936" s="462">
        <v>1066</v>
      </c>
      <c r="B936" s="276" t="s">
        <v>972</v>
      </c>
      <c r="C936" s="462" t="s">
        <v>44</v>
      </c>
      <c r="D936" s="463">
        <v>16843</v>
      </c>
    </row>
    <row r="937" spans="1:4">
      <c r="A937" s="462">
        <v>1067</v>
      </c>
      <c r="B937" s="276" t="s">
        <v>973</v>
      </c>
      <c r="C937" s="462" t="s">
        <v>253</v>
      </c>
      <c r="D937" s="463">
        <v>0</v>
      </c>
    </row>
    <row r="938" spans="1:4">
      <c r="A938" s="462">
        <v>1068</v>
      </c>
      <c r="B938" s="276" t="s">
        <v>974</v>
      </c>
      <c r="C938" s="462" t="s">
        <v>253</v>
      </c>
      <c r="D938" s="463">
        <v>0</v>
      </c>
    </row>
    <row r="939" spans="1:4">
      <c r="A939" s="462">
        <v>1070</v>
      </c>
      <c r="B939" s="276" t="s">
        <v>975</v>
      </c>
      <c r="C939" s="462" t="s">
        <v>253</v>
      </c>
      <c r="D939" s="463">
        <v>33435</v>
      </c>
    </row>
    <row r="940" spans="1:4">
      <c r="A940" s="462">
        <v>1071</v>
      </c>
      <c r="B940" s="276" t="s">
        <v>976</v>
      </c>
      <c r="C940" s="462" t="s">
        <v>253</v>
      </c>
      <c r="D940" s="463">
        <v>0</v>
      </c>
    </row>
    <row r="941" spans="1:4">
      <c r="A941" s="462">
        <v>1072</v>
      </c>
      <c r="B941" s="276" t="s">
        <v>977</v>
      </c>
      <c r="C941" s="462" t="s">
        <v>253</v>
      </c>
      <c r="D941" s="463">
        <v>0</v>
      </c>
    </row>
    <row r="942" spans="1:4">
      <c r="A942" s="462">
        <v>1073</v>
      </c>
      <c r="B942" s="276" t="s">
        <v>978</v>
      </c>
      <c r="C942" s="462" t="s">
        <v>579</v>
      </c>
      <c r="D942" s="463">
        <v>0</v>
      </c>
    </row>
    <row r="943" spans="1:4">
      <c r="A943" s="462">
        <v>1074</v>
      </c>
      <c r="B943" s="276" t="s">
        <v>979</v>
      </c>
      <c r="C943" s="462" t="s">
        <v>253</v>
      </c>
      <c r="D943" s="463">
        <v>35050</v>
      </c>
    </row>
    <row r="944" spans="1:4">
      <c r="A944" s="462">
        <v>1075</v>
      </c>
      <c r="B944" s="276" t="s">
        <v>980</v>
      </c>
      <c r="C944" s="462" t="s">
        <v>253</v>
      </c>
      <c r="D944" s="463">
        <v>0</v>
      </c>
    </row>
    <row r="945" spans="1:4">
      <c r="A945" s="462">
        <v>1076</v>
      </c>
      <c r="B945" s="276" t="s">
        <v>981</v>
      </c>
      <c r="C945" s="462" t="s">
        <v>44</v>
      </c>
      <c r="D945" s="463">
        <v>0</v>
      </c>
    </row>
    <row r="946" spans="1:4">
      <c r="A946" s="462">
        <v>1077</v>
      </c>
      <c r="B946" s="276" t="s">
        <v>982</v>
      </c>
      <c r="C946" s="462" t="s">
        <v>27</v>
      </c>
      <c r="D946" s="463">
        <v>0</v>
      </c>
    </row>
    <row r="947" spans="1:4">
      <c r="A947" s="462">
        <v>1078</v>
      </c>
      <c r="B947" s="276" t="s">
        <v>983</v>
      </c>
      <c r="C947" s="462" t="s">
        <v>253</v>
      </c>
      <c r="D947" s="463">
        <v>68942.55</v>
      </c>
    </row>
    <row r="948" spans="1:4">
      <c r="A948" s="462">
        <v>1079</v>
      </c>
      <c r="B948" s="276" t="s">
        <v>984</v>
      </c>
      <c r="C948" s="462" t="s">
        <v>985</v>
      </c>
      <c r="D948" s="463">
        <v>34480.92</v>
      </c>
    </row>
    <row r="949" spans="1:4">
      <c r="A949" s="462">
        <v>1080</v>
      </c>
      <c r="B949" s="276" t="s">
        <v>986</v>
      </c>
      <c r="C949" s="462" t="s">
        <v>97</v>
      </c>
      <c r="D949" s="463">
        <v>32628.36</v>
      </c>
    </row>
    <row r="950" spans="1:4">
      <c r="A950" s="462">
        <v>1081</v>
      </c>
      <c r="B950" s="276" t="s">
        <v>987</v>
      </c>
      <c r="C950" s="462" t="s">
        <v>44</v>
      </c>
      <c r="D950" s="463">
        <v>0</v>
      </c>
    </row>
    <row r="951" spans="1:4">
      <c r="A951" s="462">
        <v>1082</v>
      </c>
      <c r="B951" s="276" t="s">
        <v>988</v>
      </c>
      <c r="C951" s="462" t="s">
        <v>44</v>
      </c>
      <c r="D951" s="463">
        <v>3426</v>
      </c>
    </row>
    <row r="952" spans="1:4">
      <c r="A952" s="462">
        <v>1083</v>
      </c>
      <c r="B952" s="276" t="s">
        <v>989</v>
      </c>
      <c r="C952" s="462" t="s">
        <v>30</v>
      </c>
      <c r="D952" s="463">
        <v>0</v>
      </c>
    </row>
    <row r="953" spans="1:4">
      <c r="A953" s="462">
        <v>1084</v>
      </c>
      <c r="B953" s="276" t="s">
        <v>990</v>
      </c>
      <c r="C953" s="462" t="s">
        <v>27</v>
      </c>
      <c r="D953" s="463">
        <v>0</v>
      </c>
    </row>
    <row r="954" spans="1:4">
      <c r="A954" s="462">
        <v>1085</v>
      </c>
      <c r="B954" s="276" t="s">
        <v>991</v>
      </c>
      <c r="C954" s="462" t="s">
        <v>44</v>
      </c>
      <c r="D954" s="463">
        <v>0</v>
      </c>
    </row>
    <row r="955" spans="1:4">
      <c r="A955" s="462">
        <v>1086</v>
      </c>
      <c r="B955" s="276" t="s">
        <v>992</v>
      </c>
      <c r="C955" s="462" t="s">
        <v>30</v>
      </c>
      <c r="D955" s="463">
        <v>6197.1</v>
      </c>
    </row>
    <row r="956" spans="1:4">
      <c r="A956" s="462">
        <v>1087</v>
      </c>
      <c r="B956" s="276" t="s">
        <v>993</v>
      </c>
      <c r="C956" s="462" t="s">
        <v>27</v>
      </c>
      <c r="D956" s="463">
        <v>18549.009999999998</v>
      </c>
    </row>
    <row r="957" spans="1:4">
      <c r="A957" s="462">
        <v>1088</v>
      </c>
      <c r="B957" s="276" t="s">
        <v>994</v>
      </c>
      <c r="C957" s="462" t="s">
        <v>30</v>
      </c>
      <c r="D957" s="463">
        <v>0</v>
      </c>
    </row>
    <row r="958" spans="1:4">
      <c r="A958" s="462">
        <v>1089</v>
      </c>
      <c r="B958" s="276" t="s">
        <v>995</v>
      </c>
      <c r="C958" s="462" t="s">
        <v>83</v>
      </c>
      <c r="D958" s="463">
        <v>0</v>
      </c>
    </row>
    <row r="959" spans="1:4">
      <c r="A959" s="462">
        <v>1090</v>
      </c>
      <c r="B959" s="276" t="s">
        <v>996</v>
      </c>
      <c r="C959" s="462" t="s">
        <v>27</v>
      </c>
      <c r="D959" s="463">
        <v>0</v>
      </c>
    </row>
    <row r="960" spans="1:4">
      <c r="A960" s="462">
        <v>1091</v>
      </c>
      <c r="B960" s="276" t="s">
        <v>997</v>
      </c>
      <c r="C960" s="462" t="s">
        <v>998</v>
      </c>
      <c r="D960" s="463">
        <v>96867</v>
      </c>
    </row>
    <row r="961" spans="1:4">
      <c r="A961" s="462">
        <v>1092</v>
      </c>
      <c r="B961" s="276" t="s">
        <v>999</v>
      </c>
      <c r="C961" s="462" t="s">
        <v>998</v>
      </c>
      <c r="D961" s="463">
        <v>0</v>
      </c>
    </row>
    <row r="962" spans="1:4">
      <c r="A962" s="462">
        <v>1093</v>
      </c>
      <c r="B962" s="276" t="s">
        <v>1000</v>
      </c>
      <c r="C962" s="462" t="s">
        <v>30</v>
      </c>
      <c r="D962" s="463">
        <v>0</v>
      </c>
    </row>
    <row r="963" spans="1:4">
      <c r="A963" s="462">
        <v>1094</v>
      </c>
      <c r="B963" s="276" t="s">
        <v>1001</v>
      </c>
      <c r="C963" s="462" t="s">
        <v>27</v>
      </c>
      <c r="D963" s="463">
        <v>0</v>
      </c>
    </row>
    <row r="964" spans="1:4">
      <c r="A964" s="462">
        <v>1095</v>
      </c>
      <c r="B964" s="276" t="s">
        <v>1002</v>
      </c>
      <c r="C964" s="462" t="s">
        <v>27</v>
      </c>
      <c r="D964" s="463">
        <v>22914</v>
      </c>
    </row>
    <row r="965" spans="1:4">
      <c r="A965" s="462">
        <v>1096</v>
      </c>
      <c r="B965" s="276" t="s">
        <v>1003</v>
      </c>
      <c r="C965" s="462" t="s">
        <v>30</v>
      </c>
      <c r="D965" s="463">
        <v>0</v>
      </c>
    </row>
    <row r="966" spans="1:4">
      <c r="A966" s="462">
        <v>1097</v>
      </c>
      <c r="B966" s="276" t="s">
        <v>1004</v>
      </c>
      <c r="C966" s="462" t="s">
        <v>27</v>
      </c>
      <c r="D966" s="463">
        <v>0</v>
      </c>
    </row>
    <row r="967" spans="1:4">
      <c r="A967" s="462">
        <v>1098</v>
      </c>
      <c r="B967" s="276" t="s">
        <v>1005</v>
      </c>
      <c r="C967" s="462" t="s">
        <v>27</v>
      </c>
      <c r="D967" s="463">
        <v>0</v>
      </c>
    </row>
    <row r="968" spans="1:4">
      <c r="A968" s="462">
        <v>1099</v>
      </c>
      <c r="B968" s="276" t="s">
        <v>1006</v>
      </c>
      <c r="C968" s="462" t="s">
        <v>27</v>
      </c>
      <c r="D968" s="463">
        <v>1553</v>
      </c>
    </row>
    <row r="969" spans="1:4">
      <c r="A969" s="462">
        <v>1100</v>
      </c>
      <c r="B969" s="276" t="s">
        <v>1007</v>
      </c>
      <c r="C969" s="462" t="s">
        <v>27</v>
      </c>
      <c r="D969" s="463">
        <v>13625</v>
      </c>
    </row>
    <row r="970" spans="1:4">
      <c r="A970" s="462">
        <v>1101</v>
      </c>
      <c r="B970" s="276" t="s">
        <v>1008</v>
      </c>
      <c r="C970" s="462" t="s">
        <v>27</v>
      </c>
      <c r="D970" s="463">
        <v>5000.7700000000004</v>
      </c>
    </row>
    <row r="971" spans="1:4">
      <c r="A971" s="462">
        <v>1102</v>
      </c>
      <c r="B971" s="276" t="s">
        <v>1009</v>
      </c>
      <c r="C971" s="462" t="s">
        <v>27</v>
      </c>
      <c r="D971" s="463">
        <v>29905</v>
      </c>
    </row>
    <row r="972" spans="1:4">
      <c r="A972" s="462">
        <v>1103</v>
      </c>
      <c r="B972" s="276" t="s">
        <v>1010</v>
      </c>
      <c r="C972" s="462" t="s">
        <v>27</v>
      </c>
      <c r="D972" s="463">
        <v>51543.01</v>
      </c>
    </row>
    <row r="973" spans="1:4">
      <c r="A973" s="462">
        <v>1104</v>
      </c>
      <c r="B973" s="276" t="s">
        <v>1011</v>
      </c>
      <c r="C973" s="462" t="s">
        <v>27</v>
      </c>
      <c r="D973" s="463">
        <v>101906</v>
      </c>
    </row>
    <row r="974" spans="1:4">
      <c r="A974" s="462">
        <v>1105</v>
      </c>
      <c r="B974" s="276" t="s">
        <v>1012</v>
      </c>
      <c r="C974" s="462" t="s">
        <v>27</v>
      </c>
      <c r="D974" s="463">
        <v>0</v>
      </c>
    </row>
    <row r="975" spans="1:4">
      <c r="A975" s="462">
        <v>1106</v>
      </c>
      <c r="B975" s="276" t="s">
        <v>1013</v>
      </c>
      <c r="C975" s="462" t="s">
        <v>27</v>
      </c>
      <c r="D975" s="463">
        <v>0</v>
      </c>
    </row>
    <row r="976" spans="1:4">
      <c r="A976" s="462">
        <v>1107</v>
      </c>
      <c r="B976" s="276" t="s">
        <v>1014</v>
      </c>
      <c r="C976" s="462" t="s">
        <v>27</v>
      </c>
      <c r="D976" s="463">
        <v>0</v>
      </c>
    </row>
    <row r="977" spans="1:4">
      <c r="A977" s="462">
        <v>1108</v>
      </c>
      <c r="B977" s="276" t="s">
        <v>1015</v>
      </c>
      <c r="C977" s="462" t="s">
        <v>27</v>
      </c>
      <c r="D977" s="463">
        <v>0</v>
      </c>
    </row>
    <row r="978" spans="1:4">
      <c r="A978" s="462">
        <v>1109</v>
      </c>
      <c r="B978" s="276" t="s">
        <v>1016</v>
      </c>
      <c r="C978" s="462" t="s">
        <v>27</v>
      </c>
      <c r="D978" s="463">
        <v>0</v>
      </c>
    </row>
    <row r="979" spans="1:4">
      <c r="A979" s="462">
        <v>1110</v>
      </c>
      <c r="B979" s="276" t="s">
        <v>1017</v>
      </c>
      <c r="C979" s="462" t="s">
        <v>27</v>
      </c>
      <c r="D979" s="463">
        <v>0</v>
      </c>
    </row>
    <row r="980" spans="1:4">
      <c r="A980" s="462">
        <v>1111</v>
      </c>
      <c r="B980" s="276" t="s">
        <v>1018</v>
      </c>
      <c r="C980" s="462" t="s">
        <v>27</v>
      </c>
      <c r="D980" s="463">
        <v>6758.24</v>
      </c>
    </row>
    <row r="981" spans="1:4">
      <c r="A981" s="462">
        <v>1112</v>
      </c>
      <c r="B981" s="276" t="s">
        <v>1019</v>
      </c>
      <c r="C981" s="462" t="s">
        <v>27</v>
      </c>
      <c r="D981" s="463">
        <v>0</v>
      </c>
    </row>
    <row r="982" spans="1:4">
      <c r="A982" s="462">
        <v>1113</v>
      </c>
      <c r="B982" s="276" t="s">
        <v>1020</v>
      </c>
      <c r="C982" s="462" t="s">
        <v>27</v>
      </c>
      <c r="D982" s="463">
        <v>0</v>
      </c>
    </row>
    <row r="983" spans="1:4">
      <c r="A983" s="462">
        <v>1114</v>
      </c>
      <c r="B983" s="276" t="s">
        <v>1021</v>
      </c>
      <c r="C983" s="462" t="s">
        <v>27</v>
      </c>
      <c r="D983" s="463">
        <v>0</v>
      </c>
    </row>
    <row r="984" spans="1:4">
      <c r="A984" s="462">
        <v>1115</v>
      </c>
      <c r="B984" s="276" t="s">
        <v>1022</v>
      </c>
      <c r="C984" s="462" t="s">
        <v>30</v>
      </c>
      <c r="D984" s="463">
        <v>0</v>
      </c>
    </row>
    <row r="985" spans="1:4">
      <c r="A985" s="462">
        <v>1116</v>
      </c>
      <c r="B985" s="276" t="s">
        <v>1023</v>
      </c>
      <c r="C985" s="462" t="s">
        <v>27</v>
      </c>
      <c r="D985" s="463">
        <v>415</v>
      </c>
    </row>
    <row r="986" spans="1:4">
      <c r="A986" s="462">
        <v>1117</v>
      </c>
      <c r="B986" s="276" t="s">
        <v>1024</v>
      </c>
      <c r="C986" s="462" t="s">
        <v>27</v>
      </c>
      <c r="D986" s="463">
        <v>0</v>
      </c>
    </row>
    <row r="987" spans="1:4">
      <c r="A987" s="462">
        <v>1118</v>
      </c>
      <c r="B987" s="276" t="s">
        <v>1025</v>
      </c>
      <c r="C987" s="462" t="s">
        <v>27</v>
      </c>
      <c r="D987" s="463">
        <v>0</v>
      </c>
    </row>
    <row r="988" spans="1:4">
      <c r="A988" s="462">
        <v>1119</v>
      </c>
      <c r="B988" s="276" t="s">
        <v>1026</v>
      </c>
      <c r="C988" s="462" t="s">
        <v>44</v>
      </c>
      <c r="D988" s="463">
        <v>0</v>
      </c>
    </row>
    <row r="989" spans="1:4">
      <c r="A989" s="462">
        <v>1120</v>
      </c>
      <c r="B989" s="276" t="s">
        <v>1027</v>
      </c>
      <c r="C989" s="462" t="s">
        <v>30</v>
      </c>
      <c r="D989" s="463">
        <v>7138</v>
      </c>
    </row>
    <row r="990" spans="1:4">
      <c r="A990" s="462">
        <v>1121</v>
      </c>
      <c r="B990" s="276" t="s">
        <v>1028</v>
      </c>
      <c r="C990" s="462" t="s">
        <v>30</v>
      </c>
      <c r="D990" s="463">
        <v>16161</v>
      </c>
    </row>
    <row r="991" spans="1:4">
      <c r="A991" s="462">
        <v>1122</v>
      </c>
      <c r="B991" s="276" t="s">
        <v>1029</v>
      </c>
      <c r="C991" s="462" t="s">
        <v>27</v>
      </c>
      <c r="D991" s="463">
        <v>313.01</v>
      </c>
    </row>
    <row r="992" spans="1:4">
      <c r="A992" s="462">
        <v>1123</v>
      </c>
      <c r="B992" s="276" t="s">
        <v>1030</v>
      </c>
      <c r="C992" s="462" t="s">
        <v>27</v>
      </c>
      <c r="D992" s="463">
        <v>82321</v>
      </c>
    </row>
    <row r="993" spans="1:4">
      <c r="A993" s="462">
        <v>1124</v>
      </c>
      <c r="B993" s="276" t="s">
        <v>1031</v>
      </c>
      <c r="C993" s="462" t="s">
        <v>27</v>
      </c>
      <c r="D993" s="463">
        <v>0</v>
      </c>
    </row>
    <row r="994" spans="1:4">
      <c r="A994" s="462">
        <v>1125</v>
      </c>
      <c r="B994" s="276" t="s">
        <v>1032</v>
      </c>
      <c r="C994" s="462" t="s">
        <v>27</v>
      </c>
      <c r="D994" s="463">
        <v>988320</v>
      </c>
    </row>
    <row r="995" spans="1:4">
      <c r="A995" s="462">
        <v>1126</v>
      </c>
      <c r="B995" s="276" t="s">
        <v>1033</v>
      </c>
      <c r="C995" s="462" t="s">
        <v>27</v>
      </c>
      <c r="D995" s="463">
        <v>0</v>
      </c>
    </row>
    <row r="996" spans="1:4">
      <c r="A996" s="462">
        <v>1127</v>
      </c>
      <c r="B996" s="276" t="s">
        <v>1034</v>
      </c>
      <c r="C996" s="462" t="s">
        <v>27</v>
      </c>
      <c r="D996" s="463">
        <v>0</v>
      </c>
    </row>
    <row r="997" spans="1:4">
      <c r="A997" s="462">
        <v>1130</v>
      </c>
      <c r="B997" s="276" t="s">
        <v>1035</v>
      </c>
      <c r="C997" s="462" t="s">
        <v>27</v>
      </c>
      <c r="D997" s="463">
        <v>0</v>
      </c>
    </row>
    <row r="998" spans="1:4">
      <c r="A998" s="462">
        <v>1132</v>
      </c>
      <c r="B998" s="276" t="s">
        <v>1036</v>
      </c>
      <c r="C998" s="462" t="s">
        <v>27</v>
      </c>
      <c r="D998" s="463">
        <v>0</v>
      </c>
    </row>
    <row r="999" spans="1:4">
      <c r="A999" s="462">
        <v>1134</v>
      </c>
      <c r="B999" s="276" t="s">
        <v>1037</v>
      </c>
      <c r="C999" s="462" t="s">
        <v>27</v>
      </c>
      <c r="D999" s="463">
        <v>0</v>
      </c>
    </row>
    <row r="1000" spans="1:4">
      <c r="A1000" s="462">
        <v>1135</v>
      </c>
      <c r="B1000" s="276" t="s">
        <v>1038</v>
      </c>
      <c r="C1000" s="462" t="s">
        <v>30</v>
      </c>
      <c r="D1000" s="463">
        <v>65302</v>
      </c>
    </row>
    <row r="1001" spans="1:4">
      <c r="A1001" s="462">
        <v>1136</v>
      </c>
      <c r="B1001" s="276" t="s">
        <v>1039</v>
      </c>
      <c r="C1001" s="462" t="s">
        <v>30</v>
      </c>
      <c r="D1001" s="463">
        <v>178983</v>
      </c>
    </row>
    <row r="1002" spans="1:4">
      <c r="A1002" s="462">
        <v>1137</v>
      </c>
      <c r="B1002" s="276" t="s">
        <v>1040</v>
      </c>
      <c r="C1002" s="462" t="s">
        <v>27</v>
      </c>
      <c r="D1002" s="463">
        <v>71778</v>
      </c>
    </row>
    <row r="1003" spans="1:4">
      <c r="A1003" s="462">
        <v>1138</v>
      </c>
      <c r="B1003" s="276" t="s">
        <v>1041</v>
      </c>
      <c r="C1003" s="462" t="s">
        <v>27</v>
      </c>
      <c r="D1003" s="463">
        <v>0</v>
      </c>
    </row>
    <row r="1004" spans="1:4">
      <c r="A1004" s="462">
        <v>1139</v>
      </c>
      <c r="B1004" s="276" t="s">
        <v>1042</v>
      </c>
      <c r="C1004" s="462" t="s">
        <v>27</v>
      </c>
      <c r="D1004" s="463">
        <v>0</v>
      </c>
    </row>
    <row r="1005" spans="1:4">
      <c r="A1005" s="462">
        <v>1140</v>
      </c>
      <c r="B1005" s="276" t="s">
        <v>1043</v>
      </c>
      <c r="C1005" s="462" t="s">
        <v>27</v>
      </c>
      <c r="D1005" s="463">
        <v>0</v>
      </c>
    </row>
    <row r="1006" spans="1:4">
      <c r="A1006" s="462">
        <v>1141</v>
      </c>
      <c r="B1006" s="276" t="s">
        <v>1044</v>
      </c>
      <c r="C1006" s="462" t="s">
        <v>27</v>
      </c>
      <c r="D1006" s="463">
        <v>0</v>
      </c>
    </row>
    <row r="1007" spans="1:4">
      <c r="A1007" s="462">
        <v>1142</v>
      </c>
      <c r="B1007" s="276" t="s">
        <v>1045</v>
      </c>
      <c r="C1007" s="462" t="s">
        <v>27</v>
      </c>
      <c r="D1007" s="463">
        <v>555371</v>
      </c>
    </row>
    <row r="1008" spans="1:4">
      <c r="A1008" s="462">
        <v>1143</v>
      </c>
      <c r="B1008" s="276" t="s">
        <v>1046</v>
      </c>
      <c r="C1008" s="462" t="s">
        <v>27</v>
      </c>
      <c r="D1008" s="463">
        <v>0</v>
      </c>
    </row>
    <row r="1009" spans="1:4">
      <c r="A1009" s="462">
        <v>1144</v>
      </c>
      <c r="B1009" s="276" t="s">
        <v>1047</v>
      </c>
      <c r="C1009" s="462" t="s">
        <v>27</v>
      </c>
      <c r="D1009" s="463">
        <v>11409.12</v>
      </c>
    </row>
    <row r="1010" spans="1:4">
      <c r="A1010" s="462">
        <v>1145</v>
      </c>
      <c r="B1010" s="276" t="s">
        <v>1048</v>
      </c>
      <c r="C1010" s="462" t="s">
        <v>30</v>
      </c>
      <c r="D1010" s="463">
        <v>0</v>
      </c>
    </row>
    <row r="1011" spans="1:4">
      <c r="A1011" s="462">
        <v>1146</v>
      </c>
      <c r="B1011" s="276" t="s">
        <v>1049</v>
      </c>
      <c r="C1011" s="462" t="s">
        <v>30</v>
      </c>
      <c r="D1011" s="463">
        <v>105312</v>
      </c>
    </row>
    <row r="1012" spans="1:4">
      <c r="A1012" s="462">
        <v>1147</v>
      </c>
      <c r="B1012" s="276" t="s">
        <v>1050</v>
      </c>
      <c r="C1012" s="462" t="s">
        <v>30</v>
      </c>
      <c r="D1012" s="463">
        <v>0</v>
      </c>
    </row>
    <row r="1013" spans="1:4">
      <c r="A1013" s="462">
        <v>1148</v>
      </c>
      <c r="B1013" s="276" t="s">
        <v>1051</v>
      </c>
      <c r="C1013" s="462" t="s">
        <v>30</v>
      </c>
      <c r="D1013" s="463">
        <v>22751</v>
      </c>
    </row>
    <row r="1014" spans="1:4">
      <c r="A1014" s="462">
        <v>1149</v>
      </c>
      <c r="B1014" s="276" t="s">
        <v>1052</v>
      </c>
      <c r="C1014" s="462" t="s">
        <v>30</v>
      </c>
      <c r="D1014" s="463">
        <v>12878</v>
      </c>
    </row>
    <row r="1015" spans="1:4">
      <c r="A1015" s="462">
        <v>1150</v>
      </c>
      <c r="B1015" s="276" t="s">
        <v>1053</v>
      </c>
      <c r="C1015" s="462" t="s">
        <v>30</v>
      </c>
      <c r="D1015" s="463">
        <v>23289</v>
      </c>
    </row>
    <row r="1016" spans="1:4">
      <c r="A1016" s="462">
        <v>1151</v>
      </c>
      <c r="B1016" s="276" t="s">
        <v>1054</v>
      </c>
      <c r="C1016" s="462" t="s">
        <v>30</v>
      </c>
      <c r="D1016" s="463">
        <v>45066</v>
      </c>
    </row>
    <row r="1017" spans="1:4">
      <c r="A1017" s="462">
        <v>1152</v>
      </c>
      <c r="B1017" s="276" t="s">
        <v>1055</v>
      </c>
      <c r="C1017" s="462" t="s">
        <v>30</v>
      </c>
      <c r="D1017" s="463">
        <v>64422.01</v>
      </c>
    </row>
    <row r="1018" spans="1:4">
      <c r="A1018" s="462">
        <v>1153</v>
      </c>
      <c r="B1018" s="276" t="s">
        <v>1056</v>
      </c>
      <c r="C1018" s="462" t="s">
        <v>30</v>
      </c>
      <c r="D1018" s="463">
        <v>94091</v>
      </c>
    </row>
    <row r="1019" spans="1:4">
      <c r="A1019" s="462">
        <v>1154</v>
      </c>
      <c r="B1019" s="276" t="s">
        <v>1057</v>
      </c>
      <c r="C1019" s="462" t="s">
        <v>27</v>
      </c>
      <c r="D1019" s="463">
        <v>0</v>
      </c>
    </row>
    <row r="1020" spans="1:4">
      <c r="A1020" s="462">
        <v>1155</v>
      </c>
      <c r="B1020" s="276" t="s">
        <v>1058</v>
      </c>
      <c r="C1020" s="462" t="s">
        <v>27</v>
      </c>
      <c r="D1020" s="463">
        <v>0</v>
      </c>
    </row>
    <row r="1021" spans="1:4">
      <c r="A1021" s="462">
        <v>1156</v>
      </c>
      <c r="B1021" s="276" t="s">
        <v>1059</v>
      </c>
      <c r="C1021" s="462" t="s">
        <v>27</v>
      </c>
      <c r="D1021" s="463">
        <v>0</v>
      </c>
    </row>
    <row r="1022" spans="1:4">
      <c r="A1022" s="462">
        <v>1157</v>
      </c>
      <c r="B1022" s="276" t="s">
        <v>1060</v>
      </c>
      <c r="C1022" s="462" t="s">
        <v>27</v>
      </c>
      <c r="D1022" s="463">
        <v>0</v>
      </c>
    </row>
    <row r="1023" spans="1:4">
      <c r="A1023" s="462">
        <v>1158</v>
      </c>
      <c r="B1023" s="276" t="s">
        <v>1061</v>
      </c>
      <c r="C1023" s="462" t="s">
        <v>27</v>
      </c>
      <c r="D1023" s="463">
        <v>0</v>
      </c>
    </row>
    <row r="1024" spans="1:4">
      <c r="A1024" s="462">
        <v>1159</v>
      </c>
      <c r="B1024" s="276" t="s">
        <v>1062</v>
      </c>
      <c r="C1024" s="462" t="s">
        <v>27</v>
      </c>
      <c r="D1024" s="463">
        <v>0</v>
      </c>
    </row>
    <row r="1025" spans="1:4">
      <c r="A1025" s="462">
        <v>1160</v>
      </c>
      <c r="B1025" s="276" t="s">
        <v>1063</v>
      </c>
      <c r="C1025" s="462" t="s">
        <v>30</v>
      </c>
      <c r="D1025" s="463">
        <v>0</v>
      </c>
    </row>
    <row r="1026" spans="1:4">
      <c r="A1026" s="462">
        <v>1161</v>
      </c>
      <c r="B1026" s="276" t="s">
        <v>1064</v>
      </c>
      <c r="C1026" s="462" t="s">
        <v>30</v>
      </c>
      <c r="D1026" s="463">
        <v>156782</v>
      </c>
    </row>
    <row r="1027" spans="1:4">
      <c r="A1027" s="462">
        <v>1162</v>
      </c>
      <c r="B1027" s="276" t="s">
        <v>1065</v>
      </c>
      <c r="C1027" s="462" t="s">
        <v>30</v>
      </c>
      <c r="D1027" s="463">
        <v>349055</v>
      </c>
    </row>
    <row r="1028" spans="1:4">
      <c r="A1028" s="462">
        <v>1163</v>
      </c>
      <c r="B1028" s="276" t="s">
        <v>1066</v>
      </c>
      <c r="C1028" s="462" t="s">
        <v>27</v>
      </c>
      <c r="D1028" s="463">
        <v>0</v>
      </c>
    </row>
    <row r="1029" spans="1:4">
      <c r="A1029" s="462">
        <v>1164</v>
      </c>
      <c r="B1029" s="276" t="s">
        <v>1067</v>
      </c>
      <c r="C1029" s="462" t="s">
        <v>30</v>
      </c>
      <c r="D1029" s="463">
        <v>22758</v>
      </c>
    </row>
    <row r="1030" spans="1:4">
      <c r="A1030" s="462">
        <v>1165</v>
      </c>
      <c r="B1030" s="276" t="s">
        <v>1068</v>
      </c>
      <c r="C1030" s="462" t="s">
        <v>27</v>
      </c>
      <c r="D1030" s="463">
        <v>0</v>
      </c>
    </row>
    <row r="1031" spans="1:4">
      <c r="A1031" s="462">
        <v>1167</v>
      </c>
      <c r="B1031" s="276" t="s">
        <v>1069</v>
      </c>
      <c r="C1031" s="462" t="s">
        <v>27</v>
      </c>
      <c r="D1031" s="463">
        <v>0</v>
      </c>
    </row>
    <row r="1032" spans="1:4">
      <c r="A1032" s="462">
        <v>1168</v>
      </c>
      <c r="B1032" s="276" t="s">
        <v>1070</v>
      </c>
      <c r="C1032" s="462" t="s">
        <v>27</v>
      </c>
      <c r="D1032" s="463">
        <v>0</v>
      </c>
    </row>
    <row r="1033" spans="1:4">
      <c r="A1033" s="462">
        <v>1169</v>
      </c>
      <c r="B1033" s="276" t="s">
        <v>1071</v>
      </c>
      <c r="C1033" s="462" t="s">
        <v>27</v>
      </c>
      <c r="D1033" s="463">
        <v>0</v>
      </c>
    </row>
    <row r="1034" spans="1:4">
      <c r="A1034" s="462">
        <v>1170</v>
      </c>
      <c r="B1034" s="276" t="s">
        <v>1072</v>
      </c>
      <c r="C1034" s="462" t="s">
        <v>27</v>
      </c>
      <c r="D1034" s="463">
        <v>0</v>
      </c>
    </row>
    <row r="1035" spans="1:4">
      <c r="A1035" s="462">
        <v>1171</v>
      </c>
      <c r="B1035" s="276" t="s">
        <v>1073</v>
      </c>
      <c r="C1035" s="462" t="s">
        <v>27</v>
      </c>
      <c r="D1035" s="463">
        <v>0</v>
      </c>
    </row>
    <row r="1036" spans="1:4">
      <c r="A1036" s="462">
        <v>1172</v>
      </c>
      <c r="B1036" s="276" t="s">
        <v>1074</v>
      </c>
      <c r="C1036" s="462" t="s">
        <v>27</v>
      </c>
      <c r="D1036" s="463">
        <v>0</v>
      </c>
    </row>
    <row r="1037" spans="1:4">
      <c r="A1037" s="462">
        <v>1174</v>
      </c>
      <c r="B1037" s="276" t="s">
        <v>1075</v>
      </c>
      <c r="C1037" s="462" t="s">
        <v>27</v>
      </c>
      <c r="D1037" s="463">
        <v>0</v>
      </c>
    </row>
    <row r="1038" spans="1:4">
      <c r="A1038" s="462">
        <v>1175</v>
      </c>
      <c r="B1038" s="276" t="s">
        <v>1076</v>
      </c>
      <c r="C1038" s="462" t="s">
        <v>27</v>
      </c>
      <c r="D1038" s="463">
        <v>54514</v>
      </c>
    </row>
    <row r="1039" spans="1:4">
      <c r="A1039" s="462">
        <v>1176</v>
      </c>
      <c r="B1039" s="276" t="s">
        <v>1077</v>
      </c>
      <c r="C1039" s="462" t="s">
        <v>27</v>
      </c>
      <c r="D1039" s="463">
        <v>100770</v>
      </c>
    </row>
    <row r="1040" spans="1:4">
      <c r="A1040" s="462">
        <v>1177</v>
      </c>
      <c r="B1040" s="276" t="s">
        <v>1078</v>
      </c>
      <c r="C1040" s="462" t="s">
        <v>27</v>
      </c>
      <c r="D1040" s="463">
        <v>0</v>
      </c>
    </row>
    <row r="1041" spans="1:4">
      <c r="A1041" s="462">
        <v>1178</v>
      </c>
      <c r="B1041" s="276" t="s">
        <v>1079</v>
      </c>
      <c r="C1041" s="462" t="s">
        <v>27</v>
      </c>
      <c r="D1041" s="463">
        <v>0</v>
      </c>
    </row>
    <row r="1042" spans="1:4">
      <c r="A1042" s="462">
        <v>1179</v>
      </c>
      <c r="B1042" s="276" t="s">
        <v>1080</v>
      </c>
      <c r="C1042" s="462" t="s">
        <v>27</v>
      </c>
      <c r="D1042" s="463">
        <v>10465.799999999999</v>
      </c>
    </row>
    <row r="1043" spans="1:4">
      <c r="A1043" s="462">
        <v>1180</v>
      </c>
      <c r="B1043" s="276" t="s">
        <v>1081</v>
      </c>
      <c r="C1043" s="462" t="s">
        <v>27</v>
      </c>
      <c r="D1043" s="463">
        <v>0</v>
      </c>
    </row>
    <row r="1044" spans="1:4">
      <c r="A1044" s="462">
        <v>1182</v>
      </c>
      <c r="B1044" s="276" t="s">
        <v>1082</v>
      </c>
      <c r="C1044" s="462" t="s">
        <v>27</v>
      </c>
      <c r="D1044" s="463">
        <v>92923.01</v>
      </c>
    </row>
    <row r="1045" spans="1:4">
      <c r="A1045" s="462">
        <v>1183</v>
      </c>
      <c r="B1045" s="276" t="s">
        <v>1083</v>
      </c>
      <c r="C1045" s="462" t="s">
        <v>27</v>
      </c>
      <c r="D1045" s="463">
        <v>0</v>
      </c>
    </row>
    <row r="1046" spans="1:4">
      <c r="A1046" s="462">
        <v>1184</v>
      </c>
      <c r="B1046" s="276" t="s">
        <v>1084</v>
      </c>
      <c r="C1046" s="462" t="s">
        <v>27</v>
      </c>
      <c r="D1046" s="463">
        <v>0</v>
      </c>
    </row>
    <row r="1047" spans="1:4">
      <c r="A1047" s="462">
        <v>1185</v>
      </c>
      <c r="B1047" s="276" t="s">
        <v>1085</v>
      </c>
      <c r="C1047" s="462" t="s">
        <v>27</v>
      </c>
      <c r="D1047" s="463">
        <v>15727.82</v>
      </c>
    </row>
    <row r="1048" spans="1:4">
      <c r="A1048" s="462">
        <v>1186</v>
      </c>
      <c r="B1048" s="276" t="s">
        <v>1086</v>
      </c>
      <c r="C1048" s="462" t="s">
        <v>27</v>
      </c>
      <c r="D1048" s="463">
        <v>0</v>
      </c>
    </row>
    <row r="1049" spans="1:4">
      <c r="A1049" s="462">
        <v>1187</v>
      </c>
      <c r="B1049" s="276" t="s">
        <v>1087</v>
      </c>
      <c r="C1049" s="462" t="s">
        <v>27</v>
      </c>
      <c r="D1049" s="463">
        <v>0</v>
      </c>
    </row>
    <row r="1050" spans="1:4">
      <c r="A1050" s="462">
        <v>1188</v>
      </c>
      <c r="B1050" s="276" t="s">
        <v>1088</v>
      </c>
      <c r="C1050" s="462" t="s">
        <v>27</v>
      </c>
      <c r="D1050" s="463">
        <v>0</v>
      </c>
    </row>
    <row r="1051" spans="1:4">
      <c r="A1051" s="462">
        <v>1189</v>
      </c>
      <c r="B1051" s="276" t="s">
        <v>1089</v>
      </c>
      <c r="C1051" s="462" t="s">
        <v>27</v>
      </c>
      <c r="D1051" s="463">
        <v>0</v>
      </c>
    </row>
    <row r="1052" spans="1:4">
      <c r="A1052" s="462">
        <v>1190</v>
      </c>
      <c r="B1052" s="276" t="s">
        <v>1090</v>
      </c>
      <c r="C1052" s="462" t="s">
        <v>27</v>
      </c>
      <c r="D1052" s="463">
        <v>0</v>
      </c>
    </row>
    <row r="1053" spans="1:4">
      <c r="A1053" s="462">
        <v>1191</v>
      </c>
      <c r="B1053" s="276" t="s">
        <v>1091</v>
      </c>
      <c r="C1053" s="462" t="s">
        <v>27</v>
      </c>
      <c r="D1053" s="463">
        <v>0</v>
      </c>
    </row>
    <row r="1054" spans="1:4">
      <c r="A1054" s="462">
        <v>1192</v>
      </c>
      <c r="B1054" s="276" t="s">
        <v>1092</v>
      </c>
      <c r="C1054" s="462" t="s">
        <v>27</v>
      </c>
      <c r="D1054" s="463">
        <v>0</v>
      </c>
    </row>
    <row r="1055" spans="1:4">
      <c r="A1055" s="462">
        <v>1193</v>
      </c>
      <c r="B1055" s="276" t="s">
        <v>1093</v>
      </c>
      <c r="C1055" s="462" t="s">
        <v>27</v>
      </c>
      <c r="D1055" s="463">
        <v>102089</v>
      </c>
    </row>
    <row r="1056" spans="1:4">
      <c r="A1056" s="462">
        <v>1194</v>
      </c>
      <c r="B1056" s="276" t="s">
        <v>1094</v>
      </c>
      <c r="C1056" s="462" t="s">
        <v>27</v>
      </c>
      <c r="D1056" s="463">
        <v>0</v>
      </c>
    </row>
    <row r="1057" spans="1:4">
      <c r="A1057" s="462">
        <v>1195</v>
      </c>
      <c r="B1057" s="276" t="s">
        <v>1095</v>
      </c>
      <c r="C1057" s="462" t="s">
        <v>27</v>
      </c>
      <c r="D1057" s="463">
        <v>0</v>
      </c>
    </row>
    <row r="1058" spans="1:4">
      <c r="A1058" s="462">
        <v>1196</v>
      </c>
      <c r="B1058" s="276" t="s">
        <v>1096</v>
      </c>
      <c r="C1058" s="462" t="s">
        <v>27</v>
      </c>
      <c r="D1058" s="463">
        <v>0</v>
      </c>
    </row>
    <row r="1059" spans="1:4">
      <c r="A1059" s="462">
        <v>1197</v>
      </c>
      <c r="B1059" s="276" t="s">
        <v>1097</v>
      </c>
      <c r="C1059" s="462" t="s">
        <v>27</v>
      </c>
      <c r="D1059" s="463">
        <v>0</v>
      </c>
    </row>
    <row r="1060" spans="1:4">
      <c r="A1060" s="462">
        <v>1198</v>
      </c>
      <c r="B1060" s="276" t="s">
        <v>1098</v>
      </c>
      <c r="C1060" s="462" t="s">
        <v>27</v>
      </c>
      <c r="D1060" s="463">
        <v>0</v>
      </c>
    </row>
    <row r="1061" spans="1:4">
      <c r="A1061" s="462">
        <v>1199</v>
      </c>
      <c r="B1061" s="276" t="s">
        <v>1099</v>
      </c>
      <c r="C1061" s="462" t="s">
        <v>27</v>
      </c>
      <c r="D1061" s="463">
        <v>0</v>
      </c>
    </row>
    <row r="1062" spans="1:4">
      <c r="A1062" s="462">
        <v>1200</v>
      </c>
      <c r="B1062" s="276" t="s">
        <v>1100</v>
      </c>
      <c r="C1062" s="462" t="s">
        <v>27</v>
      </c>
      <c r="D1062" s="463">
        <v>0</v>
      </c>
    </row>
    <row r="1063" spans="1:4">
      <c r="A1063" s="462">
        <v>1201</v>
      </c>
      <c r="B1063" s="276" t="s">
        <v>1101</v>
      </c>
      <c r="C1063" s="462" t="s">
        <v>27</v>
      </c>
      <c r="D1063" s="463">
        <v>0</v>
      </c>
    </row>
    <row r="1064" spans="1:4">
      <c r="A1064" s="462">
        <v>1202</v>
      </c>
      <c r="B1064" s="276" t="s">
        <v>1102</v>
      </c>
      <c r="C1064" s="462" t="s">
        <v>27</v>
      </c>
      <c r="D1064" s="463">
        <v>0</v>
      </c>
    </row>
    <row r="1065" spans="1:4">
      <c r="A1065" s="462">
        <v>1203</v>
      </c>
      <c r="B1065" s="276" t="s">
        <v>1103</v>
      </c>
      <c r="C1065" s="462" t="s">
        <v>27</v>
      </c>
      <c r="D1065" s="463">
        <v>167818</v>
      </c>
    </row>
    <row r="1066" spans="1:4">
      <c r="A1066" s="462">
        <v>1204</v>
      </c>
      <c r="B1066" s="276" t="s">
        <v>1104</v>
      </c>
      <c r="C1066" s="462" t="s">
        <v>27</v>
      </c>
      <c r="D1066" s="463">
        <v>0</v>
      </c>
    </row>
    <row r="1067" spans="1:4">
      <c r="A1067" s="462">
        <v>1205</v>
      </c>
      <c r="B1067" s="276" t="s">
        <v>1105</v>
      </c>
      <c r="C1067" s="462" t="s">
        <v>44</v>
      </c>
      <c r="D1067" s="463">
        <v>0</v>
      </c>
    </row>
    <row r="1068" spans="1:4">
      <c r="A1068" s="462">
        <v>1206</v>
      </c>
      <c r="B1068" s="276" t="s">
        <v>1106</v>
      </c>
      <c r="C1068" s="462" t="s">
        <v>44</v>
      </c>
      <c r="D1068" s="463">
        <v>0</v>
      </c>
    </row>
    <row r="1069" spans="1:4">
      <c r="A1069" s="462">
        <v>1207</v>
      </c>
      <c r="B1069" s="276" t="s">
        <v>1107</v>
      </c>
      <c r="C1069" s="462" t="s">
        <v>44</v>
      </c>
      <c r="D1069" s="463">
        <v>174360.07</v>
      </c>
    </row>
    <row r="1070" spans="1:4">
      <c r="A1070" s="462">
        <v>1208</v>
      </c>
      <c r="B1070" s="276" t="s">
        <v>1108</v>
      </c>
      <c r="C1070" s="462" t="s">
        <v>44</v>
      </c>
      <c r="D1070" s="463">
        <v>134983.22</v>
      </c>
    </row>
    <row r="1071" spans="1:4">
      <c r="A1071" s="462">
        <v>1211</v>
      </c>
      <c r="B1071" s="276" t="s">
        <v>1109</v>
      </c>
      <c r="C1071" s="462" t="s">
        <v>44</v>
      </c>
      <c r="D1071" s="463">
        <v>0</v>
      </c>
    </row>
    <row r="1072" spans="1:4">
      <c r="A1072" s="462">
        <v>1212</v>
      </c>
      <c r="B1072" s="276" t="s">
        <v>1110</v>
      </c>
      <c r="C1072" s="462" t="s">
        <v>27</v>
      </c>
      <c r="D1072" s="463">
        <v>6033</v>
      </c>
    </row>
    <row r="1073" spans="1:4">
      <c r="A1073" s="462">
        <v>1213</v>
      </c>
      <c r="B1073" s="276" t="s">
        <v>1111</v>
      </c>
      <c r="C1073" s="462" t="s">
        <v>27</v>
      </c>
      <c r="D1073" s="463">
        <v>0</v>
      </c>
    </row>
    <row r="1074" spans="1:4">
      <c r="A1074" s="462">
        <v>1214</v>
      </c>
      <c r="B1074" s="276" t="s">
        <v>1112</v>
      </c>
      <c r="C1074" s="462" t="s">
        <v>44</v>
      </c>
      <c r="D1074" s="463">
        <v>0</v>
      </c>
    </row>
    <row r="1075" spans="1:4">
      <c r="A1075" s="462">
        <v>1215</v>
      </c>
      <c r="B1075" s="276" t="s">
        <v>1113</v>
      </c>
      <c r="C1075" s="462" t="s">
        <v>148</v>
      </c>
      <c r="D1075" s="463">
        <v>69369</v>
      </c>
    </row>
    <row r="1076" spans="1:4">
      <c r="A1076" s="462">
        <v>1216</v>
      </c>
      <c r="B1076" s="276" t="s">
        <v>1114</v>
      </c>
      <c r="C1076" s="462" t="s">
        <v>44</v>
      </c>
      <c r="D1076" s="463">
        <v>0</v>
      </c>
    </row>
    <row r="1077" spans="1:4">
      <c r="A1077" s="462">
        <v>1217</v>
      </c>
      <c r="B1077" s="276" t="s">
        <v>1115</v>
      </c>
      <c r="C1077" s="462" t="s">
        <v>44</v>
      </c>
      <c r="D1077" s="463">
        <v>0</v>
      </c>
    </row>
    <row r="1078" spans="1:4">
      <c r="A1078" s="462">
        <v>1218</v>
      </c>
      <c r="B1078" s="276" t="s">
        <v>1116</v>
      </c>
      <c r="C1078" s="462" t="s">
        <v>44</v>
      </c>
      <c r="D1078" s="463">
        <v>0</v>
      </c>
    </row>
    <row r="1079" spans="1:4">
      <c r="A1079" s="462">
        <v>1219</v>
      </c>
      <c r="B1079" s="276" t="s">
        <v>1117</v>
      </c>
      <c r="C1079" s="462" t="s">
        <v>44</v>
      </c>
      <c r="D1079" s="463">
        <v>0</v>
      </c>
    </row>
    <row r="1080" spans="1:4">
      <c r="A1080" s="462">
        <v>1220</v>
      </c>
      <c r="B1080" s="276" t="s">
        <v>1118</v>
      </c>
      <c r="C1080" s="462" t="s">
        <v>44</v>
      </c>
      <c r="D1080" s="463">
        <v>0</v>
      </c>
    </row>
    <row r="1081" spans="1:4">
      <c r="A1081" s="462">
        <v>1221</v>
      </c>
      <c r="B1081" s="276" t="s">
        <v>1119</v>
      </c>
      <c r="C1081" s="462" t="s">
        <v>27</v>
      </c>
      <c r="D1081" s="463">
        <v>3097</v>
      </c>
    </row>
    <row r="1082" spans="1:4">
      <c r="A1082" s="462">
        <v>1222</v>
      </c>
      <c r="B1082" s="276" t="s">
        <v>1120</v>
      </c>
      <c r="C1082" s="462" t="s">
        <v>30</v>
      </c>
      <c r="D1082" s="463">
        <v>0</v>
      </c>
    </row>
    <row r="1083" spans="1:4">
      <c r="A1083" s="462">
        <v>1225</v>
      </c>
      <c r="B1083" s="276" t="s">
        <v>1121</v>
      </c>
      <c r="C1083" s="462" t="s">
        <v>1122</v>
      </c>
      <c r="D1083" s="463">
        <v>104130</v>
      </c>
    </row>
    <row r="1084" spans="1:4">
      <c r="A1084" s="462">
        <v>1226</v>
      </c>
      <c r="B1084" s="276" t="s">
        <v>1123</v>
      </c>
      <c r="C1084" s="462" t="s">
        <v>27</v>
      </c>
      <c r="D1084" s="463">
        <v>8937</v>
      </c>
    </row>
    <row r="1085" spans="1:4">
      <c r="A1085" s="462">
        <v>1228</v>
      </c>
      <c r="B1085" s="276" t="s">
        <v>1124</v>
      </c>
      <c r="C1085" s="462" t="s">
        <v>27</v>
      </c>
      <c r="D1085" s="463">
        <v>0</v>
      </c>
    </row>
    <row r="1086" spans="1:4">
      <c r="A1086" s="462">
        <v>1229</v>
      </c>
      <c r="B1086" s="276" t="s">
        <v>1125</v>
      </c>
      <c r="C1086" s="462" t="s">
        <v>27</v>
      </c>
      <c r="D1086" s="463">
        <v>0</v>
      </c>
    </row>
    <row r="1087" spans="1:4">
      <c r="A1087" s="462">
        <v>1230</v>
      </c>
      <c r="B1087" s="276" t="s">
        <v>1126</v>
      </c>
      <c r="C1087" s="462" t="s">
        <v>27</v>
      </c>
      <c r="D1087" s="463">
        <v>9943</v>
      </c>
    </row>
    <row r="1088" spans="1:4">
      <c r="A1088" s="462">
        <v>1231</v>
      </c>
      <c r="B1088" s="276" t="s">
        <v>1127</v>
      </c>
      <c r="C1088" s="462" t="s">
        <v>27</v>
      </c>
      <c r="D1088" s="463">
        <v>4042</v>
      </c>
    </row>
    <row r="1089" spans="1:4">
      <c r="A1089" s="462">
        <v>1234</v>
      </c>
      <c r="B1089" s="276" t="s">
        <v>1128</v>
      </c>
      <c r="C1089" s="462" t="s">
        <v>27</v>
      </c>
      <c r="D1089" s="463">
        <v>4561</v>
      </c>
    </row>
    <row r="1090" spans="1:4">
      <c r="A1090" s="462">
        <v>1235</v>
      </c>
      <c r="B1090" s="276" t="s">
        <v>1129</v>
      </c>
      <c r="C1090" s="462" t="s">
        <v>30</v>
      </c>
      <c r="D1090" s="463">
        <v>0</v>
      </c>
    </row>
    <row r="1091" spans="1:4">
      <c r="A1091" s="462">
        <v>1237</v>
      </c>
      <c r="B1091" s="276" t="s">
        <v>1130</v>
      </c>
      <c r="C1091" s="462" t="s">
        <v>30</v>
      </c>
      <c r="D1091" s="463">
        <v>0</v>
      </c>
    </row>
    <row r="1092" spans="1:4">
      <c r="A1092" s="462">
        <v>1238</v>
      </c>
      <c r="B1092" s="276" t="s">
        <v>1131</v>
      </c>
      <c r="C1092" s="462" t="s">
        <v>27</v>
      </c>
      <c r="D1092" s="463">
        <v>0</v>
      </c>
    </row>
    <row r="1093" spans="1:4">
      <c r="A1093" s="462">
        <v>1239</v>
      </c>
      <c r="B1093" s="276" t="s">
        <v>1132</v>
      </c>
      <c r="C1093" s="462" t="s">
        <v>27</v>
      </c>
      <c r="D1093" s="463">
        <v>34010</v>
      </c>
    </row>
    <row r="1094" spans="1:4">
      <c r="A1094" s="462">
        <v>1240</v>
      </c>
      <c r="B1094" s="276" t="s">
        <v>1133</v>
      </c>
      <c r="C1094" s="462" t="s">
        <v>27</v>
      </c>
      <c r="D1094" s="463">
        <v>0</v>
      </c>
    </row>
    <row r="1095" spans="1:4">
      <c r="A1095" s="462">
        <v>1241</v>
      </c>
      <c r="B1095" s="276" t="s">
        <v>1134</v>
      </c>
      <c r="C1095" s="462" t="s">
        <v>27</v>
      </c>
      <c r="D1095" s="463">
        <v>0</v>
      </c>
    </row>
    <row r="1096" spans="1:4">
      <c r="A1096" s="462">
        <v>1242</v>
      </c>
      <c r="B1096" s="276" t="s">
        <v>1135</v>
      </c>
      <c r="C1096" s="462" t="s">
        <v>27</v>
      </c>
      <c r="D1096" s="463">
        <v>0</v>
      </c>
    </row>
    <row r="1097" spans="1:4">
      <c r="A1097" s="462">
        <v>1243</v>
      </c>
      <c r="B1097" s="276" t="s">
        <v>1136</v>
      </c>
      <c r="C1097" s="462" t="s">
        <v>27</v>
      </c>
      <c r="D1097" s="463">
        <v>0</v>
      </c>
    </row>
    <row r="1098" spans="1:4">
      <c r="A1098" s="462">
        <v>1244</v>
      </c>
      <c r="B1098" s="276" t="s">
        <v>1137</v>
      </c>
      <c r="C1098" s="462" t="s">
        <v>27</v>
      </c>
      <c r="D1098" s="463">
        <v>0</v>
      </c>
    </row>
    <row r="1099" spans="1:4">
      <c r="A1099" s="462">
        <v>1245</v>
      </c>
      <c r="B1099" s="276" t="s">
        <v>1138</v>
      </c>
      <c r="C1099" s="462" t="s">
        <v>27</v>
      </c>
      <c r="D1099" s="463">
        <v>0</v>
      </c>
    </row>
    <row r="1100" spans="1:4">
      <c r="A1100" s="462">
        <v>1246</v>
      </c>
      <c r="B1100" s="276" t="s">
        <v>1139</v>
      </c>
      <c r="C1100" s="462" t="s">
        <v>27</v>
      </c>
      <c r="D1100" s="463">
        <v>0</v>
      </c>
    </row>
    <row r="1101" spans="1:4">
      <c r="A1101" s="462">
        <v>1247</v>
      </c>
      <c r="B1101" s="276" t="s">
        <v>1140</v>
      </c>
      <c r="C1101" s="462" t="s">
        <v>27</v>
      </c>
      <c r="D1101" s="463">
        <v>0</v>
      </c>
    </row>
    <row r="1102" spans="1:4">
      <c r="A1102" s="462">
        <v>1250</v>
      </c>
      <c r="B1102" s="276" t="s">
        <v>1141</v>
      </c>
      <c r="C1102" s="462" t="s">
        <v>60</v>
      </c>
      <c r="D1102" s="463">
        <v>19001</v>
      </c>
    </row>
    <row r="1103" spans="1:4">
      <c r="A1103" s="462">
        <v>1253</v>
      </c>
      <c r="B1103" s="276" t="s">
        <v>1142</v>
      </c>
      <c r="C1103" s="462" t="s">
        <v>27</v>
      </c>
      <c r="D1103" s="463">
        <v>0</v>
      </c>
    </row>
    <row r="1104" spans="1:4">
      <c r="A1104" s="462">
        <v>1254</v>
      </c>
      <c r="B1104" s="276" t="s">
        <v>1143</v>
      </c>
      <c r="C1104" s="462" t="s">
        <v>27</v>
      </c>
      <c r="D1104" s="463">
        <v>0</v>
      </c>
    </row>
    <row r="1105" spans="1:4">
      <c r="A1105" s="462">
        <v>1255</v>
      </c>
      <c r="B1105" s="276" t="s">
        <v>1144</v>
      </c>
      <c r="C1105" s="462" t="s">
        <v>27</v>
      </c>
      <c r="D1105" s="463">
        <v>0</v>
      </c>
    </row>
    <row r="1106" spans="1:4">
      <c r="A1106" s="462">
        <v>1256</v>
      </c>
      <c r="B1106" s="276" t="s">
        <v>1145</v>
      </c>
      <c r="C1106" s="462" t="s">
        <v>27</v>
      </c>
      <c r="D1106" s="463">
        <v>0</v>
      </c>
    </row>
    <row r="1107" spans="1:4">
      <c r="A1107" s="462">
        <v>1257</v>
      </c>
      <c r="B1107" s="276" t="s">
        <v>1146</v>
      </c>
      <c r="C1107" s="462" t="s">
        <v>27</v>
      </c>
      <c r="D1107" s="463">
        <v>0</v>
      </c>
    </row>
    <row r="1108" spans="1:4">
      <c r="A1108" s="462">
        <v>1258</v>
      </c>
      <c r="B1108" s="276" t="s">
        <v>1147</v>
      </c>
      <c r="C1108" s="462" t="s">
        <v>27</v>
      </c>
      <c r="D1108" s="463">
        <v>0</v>
      </c>
    </row>
    <row r="1109" spans="1:4">
      <c r="A1109" s="462">
        <v>1259</v>
      </c>
      <c r="B1109" s="276" t="s">
        <v>1148</v>
      </c>
      <c r="C1109" s="462" t="s">
        <v>27</v>
      </c>
      <c r="D1109" s="463">
        <v>824352</v>
      </c>
    </row>
    <row r="1110" spans="1:4">
      <c r="A1110" s="462">
        <v>1261</v>
      </c>
      <c r="B1110" s="276" t="s">
        <v>1149</v>
      </c>
      <c r="C1110" s="462" t="s">
        <v>27</v>
      </c>
      <c r="D1110" s="463">
        <v>0</v>
      </c>
    </row>
    <row r="1111" spans="1:4">
      <c r="A1111" s="462">
        <v>1264</v>
      </c>
      <c r="B1111" s="276" t="s">
        <v>1150</v>
      </c>
      <c r="C1111" s="462" t="s">
        <v>27</v>
      </c>
      <c r="D1111" s="463">
        <v>0</v>
      </c>
    </row>
    <row r="1112" spans="1:4">
      <c r="A1112" s="462">
        <v>1265</v>
      </c>
      <c r="B1112" s="276" t="s">
        <v>1151</v>
      </c>
      <c r="C1112" s="462" t="s">
        <v>27</v>
      </c>
      <c r="D1112" s="463">
        <v>0</v>
      </c>
    </row>
    <row r="1113" spans="1:4">
      <c r="A1113" s="462">
        <v>1266</v>
      </c>
      <c r="B1113" s="276" t="s">
        <v>1152</v>
      </c>
      <c r="C1113" s="462" t="s">
        <v>253</v>
      </c>
      <c r="D1113" s="463">
        <v>0</v>
      </c>
    </row>
    <row r="1114" spans="1:4">
      <c r="A1114" s="462">
        <v>1267</v>
      </c>
      <c r="B1114" s="276" t="s">
        <v>1152</v>
      </c>
      <c r="C1114" s="462" t="s">
        <v>1153</v>
      </c>
      <c r="D1114" s="463">
        <v>88768</v>
      </c>
    </row>
    <row r="1115" spans="1:4">
      <c r="A1115" s="462">
        <v>1268</v>
      </c>
      <c r="B1115" s="276" t="s">
        <v>1154</v>
      </c>
      <c r="C1115" s="462" t="s">
        <v>27</v>
      </c>
      <c r="D1115" s="463">
        <v>0</v>
      </c>
    </row>
    <row r="1116" spans="1:4">
      <c r="A1116" s="462">
        <v>1269</v>
      </c>
      <c r="B1116" s="276" t="s">
        <v>1155</v>
      </c>
      <c r="C1116" s="462" t="s">
        <v>27</v>
      </c>
      <c r="D1116" s="463">
        <v>0</v>
      </c>
    </row>
    <row r="1117" spans="1:4">
      <c r="A1117" s="462">
        <v>1270</v>
      </c>
      <c r="B1117" s="276" t="s">
        <v>1156</v>
      </c>
      <c r="C1117" s="462" t="s">
        <v>27</v>
      </c>
      <c r="D1117" s="463">
        <v>0</v>
      </c>
    </row>
    <row r="1118" spans="1:4">
      <c r="A1118" s="462">
        <v>1271</v>
      </c>
      <c r="B1118" s="276" t="s">
        <v>1157</v>
      </c>
      <c r="C1118" s="462" t="s">
        <v>310</v>
      </c>
      <c r="D1118" s="463">
        <v>9577</v>
      </c>
    </row>
    <row r="1119" spans="1:4">
      <c r="A1119" s="462">
        <v>1272</v>
      </c>
      <c r="B1119" s="276" t="s">
        <v>1158</v>
      </c>
      <c r="C1119" s="462" t="s">
        <v>310</v>
      </c>
      <c r="D1119" s="463">
        <v>0</v>
      </c>
    </row>
    <row r="1120" spans="1:4">
      <c r="A1120" s="462">
        <v>1273</v>
      </c>
      <c r="B1120" s="276" t="s">
        <v>1159</v>
      </c>
      <c r="C1120" s="462" t="s">
        <v>310</v>
      </c>
      <c r="D1120" s="463">
        <v>0</v>
      </c>
    </row>
    <row r="1121" spans="1:4">
      <c r="A1121" s="462">
        <v>1275</v>
      </c>
      <c r="B1121" s="276" t="s">
        <v>1160</v>
      </c>
      <c r="C1121" s="462" t="s">
        <v>32</v>
      </c>
      <c r="D1121" s="463">
        <v>3753</v>
      </c>
    </row>
    <row r="1122" spans="1:4">
      <c r="A1122" s="462">
        <v>1276</v>
      </c>
      <c r="B1122" s="276" t="s">
        <v>1161</v>
      </c>
      <c r="C1122" s="462" t="s">
        <v>27</v>
      </c>
      <c r="D1122" s="463">
        <v>0</v>
      </c>
    </row>
    <row r="1123" spans="1:4">
      <c r="A1123" s="462">
        <v>1277</v>
      </c>
      <c r="B1123" s="276" t="s">
        <v>1162</v>
      </c>
      <c r="C1123" s="462" t="s">
        <v>27</v>
      </c>
      <c r="D1123" s="463">
        <v>0</v>
      </c>
    </row>
    <row r="1124" spans="1:4">
      <c r="A1124" s="462">
        <v>1278</v>
      </c>
      <c r="B1124" s="276" t="s">
        <v>1163</v>
      </c>
      <c r="C1124" s="462" t="s">
        <v>27</v>
      </c>
      <c r="D1124" s="463">
        <v>0</v>
      </c>
    </row>
    <row r="1125" spans="1:4">
      <c r="A1125" s="462">
        <v>1279</v>
      </c>
      <c r="B1125" s="276" t="s">
        <v>1164</v>
      </c>
      <c r="C1125" s="462" t="s">
        <v>27</v>
      </c>
      <c r="D1125" s="463">
        <v>0</v>
      </c>
    </row>
    <row r="1126" spans="1:4">
      <c r="A1126" s="462">
        <v>1280</v>
      </c>
      <c r="B1126" s="276" t="s">
        <v>1165</v>
      </c>
      <c r="C1126" s="462" t="s">
        <v>27</v>
      </c>
      <c r="D1126" s="463">
        <v>0</v>
      </c>
    </row>
    <row r="1127" spans="1:4">
      <c r="A1127" s="462">
        <v>1281</v>
      </c>
      <c r="B1127" s="276" t="s">
        <v>1166</v>
      </c>
      <c r="C1127" s="462" t="s">
        <v>27</v>
      </c>
      <c r="D1127" s="463">
        <v>0</v>
      </c>
    </row>
    <row r="1128" spans="1:4">
      <c r="A1128" s="462">
        <v>1284</v>
      </c>
      <c r="B1128" s="276" t="s">
        <v>1167</v>
      </c>
      <c r="C1128" s="462" t="s">
        <v>27</v>
      </c>
      <c r="D1128" s="463">
        <v>1181</v>
      </c>
    </row>
    <row r="1129" spans="1:4">
      <c r="A1129" s="462">
        <v>1285</v>
      </c>
      <c r="B1129" s="276" t="s">
        <v>1168</v>
      </c>
      <c r="C1129" s="462" t="s">
        <v>27</v>
      </c>
      <c r="D1129" s="463">
        <v>1362</v>
      </c>
    </row>
    <row r="1130" spans="1:4">
      <c r="A1130" s="462">
        <v>1286</v>
      </c>
      <c r="B1130" s="276" t="s">
        <v>1169</v>
      </c>
      <c r="C1130" s="462" t="s">
        <v>27</v>
      </c>
      <c r="D1130" s="463">
        <v>45863</v>
      </c>
    </row>
    <row r="1131" spans="1:4">
      <c r="A1131" s="462">
        <v>1287</v>
      </c>
      <c r="B1131" s="276" t="s">
        <v>1170</v>
      </c>
      <c r="C1131" s="462" t="s">
        <v>27</v>
      </c>
      <c r="D1131" s="463">
        <v>0</v>
      </c>
    </row>
    <row r="1132" spans="1:4">
      <c r="A1132" s="462">
        <v>1288</v>
      </c>
      <c r="B1132" s="276" t="s">
        <v>1171</v>
      </c>
      <c r="C1132" s="462" t="s">
        <v>27</v>
      </c>
      <c r="D1132" s="463">
        <v>0</v>
      </c>
    </row>
    <row r="1133" spans="1:4">
      <c r="A1133" s="462">
        <v>1289</v>
      </c>
      <c r="B1133" s="276" t="s">
        <v>1172</v>
      </c>
      <c r="C1133" s="462" t="s">
        <v>27</v>
      </c>
      <c r="D1133" s="463">
        <v>0</v>
      </c>
    </row>
    <row r="1134" spans="1:4">
      <c r="A1134" s="462">
        <v>1290</v>
      </c>
      <c r="B1134" s="276" t="s">
        <v>1173</v>
      </c>
      <c r="C1134" s="462" t="s">
        <v>44</v>
      </c>
      <c r="D1134" s="463">
        <v>0</v>
      </c>
    </row>
    <row r="1135" spans="1:4">
      <c r="A1135" s="462">
        <v>1291</v>
      </c>
      <c r="B1135" s="276" t="s">
        <v>1174</v>
      </c>
      <c r="C1135" s="462" t="s">
        <v>44</v>
      </c>
      <c r="D1135" s="463">
        <v>0</v>
      </c>
    </row>
    <row r="1136" spans="1:4">
      <c r="A1136" s="462">
        <v>1292</v>
      </c>
      <c r="B1136" s="276" t="s">
        <v>1175</v>
      </c>
      <c r="C1136" s="462" t="s">
        <v>27</v>
      </c>
      <c r="D1136" s="463">
        <v>0</v>
      </c>
    </row>
    <row r="1137" spans="1:4">
      <c r="A1137" s="462">
        <v>1294</v>
      </c>
      <c r="B1137" s="276" t="s">
        <v>1176</v>
      </c>
      <c r="C1137" s="462" t="s">
        <v>44</v>
      </c>
      <c r="D1137" s="463">
        <v>19727</v>
      </c>
    </row>
    <row r="1138" spans="1:4">
      <c r="A1138" s="462">
        <v>1295</v>
      </c>
      <c r="B1138" s="276" t="s">
        <v>1177</v>
      </c>
      <c r="C1138" s="462" t="s">
        <v>44</v>
      </c>
      <c r="D1138" s="463">
        <v>0</v>
      </c>
    </row>
    <row r="1139" spans="1:4">
      <c r="A1139" s="462">
        <v>1296</v>
      </c>
      <c r="B1139" s="276" t="s">
        <v>1178</v>
      </c>
      <c r="C1139" s="462" t="s">
        <v>44</v>
      </c>
      <c r="D1139" s="463">
        <v>0</v>
      </c>
    </row>
    <row r="1140" spans="1:4">
      <c r="A1140" s="462">
        <v>1297</v>
      </c>
      <c r="B1140" s="276" t="s">
        <v>1179</v>
      </c>
      <c r="C1140" s="462" t="s">
        <v>27</v>
      </c>
      <c r="D1140" s="463">
        <v>0</v>
      </c>
    </row>
    <row r="1141" spans="1:4">
      <c r="A1141" s="462">
        <v>1298</v>
      </c>
      <c r="B1141" s="276" t="s">
        <v>1180</v>
      </c>
      <c r="C1141" s="462" t="s">
        <v>27</v>
      </c>
      <c r="D1141" s="463">
        <v>0</v>
      </c>
    </row>
    <row r="1142" spans="1:4">
      <c r="A1142" s="462">
        <v>1305</v>
      </c>
      <c r="B1142" s="276" t="s">
        <v>1181</v>
      </c>
      <c r="C1142" s="462" t="s">
        <v>32</v>
      </c>
      <c r="D1142" s="463">
        <v>0</v>
      </c>
    </row>
    <row r="1143" spans="1:4">
      <c r="A1143" s="462">
        <v>1307</v>
      </c>
      <c r="B1143" s="276" t="s">
        <v>1182</v>
      </c>
      <c r="C1143" s="462" t="s">
        <v>27</v>
      </c>
      <c r="D1143" s="463">
        <v>0</v>
      </c>
    </row>
    <row r="1144" spans="1:4">
      <c r="A1144" s="462">
        <v>1308</v>
      </c>
      <c r="B1144" s="276" t="s">
        <v>1183</v>
      </c>
      <c r="C1144" s="462" t="s">
        <v>27</v>
      </c>
      <c r="D1144" s="463">
        <v>0</v>
      </c>
    </row>
    <row r="1145" spans="1:4">
      <c r="A1145" s="462">
        <v>1310</v>
      </c>
      <c r="B1145" s="276" t="s">
        <v>1184</v>
      </c>
      <c r="C1145" s="462" t="s">
        <v>27</v>
      </c>
      <c r="D1145" s="463">
        <v>0</v>
      </c>
    </row>
    <row r="1146" spans="1:4">
      <c r="A1146" s="462">
        <v>1311</v>
      </c>
      <c r="B1146" s="276" t="s">
        <v>1185</v>
      </c>
      <c r="C1146" s="462" t="s">
        <v>27</v>
      </c>
      <c r="D1146" s="463">
        <v>0</v>
      </c>
    </row>
    <row r="1147" spans="1:4">
      <c r="A1147" s="462">
        <v>1312</v>
      </c>
      <c r="B1147" s="276" t="s">
        <v>1186</v>
      </c>
      <c r="C1147" s="462" t="s">
        <v>27</v>
      </c>
      <c r="D1147" s="463">
        <v>0</v>
      </c>
    </row>
    <row r="1148" spans="1:4">
      <c r="A1148" s="462">
        <v>1313</v>
      </c>
      <c r="B1148" s="276" t="s">
        <v>1187</v>
      </c>
      <c r="C1148" s="462" t="s">
        <v>27</v>
      </c>
      <c r="D1148" s="463">
        <v>0</v>
      </c>
    </row>
    <row r="1149" spans="1:4">
      <c r="A1149" s="462">
        <v>1314</v>
      </c>
      <c r="B1149" s="276" t="s">
        <v>1188</v>
      </c>
      <c r="C1149" s="462" t="s">
        <v>27</v>
      </c>
      <c r="D1149" s="463">
        <v>0</v>
      </c>
    </row>
    <row r="1150" spans="1:4">
      <c r="A1150" s="462">
        <v>1315</v>
      </c>
      <c r="B1150" s="276" t="s">
        <v>1189</v>
      </c>
      <c r="C1150" s="462" t="s">
        <v>27</v>
      </c>
      <c r="D1150" s="463">
        <v>0</v>
      </c>
    </row>
    <row r="1151" spans="1:4">
      <c r="A1151" s="462">
        <v>1317</v>
      </c>
      <c r="B1151" s="276" t="s">
        <v>1190</v>
      </c>
      <c r="C1151" s="462" t="s">
        <v>44</v>
      </c>
      <c r="D1151" s="463">
        <v>0</v>
      </c>
    </row>
    <row r="1152" spans="1:4">
      <c r="A1152" s="462">
        <v>1318</v>
      </c>
      <c r="B1152" s="276" t="s">
        <v>1191</v>
      </c>
      <c r="C1152" s="462" t="s">
        <v>27</v>
      </c>
      <c r="D1152" s="463">
        <v>0</v>
      </c>
    </row>
    <row r="1153" spans="1:4">
      <c r="A1153" s="462">
        <v>1323</v>
      </c>
      <c r="B1153" s="276" t="s">
        <v>1192</v>
      </c>
      <c r="C1153" s="462" t="s">
        <v>27</v>
      </c>
      <c r="D1153" s="463">
        <v>0</v>
      </c>
    </row>
    <row r="1154" spans="1:4">
      <c r="A1154" s="462">
        <v>1326</v>
      </c>
      <c r="B1154" s="276" t="s">
        <v>1193</v>
      </c>
      <c r="C1154" s="462" t="s">
        <v>27</v>
      </c>
      <c r="D1154" s="463">
        <v>11115.34</v>
      </c>
    </row>
    <row r="1155" spans="1:4">
      <c r="A1155" s="462">
        <v>1328</v>
      </c>
      <c r="B1155" s="276" t="s">
        <v>1194</v>
      </c>
      <c r="C1155" s="462" t="s">
        <v>27</v>
      </c>
      <c r="D1155" s="463">
        <v>0</v>
      </c>
    </row>
    <row r="1156" spans="1:4">
      <c r="A1156" s="462">
        <v>1331</v>
      </c>
      <c r="B1156" s="276" t="s">
        <v>1195</v>
      </c>
      <c r="C1156" s="462" t="s">
        <v>27</v>
      </c>
      <c r="D1156" s="463">
        <v>14036</v>
      </c>
    </row>
    <row r="1157" spans="1:4">
      <c r="A1157" s="462">
        <v>1333</v>
      </c>
      <c r="B1157" s="276" t="s">
        <v>1196</v>
      </c>
      <c r="C1157" s="462" t="s">
        <v>27</v>
      </c>
      <c r="D1157" s="463">
        <v>0</v>
      </c>
    </row>
    <row r="1158" spans="1:4">
      <c r="A1158" s="462">
        <v>1367</v>
      </c>
      <c r="B1158" s="276" t="s">
        <v>1197</v>
      </c>
      <c r="C1158" s="462" t="s">
        <v>44</v>
      </c>
      <c r="D1158" s="463">
        <v>0</v>
      </c>
    </row>
    <row r="1159" spans="1:4">
      <c r="A1159" s="462">
        <v>1397</v>
      </c>
      <c r="B1159" s="276" t="s">
        <v>1198</v>
      </c>
      <c r="C1159" s="462" t="s">
        <v>27</v>
      </c>
      <c r="D1159" s="463">
        <v>2248</v>
      </c>
    </row>
    <row r="1160" spans="1:4">
      <c r="A1160" s="462">
        <v>1404</v>
      </c>
      <c r="B1160" s="276" t="s">
        <v>1199</v>
      </c>
      <c r="C1160" s="462" t="s">
        <v>30</v>
      </c>
      <c r="D1160" s="463">
        <v>0</v>
      </c>
    </row>
    <row r="1161" spans="1:4">
      <c r="A1161" s="462">
        <v>1405</v>
      </c>
      <c r="B1161" s="276" t="s">
        <v>1200</v>
      </c>
      <c r="C1161" s="462" t="s">
        <v>27</v>
      </c>
      <c r="D1161" s="463">
        <v>0</v>
      </c>
    </row>
    <row r="1162" spans="1:4">
      <c r="A1162" s="462">
        <v>1426</v>
      </c>
      <c r="B1162" s="276" t="s">
        <v>1201</v>
      </c>
      <c r="C1162" s="462" t="s">
        <v>30</v>
      </c>
      <c r="D1162" s="463">
        <v>121659.65</v>
      </c>
    </row>
    <row r="1163" spans="1:4">
      <c r="A1163" s="462">
        <v>1450</v>
      </c>
      <c r="B1163" s="276" t="s">
        <v>1202</v>
      </c>
      <c r="C1163" s="462" t="s">
        <v>30</v>
      </c>
      <c r="D1163" s="463">
        <v>429664.01</v>
      </c>
    </row>
    <row r="1164" spans="1:4">
      <c r="A1164" s="462">
        <v>1498</v>
      </c>
      <c r="B1164" s="276" t="s">
        <v>1203</v>
      </c>
      <c r="C1164" s="462" t="s">
        <v>30</v>
      </c>
      <c r="D1164" s="463">
        <v>0</v>
      </c>
    </row>
    <row r="1165" spans="1:4">
      <c r="A1165" s="462">
        <v>1550</v>
      </c>
      <c r="B1165" s="276" t="s">
        <v>1204</v>
      </c>
      <c r="C1165" s="462" t="s">
        <v>211</v>
      </c>
      <c r="D1165" s="463">
        <v>1750905</v>
      </c>
    </row>
    <row r="1166" spans="1:4">
      <c r="A1166" s="462">
        <v>1551</v>
      </c>
      <c r="B1166" s="276" t="s">
        <v>1205</v>
      </c>
      <c r="C1166" s="462" t="s">
        <v>211</v>
      </c>
      <c r="D1166" s="463">
        <v>0</v>
      </c>
    </row>
    <row r="1167" spans="1:4">
      <c r="A1167" s="462">
        <v>1553</v>
      </c>
      <c r="B1167" s="276" t="s">
        <v>1206</v>
      </c>
      <c r="C1167" s="462" t="s">
        <v>27</v>
      </c>
      <c r="D1167" s="463">
        <v>0</v>
      </c>
    </row>
    <row r="1168" spans="1:4">
      <c r="A1168" s="462">
        <v>1554</v>
      </c>
      <c r="B1168" s="276" t="s">
        <v>1207</v>
      </c>
      <c r="C1168" s="462" t="s">
        <v>27</v>
      </c>
      <c r="D1168" s="463">
        <v>532479.01</v>
      </c>
    </row>
    <row r="1169" spans="1:4">
      <c r="A1169" s="462">
        <v>1558</v>
      </c>
      <c r="B1169" s="276" t="s">
        <v>1208</v>
      </c>
      <c r="C1169" s="462" t="s">
        <v>211</v>
      </c>
      <c r="D1169" s="463">
        <v>1919164</v>
      </c>
    </row>
    <row r="1170" spans="1:4">
      <c r="A1170" s="462">
        <v>1561</v>
      </c>
      <c r="B1170" s="276" t="s">
        <v>1209</v>
      </c>
      <c r="C1170" s="462" t="s">
        <v>27</v>
      </c>
      <c r="D1170" s="463">
        <v>0</v>
      </c>
    </row>
    <row r="1171" spans="1:4">
      <c r="A1171" s="462">
        <v>1562</v>
      </c>
      <c r="B1171" s="276" t="s">
        <v>1210</v>
      </c>
      <c r="C1171" s="462" t="s">
        <v>27</v>
      </c>
      <c r="D1171" s="463">
        <v>0</v>
      </c>
    </row>
    <row r="1172" spans="1:4">
      <c r="A1172" s="462">
        <v>1563</v>
      </c>
      <c r="B1172" s="276" t="s">
        <v>1211</v>
      </c>
      <c r="C1172" s="462" t="s">
        <v>27</v>
      </c>
      <c r="D1172" s="463">
        <v>0</v>
      </c>
    </row>
    <row r="1173" spans="1:4">
      <c r="A1173" s="462">
        <v>1564</v>
      </c>
      <c r="B1173" s="276" t="s">
        <v>1212</v>
      </c>
      <c r="C1173" s="462" t="s">
        <v>27</v>
      </c>
      <c r="D1173" s="463">
        <v>0</v>
      </c>
    </row>
    <row r="1174" spans="1:4">
      <c r="A1174" s="462">
        <v>1565</v>
      </c>
      <c r="B1174" s="276" t="s">
        <v>1213</v>
      </c>
      <c r="C1174" s="462" t="s">
        <v>27</v>
      </c>
      <c r="D1174" s="463">
        <v>0</v>
      </c>
    </row>
    <row r="1175" spans="1:4">
      <c r="A1175" s="462">
        <v>1566</v>
      </c>
      <c r="B1175" s="276" t="s">
        <v>1214</v>
      </c>
      <c r="C1175" s="462" t="s">
        <v>27</v>
      </c>
      <c r="D1175" s="463">
        <v>0</v>
      </c>
    </row>
    <row r="1176" spans="1:4">
      <c r="A1176" s="462">
        <v>1567</v>
      </c>
      <c r="B1176" s="276" t="s">
        <v>1215</v>
      </c>
      <c r="C1176" s="462" t="s">
        <v>27</v>
      </c>
      <c r="D1176" s="463">
        <v>0</v>
      </c>
    </row>
    <row r="1177" spans="1:4">
      <c r="A1177" s="462">
        <v>1568</v>
      </c>
      <c r="B1177" s="276" t="s">
        <v>1216</v>
      </c>
      <c r="C1177" s="462" t="s">
        <v>27</v>
      </c>
      <c r="D1177" s="463">
        <v>0</v>
      </c>
    </row>
    <row r="1178" spans="1:4">
      <c r="A1178" s="462">
        <v>1569</v>
      </c>
      <c r="B1178" s="276" t="s">
        <v>1217</v>
      </c>
      <c r="C1178" s="462" t="s">
        <v>27</v>
      </c>
      <c r="D1178" s="463">
        <v>0</v>
      </c>
    </row>
    <row r="1179" spans="1:4">
      <c r="A1179" s="462">
        <v>1570</v>
      </c>
      <c r="B1179" s="276" t="s">
        <v>1218</v>
      </c>
      <c r="C1179" s="462" t="s">
        <v>27</v>
      </c>
      <c r="D1179" s="463">
        <v>0</v>
      </c>
    </row>
    <row r="1180" spans="1:4">
      <c r="A1180" s="462">
        <v>1571</v>
      </c>
      <c r="B1180" s="276" t="s">
        <v>1219</v>
      </c>
      <c r="C1180" s="462" t="s">
        <v>27</v>
      </c>
      <c r="D1180" s="463">
        <v>0</v>
      </c>
    </row>
    <row r="1181" spans="1:4">
      <c r="A1181" s="462">
        <v>1572</v>
      </c>
      <c r="B1181" s="276" t="s">
        <v>1220</v>
      </c>
      <c r="C1181" s="462" t="s">
        <v>27</v>
      </c>
      <c r="D1181" s="463">
        <v>1974</v>
      </c>
    </row>
    <row r="1182" spans="1:4">
      <c r="A1182" s="462">
        <v>1577</v>
      </c>
      <c r="B1182" s="276" t="s">
        <v>1221</v>
      </c>
      <c r="C1182" s="462" t="s">
        <v>30</v>
      </c>
      <c r="D1182" s="463">
        <v>0</v>
      </c>
    </row>
    <row r="1183" spans="1:4">
      <c r="A1183" s="462">
        <v>1579</v>
      </c>
      <c r="B1183" s="276" t="s">
        <v>1222</v>
      </c>
      <c r="C1183" s="462" t="s">
        <v>27</v>
      </c>
      <c r="D1183" s="463">
        <v>0</v>
      </c>
    </row>
    <row r="1184" spans="1:4">
      <c r="A1184" s="462">
        <v>1580</v>
      </c>
      <c r="B1184" s="276" t="s">
        <v>1223</v>
      </c>
      <c r="C1184" s="462" t="s">
        <v>30</v>
      </c>
      <c r="D1184" s="463">
        <v>3358</v>
      </c>
    </row>
    <row r="1185" spans="1:4">
      <c r="A1185" s="462">
        <v>1581</v>
      </c>
      <c r="B1185" s="276" t="s">
        <v>1224</v>
      </c>
      <c r="C1185" s="462" t="s">
        <v>30</v>
      </c>
      <c r="D1185" s="463">
        <v>6464</v>
      </c>
    </row>
    <row r="1186" spans="1:4">
      <c r="A1186" s="462">
        <v>1583</v>
      </c>
      <c r="B1186" s="276" t="s">
        <v>1225</v>
      </c>
      <c r="C1186" s="462" t="s">
        <v>30</v>
      </c>
      <c r="D1186" s="463">
        <v>30786</v>
      </c>
    </row>
    <row r="1187" spans="1:4">
      <c r="A1187" s="462">
        <v>1584</v>
      </c>
      <c r="B1187" s="276" t="s">
        <v>1226</v>
      </c>
      <c r="C1187" s="462" t="s">
        <v>30</v>
      </c>
      <c r="D1187" s="463">
        <v>28718</v>
      </c>
    </row>
    <row r="1188" spans="1:4">
      <c r="A1188" s="462">
        <v>1585</v>
      </c>
      <c r="B1188" s="276" t="s">
        <v>1227</v>
      </c>
      <c r="C1188" s="462" t="s">
        <v>30</v>
      </c>
      <c r="D1188" s="463">
        <v>6057</v>
      </c>
    </row>
    <row r="1189" spans="1:4">
      <c r="A1189" s="462">
        <v>1586</v>
      </c>
      <c r="B1189" s="276" t="s">
        <v>1228</v>
      </c>
      <c r="C1189" s="462" t="s">
        <v>30</v>
      </c>
      <c r="D1189" s="463">
        <v>61134</v>
      </c>
    </row>
    <row r="1190" spans="1:4">
      <c r="A1190" s="462">
        <v>1587</v>
      </c>
      <c r="B1190" s="276" t="s">
        <v>1229</v>
      </c>
      <c r="C1190" s="462" t="s">
        <v>27</v>
      </c>
      <c r="D1190" s="463">
        <v>0</v>
      </c>
    </row>
    <row r="1191" spans="1:4">
      <c r="A1191" s="462">
        <v>1588</v>
      </c>
      <c r="B1191" s="276" t="s">
        <v>1230</v>
      </c>
      <c r="C1191" s="462" t="s">
        <v>27</v>
      </c>
      <c r="D1191" s="463">
        <v>0</v>
      </c>
    </row>
    <row r="1192" spans="1:4">
      <c r="A1192" s="462">
        <v>1589</v>
      </c>
      <c r="B1192" s="276" t="s">
        <v>1231</v>
      </c>
      <c r="C1192" s="462" t="s">
        <v>30</v>
      </c>
      <c r="D1192" s="463">
        <v>0</v>
      </c>
    </row>
    <row r="1193" spans="1:4">
      <c r="A1193" s="462">
        <v>1590</v>
      </c>
      <c r="B1193" s="276" t="s">
        <v>1232</v>
      </c>
      <c r="C1193" s="462" t="s">
        <v>30</v>
      </c>
      <c r="D1193" s="463">
        <v>7236</v>
      </c>
    </row>
    <row r="1194" spans="1:4">
      <c r="A1194" s="462">
        <v>1591</v>
      </c>
      <c r="B1194" s="276" t="s">
        <v>1233</v>
      </c>
      <c r="C1194" s="462" t="s">
        <v>30</v>
      </c>
      <c r="D1194" s="463">
        <v>6005</v>
      </c>
    </row>
    <row r="1195" spans="1:4">
      <c r="A1195" s="462">
        <v>1592</v>
      </c>
      <c r="B1195" s="276" t="s">
        <v>1234</v>
      </c>
      <c r="C1195" s="462" t="s">
        <v>30</v>
      </c>
      <c r="D1195" s="463">
        <v>13622</v>
      </c>
    </row>
    <row r="1196" spans="1:4">
      <c r="A1196" s="462">
        <v>1593</v>
      </c>
      <c r="B1196" s="276" t="s">
        <v>1235</v>
      </c>
      <c r="C1196" s="462" t="s">
        <v>30</v>
      </c>
      <c r="D1196" s="463">
        <v>15084.86</v>
      </c>
    </row>
    <row r="1197" spans="1:4">
      <c r="A1197" s="462">
        <v>1595</v>
      </c>
      <c r="B1197" s="276" t="s">
        <v>1236</v>
      </c>
      <c r="C1197" s="462" t="s">
        <v>27</v>
      </c>
      <c r="D1197" s="463">
        <v>0</v>
      </c>
    </row>
    <row r="1198" spans="1:4">
      <c r="A1198" s="462">
        <v>1600</v>
      </c>
      <c r="B1198" s="276" t="s">
        <v>201</v>
      </c>
      <c r="C1198" s="462" t="s">
        <v>30</v>
      </c>
      <c r="D1198" s="463">
        <v>0</v>
      </c>
    </row>
    <row r="1199" spans="1:4">
      <c r="A1199" s="462">
        <v>1602</v>
      </c>
      <c r="B1199" s="276" t="s">
        <v>1237</v>
      </c>
      <c r="C1199" s="462" t="s">
        <v>30</v>
      </c>
      <c r="D1199" s="463">
        <v>2324</v>
      </c>
    </row>
    <row r="1200" spans="1:4">
      <c r="A1200" s="462">
        <v>1603</v>
      </c>
      <c r="B1200" s="276" t="s">
        <v>1238</v>
      </c>
      <c r="C1200" s="462" t="s">
        <v>30</v>
      </c>
      <c r="D1200" s="463">
        <v>0</v>
      </c>
    </row>
    <row r="1201" spans="1:4">
      <c r="A1201" s="462">
        <v>1604</v>
      </c>
      <c r="B1201" s="276" t="s">
        <v>1239</v>
      </c>
      <c r="C1201" s="462" t="s">
        <v>30</v>
      </c>
      <c r="D1201" s="463">
        <v>0</v>
      </c>
    </row>
    <row r="1202" spans="1:4">
      <c r="A1202" s="462">
        <v>1605</v>
      </c>
      <c r="B1202" s="276" t="s">
        <v>1240</v>
      </c>
      <c r="C1202" s="462" t="s">
        <v>30</v>
      </c>
      <c r="D1202" s="463">
        <v>9408</v>
      </c>
    </row>
    <row r="1203" spans="1:4">
      <c r="A1203" s="462">
        <v>1606</v>
      </c>
      <c r="B1203" s="276" t="s">
        <v>1241</v>
      </c>
      <c r="C1203" s="462" t="s">
        <v>27</v>
      </c>
      <c r="D1203" s="463">
        <v>0</v>
      </c>
    </row>
    <row r="1204" spans="1:4">
      <c r="A1204" s="462">
        <v>1607</v>
      </c>
      <c r="B1204" s="276" t="s">
        <v>1242</v>
      </c>
      <c r="C1204" s="462" t="s">
        <v>27</v>
      </c>
      <c r="D1204" s="463">
        <v>0</v>
      </c>
    </row>
    <row r="1205" spans="1:4">
      <c r="A1205" s="462">
        <v>1608</v>
      </c>
      <c r="B1205" s="276" t="s">
        <v>1243</v>
      </c>
      <c r="C1205" s="462" t="s">
        <v>27</v>
      </c>
      <c r="D1205" s="463">
        <v>0</v>
      </c>
    </row>
    <row r="1206" spans="1:4">
      <c r="A1206" s="462">
        <v>1609</v>
      </c>
      <c r="B1206" s="276" t="s">
        <v>1244</v>
      </c>
      <c r="C1206" s="462" t="s">
        <v>27</v>
      </c>
      <c r="D1206" s="463">
        <v>3642446.05</v>
      </c>
    </row>
    <row r="1207" spans="1:4">
      <c r="A1207" s="462">
        <v>1610</v>
      </c>
      <c r="B1207" s="276" t="s">
        <v>1245</v>
      </c>
      <c r="C1207" s="462" t="s">
        <v>27</v>
      </c>
      <c r="D1207" s="463">
        <v>0</v>
      </c>
    </row>
    <row r="1208" spans="1:4">
      <c r="A1208" s="462">
        <v>1611</v>
      </c>
      <c r="B1208" s="276" t="s">
        <v>1246</v>
      </c>
      <c r="C1208" s="462" t="s">
        <v>27</v>
      </c>
      <c r="D1208" s="463">
        <v>0</v>
      </c>
    </row>
    <row r="1209" spans="1:4">
      <c r="A1209" s="462">
        <v>1612</v>
      </c>
      <c r="B1209" s="276" t="s">
        <v>1247</v>
      </c>
      <c r="C1209" s="462" t="s">
        <v>27</v>
      </c>
      <c r="D1209" s="463">
        <v>0</v>
      </c>
    </row>
    <row r="1210" spans="1:4">
      <c r="A1210" s="462">
        <v>1613</v>
      </c>
      <c r="B1210" s="276" t="s">
        <v>1248</v>
      </c>
      <c r="C1210" s="462" t="s">
        <v>27</v>
      </c>
      <c r="D1210" s="463">
        <v>0</v>
      </c>
    </row>
    <row r="1211" spans="1:4">
      <c r="A1211" s="462">
        <v>1620</v>
      </c>
      <c r="B1211" s="276" t="s">
        <v>1249</v>
      </c>
      <c r="C1211" s="462" t="s">
        <v>27</v>
      </c>
      <c r="D1211" s="463">
        <v>0</v>
      </c>
    </row>
    <row r="1212" spans="1:4">
      <c r="A1212" s="462">
        <v>1621</v>
      </c>
      <c r="B1212" s="276" t="s">
        <v>1250</v>
      </c>
      <c r="C1212" s="462" t="s">
        <v>83</v>
      </c>
      <c r="D1212" s="463">
        <v>121724.13</v>
      </c>
    </row>
    <row r="1213" spans="1:4">
      <c r="A1213" s="462">
        <v>1622</v>
      </c>
      <c r="B1213" s="276" t="s">
        <v>1251</v>
      </c>
      <c r="C1213" s="462" t="s">
        <v>83</v>
      </c>
      <c r="D1213" s="463">
        <v>0</v>
      </c>
    </row>
    <row r="1214" spans="1:4">
      <c r="A1214" s="462">
        <v>1623</v>
      </c>
      <c r="B1214" s="276" t="s">
        <v>1252</v>
      </c>
      <c r="C1214" s="462" t="s">
        <v>83</v>
      </c>
      <c r="D1214" s="463">
        <v>0</v>
      </c>
    </row>
    <row r="1215" spans="1:4">
      <c r="A1215" s="462">
        <v>1624</v>
      </c>
      <c r="B1215" s="276" t="s">
        <v>1253</v>
      </c>
      <c r="C1215" s="462" t="s">
        <v>83</v>
      </c>
      <c r="D1215" s="463">
        <v>0</v>
      </c>
    </row>
    <row r="1216" spans="1:4">
      <c r="A1216" s="462">
        <v>1625</v>
      </c>
      <c r="B1216" s="276" t="s">
        <v>1254</v>
      </c>
      <c r="C1216" s="462" t="s">
        <v>83</v>
      </c>
      <c r="D1216" s="463">
        <v>0</v>
      </c>
    </row>
    <row r="1217" spans="1:4">
      <c r="A1217" s="462">
        <v>1626</v>
      </c>
      <c r="B1217" s="276" t="s">
        <v>1255</v>
      </c>
      <c r="C1217" s="462" t="s">
        <v>83</v>
      </c>
      <c r="D1217" s="463">
        <v>0</v>
      </c>
    </row>
    <row r="1218" spans="1:4">
      <c r="A1218" s="462">
        <v>1627</v>
      </c>
      <c r="B1218" s="276" t="s">
        <v>1256</v>
      </c>
      <c r="C1218" s="462" t="s">
        <v>44</v>
      </c>
      <c r="D1218" s="463">
        <v>0</v>
      </c>
    </row>
    <row r="1219" spans="1:4">
      <c r="A1219" s="462">
        <v>1628</v>
      </c>
      <c r="B1219" s="276" t="s">
        <v>1257</v>
      </c>
      <c r="C1219" s="462" t="s">
        <v>27</v>
      </c>
      <c r="D1219" s="463">
        <v>0</v>
      </c>
    </row>
    <row r="1220" spans="1:4">
      <c r="A1220" s="462">
        <v>1629</v>
      </c>
      <c r="B1220" s="276" t="s">
        <v>1258</v>
      </c>
      <c r="C1220" s="462" t="s">
        <v>27</v>
      </c>
      <c r="D1220" s="463">
        <v>0</v>
      </c>
    </row>
    <row r="1221" spans="1:4">
      <c r="A1221" s="462">
        <v>1630</v>
      </c>
      <c r="B1221" s="276" t="s">
        <v>1259</v>
      </c>
      <c r="C1221" s="462" t="s">
        <v>27</v>
      </c>
      <c r="D1221" s="463">
        <v>2965.28</v>
      </c>
    </row>
    <row r="1222" spans="1:4">
      <c r="A1222" s="462">
        <v>1631</v>
      </c>
      <c r="B1222" s="276" t="s">
        <v>1260</v>
      </c>
      <c r="C1222" s="462" t="s">
        <v>27</v>
      </c>
      <c r="D1222" s="463">
        <v>0</v>
      </c>
    </row>
    <row r="1223" spans="1:4">
      <c r="A1223" s="462">
        <v>1633</v>
      </c>
      <c r="B1223" s="276" t="s">
        <v>1261</v>
      </c>
      <c r="C1223" s="462" t="s">
        <v>27</v>
      </c>
      <c r="D1223" s="463">
        <v>28895.69</v>
      </c>
    </row>
    <row r="1224" spans="1:4">
      <c r="A1224" s="462">
        <v>1634</v>
      </c>
      <c r="B1224" s="276" t="s">
        <v>1262</v>
      </c>
      <c r="C1224" s="462" t="s">
        <v>27</v>
      </c>
      <c r="D1224" s="463">
        <v>496</v>
      </c>
    </row>
    <row r="1225" spans="1:4">
      <c r="A1225" s="462">
        <v>1635</v>
      </c>
      <c r="B1225" s="276" t="s">
        <v>1263</v>
      </c>
      <c r="C1225" s="462" t="s">
        <v>27</v>
      </c>
      <c r="D1225" s="463">
        <v>620</v>
      </c>
    </row>
    <row r="1226" spans="1:4">
      <c r="A1226" s="462">
        <v>1636</v>
      </c>
      <c r="B1226" s="276" t="s">
        <v>1264</v>
      </c>
      <c r="C1226" s="462" t="s">
        <v>27</v>
      </c>
      <c r="D1226" s="463">
        <v>821320</v>
      </c>
    </row>
    <row r="1227" spans="1:4">
      <c r="A1227" s="462">
        <v>1638</v>
      </c>
      <c r="B1227" s="276" t="s">
        <v>1265</v>
      </c>
      <c r="C1227" s="462" t="s">
        <v>211</v>
      </c>
      <c r="D1227" s="463">
        <v>64694.35</v>
      </c>
    </row>
    <row r="1228" spans="1:4">
      <c r="A1228" s="462">
        <v>1640</v>
      </c>
      <c r="B1228" s="276" t="s">
        <v>1266</v>
      </c>
      <c r="C1228" s="462" t="s">
        <v>27</v>
      </c>
      <c r="D1228" s="463">
        <v>0</v>
      </c>
    </row>
    <row r="1229" spans="1:4">
      <c r="A1229" s="462">
        <v>1641</v>
      </c>
      <c r="B1229" s="276" t="s">
        <v>1267</v>
      </c>
      <c r="C1229" s="462" t="s">
        <v>27</v>
      </c>
      <c r="D1229" s="463">
        <v>0</v>
      </c>
    </row>
    <row r="1230" spans="1:4">
      <c r="A1230" s="462">
        <v>1642</v>
      </c>
      <c r="B1230" s="276" t="s">
        <v>1268</v>
      </c>
      <c r="C1230" s="462" t="s">
        <v>27</v>
      </c>
      <c r="D1230" s="463">
        <v>0</v>
      </c>
    </row>
    <row r="1231" spans="1:4">
      <c r="A1231" s="462">
        <v>1643</v>
      </c>
      <c r="B1231" s="276" t="s">
        <v>1269</v>
      </c>
      <c r="C1231" s="462" t="s">
        <v>27</v>
      </c>
      <c r="D1231" s="463">
        <v>0</v>
      </c>
    </row>
    <row r="1232" spans="1:4">
      <c r="A1232" s="462">
        <v>1644</v>
      </c>
      <c r="B1232" s="276" t="s">
        <v>1270</v>
      </c>
      <c r="C1232" s="462" t="s">
        <v>27</v>
      </c>
      <c r="D1232" s="463">
        <v>0</v>
      </c>
    </row>
    <row r="1233" spans="1:4">
      <c r="A1233" s="462">
        <v>1645</v>
      </c>
      <c r="B1233" s="276" t="s">
        <v>1271</v>
      </c>
      <c r="C1233" s="462" t="s">
        <v>27</v>
      </c>
      <c r="D1233" s="463">
        <v>0</v>
      </c>
    </row>
    <row r="1234" spans="1:4">
      <c r="A1234" s="462">
        <v>1646</v>
      </c>
      <c r="B1234" s="276" t="s">
        <v>1272</v>
      </c>
      <c r="C1234" s="462" t="s">
        <v>27</v>
      </c>
      <c r="D1234" s="463">
        <v>0</v>
      </c>
    </row>
    <row r="1235" spans="1:4">
      <c r="A1235" s="462">
        <v>1647</v>
      </c>
      <c r="B1235" s="276" t="s">
        <v>1273</v>
      </c>
      <c r="C1235" s="462" t="s">
        <v>27</v>
      </c>
      <c r="D1235" s="463">
        <v>0</v>
      </c>
    </row>
    <row r="1236" spans="1:4">
      <c r="A1236" s="462">
        <v>1648</v>
      </c>
      <c r="B1236" s="276" t="s">
        <v>1274</v>
      </c>
      <c r="C1236" s="462" t="s">
        <v>27</v>
      </c>
      <c r="D1236" s="463">
        <v>0</v>
      </c>
    </row>
    <row r="1237" spans="1:4">
      <c r="A1237" s="462">
        <v>1650</v>
      </c>
      <c r="B1237" s="276" t="s">
        <v>1275</v>
      </c>
      <c r="C1237" s="462" t="s">
        <v>89</v>
      </c>
      <c r="D1237" s="463">
        <v>0</v>
      </c>
    </row>
    <row r="1238" spans="1:4">
      <c r="A1238" s="462">
        <v>1651</v>
      </c>
      <c r="B1238" s="276" t="s">
        <v>1276</v>
      </c>
      <c r="C1238" s="462" t="s">
        <v>44</v>
      </c>
      <c r="D1238" s="463">
        <v>0</v>
      </c>
    </row>
    <row r="1239" spans="1:4">
      <c r="A1239" s="462">
        <v>1652</v>
      </c>
      <c r="B1239" s="276" t="s">
        <v>1277</v>
      </c>
      <c r="C1239" s="462" t="s">
        <v>148</v>
      </c>
      <c r="D1239" s="463">
        <v>0</v>
      </c>
    </row>
    <row r="1240" spans="1:4">
      <c r="A1240" s="462">
        <v>1653</v>
      </c>
      <c r="B1240" s="276" t="s">
        <v>1278</v>
      </c>
      <c r="C1240" s="462" t="s">
        <v>148</v>
      </c>
      <c r="D1240" s="463">
        <v>417</v>
      </c>
    </row>
    <row r="1241" spans="1:4">
      <c r="A1241" s="462">
        <v>1654</v>
      </c>
      <c r="B1241" s="276" t="s">
        <v>1279</v>
      </c>
      <c r="C1241" s="462" t="s">
        <v>27</v>
      </c>
      <c r="D1241" s="463">
        <v>0</v>
      </c>
    </row>
    <row r="1242" spans="1:4">
      <c r="A1242" s="462">
        <v>1655</v>
      </c>
      <c r="B1242" s="276" t="s">
        <v>1280</v>
      </c>
      <c r="C1242" s="462" t="s">
        <v>148</v>
      </c>
      <c r="D1242" s="463">
        <v>0</v>
      </c>
    </row>
    <row r="1243" spans="1:4">
      <c r="A1243" s="462">
        <v>1656</v>
      </c>
      <c r="B1243" s="276" t="s">
        <v>1281</v>
      </c>
      <c r="C1243" s="462" t="s">
        <v>211</v>
      </c>
      <c r="D1243" s="463">
        <v>0</v>
      </c>
    </row>
    <row r="1244" spans="1:4">
      <c r="A1244" s="462">
        <v>1657</v>
      </c>
      <c r="B1244" s="276" t="s">
        <v>1282</v>
      </c>
      <c r="C1244" s="462" t="s">
        <v>148</v>
      </c>
      <c r="D1244" s="463">
        <v>0</v>
      </c>
    </row>
    <row r="1245" spans="1:4">
      <c r="A1245" s="462">
        <v>1658</v>
      </c>
      <c r="B1245" s="276" t="s">
        <v>1283</v>
      </c>
      <c r="C1245" s="462" t="s">
        <v>148</v>
      </c>
      <c r="D1245" s="463">
        <v>0</v>
      </c>
    </row>
    <row r="1246" spans="1:4">
      <c r="A1246" s="462">
        <v>1659</v>
      </c>
      <c r="B1246" s="276" t="s">
        <v>1284</v>
      </c>
      <c r="C1246" s="462" t="s">
        <v>211</v>
      </c>
      <c r="D1246" s="463">
        <v>0</v>
      </c>
    </row>
    <row r="1247" spans="1:4">
      <c r="A1247" s="462">
        <v>1660</v>
      </c>
      <c r="B1247" s="276" t="s">
        <v>1285</v>
      </c>
      <c r="C1247" s="462" t="s">
        <v>27</v>
      </c>
      <c r="D1247" s="463">
        <v>54756.97</v>
      </c>
    </row>
    <row r="1248" spans="1:4">
      <c r="A1248" s="462">
        <v>1661</v>
      </c>
      <c r="B1248" s="276" t="s">
        <v>1286</v>
      </c>
      <c r="C1248" s="462" t="s">
        <v>27</v>
      </c>
      <c r="D1248" s="463">
        <v>1035</v>
      </c>
    </row>
    <row r="1249" spans="1:4">
      <c r="A1249" s="462">
        <v>1662</v>
      </c>
      <c r="B1249" s="276" t="s">
        <v>1287</v>
      </c>
      <c r="C1249" s="462" t="s">
        <v>27</v>
      </c>
      <c r="D1249" s="463">
        <v>0</v>
      </c>
    </row>
    <row r="1250" spans="1:4">
      <c r="A1250" s="462">
        <v>1663</v>
      </c>
      <c r="B1250" s="276" t="s">
        <v>1288</v>
      </c>
      <c r="C1250" s="462" t="s">
        <v>27</v>
      </c>
      <c r="D1250" s="463">
        <v>853862.2</v>
      </c>
    </row>
    <row r="1251" spans="1:4">
      <c r="A1251" s="462">
        <v>1664</v>
      </c>
      <c r="B1251" s="276" t="s">
        <v>1289</v>
      </c>
      <c r="C1251" s="462" t="s">
        <v>44</v>
      </c>
      <c r="D1251" s="463">
        <v>0</v>
      </c>
    </row>
    <row r="1252" spans="1:4">
      <c r="A1252" s="462">
        <v>1665</v>
      </c>
      <c r="B1252" s="276" t="s">
        <v>1290</v>
      </c>
      <c r="C1252" s="462" t="s">
        <v>30</v>
      </c>
      <c r="D1252" s="463">
        <v>0</v>
      </c>
    </row>
    <row r="1253" spans="1:4">
      <c r="A1253" s="462">
        <v>1666</v>
      </c>
      <c r="B1253" s="276" t="s">
        <v>1291</v>
      </c>
      <c r="C1253" s="462" t="s">
        <v>148</v>
      </c>
      <c r="D1253" s="463">
        <v>2543.84</v>
      </c>
    </row>
    <row r="1254" spans="1:4">
      <c r="A1254" s="462">
        <v>1668</v>
      </c>
      <c r="B1254" s="276" t="s">
        <v>1292</v>
      </c>
      <c r="C1254" s="462" t="s">
        <v>27</v>
      </c>
      <c r="D1254" s="463">
        <v>0</v>
      </c>
    </row>
    <row r="1255" spans="1:4">
      <c r="A1255" s="462">
        <v>1671</v>
      </c>
      <c r="B1255" s="276" t="s">
        <v>1113</v>
      </c>
      <c r="C1255" s="462" t="s">
        <v>211</v>
      </c>
      <c r="D1255" s="463">
        <v>0</v>
      </c>
    </row>
    <row r="1256" spans="1:4">
      <c r="A1256" s="462">
        <v>1672</v>
      </c>
      <c r="B1256" s="276" t="s">
        <v>1293</v>
      </c>
      <c r="C1256" s="462" t="s">
        <v>148</v>
      </c>
      <c r="D1256" s="463">
        <v>41825.269999999997</v>
      </c>
    </row>
    <row r="1257" spans="1:4">
      <c r="A1257" s="462">
        <v>1673</v>
      </c>
      <c r="B1257" s="276" t="s">
        <v>1294</v>
      </c>
      <c r="C1257" s="462" t="s">
        <v>27</v>
      </c>
      <c r="D1257" s="463">
        <v>0</v>
      </c>
    </row>
    <row r="1258" spans="1:4">
      <c r="A1258" s="462">
        <v>1674</v>
      </c>
      <c r="B1258" s="276" t="s">
        <v>1295</v>
      </c>
      <c r="C1258" s="462" t="s">
        <v>27</v>
      </c>
      <c r="D1258" s="463">
        <v>0</v>
      </c>
    </row>
    <row r="1259" spans="1:4">
      <c r="A1259" s="462">
        <v>1675</v>
      </c>
      <c r="B1259" s="276" t="s">
        <v>1296</v>
      </c>
      <c r="C1259" s="462" t="s">
        <v>44</v>
      </c>
      <c r="D1259" s="463">
        <v>0</v>
      </c>
    </row>
    <row r="1260" spans="1:4">
      <c r="A1260" s="462">
        <v>1676</v>
      </c>
      <c r="B1260" s="276" t="s">
        <v>1297</v>
      </c>
      <c r="C1260" s="462" t="s">
        <v>30</v>
      </c>
      <c r="D1260" s="463">
        <v>0</v>
      </c>
    </row>
    <row r="1261" spans="1:4">
      <c r="A1261" s="462">
        <v>1677</v>
      </c>
      <c r="B1261" s="276" t="s">
        <v>1298</v>
      </c>
      <c r="C1261" s="462" t="s">
        <v>27</v>
      </c>
      <c r="D1261" s="463">
        <v>0</v>
      </c>
    </row>
    <row r="1262" spans="1:4">
      <c r="A1262" s="462">
        <v>1681</v>
      </c>
      <c r="B1262" s="276" t="s">
        <v>1299</v>
      </c>
      <c r="C1262" s="462" t="s">
        <v>27</v>
      </c>
      <c r="D1262" s="463">
        <v>53012</v>
      </c>
    </row>
    <row r="1263" spans="1:4">
      <c r="A1263" s="462">
        <v>1682</v>
      </c>
      <c r="B1263" s="276" t="s">
        <v>1300</v>
      </c>
      <c r="C1263" s="462" t="s">
        <v>27</v>
      </c>
      <c r="D1263" s="463">
        <v>228551</v>
      </c>
    </row>
    <row r="1264" spans="1:4">
      <c r="A1264" s="462">
        <v>1683</v>
      </c>
      <c r="B1264" s="276" t="s">
        <v>1301</v>
      </c>
      <c r="C1264" s="462" t="s">
        <v>27</v>
      </c>
      <c r="D1264" s="463">
        <v>0</v>
      </c>
    </row>
    <row r="1265" spans="1:4">
      <c r="A1265" s="462">
        <v>1684</v>
      </c>
      <c r="B1265" s="276" t="s">
        <v>1302</v>
      </c>
      <c r="C1265" s="462" t="s">
        <v>27</v>
      </c>
      <c r="D1265" s="463">
        <v>0</v>
      </c>
    </row>
    <row r="1266" spans="1:4">
      <c r="A1266" s="462">
        <v>1685</v>
      </c>
      <c r="B1266" s="276" t="s">
        <v>1303</v>
      </c>
      <c r="C1266" s="462" t="s">
        <v>27</v>
      </c>
      <c r="D1266" s="463">
        <v>0</v>
      </c>
    </row>
    <row r="1267" spans="1:4">
      <c r="A1267" s="462">
        <v>1686</v>
      </c>
      <c r="B1267" s="276" t="s">
        <v>1304</v>
      </c>
      <c r="C1267" s="462" t="s">
        <v>27</v>
      </c>
      <c r="D1267" s="463">
        <v>0</v>
      </c>
    </row>
    <row r="1268" spans="1:4">
      <c r="A1268" s="462">
        <v>1687</v>
      </c>
      <c r="B1268" s="276" t="s">
        <v>1305</v>
      </c>
      <c r="C1268" s="462" t="s">
        <v>27</v>
      </c>
      <c r="D1268" s="463">
        <v>0</v>
      </c>
    </row>
    <row r="1269" spans="1:4">
      <c r="A1269" s="462">
        <v>1688</v>
      </c>
      <c r="B1269" s="276" t="s">
        <v>1306</v>
      </c>
      <c r="C1269" s="462" t="s">
        <v>27</v>
      </c>
      <c r="D1269" s="463">
        <v>273397</v>
      </c>
    </row>
    <row r="1270" spans="1:4">
      <c r="A1270" s="462">
        <v>1689</v>
      </c>
      <c r="B1270" s="276" t="s">
        <v>1307</v>
      </c>
      <c r="C1270" s="462" t="s">
        <v>27</v>
      </c>
      <c r="D1270" s="463">
        <v>0</v>
      </c>
    </row>
    <row r="1271" spans="1:4">
      <c r="A1271" s="462">
        <v>1690</v>
      </c>
      <c r="B1271" s="276" t="s">
        <v>1308</v>
      </c>
      <c r="C1271" s="462" t="s">
        <v>27</v>
      </c>
      <c r="D1271" s="463">
        <v>999</v>
      </c>
    </row>
    <row r="1272" spans="1:4">
      <c r="A1272" s="462">
        <v>1691</v>
      </c>
      <c r="B1272" s="276" t="s">
        <v>1309</v>
      </c>
      <c r="C1272" s="462" t="s">
        <v>27</v>
      </c>
      <c r="D1272" s="463">
        <v>689862</v>
      </c>
    </row>
    <row r="1273" spans="1:4">
      <c r="A1273" s="462">
        <v>1693</v>
      </c>
      <c r="B1273" s="276" t="s">
        <v>1310</v>
      </c>
      <c r="C1273" s="462" t="s">
        <v>27</v>
      </c>
      <c r="D1273" s="463">
        <v>6964</v>
      </c>
    </row>
    <row r="1274" spans="1:4">
      <c r="A1274" s="462">
        <v>1695</v>
      </c>
      <c r="B1274" s="276" t="s">
        <v>1311</v>
      </c>
      <c r="C1274" s="462" t="s">
        <v>148</v>
      </c>
      <c r="D1274" s="463">
        <v>0</v>
      </c>
    </row>
    <row r="1275" spans="1:4">
      <c r="A1275" s="462">
        <v>1697</v>
      </c>
      <c r="B1275" s="276" t="s">
        <v>1312</v>
      </c>
      <c r="C1275" s="462" t="s">
        <v>27</v>
      </c>
      <c r="D1275" s="463">
        <v>0</v>
      </c>
    </row>
    <row r="1276" spans="1:4">
      <c r="A1276" s="462">
        <v>1698</v>
      </c>
      <c r="B1276" s="276" t="s">
        <v>1313</v>
      </c>
      <c r="C1276" s="462" t="s">
        <v>27</v>
      </c>
      <c r="D1276" s="463">
        <v>0</v>
      </c>
    </row>
    <row r="1277" spans="1:4">
      <c r="A1277" s="462">
        <v>1699</v>
      </c>
      <c r="B1277" s="276" t="s">
        <v>1314</v>
      </c>
      <c r="C1277" s="462" t="s">
        <v>27</v>
      </c>
      <c r="D1277" s="463">
        <v>0</v>
      </c>
    </row>
    <row r="1278" spans="1:4">
      <c r="A1278" s="462">
        <v>1700</v>
      </c>
      <c r="B1278" s="276" t="s">
        <v>1315</v>
      </c>
      <c r="C1278" s="462" t="s">
        <v>27</v>
      </c>
      <c r="D1278" s="463">
        <v>0</v>
      </c>
    </row>
    <row r="1279" spans="1:4">
      <c r="A1279" s="462">
        <v>1701</v>
      </c>
      <c r="B1279" s="276" t="s">
        <v>1316</v>
      </c>
      <c r="C1279" s="462" t="s">
        <v>27</v>
      </c>
      <c r="D1279" s="463">
        <v>0</v>
      </c>
    </row>
    <row r="1280" spans="1:4">
      <c r="A1280" s="462">
        <v>1702</v>
      </c>
      <c r="B1280" s="276" t="s">
        <v>1317</v>
      </c>
      <c r="C1280" s="462" t="s">
        <v>27</v>
      </c>
      <c r="D1280" s="463">
        <v>0</v>
      </c>
    </row>
    <row r="1281" spans="1:4">
      <c r="A1281" s="462">
        <v>1703</v>
      </c>
      <c r="B1281" s="276" t="s">
        <v>1318</v>
      </c>
      <c r="C1281" s="462" t="s">
        <v>27</v>
      </c>
      <c r="D1281" s="463">
        <v>0</v>
      </c>
    </row>
    <row r="1282" spans="1:4">
      <c r="A1282" s="462">
        <v>1708</v>
      </c>
      <c r="B1282" s="276" t="s">
        <v>1319</v>
      </c>
      <c r="C1282" s="462" t="s">
        <v>27</v>
      </c>
      <c r="D1282" s="463">
        <v>0</v>
      </c>
    </row>
    <row r="1283" spans="1:4">
      <c r="A1283" s="462">
        <v>1709</v>
      </c>
      <c r="B1283" s="276" t="s">
        <v>1320</v>
      </c>
      <c r="C1283" s="462" t="s">
        <v>30</v>
      </c>
      <c r="D1283" s="463">
        <v>0</v>
      </c>
    </row>
    <row r="1284" spans="1:4">
      <c r="A1284" s="462">
        <v>1710</v>
      </c>
      <c r="B1284" s="276" t="s">
        <v>1321</v>
      </c>
      <c r="C1284" s="462" t="s">
        <v>27</v>
      </c>
      <c r="D1284" s="463">
        <v>0</v>
      </c>
    </row>
    <row r="1285" spans="1:4">
      <c r="A1285" s="462">
        <v>1711</v>
      </c>
      <c r="B1285" s="276" t="s">
        <v>1322</v>
      </c>
      <c r="C1285" s="462" t="s">
        <v>27</v>
      </c>
      <c r="D1285" s="463">
        <v>579</v>
      </c>
    </row>
    <row r="1286" spans="1:4">
      <c r="A1286" s="462">
        <v>1712</v>
      </c>
      <c r="B1286" s="276" t="s">
        <v>1323</v>
      </c>
      <c r="C1286" s="462" t="s">
        <v>27</v>
      </c>
      <c r="D1286" s="463">
        <v>0</v>
      </c>
    </row>
    <row r="1287" spans="1:4">
      <c r="A1287" s="462">
        <v>1713</v>
      </c>
      <c r="B1287" s="276" t="s">
        <v>1324</v>
      </c>
      <c r="C1287" s="462" t="s">
        <v>27</v>
      </c>
      <c r="D1287" s="463">
        <v>3395</v>
      </c>
    </row>
    <row r="1288" spans="1:4">
      <c r="A1288" s="462">
        <v>1715</v>
      </c>
      <c r="B1288" s="276" t="s">
        <v>1325</v>
      </c>
      <c r="C1288" s="462" t="s">
        <v>211</v>
      </c>
      <c r="D1288" s="463">
        <v>392700</v>
      </c>
    </row>
    <row r="1289" spans="1:4">
      <c r="A1289" s="462">
        <v>1716</v>
      </c>
      <c r="B1289" s="276" t="s">
        <v>1326</v>
      </c>
      <c r="C1289" s="462" t="s">
        <v>30</v>
      </c>
      <c r="D1289" s="463">
        <v>14118.01</v>
      </c>
    </row>
    <row r="1290" spans="1:4">
      <c r="A1290" s="462">
        <v>1717</v>
      </c>
      <c r="B1290" s="276" t="s">
        <v>1327</v>
      </c>
      <c r="C1290" s="462" t="s">
        <v>44</v>
      </c>
      <c r="D1290" s="463">
        <v>0</v>
      </c>
    </row>
    <row r="1291" spans="1:4">
      <c r="A1291" s="462">
        <v>1718</v>
      </c>
      <c r="B1291" s="276" t="s">
        <v>1328</v>
      </c>
      <c r="C1291" s="462" t="s">
        <v>27</v>
      </c>
      <c r="D1291" s="463">
        <v>0</v>
      </c>
    </row>
    <row r="1292" spans="1:4">
      <c r="A1292" s="462">
        <v>1720</v>
      </c>
      <c r="B1292" s="276" t="s">
        <v>1329</v>
      </c>
      <c r="C1292" s="462" t="s">
        <v>27</v>
      </c>
      <c r="D1292" s="463">
        <v>0</v>
      </c>
    </row>
    <row r="1293" spans="1:4">
      <c r="A1293" s="462">
        <v>1721</v>
      </c>
      <c r="B1293" s="276" t="s">
        <v>1330</v>
      </c>
      <c r="C1293" s="462" t="s">
        <v>27</v>
      </c>
      <c r="D1293" s="463">
        <v>0</v>
      </c>
    </row>
    <row r="1294" spans="1:4">
      <c r="A1294" s="462">
        <v>1724</v>
      </c>
      <c r="B1294" s="276" t="s">
        <v>1331</v>
      </c>
      <c r="C1294" s="462" t="s">
        <v>27</v>
      </c>
      <c r="D1294" s="463">
        <v>0</v>
      </c>
    </row>
    <row r="1295" spans="1:4">
      <c r="A1295" s="462">
        <v>1725</v>
      </c>
      <c r="B1295" s="276" t="s">
        <v>1332</v>
      </c>
      <c r="C1295" s="462" t="s">
        <v>30</v>
      </c>
      <c r="D1295" s="463">
        <v>16139.08</v>
      </c>
    </row>
    <row r="1296" spans="1:4">
      <c r="A1296" s="462">
        <v>1726</v>
      </c>
      <c r="B1296" s="276" t="s">
        <v>1333</v>
      </c>
      <c r="C1296" s="462" t="s">
        <v>27</v>
      </c>
      <c r="D1296" s="463">
        <v>0</v>
      </c>
    </row>
    <row r="1297" spans="1:4">
      <c r="A1297" s="462">
        <v>1727</v>
      </c>
      <c r="B1297" s="276" t="s">
        <v>1334</v>
      </c>
      <c r="C1297" s="462" t="s">
        <v>27</v>
      </c>
      <c r="D1297" s="463">
        <v>0</v>
      </c>
    </row>
    <row r="1298" spans="1:4">
      <c r="A1298" s="462">
        <v>1728</v>
      </c>
      <c r="B1298" s="276" t="s">
        <v>1335</v>
      </c>
      <c r="C1298" s="462" t="s">
        <v>27</v>
      </c>
      <c r="D1298" s="463">
        <v>0</v>
      </c>
    </row>
    <row r="1299" spans="1:4">
      <c r="A1299" s="462">
        <v>1729</v>
      </c>
      <c r="B1299" s="276" t="s">
        <v>1336</v>
      </c>
      <c r="C1299" s="462" t="s">
        <v>27</v>
      </c>
      <c r="D1299" s="463">
        <v>0</v>
      </c>
    </row>
    <row r="1300" spans="1:4">
      <c r="A1300" s="462">
        <v>1730</v>
      </c>
      <c r="B1300" s="276" t="s">
        <v>1337</v>
      </c>
      <c r="C1300" s="462" t="s">
        <v>27</v>
      </c>
      <c r="D1300" s="463">
        <v>199554</v>
      </c>
    </row>
    <row r="1301" spans="1:4">
      <c r="A1301" s="462">
        <v>1731</v>
      </c>
      <c r="B1301" s="276" t="s">
        <v>1338</v>
      </c>
      <c r="C1301" s="462" t="s">
        <v>27</v>
      </c>
      <c r="D1301" s="463">
        <v>0</v>
      </c>
    </row>
    <row r="1302" spans="1:4">
      <c r="A1302" s="462">
        <v>1732</v>
      </c>
      <c r="B1302" s="276" t="s">
        <v>1339</v>
      </c>
      <c r="C1302" s="462" t="s">
        <v>27</v>
      </c>
      <c r="D1302" s="463">
        <v>0</v>
      </c>
    </row>
    <row r="1303" spans="1:4">
      <c r="A1303" s="462">
        <v>1733</v>
      </c>
      <c r="B1303" s="276" t="s">
        <v>1340</v>
      </c>
      <c r="C1303" s="462" t="s">
        <v>27</v>
      </c>
      <c r="D1303" s="463">
        <v>0</v>
      </c>
    </row>
    <row r="1304" spans="1:4">
      <c r="A1304" s="462">
        <v>1734</v>
      </c>
      <c r="B1304" s="276" t="s">
        <v>1341</v>
      </c>
      <c r="C1304" s="462" t="s">
        <v>32</v>
      </c>
      <c r="D1304" s="463">
        <v>2926</v>
      </c>
    </row>
    <row r="1305" spans="1:4">
      <c r="A1305" s="462">
        <v>1735</v>
      </c>
      <c r="B1305" s="276" t="s">
        <v>1342</v>
      </c>
      <c r="C1305" s="462" t="s">
        <v>30</v>
      </c>
      <c r="D1305" s="463">
        <v>17801</v>
      </c>
    </row>
    <row r="1306" spans="1:4">
      <c r="A1306" s="462">
        <v>1736</v>
      </c>
      <c r="B1306" s="276" t="s">
        <v>1343</v>
      </c>
      <c r="C1306" s="462" t="s">
        <v>27</v>
      </c>
      <c r="D1306" s="463">
        <v>0</v>
      </c>
    </row>
    <row r="1307" spans="1:4">
      <c r="A1307" s="462">
        <v>1737</v>
      </c>
      <c r="B1307" s="276" t="s">
        <v>1344</v>
      </c>
      <c r="C1307" s="462" t="s">
        <v>27</v>
      </c>
      <c r="D1307" s="463">
        <v>0</v>
      </c>
    </row>
    <row r="1308" spans="1:4">
      <c r="A1308" s="462">
        <v>1738</v>
      </c>
      <c r="B1308" s="276" t="s">
        <v>1345</v>
      </c>
      <c r="C1308" s="462" t="s">
        <v>27</v>
      </c>
      <c r="D1308" s="463">
        <v>0</v>
      </c>
    </row>
    <row r="1309" spans="1:4">
      <c r="A1309" s="462">
        <v>1739</v>
      </c>
      <c r="B1309" s="276" t="s">
        <v>1346</v>
      </c>
      <c r="C1309" s="462" t="s">
        <v>27</v>
      </c>
      <c r="D1309" s="463">
        <v>0</v>
      </c>
    </row>
    <row r="1310" spans="1:4">
      <c r="A1310" s="462">
        <v>1740</v>
      </c>
      <c r="B1310" s="276" t="s">
        <v>1347</v>
      </c>
      <c r="C1310" s="462" t="s">
        <v>27</v>
      </c>
      <c r="D1310" s="463">
        <v>0</v>
      </c>
    </row>
    <row r="1311" spans="1:4">
      <c r="A1311" s="462">
        <v>1743</v>
      </c>
      <c r="B1311" s="276" t="s">
        <v>1348</v>
      </c>
      <c r="C1311" s="462" t="s">
        <v>27</v>
      </c>
      <c r="D1311" s="463">
        <v>0</v>
      </c>
    </row>
    <row r="1312" spans="1:4">
      <c r="A1312" s="462">
        <v>1744</v>
      </c>
      <c r="B1312" s="276" t="s">
        <v>1349</v>
      </c>
      <c r="C1312" s="462" t="s">
        <v>253</v>
      </c>
      <c r="D1312" s="463">
        <v>0</v>
      </c>
    </row>
    <row r="1313" spans="1:4">
      <c r="A1313" s="462">
        <v>1745</v>
      </c>
      <c r="B1313" s="276" t="s">
        <v>1350</v>
      </c>
      <c r="C1313" s="462" t="s">
        <v>32</v>
      </c>
      <c r="D1313" s="463">
        <v>0</v>
      </c>
    </row>
    <row r="1314" spans="1:4">
      <c r="A1314" s="462">
        <v>1746</v>
      </c>
      <c r="B1314" s="276" t="s">
        <v>1351</v>
      </c>
      <c r="C1314" s="462" t="s">
        <v>27</v>
      </c>
      <c r="D1314" s="463">
        <v>0</v>
      </c>
    </row>
    <row r="1315" spans="1:4">
      <c r="A1315" s="462">
        <v>1747</v>
      </c>
      <c r="B1315" s="276" t="s">
        <v>1352</v>
      </c>
      <c r="C1315" s="462" t="s">
        <v>27</v>
      </c>
      <c r="D1315" s="463">
        <v>0</v>
      </c>
    </row>
    <row r="1316" spans="1:4">
      <c r="A1316" s="462">
        <v>1748</v>
      </c>
      <c r="B1316" s="276" t="s">
        <v>1353</v>
      </c>
      <c r="C1316" s="462" t="s">
        <v>27</v>
      </c>
      <c r="D1316" s="463">
        <v>0</v>
      </c>
    </row>
    <row r="1317" spans="1:4">
      <c r="A1317" s="462">
        <v>1749</v>
      </c>
      <c r="B1317" s="276" t="s">
        <v>1354</v>
      </c>
      <c r="C1317" s="462" t="s">
        <v>27</v>
      </c>
      <c r="D1317" s="463">
        <v>0</v>
      </c>
    </row>
    <row r="1318" spans="1:4">
      <c r="A1318" s="462">
        <v>1750</v>
      </c>
      <c r="B1318" s="276" t="s">
        <v>1355</v>
      </c>
      <c r="C1318" s="462" t="s">
        <v>27</v>
      </c>
      <c r="D1318" s="463">
        <v>0</v>
      </c>
    </row>
    <row r="1319" spans="1:4">
      <c r="A1319" s="462">
        <v>1751</v>
      </c>
      <c r="B1319" s="276" t="s">
        <v>1356</v>
      </c>
      <c r="C1319" s="462" t="s">
        <v>27</v>
      </c>
      <c r="D1319" s="463">
        <v>0</v>
      </c>
    </row>
    <row r="1320" spans="1:4">
      <c r="A1320" s="462">
        <v>1752</v>
      </c>
      <c r="B1320" s="276" t="s">
        <v>1357</v>
      </c>
      <c r="C1320" s="462" t="s">
        <v>27</v>
      </c>
      <c r="D1320" s="463">
        <v>0</v>
      </c>
    </row>
    <row r="1321" spans="1:4">
      <c r="A1321" s="462">
        <v>1753</v>
      </c>
      <c r="B1321" s="276" t="s">
        <v>1358</v>
      </c>
      <c r="C1321" s="462" t="s">
        <v>44</v>
      </c>
      <c r="D1321" s="463">
        <v>0</v>
      </c>
    </row>
    <row r="1322" spans="1:4">
      <c r="A1322" s="462">
        <v>1754</v>
      </c>
      <c r="B1322" s="276" t="s">
        <v>1359</v>
      </c>
      <c r="C1322" s="462" t="s">
        <v>253</v>
      </c>
      <c r="D1322" s="463">
        <v>0</v>
      </c>
    </row>
    <row r="1323" spans="1:4">
      <c r="A1323" s="462">
        <v>1755</v>
      </c>
      <c r="B1323" s="276" t="s">
        <v>1360</v>
      </c>
      <c r="C1323" s="462" t="s">
        <v>253</v>
      </c>
      <c r="D1323" s="463">
        <v>76262.05</v>
      </c>
    </row>
    <row r="1324" spans="1:4">
      <c r="A1324" s="462">
        <v>1756</v>
      </c>
      <c r="B1324" s="276" t="s">
        <v>1361</v>
      </c>
      <c r="C1324" s="462" t="s">
        <v>27</v>
      </c>
      <c r="D1324" s="463">
        <v>0</v>
      </c>
    </row>
    <row r="1325" spans="1:4">
      <c r="A1325" s="462">
        <v>1758</v>
      </c>
      <c r="B1325" s="276" t="s">
        <v>1362</v>
      </c>
      <c r="C1325" s="462" t="s">
        <v>27</v>
      </c>
      <c r="D1325" s="463">
        <v>0</v>
      </c>
    </row>
    <row r="1326" spans="1:4">
      <c r="A1326" s="462">
        <v>1759</v>
      </c>
      <c r="B1326" s="276" t="s">
        <v>1363</v>
      </c>
      <c r="C1326" s="462" t="s">
        <v>27</v>
      </c>
      <c r="D1326" s="463">
        <v>0</v>
      </c>
    </row>
    <row r="1327" spans="1:4">
      <c r="A1327" s="462">
        <v>1760</v>
      </c>
      <c r="B1327" s="276" t="s">
        <v>1364</v>
      </c>
      <c r="C1327" s="462" t="s">
        <v>44</v>
      </c>
      <c r="D1327" s="463">
        <v>8082</v>
      </c>
    </row>
    <row r="1328" spans="1:4">
      <c r="A1328" s="462">
        <v>1761</v>
      </c>
      <c r="B1328" s="276" t="s">
        <v>1365</v>
      </c>
      <c r="C1328" s="462" t="s">
        <v>27</v>
      </c>
      <c r="D1328" s="463">
        <v>16504</v>
      </c>
    </row>
    <row r="1329" spans="1:4">
      <c r="A1329" s="462">
        <v>1762</v>
      </c>
      <c r="B1329" s="276" t="s">
        <v>1366</v>
      </c>
      <c r="C1329" s="462" t="s">
        <v>27</v>
      </c>
      <c r="D1329" s="463">
        <v>0</v>
      </c>
    </row>
    <row r="1330" spans="1:4">
      <c r="A1330" s="462">
        <v>1763</v>
      </c>
      <c r="B1330" s="276" t="s">
        <v>1367</v>
      </c>
      <c r="C1330" s="462" t="s">
        <v>253</v>
      </c>
      <c r="D1330" s="463">
        <v>0</v>
      </c>
    </row>
    <row r="1331" spans="1:4">
      <c r="A1331" s="462">
        <v>1764</v>
      </c>
      <c r="B1331" s="276" t="s">
        <v>1368</v>
      </c>
      <c r="C1331" s="462" t="s">
        <v>44</v>
      </c>
      <c r="D1331" s="463">
        <v>0</v>
      </c>
    </row>
    <row r="1332" spans="1:4">
      <c r="A1332" s="462">
        <v>1765</v>
      </c>
      <c r="B1332" s="276" t="s">
        <v>1369</v>
      </c>
      <c r="C1332" s="462" t="s">
        <v>253</v>
      </c>
      <c r="D1332" s="463">
        <v>83010.820000000007</v>
      </c>
    </row>
    <row r="1333" spans="1:4">
      <c r="A1333" s="462">
        <v>1766</v>
      </c>
      <c r="B1333" s="276" t="s">
        <v>1370</v>
      </c>
      <c r="C1333" s="462" t="s">
        <v>253</v>
      </c>
      <c r="D1333" s="463">
        <v>0</v>
      </c>
    </row>
    <row r="1334" spans="1:4">
      <c r="A1334" s="462">
        <v>1767</v>
      </c>
      <c r="B1334" s="276" t="s">
        <v>1371</v>
      </c>
      <c r="C1334" s="462" t="s">
        <v>253</v>
      </c>
      <c r="D1334" s="463">
        <v>0</v>
      </c>
    </row>
    <row r="1335" spans="1:4">
      <c r="A1335" s="462">
        <v>1768</v>
      </c>
      <c r="B1335" s="276" t="s">
        <v>1372</v>
      </c>
      <c r="C1335" s="462" t="s">
        <v>27</v>
      </c>
      <c r="D1335" s="463">
        <v>0</v>
      </c>
    </row>
    <row r="1336" spans="1:4">
      <c r="A1336" s="462">
        <v>1769</v>
      </c>
      <c r="B1336" s="276" t="s">
        <v>1373</v>
      </c>
      <c r="C1336" s="462" t="s">
        <v>27</v>
      </c>
      <c r="D1336" s="463">
        <v>0</v>
      </c>
    </row>
    <row r="1337" spans="1:4">
      <c r="A1337" s="462">
        <v>1770</v>
      </c>
      <c r="B1337" s="276" t="s">
        <v>1374</v>
      </c>
      <c r="C1337" s="462" t="s">
        <v>27</v>
      </c>
      <c r="D1337" s="463">
        <v>0</v>
      </c>
    </row>
    <row r="1338" spans="1:4">
      <c r="A1338" s="462">
        <v>1771</v>
      </c>
      <c r="B1338" s="276" t="s">
        <v>1375</v>
      </c>
      <c r="C1338" s="462" t="s">
        <v>27</v>
      </c>
      <c r="D1338" s="463">
        <v>0</v>
      </c>
    </row>
    <row r="1339" spans="1:4">
      <c r="A1339" s="462">
        <v>1772</v>
      </c>
      <c r="B1339" s="276" t="s">
        <v>1376</v>
      </c>
      <c r="C1339" s="462" t="s">
        <v>27</v>
      </c>
      <c r="D1339" s="463">
        <v>0</v>
      </c>
    </row>
    <row r="1340" spans="1:4">
      <c r="A1340" s="462">
        <v>1773</v>
      </c>
      <c r="B1340" s="276" t="s">
        <v>1377</v>
      </c>
      <c r="C1340" s="462" t="s">
        <v>27</v>
      </c>
      <c r="D1340" s="463">
        <v>11714</v>
      </c>
    </row>
    <row r="1341" spans="1:4">
      <c r="A1341" s="462">
        <v>1774</v>
      </c>
      <c r="B1341" s="276" t="s">
        <v>1378</v>
      </c>
      <c r="C1341" s="462" t="s">
        <v>27</v>
      </c>
      <c r="D1341" s="463">
        <v>68127</v>
      </c>
    </row>
    <row r="1342" spans="1:4">
      <c r="A1342" s="462">
        <v>1775</v>
      </c>
      <c r="B1342" s="276" t="s">
        <v>1379</v>
      </c>
      <c r="C1342" s="462" t="s">
        <v>27</v>
      </c>
      <c r="D1342" s="463">
        <v>0</v>
      </c>
    </row>
    <row r="1343" spans="1:4">
      <c r="A1343" s="462">
        <v>1776</v>
      </c>
      <c r="B1343" s="276" t="s">
        <v>1380</v>
      </c>
      <c r="C1343" s="462" t="s">
        <v>27</v>
      </c>
      <c r="D1343" s="463">
        <v>0</v>
      </c>
    </row>
    <row r="1344" spans="1:4">
      <c r="A1344" s="462">
        <v>1777</v>
      </c>
      <c r="B1344" s="276" t="s">
        <v>1381</v>
      </c>
      <c r="C1344" s="462" t="s">
        <v>27</v>
      </c>
      <c r="D1344" s="463">
        <v>0</v>
      </c>
    </row>
    <row r="1345" spans="1:4">
      <c r="A1345" s="462">
        <v>1778</v>
      </c>
      <c r="B1345" s="276" t="s">
        <v>1382</v>
      </c>
      <c r="C1345" s="462" t="s">
        <v>27</v>
      </c>
      <c r="D1345" s="463">
        <v>0</v>
      </c>
    </row>
    <row r="1346" spans="1:4">
      <c r="A1346" s="462">
        <v>1779</v>
      </c>
      <c r="B1346" s="276" t="s">
        <v>1383</v>
      </c>
      <c r="C1346" s="462" t="s">
        <v>27</v>
      </c>
      <c r="D1346" s="463">
        <v>0</v>
      </c>
    </row>
    <row r="1347" spans="1:4">
      <c r="A1347" s="462">
        <v>1780</v>
      </c>
      <c r="B1347" s="276" t="s">
        <v>1384</v>
      </c>
      <c r="C1347" s="462" t="s">
        <v>27</v>
      </c>
      <c r="D1347" s="463">
        <v>40127</v>
      </c>
    </row>
    <row r="1348" spans="1:4">
      <c r="A1348" s="462">
        <v>1781</v>
      </c>
      <c r="B1348" s="276" t="s">
        <v>1385</v>
      </c>
      <c r="C1348" s="462" t="s">
        <v>27</v>
      </c>
      <c r="D1348" s="463">
        <v>16560</v>
      </c>
    </row>
    <row r="1349" spans="1:4">
      <c r="A1349" s="462">
        <v>1782</v>
      </c>
      <c r="B1349" s="276" t="s">
        <v>1386</v>
      </c>
      <c r="C1349" s="462" t="s">
        <v>27</v>
      </c>
      <c r="D1349" s="463">
        <v>7774</v>
      </c>
    </row>
    <row r="1350" spans="1:4">
      <c r="A1350" s="462">
        <v>1783</v>
      </c>
      <c r="B1350" s="276" t="s">
        <v>1387</v>
      </c>
      <c r="C1350" s="462" t="s">
        <v>27</v>
      </c>
      <c r="D1350" s="463">
        <v>0</v>
      </c>
    </row>
    <row r="1351" spans="1:4">
      <c r="A1351" s="462">
        <v>1784</v>
      </c>
      <c r="B1351" s="276" t="s">
        <v>1388</v>
      </c>
      <c r="C1351" s="462" t="s">
        <v>27</v>
      </c>
      <c r="D1351" s="463">
        <v>0</v>
      </c>
    </row>
    <row r="1352" spans="1:4">
      <c r="A1352" s="462">
        <v>1785</v>
      </c>
      <c r="B1352" s="276" t="s">
        <v>1389</v>
      </c>
      <c r="C1352" s="462" t="s">
        <v>27</v>
      </c>
      <c r="D1352" s="463">
        <v>10913</v>
      </c>
    </row>
    <row r="1353" spans="1:4">
      <c r="A1353" s="462">
        <v>1786</v>
      </c>
      <c r="B1353" s="276" t="s">
        <v>1390</v>
      </c>
      <c r="C1353" s="462" t="s">
        <v>44</v>
      </c>
      <c r="D1353" s="463">
        <v>7864</v>
      </c>
    </row>
    <row r="1354" spans="1:4">
      <c r="A1354" s="462">
        <v>1787</v>
      </c>
      <c r="B1354" s="276" t="s">
        <v>1391</v>
      </c>
      <c r="C1354" s="462" t="s">
        <v>44</v>
      </c>
      <c r="D1354" s="463">
        <v>0</v>
      </c>
    </row>
    <row r="1355" spans="1:4">
      <c r="A1355" s="462">
        <v>1788</v>
      </c>
      <c r="B1355" s="276" t="s">
        <v>1392</v>
      </c>
      <c r="C1355" s="462" t="s">
        <v>44</v>
      </c>
      <c r="D1355" s="463">
        <v>0</v>
      </c>
    </row>
    <row r="1356" spans="1:4">
      <c r="A1356" s="462">
        <v>1790</v>
      </c>
      <c r="B1356" s="276" t="s">
        <v>1393</v>
      </c>
      <c r="C1356" s="462" t="s">
        <v>27</v>
      </c>
      <c r="D1356" s="463">
        <v>0</v>
      </c>
    </row>
    <row r="1357" spans="1:4">
      <c r="A1357" s="462">
        <v>1791</v>
      </c>
      <c r="B1357" s="276" t="s">
        <v>1394</v>
      </c>
      <c r="C1357" s="462" t="s">
        <v>44</v>
      </c>
      <c r="D1357" s="463">
        <v>0</v>
      </c>
    </row>
    <row r="1358" spans="1:4">
      <c r="A1358" s="462">
        <v>1792</v>
      </c>
      <c r="B1358" s="276" t="s">
        <v>1395</v>
      </c>
      <c r="C1358" s="462" t="s">
        <v>44</v>
      </c>
      <c r="D1358" s="463">
        <v>18960</v>
      </c>
    </row>
    <row r="1359" spans="1:4">
      <c r="A1359" s="462">
        <v>1793</v>
      </c>
      <c r="B1359" s="276" t="s">
        <v>1396</v>
      </c>
      <c r="C1359" s="462" t="s">
        <v>44</v>
      </c>
      <c r="D1359" s="463">
        <v>0</v>
      </c>
    </row>
    <row r="1360" spans="1:4">
      <c r="A1360" s="462">
        <v>1794</v>
      </c>
      <c r="B1360" s="276" t="s">
        <v>1397</v>
      </c>
      <c r="C1360" s="462" t="s">
        <v>44</v>
      </c>
      <c r="D1360" s="463">
        <v>0</v>
      </c>
    </row>
    <row r="1361" spans="1:4">
      <c r="A1361" s="462">
        <v>1795</v>
      </c>
      <c r="B1361" s="276" t="s">
        <v>1398</v>
      </c>
      <c r="C1361" s="462" t="s">
        <v>44</v>
      </c>
      <c r="D1361" s="463">
        <v>0</v>
      </c>
    </row>
    <row r="1362" spans="1:4">
      <c r="A1362" s="462">
        <v>1796</v>
      </c>
      <c r="B1362" s="276" t="s">
        <v>1399</v>
      </c>
      <c r="C1362" s="462" t="s">
        <v>44</v>
      </c>
      <c r="D1362" s="463">
        <v>0</v>
      </c>
    </row>
    <row r="1363" spans="1:4">
      <c r="A1363" s="462">
        <v>1797</v>
      </c>
      <c r="B1363" s="276" t="s">
        <v>1400</v>
      </c>
      <c r="C1363" s="462" t="s">
        <v>253</v>
      </c>
      <c r="D1363" s="463">
        <v>0</v>
      </c>
    </row>
    <row r="1364" spans="1:4">
      <c r="A1364" s="462">
        <v>1798</v>
      </c>
      <c r="B1364" s="276" t="s">
        <v>1401</v>
      </c>
      <c r="C1364" s="462" t="s">
        <v>253</v>
      </c>
      <c r="D1364" s="463">
        <v>0</v>
      </c>
    </row>
    <row r="1365" spans="1:4">
      <c r="A1365" s="462">
        <v>1799</v>
      </c>
      <c r="B1365" s="276" t="s">
        <v>1402</v>
      </c>
      <c r="C1365" s="462" t="s">
        <v>44</v>
      </c>
      <c r="D1365" s="463">
        <v>0</v>
      </c>
    </row>
    <row r="1366" spans="1:4">
      <c r="A1366" s="462">
        <v>1800</v>
      </c>
      <c r="B1366" s="276" t="s">
        <v>1403</v>
      </c>
      <c r="C1366" s="462" t="s">
        <v>44</v>
      </c>
      <c r="D1366" s="463">
        <v>0</v>
      </c>
    </row>
    <row r="1367" spans="1:4">
      <c r="A1367" s="462">
        <v>1801</v>
      </c>
      <c r="B1367" s="276" t="s">
        <v>1404</v>
      </c>
      <c r="C1367" s="462" t="s">
        <v>44</v>
      </c>
      <c r="D1367" s="463">
        <v>0</v>
      </c>
    </row>
    <row r="1368" spans="1:4">
      <c r="A1368" s="462">
        <v>1802</v>
      </c>
      <c r="B1368" s="276" t="s">
        <v>1405</v>
      </c>
      <c r="C1368" s="462" t="s">
        <v>44</v>
      </c>
      <c r="D1368" s="463">
        <v>0</v>
      </c>
    </row>
    <row r="1369" spans="1:4">
      <c r="A1369" s="462">
        <v>1803</v>
      </c>
      <c r="B1369" s="276" t="s">
        <v>1406</v>
      </c>
      <c r="C1369" s="462" t="s">
        <v>44</v>
      </c>
      <c r="D1369" s="463">
        <v>0</v>
      </c>
    </row>
    <row r="1370" spans="1:4">
      <c r="A1370" s="462">
        <v>1804</v>
      </c>
      <c r="B1370" s="276" t="s">
        <v>1407</v>
      </c>
      <c r="C1370" s="462" t="s">
        <v>253</v>
      </c>
      <c r="D1370" s="463">
        <v>0</v>
      </c>
    </row>
    <row r="1371" spans="1:4">
      <c r="A1371" s="462">
        <v>1805</v>
      </c>
      <c r="B1371" s="276" t="s">
        <v>1408</v>
      </c>
      <c r="C1371" s="462" t="s">
        <v>253</v>
      </c>
      <c r="D1371" s="463">
        <v>0</v>
      </c>
    </row>
    <row r="1372" spans="1:4">
      <c r="A1372" s="462">
        <v>1806</v>
      </c>
      <c r="B1372" s="276" t="s">
        <v>1409</v>
      </c>
      <c r="C1372" s="462" t="s">
        <v>253</v>
      </c>
      <c r="D1372" s="463">
        <v>0</v>
      </c>
    </row>
    <row r="1373" spans="1:4">
      <c r="A1373" s="462">
        <v>1807</v>
      </c>
      <c r="B1373" s="276" t="s">
        <v>1410</v>
      </c>
      <c r="C1373" s="462" t="s">
        <v>44</v>
      </c>
      <c r="D1373" s="463">
        <v>3422</v>
      </c>
    </row>
    <row r="1374" spans="1:4">
      <c r="A1374" s="462">
        <v>1808</v>
      </c>
      <c r="B1374" s="276" t="s">
        <v>1411</v>
      </c>
      <c r="C1374" s="462" t="s">
        <v>44</v>
      </c>
      <c r="D1374" s="463">
        <v>0</v>
      </c>
    </row>
    <row r="1375" spans="1:4">
      <c r="A1375" s="462">
        <v>1809</v>
      </c>
      <c r="B1375" s="276" t="s">
        <v>1412</v>
      </c>
      <c r="C1375" s="462" t="s">
        <v>44</v>
      </c>
      <c r="D1375" s="463">
        <v>0</v>
      </c>
    </row>
    <row r="1376" spans="1:4">
      <c r="A1376" s="462">
        <v>1810</v>
      </c>
      <c r="B1376" s="276" t="s">
        <v>1413</v>
      </c>
      <c r="C1376" s="462" t="s">
        <v>27</v>
      </c>
      <c r="D1376" s="463">
        <v>0</v>
      </c>
    </row>
    <row r="1377" spans="1:4">
      <c r="A1377" s="462">
        <v>1811</v>
      </c>
      <c r="B1377" s="276" t="s">
        <v>1414</v>
      </c>
      <c r="C1377" s="462" t="s">
        <v>253</v>
      </c>
      <c r="D1377" s="463">
        <v>77243</v>
      </c>
    </row>
    <row r="1378" spans="1:4">
      <c r="A1378" s="462">
        <v>1812</v>
      </c>
      <c r="B1378" s="276" t="s">
        <v>1415</v>
      </c>
      <c r="C1378" s="462" t="s">
        <v>44</v>
      </c>
      <c r="D1378" s="463">
        <v>0</v>
      </c>
    </row>
    <row r="1379" spans="1:4">
      <c r="A1379" s="462">
        <v>1813</v>
      </c>
      <c r="B1379" s="276" t="s">
        <v>1416</v>
      </c>
      <c r="C1379" s="462" t="s">
        <v>44</v>
      </c>
      <c r="D1379" s="463">
        <v>0</v>
      </c>
    </row>
    <row r="1380" spans="1:4">
      <c r="A1380" s="462">
        <v>1814</v>
      </c>
      <c r="B1380" s="276" t="s">
        <v>1417</v>
      </c>
      <c r="C1380" s="462" t="s">
        <v>44</v>
      </c>
      <c r="D1380" s="463">
        <v>0</v>
      </c>
    </row>
    <row r="1381" spans="1:4">
      <c r="A1381" s="462">
        <v>1815</v>
      </c>
      <c r="B1381" s="276" t="s">
        <v>1418</v>
      </c>
      <c r="C1381" s="462" t="s">
        <v>44</v>
      </c>
      <c r="D1381" s="463">
        <v>0</v>
      </c>
    </row>
    <row r="1382" spans="1:4">
      <c r="A1382" s="462">
        <v>1816</v>
      </c>
      <c r="B1382" s="276" t="s">
        <v>1419</v>
      </c>
      <c r="C1382" s="462" t="s">
        <v>44</v>
      </c>
      <c r="D1382" s="463">
        <v>0</v>
      </c>
    </row>
    <row r="1383" spans="1:4">
      <c r="A1383" s="462">
        <v>1817</v>
      </c>
      <c r="B1383" s="276" t="s">
        <v>1420</v>
      </c>
      <c r="C1383" s="462" t="s">
        <v>44</v>
      </c>
      <c r="D1383" s="463">
        <v>0</v>
      </c>
    </row>
    <row r="1384" spans="1:4">
      <c r="A1384" s="462">
        <v>1818</v>
      </c>
      <c r="B1384" s="276" t="s">
        <v>1421</v>
      </c>
      <c r="C1384" s="462" t="s">
        <v>27</v>
      </c>
      <c r="D1384" s="463">
        <v>0</v>
      </c>
    </row>
    <row r="1385" spans="1:4">
      <c r="A1385" s="462">
        <v>1819</v>
      </c>
      <c r="B1385" s="276" t="s">
        <v>1422</v>
      </c>
      <c r="C1385" s="462" t="s">
        <v>27</v>
      </c>
      <c r="D1385" s="463">
        <v>0</v>
      </c>
    </row>
    <row r="1386" spans="1:4">
      <c r="A1386" s="462">
        <v>1820</v>
      </c>
      <c r="B1386" s="276" t="s">
        <v>1423</v>
      </c>
      <c r="C1386" s="462" t="s">
        <v>27</v>
      </c>
      <c r="D1386" s="463">
        <v>0</v>
      </c>
    </row>
    <row r="1387" spans="1:4">
      <c r="A1387" s="462">
        <v>1821</v>
      </c>
      <c r="B1387" s="276" t="s">
        <v>1424</v>
      </c>
      <c r="C1387" s="462" t="s">
        <v>30</v>
      </c>
      <c r="D1387" s="463">
        <v>21457</v>
      </c>
    </row>
    <row r="1388" spans="1:4">
      <c r="A1388" s="462">
        <v>1822</v>
      </c>
      <c r="B1388" s="276" t="s">
        <v>1425</v>
      </c>
      <c r="C1388" s="462" t="s">
        <v>44</v>
      </c>
      <c r="D1388" s="463">
        <v>0</v>
      </c>
    </row>
    <row r="1389" spans="1:4">
      <c r="A1389" s="462">
        <v>1823</v>
      </c>
      <c r="B1389" s="276" t="s">
        <v>1426</v>
      </c>
      <c r="C1389" s="462" t="s">
        <v>44</v>
      </c>
      <c r="D1389" s="463">
        <v>0</v>
      </c>
    </row>
    <row r="1390" spans="1:4">
      <c r="A1390" s="462">
        <v>1824</v>
      </c>
      <c r="B1390" s="276" t="s">
        <v>1427</v>
      </c>
      <c r="C1390" s="462" t="s">
        <v>253</v>
      </c>
      <c r="D1390" s="463">
        <v>84689</v>
      </c>
    </row>
    <row r="1391" spans="1:4">
      <c r="A1391" s="462">
        <v>1825</v>
      </c>
      <c r="B1391" s="276" t="s">
        <v>1428</v>
      </c>
      <c r="C1391" s="462" t="s">
        <v>27</v>
      </c>
      <c r="D1391" s="463">
        <v>0</v>
      </c>
    </row>
    <row r="1392" spans="1:4">
      <c r="A1392" s="462">
        <v>1826</v>
      </c>
      <c r="B1392" s="276" t="s">
        <v>1429</v>
      </c>
      <c r="C1392" s="462" t="s">
        <v>253</v>
      </c>
      <c r="D1392" s="463">
        <v>77330.320000000007</v>
      </c>
    </row>
    <row r="1393" spans="1:4">
      <c r="A1393" s="462">
        <v>1827</v>
      </c>
      <c r="B1393" s="276" t="s">
        <v>1430</v>
      </c>
      <c r="C1393" s="462" t="s">
        <v>253</v>
      </c>
      <c r="D1393" s="463">
        <v>0</v>
      </c>
    </row>
    <row r="1394" spans="1:4">
      <c r="A1394" s="462">
        <v>1828</v>
      </c>
      <c r="B1394" s="276" t="s">
        <v>1431</v>
      </c>
      <c r="C1394" s="462" t="s">
        <v>253</v>
      </c>
      <c r="D1394" s="463">
        <v>0</v>
      </c>
    </row>
    <row r="1395" spans="1:4">
      <c r="A1395" s="462">
        <v>1829</v>
      </c>
      <c r="B1395" s="276" t="s">
        <v>1432</v>
      </c>
      <c r="C1395" s="462" t="s">
        <v>253</v>
      </c>
      <c r="D1395" s="463">
        <v>0</v>
      </c>
    </row>
    <row r="1396" spans="1:4">
      <c r="A1396" s="462">
        <v>1830</v>
      </c>
      <c r="B1396" s="276" t="s">
        <v>1433</v>
      </c>
      <c r="C1396" s="462" t="s">
        <v>253</v>
      </c>
      <c r="D1396" s="463">
        <v>39568.6</v>
      </c>
    </row>
    <row r="1397" spans="1:4">
      <c r="A1397" s="462">
        <v>1831</v>
      </c>
      <c r="B1397" s="276" t="s">
        <v>1434</v>
      </c>
      <c r="C1397" s="462" t="s">
        <v>253</v>
      </c>
      <c r="D1397" s="463">
        <v>0</v>
      </c>
    </row>
    <row r="1398" spans="1:4">
      <c r="A1398" s="462">
        <v>1832</v>
      </c>
      <c r="B1398" s="276" t="s">
        <v>1435</v>
      </c>
      <c r="C1398" s="462" t="s">
        <v>253</v>
      </c>
      <c r="D1398" s="463">
        <v>141073.51999999999</v>
      </c>
    </row>
    <row r="1399" spans="1:4">
      <c r="A1399" s="462">
        <v>1834</v>
      </c>
      <c r="B1399" s="276" t="s">
        <v>1436</v>
      </c>
      <c r="C1399" s="462" t="s">
        <v>253</v>
      </c>
      <c r="D1399" s="463">
        <v>62394.14</v>
      </c>
    </row>
    <row r="1400" spans="1:4">
      <c r="A1400" s="462">
        <v>1835</v>
      </c>
      <c r="B1400" s="276" t="s">
        <v>1437</v>
      </c>
      <c r="C1400" s="462" t="s">
        <v>253</v>
      </c>
      <c r="D1400" s="463">
        <v>67990</v>
      </c>
    </row>
    <row r="1401" spans="1:4">
      <c r="A1401" s="462">
        <v>1836</v>
      </c>
      <c r="B1401" s="276" t="s">
        <v>1438</v>
      </c>
      <c r="C1401" s="462" t="s">
        <v>27</v>
      </c>
      <c r="D1401" s="463">
        <v>834</v>
      </c>
    </row>
    <row r="1402" spans="1:4">
      <c r="A1402" s="462">
        <v>1837</v>
      </c>
      <c r="B1402" s="276" t="s">
        <v>1439</v>
      </c>
      <c r="C1402" s="462" t="s">
        <v>253</v>
      </c>
      <c r="D1402" s="463">
        <v>0</v>
      </c>
    </row>
    <row r="1403" spans="1:4">
      <c r="A1403" s="462">
        <v>1838</v>
      </c>
      <c r="B1403" s="276" t="s">
        <v>1440</v>
      </c>
      <c r="C1403" s="462" t="s">
        <v>253</v>
      </c>
      <c r="D1403" s="463">
        <v>0</v>
      </c>
    </row>
    <row r="1404" spans="1:4">
      <c r="A1404" s="462">
        <v>1839</v>
      </c>
      <c r="B1404" s="276" t="s">
        <v>1441</v>
      </c>
      <c r="C1404" s="462" t="s">
        <v>253</v>
      </c>
      <c r="D1404" s="463">
        <v>0</v>
      </c>
    </row>
    <row r="1405" spans="1:4">
      <c r="A1405" s="462">
        <v>1840</v>
      </c>
      <c r="B1405" s="276" t="s">
        <v>1442</v>
      </c>
      <c r="C1405" s="462" t="s">
        <v>253</v>
      </c>
      <c r="D1405" s="463">
        <v>0</v>
      </c>
    </row>
    <row r="1406" spans="1:4">
      <c r="A1406" s="462">
        <v>1841</v>
      </c>
      <c r="B1406" s="276" t="s">
        <v>1443</v>
      </c>
      <c r="C1406" s="462" t="s">
        <v>253</v>
      </c>
      <c r="D1406" s="463">
        <v>0</v>
      </c>
    </row>
    <row r="1407" spans="1:4">
      <c r="A1407" s="462">
        <v>1842</v>
      </c>
      <c r="B1407" s="276" t="s">
        <v>1444</v>
      </c>
      <c r="C1407" s="462" t="s">
        <v>253</v>
      </c>
      <c r="D1407" s="463">
        <v>74490</v>
      </c>
    </row>
    <row r="1408" spans="1:4">
      <c r="A1408" s="462">
        <v>1846</v>
      </c>
      <c r="B1408" s="276" t="s">
        <v>1445</v>
      </c>
      <c r="C1408" s="462" t="s">
        <v>253</v>
      </c>
      <c r="D1408" s="463">
        <v>0</v>
      </c>
    </row>
    <row r="1409" spans="1:4">
      <c r="A1409" s="462">
        <v>1847</v>
      </c>
      <c r="B1409" s="276" t="s">
        <v>1446</v>
      </c>
      <c r="C1409" s="462" t="s">
        <v>253</v>
      </c>
      <c r="D1409" s="463">
        <v>0</v>
      </c>
    </row>
    <row r="1410" spans="1:4">
      <c r="A1410" s="462">
        <v>1848</v>
      </c>
      <c r="B1410" s="276" t="s">
        <v>1447</v>
      </c>
      <c r="C1410" s="462" t="s">
        <v>253</v>
      </c>
      <c r="D1410" s="463">
        <v>0</v>
      </c>
    </row>
    <row r="1411" spans="1:4">
      <c r="A1411" s="462">
        <v>1849</v>
      </c>
      <c r="B1411" s="276" t="s">
        <v>1448</v>
      </c>
      <c r="C1411" s="462" t="s">
        <v>32</v>
      </c>
      <c r="D1411" s="463">
        <v>0</v>
      </c>
    </row>
    <row r="1412" spans="1:4">
      <c r="A1412" s="462">
        <v>1850</v>
      </c>
      <c r="B1412" s="276" t="s">
        <v>1449</v>
      </c>
      <c r="C1412" s="462" t="s">
        <v>253</v>
      </c>
      <c r="D1412" s="463">
        <v>0</v>
      </c>
    </row>
    <row r="1413" spans="1:4">
      <c r="A1413" s="462">
        <v>1851</v>
      </c>
      <c r="B1413" s="276" t="s">
        <v>1450</v>
      </c>
      <c r="C1413" s="462" t="s">
        <v>253</v>
      </c>
      <c r="D1413" s="463">
        <v>0</v>
      </c>
    </row>
    <row r="1414" spans="1:4">
      <c r="A1414" s="462">
        <v>1853</v>
      </c>
      <c r="B1414" s="276" t="s">
        <v>1451</v>
      </c>
      <c r="C1414" s="462" t="s">
        <v>253</v>
      </c>
      <c r="D1414" s="463">
        <v>0</v>
      </c>
    </row>
    <row r="1415" spans="1:4">
      <c r="A1415" s="462">
        <v>1854</v>
      </c>
      <c r="B1415" s="276" t="s">
        <v>1452</v>
      </c>
      <c r="C1415" s="462" t="s">
        <v>253</v>
      </c>
      <c r="D1415" s="463">
        <v>0</v>
      </c>
    </row>
    <row r="1416" spans="1:4">
      <c r="A1416" s="462">
        <v>1855</v>
      </c>
      <c r="B1416" s="276" t="s">
        <v>1453</v>
      </c>
      <c r="C1416" s="462" t="s">
        <v>253</v>
      </c>
      <c r="D1416" s="463">
        <v>157269</v>
      </c>
    </row>
    <row r="1417" spans="1:4">
      <c r="A1417" s="462">
        <v>1858</v>
      </c>
      <c r="B1417" s="276" t="s">
        <v>1454</v>
      </c>
      <c r="C1417" s="462" t="s">
        <v>44</v>
      </c>
      <c r="D1417" s="463">
        <v>0</v>
      </c>
    </row>
    <row r="1418" spans="1:4">
      <c r="A1418" s="462">
        <v>1863</v>
      </c>
      <c r="B1418" s="276" t="s">
        <v>1455</v>
      </c>
      <c r="C1418" s="462" t="s">
        <v>253</v>
      </c>
      <c r="D1418" s="463">
        <v>0</v>
      </c>
    </row>
    <row r="1419" spans="1:4">
      <c r="A1419" s="462">
        <v>1864</v>
      </c>
      <c r="B1419" s="276" t="s">
        <v>1456</v>
      </c>
      <c r="C1419" s="462" t="s">
        <v>253</v>
      </c>
      <c r="D1419" s="463">
        <v>55451</v>
      </c>
    </row>
    <row r="1420" spans="1:4">
      <c r="A1420" s="462">
        <v>1865</v>
      </c>
      <c r="B1420" s="276" t="s">
        <v>1457</v>
      </c>
      <c r="C1420" s="462" t="s">
        <v>44</v>
      </c>
      <c r="D1420" s="463">
        <v>0</v>
      </c>
    </row>
    <row r="1421" spans="1:4">
      <c r="A1421" s="462">
        <v>1866</v>
      </c>
      <c r="B1421" s="276" t="s">
        <v>1458</v>
      </c>
      <c r="C1421" s="462" t="s">
        <v>27</v>
      </c>
      <c r="D1421" s="463">
        <v>0</v>
      </c>
    </row>
    <row r="1422" spans="1:4">
      <c r="A1422" s="462">
        <v>1867</v>
      </c>
      <c r="B1422" s="276" t="s">
        <v>1459</v>
      </c>
      <c r="C1422" s="462" t="s">
        <v>27</v>
      </c>
      <c r="D1422" s="463">
        <v>0</v>
      </c>
    </row>
    <row r="1423" spans="1:4">
      <c r="A1423" s="462">
        <v>1868</v>
      </c>
      <c r="B1423" s="276" t="s">
        <v>1460</v>
      </c>
      <c r="C1423" s="462" t="s">
        <v>27</v>
      </c>
      <c r="D1423" s="463">
        <v>0</v>
      </c>
    </row>
    <row r="1424" spans="1:4">
      <c r="A1424" s="462">
        <v>1869</v>
      </c>
      <c r="B1424" s="276" t="s">
        <v>1461</v>
      </c>
      <c r="C1424" s="462" t="s">
        <v>27</v>
      </c>
      <c r="D1424" s="463">
        <v>0</v>
      </c>
    </row>
    <row r="1425" spans="1:4">
      <c r="A1425" s="462">
        <v>1870</v>
      </c>
      <c r="B1425" s="276" t="s">
        <v>1462</v>
      </c>
      <c r="C1425" s="462" t="s">
        <v>27</v>
      </c>
      <c r="D1425" s="463">
        <v>0</v>
      </c>
    </row>
    <row r="1426" spans="1:4">
      <c r="A1426" s="462">
        <v>1871</v>
      </c>
      <c r="B1426" s="276" t="s">
        <v>1463</v>
      </c>
      <c r="C1426" s="462" t="s">
        <v>44</v>
      </c>
      <c r="D1426" s="463">
        <v>0</v>
      </c>
    </row>
    <row r="1427" spans="1:4">
      <c r="A1427" s="462">
        <v>1872</v>
      </c>
      <c r="B1427" s="276" t="s">
        <v>1464</v>
      </c>
      <c r="C1427" s="462" t="s">
        <v>44</v>
      </c>
      <c r="D1427" s="463">
        <v>0</v>
      </c>
    </row>
    <row r="1428" spans="1:4">
      <c r="A1428" s="462">
        <v>1873</v>
      </c>
      <c r="B1428" s="276" t="s">
        <v>1465</v>
      </c>
      <c r="C1428" s="462" t="s">
        <v>27</v>
      </c>
      <c r="D1428" s="463">
        <v>0</v>
      </c>
    </row>
    <row r="1429" spans="1:4">
      <c r="A1429" s="462">
        <v>1874</v>
      </c>
      <c r="B1429" s="276" t="s">
        <v>1466</v>
      </c>
      <c r="C1429" s="462" t="s">
        <v>44</v>
      </c>
      <c r="D1429" s="463">
        <v>0</v>
      </c>
    </row>
    <row r="1430" spans="1:4">
      <c r="A1430" s="462">
        <v>1875</v>
      </c>
      <c r="B1430" s="276" t="s">
        <v>1467</v>
      </c>
      <c r="C1430" s="462" t="s">
        <v>27</v>
      </c>
      <c r="D1430" s="463">
        <v>0</v>
      </c>
    </row>
    <row r="1431" spans="1:4">
      <c r="A1431" s="462">
        <v>1876</v>
      </c>
      <c r="B1431" s="276" t="s">
        <v>1468</v>
      </c>
      <c r="C1431" s="462" t="s">
        <v>27</v>
      </c>
      <c r="D1431" s="463">
        <v>0</v>
      </c>
    </row>
    <row r="1432" spans="1:4">
      <c r="A1432" s="462">
        <v>1877</v>
      </c>
      <c r="B1432" s="276" t="s">
        <v>1469</v>
      </c>
      <c r="C1432" s="462" t="s">
        <v>27</v>
      </c>
      <c r="D1432" s="463">
        <v>0</v>
      </c>
    </row>
    <row r="1433" spans="1:4">
      <c r="A1433" s="462">
        <v>1878</v>
      </c>
      <c r="B1433" s="276" t="s">
        <v>1470</v>
      </c>
      <c r="C1433" s="462" t="s">
        <v>32</v>
      </c>
      <c r="D1433" s="463">
        <v>4821</v>
      </c>
    </row>
    <row r="1434" spans="1:4">
      <c r="A1434" s="462">
        <v>1879</v>
      </c>
      <c r="B1434" s="276" t="s">
        <v>1471</v>
      </c>
      <c r="C1434" s="462" t="s">
        <v>32</v>
      </c>
      <c r="D1434" s="463">
        <v>4960</v>
      </c>
    </row>
    <row r="1435" spans="1:4">
      <c r="A1435" s="462">
        <v>1881</v>
      </c>
      <c r="B1435" s="276" t="s">
        <v>1472</v>
      </c>
      <c r="C1435" s="462" t="s">
        <v>30</v>
      </c>
      <c r="D1435" s="463">
        <v>0</v>
      </c>
    </row>
    <row r="1436" spans="1:4">
      <c r="A1436" s="462">
        <v>1882</v>
      </c>
      <c r="B1436" s="276" t="s">
        <v>1473</v>
      </c>
      <c r="C1436" s="462" t="s">
        <v>30</v>
      </c>
      <c r="D1436" s="463">
        <v>0</v>
      </c>
    </row>
    <row r="1437" spans="1:4">
      <c r="A1437" s="462">
        <v>1883</v>
      </c>
      <c r="B1437" s="276" t="s">
        <v>1474</v>
      </c>
      <c r="C1437" s="462" t="s">
        <v>30</v>
      </c>
      <c r="D1437" s="463">
        <v>0</v>
      </c>
    </row>
    <row r="1438" spans="1:4">
      <c r="A1438" s="462">
        <v>1884</v>
      </c>
      <c r="B1438" s="276" t="s">
        <v>1475</v>
      </c>
      <c r="C1438" s="462" t="s">
        <v>30</v>
      </c>
      <c r="D1438" s="463">
        <v>0</v>
      </c>
    </row>
    <row r="1439" spans="1:4">
      <c r="A1439" s="462">
        <v>1885</v>
      </c>
      <c r="B1439" s="276" t="s">
        <v>1476</v>
      </c>
      <c r="C1439" s="462" t="s">
        <v>27</v>
      </c>
      <c r="D1439" s="463">
        <v>0</v>
      </c>
    </row>
    <row r="1440" spans="1:4">
      <c r="A1440" s="462">
        <v>1886</v>
      </c>
      <c r="B1440" s="276" t="s">
        <v>1477</v>
      </c>
      <c r="C1440" s="462" t="s">
        <v>27</v>
      </c>
      <c r="D1440" s="463">
        <v>0</v>
      </c>
    </row>
    <row r="1441" spans="1:4">
      <c r="A1441" s="462">
        <v>1887</v>
      </c>
      <c r="B1441" s="276" t="s">
        <v>1478</v>
      </c>
      <c r="C1441" s="462" t="s">
        <v>27</v>
      </c>
      <c r="D1441" s="463">
        <v>0</v>
      </c>
    </row>
    <row r="1442" spans="1:4">
      <c r="A1442" s="462">
        <v>1888</v>
      </c>
      <c r="B1442" s="276" t="s">
        <v>1479</v>
      </c>
      <c r="C1442" s="462" t="s">
        <v>27</v>
      </c>
      <c r="D1442" s="463">
        <v>0</v>
      </c>
    </row>
    <row r="1443" spans="1:4">
      <c r="A1443" s="462">
        <v>1889</v>
      </c>
      <c r="B1443" s="276" t="s">
        <v>1480</v>
      </c>
      <c r="C1443" s="462" t="s">
        <v>27</v>
      </c>
      <c r="D1443" s="463">
        <v>0</v>
      </c>
    </row>
    <row r="1444" spans="1:4">
      <c r="A1444" s="462">
        <v>1890</v>
      </c>
      <c r="B1444" s="276" t="s">
        <v>1481</v>
      </c>
      <c r="C1444" s="462" t="s">
        <v>27</v>
      </c>
      <c r="D1444" s="463">
        <v>0</v>
      </c>
    </row>
    <row r="1445" spans="1:4">
      <c r="A1445" s="462">
        <v>1891</v>
      </c>
      <c r="B1445" s="276" t="s">
        <v>1482</v>
      </c>
      <c r="C1445" s="462" t="s">
        <v>27</v>
      </c>
      <c r="D1445" s="463">
        <v>0</v>
      </c>
    </row>
    <row r="1446" spans="1:4">
      <c r="A1446" s="462">
        <v>1892</v>
      </c>
      <c r="B1446" s="276" t="s">
        <v>1483</v>
      </c>
      <c r="C1446" s="462" t="s">
        <v>27</v>
      </c>
      <c r="D1446" s="463">
        <v>0</v>
      </c>
    </row>
    <row r="1447" spans="1:4">
      <c r="A1447" s="462">
        <v>1893</v>
      </c>
      <c r="B1447" s="276" t="s">
        <v>1484</v>
      </c>
      <c r="C1447" s="462" t="s">
        <v>27</v>
      </c>
      <c r="D1447" s="463">
        <v>0</v>
      </c>
    </row>
    <row r="1448" spans="1:4">
      <c r="A1448" s="462">
        <v>1894</v>
      </c>
      <c r="B1448" s="276" t="s">
        <v>1485</v>
      </c>
      <c r="C1448" s="462" t="s">
        <v>27</v>
      </c>
      <c r="D1448" s="463">
        <v>0</v>
      </c>
    </row>
    <row r="1449" spans="1:4">
      <c r="A1449" s="462">
        <v>1895</v>
      </c>
      <c r="B1449" s="276" t="s">
        <v>1486</v>
      </c>
      <c r="C1449" s="462" t="s">
        <v>27</v>
      </c>
      <c r="D1449" s="463">
        <v>0</v>
      </c>
    </row>
    <row r="1450" spans="1:4">
      <c r="A1450" s="462">
        <v>1896</v>
      </c>
      <c r="B1450" s="276" t="s">
        <v>1487</v>
      </c>
      <c r="C1450" s="462" t="s">
        <v>27</v>
      </c>
      <c r="D1450" s="463">
        <v>0</v>
      </c>
    </row>
    <row r="1451" spans="1:4">
      <c r="A1451" s="462">
        <v>1897</v>
      </c>
      <c r="B1451" s="276" t="s">
        <v>1488</v>
      </c>
      <c r="C1451" s="462" t="s">
        <v>30</v>
      </c>
      <c r="D1451" s="463">
        <v>0</v>
      </c>
    </row>
    <row r="1452" spans="1:4">
      <c r="A1452" s="462">
        <v>1898</v>
      </c>
      <c r="B1452" s="276" t="s">
        <v>1489</v>
      </c>
      <c r="C1452" s="462" t="s">
        <v>27</v>
      </c>
      <c r="D1452" s="463">
        <v>22984.01</v>
      </c>
    </row>
    <row r="1453" spans="1:4">
      <c r="A1453" s="462">
        <v>1899</v>
      </c>
      <c r="B1453" s="276" t="s">
        <v>1490</v>
      </c>
      <c r="C1453" s="462" t="s">
        <v>44</v>
      </c>
      <c r="D1453" s="463">
        <v>0</v>
      </c>
    </row>
    <row r="1454" spans="1:4">
      <c r="A1454" s="462">
        <v>1900</v>
      </c>
      <c r="B1454" s="276" t="s">
        <v>1491</v>
      </c>
      <c r="C1454" s="462" t="s">
        <v>44</v>
      </c>
      <c r="D1454" s="463">
        <v>0</v>
      </c>
    </row>
    <row r="1455" spans="1:4">
      <c r="A1455" s="462">
        <v>1901</v>
      </c>
      <c r="B1455" s="276" t="s">
        <v>1492</v>
      </c>
      <c r="C1455" s="462" t="s">
        <v>44</v>
      </c>
      <c r="D1455" s="463">
        <v>0</v>
      </c>
    </row>
    <row r="1456" spans="1:4">
      <c r="A1456" s="462">
        <v>1902</v>
      </c>
      <c r="B1456" s="276" t="s">
        <v>1493</v>
      </c>
      <c r="C1456" s="462" t="s">
        <v>44</v>
      </c>
      <c r="D1456" s="463">
        <v>0</v>
      </c>
    </row>
    <row r="1457" spans="1:4">
      <c r="A1457" s="462">
        <v>1903</v>
      </c>
      <c r="B1457" s="276" t="s">
        <v>1494</v>
      </c>
      <c r="C1457" s="462" t="s">
        <v>44</v>
      </c>
      <c r="D1457" s="463">
        <v>0</v>
      </c>
    </row>
    <row r="1458" spans="1:4">
      <c r="A1458" s="462">
        <v>1904</v>
      </c>
      <c r="B1458" s="276" t="s">
        <v>1495</v>
      </c>
      <c r="C1458" s="462" t="s">
        <v>44</v>
      </c>
      <c r="D1458" s="463">
        <v>0</v>
      </c>
    </row>
    <row r="1459" spans="1:4">
      <c r="A1459" s="462">
        <v>1905</v>
      </c>
      <c r="B1459" s="276" t="s">
        <v>1496</v>
      </c>
      <c r="C1459" s="462" t="s">
        <v>44</v>
      </c>
      <c r="D1459" s="463">
        <v>0</v>
      </c>
    </row>
    <row r="1460" spans="1:4">
      <c r="A1460" s="462">
        <v>1906</v>
      </c>
      <c r="B1460" s="276" t="s">
        <v>1497</v>
      </c>
      <c r="C1460" s="462" t="s">
        <v>44</v>
      </c>
      <c r="D1460" s="463">
        <v>0</v>
      </c>
    </row>
    <row r="1461" spans="1:4">
      <c r="A1461" s="462">
        <v>1907</v>
      </c>
      <c r="B1461" s="276" t="s">
        <v>1498</v>
      </c>
      <c r="C1461" s="462" t="s">
        <v>44</v>
      </c>
      <c r="D1461" s="463">
        <v>0</v>
      </c>
    </row>
    <row r="1462" spans="1:4">
      <c r="A1462" s="462">
        <v>1908</v>
      </c>
      <c r="B1462" s="276" t="s">
        <v>1499</v>
      </c>
      <c r="C1462" s="462" t="s">
        <v>44</v>
      </c>
      <c r="D1462" s="463">
        <v>0</v>
      </c>
    </row>
    <row r="1463" spans="1:4">
      <c r="A1463" s="462">
        <v>1910</v>
      </c>
      <c r="B1463" s="276" t="s">
        <v>1500</v>
      </c>
      <c r="C1463" s="462" t="s">
        <v>44</v>
      </c>
      <c r="D1463" s="463">
        <v>0</v>
      </c>
    </row>
    <row r="1464" spans="1:4">
      <c r="A1464" s="462">
        <v>1911</v>
      </c>
      <c r="B1464" s="276" t="s">
        <v>1501</v>
      </c>
      <c r="C1464" s="462" t="s">
        <v>27</v>
      </c>
      <c r="D1464" s="463">
        <v>0</v>
      </c>
    </row>
    <row r="1465" spans="1:4">
      <c r="A1465" s="462">
        <v>1912</v>
      </c>
      <c r="B1465" s="276" t="s">
        <v>1502</v>
      </c>
      <c r="C1465" s="462" t="s">
        <v>27</v>
      </c>
      <c r="D1465" s="463">
        <v>2680</v>
      </c>
    </row>
    <row r="1466" spans="1:4">
      <c r="A1466" s="462">
        <v>1913</v>
      </c>
      <c r="B1466" s="276" t="s">
        <v>1503</v>
      </c>
      <c r="C1466" s="462" t="s">
        <v>44</v>
      </c>
      <c r="D1466" s="463">
        <v>0</v>
      </c>
    </row>
    <row r="1467" spans="1:4">
      <c r="A1467" s="462">
        <v>1915</v>
      </c>
      <c r="B1467" s="276" t="s">
        <v>1504</v>
      </c>
      <c r="C1467" s="462" t="s">
        <v>32</v>
      </c>
      <c r="D1467" s="463">
        <v>0</v>
      </c>
    </row>
    <row r="1468" spans="1:4">
      <c r="A1468" s="462">
        <v>1916</v>
      </c>
      <c r="B1468" s="276" t="s">
        <v>1505</v>
      </c>
      <c r="C1468" s="462" t="s">
        <v>32</v>
      </c>
      <c r="D1468" s="463">
        <v>0</v>
      </c>
    </row>
    <row r="1469" spans="1:4">
      <c r="A1469" s="462">
        <v>1917</v>
      </c>
      <c r="B1469" s="276" t="s">
        <v>1506</v>
      </c>
      <c r="C1469" s="462" t="s">
        <v>44</v>
      </c>
      <c r="D1469" s="463">
        <v>32742</v>
      </c>
    </row>
    <row r="1470" spans="1:4">
      <c r="A1470" s="462">
        <v>1919</v>
      </c>
      <c r="B1470" s="276" t="s">
        <v>1507</v>
      </c>
      <c r="C1470" s="462" t="s">
        <v>44</v>
      </c>
      <c r="D1470" s="463">
        <v>0</v>
      </c>
    </row>
    <row r="1471" spans="1:4">
      <c r="A1471" s="462">
        <v>1920</v>
      </c>
      <c r="B1471" s="276" t="s">
        <v>1508</v>
      </c>
      <c r="C1471" s="462" t="s">
        <v>44</v>
      </c>
      <c r="D1471" s="463">
        <v>0</v>
      </c>
    </row>
    <row r="1472" spans="1:4">
      <c r="A1472" s="462">
        <v>1922</v>
      </c>
      <c r="B1472" s="276" t="s">
        <v>1509</v>
      </c>
      <c r="C1472" s="462" t="s">
        <v>44</v>
      </c>
      <c r="D1472" s="463">
        <v>0</v>
      </c>
    </row>
    <row r="1473" spans="1:4">
      <c r="A1473" s="462">
        <v>1923</v>
      </c>
      <c r="B1473" s="276" t="s">
        <v>1510</v>
      </c>
      <c r="C1473" s="462" t="s">
        <v>44</v>
      </c>
      <c r="D1473" s="463">
        <v>0</v>
      </c>
    </row>
    <row r="1474" spans="1:4">
      <c r="A1474" s="462">
        <v>1924</v>
      </c>
      <c r="B1474" s="276" t="s">
        <v>1511</v>
      </c>
      <c r="C1474" s="462" t="s">
        <v>44</v>
      </c>
      <c r="D1474" s="463">
        <v>0</v>
      </c>
    </row>
    <row r="1475" spans="1:4">
      <c r="A1475" s="462">
        <v>1925</v>
      </c>
      <c r="B1475" s="276" t="s">
        <v>1512</v>
      </c>
      <c r="C1475" s="462" t="s">
        <v>44</v>
      </c>
      <c r="D1475" s="463">
        <v>0</v>
      </c>
    </row>
    <row r="1476" spans="1:4">
      <c r="A1476" s="462">
        <v>1926</v>
      </c>
      <c r="B1476" s="276" t="s">
        <v>1513</v>
      </c>
      <c r="C1476" s="462" t="s">
        <v>44</v>
      </c>
      <c r="D1476" s="463">
        <v>0</v>
      </c>
    </row>
    <row r="1477" spans="1:4">
      <c r="A1477" s="462">
        <v>1927</v>
      </c>
      <c r="B1477" s="276" t="s">
        <v>1514</v>
      </c>
      <c r="C1477" s="462" t="s">
        <v>30</v>
      </c>
      <c r="D1477" s="463">
        <v>0</v>
      </c>
    </row>
    <row r="1478" spans="1:4">
      <c r="A1478" s="462">
        <v>1928</v>
      </c>
      <c r="B1478" s="276" t="s">
        <v>1515</v>
      </c>
      <c r="C1478" s="462" t="s">
        <v>30</v>
      </c>
      <c r="D1478" s="463">
        <v>0</v>
      </c>
    </row>
    <row r="1479" spans="1:4">
      <c r="A1479" s="462">
        <v>1929</v>
      </c>
      <c r="B1479" s="276" t="s">
        <v>1516</v>
      </c>
      <c r="C1479" s="462" t="s">
        <v>30</v>
      </c>
      <c r="D1479" s="463">
        <v>0</v>
      </c>
    </row>
    <row r="1480" spans="1:4">
      <c r="A1480" s="462">
        <v>1930</v>
      </c>
      <c r="B1480" s="276" t="s">
        <v>1517</v>
      </c>
      <c r="C1480" s="462" t="s">
        <v>30</v>
      </c>
      <c r="D1480" s="463">
        <v>0</v>
      </c>
    </row>
    <row r="1481" spans="1:4">
      <c r="A1481" s="462">
        <v>1931</v>
      </c>
      <c r="B1481" s="276" t="s">
        <v>1518</v>
      </c>
      <c r="C1481" s="462" t="s">
        <v>27</v>
      </c>
      <c r="D1481" s="463">
        <v>0</v>
      </c>
    </row>
    <row r="1482" spans="1:4">
      <c r="A1482" s="462">
        <v>1932</v>
      </c>
      <c r="B1482" s="276" t="s">
        <v>1519</v>
      </c>
      <c r="C1482" s="462" t="s">
        <v>27</v>
      </c>
      <c r="D1482" s="463">
        <v>0</v>
      </c>
    </row>
    <row r="1483" spans="1:4">
      <c r="A1483" s="462">
        <v>1933</v>
      </c>
      <c r="B1483" s="276" t="s">
        <v>1520</v>
      </c>
      <c r="C1483" s="462" t="s">
        <v>27</v>
      </c>
      <c r="D1483" s="463">
        <v>0</v>
      </c>
    </row>
    <row r="1484" spans="1:4">
      <c r="A1484" s="462">
        <v>1934</v>
      </c>
      <c r="B1484" s="276" t="s">
        <v>1521</v>
      </c>
      <c r="C1484" s="462" t="s">
        <v>27</v>
      </c>
      <c r="D1484" s="463">
        <v>0</v>
      </c>
    </row>
    <row r="1485" spans="1:4">
      <c r="A1485" s="462">
        <v>1935</v>
      </c>
      <c r="B1485" s="276" t="s">
        <v>1522</v>
      </c>
      <c r="C1485" s="462" t="s">
        <v>27</v>
      </c>
      <c r="D1485" s="463">
        <v>2099</v>
      </c>
    </row>
    <row r="1486" spans="1:4">
      <c r="A1486" s="462">
        <v>1937</v>
      </c>
      <c r="B1486" s="276" t="s">
        <v>1523</v>
      </c>
      <c r="C1486" s="462" t="s">
        <v>27</v>
      </c>
      <c r="D1486" s="463">
        <v>0</v>
      </c>
    </row>
    <row r="1487" spans="1:4">
      <c r="A1487" s="462">
        <v>1939</v>
      </c>
      <c r="B1487" s="276" t="s">
        <v>1524</v>
      </c>
      <c r="C1487" s="462" t="s">
        <v>27</v>
      </c>
      <c r="D1487" s="463">
        <v>0</v>
      </c>
    </row>
    <row r="1488" spans="1:4">
      <c r="A1488" s="462">
        <v>1940</v>
      </c>
      <c r="B1488" s="276" t="s">
        <v>1525</v>
      </c>
      <c r="C1488" s="462" t="s">
        <v>27</v>
      </c>
      <c r="D1488" s="463">
        <v>0</v>
      </c>
    </row>
    <row r="1489" spans="1:4">
      <c r="A1489" s="462">
        <v>1942</v>
      </c>
      <c r="B1489" s="276" t="s">
        <v>1526</v>
      </c>
      <c r="C1489" s="462" t="s">
        <v>253</v>
      </c>
      <c r="D1489" s="463">
        <v>0</v>
      </c>
    </row>
    <row r="1490" spans="1:4">
      <c r="A1490" s="462">
        <v>1944</v>
      </c>
      <c r="B1490" s="276" t="s">
        <v>1527</v>
      </c>
      <c r="C1490" s="462" t="s">
        <v>27</v>
      </c>
      <c r="D1490" s="463">
        <v>0</v>
      </c>
    </row>
    <row r="1491" spans="1:4">
      <c r="A1491" s="462">
        <v>1945</v>
      </c>
      <c r="B1491" s="276" t="s">
        <v>1528</v>
      </c>
      <c r="C1491" s="462" t="s">
        <v>27</v>
      </c>
      <c r="D1491" s="463">
        <v>0</v>
      </c>
    </row>
    <row r="1492" spans="1:4">
      <c r="A1492" s="462">
        <v>1946</v>
      </c>
      <c r="B1492" s="276" t="s">
        <v>1529</v>
      </c>
      <c r="C1492" s="462" t="s">
        <v>27</v>
      </c>
      <c r="D1492" s="463">
        <v>0</v>
      </c>
    </row>
    <row r="1493" spans="1:4">
      <c r="A1493" s="462">
        <v>1947</v>
      </c>
      <c r="B1493" s="276" t="s">
        <v>1530</v>
      </c>
      <c r="C1493" s="462" t="s">
        <v>27</v>
      </c>
      <c r="D1493" s="463">
        <v>0</v>
      </c>
    </row>
    <row r="1494" spans="1:4">
      <c r="A1494" s="462">
        <v>1948</v>
      </c>
      <c r="B1494" s="276" t="s">
        <v>1531</v>
      </c>
      <c r="C1494" s="462" t="s">
        <v>27</v>
      </c>
      <c r="D1494" s="463">
        <v>0</v>
      </c>
    </row>
    <row r="1495" spans="1:4">
      <c r="A1495" s="462">
        <v>1949</v>
      </c>
      <c r="B1495" s="276" t="s">
        <v>1532</v>
      </c>
      <c r="C1495" s="462" t="s">
        <v>44</v>
      </c>
      <c r="D1495" s="463">
        <v>0</v>
      </c>
    </row>
    <row r="1496" spans="1:4">
      <c r="A1496" s="462">
        <v>1950</v>
      </c>
      <c r="B1496" s="276" t="s">
        <v>1533</v>
      </c>
      <c r="C1496" s="462" t="s">
        <v>27</v>
      </c>
      <c r="D1496" s="463">
        <v>0</v>
      </c>
    </row>
    <row r="1497" spans="1:4">
      <c r="A1497" s="462">
        <v>1951</v>
      </c>
      <c r="B1497" s="276" t="s">
        <v>1534</v>
      </c>
      <c r="C1497" s="462" t="s">
        <v>27</v>
      </c>
      <c r="D1497" s="463">
        <v>0</v>
      </c>
    </row>
    <row r="1498" spans="1:4">
      <c r="A1498" s="462">
        <v>1952</v>
      </c>
      <c r="B1498" s="276" t="s">
        <v>1535</v>
      </c>
      <c r="C1498" s="462" t="s">
        <v>27</v>
      </c>
      <c r="D1498" s="463">
        <v>0</v>
      </c>
    </row>
    <row r="1499" spans="1:4">
      <c r="A1499" s="462">
        <v>1953</v>
      </c>
      <c r="B1499" s="276" t="s">
        <v>1536</v>
      </c>
      <c r="C1499" s="462" t="s">
        <v>27</v>
      </c>
      <c r="D1499" s="463">
        <v>0</v>
      </c>
    </row>
    <row r="1500" spans="1:4">
      <c r="A1500" s="462">
        <v>1954</v>
      </c>
      <c r="B1500" s="276" t="s">
        <v>1537</v>
      </c>
      <c r="C1500" s="462" t="s">
        <v>27</v>
      </c>
      <c r="D1500" s="463">
        <v>67152.509999999995</v>
      </c>
    </row>
    <row r="1501" spans="1:4">
      <c r="A1501" s="462">
        <v>1955</v>
      </c>
      <c r="B1501" s="276" t="s">
        <v>1538</v>
      </c>
      <c r="C1501" s="462" t="s">
        <v>253</v>
      </c>
      <c r="D1501" s="463">
        <v>0</v>
      </c>
    </row>
    <row r="1502" spans="1:4">
      <c r="A1502" s="462">
        <v>1957</v>
      </c>
      <c r="B1502" s="276" t="s">
        <v>1539</v>
      </c>
      <c r="C1502" s="462" t="s">
        <v>253</v>
      </c>
      <c r="D1502" s="463">
        <v>0</v>
      </c>
    </row>
    <row r="1503" spans="1:4">
      <c r="A1503" s="462">
        <v>1958</v>
      </c>
      <c r="B1503" s="276" t="s">
        <v>1540</v>
      </c>
      <c r="C1503" s="462" t="s">
        <v>253</v>
      </c>
      <c r="D1503" s="463">
        <v>177451</v>
      </c>
    </row>
    <row r="1504" spans="1:4">
      <c r="A1504" s="462">
        <v>1959</v>
      </c>
      <c r="B1504" s="276" t="s">
        <v>1541</v>
      </c>
      <c r="C1504" s="462" t="s">
        <v>253</v>
      </c>
      <c r="D1504" s="463">
        <v>0</v>
      </c>
    </row>
    <row r="1505" spans="1:4">
      <c r="A1505" s="462">
        <v>1960</v>
      </c>
      <c r="B1505" s="276" t="s">
        <v>1542</v>
      </c>
      <c r="C1505" s="462" t="s">
        <v>44</v>
      </c>
      <c r="D1505" s="463">
        <v>1484</v>
      </c>
    </row>
    <row r="1506" spans="1:4">
      <c r="A1506" s="462">
        <v>1961</v>
      </c>
      <c r="B1506" s="276" t="s">
        <v>1543</v>
      </c>
      <c r="C1506" s="462" t="s">
        <v>44</v>
      </c>
      <c r="D1506" s="463">
        <v>0</v>
      </c>
    </row>
    <row r="1507" spans="1:4">
      <c r="A1507" s="462">
        <v>1962</v>
      </c>
      <c r="B1507" s="276" t="s">
        <v>1544</v>
      </c>
      <c r="C1507" s="462" t="s">
        <v>32</v>
      </c>
      <c r="D1507" s="463">
        <v>1353</v>
      </c>
    </row>
    <row r="1508" spans="1:4">
      <c r="A1508" s="462">
        <v>1963</v>
      </c>
      <c r="B1508" s="276" t="s">
        <v>1545</v>
      </c>
      <c r="C1508" s="462" t="s">
        <v>27</v>
      </c>
      <c r="D1508" s="463">
        <v>0</v>
      </c>
    </row>
    <row r="1509" spans="1:4">
      <c r="A1509" s="462">
        <v>1964</v>
      </c>
      <c r="B1509" s="276" t="s">
        <v>1546</v>
      </c>
      <c r="C1509" s="462" t="s">
        <v>44</v>
      </c>
      <c r="D1509" s="463">
        <v>0</v>
      </c>
    </row>
    <row r="1510" spans="1:4">
      <c r="A1510" s="462">
        <v>1965</v>
      </c>
      <c r="B1510" s="276" t="s">
        <v>1547</v>
      </c>
      <c r="C1510" s="462" t="s">
        <v>27</v>
      </c>
      <c r="D1510" s="463">
        <v>0</v>
      </c>
    </row>
    <row r="1511" spans="1:4">
      <c r="A1511" s="462">
        <v>1966</v>
      </c>
      <c r="B1511" s="276" t="s">
        <v>1548</v>
      </c>
      <c r="C1511" s="462" t="s">
        <v>27</v>
      </c>
      <c r="D1511" s="463">
        <v>1266.29</v>
      </c>
    </row>
    <row r="1512" spans="1:4">
      <c r="A1512" s="462">
        <v>1967</v>
      </c>
      <c r="B1512" s="276" t="s">
        <v>1549</v>
      </c>
      <c r="C1512" s="462" t="s">
        <v>27</v>
      </c>
      <c r="D1512" s="463">
        <v>0</v>
      </c>
    </row>
    <row r="1513" spans="1:4">
      <c r="A1513" s="462">
        <v>1968</v>
      </c>
      <c r="B1513" s="276" t="s">
        <v>1550</v>
      </c>
      <c r="C1513" s="462" t="s">
        <v>27</v>
      </c>
      <c r="D1513" s="463">
        <v>0</v>
      </c>
    </row>
    <row r="1514" spans="1:4">
      <c r="A1514" s="462">
        <v>1969</v>
      </c>
      <c r="B1514" s="276" t="s">
        <v>1551</v>
      </c>
      <c r="C1514" s="462" t="s">
        <v>27</v>
      </c>
      <c r="D1514" s="463">
        <v>0</v>
      </c>
    </row>
    <row r="1515" spans="1:4">
      <c r="A1515" s="462">
        <v>1970</v>
      </c>
      <c r="B1515" s="276" t="s">
        <v>1552</v>
      </c>
      <c r="C1515" s="462" t="s">
        <v>27</v>
      </c>
      <c r="D1515" s="463">
        <v>0</v>
      </c>
    </row>
    <row r="1516" spans="1:4">
      <c r="A1516" s="462">
        <v>1971</v>
      </c>
      <c r="B1516" s="276" t="s">
        <v>1553</v>
      </c>
      <c r="C1516" s="462" t="s">
        <v>476</v>
      </c>
      <c r="D1516" s="463">
        <v>0</v>
      </c>
    </row>
    <row r="1517" spans="1:4">
      <c r="A1517" s="462">
        <v>1972</v>
      </c>
      <c r="B1517" s="276" t="s">
        <v>1554</v>
      </c>
      <c r="C1517" s="462" t="s">
        <v>27</v>
      </c>
      <c r="D1517" s="463">
        <v>0</v>
      </c>
    </row>
    <row r="1518" spans="1:4">
      <c r="A1518" s="462">
        <v>1974</v>
      </c>
      <c r="B1518" s="276" t="s">
        <v>1555</v>
      </c>
      <c r="C1518" s="462" t="s">
        <v>27</v>
      </c>
      <c r="D1518" s="463">
        <v>0</v>
      </c>
    </row>
    <row r="1519" spans="1:4">
      <c r="A1519" s="462">
        <v>1975</v>
      </c>
      <c r="B1519" s="276" t="s">
        <v>1556</v>
      </c>
      <c r="C1519" s="462" t="s">
        <v>27</v>
      </c>
      <c r="D1519" s="463">
        <v>0</v>
      </c>
    </row>
    <row r="1520" spans="1:4">
      <c r="A1520" s="462">
        <v>1976</v>
      </c>
      <c r="B1520" s="276" t="s">
        <v>1557</v>
      </c>
      <c r="C1520" s="462" t="s">
        <v>27</v>
      </c>
      <c r="D1520" s="463">
        <v>263613</v>
      </c>
    </row>
    <row r="1521" spans="1:4">
      <c r="A1521" s="462">
        <v>1977</v>
      </c>
      <c r="B1521" s="276" t="s">
        <v>1558</v>
      </c>
      <c r="C1521" s="462" t="s">
        <v>27</v>
      </c>
      <c r="D1521" s="463">
        <v>0</v>
      </c>
    </row>
    <row r="1522" spans="1:4">
      <c r="A1522" s="462">
        <v>1980</v>
      </c>
      <c r="B1522" s="276" t="s">
        <v>1559</v>
      </c>
      <c r="C1522" s="462" t="s">
        <v>27</v>
      </c>
      <c r="D1522" s="463">
        <v>0</v>
      </c>
    </row>
    <row r="1523" spans="1:4">
      <c r="A1523" s="462">
        <v>1981</v>
      </c>
      <c r="B1523" s="276" t="s">
        <v>1560</v>
      </c>
      <c r="C1523" s="462" t="s">
        <v>27</v>
      </c>
      <c r="D1523" s="463">
        <v>0</v>
      </c>
    </row>
    <row r="1524" spans="1:4">
      <c r="A1524" s="462">
        <v>1982</v>
      </c>
      <c r="B1524" s="276" t="s">
        <v>1561</v>
      </c>
      <c r="C1524" s="462" t="s">
        <v>27</v>
      </c>
      <c r="D1524" s="463">
        <v>6126</v>
      </c>
    </row>
    <row r="1525" spans="1:4">
      <c r="A1525" s="462">
        <v>1983</v>
      </c>
      <c r="B1525" s="276" t="s">
        <v>1562</v>
      </c>
      <c r="C1525" s="462" t="s">
        <v>27</v>
      </c>
      <c r="D1525" s="463">
        <v>0</v>
      </c>
    </row>
    <row r="1526" spans="1:4">
      <c r="A1526" s="462">
        <v>1984</v>
      </c>
      <c r="B1526" s="276" t="s">
        <v>1563</v>
      </c>
      <c r="C1526" s="462" t="s">
        <v>30</v>
      </c>
      <c r="D1526" s="463">
        <v>2652</v>
      </c>
    </row>
    <row r="1527" spans="1:4">
      <c r="A1527" s="462">
        <v>1985</v>
      </c>
      <c r="B1527" s="276" t="s">
        <v>1564</v>
      </c>
      <c r="C1527" s="462" t="s">
        <v>30</v>
      </c>
      <c r="D1527" s="463">
        <v>1613</v>
      </c>
    </row>
    <row r="1528" spans="1:4">
      <c r="A1528" s="462">
        <v>1987</v>
      </c>
      <c r="B1528" s="276" t="s">
        <v>1565</v>
      </c>
      <c r="C1528" s="462" t="s">
        <v>476</v>
      </c>
      <c r="D1528" s="463">
        <v>5738</v>
      </c>
    </row>
    <row r="1529" spans="1:4">
      <c r="A1529" s="462">
        <v>1989</v>
      </c>
      <c r="B1529" s="276" t="s">
        <v>1566</v>
      </c>
      <c r="C1529" s="462" t="s">
        <v>27</v>
      </c>
      <c r="D1529" s="463">
        <v>0</v>
      </c>
    </row>
    <row r="1530" spans="1:4">
      <c r="A1530" s="462">
        <v>1990</v>
      </c>
      <c r="B1530" s="276" t="s">
        <v>1567</v>
      </c>
      <c r="C1530" s="462" t="s">
        <v>27</v>
      </c>
      <c r="D1530" s="463">
        <v>8740</v>
      </c>
    </row>
    <row r="1531" spans="1:4">
      <c r="A1531" s="462">
        <v>1991</v>
      </c>
      <c r="B1531" s="276" t="s">
        <v>1568</v>
      </c>
      <c r="C1531" s="462" t="s">
        <v>32</v>
      </c>
      <c r="D1531" s="463">
        <v>5350</v>
      </c>
    </row>
    <row r="1532" spans="1:4">
      <c r="A1532" s="462">
        <v>1992</v>
      </c>
      <c r="B1532" s="276" t="s">
        <v>1569</v>
      </c>
      <c r="C1532" s="462" t="s">
        <v>32</v>
      </c>
      <c r="D1532" s="463">
        <v>4284</v>
      </c>
    </row>
    <row r="1533" spans="1:4">
      <c r="A1533" s="462">
        <v>1995</v>
      </c>
      <c r="B1533" s="276" t="s">
        <v>1570</v>
      </c>
      <c r="C1533" s="462" t="s">
        <v>83</v>
      </c>
      <c r="D1533" s="463">
        <v>92775</v>
      </c>
    </row>
    <row r="1534" spans="1:4">
      <c r="A1534" s="462">
        <v>2000</v>
      </c>
      <c r="B1534" s="276" t="s">
        <v>1571</v>
      </c>
      <c r="C1534" s="462" t="s">
        <v>27</v>
      </c>
      <c r="D1534" s="463">
        <v>0</v>
      </c>
    </row>
    <row r="1535" spans="1:4">
      <c r="A1535" s="462">
        <v>2001</v>
      </c>
      <c r="B1535" s="276" t="s">
        <v>1572</v>
      </c>
      <c r="C1535" s="462" t="s">
        <v>27</v>
      </c>
      <c r="D1535" s="463">
        <v>23963.01</v>
      </c>
    </row>
    <row r="1536" spans="1:4">
      <c r="A1536" s="462">
        <v>2002</v>
      </c>
      <c r="B1536" s="276" t="s">
        <v>1573</v>
      </c>
      <c r="C1536" s="462" t="s">
        <v>27</v>
      </c>
      <c r="D1536" s="463">
        <v>34510</v>
      </c>
    </row>
    <row r="1537" spans="1:4">
      <c r="A1537" s="462">
        <v>2003</v>
      </c>
      <c r="B1537" s="276" t="s">
        <v>1574</v>
      </c>
      <c r="C1537" s="462" t="s">
        <v>27</v>
      </c>
      <c r="D1537" s="463">
        <v>0</v>
      </c>
    </row>
    <row r="1538" spans="1:4">
      <c r="A1538" s="462">
        <v>2004</v>
      </c>
      <c r="B1538" s="276" t="s">
        <v>1575</v>
      </c>
      <c r="C1538" s="462" t="s">
        <v>32</v>
      </c>
      <c r="D1538" s="463">
        <v>0</v>
      </c>
    </row>
    <row r="1539" spans="1:4">
      <c r="A1539" s="462">
        <v>2005</v>
      </c>
      <c r="B1539" s="276" t="s">
        <v>1576</v>
      </c>
      <c r="C1539" s="462" t="s">
        <v>30</v>
      </c>
      <c r="D1539" s="463">
        <v>0</v>
      </c>
    </row>
    <row r="1540" spans="1:4">
      <c r="A1540" s="462">
        <v>2006</v>
      </c>
      <c r="B1540" s="276" t="s">
        <v>1577</v>
      </c>
      <c r="C1540" s="462" t="s">
        <v>30</v>
      </c>
      <c r="D1540" s="463">
        <v>0</v>
      </c>
    </row>
    <row r="1541" spans="1:4">
      <c r="A1541" s="462">
        <v>2007</v>
      </c>
      <c r="B1541" s="276" t="s">
        <v>1578</v>
      </c>
      <c r="C1541" s="462" t="s">
        <v>30</v>
      </c>
      <c r="D1541" s="463">
        <v>0</v>
      </c>
    </row>
    <row r="1542" spans="1:4">
      <c r="A1542" s="462">
        <v>2008</v>
      </c>
      <c r="B1542" s="276" t="s">
        <v>1579</v>
      </c>
      <c r="C1542" s="462" t="s">
        <v>30</v>
      </c>
      <c r="D1542" s="463">
        <v>0</v>
      </c>
    </row>
    <row r="1543" spans="1:4">
      <c r="A1543" s="462">
        <v>2009</v>
      </c>
      <c r="B1543" s="276" t="s">
        <v>1580</v>
      </c>
      <c r="C1543" s="462" t="s">
        <v>30</v>
      </c>
      <c r="D1543" s="463">
        <v>0</v>
      </c>
    </row>
    <row r="1544" spans="1:4">
      <c r="A1544" s="462">
        <v>2010</v>
      </c>
      <c r="B1544" s="276" t="s">
        <v>1581</v>
      </c>
      <c r="C1544" s="462" t="s">
        <v>30</v>
      </c>
      <c r="D1544" s="463">
        <v>0</v>
      </c>
    </row>
    <row r="1545" spans="1:4">
      <c r="A1545" s="462">
        <v>2011</v>
      </c>
      <c r="B1545" s="276" t="s">
        <v>1582</v>
      </c>
      <c r="C1545" s="462" t="s">
        <v>27</v>
      </c>
      <c r="D1545" s="463">
        <v>0</v>
      </c>
    </row>
    <row r="1546" spans="1:4">
      <c r="A1546" s="462">
        <v>2012</v>
      </c>
      <c r="B1546" s="276" t="s">
        <v>1583</v>
      </c>
      <c r="C1546" s="462" t="s">
        <v>27</v>
      </c>
      <c r="D1546" s="463">
        <v>0</v>
      </c>
    </row>
    <row r="1547" spans="1:4">
      <c r="A1547" s="462">
        <v>2014</v>
      </c>
      <c r="B1547" s="276" t="s">
        <v>1584</v>
      </c>
      <c r="C1547" s="462" t="s">
        <v>27</v>
      </c>
      <c r="D1547" s="463">
        <v>0</v>
      </c>
    </row>
    <row r="1548" spans="1:4">
      <c r="A1548" s="462">
        <v>2015</v>
      </c>
      <c r="B1548" s="276" t="s">
        <v>1585</v>
      </c>
      <c r="C1548" s="462" t="s">
        <v>27</v>
      </c>
      <c r="D1548" s="463">
        <v>56569</v>
      </c>
    </row>
    <row r="1549" spans="1:4">
      <c r="A1549" s="462">
        <v>2016</v>
      </c>
      <c r="B1549" s="276" t="s">
        <v>1586</v>
      </c>
      <c r="C1549" s="462" t="s">
        <v>27</v>
      </c>
      <c r="D1549" s="463">
        <v>0</v>
      </c>
    </row>
    <row r="1550" spans="1:4">
      <c r="A1550" s="462">
        <v>2017</v>
      </c>
      <c r="B1550" s="276" t="s">
        <v>1587</v>
      </c>
      <c r="C1550" s="462" t="s">
        <v>27</v>
      </c>
      <c r="D1550" s="463">
        <v>4818</v>
      </c>
    </row>
    <row r="1551" spans="1:4">
      <c r="A1551" s="462">
        <v>2018</v>
      </c>
      <c r="B1551" s="276" t="s">
        <v>1588</v>
      </c>
      <c r="C1551" s="462" t="s">
        <v>27</v>
      </c>
      <c r="D1551" s="463">
        <v>0</v>
      </c>
    </row>
    <row r="1552" spans="1:4">
      <c r="A1552" s="462">
        <v>2019</v>
      </c>
      <c r="B1552" s="276" t="s">
        <v>1589</v>
      </c>
      <c r="C1552" s="462" t="s">
        <v>27</v>
      </c>
      <c r="D1552" s="463">
        <v>0</v>
      </c>
    </row>
    <row r="1553" spans="1:4">
      <c r="A1553" s="462">
        <v>2020</v>
      </c>
      <c r="B1553" s="276" t="s">
        <v>1590</v>
      </c>
      <c r="C1553" s="462" t="s">
        <v>27</v>
      </c>
      <c r="D1553" s="463">
        <v>24108</v>
      </c>
    </row>
    <row r="1554" spans="1:4">
      <c r="A1554" s="462">
        <v>2021</v>
      </c>
      <c r="B1554" s="276" t="s">
        <v>1591</v>
      </c>
      <c r="C1554" s="462" t="s">
        <v>27</v>
      </c>
      <c r="D1554" s="463">
        <v>0</v>
      </c>
    </row>
    <row r="1555" spans="1:4">
      <c r="A1555" s="462">
        <v>2022</v>
      </c>
      <c r="B1555" s="276" t="s">
        <v>1592</v>
      </c>
      <c r="C1555" s="462" t="s">
        <v>27</v>
      </c>
      <c r="D1555" s="463">
        <v>0</v>
      </c>
    </row>
    <row r="1556" spans="1:4">
      <c r="A1556" s="462">
        <v>2023</v>
      </c>
      <c r="B1556" s="276" t="s">
        <v>1593</v>
      </c>
      <c r="C1556" s="462" t="s">
        <v>27</v>
      </c>
      <c r="D1556" s="463">
        <v>0</v>
      </c>
    </row>
    <row r="1557" spans="1:4">
      <c r="A1557" s="462">
        <v>2024</v>
      </c>
      <c r="B1557" s="276" t="s">
        <v>1594</v>
      </c>
      <c r="C1557" s="462" t="s">
        <v>27</v>
      </c>
      <c r="D1557" s="463">
        <v>0</v>
      </c>
    </row>
    <row r="1558" spans="1:4">
      <c r="A1558" s="462">
        <v>2025</v>
      </c>
      <c r="B1558" s="276" t="s">
        <v>1595</v>
      </c>
      <c r="C1558" s="462" t="s">
        <v>44</v>
      </c>
      <c r="D1558" s="463">
        <v>5732</v>
      </c>
    </row>
    <row r="1559" spans="1:4">
      <c r="A1559" s="462">
        <v>2026</v>
      </c>
      <c r="B1559" s="276" t="s">
        <v>1596</v>
      </c>
      <c r="C1559" s="462" t="s">
        <v>27</v>
      </c>
      <c r="D1559" s="463">
        <v>0</v>
      </c>
    </row>
    <row r="1560" spans="1:4">
      <c r="A1560" s="462">
        <v>2027</v>
      </c>
      <c r="B1560" s="276" t="s">
        <v>1597</v>
      </c>
      <c r="C1560" s="462" t="s">
        <v>27</v>
      </c>
      <c r="D1560" s="463">
        <v>0</v>
      </c>
    </row>
    <row r="1561" spans="1:4">
      <c r="A1561" s="462">
        <v>2028</v>
      </c>
      <c r="B1561" s="276" t="s">
        <v>1598</v>
      </c>
      <c r="C1561" s="462" t="s">
        <v>27</v>
      </c>
      <c r="D1561" s="463">
        <v>0</v>
      </c>
    </row>
    <row r="1562" spans="1:4">
      <c r="A1562" s="462">
        <v>2029</v>
      </c>
      <c r="B1562" s="276" t="s">
        <v>1599</v>
      </c>
      <c r="C1562" s="462" t="s">
        <v>27</v>
      </c>
      <c r="D1562" s="463">
        <v>0</v>
      </c>
    </row>
    <row r="1563" spans="1:4">
      <c r="A1563" s="462">
        <v>2030</v>
      </c>
      <c r="B1563" s="276" t="s">
        <v>1600</v>
      </c>
      <c r="C1563" s="462" t="s">
        <v>27</v>
      </c>
      <c r="D1563" s="463">
        <v>0</v>
      </c>
    </row>
    <row r="1564" spans="1:4">
      <c r="A1564" s="462">
        <v>2033</v>
      </c>
      <c r="B1564" s="276" t="s">
        <v>1601</v>
      </c>
      <c r="C1564" s="462" t="s">
        <v>27</v>
      </c>
      <c r="D1564" s="463">
        <v>7107</v>
      </c>
    </row>
    <row r="1565" spans="1:4">
      <c r="A1565" s="462">
        <v>2034</v>
      </c>
      <c r="B1565" s="276" t="s">
        <v>1602</v>
      </c>
      <c r="C1565" s="462" t="s">
        <v>44</v>
      </c>
      <c r="D1565" s="463">
        <v>0</v>
      </c>
    </row>
    <row r="1566" spans="1:4">
      <c r="A1566" s="462">
        <v>2035</v>
      </c>
      <c r="B1566" s="276" t="s">
        <v>1603</v>
      </c>
      <c r="C1566" s="462" t="s">
        <v>27</v>
      </c>
      <c r="D1566" s="463">
        <v>2301</v>
      </c>
    </row>
    <row r="1567" spans="1:4">
      <c r="A1567" s="462">
        <v>2036</v>
      </c>
      <c r="B1567" s="276" t="s">
        <v>1604</v>
      </c>
      <c r="C1567" s="462" t="s">
        <v>27</v>
      </c>
      <c r="D1567" s="463">
        <v>19181.48</v>
      </c>
    </row>
    <row r="1568" spans="1:4">
      <c r="A1568" s="462">
        <v>2037</v>
      </c>
      <c r="B1568" s="276" t="s">
        <v>1605</v>
      </c>
      <c r="C1568" s="462" t="s">
        <v>27</v>
      </c>
      <c r="D1568" s="463">
        <v>1741.49</v>
      </c>
    </row>
    <row r="1569" spans="1:4">
      <c r="A1569" s="462">
        <v>2038</v>
      </c>
      <c r="B1569" s="276" t="s">
        <v>1606</v>
      </c>
      <c r="C1569" s="462" t="s">
        <v>27</v>
      </c>
      <c r="D1569" s="463">
        <v>5521.87</v>
      </c>
    </row>
    <row r="1570" spans="1:4">
      <c r="A1570" s="462">
        <v>2039</v>
      </c>
      <c r="B1570" s="276" t="s">
        <v>1607</v>
      </c>
      <c r="C1570" s="462" t="s">
        <v>27</v>
      </c>
      <c r="D1570" s="463">
        <v>52251</v>
      </c>
    </row>
    <row r="1571" spans="1:4">
      <c r="A1571" s="462">
        <v>2040</v>
      </c>
      <c r="B1571" s="276" t="s">
        <v>1608</v>
      </c>
      <c r="C1571" s="462" t="s">
        <v>27</v>
      </c>
      <c r="D1571" s="463">
        <v>2103</v>
      </c>
    </row>
    <row r="1572" spans="1:4">
      <c r="A1572" s="462">
        <v>2041</v>
      </c>
      <c r="B1572" s="276" t="s">
        <v>1609</v>
      </c>
      <c r="C1572" s="462" t="s">
        <v>27</v>
      </c>
      <c r="D1572" s="463">
        <v>12920</v>
      </c>
    </row>
    <row r="1573" spans="1:4">
      <c r="A1573" s="462">
        <v>2042</v>
      </c>
      <c r="B1573" s="276" t="s">
        <v>1610</v>
      </c>
      <c r="C1573" s="462" t="s">
        <v>27</v>
      </c>
      <c r="D1573" s="463">
        <v>55011</v>
      </c>
    </row>
    <row r="1574" spans="1:4">
      <c r="A1574" s="462">
        <v>2043</v>
      </c>
      <c r="B1574" s="276" t="s">
        <v>1611</v>
      </c>
      <c r="C1574" s="462" t="s">
        <v>27</v>
      </c>
      <c r="D1574" s="463">
        <v>924</v>
      </c>
    </row>
    <row r="1575" spans="1:4">
      <c r="A1575" s="462">
        <v>2044</v>
      </c>
      <c r="B1575" s="276" t="s">
        <v>1612</v>
      </c>
      <c r="C1575" s="462" t="s">
        <v>27</v>
      </c>
      <c r="D1575" s="463">
        <v>330.68</v>
      </c>
    </row>
    <row r="1576" spans="1:4">
      <c r="A1576" s="462">
        <v>2045</v>
      </c>
      <c r="B1576" s="276" t="s">
        <v>1613</v>
      </c>
      <c r="C1576" s="462" t="s">
        <v>27</v>
      </c>
      <c r="D1576" s="463">
        <v>21790.37</v>
      </c>
    </row>
    <row r="1577" spans="1:4">
      <c r="A1577" s="462">
        <v>2046</v>
      </c>
      <c r="B1577" s="276" t="s">
        <v>1614</v>
      </c>
      <c r="C1577" s="462" t="s">
        <v>27</v>
      </c>
      <c r="D1577" s="463">
        <v>5303.95</v>
      </c>
    </row>
    <row r="1578" spans="1:4">
      <c r="A1578" s="462">
        <v>2047</v>
      </c>
      <c r="B1578" s="276" t="s">
        <v>1615</v>
      </c>
      <c r="C1578" s="462" t="s">
        <v>27</v>
      </c>
      <c r="D1578" s="463">
        <v>22288.58</v>
      </c>
    </row>
    <row r="1579" spans="1:4">
      <c r="A1579" s="462">
        <v>2048</v>
      </c>
      <c r="B1579" s="276" t="s">
        <v>1616</v>
      </c>
      <c r="C1579" s="462" t="s">
        <v>27</v>
      </c>
      <c r="D1579" s="463">
        <v>396</v>
      </c>
    </row>
    <row r="1580" spans="1:4">
      <c r="A1580" s="462">
        <v>2049</v>
      </c>
      <c r="B1580" s="276" t="s">
        <v>1617</v>
      </c>
      <c r="C1580" s="462" t="s">
        <v>27</v>
      </c>
      <c r="D1580" s="463">
        <v>10219.01</v>
      </c>
    </row>
    <row r="1581" spans="1:4">
      <c r="A1581" s="462">
        <v>2050</v>
      </c>
      <c r="B1581" s="276" t="s">
        <v>1618</v>
      </c>
      <c r="C1581" s="462" t="s">
        <v>27</v>
      </c>
      <c r="D1581" s="463">
        <v>0</v>
      </c>
    </row>
    <row r="1582" spans="1:4">
      <c r="A1582" s="462">
        <v>2051</v>
      </c>
      <c r="B1582" s="276" t="s">
        <v>1619</v>
      </c>
      <c r="C1582" s="462" t="s">
        <v>27</v>
      </c>
      <c r="D1582" s="463">
        <v>0</v>
      </c>
    </row>
    <row r="1583" spans="1:4">
      <c r="A1583" s="462">
        <v>2052</v>
      </c>
      <c r="B1583" s="276" t="s">
        <v>1620</v>
      </c>
      <c r="C1583" s="462" t="s">
        <v>27</v>
      </c>
      <c r="D1583" s="463">
        <v>0</v>
      </c>
    </row>
    <row r="1584" spans="1:4">
      <c r="A1584" s="462">
        <v>2053</v>
      </c>
      <c r="B1584" s="276" t="s">
        <v>1621</v>
      </c>
      <c r="C1584" s="462" t="s">
        <v>27</v>
      </c>
      <c r="D1584" s="463">
        <v>0</v>
      </c>
    </row>
    <row r="1585" spans="1:4">
      <c r="A1585" s="462">
        <v>2054</v>
      </c>
      <c r="B1585" s="276" t="s">
        <v>1622</v>
      </c>
      <c r="C1585" s="462" t="s">
        <v>27</v>
      </c>
      <c r="D1585" s="463">
        <v>0</v>
      </c>
    </row>
    <row r="1586" spans="1:4">
      <c r="A1586" s="462">
        <v>2055</v>
      </c>
      <c r="B1586" s="276" t="s">
        <v>1623</v>
      </c>
      <c r="C1586" s="462" t="s">
        <v>27</v>
      </c>
      <c r="D1586" s="463">
        <v>0</v>
      </c>
    </row>
    <row r="1587" spans="1:4">
      <c r="A1587" s="462">
        <v>2056</v>
      </c>
      <c r="B1587" s="276" t="s">
        <v>1624</v>
      </c>
      <c r="C1587" s="462" t="s">
        <v>27</v>
      </c>
      <c r="D1587" s="463">
        <v>2692.01</v>
      </c>
    </row>
    <row r="1588" spans="1:4">
      <c r="A1588" s="462">
        <v>2057</v>
      </c>
      <c r="B1588" s="276" t="s">
        <v>1625</v>
      </c>
      <c r="C1588" s="462" t="s">
        <v>27</v>
      </c>
      <c r="D1588" s="463">
        <v>0</v>
      </c>
    </row>
    <row r="1589" spans="1:4">
      <c r="A1589" s="462">
        <v>2058</v>
      </c>
      <c r="B1589" s="276" t="s">
        <v>1626</v>
      </c>
      <c r="C1589" s="462" t="s">
        <v>27</v>
      </c>
      <c r="D1589" s="463">
        <v>2973</v>
      </c>
    </row>
    <row r="1590" spans="1:4">
      <c r="A1590" s="462">
        <v>2059</v>
      </c>
      <c r="B1590" s="276" t="s">
        <v>1627</v>
      </c>
      <c r="C1590" s="462" t="s">
        <v>27</v>
      </c>
      <c r="D1590" s="463">
        <v>14053</v>
      </c>
    </row>
    <row r="1591" spans="1:4">
      <c r="A1591" s="462">
        <v>2060</v>
      </c>
      <c r="B1591" s="276" t="s">
        <v>1628</v>
      </c>
      <c r="C1591" s="462" t="s">
        <v>27</v>
      </c>
      <c r="D1591" s="463">
        <v>46004</v>
      </c>
    </row>
    <row r="1592" spans="1:4">
      <c r="A1592" s="462">
        <v>2061</v>
      </c>
      <c r="B1592" s="276" t="s">
        <v>1629</v>
      </c>
      <c r="C1592" s="462" t="s">
        <v>27</v>
      </c>
      <c r="D1592" s="463">
        <v>17798.8</v>
      </c>
    </row>
    <row r="1593" spans="1:4">
      <c r="A1593" s="462">
        <v>2062</v>
      </c>
      <c r="B1593" s="276" t="s">
        <v>1630</v>
      </c>
      <c r="C1593" s="462" t="s">
        <v>27</v>
      </c>
      <c r="D1593" s="463">
        <v>16438</v>
      </c>
    </row>
    <row r="1594" spans="1:4">
      <c r="A1594" s="462">
        <v>2063</v>
      </c>
      <c r="B1594" s="276" t="s">
        <v>1631</v>
      </c>
      <c r="C1594" s="462" t="s">
        <v>27</v>
      </c>
      <c r="D1594" s="463">
        <v>5612</v>
      </c>
    </row>
    <row r="1595" spans="1:4">
      <c r="A1595" s="462">
        <v>2064</v>
      </c>
      <c r="B1595" s="276" t="s">
        <v>1632</v>
      </c>
      <c r="C1595" s="462" t="s">
        <v>27</v>
      </c>
      <c r="D1595" s="463">
        <v>1383.86</v>
      </c>
    </row>
    <row r="1596" spans="1:4">
      <c r="A1596" s="462">
        <v>2065</v>
      </c>
      <c r="B1596" s="276" t="s">
        <v>1633</v>
      </c>
      <c r="C1596" s="462" t="s">
        <v>27</v>
      </c>
      <c r="D1596" s="463">
        <v>0</v>
      </c>
    </row>
    <row r="1597" spans="1:4">
      <c r="A1597" s="462">
        <v>2066</v>
      </c>
      <c r="B1597" s="276" t="s">
        <v>1634</v>
      </c>
      <c r="C1597" s="462" t="s">
        <v>27</v>
      </c>
      <c r="D1597" s="463">
        <v>73993</v>
      </c>
    </row>
    <row r="1598" spans="1:4">
      <c r="A1598" s="462">
        <v>2067</v>
      </c>
      <c r="B1598" s="276" t="s">
        <v>1635</v>
      </c>
      <c r="C1598" s="462" t="s">
        <v>27</v>
      </c>
      <c r="D1598" s="463">
        <v>0</v>
      </c>
    </row>
    <row r="1599" spans="1:4">
      <c r="A1599" s="462">
        <v>2069</v>
      </c>
      <c r="B1599" s="276" t="s">
        <v>1636</v>
      </c>
      <c r="C1599" s="462" t="s">
        <v>27</v>
      </c>
      <c r="D1599" s="463">
        <v>0</v>
      </c>
    </row>
    <row r="1600" spans="1:4">
      <c r="A1600" s="462">
        <v>2074</v>
      </c>
      <c r="B1600" s="276" t="s">
        <v>1637</v>
      </c>
      <c r="C1600" s="462" t="s">
        <v>27</v>
      </c>
      <c r="D1600" s="463">
        <v>0</v>
      </c>
    </row>
    <row r="1601" spans="1:4">
      <c r="A1601" s="462">
        <v>2075</v>
      </c>
      <c r="B1601" s="276" t="s">
        <v>1638</v>
      </c>
      <c r="C1601" s="462" t="s">
        <v>27</v>
      </c>
      <c r="D1601" s="463">
        <v>0</v>
      </c>
    </row>
    <row r="1602" spans="1:4">
      <c r="A1602" s="462">
        <v>2076</v>
      </c>
      <c r="B1602" s="276" t="s">
        <v>1639</v>
      </c>
      <c r="C1602" s="462" t="s">
        <v>27</v>
      </c>
      <c r="D1602" s="463">
        <v>0</v>
      </c>
    </row>
    <row r="1603" spans="1:4">
      <c r="A1603" s="462">
        <v>2077</v>
      </c>
      <c r="B1603" s="276" t="s">
        <v>1640</v>
      </c>
      <c r="C1603" s="462" t="s">
        <v>27</v>
      </c>
      <c r="D1603" s="463">
        <v>0</v>
      </c>
    </row>
    <row r="1604" spans="1:4">
      <c r="A1604" s="462">
        <v>2078</v>
      </c>
      <c r="B1604" s="276" t="s">
        <v>1641</v>
      </c>
      <c r="C1604" s="462" t="s">
        <v>27</v>
      </c>
      <c r="D1604" s="463">
        <v>0</v>
      </c>
    </row>
    <row r="1605" spans="1:4">
      <c r="A1605" s="462">
        <v>2079</v>
      </c>
      <c r="B1605" s="276" t="s">
        <v>1642</v>
      </c>
      <c r="C1605" s="462" t="s">
        <v>27</v>
      </c>
      <c r="D1605" s="463">
        <v>0</v>
      </c>
    </row>
    <row r="1606" spans="1:4">
      <c r="A1606" s="462">
        <v>2080</v>
      </c>
      <c r="B1606" s="276" t="s">
        <v>1643</v>
      </c>
      <c r="C1606" s="462" t="s">
        <v>27</v>
      </c>
      <c r="D1606" s="463">
        <v>0</v>
      </c>
    </row>
    <row r="1607" spans="1:4">
      <c r="A1607" s="462">
        <v>2081</v>
      </c>
      <c r="B1607" s="276" t="s">
        <v>1644</v>
      </c>
      <c r="C1607" s="462" t="s">
        <v>27</v>
      </c>
      <c r="D1607" s="463">
        <v>0</v>
      </c>
    </row>
    <row r="1608" spans="1:4">
      <c r="A1608" s="462">
        <v>2082</v>
      </c>
      <c r="B1608" s="276" t="s">
        <v>1645</v>
      </c>
      <c r="C1608" s="462" t="s">
        <v>27</v>
      </c>
      <c r="D1608" s="463">
        <v>0</v>
      </c>
    </row>
    <row r="1609" spans="1:4">
      <c r="A1609" s="462">
        <v>2083</v>
      </c>
      <c r="B1609" s="276" t="s">
        <v>1646</v>
      </c>
      <c r="C1609" s="462" t="s">
        <v>27</v>
      </c>
      <c r="D1609" s="463">
        <v>0</v>
      </c>
    </row>
    <row r="1610" spans="1:4">
      <c r="A1610" s="462">
        <v>2084</v>
      </c>
      <c r="B1610" s="276" t="s">
        <v>1647</v>
      </c>
      <c r="C1610" s="462" t="s">
        <v>27</v>
      </c>
      <c r="D1610" s="463">
        <v>0</v>
      </c>
    </row>
    <row r="1611" spans="1:4">
      <c r="A1611" s="462">
        <v>2085</v>
      </c>
      <c r="B1611" s="276" t="s">
        <v>1648</v>
      </c>
      <c r="C1611" s="462" t="s">
        <v>27</v>
      </c>
      <c r="D1611" s="463">
        <v>0</v>
      </c>
    </row>
    <row r="1612" spans="1:4">
      <c r="A1612" s="462">
        <v>2086</v>
      </c>
      <c r="B1612" s="276" t="s">
        <v>1649</v>
      </c>
      <c r="C1612" s="462" t="s">
        <v>27</v>
      </c>
      <c r="D1612" s="463">
        <v>0</v>
      </c>
    </row>
    <row r="1613" spans="1:4">
      <c r="A1613" s="462">
        <v>2087</v>
      </c>
      <c r="B1613" s="276" t="s">
        <v>1650</v>
      </c>
      <c r="C1613" s="462" t="s">
        <v>27</v>
      </c>
      <c r="D1613" s="463">
        <v>0</v>
      </c>
    </row>
    <row r="1614" spans="1:4">
      <c r="A1614" s="462">
        <v>2088</v>
      </c>
      <c r="B1614" s="276" t="s">
        <v>1651</v>
      </c>
      <c r="C1614" s="462" t="s">
        <v>27</v>
      </c>
      <c r="D1614" s="463">
        <v>0</v>
      </c>
    </row>
    <row r="1615" spans="1:4">
      <c r="A1615" s="462">
        <v>2089</v>
      </c>
      <c r="B1615" s="276" t="s">
        <v>1652</v>
      </c>
      <c r="C1615" s="462" t="s">
        <v>27</v>
      </c>
      <c r="D1615" s="463">
        <v>38775</v>
      </c>
    </row>
    <row r="1616" spans="1:4">
      <c r="A1616" s="462">
        <v>2090</v>
      </c>
      <c r="B1616" s="276" t="s">
        <v>1653</v>
      </c>
      <c r="C1616" s="462" t="s">
        <v>27</v>
      </c>
      <c r="D1616" s="463">
        <v>0</v>
      </c>
    </row>
    <row r="1617" spans="1:4">
      <c r="A1617" s="462">
        <v>2091</v>
      </c>
      <c r="B1617" s="276" t="s">
        <v>1654</v>
      </c>
      <c r="C1617" s="462" t="s">
        <v>27</v>
      </c>
      <c r="D1617" s="463">
        <v>0</v>
      </c>
    </row>
    <row r="1618" spans="1:4">
      <c r="A1618" s="462">
        <v>2092</v>
      </c>
      <c r="B1618" s="276" t="s">
        <v>1655</v>
      </c>
      <c r="C1618" s="462" t="s">
        <v>27</v>
      </c>
      <c r="D1618" s="463">
        <v>0</v>
      </c>
    </row>
    <row r="1619" spans="1:4">
      <c r="A1619" s="462">
        <v>2093</v>
      </c>
      <c r="B1619" s="276" t="s">
        <v>1656</v>
      </c>
      <c r="C1619" s="462" t="s">
        <v>27</v>
      </c>
      <c r="D1619" s="463">
        <v>0</v>
      </c>
    </row>
    <row r="1620" spans="1:4">
      <c r="A1620" s="462">
        <v>2094</v>
      </c>
      <c r="B1620" s="276" t="s">
        <v>1657</v>
      </c>
      <c r="C1620" s="462" t="s">
        <v>27</v>
      </c>
      <c r="D1620" s="463">
        <v>0</v>
      </c>
    </row>
    <row r="1621" spans="1:4">
      <c r="A1621" s="462">
        <v>2095</v>
      </c>
      <c r="B1621" s="276" t="s">
        <v>1658</v>
      </c>
      <c r="C1621" s="462" t="s">
        <v>27</v>
      </c>
      <c r="D1621" s="463">
        <v>0</v>
      </c>
    </row>
    <row r="1622" spans="1:4">
      <c r="A1622" s="462">
        <v>2096</v>
      </c>
      <c r="B1622" s="276" t="s">
        <v>1659</v>
      </c>
      <c r="C1622" s="462" t="s">
        <v>27</v>
      </c>
      <c r="D1622" s="463">
        <v>0</v>
      </c>
    </row>
    <row r="1623" spans="1:4">
      <c r="A1623" s="462">
        <v>2097</v>
      </c>
      <c r="B1623" s="276" t="s">
        <v>1660</v>
      </c>
      <c r="C1623" s="462" t="s">
        <v>27</v>
      </c>
      <c r="D1623" s="463">
        <v>0</v>
      </c>
    </row>
    <row r="1624" spans="1:4">
      <c r="A1624" s="462">
        <v>2098</v>
      </c>
      <c r="B1624" s="276" t="s">
        <v>1661</v>
      </c>
      <c r="C1624" s="462" t="s">
        <v>27</v>
      </c>
      <c r="D1624" s="463">
        <v>0</v>
      </c>
    </row>
    <row r="1625" spans="1:4">
      <c r="A1625" s="462">
        <v>2099</v>
      </c>
      <c r="B1625" s="276" t="s">
        <v>1662</v>
      </c>
      <c r="C1625" s="462" t="s">
        <v>27</v>
      </c>
      <c r="D1625" s="463">
        <v>0</v>
      </c>
    </row>
    <row r="1626" spans="1:4">
      <c r="A1626" s="462">
        <v>2100</v>
      </c>
      <c r="B1626" s="276" t="s">
        <v>1663</v>
      </c>
      <c r="C1626" s="462" t="s">
        <v>27</v>
      </c>
      <c r="D1626" s="463">
        <v>58091</v>
      </c>
    </row>
    <row r="1627" spans="1:4">
      <c r="A1627" s="462">
        <v>2101</v>
      </c>
      <c r="B1627" s="276" t="s">
        <v>1664</v>
      </c>
      <c r="C1627" s="462" t="s">
        <v>27</v>
      </c>
      <c r="D1627" s="463">
        <v>0</v>
      </c>
    </row>
    <row r="1628" spans="1:4">
      <c r="A1628" s="462">
        <v>2102</v>
      </c>
      <c r="B1628" s="276" t="s">
        <v>1665</v>
      </c>
      <c r="C1628" s="462" t="s">
        <v>27</v>
      </c>
      <c r="D1628" s="463">
        <v>0</v>
      </c>
    </row>
    <row r="1629" spans="1:4">
      <c r="A1629" s="462">
        <v>2103</v>
      </c>
      <c r="B1629" s="276" t="s">
        <v>1666</v>
      </c>
      <c r="C1629" s="462" t="s">
        <v>27</v>
      </c>
      <c r="D1629" s="463">
        <v>0</v>
      </c>
    </row>
    <row r="1630" spans="1:4">
      <c r="A1630" s="462">
        <v>2104</v>
      </c>
      <c r="B1630" s="276" t="s">
        <v>1667</v>
      </c>
      <c r="C1630" s="462" t="s">
        <v>27</v>
      </c>
      <c r="D1630" s="463">
        <v>0</v>
      </c>
    </row>
    <row r="1631" spans="1:4">
      <c r="A1631" s="462">
        <v>2105</v>
      </c>
      <c r="B1631" s="276" t="s">
        <v>1668</v>
      </c>
      <c r="C1631" s="462" t="s">
        <v>27</v>
      </c>
      <c r="D1631" s="463">
        <v>0</v>
      </c>
    </row>
    <row r="1632" spans="1:4">
      <c r="A1632" s="462">
        <v>2106</v>
      </c>
      <c r="B1632" s="276" t="s">
        <v>1669</v>
      </c>
      <c r="C1632" s="462" t="s">
        <v>27</v>
      </c>
      <c r="D1632" s="463">
        <v>26394</v>
      </c>
    </row>
    <row r="1633" spans="1:4">
      <c r="A1633" s="462">
        <v>2107</v>
      </c>
      <c r="B1633" s="276" t="s">
        <v>1670</v>
      </c>
      <c r="C1633" s="462" t="s">
        <v>44</v>
      </c>
      <c r="D1633" s="463">
        <v>0</v>
      </c>
    </row>
    <row r="1634" spans="1:4">
      <c r="A1634" s="462">
        <v>2109</v>
      </c>
      <c r="B1634" s="276" t="s">
        <v>1671</v>
      </c>
      <c r="C1634" s="462" t="s">
        <v>27</v>
      </c>
      <c r="D1634" s="463">
        <v>17631</v>
      </c>
    </row>
    <row r="1635" spans="1:4">
      <c r="A1635" s="462">
        <v>2110</v>
      </c>
      <c r="B1635" s="276" t="s">
        <v>1672</v>
      </c>
      <c r="C1635" s="462" t="s">
        <v>27</v>
      </c>
      <c r="D1635" s="463">
        <v>0</v>
      </c>
    </row>
    <row r="1636" spans="1:4">
      <c r="A1636" s="462">
        <v>2111</v>
      </c>
      <c r="B1636" s="276" t="s">
        <v>1673</v>
      </c>
      <c r="C1636" s="462" t="s">
        <v>27</v>
      </c>
      <c r="D1636" s="463">
        <v>36987</v>
      </c>
    </row>
    <row r="1637" spans="1:4">
      <c r="A1637" s="462">
        <v>2112</v>
      </c>
      <c r="B1637" s="276" t="s">
        <v>1674</v>
      </c>
      <c r="C1637" s="462" t="s">
        <v>27</v>
      </c>
      <c r="D1637" s="463">
        <v>75322</v>
      </c>
    </row>
    <row r="1638" spans="1:4">
      <c r="A1638" s="462">
        <v>2113</v>
      </c>
      <c r="B1638" s="276" t="s">
        <v>1675</v>
      </c>
      <c r="C1638" s="462" t="s">
        <v>27</v>
      </c>
      <c r="D1638" s="463">
        <v>108877</v>
      </c>
    </row>
    <row r="1639" spans="1:4">
      <c r="A1639" s="462">
        <v>2114</v>
      </c>
      <c r="B1639" s="276" t="s">
        <v>1676</v>
      </c>
      <c r="C1639" s="462" t="s">
        <v>27</v>
      </c>
      <c r="D1639" s="463">
        <v>122486</v>
      </c>
    </row>
    <row r="1640" spans="1:4">
      <c r="A1640" s="462">
        <v>2117</v>
      </c>
      <c r="B1640" s="276" t="s">
        <v>1677</v>
      </c>
      <c r="C1640" s="462" t="s">
        <v>27</v>
      </c>
      <c r="D1640" s="463">
        <v>16913</v>
      </c>
    </row>
    <row r="1641" spans="1:4">
      <c r="A1641" s="462">
        <v>2119</v>
      </c>
      <c r="B1641" s="276" t="s">
        <v>1678</v>
      </c>
      <c r="C1641" s="462" t="s">
        <v>27</v>
      </c>
      <c r="D1641" s="463">
        <v>9821</v>
      </c>
    </row>
    <row r="1642" spans="1:4">
      <c r="A1642" s="462">
        <v>2120</v>
      </c>
      <c r="B1642" s="276" t="s">
        <v>1679</v>
      </c>
      <c r="C1642" s="462" t="s">
        <v>27</v>
      </c>
      <c r="D1642" s="463">
        <v>0</v>
      </c>
    </row>
    <row r="1643" spans="1:4">
      <c r="A1643" s="462">
        <v>2121</v>
      </c>
      <c r="B1643" s="276" t="s">
        <v>1680</v>
      </c>
      <c r="C1643" s="462" t="s">
        <v>27</v>
      </c>
      <c r="D1643" s="463">
        <v>0</v>
      </c>
    </row>
    <row r="1644" spans="1:4">
      <c r="A1644" s="462">
        <v>2122</v>
      </c>
      <c r="B1644" s="276" t="s">
        <v>1681</v>
      </c>
      <c r="C1644" s="462" t="s">
        <v>44</v>
      </c>
      <c r="D1644" s="463">
        <v>0</v>
      </c>
    </row>
    <row r="1645" spans="1:4">
      <c r="A1645" s="462">
        <v>2123</v>
      </c>
      <c r="B1645" s="276" t="s">
        <v>1682</v>
      </c>
      <c r="C1645" s="462" t="s">
        <v>44</v>
      </c>
      <c r="D1645" s="463">
        <v>0</v>
      </c>
    </row>
    <row r="1646" spans="1:4">
      <c r="A1646" s="462">
        <v>2125</v>
      </c>
      <c r="B1646" s="276" t="s">
        <v>1683</v>
      </c>
      <c r="C1646" s="462" t="s">
        <v>44</v>
      </c>
      <c r="D1646" s="463">
        <v>0</v>
      </c>
    </row>
    <row r="1647" spans="1:4">
      <c r="A1647" s="462">
        <v>2126</v>
      </c>
      <c r="B1647" s="276" t="s">
        <v>1684</v>
      </c>
      <c r="C1647" s="462" t="s">
        <v>44</v>
      </c>
      <c r="D1647" s="463">
        <v>0</v>
      </c>
    </row>
    <row r="1648" spans="1:4">
      <c r="A1648" s="462">
        <v>2127</v>
      </c>
      <c r="B1648" s="276" t="s">
        <v>1685</v>
      </c>
      <c r="C1648" s="462" t="s">
        <v>44</v>
      </c>
      <c r="D1648" s="463">
        <v>0</v>
      </c>
    </row>
    <row r="1649" spans="1:4">
      <c r="A1649" s="462">
        <v>2128</v>
      </c>
      <c r="B1649" s="276" t="s">
        <v>1686</v>
      </c>
      <c r="C1649" s="462" t="s">
        <v>27</v>
      </c>
      <c r="D1649" s="463">
        <v>0</v>
      </c>
    </row>
    <row r="1650" spans="1:4">
      <c r="A1650" s="462">
        <v>2129</v>
      </c>
      <c r="B1650" s="276" t="s">
        <v>1687</v>
      </c>
      <c r="C1650" s="462" t="s">
        <v>27</v>
      </c>
      <c r="D1650" s="463">
        <v>0</v>
      </c>
    </row>
    <row r="1651" spans="1:4">
      <c r="A1651" s="462">
        <v>2130</v>
      </c>
      <c r="B1651" s="276" t="s">
        <v>1688</v>
      </c>
      <c r="C1651" s="462" t="s">
        <v>27</v>
      </c>
      <c r="D1651" s="463">
        <v>0</v>
      </c>
    </row>
    <row r="1652" spans="1:4">
      <c r="A1652" s="462">
        <v>2131</v>
      </c>
      <c r="B1652" s="276" t="s">
        <v>1689</v>
      </c>
      <c r="C1652" s="462" t="s">
        <v>27</v>
      </c>
      <c r="D1652" s="463">
        <v>0</v>
      </c>
    </row>
    <row r="1653" spans="1:4">
      <c r="A1653" s="462">
        <v>2132</v>
      </c>
      <c r="B1653" s="276" t="s">
        <v>1690</v>
      </c>
      <c r="C1653" s="462" t="s">
        <v>27</v>
      </c>
      <c r="D1653" s="463">
        <v>142195.28</v>
      </c>
    </row>
    <row r="1654" spans="1:4">
      <c r="A1654" s="462">
        <v>2133</v>
      </c>
      <c r="B1654" s="276" t="s">
        <v>1691</v>
      </c>
      <c r="C1654" s="462" t="s">
        <v>44</v>
      </c>
      <c r="D1654" s="463">
        <v>0</v>
      </c>
    </row>
    <row r="1655" spans="1:4">
      <c r="A1655" s="462">
        <v>2135</v>
      </c>
      <c r="B1655" s="276" t="s">
        <v>1692</v>
      </c>
      <c r="C1655" s="462" t="s">
        <v>44</v>
      </c>
      <c r="D1655" s="463">
        <v>0</v>
      </c>
    </row>
    <row r="1656" spans="1:4">
      <c r="A1656" s="462">
        <v>2137</v>
      </c>
      <c r="B1656" s="276" t="s">
        <v>1693</v>
      </c>
      <c r="C1656" s="462" t="s">
        <v>148</v>
      </c>
      <c r="D1656" s="463">
        <v>1521</v>
      </c>
    </row>
    <row r="1657" spans="1:4">
      <c r="A1657" s="462">
        <v>2138</v>
      </c>
      <c r="B1657" s="276" t="s">
        <v>1694</v>
      </c>
      <c r="C1657" s="462" t="s">
        <v>27</v>
      </c>
      <c r="D1657" s="463">
        <v>0</v>
      </c>
    </row>
    <row r="1658" spans="1:4">
      <c r="A1658" s="462">
        <v>2140</v>
      </c>
      <c r="B1658" s="276" t="s">
        <v>1695</v>
      </c>
      <c r="C1658" s="462" t="s">
        <v>27</v>
      </c>
      <c r="D1658" s="463">
        <v>0</v>
      </c>
    </row>
    <row r="1659" spans="1:4">
      <c r="A1659" s="462">
        <v>2141</v>
      </c>
      <c r="B1659" s="276" t="s">
        <v>1696</v>
      </c>
      <c r="C1659" s="462" t="s">
        <v>83</v>
      </c>
      <c r="D1659" s="463">
        <v>0</v>
      </c>
    </row>
    <row r="1660" spans="1:4">
      <c r="A1660" s="462">
        <v>2142</v>
      </c>
      <c r="B1660" s="276" t="s">
        <v>1697</v>
      </c>
      <c r="C1660" s="462" t="s">
        <v>27</v>
      </c>
      <c r="D1660" s="463">
        <v>52704.01</v>
      </c>
    </row>
    <row r="1661" spans="1:4">
      <c r="A1661" s="462">
        <v>2143</v>
      </c>
      <c r="B1661" s="276" t="s">
        <v>1698</v>
      </c>
      <c r="C1661" s="462" t="s">
        <v>27</v>
      </c>
      <c r="D1661" s="463">
        <v>0</v>
      </c>
    </row>
    <row r="1662" spans="1:4">
      <c r="A1662" s="462">
        <v>2144</v>
      </c>
      <c r="B1662" s="276" t="s">
        <v>1699</v>
      </c>
      <c r="C1662" s="462" t="s">
        <v>30</v>
      </c>
      <c r="D1662" s="463">
        <v>0</v>
      </c>
    </row>
    <row r="1663" spans="1:4">
      <c r="A1663" s="462">
        <v>2145</v>
      </c>
      <c r="B1663" s="276" t="s">
        <v>1700</v>
      </c>
      <c r="C1663" s="462" t="s">
        <v>27</v>
      </c>
      <c r="D1663" s="463">
        <v>0</v>
      </c>
    </row>
    <row r="1664" spans="1:4">
      <c r="A1664" s="462">
        <v>2146</v>
      </c>
      <c r="B1664" s="276" t="s">
        <v>1701</v>
      </c>
      <c r="C1664" s="462" t="s">
        <v>27</v>
      </c>
      <c r="D1664" s="463">
        <v>42459</v>
      </c>
    </row>
    <row r="1665" spans="1:4">
      <c r="A1665" s="462">
        <v>2147</v>
      </c>
      <c r="B1665" s="276" t="s">
        <v>1702</v>
      </c>
      <c r="C1665" s="462" t="s">
        <v>27</v>
      </c>
      <c r="D1665" s="463">
        <v>0</v>
      </c>
    </row>
    <row r="1666" spans="1:4">
      <c r="A1666" s="462">
        <v>2148</v>
      </c>
      <c r="B1666" s="276" t="s">
        <v>1703</v>
      </c>
      <c r="C1666" s="462" t="s">
        <v>27</v>
      </c>
      <c r="D1666" s="463">
        <v>0</v>
      </c>
    </row>
    <row r="1667" spans="1:4">
      <c r="A1667" s="462">
        <v>2149</v>
      </c>
      <c r="B1667" s="276" t="s">
        <v>1704</v>
      </c>
      <c r="C1667" s="462" t="s">
        <v>30</v>
      </c>
      <c r="D1667" s="463">
        <v>0</v>
      </c>
    </row>
    <row r="1668" spans="1:4">
      <c r="A1668" s="462">
        <v>2150</v>
      </c>
      <c r="B1668" s="276" t="s">
        <v>1705</v>
      </c>
      <c r="C1668" s="462" t="s">
        <v>30</v>
      </c>
      <c r="D1668" s="463">
        <v>0</v>
      </c>
    </row>
    <row r="1669" spans="1:4">
      <c r="A1669" s="462">
        <v>2151</v>
      </c>
      <c r="B1669" s="276" t="s">
        <v>1706</v>
      </c>
      <c r="C1669" s="462" t="s">
        <v>30</v>
      </c>
      <c r="D1669" s="463">
        <v>0</v>
      </c>
    </row>
    <row r="1670" spans="1:4">
      <c r="A1670" s="462">
        <v>2152</v>
      </c>
      <c r="B1670" s="276" t="s">
        <v>1707</v>
      </c>
      <c r="C1670" s="462" t="s">
        <v>30</v>
      </c>
      <c r="D1670" s="463">
        <v>0</v>
      </c>
    </row>
    <row r="1671" spans="1:4">
      <c r="A1671" s="462">
        <v>2153</v>
      </c>
      <c r="B1671" s="276" t="s">
        <v>1708</v>
      </c>
      <c r="C1671" s="462" t="s">
        <v>27</v>
      </c>
      <c r="D1671" s="463">
        <v>570</v>
      </c>
    </row>
    <row r="1672" spans="1:4">
      <c r="A1672" s="462">
        <v>2154</v>
      </c>
      <c r="B1672" s="276" t="s">
        <v>1709</v>
      </c>
      <c r="C1672" s="462" t="s">
        <v>27</v>
      </c>
      <c r="D1672" s="463">
        <v>0</v>
      </c>
    </row>
    <row r="1673" spans="1:4">
      <c r="A1673" s="462">
        <v>2155</v>
      </c>
      <c r="B1673" s="276" t="s">
        <v>1710</v>
      </c>
      <c r="C1673" s="462" t="s">
        <v>83</v>
      </c>
      <c r="D1673" s="463">
        <v>0</v>
      </c>
    </row>
    <row r="1674" spans="1:4">
      <c r="A1674" s="462">
        <v>2156</v>
      </c>
      <c r="B1674" s="276" t="s">
        <v>1711</v>
      </c>
      <c r="C1674" s="462" t="s">
        <v>27</v>
      </c>
      <c r="D1674" s="463">
        <v>2649</v>
      </c>
    </row>
    <row r="1675" spans="1:4">
      <c r="A1675" s="462">
        <v>2157</v>
      </c>
      <c r="B1675" s="276" t="s">
        <v>1712</v>
      </c>
      <c r="C1675" s="462" t="s">
        <v>27</v>
      </c>
      <c r="D1675" s="463">
        <v>0</v>
      </c>
    </row>
    <row r="1676" spans="1:4">
      <c r="A1676" s="462">
        <v>2158</v>
      </c>
      <c r="B1676" s="276" t="s">
        <v>1713</v>
      </c>
      <c r="C1676" s="462" t="s">
        <v>27</v>
      </c>
      <c r="D1676" s="463">
        <v>0</v>
      </c>
    </row>
    <row r="1677" spans="1:4">
      <c r="A1677" s="462">
        <v>2161</v>
      </c>
      <c r="B1677" s="276" t="s">
        <v>1714</v>
      </c>
      <c r="C1677" s="462" t="s">
        <v>30</v>
      </c>
      <c r="D1677" s="463">
        <v>0</v>
      </c>
    </row>
    <row r="1678" spans="1:4">
      <c r="A1678" s="462">
        <v>2162</v>
      </c>
      <c r="B1678" s="276" t="s">
        <v>1715</v>
      </c>
      <c r="C1678" s="462" t="s">
        <v>44</v>
      </c>
      <c r="D1678" s="463">
        <v>1988</v>
      </c>
    </row>
    <row r="1679" spans="1:4">
      <c r="A1679" s="462">
        <v>2171</v>
      </c>
      <c r="B1679" s="276" t="s">
        <v>1716</v>
      </c>
      <c r="C1679" s="462" t="s">
        <v>27</v>
      </c>
      <c r="D1679" s="463">
        <v>0</v>
      </c>
    </row>
    <row r="1680" spans="1:4">
      <c r="A1680" s="462">
        <v>2172</v>
      </c>
      <c r="B1680" s="276" t="s">
        <v>1717</v>
      </c>
      <c r="C1680" s="462" t="s">
        <v>27</v>
      </c>
      <c r="D1680" s="463">
        <v>0</v>
      </c>
    </row>
    <row r="1681" spans="1:4">
      <c r="A1681" s="462">
        <v>2174</v>
      </c>
      <c r="B1681" s="276" t="s">
        <v>1718</v>
      </c>
      <c r="C1681" s="462" t="s">
        <v>27</v>
      </c>
      <c r="D1681" s="463">
        <v>0</v>
      </c>
    </row>
    <row r="1682" spans="1:4">
      <c r="A1682" s="462">
        <v>2175</v>
      </c>
      <c r="B1682" s="276" t="s">
        <v>1719</v>
      </c>
      <c r="C1682" s="462" t="s">
        <v>27</v>
      </c>
      <c r="D1682" s="463">
        <v>0</v>
      </c>
    </row>
    <row r="1683" spans="1:4">
      <c r="A1683" s="462">
        <v>2176</v>
      </c>
      <c r="B1683" s="276" t="s">
        <v>1720</v>
      </c>
      <c r="C1683" s="462" t="s">
        <v>27</v>
      </c>
      <c r="D1683" s="463">
        <v>85622</v>
      </c>
    </row>
    <row r="1684" spans="1:4">
      <c r="A1684" s="462">
        <v>2177</v>
      </c>
      <c r="B1684" s="276" t="s">
        <v>1721</v>
      </c>
      <c r="C1684" s="462" t="s">
        <v>44</v>
      </c>
      <c r="D1684" s="463">
        <v>0</v>
      </c>
    </row>
    <row r="1685" spans="1:4">
      <c r="A1685" s="462">
        <v>2178</v>
      </c>
      <c r="B1685" s="276" t="s">
        <v>1722</v>
      </c>
      <c r="C1685" s="462" t="s">
        <v>27</v>
      </c>
      <c r="D1685" s="463">
        <v>0</v>
      </c>
    </row>
    <row r="1686" spans="1:4">
      <c r="A1686" s="462">
        <v>2179</v>
      </c>
      <c r="B1686" s="276" t="s">
        <v>1723</v>
      </c>
      <c r="C1686" s="462" t="s">
        <v>27</v>
      </c>
      <c r="D1686" s="463">
        <v>0</v>
      </c>
    </row>
    <row r="1687" spans="1:4">
      <c r="A1687" s="462">
        <v>2180</v>
      </c>
      <c r="B1687" s="276" t="s">
        <v>1724</v>
      </c>
      <c r="C1687" s="462" t="s">
        <v>27</v>
      </c>
      <c r="D1687" s="463">
        <v>0</v>
      </c>
    </row>
    <row r="1688" spans="1:4">
      <c r="A1688" s="462">
        <v>2181</v>
      </c>
      <c r="B1688" s="276" t="s">
        <v>1725</v>
      </c>
      <c r="C1688" s="462" t="s">
        <v>27</v>
      </c>
      <c r="D1688" s="463">
        <v>0</v>
      </c>
    </row>
    <row r="1689" spans="1:4">
      <c r="A1689" s="462">
        <v>2182</v>
      </c>
      <c r="B1689" s="276" t="s">
        <v>1726</v>
      </c>
      <c r="C1689" s="462" t="s">
        <v>32</v>
      </c>
      <c r="D1689" s="463">
        <v>0</v>
      </c>
    </row>
    <row r="1690" spans="1:4">
      <c r="A1690" s="462">
        <v>2183</v>
      </c>
      <c r="B1690" s="276" t="s">
        <v>1727</v>
      </c>
      <c r="C1690" s="462" t="s">
        <v>30</v>
      </c>
      <c r="D1690" s="463">
        <v>0</v>
      </c>
    </row>
    <row r="1691" spans="1:4">
      <c r="A1691" s="462">
        <v>2184</v>
      </c>
      <c r="B1691" s="276" t="s">
        <v>1728</v>
      </c>
      <c r="C1691" s="462" t="s">
        <v>30</v>
      </c>
      <c r="D1691" s="463">
        <v>0</v>
      </c>
    </row>
    <row r="1692" spans="1:4">
      <c r="A1692" s="462">
        <v>2185</v>
      </c>
      <c r="B1692" s="276" t="s">
        <v>1729</v>
      </c>
      <c r="C1692" s="462" t="s">
        <v>30</v>
      </c>
      <c r="D1692" s="463">
        <v>0</v>
      </c>
    </row>
    <row r="1693" spans="1:4">
      <c r="A1693" s="462">
        <v>2187</v>
      </c>
      <c r="B1693" s="276" t="s">
        <v>1730</v>
      </c>
      <c r="C1693" s="462" t="s">
        <v>27</v>
      </c>
      <c r="D1693" s="463">
        <v>25888</v>
      </c>
    </row>
    <row r="1694" spans="1:4">
      <c r="A1694" s="462">
        <v>2188</v>
      </c>
      <c r="B1694" s="276" t="s">
        <v>1731</v>
      </c>
      <c r="C1694" s="462" t="s">
        <v>32</v>
      </c>
      <c r="D1694" s="463">
        <v>0</v>
      </c>
    </row>
    <row r="1695" spans="1:4">
      <c r="A1695" s="462">
        <v>2189</v>
      </c>
      <c r="B1695" s="276" t="s">
        <v>1732</v>
      </c>
      <c r="C1695" s="462" t="s">
        <v>32</v>
      </c>
      <c r="D1695" s="463">
        <v>0</v>
      </c>
    </row>
    <row r="1696" spans="1:4">
      <c r="A1696" s="462">
        <v>2190</v>
      </c>
      <c r="B1696" s="276" t="s">
        <v>1733</v>
      </c>
      <c r="C1696" s="462" t="s">
        <v>32</v>
      </c>
      <c r="D1696" s="463">
        <v>0</v>
      </c>
    </row>
    <row r="1697" spans="1:4">
      <c r="A1697" s="462">
        <v>2191</v>
      </c>
      <c r="B1697" s="276" t="s">
        <v>1734</v>
      </c>
      <c r="C1697" s="462" t="s">
        <v>32</v>
      </c>
      <c r="D1697" s="463">
        <v>0</v>
      </c>
    </row>
    <row r="1698" spans="1:4">
      <c r="A1698" s="462">
        <v>2193</v>
      </c>
      <c r="B1698" s="276" t="s">
        <v>1735</v>
      </c>
      <c r="C1698" s="462" t="s">
        <v>32</v>
      </c>
      <c r="D1698" s="463">
        <v>0</v>
      </c>
    </row>
    <row r="1699" spans="1:4">
      <c r="A1699" s="462">
        <v>2194</v>
      </c>
      <c r="B1699" s="276" t="s">
        <v>1736</v>
      </c>
      <c r="C1699" s="462" t="s">
        <v>32</v>
      </c>
      <c r="D1699" s="463">
        <v>0</v>
      </c>
    </row>
    <row r="1700" spans="1:4">
      <c r="A1700" s="462">
        <v>2201</v>
      </c>
      <c r="B1700" s="276" t="s">
        <v>1737</v>
      </c>
      <c r="C1700" s="462" t="s">
        <v>27</v>
      </c>
      <c r="D1700" s="463">
        <v>0</v>
      </c>
    </row>
    <row r="1701" spans="1:4">
      <c r="A1701" s="462">
        <v>2202</v>
      </c>
      <c r="B1701" s="276" t="s">
        <v>1738</v>
      </c>
      <c r="C1701" s="462" t="s">
        <v>27</v>
      </c>
      <c r="D1701" s="463">
        <v>0</v>
      </c>
    </row>
    <row r="1702" spans="1:4">
      <c r="A1702" s="462">
        <v>2204</v>
      </c>
      <c r="B1702" s="276" t="s">
        <v>1739</v>
      </c>
      <c r="C1702" s="462" t="s">
        <v>27</v>
      </c>
      <c r="D1702" s="463">
        <v>0</v>
      </c>
    </row>
    <row r="1703" spans="1:4">
      <c r="A1703" s="462">
        <v>2205</v>
      </c>
      <c r="B1703" s="276" t="s">
        <v>1740</v>
      </c>
      <c r="C1703" s="462" t="s">
        <v>27</v>
      </c>
      <c r="D1703" s="463">
        <v>0</v>
      </c>
    </row>
    <row r="1704" spans="1:4">
      <c r="A1704" s="462">
        <v>2206</v>
      </c>
      <c r="B1704" s="276" t="s">
        <v>1741</v>
      </c>
      <c r="C1704" s="462" t="s">
        <v>27</v>
      </c>
      <c r="D1704" s="463">
        <v>0</v>
      </c>
    </row>
    <row r="1705" spans="1:4">
      <c r="A1705" s="462">
        <v>2207</v>
      </c>
      <c r="B1705" s="276" t="s">
        <v>1742</v>
      </c>
      <c r="C1705" s="462" t="s">
        <v>44</v>
      </c>
      <c r="D1705" s="463">
        <v>0</v>
      </c>
    </row>
    <row r="1706" spans="1:4">
      <c r="A1706" s="462">
        <v>2210</v>
      </c>
      <c r="B1706" s="276" t="s">
        <v>1743</v>
      </c>
      <c r="C1706" s="462" t="s">
        <v>27</v>
      </c>
      <c r="D1706" s="463">
        <v>185410</v>
      </c>
    </row>
    <row r="1707" spans="1:4">
      <c r="A1707" s="462">
        <v>2211</v>
      </c>
      <c r="B1707" s="276" t="s">
        <v>1744</v>
      </c>
      <c r="C1707" s="462" t="s">
        <v>27</v>
      </c>
      <c r="D1707" s="463">
        <v>0</v>
      </c>
    </row>
    <row r="1708" spans="1:4">
      <c r="A1708" s="462">
        <v>2212</v>
      </c>
      <c r="B1708" s="276" t="s">
        <v>1745</v>
      </c>
      <c r="C1708" s="462" t="s">
        <v>27</v>
      </c>
      <c r="D1708" s="463">
        <v>0</v>
      </c>
    </row>
    <row r="1709" spans="1:4">
      <c r="A1709" s="462">
        <v>2213</v>
      </c>
      <c r="B1709" s="276" t="s">
        <v>1746</v>
      </c>
      <c r="C1709" s="462" t="s">
        <v>27</v>
      </c>
      <c r="D1709" s="463">
        <v>0</v>
      </c>
    </row>
    <row r="1710" spans="1:4">
      <c r="A1710" s="462">
        <v>2214</v>
      </c>
      <c r="B1710" s="276" t="s">
        <v>1747</v>
      </c>
      <c r="C1710" s="462" t="s">
        <v>27</v>
      </c>
      <c r="D1710" s="463">
        <v>0</v>
      </c>
    </row>
    <row r="1711" spans="1:4">
      <c r="A1711" s="462">
        <v>2215</v>
      </c>
      <c r="B1711" s="276" t="s">
        <v>1748</v>
      </c>
      <c r="C1711" s="462" t="s">
        <v>27</v>
      </c>
      <c r="D1711" s="463">
        <v>0</v>
      </c>
    </row>
    <row r="1712" spans="1:4">
      <c r="A1712" s="462">
        <v>2216</v>
      </c>
      <c r="B1712" s="276" t="s">
        <v>1749</v>
      </c>
      <c r="C1712" s="462" t="s">
        <v>27</v>
      </c>
      <c r="D1712" s="463">
        <v>0</v>
      </c>
    </row>
    <row r="1713" spans="1:4">
      <c r="A1713" s="462">
        <v>2217</v>
      </c>
      <c r="B1713" s="276" t="s">
        <v>1750</v>
      </c>
      <c r="C1713" s="462" t="s">
        <v>27</v>
      </c>
      <c r="D1713" s="463">
        <v>0</v>
      </c>
    </row>
    <row r="1714" spans="1:4">
      <c r="A1714" s="462">
        <v>2218</v>
      </c>
      <c r="B1714" s="276" t="s">
        <v>1751</v>
      </c>
      <c r="C1714" s="462" t="s">
        <v>44</v>
      </c>
      <c r="D1714" s="463">
        <v>0</v>
      </c>
    </row>
    <row r="1715" spans="1:4">
      <c r="A1715" s="462">
        <v>2219</v>
      </c>
      <c r="B1715" s="276" t="s">
        <v>1752</v>
      </c>
      <c r="C1715" s="462" t="s">
        <v>27</v>
      </c>
      <c r="D1715" s="463">
        <v>711951</v>
      </c>
    </row>
    <row r="1716" spans="1:4">
      <c r="A1716" s="462">
        <v>2220</v>
      </c>
      <c r="B1716" s="276" t="s">
        <v>1753</v>
      </c>
      <c r="C1716" s="462" t="s">
        <v>27</v>
      </c>
      <c r="D1716" s="463">
        <v>753956</v>
      </c>
    </row>
    <row r="1717" spans="1:4">
      <c r="A1717" s="462">
        <v>2221</v>
      </c>
      <c r="B1717" s="276" t="s">
        <v>1754</v>
      </c>
      <c r="C1717" s="462" t="s">
        <v>27</v>
      </c>
      <c r="D1717" s="463">
        <v>952509</v>
      </c>
    </row>
    <row r="1718" spans="1:4">
      <c r="A1718" s="462">
        <v>2223</v>
      </c>
      <c r="B1718" s="276" t="s">
        <v>1755</v>
      </c>
      <c r="C1718" s="462" t="s">
        <v>27</v>
      </c>
      <c r="D1718" s="463">
        <v>1036215</v>
      </c>
    </row>
    <row r="1719" spans="1:4">
      <c r="A1719" s="462">
        <v>2226</v>
      </c>
      <c r="B1719" s="276" t="s">
        <v>1756</v>
      </c>
      <c r="C1719" s="462" t="s">
        <v>27</v>
      </c>
      <c r="D1719" s="463">
        <v>2184601</v>
      </c>
    </row>
    <row r="1720" spans="1:4">
      <c r="A1720" s="462">
        <v>2227</v>
      </c>
      <c r="B1720" s="276" t="s">
        <v>1757</v>
      </c>
      <c r="C1720" s="462" t="s">
        <v>27</v>
      </c>
      <c r="D1720" s="463">
        <v>0</v>
      </c>
    </row>
    <row r="1721" spans="1:4">
      <c r="A1721" s="462">
        <v>2228</v>
      </c>
      <c r="B1721" s="276" t="s">
        <v>1758</v>
      </c>
      <c r="C1721" s="462" t="s">
        <v>27</v>
      </c>
      <c r="D1721" s="463">
        <v>723630</v>
      </c>
    </row>
    <row r="1722" spans="1:4">
      <c r="A1722" s="462">
        <v>2235</v>
      </c>
      <c r="B1722" s="276" t="s">
        <v>1759</v>
      </c>
      <c r="C1722" s="462" t="s">
        <v>27</v>
      </c>
      <c r="D1722" s="463">
        <v>1897464</v>
      </c>
    </row>
    <row r="1723" spans="1:4">
      <c r="A1723" s="462">
        <v>2236</v>
      </c>
      <c r="B1723" s="276" t="s">
        <v>1760</v>
      </c>
      <c r="C1723" s="462" t="s">
        <v>30</v>
      </c>
      <c r="D1723" s="463">
        <v>0</v>
      </c>
    </row>
    <row r="1724" spans="1:4">
      <c r="A1724" s="462">
        <v>2237</v>
      </c>
      <c r="B1724" s="276" t="s">
        <v>1761</v>
      </c>
      <c r="C1724" s="462" t="s">
        <v>30</v>
      </c>
      <c r="D1724" s="463">
        <v>0</v>
      </c>
    </row>
    <row r="1725" spans="1:4">
      <c r="A1725" s="462">
        <v>2238</v>
      </c>
      <c r="B1725" s="276" t="s">
        <v>1762</v>
      </c>
      <c r="C1725" s="462" t="s">
        <v>27</v>
      </c>
      <c r="D1725" s="463">
        <v>0</v>
      </c>
    </row>
    <row r="1726" spans="1:4">
      <c r="A1726" s="462">
        <v>2239</v>
      </c>
      <c r="B1726" s="276" t="s">
        <v>1763</v>
      </c>
      <c r="C1726" s="462" t="s">
        <v>27</v>
      </c>
      <c r="D1726" s="463">
        <v>0</v>
      </c>
    </row>
    <row r="1727" spans="1:4">
      <c r="A1727" s="462">
        <v>2240</v>
      </c>
      <c r="B1727" s="276" t="s">
        <v>1764</v>
      </c>
      <c r="C1727" s="462" t="s">
        <v>27</v>
      </c>
      <c r="D1727" s="463">
        <v>0</v>
      </c>
    </row>
    <row r="1728" spans="1:4">
      <c r="A1728" s="462">
        <v>2241</v>
      </c>
      <c r="B1728" s="276" t="s">
        <v>1765</v>
      </c>
      <c r="C1728" s="462" t="s">
        <v>30</v>
      </c>
      <c r="D1728" s="463">
        <v>0</v>
      </c>
    </row>
    <row r="1729" spans="1:4">
      <c r="A1729" s="462">
        <v>2242</v>
      </c>
      <c r="B1729" s="276" t="s">
        <v>1766</v>
      </c>
      <c r="C1729" s="462" t="s">
        <v>30</v>
      </c>
      <c r="D1729" s="463">
        <v>0</v>
      </c>
    </row>
    <row r="1730" spans="1:4">
      <c r="A1730" s="462">
        <v>2243</v>
      </c>
      <c r="B1730" s="276" t="s">
        <v>1767</v>
      </c>
      <c r="C1730" s="462" t="s">
        <v>27</v>
      </c>
      <c r="D1730" s="463">
        <v>0</v>
      </c>
    </row>
    <row r="1731" spans="1:4">
      <c r="A1731" s="462">
        <v>2244</v>
      </c>
      <c r="B1731" s="276" t="s">
        <v>1768</v>
      </c>
      <c r="C1731" s="462" t="s">
        <v>30</v>
      </c>
      <c r="D1731" s="463">
        <v>0</v>
      </c>
    </row>
    <row r="1732" spans="1:4">
      <c r="A1732" s="462">
        <v>2245</v>
      </c>
      <c r="B1732" s="276" t="s">
        <v>1769</v>
      </c>
      <c r="C1732" s="462" t="s">
        <v>30</v>
      </c>
      <c r="D1732" s="463">
        <v>0</v>
      </c>
    </row>
    <row r="1733" spans="1:4">
      <c r="A1733" s="462">
        <v>2246</v>
      </c>
      <c r="B1733" s="276" t="s">
        <v>1770</v>
      </c>
      <c r="C1733" s="462" t="s">
        <v>27</v>
      </c>
      <c r="D1733" s="463">
        <v>0</v>
      </c>
    </row>
    <row r="1734" spans="1:4">
      <c r="A1734" s="462">
        <v>2247</v>
      </c>
      <c r="B1734" s="276" t="s">
        <v>1771</v>
      </c>
      <c r="C1734" s="462" t="s">
        <v>27</v>
      </c>
      <c r="D1734" s="463">
        <v>0</v>
      </c>
    </row>
    <row r="1735" spans="1:4">
      <c r="A1735" s="462">
        <v>2248</v>
      </c>
      <c r="B1735" s="276" t="s">
        <v>1772</v>
      </c>
      <c r="C1735" s="462" t="s">
        <v>27</v>
      </c>
      <c r="D1735" s="463">
        <v>0</v>
      </c>
    </row>
    <row r="1736" spans="1:4">
      <c r="A1736" s="462">
        <v>2249</v>
      </c>
      <c r="B1736" s="276" t="s">
        <v>1773</v>
      </c>
      <c r="C1736" s="462" t="s">
        <v>27</v>
      </c>
      <c r="D1736" s="463">
        <v>0</v>
      </c>
    </row>
    <row r="1737" spans="1:4">
      <c r="A1737" s="462">
        <v>2250</v>
      </c>
      <c r="B1737" s="276" t="s">
        <v>1774</v>
      </c>
      <c r="C1737" s="462" t="s">
        <v>27</v>
      </c>
      <c r="D1737" s="463">
        <v>0</v>
      </c>
    </row>
    <row r="1738" spans="1:4">
      <c r="A1738" s="462">
        <v>2251</v>
      </c>
      <c r="B1738" s="276" t="s">
        <v>1775</v>
      </c>
      <c r="C1738" s="462" t="s">
        <v>27</v>
      </c>
      <c r="D1738" s="463">
        <v>0</v>
      </c>
    </row>
    <row r="1739" spans="1:4">
      <c r="A1739" s="462">
        <v>2252</v>
      </c>
      <c r="B1739" s="276" t="s">
        <v>1776</v>
      </c>
      <c r="C1739" s="462" t="s">
        <v>27</v>
      </c>
      <c r="D1739" s="463">
        <v>0</v>
      </c>
    </row>
    <row r="1740" spans="1:4">
      <c r="A1740" s="462">
        <v>2253</v>
      </c>
      <c r="B1740" s="276" t="s">
        <v>1777</v>
      </c>
      <c r="C1740" s="462" t="s">
        <v>27</v>
      </c>
      <c r="D1740" s="463">
        <v>0</v>
      </c>
    </row>
    <row r="1741" spans="1:4">
      <c r="A1741" s="462">
        <v>2254</v>
      </c>
      <c r="B1741" s="276" t="s">
        <v>1778</v>
      </c>
      <c r="C1741" s="462" t="s">
        <v>27</v>
      </c>
      <c r="D1741" s="463">
        <v>0</v>
      </c>
    </row>
    <row r="1742" spans="1:4">
      <c r="A1742" s="462">
        <v>2255</v>
      </c>
      <c r="B1742" s="276" t="s">
        <v>1779</v>
      </c>
      <c r="C1742" s="462" t="s">
        <v>27</v>
      </c>
      <c r="D1742" s="463">
        <v>0</v>
      </c>
    </row>
    <row r="1743" spans="1:4">
      <c r="A1743" s="462">
        <v>2256</v>
      </c>
      <c r="B1743" s="276" t="s">
        <v>1780</v>
      </c>
      <c r="C1743" s="462" t="s">
        <v>27</v>
      </c>
      <c r="D1743" s="463">
        <v>0</v>
      </c>
    </row>
    <row r="1744" spans="1:4">
      <c r="A1744" s="462">
        <v>2257</v>
      </c>
      <c r="B1744" s="276" t="s">
        <v>1781</v>
      </c>
      <c r="C1744" s="462" t="s">
        <v>27</v>
      </c>
      <c r="D1744" s="463">
        <v>0</v>
      </c>
    </row>
    <row r="1745" spans="1:4">
      <c r="A1745" s="462">
        <v>2258</v>
      </c>
      <c r="B1745" s="276" t="s">
        <v>1782</v>
      </c>
      <c r="C1745" s="462" t="s">
        <v>44</v>
      </c>
      <c r="D1745" s="463">
        <v>0</v>
      </c>
    </row>
    <row r="1746" spans="1:4">
      <c r="A1746" s="462">
        <v>2259</v>
      </c>
      <c r="B1746" s="276" t="s">
        <v>1783</v>
      </c>
      <c r="C1746" s="462" t="s">
        <v>27</v>
      </c>
      <c r="D1746" s="463">
        <v>0</v>
      </c>
    </row>
    <row r="1747" spans="1:4">
      <c r="A1747" s="462">
        <v>2260</v>
      </c>
      <c r="B1747" s="276" t="s">
        <v>1784</v>
      </c>
      <c r="C1747" s="462" t="s">
        <v>27</v>
      </c>
      <c r="D1747" s="463">
        <v>0</v>
      </c>
    </row>
    <row r="1748" spans="1:4">
      <c r="A1748" s="462">
        <v>2261</v>
      </c>
      <c r="B1748" s="276" t="s">
        <v>1785</v>
      </c>
      <c r="C1748" s="462" t="s">
        <v>27</v>
      </c>
      <c r="D1748" s="463">
        <v>0</v>
      </c>
    </row>
    <row r="1749" spans="1:4">
      <c r="A1749" s="462">
        <v>2262</v>
      </c>
      <c r="B1749" s="276" t="s">
        <v>1786</v>
      </c>
      <c r="C1749" s="462" t="s">
        <v>27</v>
      </c>
      <c r="D1749" s="463">
        <v>0</v>
      </c>
    </row>
    <row r="1750" spans="1:4">
      <c r="A1750" s="462">
        <v>2263</v>
      </c>
      <c r="B1750" s="276" t="s">
        <v>1787</v>
      </c>
      <c r="C1750" s="462" t="s">
        <v>27</v>
      </c>
      <c r="D1750" s="463">
        <v>0</v>
      </c>
    </row>
    <row r="1751" spans="1:4">
      <c r="A1751" s="462">
        <v>2264</v>
      </c>
      <c r="B1751" s="276" t="s">
        <v>1788</v>
      </c>
      <c r="C1751" s="462" t="s">
        <v>27</v>
      </c>
      <c r="D1751" s="463">
        <v>0</v>
      </c>
    </row>
    <row r="1752" spans="1:4">
      <c r="A1752" s="462">
        <v>2265</v>
      </c>
      <c r="B1752" s="276" t="s">
        <v>1789</v>
      </c>
      <c r="C1752" s="462" t="s">
        <v>27</v>
      </c>
      <c r="D1752" s="463">
        <v>0</v>
      </c>
    </row>
    <row r="1753" spans="1:4">
      <c r="A1753" s="462">
        <v>2266</v>
      </c>
      <c r="B1753" s="276" t="s">
        <v>1790</v>
      </c>
      <c r="C1753" s="462" t="s">
        <v>27</v>
      </c>
      <c r="D1753" s="463">
        <v>0</v>
      </c>
    </row>
    <row r="1754" spans="1:4">
      <c r="A1754" s="462">
        <v>2267</v>
      </c>
      <c r="B1754" s="276" t="s">
        <v>1791</v>
      </c>
      <c r="C1754" s="462" t="s">
        <v>27</v>
      </c>
      <c r="D1754" s="463">
        <v>0</v>
      </c>
    </row>
    <row r="1755" spans="1:4">
      <c r="A1755" s="462">
        <v>2268</v>
      </c>
      <c r="B1755" s="276" t="s">
        <v>1792</v>
      </c>
      <c r="C1755" s="462" t="s">
        <v>27</v>
      </c>
      <c r="D1755" s="463">
        <v>0</v>
      </c>
    </row>
    <row r="1756" spans="1:4">
      <c r="A1756" s="462">
        <v>2269</v>
      </c>
      <c r="B1756" s="276" t="s">
        <v>1793</v>
      </c>
      <c r="C1756" s="462" t="s">
        <v>27</v>
      </c>
      <c r="D1756" s="463">
        <v>0</v>
      </c>
    </row>
    <row r="1757" spans="1:4">
      <c r="A1757" s="462">
        <v>2270</v>
      </c>
      <c r="B1757" s="276" t="s">
        <v>1794</v>
      </c>
      <c r="C1757" s="462" t="s">
        <v>27</v>
      </c>
      <c r="D1757" s="463">
        <v>0</v>
      </c>
    </row>
    <row r="1758" spans="1:4">
      <c r="A1758" s="462">
        <v>2271</v>
      </c>
      <c r="B1758" s="276" t="s">
        <v>1795</v>
      </c>
      <c r="C1758" s="462" t="s">
        <v>27</v>
      </c>
      <c r="D1758" s="463">
        <v>0</v>
      </c>
    </row>
    <row r="1759" spans="1:4">
      <c r="A1759" s="462">
        <v>2272</v>
      </c>
      <c r="B1759" s="276" t="s">
        <v>1796</v>
      </c>
      <c r="C1759" s="462" t="s">
        <v>27</v>
      </c>
      <c r="D1759" s="463">
        <v>0</v>
      </c>
    </row>
    <row r="1760" spans="1:4">
      <c r="A1760" s="462">
        <v>2273</v>
      </c>
      <c r="B1760" s="276" t="s">
        <v>1797</v>
      </c>
      <c r="C1760" s="462" t="s">
        <v>27</v>
      </c>
      <c r="D1760" s="463">
        <v>0</v>
      </c>
    </row>
    <row r="1761" spans="1:4">
      <c r="A1761" s="462">
        <v>2274</v>
      </c>
      <c r="B1761" s="276" t="s">
        <v>1798</v>
      </c>
      <c r="C1761" s="462" t="s">
        <v>27</v>
      </c>
      <c r="D1761" s="463">
        <v>0</v>
      </c>
    </row>
    <row r="1762" spans="1:4">
      <c r="A1762" s="462">
        <v>2275</v>
      </c>
      <c r="B1762" s="276" t="s">
        <v>1799</v>
      </c>
      <c r="C1762" s="462" t="s">
        <v>27</v>
      </c>
      <c r="D1762" s="463">
        <v>0</v>
      </c>
    </row>
    <row r="1763" spans="1:4">
      <c r="A1763" s="462">
        <v>2276</v>
      </c>
      <c r="B1763" s="276" t="s">
        <v>1800</v>
      </c>
      <c r="C1763" s="462" t="s">
        <v>27</v>
      </c>
      <c r="D1763" s="463">
        <v>0</v>
      </c>
    </row>
    <row r="1764" spans="1:4">
      <c r="A1764" s="462">
        <v>2277</v>
      </c>
      <c r="B1764" s="276" t="s">
        <v>1801</v>
      </c>
      <c r="C1764" s="462" t="s">
        <v>27</v>
      </c>
      <c r="D1764" s="463">
        <v>0</v>
      </c>
    </row>
    <row r="1765" spans="1:4">
      <c r="A1765" s="462">
        <v>2278</v>
      </c>
      <c r="B1765" s="276" t="s">
        <v>1802</v>
      </c>
      <c r="C1765" s="462" t="s">
        <v>27</v>
      </c>
      <c r="D1765" s="463">
        <v>0</v>
      </c>
    </row>
    <row r="1766" spans="1:4">
      <c r="A1766" s="462">
        <v>2279</v>
      </c>
      <c r="B1766" s="276" t="s">
        <v>1803</v>
      </c>
      <c r="C1766" s="462" t="s">
        <v>27</v>
      </c>
      <c r="D1766" s="463">
        <v>0</v>
      </c>
    </row>
    <row r="1767" spans="1:4">
      <c r="A1767" s="462">
        <v>2280</v>
      </c>
      <c r="B1767" s="276" t="s">
        <v>1804</v>
      </c>
      <c r="C1767" s="462" t="s">
        <v>27</v>
      </c>
      <c r="D1767" s="463">
        <v>0</v>
      </c>
    </row>
    <row r="1768" spans="1:4">
      <c r="A1768" s="462">
        <v>2281</v>
      </c>
      <c r="B1768" s="276" t="s">
        <v>1805</v>
      </c>
      <c r="C1768" s="462" t="s">
        <v>27</v>
      </c>
      <c r="D1768" s="463">
        <v>0</v>
      </c>
    </row>
    <row r="1769" spans="1:4">
      <c r="A1769" s="462">
        <v>2282</v>
      </c>
      <c r="B1769" s="276" t="s">
        <v>1806</v>
      </c>
      <c r="C1769" s="462" t="s">
        <v>27</v>
      </c>
      <c r="D1769" s="463">
        <v>0</v>
      </c>
    </row>
    <row r="1770" spans="1:4">
      <c r="A1770" s="462">
        <v>2283</v>
      </c>
      <c r="B1770" s="276" t="s">
        <v>1807</v>
      </c>
      <c r="C1770" s="462" t="s">
        <v>27</v>
      </c>
      <c r="D1770" s="463">
        <v>0</v>
      </c>
    </row>
    <row r="1771" spans="1:4">
      <c r="A1771" s="462">
        <v>2284</v>
      </c>
      <c r="B1771" s="276" t="s">
        <v>1808</v>
      </c>
      <c r="C1771" s="462" t="s">
        <v>27</v>
      </c>
      <c r="D1771" s="463">
        <v>0</v>
      </c>
    </row>
    <row r="1772" spans="1:4">
      <c r="A1772" s="462">
        <v>2285</v>
      </c>
      <c r="B1772" s="276" t="s">
        <v>1809</v>
      </c>
      <c r="C1772" s="462" t="s">
        <v>27</v>
      </c>
      <c r="D1772" s="463">
        <v>0</v>
      </c>
    </row>
    <row r="1773" spans="1:4">
      <c r="A1773" s="462">
        <v>2286</v>
      </c>
      <c r="B1773" s="276" t="s">
        <v>1810</v>
      </c>
      <c r="C1773" s="462" t="s">
        <v>27</v>
      </c>
      <c r="D1773" s="463">
        <v>0</v>
      </c>
    </row>
    <row r="1774" spans="1:4">
      <c r="A1774" s="462">
        <v>2287</v>
      </c>
      <c r="B1774" s="276" t="s">
        <v>1811</v>
      </c>
      <c r="C1774" s="462" t="s">
        <v>27</v>
      </c>
      <c r="D1774" s="463">
        <v>0</v>
      </c>
    </row>
    <row r="1775" spans="1:4">
      <c r="A1775" s="462">
        <v>2288</v>
      </c>
      <c r="B1775" s="276" t="s">
        <v>1812</v>
      </c>
      <c r="C1775" s="462" t="s">
        <v>27</v>
      </c>
      <c r="D1775" s="463">
        <v>0</v>
      </c>
    </row>
    <row r="1776" spans="1:4">
      <c r="A1776" s="462">
        <v>2289</v>
      </c>
      <c r="B1776" s="276" t="s">
        <v>1813</v>
      </c>
      <c r="C1776" s="462" t="s">
        <v>27</v>
      </c>
      <c r="D1776" s="463">
        <v>0</v>
      </c>
    </row>
    <row r="1777" spans="1:4">
      <c r="A1777" s="462">
        <v>2290</v>
      </c>
      <c r="B1777" s="276" t="s">
        <v>1814</v>
      </c>
      <c r="C1777" s="462" t="s">
        <v>27</v>
      </c>
      <c r="D1777" s="463">
        <v>0</v>
      </c>
    </row>
    <row r="1778" spans="1:4">
      <c r="A1778" s="462">
        <v>2291</v>
      </c>
      <c r="B1778" s="276" t="s">
        <v>1815</v>
      </c>
      <c r="C1778" s="462" t="s">
        <v>27</v>
      </c>
      <c r="D1778" s="463">
        <v>0</v>
      </c>
    </row>
    <row r="1779" spans="1:4">
      <c r="A1779" s="462">
        <v>2292</v>
      </c>
      <c r="B1779" s="276" t="s">
        <v>1816</v>
      </c>
      <c r="C1779" s="462" t="s">
        <v>27</v>
      </c>
      <c r="D1779" s="463">
        <v>0</v>
      </c>
    </row>
    <row r="1780" spans="1:4">
      <c r="A1780" s="462">
        <v>2293</v>
      </c>
      <c r="B1780" s="276" t="s">
        <v>1817</v>
      </c>
      <c r="C1780" s="462" t="s">
        <v>27</v>
      </c>
      <c r="D1780" s="463">
        <v>0</v>
      </c>
    </row>
    <row r="1781" spans="1:4">
      <c r="A1781" s="462">
        <v>2294</v>
      </c>
      <c r="B1781" s="276" t="s">
        <v>1818</v>
      </c>
      <c r="C1781" s="462" t="s">
        <v>27</v>
      </c>
      <c r="D1781" s="463">
        <v>0</v>
      </c>
    </row>
    <row r="1782" spans="1:4">
      <c r="A1782" s="462">
        <v>2295</v>
      </c>
      <c r="B1782" s="276" t="s">
        <v>1819</v>
      </c>
      <c r="C1782" s="462" t="s">
        <v>27</v>
      </c>
      <c r="D1782" s="463">
        <v>0</v>
      </c>
    </row>
    <row r="1783" spans="1:4">
      <c r="A1783" s="462">
        <v>2296</v>
      </c>
      <c r="B1783" s="276" t="s">
        <v>1820</v>
      </c>
      <c r="C1783" s="462" t="s">
        <v>27</v>
      </c>
      <c r="D1783" s="463">
        <v>0</v>
      </c>
    </row>
    <row r="1784" spans="1:4">
      <c r="A1784" s="462">
        <v>2297</v>
      </c>
      <c r="B1784" s="276" t="s">
        <v>1821</v>
      </c>
      <c r="C1784" s="462" t="s">
        <v>27</v>
      </c>
      <c r="D1784" s="463">
        <v>0</v>
      </c>
    </row>
    <row r="1785" spans="1:4">
      <c r="A1785" s="462">
        <v>2298</v>
      </c>
      <c r="B1785" s="276" t="s">
        <v>1822</v>
      </c>
      <c r="C1785" s="462" t="s">
        <v>27</v>
      </c>
      <c r="D1785" s="463">
        <v>0</v>
      </c>
    </row>
    <row r="1786" spans="1:4">
      <c r="A1786" s="462">
        <v>2299</v>
      </c>
      <c r="B1786" s="276" t="s">
        <v>1823</v>
      </c>
      <c r="C1786" s="462" t="s">
        <v>27</v>
      </c>
      <c r="D1786" s="463">
        <v>0</v>
      </c>
    </row>
    <row r="1787" spans="1:4">
      <c r="A1787" s="462">
        <v>2300</v>
      </c>
      <c r="B1787" s="276" t="s">
        <v>1824</v>
      </c>
      <c r="C1787" s="462" t="s">
        <v>27</v>
      </c>
      <c r="D1787" s="463">
        <v>0</v>
      </c>
    </row>
    <row r="1788" spans="1:4">
      <c r="A1788" s="462">
        <v>2301</v>
      </c>
      <c r="B1788" s="276" t="s">
        <v>1825</v>
      </c>
      <c r="C1788" s="462" t="s">
        <v>27</v>
      </c>
      <c r="D1788" s="463">
        <v>0</v>
      </c>
    </row>
    <row r="1789" spans="1:4">
      <c r="A1789" s="462">
        <v>2302</v>
      </c>
      <c r="B1789" s="276" t="s">
        <v>1826</v>
      </c>
      <c r="C1789" s="462" t="s">
        <v>27</v>
      </c>
      <c r="D1789" s="463">
        <v>0</v>
      </c>
    </row>
    <row r="1790" spans="1:4">
      <c r="A1790" s="462">
        <v>2303</v>
      </c>
      <c r="B1790" s="276" t="s">
        <v>1827</v>
      </c>
      <c r="C1790" s="462" t="s">
        <v>27</v>
      </c>
      <c r="D1790" s="463">
        <v>0</v>
      </c>
    </row>
    <row r="1791" spans="1:4">
      <c r="A1791" s="462">
        <v>2304</v>
      </c>
      <c r="B1791" s="276" t="s">
        <v>1828</v>
      </c>
      <c r="C1791" s="462" t="s">
        <v>27</v>
      </c>
      <c r="D1791" s="463">
        <v>0</v>
      </c>
    </row>
    <row r="1792" spans="1:4">
      <c r="A1792" s="462">
        <v>2305</v>
      </c>
      <c r="B1792" s="276" t="s">
        <v>1829</v>
      </c>
      <c r="C1792" s="462" t="s">
        <v>27</v>
      </c>
      <c r="D1792" s="463">
        <v>0</v>
      </c>
    </row>
    <row r="1793" spans="1:4">
      <c r="A1793" s="462">
        <v>2306</v>
      </c>
      <c r="B1793" s="276" t="s">
        <v>1830</v>
      </c>
      <c r="C1793" s="462" t="s">
        <v>27</v>
      </c>
      <c r="D1793" s="463">
        <v>0</v>
      </c>
    </row>
    <row r="1794" spans="1:4">
      <c r="A1794" s="462">
        <v>2307</v>
      </c>
      <c r="B1794" s="276" t="s">
        <v>1831</v>
      </c>
      <c r="C1794" s="462" t="s">
        <v>27</v>
      </c>
      <c r="D1794" s="463">
        <v>0</v>
      </c>
    </row>
    <row r="1795" spans="1:4">
      <c r="A1795" s="462">
        <v>2308</v>
      </c>
      <c r="B1795" s="276" t="s">
        <v>1832</v>
      </c>
      <c r="C1795" s="462" t="s">
        <v>30</v>
      </c>
      <c r="D1795" s="463">
        <v>0</v>
      </c>
    </row>
    <row r="1796" spans="1:4">
      <c r="A1796" s="462">
        <v>2309</v>
      </c>
      <c r="B1796" s="276" t="s">
        <v>1833</v>
      </c>
      <c r="C1796" s="462" t="s">
        <v>30</v>
      </c>
      <c r="D1796" s="463">
        <v>0</v>
      </c>
    </row>
    <row r="1797" spans="1:4">
      <c r="A1797" s="462">
        <v>2310</v>
      </c>
      <c r="B1797" s="276" t="s">
        <v>1834</v>
      </c>
      <c r="C1797" s="462" t="s">
        <v>30</v>
      </c>
      <c r="D1797" s="463">
        <v>0</v>
      </c>
    </row>
    <row r="1798" spans="1:4">
      <c r="A1798" s="462">
        <v>2311</v>
      </c>
      <c r="B1798" s="276" t="s">
        <v>1835</v>
      </c>
      <c r="C1798" s="462" t="s">
        <v>30</v>
      </c>
      <c r="D1798" s="463">
        <v>0</v>
      </c>
    </row>
    <row r="1799" spans="1:4">
      <c r="A1799" s="462">
        <v>2312</v>
      </c>
      <c r="B1799" s="276" t="s">
        <v>1836</v>
      </c>
      <c r="C1799" s="462" t="s">
        <v>30</v>
      </c>
      <c r="D1799" s="463">
        <v>0</v>
      </c>
    </row>
    <row r="1800" spans="1:4">
      <c r="A1800" s="462">
        <v>2313</v>
      </c>
      <c r="B1800" s="276" t="s">
        <v>1837</v>
      </c>
      <c r="C1800" s="462" t="s">
        <v>30</v>
      </c>
      <c r="D1800" s="463">
        <v>0</v>
      </c>
    </row>
    <row r="1801" spans="1:4">
      <c r="A1801" s="462">
        <v>2314</v>
      </c>
      <c r="B1801" s="276" t="s">
        <v>1838</v>
      </c>
      <c r="C1801" s="462" t="s">
        <v>30</v>
      </c>
      <c r="D1801" s="463">
        <v>0</v>
      </c>
    </row>
    <row r="1802" spans="1:4">
      <c r="A1802" s="462">
        <v>2315</v>
      </c>
      <c r="B1802" s="276" t="s">
        <v>1839</v>
      </c>
      <c r="C1802" s="462" t="s">
        <v>30</v>
      </c>
      <c r="D1802" s="463">
        <v>0</v>
      </c>
    </row>
    <row r="1803" spans="1:4">
      <c r="A1803" s="462">
        <v>2316</v>
      </c>
      <c r="B1803" s="276" t="s">
        <v>1840</v>
      </c>
      <c r="C1803" s="462" t="s">
        <v>30</v>
      </c>
      <c r="D1803" s="463">
        <v>0</v>
      </c>
    </row>
    <row r="1804" spans="1:4">
      <c r="A1804" s="462">
        <v>2317</v>
      </c>
      <c r="B1804" s="276" t="s">
        <v>1841</v>
      </c>
      <c r="C1804" s="462" t="s">
        <v>30</v>
      </c>
      <c r="D1804" s="463">
        <v>0</v>
      </c>
    </row>
    <row r="1805" spans="1:4">
      <c r="A1805" s="462">
        <v>2318</v>
      </c>
      <c r="B1805" s="276" t="s">
        <v>1842</v>
      </c>
      <c r="C1805" s="462" t="s">
        <v>30</v>
      </c>
      <c r="D1805" s="463">
        <v>0</v>
      </c>
    </row>
    <row r="1806" spans="1:4">
      <c r="A1806" s="462">
        <v>2319</v>
      </c>
      <c r="B1806" s="276" t="s">
        <v>1843</v>
      </c>
      <c r="C1806" s="462" t="s">
        <v>30</v>
      </c>
      <c r="D1806" s="463">
        <v>0</v>
      </c>
    </row>
    <row r="1807" spans="1:4">
      <c r="A1807" s="462">
        <v>2320</v>
      </c>
      <c r="B1807" s="276" t="s">
        <v>1844</v>
      </c>
      <c r="C1807" s="462" t="s">
        <v>27</v>
      </c>
      <c r="D1807" s="463">
        <v>0</v>
      </c>
    </row>
    <row r="1808" spans="1:4">
      <c r="A1808" s="462">
        <v>2321</v>
      </c>
      <c r="B1808" s="276" t="s">
        <v>1845</v>
      </c>
      <c r="C1808" s="462" t="s">
        <v>27</v>
      </c>
      <c r="D1808" s="463">
        <v>0</v>
      </c>
    </row>
    <row r="1809" spans="1:4">
      <c r="A1809" s="462">
        <v>2322</v>
      </c>
      <c r="B1809" s="276" t="s">
        <v>1846</v>
      </c>
      <c r="C1809" s="462" t="s">
        <v>27</v>
      </c>
      <c r="D1809" s="463">
        <v>0</v>
      </c>
    </row>
    <row r="1810" spans="1:4">
      <c r="A1810" s="462">
        <v>2323</v>
      </c>
      <c r="B1810" s="276" t="s">
        <v>1847</v>
      </c>
      <c r="C1810" s="462" t="s">
        <v>27</v>
      </c>
      <c r="D1810" s="463">
        <v>0</v>
      </c>
    </row>
    <row r="1811" spans="1:4">
      <c r="A1811" s="462">
        <v>2331</v>
      </c>
      <c r="B1811" s="276" t="s">
        <v>1848</v>
      </c>
      <c r="C1811" s="462" t="s">
        <v>27</v>
      </c>
      <c r="D1811" s="463">
        <v>0</v>
      </c>
    </row>
    <row r="1812" spans="1:4">
      <c r="A1812" s="462">
        <v>2335</v>
      </c>
      <c r="B1812" s="276" t="s">
        <v>1849</v>
      </c>
      <c r="C1812" s="462" t="s">
        <v>44</v>
      </c>
      <c r="D1812" s="463">
        <v>0</v>
      </c>
    </row>
    <row r="1813" spans="1:4">
      <c r="A1813" s="462">
        <v>2336</v>
      </c>
      <c r="B1813" s="276" t="s">
        <v>1850</v>
      </c>
      <c r="C1813" s="462" t="s">
        <v>27</v>
      </c>
      <c r="D1813" s="463">
        <v>0</v>
      </c>
    </row>
    <row r="1814" spans="1:4">
      <c r="A1814" s="462">
        <v>2337</v>
      </c>
      <c r="B1814" s="276" t="s">
        <v>1851</v>
      </c>
      <c r="C1814" s="462" t="s">
        <v>27</v>
      </c>
      <c r="D1814" s="463">
        <v>0</v>
      </c>
    </row>
    <row r="1815" spans="1:4">
      <c r="A1815" s="462">
        <v>2338</v>
      </c>
      <c r="B1815" s="276" t="s">
        <v>1852</v>
      </c>
      <c r="C1815" s="462" t="s">
        <v>27</v>
      </c>
      <c r="D1815" s="463">
        <v>0</v>
      </c>
    </row>
    <row r="1816" spans="1:4">
      <c r="A1816" s="462">
        <v>2339</v>
      </c>
      <c r="B1816" s="276" t="s">
        <v>1853</v>
      </c>
      <c r="C1816" s="462" t="s">
        <v>27</v>
      </c>
      <c r="D1816" s="463">
        <v>0</v>
      </c>
    </row>
    <row r="1817" spans="1:4">
      <c r="A1817" s="462">
        <v>2340</v>
      </c>
      <c r="B1817" s="276" t="s">
        <v>1854</v>
      </c>
      <c r="C1817" s="462" t="s">
        <v>27</v>
      </c>
      <c r="D1817" s="463">
        <v>0</v>
      </c>
    </row>
    <row r="1818" spans="1:4">
      <c r="A1818" s="462">
        <v>2341</v>
      </c>
      <c r="B1818" s="276" t="s">
        <v>1855</v>
      </c>
      <c r="C1818" s="462" t="s">
        <v>27</v>
      </c>
      <c r="D1818" s="463">
        <v>0</v>
      </c>
    </row>
    <row r="1819" spans="1:4">
      <c r="A1819" s="462">
        <v>2342</v>
      </c>
      <c r="B1819" s="276" t="s">
        <v>1856</v>
      </c>
      <c r="C1819" s="462" t="s">
        <v>27</v>
      </c>
      <c r="D1819" s="463">
        <v>0</v>
      </c>
    </row>
    <row r="1820" spans="1:4">
      <c r="A1820" s="462">
        <v>2343</v>
      </c>
      <c r="B1820" s="276" t="s">
        <v>1857</v>
      </c>
      <c r="C1820" s="462" t="s">
        <v>27</v>
      </c>
      <c r="D1820" s="463">
        <v>0</v>
      </c>
    </row>
    <row r="1821" spans="1:4">
      <c r="A1821" s="462">
        <v>2344</v>
      </c>
      <c r="B1821" s="276" t="s">
        <v>1858</v>
      </c>
      <c r="C1821" s="462" t="s">
        <v>27</v>
      </c>
      <c r="D1821" s="463">
        <v>0</v>
      </c>
    </row>
    <row r="1822" spans="1:4">
      <c r="A1822" s="462">
        <v>2345</v>
      </c>
      <c r="B1822" s="276" t="s">
        <v>1859</v>
      </c>
      <c r="C1822" s="462" t="s">
        <v>27</v>
      </c>
      <c r="D1822" s="463">
        <v>3102.47</v>
      </c>
    </row>
    <row r="1823" spans="1:4">
      <c r="A1823" s="462">
        <v>2346</v>
      </c>
      <c r="B1823" s="276" t="s">
        <v>1860</v>
      </c>
      <c r="C1823" s="462" t="s">
        <v>44</v>
      </c>
      <c r="D1823" s="463">
        <v>16988</v>
      </c>
    </row>
    <row r="1824" spans="1:4">
      <c r="A1824" s="462">
        <v>2347</v>
      </c>
      <c r="B1824" s="276" t="s">
        <v>1861</v>
      </c>
      <c r="C1824" s="462" t="s">
        <v>27</v>
      </c>
      <c r="D1824" s="463">
        <v>4359.01</v>
      </c>
    </row>
    <row r="1825" spans="1:4">
      <c r="A1825" s="462">
        <v>2348</v>
      </c>
      <c r="B1825" s="276" t="s">
        <v>1862</v>
      </c>
      <c r="C1825" s="462" t="s">
        <v>27</v>
      </c>
      <c r="D1825" s="463">
        <v>0</v>
      </c>
    </row>
    <row r="1826" spans="1:4">
      <c r="A1826" s="462">
        <v>2349</v>
      </c>
      <c r="B1826" s="276" t="s">
        <v>1863</v>
      </c>
      <c r="C1826" s="462" t="s">
        <v>27</v>
      </c>
      <c r="D1826" s="463">
        <v>0</v>
      </c>
    </row>
    <row r="1827" spans="1:4">
      <c r="A1827" s="462">
        <v>2350</v>
      </c>
      <c r="B1827" s="276" t="s">
        <v>1864</v>
      </c>
      <c r="C1827" s="462" t="s">
        <v>27</v>
      </c>
      <c r="D1827" s="463">
        <v>0</v>
      </c>
    </row>
    <row r="1828" spans="1:4">
      <c r="A1828" s="462">
        <v>2351</v>
      </c>
      <c r="B1828" s="276" t="s">
        <v>1865</v>
      </c>
      <c r="C1828" s="462" t="s">
        <v>27</v>
      </c>
      <c r="D1828" s="463">
        <v>0</v>
      </c>
    </row>
    <row r="1829" spans="1:4">
      <c r="A1829" s="462">
        <v>2352</v>
      </c>
      <c r="B1829" s="276" t="s">
        <v>1866</v>
      </c>
      <c r="C1829" s="462" t="s">
        <v>27</v>
      </c>
      <c r="D1829" s="463">
        <v>0</v>
      </c>
    </row>
    <row r="1830" spans="1:4">
      <c r="A1830" s="462">
        <v>2354</v>
      </c>
      <c r="B1830" s="276" t="s">
        <v>1867</v>
      </c>
      <c r="C1830" s="462" t="s">
        <v>27</v>
      </c>
      <c r="D1830" s="463">
        <v>0</v>
      </c>
    </row>
    <row r="1831" spans="1:4">
      <c r="A1831" s="462">
        <v>2355</v>
      </c>
      <c r="B1831" s="276" t="s">
        <v>1868</v>
      </c>
      <c r="C1831" s="462" t="s">
        <v>27</v>
      </c>
      <c r="D1831" s="463">
        <v>0</v>
      </c>
    </row>
    <row r="1832" spans="1:4">
      <c r="A1832" s="462">
        <v>2357</v>
      </c>
      <c r="B1832" s="276" t="s">
        <v>1869</v>
      </c>
      <c r="C1832" s="462" t="s">
        <v>27</v>
      </c>
      <c r="D1832" s="463">
        <v>0</v>
      </c>
    </row>
    <row r="1833" spans="1:4">
      <c r="A1833" s="462">
        <v>2358</v>
      </c>
      <c r="B1833" s="276" t="s">
        <v>1870</v>
      </c>
      <c r="C1833" s="462" t="s">
        <v>27</v>
      </c>
      <c r="D1833" s="463">
        <v>0</v>
      </c>
    </row>
    <row r="1834" spans="1:4">
      <c r="A1834" s="462">
        <v>2359</v>
      </c>
      <c r="B1834" s="276" t="s">
        <v>1871</v>
      </c>
      <c r="C1834" s="462" t="s">
        <v>27</v>
      </c>
      <c r="D1834" s="463">
        <v>0</v>
      </c>
    </row>
    <row r="1835" spans="1:4">
      <c r="A1835" s="462">
        <v>2361</v>
      </c>
      <c r="B1835" s="276" t="s">
        <v>1872</v>
      </c>
      <c r="C1835" s="462" t="s">
        <v>30</v>
      </c>
      <c r="D1835" s="463">
        <v>0</v>
      </c>
    </row>
    <row r="1836" spans="1:4">
      <c r="A1836" s="462">
        <v>2362</v>
      </c>
      <c r="B1836" s="276" t="s">
        <v>1873</v>
      </c>
      <c r="C1836" s="462" t="s">
        <v>27</v>
      </c>
      <c r="D1836" s="463">
        <v>0</v>
      </c>
    </row>
    <row r="1837" spans="1:4">
      <c r="A1837" s="462">
        <v>2363</v>
      </c>
      <c r="B1837" s="276" t="s">
        <v>1874</v>
      </c>
      <c r="C1837" s="462" t="s">
        <v>27</v>
      </c>
      <c r="D1837" s="463">
        <v>0</v>
      </c>
    </row>
    <row r="1838" spans="1:4">
      <c r="A1838" s="462">
        <v>2364</v>
      </c>
      <c r="B1838" s="276" t="s">
        <v>1875</v>
      </c>
      <c r="C1838" s="462" t="s">
        <v>27</v>
      </c>
      <c r="D1838" s="463">
        <v>0</v>
      </c>
    </row>
    <row r="1839" spans="1:4">
      <c r="A1839" s="462">
        <v>2365</v>
      </c>
      <c r="B1839" s="276" t="s">
        <v>1876</v>
      </c>
      <c r="C1839" s="462" t="s">
        <v>27</v>
      </c>
      <c r="D1839" s="463">
        <v>0</v>
      </c>
    </row>
    <row r="1840" spans="1:4">
      <c r="A1840" s="462">
        <v>2366</v>
      </c>
      <c r="B1840" s="276" t="s">
        <v>1877</v>
      </c>
      <c r="C1840" s="462" t="s">
        <v>27</v>
      </c>
      <c r="D1840" s="463">
        <v>5809</v>
      </c>
    </row>
    <row r="1841" spans="1:4">
      <c r="A1841" s="462">
        <v>2372</v>
      </c>
      <c r="B1841" s="276" t="s">
        <v>1878</v>
      </c>
      <c r="C1841" s="462" t="s">
        <v>27</v>
      </c>
      <c r="D1841" s="463">
        <v>0</v>
      </c>
    </row>
    <row r="1842" spans="1:4">
      <c r="A1842" s="462">
        <v>2373</v>
      </c>
      <c r="B1842" s="276" t="s">
        <v>1879</v>
      </c>
      <c r="C1842" s="462" t="s">
        <v>27</v>
      </c>
      <c r="D1842" s="463">
        <v>0</v>
      </c>
    </row>
    <row r="1843" spans="1:4">
      <c r="A1843" s="462">
        <v>2374</v>
      </c>
      <c r="B1843" s="276" t="s">
        <v>1880</v>
      </c>
      <c r="C1843" s="462" t="s">
        <v>27</v>
      </c>
      <c r="D1843" s="463">
        <v>0</v>
      </c>
    </row>
    <row r="1844" spans="1:4">
      <c r="A1844" s="462">
        <v>2375</v>
      </c>
      <c r="B1844" s="276" t="s">
        <v>1881</v>
      </c>
      <c r="C1844" s="462" t="s">
        <v>27</v>
      </c>
      <c r="D1844" s="463">
        <v>0</v>
      </c>
    </row>
    <row r="1845" spans="1:4">
      <c r="A1845" s="462">
        <v>2376</v>
      </c>
      <c r="B1845" s="276" t="s">
        <v>1882</v>
      </c>
      <c r="C1845" s="462" t="s">
        <v>27</v>
      </c>
      <c r="D1845" s="463">
        <v>0</v>
      </c>
    </row>
    <row r="1846" spans="1:4">
      <c r="A1846" s="462">
        <v>2377</v>
      </c>
      <c r="B1846" s="276" t="s">
        <v>1883</v>
      </c>
      <c r="C1846" s="462" t="s">
        <v>27</v>
      </c>
      <c r="D1846" s="463">
        <v>0</v>
      </c>
    </row>
    <row r="1847" spans="1:4">
      <c r="A1847" s="462">
        <v>2378</v>
      </c>
      <c r="B1847" s="276" t="s">
        <v>1884</v>
      </c>
      <c r="C1847" s="462" t="s">
        <v>27</v>
      </c>
      <c r="D1847" s="463">
        <v>0</v>
      </c>
    </row>
    <row r="1848" spans="1:4">
      <c r="A1848" s="462">
        <v>2380</v>
      </c>
      <c r="B1848" s="276" t="s">
        <v>1885</v>
      </c>
      <c r="C1848" s="462" t="s">
        <v>27</v>
      </c>
      <c r="D1848" s="463">
        <v>0</v>
      </c>
    </row>
    <row r="1849" spans="1:4">
      <c r="A1849" s="462">
        <v>2382</v>
      </c>
      <c r="B1849" s="276" t="s">
        <v>1886</v>
      </c>
      <c r="C1849" s="462" t="s">
        <v>44</v>
      </c>
      <c r="D1849" s="463">
        <v>0</v>
      </c>
    </row>
    <row r="1850" spans="1:4">
      <c r="A1850" s="462">
        <v>2384</v>
      </c>
      <c r="B1850" s="276" t="s">
        <v>1887</v>
      </c>
      <c r="C1850" s="462" t="s">
        <v>30</v>
      </c>
      <c r="D1850" s="463">
        <v>0</v>
      </c>
    </row>
    <row r="1851" spans="1:4">
      <c r="A1851" s="462">
        <v>2386</v>
      </c>
      <c r="B1851" s="276" t="s">
        <v>1888</v>
      </c>
      <c r="C1851" s="462" t="s">
        <v>30</v>
      </c>
      <c r="D1851" s="463">
        <v>0</v>
      </c>
    </row>
    <row r="1852" spans="1:4">
      <c r="A1852" s="462">
        <v>2387</v>
      </c>
      <c r="B1852" s="276" t="s">
        <v>1889</v>
      </c>
      <c r="C1852" s="462" t="s">
        <v>27</v>
      </c>
      <c r="D1852" s="463">
        <v>0</v>
      </c>
    </row>
    <row r="1853" spans="1:4">
      <c r="A1853" s="462">
        <v>2388</v>
      </c>
      <c r="B1853" s="276" t="s">
        <v>1890</v>
      </c>
      <c r="C1853" s="462" t="s">
        <v>27</v>
      </c>
      <c r="D1853" s="463">
        <v>0</v>
      </c>
    </row>
    <row r="1854" spans="1:4">
      <c r="A1854" s="462">
        <v>2389</v>
      </c>
      <c r="B1854" s="276" t="s">
        <v>1891</v>
      </c>
      <c r="C1854" s="462" t="s">
        <v>27</v>
      </c>
      <c r="D1854" s="463">
        <v>0</v>
      </c>
    </row>
    <row r="1855" spans="1:4">
      <c r="A1855" s="462">
        <v>2390</v>
      </c>
      <c r="B1855" s="276" t="s">
        <v>1892</v>
      </c>
      <c r="C1855" s="462" t="s">
        <v>27</v>
      </c>
      <c r="D1855" s="463">
        <v>32796</v>
      </c>
    </row>
    <row r="1856" spans="1:4">
      <c r="A1856" s="462">
        <v>2391</v>
      </c>
      <c r="B1856" s="276" t="s">
        <v>1893</v>
      </c>
      <c r="C1856" s="462" t="s">
        <v>27</v>
      </c>
      <c r="D1856" s="463">
        <v>0</v>
      </c>
    </row>
    <row r="1857" spans="1:4">
      <c r="A1857" s="462">
        <v>2392</v>
      </c>
      <c r="B1857" s="276" t="s">
        <v>1894</v>
      </c>
      <c r="C1857" s="462" t="s">
        <v>27</v>
      </c>
      <c r="D1857" s="463">
        <v>6586</v>
      </c>
    </row>
    <row r="1858" spans="1:4">
      <c r="A1858" s="462">
        <v>2393</v>
      </c>
      <c r="B1858" s="276" t="s">
        <v>1895</v>
      </c>
      <c r="C1858" s="462" t="s">
        <v>27</v>
      </c>
      <c r="D1858" s="463">
        <v>88721</v>
      </c>
    </row>
    <row r="1859" spans="1:4">
      <c r="A1859" s="462">
        <v>2394</v>
      </c>
      <c r="B1859" s="276" t="s">
        <v>1896</v>
      </c>
      <c r="C1859" s="462" t="s">
        <v>27</v>
      </c>
      <c r="D1859" s="463">
        <v>36680</v>
      </c>
    </row>
    <row r="1860" spans="1:4">
      <c r="A1860" s="462">
        <v>2395</v>
      </c>
      <c r="B1860" s="276" t="s">
        <v>1897</v>
      </c>
      <c r="C1860" s="462" t="s">
        <v>27</v>
      </c>
      <c r="D1860" s="463">
        <v>0</v>
      </c>
    </row>
    <row r="1861" spans="1:4">
      <c r="A1861" s="462">
        <v>2399</v>
      </c>
      <c r="B1861" s="276" t="s">
        <v>1898</v>
      </c>
      <c r="C1861" s="462" t="s">
        <v>27</v>
      </c>
      <c r="D1861" s="463">
        <v>0</v>
      </c>
    </row>
    <row r="1862" spans="1:4">
      <c r="A1862" s="462">
        <v>2401</v>
      </c>
      <c r="B1862" s="276" t="s">
        <v>1899</v>
      </c>
      <c r="C1862" s="462" t="s">
        <v>27</v>
      </c>
      <c r="D1862" s="463">
        <v>0</v>
      </c>
    </row>
    <row r="1863" spans="1:4">
      <c r="A1863" s="462">
        <v>2402</v>
      </c>
      <c r="B1863" s="276" t="s">
        <v>1900</v>
      </c>
      <c r="C1863" s="462" t="s">
        <v>27</v>
      </c>
      <c r="D1863" s="463">
        <v>0</v>
      </c>
    </row>
    <row r="1864" spans="1:4">
      <c r="A1864" s="462">
        <v>2403</v>
      </c>
      <c r="B1864" s="276" t="s">
        <v>1901</v>
      </c>
      <c r="C1864" s="462" t="s">
        <v>27</v>
      </c>
      <c r="D1864" s="463">
        <v>0</v>
      </c>
    </row>
    <row r="1865" spans="1:4">
      <c r="A1865" s="462">
        <v>2404</v>
      </c>
      <c r="B1865" s="276" t="s">
        <v>1902</v>
      </c>
      <c r="C1865" s="462" t="s">
        <v>27</v>
      </c>
      <c r="D1865" s="463">
        <v>0</v>
      </c>
    </row>
    <row r="1866" spans="1:4">
      <c r="A1866" s="462">
        <v>2406</v>
      </c>
      <c r="B1866" s="276" t="s">
        <v>356</v>
      </c>
      <c r="C1866" s="462" t="s">
        <v>211</v>
      </c>
      <c r="D1866" s="463">
        <v>0</v>
      </c>
    </row>
    <row r="1867" spans="1:4">
      <c r="A1867" s="462">
        <v>2407</v>
      </c>
      <c r="B1867" s="276" t="s">
        <v>1903</v>
      </c>
      <c r="C1867" s="462" t="s">
        <v>27</v>
      </c>
      <c r="D1867" s="463">
        <v>0</v>
      </c>
    </row>
    <row r="1868" spans="1:4">
      <c r="A1868" s="462">
        <v>2408</v>
      </c>
      <c r="B1868" s="276" t="s">
        <v>1904</v>
      </c>
      <c r="C1868" s="462" t="s">
        <v>27</v>
      </c>
      <c r="D1868" s="463">
        <v>0</v>
      </c>
    </row>
    <row r="1869" spans="1:4">
      <c r="A1869" s="462">
        <v>2409</v>
      </c>
      <c r="B1869" s="276" t="s">
        <v>1905</v>
      </c>
      <c r="C1869" s="462" t="s">
        <v>27</v>
      </c>
      <c r="D1869" s="463">
        <v>0</v>
      </c>
    </row>
    <row r="1870" spans="1:4">
      <c r="A1870" s="462">
        <v>2410</v>
      </c>
      <c r="B1870" s="276" t="s">
        <v>1906</v>
      </c>
      <c r="C1870" s="462" t="s">
        <v>44</v>
      </c>
      <c r="D1870" s="463">
        <v>0</v>
      </c>
    </row>
    <row r="1871" spans="1:4">
      <c r="A1871" s="462">
        <v>2411</v>
      </c>
      <c r="B1871" s="276" t="s">
        <v>1907</v>
      </c>
      <c r="C1871" s="462" t="s">
        <v>30</v>
      </c>
      <c r="D1871" s="463">
        <v>0</v>
      </c>
    </row>
    <row r="1872" spans="1:4">
      <c r="A1872" s="462">
        <v>2412</v>
      </c>
      <c r="B1872" s="276" t="s">
        <v>1908</v>
      </c>
      <c r="C1872" s="462" t="s">
        <v>27</v>
      </c>
      <c r="D1872" s="463">
        <v>0</v>
      </c>
    </row>
    <row r="1873" spans="1:4">
      <c r="A1873" s="462">
        <v>2413</v>
      </c>
      <c r="B1873" s="276" t="s">
        <v>1909</v>
      </c>
      <c r="C1873" s="462" t="s">
        <v>27</v>
      </c>
      <c r="D1873" s="463">
        <v>0</v>
      </c>
    </row>
    <row r="1874" spans="1:4">
      <c r="A1874" s="462">
        <v>2414</v>
      </c>
      <c r="B1874" s="276" t="s">
        <v>1910</v>
      </c>
      <c r="C1874" s="462" t="s">
        <v>27</v>
      </c>
      <c r="D1874" s="463">
        <v>0</v>
      </c>
    </row>
    <row r="1875" spans="1:4">
      <c r="A1875" s="462">
        <v>2416</v>
      </c>
      <c r="B1875" s="276" t="s">
        <v>1911</v>
      </c>
      <c r="C1875" s="462" t="s">
        <v>27</v>
      </c>
      <c r="D1875" s="463">
        <v>0</v>
      </c>
    </row>
    <row r="1876" spans="1:4">
      <c r="A1876" s="462">
        <v>2417</v>
      </c>
      <c r="B1876" s="276" t="s">
        <v>1912</v>
      </c>
      <c r="C1876" s="462" t="s">
        <v>27</v>
      </c>
      <c r="D1876" s="463">
        <v>0</v>
      </c>
    </row>
    <row r="1877" spans="1:4">
      <c r="A1877" s="462">
        <v>2418</v>
      </c>
      <c r="B1877" s="276" t="s">
        <v>1913</v>
      </c>
      <c r="C1877" s="462" t="s">
        <v>27</v>
      </c>
      <c r="D1877" s="463">
        <v>0</v>
      </c>
    </row>
    <row r="1878" spans="1:4">
      <c r="A1878" s="462">
        <v>2419</v>
      </c>
      <c r="B1878" s="276" t="s">
        <v>1914</v>
      </c>
      <c r="C1878" s="462" t="s">
        <v>27</v>
      </c>
      <c r="D1878" s="463">
        <v>0</v>
      </c>
    </row>
    <row r="1879" spans="1:4">
      <c r="A1879" s="462">
        <v>2420</v>
      </c>
      <c r="B1879" s="276" t="s">
        <v>1915</v>
      </c>
      <c r="C1879" s="462" t="s">
        <v>27</v>
      </c>
      <c r="D1879" s="463">
        <v>0</v>
      </c>
    </row>
    <row r="1880" spans="1:4">
      <c r="A1880" s="462">
        <v>2421</v>
      </c>
      <c r="B1880" s="276" t="s">
        <v>1916</v>
      </c>
      <c r="C1880" s="462" t="s">
        <v>44</v>
      </c>
      <c r="D1880" s="463">
        <v>0</v>
      </c>
    </row>
    <row r="1881" spans="1:4">
      <c r="A1881" s="462">
        <v>2422</v>
      </c>
      <c r="B1881" s="276" t="s">
        <v>1917</v>
      </c>
      <c r="C1881" s="462" t="s">
        <v>27</v>
      </c>
      <c r="D1881" s="463">
        <v>0</v>
      </c>
    </row>
    <row r="1882" spans="1:4">
      <c r="A1882" s="462">
        <v>2424</v>
      </c>
      <c r="B1882" s="276" t="s">
        <v>1918</v>
      </c>
      <c r="C1882" s="462" t="s">
        <v>44</v>
      </c>
      <c r="D1882" s="463">
        <v>0</v>
      </c>
    </row>
    <row r="1883" spans="1:4">
      <c r="A1883" s="462">
        <v>2425</v>
      </c>
      <c r="B1883" s="276" t="s">
        <v>1919</v>
      </c>
      <c r="C1883" s="462" t="s">
        <v>44</v>
      </c>
      <c r="D1883" s="463">
        <v>0</v>
      </c>
    </row>
    <row r="1884" spans="1:4">
      <c r="A1884" s="462">
        <v>2426</v>
      </c>
      <c r="B1884" s="276" t="s">
        <v>1920</v>
      </c>
      <c r="C1884" s="462" t="s">
        <v>27</v>
      </c>
      <c r="D1884" s="463">
        <v>0</v>
      </c>
    </row>
    <row r="1885" spans="1:4">
      <c r="A1885" s="462">
        <v>2430</v>
      </c>
      <c r="B1885" s="276" t="s">
        <v>1921</v>
      </c>
      <c r="C1885" s="462" t="s">
        <v>44</v>
      </c>
      <c r="D1885" s="463">
        <v>0</v>
      </c>
    </row>
    <row r="1886" spans="1:4">
      <c r="A1886" s="462">
        <v>2431</v>
      </c>
      <c r="B1886" s="276" t="s">
        <v>1922</v>
      </c>
      <c r="C1886" s="462" t="s">
        <v>27</v>
      </c>
      <c r="D1886" s="463">
        <v>0</v>
      </c>
    </row>
    <row r="1887" spans="1:4">
      <c r="A1887" s="462">
        <v>2432</v>
      </c>
      <c r="B1887" s="276" t="s">
        <v>1923</v>
      </c>
      <c r="C1887" s="462" t="s">
        <v>27</v>
      </c>
      <c r="D1887" s="463">
        <v>0</v>
      </c>
    </row>
    <row r="1888" spans="1:4">
      <c r="A1888" s="462">
        <v>2436</v>
      </c>
      <c r="B1888" s="276" t="s">
        <v>1924</v>
      </c>
      <c r="C1888" s="462" t="s">
        <v>27</v>
      </c>
      <c r="D1888" s="463">
        <v>0</v>
      </c>
    </row>
    <row r="1889" spans="1:4">
      <c r="A1889" s="462">
        <v>2437</v>
      </c>
      <c r="B1889" s="276" t="s">
        <v>1925</v>
      </c>
      <c r="C1889" s="462" t="s">
        <v>27</v>
      </c>
      <c r="D1889" s="463">
        <v>0</v>
      </c>
    </row>
    <row r="1890" spans="1:4">
      <c r="A1890" s="462">
        <v>2438</v>
      </c>
      <c r="B1890" s="276" t="s">
        <v>1926</v>
      </c>
      <c r="C1890" s="462" t="s">
        <v>27</v>
      </c>
      <c r="D1890" s="463">
        <v>0</v>
      </c>
    </row>
    <row r="1891" spans="1:4">
      <c r="A1891" s="462">
        <v>2439</v>
      </c>
      <c r="B1891" s="276" t="s">
        <v>1927</v>
      </c>
      <c r="C1891" s="462" t="s">
        <v>27</v>
      </c>
      <c r="D1891" s="463">
        <v>4538</v>
      </c>
    </row>
    <row r="1892" spans="1:4">
      <c r="A1892" s="462">
        <v>2440</v>
      </c>
      <c r="B1892" s="276" t="s">
        <v>1928</v>
      </c>
      <c r="C1892" s="462" t="s">
        <v>27</v>
      </c>
      <c r="D1892" s="463">
        <v>0</v>
      </c>
    </row>
    <row r="1893" spans="1:4">
      <c r="A1893" s="462">
        <v>2441</v>
      </c>
      <c r="B1893" s="276" t="s">
        <v>1929</v>
      </c>
      <c r="C1893" s="462" t="s">
        <v>27</v>
      </c>
      <c r="D1893" s="463">
        <v>7867.62</v>
      </c>
    </row>
    <row r="1894" spans="1:4">
      <c r="A1894" s="462">
        <v>2442</v>
      </c>
      <c r="B1894" s="276" t="s">
        <v>1930</v>
      </c>
      <c r="C1894" s="462" t="s">
        <v>27</v>
      </c>
      <c r="D1894" s="463">
        <v>0</v>
      </c>
    </row>
    <row r="1895" spans="1:4">
      <c r="A1895" s="462">
        <v>2443</v>
      </c>
      <c r="B1895" s="276" t="s">
        <v>1931</v>
      </c>
      <c r="C1895" s="462" t="s">
        <v>27</v>
      </c>
      <c r="D1895" s="463">
        <v>0</v>
      </c>
    </row>
    <row r="1896" spans="1:4">
      <c r="A1896" s="462">
        <v>2445</v>
      </c>
      <c r="B1896" s="276" t="s">
        <v>1932</v>
      </c>
      <c r="C1896" s="462" t="s">
        <v>211</v>
      </c>
      <c r="D1896" s="463">
        <v>1350955</v>
      </c>
    </row>
    <row r="1897" spans="1:4">
      <c r="A1897" s="462">
        <v>2446</v>
      </c>
      <c r="B1897" s="276" t="s">
        <v>1933</v>
      </c>
      <c r="C1897" s="462" t="s">
        <v>1934</v>
      </c>
      <c r="D1897" s="463">
        <v>198202</v>
      </c>
    </row>
    <row r="1898" spans="1:4">
      <c r="A1898" s="462">
        <v>2447</v>
      </c>
      <c r="B1898" s="276" t="s">
        <v>1935</v>
      </c>
      <c r="C1898" s="462" t="s">
        <v>1934</v>
      </c>
      <c r="D1898" s="463">
        <v>277822.7</v>
      </c>
    </row>
    <row r="1899" spans="1:4">
      <c r="A1899" s="462">
        <v>2449</v>
      </c>
      <c r="B1899" s="276" t="s">
        <v>1936</v>
      </c>
      <c r="C1899" s="462" t="s">
        <v>32</v>
      </c>
      <c r="D1899" s="463">
        <v>0</v>
      </c>
    </row>
    <row r="1900" spans="1:4">
      <c r="A1900" s="462">
        <v>2450</v>
      </c>
      <c r="B1900" s="276" t="s">
        <v>1937</v>
      </c>
      <c r="C1900" s="462" t="s">
        <v>32</v>
      </c>
      <c r="D1900" s="463">
        <v>0</v>
      </c>
    </row>
    <row r="1901" spans="1:4">
      <c r="A1901" s="462">
        <v>2453</v>
      </c>
      <c r="B1901" s="276" t="s">
        <v>1938</v>
      </c>
      <c r="C1901" s="462" t="s">
        <v>27</v>
      </c>
      <c r="D1901" s="463">
        <v>0</v>
      </c>
    </row>
    <row r="1902" spans="1:4">
      <c r="A1902" s="462">
        <v>2454</v>
      </c>
      <c r="B1902" s="276" t="s">
        <v>1939</v>
      </c>
      <c r="C1902" s="462" t="s">
        <v>27</v>
      </c>
      <c r="D1902" s="463">
        <v>0</v>
      </c>
    </row>
    <row r="1903" spans="1:4">
      <c r="A1903" s="462">
        <v>2455</v>
      </c>
      <c r="B1903" s="276" t="s">
        <v>1940</v>
      </c>
      <c r="C1903" s="462" t="s">
        <v>27</v>
      </c>
      <c r="D1903" s="463">
        <v>0</v>
      </c>
    </row>
    <row r="1904" spans="1:4">
      <c r="A1904" s="462">
        <v>2456</v>
      </c>
      <c r="B1904" s="276" t="s">
        <v>1941</v>
      </c>
      <c r="C1904" s="462" t="s">
        <v>27</v>
      </c>
      <c r="D1904" s="463">
        <v>0</v>
      </c>
    </row>
    <row r="1905" spans="1:4">
      <c r="A1905" s="462">
        <v>2459</v>
      </c>
      <c r="B1905" s="276" t="s">
        <v>1942</v>
      </c>
      <c r="C1905" s="462" t="s">
        <v>44</v>
      </c>
      <c r="D1905" s="463">
        <v>0</v>
      </c>
    </row>
    <row r="1906" spans="1:4">
      <c r="A1906" s="462">
        <v>2461</v>
      </c>
      <c r="B1906" s="276" t="s">
        <v>1943</v>
      </c>
      <c r="C1906" s="462" t="s">
        <v>27</v>
      </c>
      <c r="D1906" s="463">
        <v>0</v>
      </c>
    </row>
    <row r="1907" spans="1:4">
      <c r="A1907" s="462">
        <v>2462</v>
      </c>
      <c r="B1907" s="276" t="s">
        <v>1944</v>
      </c>
      <c r="C1907" s="462" t="s">
        <v>253</v>
      </c>
      <c r="D1907" s="463">
        <v>0</v>
      </c>
    </row>
    <row r="1908" spans="1:4">
      <c r="A1908" s="462">
        <v>2463</v>
      </c>
      <c r="B1908" s="276" t="s">
        <v>1945</v>
      </c>
      <c r="C1908" s="462" t="s">
        <v>253</v>
      </c>
      <c r="D1908" s="463">
        <v>0</v>
      </c>
    </row>
    <row r="1909" spans="1:4">
      <c r="A1909" s="462">
        <v>2464</v>
      </c>
      <c r="B1909" s="276" t="s">
        <v>1946</v>
      </c>
      <c r="C1909" s="462" t="s">
        <v>253</v>
      </c>
      <c r="D1909" s="463">
        <v>0</v>
      </c>
    </row>
    <row r="1910" spans="1:4">
      <c r="A1910" s="462">
        <v>2465</v>
      </c>
      <c r="B1910" s="276" t="s">
        <v>1947</v>
      </c>
      <c r="C1910" s="462" t="s">
        <v>27</v>
      </c>
      <c r="D1910" s="463">
        <v>0</v>
      </c>
    </row>
    <row r="1911" spans="1:4">
      <c r="A1911" s="462">
        <v>2466</v>
      </c>
      <c r="B1911" s="276" t="s">
        <v>1948</v>
      </c>
      <c r="C1911" s="462" t="s">
        <v>27</v>
      </c>
      <c r="D1911" s="463">
        <v>0</v>
      </c>
    </row>
    <row r="1912" spans="1:4">
      <c r="A1912" s="462">
        <v>2468</v>
      </c>
      <c r="B1912" s="276" t="s">
        <v>1949</v>
      </c>
      <c r="C1912" s="462" t="s">
        <v>89</v>
      </c>
      <c r="D1912" s="463">
        <v>0</v>
      </c>
    </row>
    <row r="1913" spans="1:4">
      <c r="A1913" s="462">
        <v>2469</v>
      </c>
      <c r="B1913" s="276" t="s">
        <v>1950</v>
      </c>
      <c r="C1913" s="462" t="s">
        <v>27</v>
      </c>
      <c r="D1913" s="463">
        <v>0</v>
      </c>
    </row>
    <row r="1914" spans="1:4">
      <c r="A1914" s="462">
        <v>2470</v>
      </c>
      <c r="B1914" s="276" t="s">
        <v>1951</v>
      </c>
      <c r="C1914" s="462" t="s">
        <v>27</v>
      </c>
      <c r="D1914" s="463">
        <v>0</v>
      </c>
    </row>
    <row r="1915" spans="1:4">
      <c r="A1915" s="462">
        <v>2471</v>
      </c>
      <c r="B1915" s="276" t="s">
        <v>1952</v>
      </c>
      <c r="C1915" s="462" t="s">
        <v>27</v>
      </c>
      <c r="D1915" s="463">
        <v>0</v>
      </c>
    </row>
    <row r="1916" spans="1:4">
      <c r="A1916" s="462">
        <v>2472</v>
      </c>
      <c r="B1916" s="276" t="s">
        <v>1953</v>
      </c>
      <c r="C1916" s="462" t="s">
        <v>253</v>
      </c>
      <c r="D1916" s="463">
        <v>0</v>
      </c>
    </row>
    <row r="1917" spans="1:4">
      <c r="A1917" s="462">
        <v>2473</v>
      </c>
      <c r="B1917" s="276" t="s">
        <v>1954</v>
      </c>
      <c r="C1917" s="462" t="s">
        <v>83</v>
      </c>
      <c r="D1917" s="463">
        <v>72583</v>
      </c>
    </row>
    <row r="1918" spans="1:4">
      <c r="A1918" s="462">
        <v>2474</v>
      </c>
      <c r="B1918" s="276" t="s">
        <v>1955</v>
      </c>
      <c r="C1918" s="462" t="s">
        <v>44</v>
      </c>
      <c r="D1918" s="463">
        <v>135983.64000000001</v>
      </c>
    </row>
    <row r="1919" spans="1:4">
      <c r="A1919" s="462">
        <v>2475</v>
      </c>
      <c r="B1919" s="276" t="s">
        <v>1956</v>
      </c>
      <c r="C1919" s="462" t="s">
        <v>301</v>
      </c>
      <c r="D1919" s="463">
        <v>0</v>
      </c>
    </row>
    <row r="1920" spans="1:4">
      <c r="A1920" s="462">
        <v>2476</v>
      </c>
      <c r="B1920" s="276" t="s">
        <v>1957</v>
      </c>
      <c r="C1920" s="462" t="s">
        <v>211</v>
      </c>
      <c r="D1920" s="463">
        <v>0</v>
      </c>
    </row>
    <row r="1921" spans="1:4">
      <c r="A1921" s="462">
        <v>2477</v>
      </c>
      <c r="B1921" s="276" t="s">
        <v>1958</v>
      </c>
      <c r="C1921" s="462" t="s">
        <v>44</v>
      </c>
      <c r="D1921" s="463">
        <v>0</v>
      </c>
    </row>
    <row r="1922" spans="1:4">
      <c r="A1922" s="462">
        <v>2478</v>
      </c>
      <c r="B1922" s="276" t="s">
        <v>1959</v>
      </c>
      <c r="C1922" s="462" t="s">
        <v>164</v>
      </c>
      <c r="D1922" s="463">
        <v>0</v>
      </c>
    </row>
    <row r="1923" spans="1:4">
      <c r="A1923" s="462">
        <v>2479</v>
      </c>
      <c r="B1923" s="276" t="s">
        <v>1960</v>
      </c>
      <c r="C1923" s="462" t="s">
        <v>32</v>
      </c>
      <c r="D1923" s="463">
        <v>16070</v>
      </c>
    </row>
    <row r="1924" spans="1:4">
      <c r="A1924" s="462">
        <v>2480</v>
      </c>
      <c r="B1924" s="276" t="s">
        <v>1961</v>
      </c>
      <c r="C1924" s="462" t="s">
        <v>44</v>
      </c>
      <c r="D1924" s="463">
        <v>53477</v>
      </c>
    </row>
    <row r="1925" spans="1:4">
      <c r="A1925" s="462">
        <v>2481</v>
      </c>
      <c r="B1925" s="276" t="s">
        <v>1962</v>
      </c>
      <c r="C1925" s="462" t="s">
        <v>27</v>
      </c>
      <c r="D1925" s="463">
        <v>0</v>
      </c>
    </row>
    <row r="1926" spans="1:4">
      <c r="A1926" s="462">
        <v>2484</v>
      </c>
      <c r="B1926" s="276" t="s">
        <v>1963</v>
      </c>
      <c r="C1926" s="462" t="s">
        <v>27</v>
      </c>
      <c r="D1926" s="463">
        <v>0</v>
      </c>
    </row>
    <row r="1927" spans="1:4">
      <c r="A1927" s="462">
        <v>2485</v>
      </c>
      <c r="B1927" s="276" t="s">
        <v>1964</v>
      </c>
      <c r="C1927" s="462" t="s">
        <v>27</v>
      </c>
      <c r="D1927" s="463">
        <v>0</v>
      </c>
    </row>
    <row r="1928" spans="1:4">
      <c r="A1928" s="462">
        <v>2486</v>
      </c>
      <c r="B1928" s="276" t="s">
        <v>1965</v>
      </c>
      <c r="C1928" s="462" t="s">
        <v>27</v>
      </c>
      <c r="D1928" s="463">
        <v>0</v>
      </c>
    </row>
    <row r="1929" spans="1:4">
      <c r="A1929" s="462">
        <v>2487</v>
      </c>
      <c r="B1929" s="276" t="s">
        <v>1966</v>
      </c>
      <c r="C1929" s="462" t="s">
        <v>27</v>
      </c>
      <c r="D1929" s="463">
        <v>0</v>
      </c>
    </row>
    <row r="1930" spans="1:4">
      <c r="A1930" s="462">
        <v>2488</v>
      </c>
      <c r="B1930" s="276" t="s">
        <v>1967</v>
      </c>
      <c r="C1930" s="462" t="s">
        <v>27</v>
      </c>
      <c r="D1930" s="463">
        <v>0</v>
      </c>
    </row>
    <row r="1931" spans="1:4">
      <c r="A1931" s="462">
        <v>2489</v>
      </c>
      <c r="B1931" s="276" t="s">
        <v>1968</v>
      </c>
      <c r="C1931" s="462" t="s">
        <v>27</v>
      </c>
      <c r="D1931" s="463">
        <v>0</v>
      </c>
    </row>
    <row r="1932" spans="1:4">
      <c r="A1932" s="462">
        <v>2490</v>
      </c>
      <c r="B1932" s="276" t="s">
        <v>1969</v>
      </c>
      <c r="C1932" s="462" t="s">
        <v>27</v>
      </c>
      <c r="D1932" s="463">
        <v>0</v>
      </c>
    </row>
    <row r="1933" spans="1:4">
      <c r="A1933" s="462">
        <v>2491</v>
      </c>
      <c r="B1933" s="276" t="s">
        <v>1970</v>
      </c>
      <c r="C1933" s="462" t="s">
        <v>27</v>
      </c>
      <c r="D1933" s="463">
        <v>0</v>
      </c>
    </row>
    <row r="1934" spans="1:4">
      <c r="A1934" s="462">
        <v>2492</v>
      </c>
      <c r="B1934" s="276" t="s">
        <v>1971</v>
      </c>
      <c r="C1934" s="462" t="s">
        <v>27</v>
      </c>
      <c r="D1934" s="463">
        <v>0</v>
      </c>
    </row>
    <row r="1935" spans="1:4">
      <c r="A1935" s="462">
        <v>2493</v>
      </c>
      <c r="B1935" s="276" t="s">
        <v>1972</v>
      </c>
      <c r="C1935" s="462" t="s">
        <v>27</v>
      </c>
      <c r="D1935" s="463">
        <v>0</v>
      </c>
    </row>
    <row r="1936" spans="1:4">
      <c r="A1936" s="462">
        <v>2494</v>
      </c>
      <c r="B1936" s="276" t="s">
        <v>1973</v>
      </c>
      <c r="C1936" s="462" t="s">
        <v>27</v>
      </c>
      <c r="D1936" s="463">
        <v>0</v>
      </c>
    </row>
    <row r="1937" spans="1:4">
      <c r="A1937" s="462">
        <v>2495</v>
      </c>
      <c r="B1937" s="276" t="s">
        <v>1974</v>
      </c>
      <c r="C1937" s="462" t="s">
        <v>27</v>
      </c>
      <c r="D1937" s="463">
        <v>0</v>
      </c>
    </row>
    <row r="1938" spans="1:4">
      <c r="A1938" s="462">
        <v>2497</v>
      </c>
      <c r="B1938" s="276" t="s">
        <v>1975</v>
      </c>
      <c r="C1938" s="462" t="s">
        <v>89</v>
      </c>
      <c r="D1938" s="463">
        <v>0</v>
      </c>
    </row>
    <row r="1939" spans="1:4">
      <c r="A1939" s="462">
        <v>2498</v>
      </c>
      <c r="B1939" s="276" t="s">
        <v>1976</v>
      </c>
      <c r="C1939" s="462" t="s">
        <v>27</v>
      </c>
      <c r="D1939" s="463">
        <v>0</v>
      </c>
    </row>
    <row r="1940" spans="1:4">
      <c r="A1940" s="462">
        <v>2501</v>
      </c>
      <c r="B1940" s="276" t="s">
        <v>1977</v>
      </c>
      <c r="C1940" s="462" t="s">
        <v>1978</v>
      </c>
      <c r="D1940" s="463">
        <v>0</v>
      </c>
    </row>
    <row r="1941" spans="1:4">
      <c r="A1941" s="462">
        <v>2504</v>
      </c>
      <c r="B1941" s="276" t="s">
        <v>1979</v>
      </c>
      <c r="C1941" s="462" t="s">
        <v>211</v>
      </c>
      <c r="D1941" s="463">
        <v>0</v>
      </c>
    </row>
    <row r="1942" spans="1:4">
      <c r="A1942" s="462">
        <v>2505</v>
      </c>
      <c r="B1942" s="276" t="s">
        <v>1980</v>
      </c>
      <c r="C1942" s="462" t="s">
        <v>44</v>
      </c>
      <c r="D1942" s="463">
        <v>0</v>
      </c>
    </row>
    <row r="1943" spans="1:4">
      <c r="A1943" s="462">
        <v>2506</v>
      </c>
      <c r="B1943" s="276" t="s">
        <v>1981</v>
      </c>
      <c r="C1943" s="462" t="s">
        <v>30</v>
      </c>
      <c r="D1943" s="463">
        <v>2031.48</v>
      </c>
    </row>
    <row r="1944" spans="1:4">
      <c r="A1944" s="462">
        <v>2516</v>
      </c>
      <c r="B1944" s="276" t="s">
        <v>1982</v>
      </c>
      <c r="C1944" s="462" t="s">
        <v>83</v>
      </c>
      <c r="D1944" s="463">
        <v>0</v>
      </c>
    </row>
    <row r="1945" spans="1:4">
      <c r="A1945" s="462">
        <v>2518</v>
      </c>
      <c r="B1945" s="276" t="s">
        <v>1983</v>
      </c>
      <c r="C1945" s="462" t="s">
        <v>30</v>
      </c>
      <c r="D1945" s="463">
        <v>3369</v>
      </c>
    </row>
    <row r="1946" spans="1:4">
      <c r="A1946" s="462">
        <v>2519</v>
      </c>
      <c r="B1946" s="276" t="s">
        <v>1984</v>
      </c>
      <c r="C1946" s="462" t="s">
        <v>27</v>
      </c>
      <c r="D1946" s="463">
        <v>0</v>
      </c>
    </row>
    <row r="1947" spans="1:4">
      <c r="A1947" s="462">
        <v>2520</v>
      </c>
      <c r="B1947" s="276" t="s">
        <v>1985</v>
      </c>
      <c r="C1947" s="462" t="s">
        <v>27</v>
      </c>
      <c r="D1947" s="463">
        <v>0</v>
      </c>
    </row>
    <row r="1948" spans="1:4">
      <c r="A1948" s="462">
        <v>2521</v>
      </c>
      <c r="B1948" s="276" t="s">
        <v>1986</v>
      </c>
      <c r="C1948" s="462" t="s">
        <v>27</v>
      </c>
      <c r="D1948" s="463">
        <v>0</v>
      </c>
    </row>
    <row r="1949" spans="1:4">
      <c r="A1949" s="462">
        <v>2522</v>
      </c>
      <c r="B1949" s="276" t="s">
        <v>1987</v>
      </c>
      <c r="C1949" s="462" t="s">
        <v>27</v>
      </c>
      <c r="D1949" s="463">
        <v>471969</v>
      </c>
    </row>
    <row r="1950" spans="1:4">
      <c r="A1950" s="462">
        <v>2523</v>
      </c>
      <c r="B1950" s="276" t="s">
        <v>1988</v>
      </c>
      <c r="C1950" s="462" t="s">
        <v>30</v>
      </c>
      <c r="D1950" s="463">
        <v>0</v>
      </c>
    </row>
    <row r="1951" spans="1:4">
      <c r="A1951" s="462">
        <v>2524</v>
      </c>
      <c r="B1951" s="276" t="s">
        <v>1989</v>
      </c>
      <c r="C1951" s="462" t="s">
        <v>253</v>
      </c>
      <c r="D1951" s="463">
        <v>77350</v>
      </c>
    </row>
    <row r="1952" spans="1:4">
      <c r="A1952" s="462">
        <v>2526</v>
      </c>
      <c r="B1952" s="276" t="s">
        <v>1990</v>
      </c>
      <c r="C1952" s="462" t="s">
        <v>44</v>
      </c>
      <c r="D1952" s="463">
        <v>0</v>
      </c>
    </row>
    <row r="1953" spans="1:4">
      <c r="A1953" s="462">
        <v>2528</v>
      </c>
      <c r="B1953" s="276" t="s">
        <v>1991</v>
      </c>
      <c r="C1953" s="462" t="s">
        <v>27</v>
      </c>
      <c r="D1953" s="463">
        <v>0</v>
      </c>
    </row>
    <row r="1954" spans="1:4">
      <c r="A1954" s="462">
        <v>2529</v>
      </c>
      <c r="B1954" s="276" t="s">
        <v>1992</v>
      </c>
      <c r="C1954" s="462" t="s">
        <v>30</v>
      </c>
      <c r="D1954" s="463">
        <v>24145</v>
      </c>
    </row>
    <row r="1955" spans="1:4">
      <c r="A1955" s="462">
        <v>2531</v>
      </c>
      <c r="B1955" s="276" t="s">
        <v>1993</v>
      </c>
      <c r="C1955" s="462" t="s">
        <v>27</v>
      </c>
      <c r="D1955" s="463">
        <v>0</v>
      </c>
    </row>
    <row r="1956" spans="1:4">
      <c r="A1956" s="462">
        <v>2532</v>
      </c>
      <c r="B1956" s="276" t="s">
        <v>1994</v>
      </c>
      <c r="C1956" s="462" t="s">
        <v>27</v>
      </c>
      <c r="D1956" s="463">
        <v>0</v>
      </c>
    </row>
    <row r="1957" spans="1:4">
      <c r="A1957" s="462">
        <v>2533</v>
      </c>
      <c r="B1957" s="276" t="s">
        <v>1995</v>
      </c>
      <c r="C1957" s="462" t="s">
        <v>30</v>
      </c>
      <c r="D1957" s="463">
        <v>20274</v>
      </c>
    </row>
    <row r="1958" spans="1:4">
      <c r="A1958" s="462">
        <v>2534</v>
      </c>
      <c r="B1958" s="276" t="s">
        <v>1996</v>
      </c>
      <c r="C1958" s="462" t="s">
        <v>30</v>
      </c>
      <c r="D1958" s="463">
        <v>0</v>
      </c>
    </row>
    <row r="1959" spans="1:4">
      <c r="A1959" s="462">
        <v>2535</v>
      </c>
      <c r="B1959" s="276" t="s">
        <v>1997</v>
      </c>
      <c r="C1959" s="462" t="s">
        <v>30</v>
      </c>
      <c r="D1959" s="463">
        <v>16305</v>
      </c>
    </row>
    <row r="1960" spans="1:4">
      <c r="A1960" s="462">
        <v>2536</v>
      </c>
      <c r="B1960" s="276" t="s">
        <v>1998</v>
      </c>
      <c r="C1960" s="462" t="s">
        <v>30</v>
      </c>
      <c r="D1960" s="463">
        <v>40986</v>
      </c>
    </row>
    <row r="1961" spans="1:4">
      <c r="A1961" s="462">
        <v>2538</v>
      </c>
      <c r="B1961" s="276" t="s">
        <v>1999</v>
      </c>
      <c r="C1961" s="462" t="s">
        <v>30</v>
      </c>
      <c r="D1961" s="463">
        <v>0</v>
      </c>
    </row>
    <row r="1962" spans="1:4">
      <c r="A1962" s="462">
        <v>2539</v>
      </c>
      <c r="B1962" s="276" t="s">
        <v>2000</v>
      </c>
      <c r="C1962" s="462" t="s">
        <v>30</v>
      </c>
      <c r="D1962" s="463">
        <v>0</v>
      </c>
    </row>
    <row r="1963" spans="1:4">
      <c r="A1963" s="462">
        <v>2540</v>
      </c>
      <c r="B1963" s="276" t="s">
        <v>2001</v>
      </c>
      <c r="C1963" s="462" t="s">
        <v>27</v>
      </c>
      <c r="D1963" s="463">
        <v>0</v>
      </c>
    </row>
    <row r="1964" spans="1:4">
      <c r="A1964" s="462">
        <v>2541</v>
      </c>
      <c r="B1964" s="276" t="s">
        <v>2002</v>
      </c>
      <c r="C1964" s="462" t="s">
        <v>27</v>
      </c>
      <c r="D1964" s="463">
        <v>0</v>
      </c>
    </row>
    <row r="1965" spans="1:4">
      <c r="A1965" s="462">
        <v>2543</v>
      </c>
      <c r="B1965" s="276" t="s">
        <v>2003</v>
      </c>
      <c r="C1965" s="462" t="s">
        <v>30</v>
      </c>
      <c r="D1965" s="463">
        <v>9221</v>
      </c>
    </row>
    <row r="1966" spans="1:4">
      <c r="A1966" s="462">
        <v>2544</v>
      </c>
      <c r="B1966" s="276" t="s">
        <v>2004</v>
      </c>
      <c r="C1966" s="462" t="s">
        <v>32</v>
      </c>
      <c r="D1966" s="463">
        <v>0</v>
      </c>
    </row>
    <row r="1967" spans="1:4">
      <c r="A1967" s="462">
        <v>2545</v>
      </c>
      <c r="B1967" s="276" t="s">
        <v>2005</v>
      </c>
      <c r="C1967" s="462" t="s">
        <v>32</v>
      </c>
      <c r="D1967" s="463">
        <v>0</v>
      </c>
    </row>
    <row r="1968" spans="1:4">
      <c r="A1968" s="462">
        <v>2546</v>
      </c>
      <c r="B1968" s="276" t="s">
        <v>2006</v>
      </c>
      <c r="C1968" s="462" t="s">
        <v>27</v>
      </c>
      <c r="D1968" s="463">
        <v>0</v>
      </c>
    </row>
    <row r="1969" spans="1:4">
      <c r="A1969" s="462">
        <v>2547</v>
      </c>
      <c r="B1969" s="276" t="s">
        <v>2007</v>
      </c>
      <c r="C1969" s="462" t="s">
        <v>27</v>
      </c>
      <c r="D1969" s="463">
        <v>0</v>
      </c>
    </row>
    <row r="1970" spans="1:4">
      <c r="A1970" s="462">
        <v>2548</v>
      </c>
      <c r="B1970" s="276" t="s">
        <v>2008</v>
      </c>
      <c r="C1970" s="462" t="s">
        <v>27</v>
      </c>
      <c r="D1970" s="463">
        <v>0</v>
      </c>
    </row>
    <row r="1971" spans="1:4">
      <c r="A1971" s="462">
        <v>2550</v>
      </c>
      <c r="B1971" s="276" t="s">
        <v>2009</v>
      </c>
      <c r="C1971" s="462" t="s">
        <v>44</v>
      </c>
      <c r="D1971" s="463">
        <v>0</v>
      </c>
    </row>
    <row r="1972" spans="1:4">
      <c r="A1972" s="462">
        <v>2551</v>
      </c>
      <c r="B1972" s="276" t="s">
        <v>2010</v>
      </c>
      <c r="C1972" s="462" t="s">
        <v>27</v>
      </c>
      <c r="D1972" s="463">
        <v>0</v>
      </c>
    </row>
    <row r="1973" spans="1:4">
      <c r="A1973" s="462">
        <v>2552</v>
      </c>
      <c r="B1973" s="276" t="s">
        <v>2011</v>
      </c>
      <c r="C1973" s="462" t="s">
        <v>27</v>
      </c>
      <c r="D1973" s="463">
        <v>0</v>
      </c>
    </row>
    <row r="1974" spans="1:4">
      <c r="A1974" s="462">
        <v>2553</v>
      </c>
      <c r="B1974" s="276" t="s">
        <v>2012</v>
      </c>
      <c r="C1974" s="462" t="s">
        <v>27</v>
      </c>
      <c r="D1974" s="463">
        <v>0</v>
      </c>
    </row>
    <row r="1975" spans="1:4">
      <c r="A1975" s="462">
        <v>2555</v>
      </c>
      <c r="B1975" s="276" t="s">
        <v>2013</v>
      </c>
      <c r="C1975" s="462" t="s">
        <v>27</v>
      </c>
      <c r="D1975" s="463">
        <v>0</v>
      </c>
    </row>
    <row r="1976" spans="1:4">
      <c r="A1976" s="462">
        <v>2558</v>
      </c>
      <c r="B1976" s="276" t="s">
        <v>2014</v>
      </c>
      <c r="C1976" s="462" t="s">
        <v>27</v>
      </c>
      <c r="D1976" s="463">
        <v>0</v>
      </c>
    </row>
    <row r="1977" spans="1:4">
      <c r="A1977" s="462">
        <v>2560</v>
      </c>
      <c r="B1977" s="276" t="s">
        <v>2015</v>
      </c>
      <c r="C1977" s="462" t="s">
        <v>27</v>
      </c>
      <c r="D1977" s="463">
        <v>149458.17000000001</v>
      </c>
    </row>
    <row r="1978" spans="1:4">
      <c r="A1978" s="462">
        <v>2561</v>
      </c>
      <c r="B1978" s="276" t="s">
        <v>2016</v>
      </c>
      <c r="C1978" s="462" t="s">
        <v>44</v>
      </c>
      <c r="D1978" s="463">
        <v>0</v>
      </c>
    </row>
    <row r="1979" spans="1:4">
      <c r="A1979" s="462">
        <v>2563</v>
      </c>
      <c r="B1979" s="276" t="s">
        <v>2017</v>
      </c>
      <c r="C1979" s="462" t="s">
        <v>44</v>
      </c>
      <c r="D1979" s="463">
        <v>0</v>
      </c>
    </row>
    <row r="1980" spans="1:4">
      <c r="A1980" s="462">
        <v>2564</v>
      </c>
      <c r="B1980" s="276" t="s">
        <v>2018</v>
      </c>
      <c r="C1980" s="462" t="s">
        <v>44</v>
      </c>
      <c r="D1980" s="463">
        <v>0</v>
      </c>
    </row>
    <row r="1981" spans="1:4">
      <c r="A1981" s="462">
        <v>2572</v>
      </c>
      <c r="B1981" s="276" t="s">
        <v>2019</v>
      </c>
      <c r="C1981" s="462" t="s">
        <v>27</v>
      </c>
      <c r="D1981" s="463">
        <v>0</v>
      </c>
    </row>
    <row r="1982" spans="1:4">
      <c r="A1982" s="462">
        <v>2575</v>
      </c>
      <c r="B1982" s="276" t="s">
        <v>2020</v>
      </c>
      <c r="C1982" s="462" t="s">
        <v>27</v>
      </c>
      <c r="D1982" s="463">
        <v>0</v>
      </c>
    </row>
    <row r="1983" spans="1:4">
      <c r="A1983" s="462">
        <v>2576</v>
      </c>
      <c r="B1983" s="276" t="s">
        <v>2021</v>
      </c>
      <c r="C1983" s="462" t="s">
        <v>27</v>
      </c>
      <c r="D1983" s="463">
        <v>0</v>
      </c>
    </row>
    <row r="1984" spans="1:4">
      <c r="A1984" s="462">
        <v>2577</v>
      </c>
      <c r="B1984" s="276" t="s">
        <v>2022</v>
      </c>
      <c r="C1984" s="462" t="s">
        <v>27</v>
      </c>
      <c r="D1984" s="463">
        <v>0</v>
      </c>
    </row>
    <row r="1985" spans="1:4">
      <c r="A1985" s="462">
        <v>2581</v>
      </c>
      <c r="B1985" s="276" t="s">
        <v>2023</v>
      </c>
      <c r="C1985" s="462" t="s">
        <v>27</v>
      </c>
      <c r="D1985" s="463">
        <v>0</v>
      </c>
    </row>
    <row r="1986" spans="1:4">
      <c r="A1986" s="462">
        <v>2590</v>
      </c>
      <c r="B1986" s="276" t="s">
        <v>2024</v>
      </c>
      <c r="C1986" s="462" t="s">
        <v>27</v>
      </c>
      <c r="D1986" s="463">
        <v>0</v>
      </c>
    </row>
    <row r="1987" spans="1:4">
      <c r="A1987" s="462">
        <v>2591</v>
      </c>
      <c r="B1987" s="276" t="s">
        <v>2025</v>
      </c>
      <c r="C1987" s="462" t="s">
        <v>27</v>
      </c>
      <c r="D1987" s="463">
        <v>0</v>
      </c>
    </row>
    <row r="1988" spans="1:4">
      <c r="A1988" s="462">
        <v>2593</v>
      </c>
      <c r="B1988" s="276" t="s">
        <v>2026</v>
      </c>
      <c r="C1988" s="462" t="s">
        <v>27</v>
      </c>
      <c r="D1988" s="463">
        <v>0</v>
      </c>
    </row>
    <row r="1989" spans="1:4">
      <c r="A1989" s="462">
        <v>2595</v>
      </c>
      <c r="B1989" s="276" t="s">
        <v>2027</v>
      </c>
      <c r="C1989" s="462" t="s">
        <v>27</v>
      </c>
      <c r="D1989" s="463">
        <v>0</v>
      </c>
    </row>
    <row r="1990" spans="1:4">
      <c r="A1990" s="462">
        <v>2596</v>
      </c>
      <c r="B1990" s="276" t="s">
        <v>2028</v>
      </c>
      <c r="C1990" s="462" t="s">
        <v>27</v>
      </c>
      <c r="D1990" s="463">
        <v>0</v>
      </c>
    </row>
    <row r="1991" spans="1:4">
      <c r="A1991" s="462">
        <v>2598</v>
      </c>
      <c r="B1991" s="276" t="s">
        <v>2029</v>
      </c>
      <c r="C1991" s="462" t="s">
        <v>27</v>
      </c>
      <c r="D1991" s="463">
        <v>0</v>
      </c>
    </row>
    <row r="1992" spans="1:4">
      <c r="A1992" s="462">
        <v>2602</v>
      </c>
      <c r="B1992" s="276" t="s">
        <v>2030</v>
      </c>
      <c r="C1992" s="462" t="s">
        <v>27</v>
      </c>
      <c r="D1992" s="463">
        <v>0</v>
      </c>
    </row>
    <row r="1993" spans="1:4">
      <c r="A1993" s="462">
        <v>2603</v>
      </c>
      <c r="B1993" s="276" t="s">
        <v>2031</v>
      </c>
      <c r="C1993" s="462" t="s">
        <v>27</v>
      </c>
      <c r="D1993" s="463">
        <v>0</v>
      </c>
    </row>
    <row r="1994" spans="1:4">
      <c r="A1994" s="462">
        <v>2604</v>
      </c>
      <c r="B1994" s="276" t="s">
        <v>2032</v>
      </c>
      <c r="C1994" s="462" t="s">
        <v>27</v>
      </c>
      <c r="D1994" s="463">
        <v>0</v>
      </c>
    </row>
    <row r="1995" spans="1:4">
      <c r="A1995" s="462">
        <v>2605</v>
      </c>
      <c r="B1995" s="276" t="s">
        <v>2033</v>
      </c>
      <c r="C1995" s="462" t="s">
        <v>27</v>
      </c>
      <c r="D1995" s="463">
        <v>0</v>
      </c>
    </row>
    <row r="1996" spans="1:4">
      <c r="A1996" s="462">
        <v>2606</v>
      </c>
      <c r="B1996" s="276" t="s">
        <v>2034</v>
      </c>
      <c r="C1996" s="462" t="s">
        <v>27</v>
      </c>
      <c r="D1996" s="463">
        <v>0</v>
      </c>
    </row>
    <row r="1997" spans="1:4">
      <c r="A1997" s="462">
        <v>2607</v>
      </c>
      <c r="B1997" s="276" t="s">
        <v>2035</v>
      </c>
      <c r="C1997" s="462" t="s">
        <v>27</v>
      </c>
      <c r="D1997" s="463">
        <v>0</v>
      </c>
    </row>
    <row r="1998" spans="1:4">
      <c r="A1998" s="462">
        <v>2608</v>
      </c>
      <c r="B1998" s="276" t="s">
        <v>2036</v>
      </c>
      <c r="C1998" s="462" t="s">
        <v>27</v>
      </c>
      <c r="D1998" s="463">
        <v>38445</v>
      </c>
    </row>
    <row r="1999" spans="1:4">
      <c r="A1999" s="462">
        <v>2610</v>
      </c>
      <c r="B1999" s="276" t="s">
        <v>2037</v>
      </c>
      <c r="C1999" s="462" t="s">
        <v>27</v>
      </c>
      <c r="D1999" s="463">
        <v>0</v>
      </c>
    </row>
    <row r="2000" spans="1:4">
      <c r="A2000" s="462">
        <v>2615</v>
      </c>
      <c r="B2000" s="276" t="s">
        <v>2038</v>
      </c>
      <c r="C2000" s="462" t="s">
        <v>27</v>
      </c>
      <c r="D2000" s="463">
        <v>0</v>
      </c>
    </row>
    <row r="2001" spans="1:4">
      <c r="A2001" s="462">
        <v>2618</v>
      </c>
      <c r="B2001" s="276" t="s">
        <v>2039</v>
      </c>
      <c r="C2001" s="462" t="s">
        <v>27</v>
      </c>
      <c r="D2001" s="463">
        <v>0</v>
      </c>
    </row>
    <row r="2002" spans="1:4">
      <c r="A2002" s="462">
        <v>2623</v>
      </c>
      <c r="B2002" s="276" t="s">
        <v>2040</v>
      </c>
      <c r="C2002" s="462" t="s">
        <v>27</v>
      </c>
      <c r="D2002" s="463">
        <v>0</v>
      </c>
    </row>
    <row r="2003" spans="1:4">
      <c r="A2003" s="462">
        <v>2624</v>
      </c>
      <c r="B2003" s="276" t="s">
        <v>2041</v>
      </c>
      <c r="C2003" s="462" t="s">
        <v>27</v>
      </c>
      <c r="D2003" s="463">
        <v>0</v>
      </c>
    </row>
    <row r="2004" spans="1:4">
      <c r="A2004" s="462">
        <v>2626</v>
      </c>
      <c r="B2004" s="276" t="s">
        <v>2042</v>
      </c>
      <c r="C2004" s="462" t="s">
        <v>27</v>
      </c>
      <c r="D2004" s="463">
        <v>0</v>
      </c>
    </row>
    <row r="2005" spans="1:4">
      <c r="A2005" s="462">
        <v>2627</v>
      </c>
      <c r="B2005" s="276" t="s">
        <v>2043</v>
      </c>
      <c r="C2005" s="462" t="s">
        <v>30</v>
      </c>
      <c r="D2005" s="463">
        <v>0</v>
      </c>
    </row>
    <row r="2006" spans="1:4">
      <c r="A2006" s="462">
        <v>2630</v>
      </c>
      <c r="B2006" s="276" t="s">
        <v>2044</v>
      </c>
      <c r="C2006" s="462" t="s">
        <v>27</v>
      </c>
      <c r="D2006" s="463">
        <v>0</v>
      </c>
    </row>
    <row r="2007" spans="1:4">
      <c r="A2007" s="462">
        <v>2631</v>
      </c>
      <c r="B2007" s="276" t="s">
        <v>2045</v>
      </c>
      <c r="C2007" s="462" t="s">
        <v>30</v>
      </c>
      <c r="D2007" s="463">
        <v>0</v>
      </c>
    </row>
    <row r="2008" spans="1:4">
      <c r="A2008" s="462">
        <v>2632</v>
      </c>
      <c r="B2008" s="276" t="s">
        <v>2046</v>
      </c>
      <c r="C2008" s="462" t="s">
        <v>211</v>
      </c>
      <c r="D2008" s="463">
        <v>0</v>
      </c>
    </row>
    <row r="2009" spans="1:4">
      <c r="A2009" s="462">
        <v>2633</v>
      </c>
      <c r="B2009" s="276" t="s">
        <v>2047</v>
      </c>
      <c r="C2009" s="462" t="s">
        <v>32</v>
      </c>
      <c r="D2009" s="463">
        <v>0</v>
      </c>
    </row>
    <row r="2010" spans="1:4">
      <c r="A2010" s="462">
        <v>2634</v>
      </c>
      <c r="B2010" s="276" t="s">
        <v>2048</v>
      </c>
      <c r="C2010" s="462" t="s">
        <v>89</v>
      </c>
      <c r="D2010" s="463">
        <v>103410</v>
      </c>
    </row>
    <row r="2011" spans="1:4">
      <c r="A2011" s="462">
        <v>2636</v>
      </c>
      <c r="B2011" s="276" t="s">
        <v>2049</v>
      </c>
      <c r="C2011" s="462" t="s">
        <v>89</v>
      </c>
      <c r="D2011" s="463">
        <v>0</v>
      </c>
    </row>
    <row r="2012" spans="1:4">
      <c r="A2012" s="462">
        <v>2638</v>
      </c>
      <c r="B2012" s="276" t="s">
        <v>2050</v>
      </c>
      <c r="C2012" s="462" t="s">
        <v>30</v>
      </c>
      <c r="D2012" s="463">
        <v>0</v>
      </c>
    </row>
    <row r="2013" spans="1:4">
      <c r="A2013" s="462">
        <v>2639</v>
      </c>
      <c r="B2013" s="276" t="s">
        <v>2051</v>
      </c>
      <c r="C2013" s="462" t="s">
        <v>44</v>
      </c>
      <c r="D2013" s="463">
        <v>0</v>
      </c>
    </row>
    <row r="2014" spans="1:4">
      <c r="A2014" s="462">
        <v>2641</v>
      </c>
      <c r="B2014" s="276" t="s">
        <v>2052</v>
      </c>
      <c r="C2014" s="462" t="s">
        <v>44</v>
      </c>
      <c r="D2014" s="463">
        <v>0</v>
      </c>
    </row>
    <row r="2015" spans="1:4">
      <c r="A2015" s="462">
        <v>2647</v>
      </c>
      <c r="B2015" s="276" t="s">
        <v>2053</v>
      </c>
      <c r="C2015" s="462" t="s">
        <v>30</v>
      </c>
      <c r="D2015" s="463">
        <v>0</v>
      </c>
    </row>
    <row r="2016" spans="1:4">
      <c r="A2016" s="462">
        <v>2648</v>
      </c>
      <c r="B2016" s="276" t="s">
        <v>2054</v>
      </c>
      <c r="C2016" s="462" t="s">
        <v>44</v>
      </c>
      <c r="D2016" s="463">
        <v>0</v>
      </c>
    </row>
    <row r="2017" spans="1:4">
      <c r="A2017" s="462">
        <v>2649</v>
      </c>
      <c r="B2017" s="276" t="s">
        <v>2055</v>
      </c>
      <c r="C2017" s="462" t="s">
        <v>593</v>
      </c>
      <c r="D2017" s="463">
        <v>0</v>
      </c>
    </row>
    <row r="2018" spans="1:4">
      <c r="A2018" s="462">
        <v>2651</v>
      </c>
      <c r="B2018" s="276" t="s">
        <v>2056</v>
      </c>
      <c r="C2018" s="462" t="s">
        <v>83</v>
      </c>
      <c r="D2018" s="463">
        <v>500561</v>
      </c>
    </row>
    <row r="2019" spans="1:4">
      <c r="A2019" s="462">
        <v>2652</v>
      </c>
      <c r="B2019" s="276" t="s">
        <v>2057</v>
      </c>
      <c r="C2019" s="462" t="s">
        <v>83</v>
      </c>
      <c r="D2019" s="463">
        <v>558551.39</v>
      </c>
    </row>
    <row r="2020" spans="1:4">
      <c r="A2020" s="462">
        <v>2654</v>
      </c>
      <c r="B2020" s="276" t="s">
        <v>2058</v>
      </c>
      <c r="C2020" s="462" t="s">
        <v>83</v>
      </c>
      <c r="D2020" s="463">
        <v>612538</v>
      </c>
    </row>
    <row r="2021" spans="1:4">
      <c r="A2021" s="462">
        <v>2656</v>
      </c>
      <c r="B2021" s="276" t="s">
        <v>2059</v>
      </c>
      <c r="C2021" s="462" t="s">
        <v>83</v>
      </c>
      <c r="D2021" s="463">
        <v>583374</v>
      </c>
    </row>
    <row r="2022" spans="1:4">
      <c r="A2022" s="462">
        <v>2657</v>
      </c>
      <c r="B2022" s="276" t="s">
        <v>2060</v>
      </c>
      <c r="C2022" s="462" t="s">
        <v>83</v>
      </c>
      <c r="D2022" s="463">
        <v>0</v>
      </c>
    </row>
    <row r="2023" spans="1:4">
      <c r="A2023" s="462">
        <v>2658</v>
      </c>
      <c r="B2023" s="276" t="s">
        <v>2061</v>
      </c>
      <c r="C2023" s="462" t="s">
        <v>83</v>
      </c>
      <c r="D2023" s="463">
        <v>0</v>
      </c>
    </row>
    <row r="2024" spans="1:4">
      <c r="A2024" s="462">
        <v>2659</v>
      </c>
      <c r="B2024" s="276" t="s">
        <v>2062</v>
      </c>
      <c r="C2024" s="462" t="s">
        <v>83</v>
      </c>
      <c r="D2024" s="463">
        <v>0</v>
      </c>
    </row>
    <row r="2025" spans="1:4">
      <c r="A2025" s="462">
        <v>2660</v>
      </c>
      <c r="B2025" s="276" t="s">
        <v>2063</v>
      </c>
      <c r="C2025" s="462" t="s">
        <v>83</v>
      </c>
      <c r="D2025" s="463">
        <v>0</v>
      </c>
    </row>
    <row r="2026" spans="1:4">
      <c r="A2026" s="462">
        <v>2661</v>
      </c>
      <c r="B2026" s="276" t="s">
        <v>2064</v>
      </c>
      <c r="C2026" s="462" t="s">
        <v>83</v>
      </c>
      <c r="D2026" s="463">
        <v>0</v>
      </c>
    </row>
    <row r="2027" spans="1:4">
      <c r="A2027" s="462">
        <v>2662</v>
      </c>
      <c r="B2027" s="276" t="s">
        <v>2065</v>
      </c>
      <c r="C2027" s="462" t="s">
        <v>83</v>
      </c>
      <c r="D2027" s="463">
        <v>0</v>
      </c>
    </row>
    <row r="2028" spans="1:4">
      <c r="A2028" s="462">
        <v>2663</v>
      </c>
      <c r="B2028" s="276" t="s">
        <v>2066</v>
      </c>
      <c r="C2028" s="462" t="s">
        <v>83</v>
      </c>
      <c r="D2028" s="463">
        <v>0</v>
      </c>
    </row>
    <row r="2029" spans="1:4">
      <c r="A2029" s="462">
        <v>2664</v>
      </c>
      <c r="B2029" s="276" t="s">
        <v>2067</v>
      </c>
      <c r="C2029" s="462" t="s">
        <v>83</v>
      </c>
      <c r="D2029" s="463">
        <v>442118</v>
      </c>
    </row>
    <row r="2030" spans="1:4">
      <c r="A2030" s="462">
        <v>2665</v>
      </c>
      <c r="B2030" s="276" t="s">
        <v>2068</v>
      </c>
      <c r="C2030" s="462" t="s">
        <v>30</v>
      </c>
      <c r="D2030" s="463">
        <v>0</v>
      </c>
    </row>
    <row r="2031" spans="1:4">
      <c r="A2031" s="462">
        <v>2666</v>
      </c>
      <c r="B2031" s="276" t="s">
        <v>2069</v>
      </c>
      <c r="C2031" s="462" t="s">
        <v>30</v>
      </c>
      <c r="D2031" s="463">
        <v>5149</v>
      </c>
    </row>
    <row r="2032" spans="1:4">
      <c r="A2032" s="462">
        <v>2667</v>
      </c>
      <c r="B2032" s="276" t="s">
        <v>2070</v>
      </c>
      <c r="C2032" s="462" t="s">
        <v>30</v>
      </c>
      <c r="D2032" s="463">
        <v>43991</v>
      </c>
    </row>
    <row r="2033" spans="1:4">
      <c r="A2033" s="462">
        <v>2668</v>
      </c>
      <c r="B2033" s="276" t="s">
        <v>2071</v>
      </c>
      <c r="C2033" s="462" t="s">
        <v>27</v>
      </c>
      <c r="D2033" s="463">
        <v>0</v>
      </c>
    </row>
    <row r="2034" spans="1:4">
      <c r="A2034" s="462">
        <v>2671</v>
      </c>
      <c r="B2034" s="276" t="s">
        <v>2072</v>
      </c>
      <c r="C2034" s="462" t="s">
        <v>30</v>
      </c>
      <c r="D2034" s="463">
        <v>0</v>
      </c>
    </row>
    <row r="2035" spans="1:4">
      <c r="A2035" s="462">
        <v>2672</v>
      </c>
      <c r="B2035" s="276" t="s">
        <v>2073</v>
      </c>
      <c r="C2035" s="462" t="s">
        <v>30</v>
      </c>
      <c r="D2035" s="463">
        <v>3531.22</v>
      </c>
    </row>
    <row r="2036" spans="1:4">
      <c r="A2036" s="462">
        <v>2673</v>
      </c>
      <c r="B2036" s="276" t="s">
        <v>2074</v>
      </c>
      <c r="C2036" s="462" t="s">
        <v>27</v>
      </c>
      <c r="D2036" s="463">
        <v>0</v>
      </c>
    </row>
    <row r="2037" spans="1:4">
      <c r="A2037" s="462">
        <v>2674</v>
      </c>
      <c r="B2037" s="276" t="s">
        <v>2075</v>
      </c>
      <c r="C2037" s="462" t="s">
        <v>1934</v>
      </c>
      <c r="D2037" s="463">
        <v>0</v>
      </c>
    </row>
    <row r="2038" spans="1:4">
      <c r="A2038" s="462">
        <v>2675</v>
      </c>
      <c r="B2038" s="276" t="s">
        <v>2076</v>
      </c>
      <c r="C2038" s="462" t="s">
        <v>27</v>
      </c>
      <c r="D2038" s="463">
        <v>0</v>
      </c>
    </row>
    <row r="2039" spans="1:4">
      <c r="A2039" s="462">
        <v>2676</v>
      </c>
      <c r="B2039" s="276" t="s">
        <v>2077</v>
      </c>
      <c r="C2039" s="462" t="s">
        <v>27</v>
      </c>
      <c r="D2039" s="463">
        <v>0</v>
      </c>
    </row>
    <row r="2040" spans="1:4">
      <c r="A2040" s="462">
        <v>2677</v>
      </c>
      <c r="B2040" s="276" t="s">
        <v>2078</v>
      </c>
      <c r="C2040" s="462" t="s">
        <v>30</v>
      </c>
      <c r="D2040" s="463">
        <v>0</v>
      </c>
    </row>
    <row r="2041" spans="1:4">
      <c r="A2041" s="462">
        <v>2679</v>
      </c>
      <c r="B2041" s="276" t="s">
        <v>2079</v>
      </c>
      <c r="C2041" s="462" t="s">
        <v>44</v>
      </c>
      <c r="D2041" s="463">
        <v>0</v>
      </c>
    </row>
    <row r="2042" spans="1:4">
      <c r="A2042" s="462">
        <v>2681</v>
      </c>
      <c r="B2042" s="276" t="s">
        <v>2080</v>
      </c>
      <c r="C2042" s="462" t="s">
        <v>32</v>
      </c>
      <c r="D2042" s="463">
        <v>0</v>
      </c>
    </row>
    <row r="2043" spans="1:4">
      <c r="A2043" s="462">
        <v>2682</v>
      </c>
      <c r="B2043" s="276" t="s">
        <v>2081</v>
      </c>
      <c r="C2043" s="462" t="s">
        <v>44</v>
      </c>
      <c r="D2043" s="463">
        <v>0</v>
      </c>
    </row>
    <row r="2044" spans="1:4">
      <c r="A2044" s="462">
        <v>2683</v>
      </c>
      <c r="B2044" s="276" t="s">
        <v>2082</v>
      </c>
      <c r="C2044" s="462" t="s">
        <v>44</v>
      </c>
      <c r="D2044" s="463">
        <v>36500</v>
      </c>
    </row>
    <row r="2045" spans="1:4">
      <c r="A2045" s="462">
        <v>2684</v>
      </c>
      <c r="B2045" s="276" t="s">
        <v>2083</v>
      </c>
      <c r="C2045" s="462" t="s">
        <v>44</v>
      </c>
      <c r="D2045" s="463">
        <v>0</v>
      </c>
    </row>
    <row r="2046" spans="1:4">
      <c r="A2046" s="462">
        <v>2685</v>
      </c>
      <c r="B2046" s="276" t="s">
        <v>2084</v>
      </c>
      <c r="C2046" s="462" t="s">
        <v>83</v>
      </c>
      <c r="D2046" s="463">
        <v>665827</v>
      </c>
    </row>
    <row r="2047" spans="1:4">
      <c r="A2047" s="462">
        <v>2691</v>
      </c>
      <c r="B2047" s="276" t="s">
        <v>2085</v>
      </c>
      <c r="C2047" s="462" t="s">
        <v>83</v>
      </c>
      <c r="D2047" s="463">
        <v>0</v>
      </c>
    </row>
    <row r="2048" spans="1:4">
      <c r="A2048" s="462">
        <v>2692</v>
      </c>
      <c r="B2048" s="276" t="s">
        <v>2086</v>
      </c>
      <c r="C2048" s="462" t="s">
        <v>83</v>
      </c>
      <c r="D2048" s="463">
        <v>0</v>
      </c>
    </row>
    <row r="2049" spans="1:4">
      <c r="A2049" s="462">
        <v>2693</v>
      </c>
      <c r="B2049" s="276" t="s">
        <v>2087</v>
      </c>
      <c r="C2049" s="462" t="s">
        <v>44</v>
      </c>
      <c r="D2049" s="463">
        <v>0</v>
      </c>
    </row>
    <row r="2050" spans="1:4">
      <c r="A2050" s="462">
        <v>2694</v>
      </c>
      <c r="B2050" s="276" t="s">
        <v>2088</v>
      </c>
      <c r="C2050" s="462" t="s">
        <v>27</v>
      </c>
      <c r="D2050" s="463">
        <v>0</v>
      </c>
    </row>
    <row r="2051" spans="1:4">
      <c r="A2051" s="462">
        <v>2695</v>
      </c>
      <c r="B2051" s="276" t="s">
        <v>2089</v>
      </c>
      <c r="C2051" s="462" t="s">
        <v>27</v>
      </c>
      <c r="D2051" s="463">
        <v>0</v>
      </c>
    </row>
    <row r="2052" spans="1:4">
      <c r="A2052" s="462">
        <v>2696</v>
      </c>
      <c r="B2052" s="276" t="s">
        <v>2090</v>
      </c>
      <c r="C2052" s="462" t="s">
        <v>27</v>
      </c>
      <c r="D2052" s="463">
        <v>0</v>
      </c>
    </row>
    <row r="2053" spans="1:4">
      <c r="A2053" s="462">
        <v>2697</v>
      </c>
      <c r="B2053" s="276" t="s">
        <v>2091</v>
      </c>
      <c r="C2053" s="462" t="s">
        <v>27</v>
      </c>
      <c r="D2053" s="463">
        <v>0</v>
      </c>
    </row>
    <row r="2054" spans="1:4">
      <c r="A2054" s="462">
        <v>2698</v>
      </c>
      <c r="B2054" s="276" t="s">
        <v>2092</v>
      </c>
      <c r="C2054" s="462" t="s">
        <v>27</v>
      </c>
      <c r="D2054" s="463">
        <v>0</v>
      </c>
    </row>
    <row r="2055" spans="1:4">
      <c r="A2055" s="462">
        <v>2699</v>
      </c>
      <c r="B2055" s="276" t="s">
        <v>2093</v>
      </c>
      <c r="C2055" s="462" t="s">
        <v>27</v>
      </c>
      <c r="D2055" s="463">
        <v>0</v>
      </c>
    </row>
    <row r="2056" spans="1:4">
      <c r="A2056" s="462">
        <v>2700</v>
      </c>
      <c r="B2056" s="276" t="s">
        <v>2094</v>
      </c>
      <c r="C2056" s="462" t="s">
        <v>27</v>
      </c>
      <c r="D2056" s="463">
        <v>0</v>
      </c>
    </row>
    <row r="2057" spans="1:4">
      <c r="A2057" s="462">
        <v>2701</v>
      </c>
      <c r="B2057" s="276" t="s">
        <v>2095</v>
      </c>
      <c r="C2057" s="462" t="s">
        <v>27</v>
      </c>
      <c r="D2057" s="463">
        <v>0</v>
      </c>
    </row>
    <row r="2058" spans="1:4">
      <c r="A2058" s="462">
        <v>2702</v>
      </c>
      <c r="B2058" s="276" t="s">
        <v>2096</v>
      </c>
      <c r="C2058" s="462" t="s">
        <v>27</v>
      </c>
      <c r="D2058" s="463">
        <v>0</v>
      </c>
    </row>
    <row r="2059" spans="1:4">
      <c r="A2059" s="462">
        <v>2703</v>
      </c>
      <c r="B2059" s="276" t="s">
        <v>2097</v>
      </c>
      <c r="C2059" s="462" t="s">
        <v>27</v>
      </c>
      <c r="D2059" s="463">
        <v>0</v>
      </c>
    </row>
    <row r="2060" spans="1:4">
      <c r="A2060" s="462">
        <v>2704</v>
      </c>
      <c r="B2060" s="276" t="s">
        <v>2098</v>
      </c>
      <c r="C2060" s="462" t="s">
        <v>27</v>
      </c>
      <c r="D2060" s="463">
        <v>0</v>
      </c>
    </row>
    <row r="2061" spans="1:4">
      <c r="A2061" s="462">
        <v>2705</v>
      </c>
      <c r="B2061" s="276" t="s">
        <v>2099</v>
      </c>
      <c r="C2061" s="462" t="s">
        <v>27</v>
      </c>
      <c r="D2061" s="463">
        <v>0</v>
      </c>
    </row>
    <row r="2062" spans="1:4">
      <c r="A2062" s="462">
        <v>2706</v>
      </c>
      <c r="B2062" s="276" t="s">
        <v>2100</v>
      </c>
      <c r="C2062" s="462" t="s">
        <v>27</v>
      </c>
      <c r="D2062" s="463">
        <v>0</v>
      </c>
    </row>
    <row r="2063" spans="1:4">
      <c r="A2063" s="462">
        <v>2708</v>
      </c>
      <c r="B2063" s="276" t="s">
        <v>2101</v>
      </c>
      <c r="C2063" s="462" t="s">
        <v>27</v>
      </c>
      <c r="D2063" s="463">
        <v>0</v>
      </c>
    </row>
    <row r="2064" spans="1:4">
      <c r="A2064" s="462">
        <v>2711</v>
      </c>
      <c r="B2064" s="276" t="s">
        <v>2102</v>
      </c>
      <c r="C2064" s="462" t="s">
        <v>44</v>
      </c>
      <c r="D2064" s="463">
        <v>0</v>
      </c>
    </row>
    <row r="2065" spans="1:4">
      <c r="A2065" s="462">
        <v>2712</v>
      </c>
      <c r="B2065" s="276" t="s">
        <v>2103</v>
      </c>
      <c r="C2065" s="462" t="s">
        <v>32</v>
      </c>
      <c r="D2065" s="463">
        <v>5343</v>
      </c>
    </row>
    <row r="2066" spans="1:4">
      <c r="A2066" s="462">
        <v>2717</v>
      </c>
      <c r="B2066" s="276" t="s">
        <v>2104</v>
      </c>
      <c r="C2066" s="462" t="s">
        <v>32</v>
      </c>
      <c r="D2066" s="463">
        <v>16731</v>
      </c>
    </row>
    <row r="2067" spans="1:4">
      <c r="A2067" s="462">
        <v>2718</v>
      </c>
      <c r="B2067" s="276" t="s">
        <v>2105</v>
      </c>
      <c r="C2067" s="462" t="s">
        <v>27</v>
      </c>
      <c r="D2067" s="463">
        <v>28374</v>
      </c>
    </row>
    <row r="2068" spans="1:4">
      <c r="A2068" s="462">
        <v>2719</v>
      </c>
      <c r="B2068" s="276" t="s">
        <v>2106</v>
      </c>
      <c r="C2068" s="462" t="s">
        <v>30</v>
      </c>
      <c r="D2068" s="463">
        <v>2375</v>
      </c>
    </row>
    <row r="2069" spans="1:4">
      <c r="A2069" s="462">
        <v>2720</v>
      </c>
      <c r="B2069" s="276" t="s">
        <v>2107</v>
      </c>
      <c r="C2069" s="462" t="s">
        <v>211</v>
      </c>
      <c r="D2069" s="463">
        <v>1214141.01</v>
      </c>
    </row>
    <row r="2070" spans="1:4">
      <c r="A2070" s="462">
        <v>2721</v>
      </c>
      <c r="B2070" s="276" t="s">
        <v>2108</v>
      </c>
      <c r="C2070" s="462" t="s">
        <v>211</v>
      </c>
      <c r="D2070" s="463">
        <v>0</v>
      </c>
    </row>
    <row r="2071" spans="1:4">
      <c r="A2071" s="462">
        <v>2722</v>
      </c>
      <c r="B2071" s="276" t="s">
        <v>2109</v>
      </c>
      <c r="C2071" s="462" t="s">
        <v>27</v>
      </c>
      <c r="D2071" s="463">
        <v>0</v>
      </c>
    </row>
    <row r="2072" spans="1:4">
      <c r="A2072" s="462">
        <v>2723</v>
      </c>
      <c r="B2072" s="276" t="s">
        <v>2110</v>
      </c>
      <c r="C2072" s="462" t="s">
        <v>44</v>
      </c>
      <c r="D2072" s="463">
        <v>0</v>
      </c>
    </row>
    <row r="2073" spans="1:4">
      <c r="A2073" s="462">
        <v>2724</v>
      </c>
      <c r="B2073" s="276" t="s">
        <v>2111</v>
      </c>
      <c r="C2073" s="462" t="s">
        <v>32</v>
      </c>
      <c r="D2073" s="463">
        <v>1054.99</v>
      </c>
    </row>
    <row r="2074" spans="1:4">
      <c r="A2074" s="462">
        <v>2725</v>
      </c>
      <c r="B2074" s="276" t="s">
        <v>2112</v>
      </c>
      <c r="C2074" s="462" t="s">
        <v>32</v>
      </c>
      <c r="D2074" s="463">
        <v>0</v>
      </c>
    </row>
    <row r="2075" spans="1:4">
      <c r="A2075" s="462">
        <v>2726</v>
      </c>
      <c r="B2075" s="276" t="s">
        <v>2113</v>
      </c>
      <c r="C2075" s="462" t="s">
        <v>32</v>
      </c>
      <c r="D2075" s="463">
        <v>0</v>
      </c>
    </row>
    <row r="2076" spans="1:4">
      <c r="A2076" s="462">
        <v>2727</v>
      </c>
      <c r="B2076" s="276" t="s">
        <v>2114</v>
      </c>
      <c r="C2076" s="462" t="s">
        <v>44</v>
      </c>
      <c r="D2076" s="463">
        <v>0</v>
      </c>
    </row>
    <row r="2077" spans="1:4">
      <c r="A2077" s="462">
        <v>2728</v>
      </c>
      <c r="B2077" s="276" t="s">
        <v>2115</v>
      </c>
      <c r="C2077" s="462" t="s">
        <v>44</v>
      </c>
      <c r="D2077" s="463">
        <v>0</v>
      </c>
    </row>
    <row r="2078" spans="1:4">
      <c r="A2078" s="462">
        <v>2729</v>
      </c>
      <c r="B2078" s="276" t="s">
        <v>2116</v>
      </c>
      <c r="C2078" s="462" t="s">
        <v>44</v>
      </c>
      <c r="D2078" s="463">
        <v>0</v>
      </c>
    </row>
    <row r="2079" spans="1:4">
      <c r="A2079" s="462">
        <v>2730</v>
      </c>
      <c r="B2079" s="276" t="s">
        <v>2117</v>
      </c>
      <c r="C2079" s="462" t="s">
        <v>30</v>
      </c>
      <c r="D2079" s="463">
        <v>0</v>
      </c>
    </row>
    <row r="2080" spans="1:4">
      <c r="A2080" s="462">
        <v>2731</v>
      </c>
      <c r="B2080" s="276" t="s">
        <v>2118</v>
      </c>
      <c r="C2080" s="462" t="s">
        <v>44</v>
      </c>
      <c r="D2080" s="463">
        <v>0</v>
      </c>
    </row>
    <row r="2081" spans="1:4">
      <c r="A2081" s="462">
        <v>2732</v>
      </c>
      <c r="B2081" s="276" t="s">
        <v>2119</v>
      </c>
      <c r="C2081" s="462" t="s">
        <v>44</v>
      </c>
      <c r="D2081" s="463">
        <v>0</v>
      </c>
    </row>
    <row r="2082" spans="1:4">
      <c r="A2082" s="462">
        <v>2733</v>
      </c>
      <c r="B2082" s="276" t="s">
        <v>2120</v>
      </c>
      <c r="C2082" s="462" t="s">
        <v>44</v>
      </c>
      <c r="D2082" s="463">
        <v>0</v>
      </c>
    </row>
    <row r="2083" spans="1:4">
      <c r="A2083" s="462">
        <v>2734</v>
      </c>
      <c r="B2083" s="276" t="s">
        <v>2121</v>
      </c>
      <c r="C2083" s="462" t="s">
        <v>44</v>
      </c>
      <c r="D2083" s="463">
        <v>0</v>
      </c>
    </row>
    <row r="2084" spans="1:4">
      <c r="A2084" s="462">
        <v>2735</v>
      </c>
      <c r="B2084" s="276" t="s">
        <v>2122</v>
      </c>
      <c r="C2084" s="462" t="s">
        <v>44</v>
      </c>
      <c r="D2084" s="463">
        <v>0</v>
      </c>
    </row>
    <row r="2085" spans="1:4">
      <c r="A2085" s="462">
        <v>2736</v>
      </c>
      <c r="B2085" s="276" t="s">
        <v>2123</v>
      </c>
      <c r="C2085" s="462" t="s">
        <v>44</v>
      </c>
      <c r="D2085" s="463">
        <v>0</v>
      </c>
    </row>
    <row r="2086" spans="1:4">
      <c r="A2086" s="462">
        <v>2737</v>
      </c>
      <c r="B2086" s="276" t="s">
        <v>2124</v>
      </c>
      <c r="C2086" s="462" t="s">
        <v>44</v>
      </c>
      <c r="D2086" s="463">
        <v>0</v>
      </c>
    </row>
    <row r="2087" spans="1:4">
      <c r="A2087" s="462">
        <v>2739</v>
      </c>
      <c r="B2087" s="276" t="s">
        <v>2125</v>
      </c>
      <c r="C2087" s="462" t="s">
        <v>27</v>
      </c>
      <c r="D2087" s="463">
        <v>217925</v>
      </c>
    </row>
    <row r="2088" spans="1:4">
      <c r="A2088" s="462">
        <v>2740</v>
      </c>
      <c r="B2088" s="276" t="s">
        <v>2126</v>
      </c>
      <c r="C2088" s="462" t="s">
        <v>44</v>
      </c>
      <c r="D2088" s="463">
        <v>0</v>
      </c>
    </row>
    <row r="2089" spans="1:4">
      <c r="A2089" s="462">
        <v>2743</v>
      </c>
      <c r="B2089" s="276" t="s">
        <v>2127</v>
      </c>
      <c r="C2089" s="462" t="s">
        <v>30</v>
      </c>
      <c r="D2089" s="463">
        <v>0</v>
      </c>
    </row>
    <row r="2090" spans="1:4">
      <c r="A2090" s="462">
        <v>2744</v>
      </c>
      <c r="B2090" s="276" t="s">
        <v>2128</v>
      </c>
      <c r="C2090" s="462" t="s">
        <v>44</v>
      </c>
      <c r="D2090" s="463">
        <v>0</v>
      </c>
    </row>
    <row r="2091" spans="1:4">
      <c r="A2091" s="462">
        <v>2745</v>
      </c>
      <c r="B2091" s="276" t="s">
        <v>2129</v>
      </c>
      <c r="C2091" s="462" t="s">
        <v>89</v>
      </c>
      <c r="D2091" s="463">
        <v>226695</v>
      </c>
    </row>
    <row r="2092" spans="1:4">
      <c r="A2092" s="462">
        <v>2746</v>
      </c>
      <c r="B2092" s="276" t="s">
        <v>2130</v>
      </c>
      <c r="C2092" s="462" t="s">
        <v>27</v>
      </c>
      <c r="D2092" s="463">
        <v>58456</v>
      </c>
    </row>
    <row r="2093" spans="1:4">
      <c r="A2093" s="462">
        <v>2747</v>
      </c>
      <c r="B2093" s="276" t="s">
        <v>2131</v>
      </c>
      <c r="C2093" s="462" t="s">
        <v>32</v>
      </c>
      <c r="D2093" s="463">
        <v>0</v>
      </c>
    </row>
    <row r="2094" spans="1:4">
      <c r="A2094" s="462">
        <v>2748</v>
      </c>
      <c r="B2094" s="276" t="s">
        <v>2132</v>
      </c>
      <c r="C2094" s="462" t="s">
        <v>32</v>
      </c>
      <c r="D2094" s="463">
        <v>0</v>
      </c>
    </row>
    <row r="2095" spans="1:4">
      <c r="A2095" s="462">
        <v>2750</v>
      </c>
      <c r="B2095" s="276" t="s">
        <v>2133</v>
      </c>
      <c r="C2095" s="462" t="s">
        <v>30</v>
      </c>
      <c r="D2095" s="463">
        <v>0</v>
      </c>
    </row>
    <row r="2096" spans="1:4">
      <c r="A2096" s="462">
        <v>2751</v>
      </c>
      <c r="B2096" s="276" t="s">
        <v>2134</v>
      </c>
      <c r="C2096" s="462" t="s">
        <v>44</v>
      </c>
      <c r="D2096" s="463">
        <v>0</v>
      </c>
    </row>
    <row r="2097" spans="1:4">
      <c r="A2097" s="462">
        <v>2752</v>
      </c>
      <c r="B2097" s="276" t="s">
        <v>2135</v>
      </c>
      <c r="C2097" s="462" t="s">
        <v>27</v>
      </c>
      <c r="D2097" s="463">
        <v>0</v>
      </c>
    </row>
    <row r="2098" spans="1:4">
      <c r="A2098" s="462">
        <v>2754</v>
      </c>
      <c r="B2098" s="276" t="s">
        <v>2136</v>
      </c>
      <c r="C2098" s="462" t="s">
        <v>27</v>
      </c>
      <c r="D2098" s="463">
        <v>0</v>
      </c>
    </row>
    <row r="2099" spans="1:4">
      <c r="A2099" s="462">
        <v>2755</v>
      </c>
      <c r="B2099" s="276" t="s">
        <v>2137</v>
      </c>
      <c r="C2099" s="462" t="s">
        <v>30</v>
      </c>
      <c r="D2099" s="463">
        <v>0</v>
      </c>
    </row>
    <row r="2100" spans="1:4">
      <c r="A2100" s="462">
        <v>2756</v>
      </c>
      <c r="B2100" s="276" t="s">
        <v>2138</v>
      </c>
      <c r="C2100" s="462" t="s">
        <v>30</v>
      </c>
      <c r="D2100" s="463">
        <v>0</v>
      </c>
    </row>
    <row r="2101" spans="1:4">
      <c r="A2101" s="462">
        <v>2757</v>
      </c>
      <c r="B2101" s="276" t="s">
        <v>2139</v>
      </c>
      <c r="C2101" s="462" t="s">
        <v>30</v>
      </c>
      <c r="D2101" s="463">
        <v>0</v>
      </c>
    </row>
    <row r="2102" spans="1:4">
      <c r="A2102" s="462">
        <v>2759</v>
      </c>
      <c r="B2102" s="276" t="s">
        <v>2140</v>
      </c>
      <c r="C2102" s="462" t="s">
        <v>30</v>
      </c>
      <c r="D2102" s="463">
        <v>1609</v>
      </c>
    </row>
    <row r="2103" spans="1:4">
      <c r="A2103" s="462">
        <v>2760</v>
      </c>
      <c r="B2103" s="276" t="s">
        <v>2141</v>
      </c>
      <c r="C2103" s="462" t="s">
        <v>27</v>
      </c>
      <c r="D2103" s="463">
        <v>0</v>
      </c>
    </row>
    <row r="2104" spans="1:4">
      <c r="A2104" s="462">
        <v>2761</v>
      </c>
      <c r="B2104" s="276" t="s">
        <v>2142</v>
      </c>
      <c r="C2104" s="462" t="s">
        <v>27</v>
      </c>
      <c r="D2104" s="463">
        <v>0</v>
      </c>
    </row>
    <row r="2105" spans="1:4">
      <c r="A2105" s="462">
        <v>2763</v>
      </c>
      <c r="B2105" s="276" t="s">
        <v>2143</v>
      </c>
      <c r="C2105" s="462" t="s">
        <v>30</v>
      </c>
      <c r="D2105" s="463">
        <v>0</v>
      </c>
    </row>
    <row r="2106" spans="1:4">
      <c r="A2106" s="462">
        <v>2764</v>
      </c>
      <c r="B2106" s="276" t="s">
        <v>2144</v>
      </c>
      <c r="C2106" s="462" t="s">
        <v>30</v>
      </c>
      <c r="D2106" s="463">
        <v>1512</v>
      </c>
    </row>
    <row r="2107" spans="1:4">
      <c r="A2107" s="462">
        <v>2765</v>
      </c>
      <c r="B2107" s="276" t="s">
        <v>2145</v>
      </c>
      <c r="C2107" s="462" t="s">
        <v>30</v>
      </c>
      <c r="D2107" s="463">
        <v>0</v>
      </c>
    </row>
    <row r="2108" spans="1:4">
      <c r="A2108" s="462">
        <v>2766</v>
      </c>
      <c r="B2108" s="276" t="s">
        <v>2146</v>
      </c>
      <c r="C2108" s="462" t="s">
        <v>30</v>
      </c>
      <c r="D2108" s="463">
        <v>0</v>
      </c>
    </row>
    <row r="2109" spans="1:4">
      <c r="A2109" s="462">
        <v>2767</v>
      </c>
      <c r="B2109" s="276" t="s">
        <v>2147</v>
      </c>
      <c r="C2109" s="462" t="s">
        <v>27</v>
      </c>
      <c r="D2109" s="463">
        <v>0</v>
      </c>
    </row>
    <row r="2110" spans="1:4">
      <c r="A2110" s="462">
        <v>2768</v>
      </c>
      <c r="B2110" s="276" t="s">
        <v>2148</v>
      </c>
      <c r="C2110" s="462" t="s">
        <v>27</v>
      </c>
      <c r="D2110" s="463">
        <v>0</v>
      </c>
    </row>
    <row r="2111" spans="1:4">
      <c r="A2111" s="462">
        <v>2769</v>
      </c>
      <c r="B2111" s="276" t="s">
        <v>2149</v>
      </c>
      <c r="C2111" s="462" t="s">
        <v>30</v>
      </c>
      <c r="D2111" s="463">
        <v>0</v>
      </c>
    </row>
    <row r="2112" spans="1:4">
      <c r="A2112" s="462">
        <v>2770</v>
      </c>
      <c r="B2112" s="276" t="s">
        <v>2150</v>
      </c>
      <c r="C2112" s="462" t="s">
        <v>27</v>
      </c>
      <c r="D2112" s="463">
        <v>0</v>
      </c>
    </row>
    <row r="2113" spans="1:4">
      <c r="A2113" s="462">
        <v>2771</v>
      </c>
      <c r="B2113" s="276" t="s">
        <v>2151</v>
      </c>
      <c r="C2113" s="462" t="s">
        <v>27</v>
      </c>
      <c r="D2113" s="463">
        <v>0</v>
      </c>
    </row>
    <row r="2114" spans="1:4">
      <c r="A2114" s="462">
        <v>2773</v>
      </c>
      <c r="B2114" s="276" t="s">
        <v>2152</v>
      </c>
      <c r="C2114" s="462" t="s">
        <v>27</v>
      </c>
      <c r="D2114" s="463">
        <v>0</v>
      </c>
    </row>
    <row r="2115" spans="1:4">
      <c r="A2115" s="462">
        <v>2774</v>
      </c>
      <c r="B2115" s="276" t="s">
        <v>2153</v>
      </c>
      <c r="C2115" s="462" t="s">
        <v>27</v>
      </c>
      <c r="D2115" s="463">
        <v>0</v>
      </c>
    </row>
    <row r="2116" spans="1:4">
      <c r="A2116" s="462">
        <v>2776</v>
      </c>
      <c r="B2116" s="276" t="s">
        <v>2154</v>
      </c>
      <c r="C2116" s="462" t="s">
        <v>27</v>
      </c>
      <c r="D2116" s="463">
        <v>0</v>
      </c>
    </row>
    <row r="2117" spans="1:4">
      <c r="A2117" s="462">
        <v>2778</v>
      </c>
      <c r="B2117" s="276" t="s">
        <v>2155</v>
      </c>
      <c r="C2117" s="462" t="s">
        <v>27</v>
      </c>
      <c r="D2117" s="463">
        <v>0</v>
      </c>
    </row>
    <row r="2118" spans="1:4">
      <c r="A2118" s="462">
        <v>2779</v>
      </c>
      <c r="B2118" s="276" t="s">
        <v>2156</v>
      </c>
      <c r="C2118" s="462" t="s">
        <v>27</v>
      </c>
      <c r="D2118" s="463">
        <v>0</v>
      </c>
    </row>
    <row r="2119" spans="1:4">
      <c r="A2119" s="462">
        <v>2780</v>
      </c>
      <c r="B2119" s="276" t="s">
        <v>2157</v>
      </c>
      <c r="C2119" s="462" t="s">
        <v>27</v>
      </c>
      <c r="D2119" s="463">
        <v>0</v>
      </c>
    </row>
    <row r="2120" spans="1:4">
      <c r="A2120" s="462">
        <v>2781</v>
      </c>
      <c r="B2120" s="276" t="s">
        <v>2158</v>
      </c>
      <c r="C2120" s="462" t="s">
        <v>27</v>
      </c>
      <c r="D2120" s="463">
        <v>0</v>
      </c>
    </row>
    <row r="2121" spans="1:4">
      <c r="A2121" s="462">
        <v>2782</v>
      </c>
      <c r="B2121" s="276" t="s">
        <v>2159</v>
      </c>
      <c r="C2121" s="462" t="s">
        <v>27</v>
      </c>
      <c r="D2121" s="463">
        <v>0</v>
      </c>
    </row>
    <row r="2122" spans="1:4">
      <c r="A2122" s="462">
        <v>2783</v>
      </c>
      <c r="B2122" s="276" t="s">
        <v>2160</v>
      </c>
      <c r="C2122" s="462" t="s">
        <v>27</v>
      </c>
      <c r="D2122" s="463">
        <v>224683</v>
      </c>
    </row>
    <row r="2123" spans="1:4">
      <c r="A2123" s="462">
        <v>2784</v>
      </c>
      <c r="B2123" s="276" t="s">
        <v>2161</v>
      </c>
      <c r="C2123" s="462" t="s">
        <v>27</v>
      </c>
      <c r="D2123" s="463">
        <v>0</v>
      </c>
    </row>
    <row r="2124" spans="1:4">
      <c r="A2124" s="462">
        <v>2785</v>
      </c>
      <c r="B2124" s="276" t="s">
        <v>2162</v>
      </c>
      <c r="C2124" s="462" t="s">
        <v>27</v>
      </c>
      <c r="D2124" s="463">
        <v>0</v>
      </c>
    </row>
    <row r="2125" spans="1:4">
      <c r="A2125" s="462">
        <v>2786</v>
      </c>
      <c r="B2125" s="276" t="s">
        <v>2159</v>
      </c>
      <c r="C2125" s="462" t="s">
        <v>27</v>
      </c>
      <c r="D2125" s="463">
        <v>0</v>
      </c>
    </row>
    <row r="2126" spans="1:4">
      <c r="A2126" s="462">
        <v>2787</v>
      </c>
      <c r="B2126" s="276" t="s">
        <v>2163</v>
      </c>
      <c r="C2126" s="462" t="s">
        <v>27</v>
      </c>
      <c r="D2126" s="463">
        <v>0</v>
      </c>
    </row>
    <row r="2127" spans="1:4">
      <c r="A2127" s="462">
        <v>2788</v>
      </c>
      <c r="B2127" s="276" t="s">
        <v>2164</v>
      </c>
      <c r="C2127" s="462" t="s">
        <v>27</v>
      </c>
      <c r="D2127" s="463">
        <v>0</v>
      </c>
    </row>
    <row r="2128" spans="1:4">
      <c r="A2128" s="462">
        <v>2789</v>
      </c>
      <c r="B2128" s="276" t="s">
        <v>2165</v>
      </c>
      <c r="C2128" s="462" t="s">
        <v>27</v>
      </c>
      <c r="D2128" s="463">
        <v>0</v>
      </c>
    </row>
    <row r="2129" spans="1:4">
      <c r="A2129" s="462">
        <v>2790</v>
      </c>
      <c r="B2129" s="276" t="s">
        <v>2166</v>
      </c>
      <c r="C2129" s="462" t="s">
        <v>27</v>
      </c>
      <c r="D2129" s="463">
        <v>0</v>
      </c>
    </row>
    <row r="2130" spans="1:4">
      <c r="A2130" s="462">
        <v>2791</v>
      </c>
      <c r="B2130" s="276" t="s">
        <v>2167</v>
      </c>
      <c r="C2130" s="462" t="s">
        <v>27</v>
      </c>
      <c r="D2130" s="463">
        <v>0</v>
      </c>
    </row>
    <row r="2131" spans="1:4">
      <c r="A2131" s="462">
        <v>2792</v>
      </c>
      <c r="B2131" s="276" t="s">
        <v>2168</v>
      </c>
      <c r="C2131" s="462" t="s">
        <v>27</v>
      </c>
      <c r="D2131" s="463">
        <v>0</v>
      </c>
    </row>
    <row r="2132" spans="1:4">
      <c r="A2132" s="462">
        <v>2794</v>
      </c>
      <c r="B2132" s="276" t="s">
        <v>2169</v>
      </c>
      <c r="C2132" s="462" t="s">
        <v>27</v>
      </c>
      <c r="D2132" s="463">
        <v>106888</v>
      </c>
    </row>
    <row r="2133" spans="1:4">
      <c r="A2133" s="462">
        <v>2795</v>
      </c>
      <c r="B2133" s="276" t="s">
        <v>2170</v>
      </c>
      <c r="C2133" s="462" t="s">
        <v>27</v>
      </c>
      <c r="D2133" s="463">
        <v>0</v>
      </c>
    </row>
    <row r="2134" spans="1:4">
      <c r="A2134" s="462">
        <v>2796</v>
      </c>
      <c r="B2134" s="276" t="s">
        <v>2171</v>
      </c>
      <c r="C2134" s="462" t="s">
        <v>27</v>
      </c>
      <c r="D2134" s="463">
        <v>626467</v>
      </c>
    </row>
    <row r="2135" spans="1:4">
      <c r="A2135" s="462">
        <v>2797</v>
      </c>
      <c r="B2135" s="276" t="s">
        <v>2172</v>
      </c>
      <c r="C2135" s="462" t="s">
        <v>27</v>
      </c>
      <c r="D2135" s="463">
        <v>0</v>
      </c>
    </row>
    <row r="2136" spans="1:4">
      <c r="A2136" s="462">
        <v>2799</v>
      </c>
      <c r="B2136" s="276" t="s">
        <v>2173</v>
      </c>
      <c r="C2136" s="462" t="s">
        <v>27</v>
      </c>
      <c r="D2136" s="463">
        <v>0</v>
      </c>
    </row>
    <row r="2137" spans="1:4">
      <c r="A2137" s="462">
        <v>2800</v>
      </c>
      <c r="B2137" s="276" t="s">
        <v>2174</v>
      </c>
      <c r="C2137" s="462" t="s">
        <v>27</v>
      </c>
      <c r="D2137" s="463">
        <v>0</v>
      </c>
    </row>
    <row r="2138" spans="1:4">
      <c r="A2138" s="462">
        <v>2801</v>
      </c>
      <c r="B2138" s="276" t="s">
        <v>2175</v>
      </c>
      <c r="C2138" s="462" t="s">
        <v>27</v>
      </c>
      <c r="D2138" s="463">
        <v>0</v>
      </c>
    </row>
    <row r="2139" spans="1:4">
      <c r="A2139" s="462">
        <v>2802</v>
      </c>
      <c r="B2139" s="276" t="s">
        <v>2176</v>
      </c>
      <c r="C2139" s="462" t="s">
        <v>27</v>
      </c>
      <c r="D2139" s="463">
        <v>1478</v>
      </c>
    </row>
    <row r="2140" spans="1:4">
      <c r="A2140" s="462">
        <v>2803</v>
      </c>
      <c r="B2140" s="276" t="s">
        <v>2177</v>
      </c>
      <c r="C2140" s="462" t="s">
        <v>27</v>
      </c>
      <c r="D2140" s="463">
        <v>0</v>
      </c>
    </row>
    <row r="2141" spans="1:4">
      <c r="A2141" s="462">
        <v>2804</v>
      </c>
      <c r="B2141" s="276" t="s">
        <v>2178</v>
      </c>
      <c r="C2141" s="462" t="s">
        <v>1122</v>
      </c>
      <c r="D2141" s="463">
        <v>122563</v>
      </c>
    </row>
    <row r="2142" spans="1:4">
      <c r="A2142" s="462">
        <v>2806</v>
      </c>
      <c r="B2142" s="276" t="s">
        <v>2179</v>
      </c>
      <c r="C2142" s="462" t="s">
        <v>27</v>
      </c>
      <c r="D2142" s="463">
        <v>0</v>
      </c>
    </row>
    <row r="2143" spans="1:4">
      <c r="A2143" s="462">
        <v>2807</v>
      </c>
      <c r="B2143" s="276" t="s">
        <v>2180</v>
      </c>
      <c r="C2143" s="462" t="s">
        <v>27</v>
      </c>
      <c r="D2143" s="463">
        <v>0</v>
      </c>
    </row>
    <row r="2144" spans="1:4">
      <c r="A2144" s="462">
        <v>2808</v>
      </c>
      <c r="B2144" s="276" t="s">
        <v>2181</v>
      </c>
      <c r="C2144" s="462" t="s">
        <v>27</v>
      </c>
      <c r="D2144" s="463">
        <v>159322.65</v>
      </c>
    </row>
    <row r="2145" spans="1:4">
      <c r="A2145" s="462">
        <v>2809</v>
      </c>
      <c r="B2145" s="276" t="s">
        <v>2182</v>
      </c>
      <c r="C2145" s="462" t="s">
        <v>27</v>
      </c>
      <c r="D2145" s="463">
        <v>0</v>
      </c>
    </row>
    <row r="2146" spans="1:4">
      <c r="A2146" s="462">
        <v>2810</v>
      </c>
      <c r="B2146" s="276" t="s">
        <v>2183</v>
      </c>
      <c r="C2146" s="462" t="s">
        <v>27</v>
      </c>
      <c r="D2146" s="463">
        <v>61622.96</v>
      </c>
    </row>
    <row r="2147" spans="1:4">
      <c r="A2147" s="462">
        <v>2811</v>
      </c>
      <c r="B2147" s="276" t="s">
        <v>2184</v>
      </c>
      <c r="C2147" s="462" t="s">
        <v>27</v>
      </c>
      <c r="D2147" s="463">
        <v>97498</v>
      </c>
    </row>
    <row r="2148" spans="1:4">
      <c r="A2148" s="462">
        <v>2812</v>
      </c>
      <c r="B2148" s="276" t="s">
        <v>2185</v>
      </c>
      <c r="C2148" s="462" t="s">
        <v>44</v>
      </c>
      <c r="D2148" s="463">
        <v>0</v>
      </c>
    </row>
    <row r="2149" spans="1:4">
      <c r="A2149" s="462">
        <v>2813</v>
      </c>
      <c r="B2149" s="276" t="s">
        <v>2186</v>
      </c>
      <c r="C2149" s="462" t="s">
        <v>44</v>
      </c>
      <c r="D2149" s="463">
        <v>0</v>
      </c>
    </row>
    <row r="2150" spans="1:4">
      <c r="A2150" s="462">
        <v>2814</v>
      </c>
      <c r="B2150" s="276" t="s">
        <v>2187</v>
      </c>
      <c r="C2150" s="462" t="s">
        <v>44</v>
      </c>
      <c r="D2150" s="463">
        <v>0</v>
      </c>
    </row>
    <row r="2151" spans="1:4">
      <c r="A2151" s="462">
        <v>2815</v>
      </c>
      <c r="B2151" s="276" t="s">
        <v>2188</v>
      </c>
      <c r="C2151" s="462" t="s">
        <v>44</v>
      </c>
      <c r="D2151" s="463">
        <v>0</v>
      </c>
    </row>
    <row r="2152" spans="1:4">
      <c r="A2152" s="462">
        <v>2816</v>
      </c>
      <c r="B2152" s="276" t="s">
        <v>2189</v>
      </c>
      <c r="C2152" s="462" t="s">
        <v>30</v>
      </c>
      <c r="D2152" s="463">
        <v>0</v>
      </c>
    </row>
    <row r="2153" spans="1:4">
      <c r="A2153" s="462">
        <v>2817</v>
      </c>
      <c r="B2153" s="276" t="s">
        <v>2190</v>
      </c>
      <c r="C2153" s="462" t="s">
        <v>83</v>
      </c>
      <c r="D2153" s="463">
        <v>0</v>
      </c>
    </row>
    <row r="2154" spans="1:4">
      <c r="A2154" s="462">
        <v>2818</v>
      </c>
      <c r="B2154" s="276" t="s">
        <v>2191</v>
      </c>
      <c r="C2154" s="462" t="s">
        <v>83</v>
      </c>
      <c r="D2154" s="463">
        <v>0</v>
      </c>
    </row>
    <row r="2155" spans="1:4">
      <c r="A2155" s="462">
        <v>2819</v>
      </c>
      <c r="B2155" s="276" t="s">
        <v>2192</v>
      </c>
      <c r="C2155" s="462" t="s">
        <v>83</v>
      </c>
      <c r="D2155" s="463">
        <v>406166</v>
      </c>
    </row>
    <row r="2156" spans="1:4">
      <c r="A2156" s="462">
        <v>2820</v>
      </c>
      <c r="B2156" s="276" t="s">
        <v>2193</v>
      </c>
      <c r="C2156" s="462" t="s">
        <v>83</v>
      </c>
      <c r="D2156" s="463">
        <v>700027</v>
      </c>
    </row>
    <row r="2157" spans="1:4">
      <c r="A2157" s="462">
        <v>2821</v>
      </c>
      <c r="B2157" s="276" t="s">
        <v>2194</v>
      </c>
      <c r="C2157" s="462" t="s">
        <v>83</v>
      </c>
      <c r="D2157" s="463">
        <v>0</v>
      </c>
    </row>
    <row r="2158" spans="1:4">
      <c r="A2158" s="462">
        <v>2822</v>
      </c>
      <c r="B2158" s="276" t="s">
        <v>2195</v>
      </c>
      <c r="C2158" s="462" t="s">
        <v>83</v>
      </c>
      <c r="D2158" s="463">
        <v>487527.99</v>
      </c>
    </row>
    <row r="2159" spans="1:4">
      <c r="A2159" s="462">
        <v>2823</v>
      </c>
      <c r="B2159" s="276" t="s">
        <v>2196</v>
      </c>
      <c r="C2159" s="462" t="s">
        <v>83</v>
      </c>
      <c r="D2159" s="463">
        <v>0</v>
      </c>
    </row>
    <row r="2160" spans="1:4">
      <c r="A2160" s="462">
        <v>2824</v>
      </c>
      <c r="B2160" s="276" t="s">
        <v>2197</v>
      </c>
      <c r="C2160" s="462" t="s">
        <v>83</v>
      </c>
      <c r="D2160" s="463">
        <v>0</v>
      </c>
    </row>
    <row r="2161" spans="1:4">
      <c r="A2161" s="462">
        <v>2825</v>
      </c>
      <c r="B2161" s="276" t="s">
        <v>2198</v>
      </c>
      <c r="C2161" s="462" t="s">
        <v>83</v>
      </c>
      <c r="D2161" s="463">
        <v>0</v>
      </c>
    </row>
    <row r="2162" spans="1:4">
      <c r="A2162" s="462">
        <v>2827</v>
      </c>
      <c r="B2162" s="276" t="s">
        <v>2199</v>
      </c>
      <c r="C2162" s="462" t="s">
        <v>44</v>
      </c>
      <c r="D2162" s="463">
        <v>0</v>
      </c>
    </row>
    <row r="2163" spans="1:4">
      <c r="A2163" s="462">
        <v>2828</v>
      </c>
      <c r="B2163" s="276" t="s">
        <v>2200</v>
      </c>
      <c r="C2163" s="462" t="s">
        <v>44</v>
      </c>
      <c r="D2163" s="463">
        <v>0</v>
      </c>
    </row>
    <row r="2164" spans="1:4">
      <c r="A2164" s="462">
        <v>2829</v>
      </c>
      <c r="B2164" s="276" t="s">
        <v>2201</v>
      </c>
      <c r="C2164" s="462" t="s">
        <v>44</v>
      </c>
      <c r="D2164" s="463">
        <v>0</v>
      </c>
    </row>
    <row r="2165" spans="1:4">
      <c r="A2165" s="462">
        <v>2830</v>
      </c>
      <c r="B2165" s="276" t="s">
        <v>2202</v>
      </c>
      <c r="C2165" s="462" t="s">
        <v>44</v>
      </c>
      <c r="D2165" s="463">
        <v>0</v>
      </c>
    </row>
    <row r="2166" spans="1:4">
      <c r="A2166" s="462">
        <v>2831</v>
      </c>
      <c r="B2166" s="276" t="s">
        <v>2203</v>
      </c>
      <c r="C2166" s="462" t="s">
        <v>30</v>
      </c>
      <c r="D2166" s="463">
        <v>0</v>
      </c>
    </row>
    <row r="2167" spans="1:4">
      <c r="A2167" s="462">
        <v>2832</v>
      </c>
      <c r="B2167" s="276" t="s">
        <v>2204</v>
      </c>
      <c r="C2167" s="462" t="s">
        <v>30</v>
      </c>
      <c r="D2167" s="463">
        <v>0</v>
      </c>
    </row>
    <row r="2168" spans="1:4">
      <c r="A2168" s="462">
        <v>2833</v>
      </c>
      <c r="B2168" s="276" t="s">
        <v>2205</v>
      </c>
      <c r="C2168" s="462" t="s">
        <v>30</v>
      </c>
      <c r="D2168" s="463">
        <v>1425</v>
      </c>
    </row>
    <row r="2169" spans="1:4">
      <c r="A2169" s="462">
        <v>2834</v>
      </c>
      <c r="B2169" s="276" t="s">
        <v>2206</v>
      </c>
      <c r="C2169" s="462" t="s">
        <v>27</v>
      </c>
      <c r="D2169" s="463">
        <v>0</v>
      </c>
    </row>
    <row r="2170" spans="1:4">
      <c r="A2170" s="462">
        <v>2835</v>
      </c>
      <c r="B2170" s="276" t="s">
        <v>2207</v>
      </c>
      <c r="C2170" s="462" t="s">
        <v>27</v>
      </c>
      <c r="D2170" s="463">
        <v>0</v>
      </c>
    </row>
    <row r="2171" spans="1:4">
      <c r="A2171" s="462">
        <v>2836</v>
      </c>
      <c r="B2171" s="276" t="s">
        <v>2208</v>
      </c>
      <c r="C2171" s="462" t="s">
        <v>27</v>
      </c>
      <c r="D2171" s="463">
        <v>0</v>
      </c>
    </row>
    <row r="2172" spans="1:4">
      <c r="A2172" s="462">
        <v>2837</v>
      </c>
      <c r="B2172" s="276" t="s">
        <v>2209</v>
      </c>
      <c r="C2172" s="462" t="s">
        <v>148</v>
      </c>
      <c r="D2172" s="463">
        <v>0</v>
      </c>
    </row>
    <row r="2173" spans="1:4">
      <c r="A2173" s="462">
        <v>2838</v>
      </c>
      <c r="B2173" s="276" t="s">
        <v>2210</v>
      </c>
      <c r="C2173" s="462" t="s">
        <v>44</v>
      </c>
      <c r="D2173" s="463">
        <v>0</v>
      </c>
    </row>
    <row r="2174" spans="1:4">
      <c r="A2174" s="462">
        <v>2839</v>
      </c>
      <c r="B2174" s="276" t="s">
        <v>2211</v>
      </c>
      <c r="C2174" s="462" t="s">
        <v>44</v>
      </c>
      <c r="D2174" s="463">
        <v>0</v>
      </c>
    </row>
    <row r="2175" spans="1:4">
      <c r="A2175" s="462">
        <v>2843</v>
      </c>
      <c r="B2175" s="276" t="s">
        <v>2212</v>
      </c>
      <c r="C2175" s="462" t="s">
        <v>32</v>
      </c>
      <c r="D2175" s="463">
        <v>0</v>
      </c>
    </row>
    <row r="2176" spans="1:4">
      <c r="A2176" s="462">
        <v>2847</v>
      </c>
      <c r="B2176" s="276" t="s">
        <v>2213</v>
      </c>
      <c r="C2176" s="462" t="s">
        <v>27</v>
      </c>
      <c r="D2176" s="463">
        <v>71513</v>
      </c>
    </row>
    <row r="2177" spans="1:4">
      <c r="A2177" s="462">
        <v>2848</v>
      </c>
      <c r="B2177" s="276" t="s">
        <v>2214</v>
      </c>
      <c r="C2177" s="462" t="s">
        <v>44</v>
      </c>
      <c r="D2177" s="463">
        <v>0</v>
      </c>
    </row>
    <row r="2178" spans="1:4">
      <c r="A2178" s="462">
        <v>2849</v>
      </c>
      <c r="B2178" s="276" t="s">
        <v>2215</v>
      </c>
      <c r="C2178" s="462" t="s">
        <v>32</v>
      </c>
      <c r="D2178" s="463">
        <v>0</v>
      </c>
    </row>
    <row r="2179" spans="1:4">
      <c r="A2179" s="462">
        <v>2850</v>
      </c>
      <c r="B2179" s="276" t="s">
        <v>2216</v>
      </c>
      <c r="C2179" s="462" t="s">
        <v>32</v>
      </c>
      <c r="D2179" s="463">
        <v>22922</v>
      </c>
    </row>
    <row r="2180" spans="1:4">
      <c r="A2180" s="462">
        <v>2851</v>
      </c>
      <c r="B2180" s="276" t="s">
        <v>2217</v>
      </c>
      <c r="C2180" s="462" t="s">
        <v>27</v>
      </c>
      <c r="D2180" s="463">
        <v>0</v>
      </c>
    </row>
    <row r="2181" spans="1:4">
      <c r="A2181" s="462">
        <v>2852</v>
      </c>
      <c r="B2181" s="276" t="s">
        <v>2218</v>
      </c>
      <c r="C2181" s="462" t="s">
        <v>32</v>
      </c>
      <c r="D2181" s="463">
        <v>0</v>
      </c>
    </row>
    <row r="2182" spans="1:4">
      <c r="A2182" s="462">
        <v>2857</v>
      </c>
      <c r="B2182" s="276" t="s">
        <v>2219</v>
      </c>
      <c r="C2182" s="462" t="s">
        <v>27</v>
      </c>
      <c r="D2182" s="463">
        <v>116543</v>
      </c>
    </row>
    <row r="2183" spans="1:4">
      <c r="A2183" s="462">
        <v>2859</v>
      </c>
      <c r="B2183" s="276" t="s">
        <v>2220</v>
      </c>
      <c r="C2183" s="462" t="s">
        <v>44</v>
      </c>
      <c r="D2183" s="463">
        <v>0</v>
      </c>
    </row>
    <row r="2184" spans="1:4">
      <c r="A2184" s="462">
        <v>2861</v>
      </c>
      <c r="B2184" s="276" t="s">
        <v>2221</v>
      </c>
      <c r="C2184" s="462" t="s">
        <v>44</v>
      </c>
      <c r="D2184" s="463">
        <v>0</v>
      </c>
    </row>
    <row r="2185" spans="1:4">
      <c r="A2185" s="462">
        <v>2863</v>
      </c>
      <c r="B2185" s="276" t="s">
        <v>2222</v>
      </c>
      <c r="C2185" s="462" t="s">
        <v>2223</v>
      </c>
      <c r="D2185" s="463">
        <v>0</v>
      </c>
    </row>
    <row r="2186" spans="1:4">
      <c r="A2186" s="462">
        <v>2869</v>
      </c>
      <c r="B2186" s="276" t="s">
        <v>2224</v>
      </c>
      <c r="C2186" s="462" t="s">
        <v>2223</v>
      </c>
      <c r="D2186" s="463">
        <v>0</v>
      </c>
    </row>
    <row r="2187" spans="1:4">
      <c r="A2187" s="462">
        <v>2876</v>
      </c>
      <c r="B2187" s="276" t="s">
        <v>2225</v>
      </c>
      <c r="C2187" s="462" t="s">
        <v>30</v>
      </c>
      <c r="D2187" s="463">
        <v>8134</v>
      </c>
    </row>
    <row r="2188" spans="1:4">
      <c r="A2188" s="462">
        <v>2877</v>
      </c>
      <c r="B2188" s="276" t="s">
        <v>2226</v>
      </c>
      <c r="C2188" s="462" t="s">
        <v>30</v>
      </c>
      <c r="D2188" s="463">
        <v>5807</v>
      </c>
    </row>
    <row r="2189" spans="1:4">
      <c r="A2189" s="462">
        <v>2878</v>
      </c>
      <c r="B2189" s="276" t="s">
        <v>2227</v>
      </c>
      <c r="C2189" s="462" t="s">
        <v>30</v>
      </c>
      <c r="D2189" s="463">
        <v>0</v>
      </c>
    </row>
    <row r="2190" spans="1:4">
      <c r="A2190" s="462">
        <v>2879</v>
      </c>
      <c r="B2190" s="276" t="s">
        <v>2228</v>
      </c>
      <c r="C2190" s="462" t="s">
        <v>30</v>
      </c>
      <c r="D2190" s="463">
        <v>0</v>
      </c>
    </row>
    <row r="2191" spans="1:4">
      <c r="A2191" s="462">
        <v>2880</v>
      </c>
      <c r="B2191" s="276" t="s">
        <v>2229</v>
      </c>
      <c r="C2191" s="462" t="s">
        <v>30</v>
      </c>
      <c r="D2191" s="463">
        <v>0</v>
      </c>
    </row>
    <row r="2192" spans="1:4">
      <c r="A2192" s="462">
        <v>2885</v>
      </c>
      <c r="B2192" s="276" t="s">
        <v>2230</v>
      </c>
      <c r="C2192" s="462" t="s">
        <v>2223</v>
      </c>
      <c r="D2192" s="463">
        <v>0</v>
      </c>
    </row>
    <row r="2193" spans="1:4">
      <c r="A2193" s="462">
        <v>2887</v>
      </c>
      <c r="B2193" s="276" t="s">
        <v>2231</v>
      </c>
      <c r="C2193" s="462" t="s">
        <v>44</v>
      </c>
      <c r="D2193" s="463">
        <v>0</v>
      </c>
    </row>
    <row r="2194" spans="1:4">
      <c r="A2194" s="462">
        <v>2888</v>
      </c>
      <c r="B2194" s="276" t="s">
        <v>2232</v>
      </c>
      <c r="C2194" s="462" t="s">
        <v>44</v>
      </c>
      <c r="D2194" s="463">
        <v>0</v>
      </c>
    </row>
    <row r="2195" spans="1:4">
      <c r="A2195" s="462">
        <v>2892</v>
      </c>
      <c r="B2195" s="276" t="s">
        <v>2233</v>
      </c>
      <c r="C2195" s="462" t="s">
        <v>44</v>
      </c>
      <c r="D2195" s="463">
        <v>0</v>
      </c>
    </row>
    <row r="2196" spans="1:4">
      <c r="A2196" s="462">
        <v>2898</v>
      </c>
      <c r="B2196" s="276" t="s">
        <v>2234</v>
      </c>
      <c r="C2196" s="462" t="s">
        <v>27</v>
      </c>
      <c r="D2196" s="463">
        <v>0</v>
      </c>
    </row>
    <row r="2197" spans="1:4">
      <c r="A2197" s="462">
        <v>2903</v>
      </c>
      <c r="B2197" s="276" t="s">
        <v>2235</v>
      </c>
      <c r="C2197" s="462" t="s">
        <v>27</v>
      </c>
      <c r="D2197" s="463">
        <v>0</v>
      </c>
    </row>
    <row r="2198" spans="1:4">
      <c r="A2198" s="462">
        <v>2909</v>
      </c>
      <c r="B2198" s="276" t="s">
        <v>2236</v>
      </c>
      <c r="C2198" s="462" t="s">
        <v>27</v>
      </c>
      <c r="D2198" s="463">
        <v>0</v>
      </c>
    </row>
    <row r="2199" spans="1:4">
      <c r="A2199" s="462">
        <v>2910</v>
      </c>
      <c r="B2199" s="276" t="s">
        <v>2237</v>
      </c>
      <c r="C2199" s="462" t="s">
        <v>27</v>
      </c>
      <c r="D2199" s="463">
        <v>1216</v>
      </c>
    </row>
    <row r="2200" spans="1:4">
      <c r="A2200" s="462">
        <v>2914</v>
      </c>
      <c r="B2200" s="276" t="s">
        <v>2238</v>
      </c>
      <c r="C2200" s="462" t="s">
        <v>1122</v>
      </c>
      <c r="D2200" s="463">
        <v>64200</v>
      </c>
    </row>
    <row r="2201" spans="1:4">
      <c r="A2201" s="462">
        <v>2915</v>
      </c>
      <c r="B2201" s="276" t="s">
        <v>2239</v>
      </c>
      <c r="C2201" s="462" t="s">
        <v>1122</v>
      </c>
      <c r="D2201" s="463">
        <v>61282</v>
      </c>
    </row>
    <row r="2202" spans="1:4">
      <c r="A2202" s="462">
        <v>2917</v>
      </c>
      <c r="B2202" s="276" t="s">
        <v>2240</v>
      </c>
      <c r="C2202" s="462" t="s">
        <v>32</v>
      </c>
      <c r="D2202" s="463">
        <v>5057</v>
      </c>
    </row>
    <row r="2203" spans="1:4">
      <c r="A2203" s="462">
        <v>2918</v>
      </c>
      <c r="B2203" s="276" t="s">
        <v>2241</v>
      </c>
      <c r="C2203" s="462" t="s">
        <v>32</v>
      </c>
      <c r="D2203" s="463">
        <v>4771</v>
      </c>
    </row>
    <row r="2204" spans="1:4">
      <c r="A2204" s="462">
        <v>2919</v>
      </c>
      <c r="B2204" s="276" t="s">
        <v>2242</v>
      </c>
      <c r="C2204" s="462" t="s">
        <v>32</v>
      </c>
      <c r="D2204" s="463">
        <v>2760</v>
      </c>
    </row>
    <row r="2205" spans="1:4">
      <c r="A2205" s="462">
        <v>2920</v>
      </c>
      <c r="B2205" s="276" t="s">
        <v>2243</v>
      </c>
      <c r="C2205" s="462" t="s">
        <v>30</v>
      </c>
      <c r="D2205" s="463">
        <v>8682</v>
      </c>
    </row>
    <row r="2206" spans="1:4">
      <c r="A2206" s="462">
        <v>2921</v>
      </c>
      <c r="B2206" s="276" t="s">
        <v>2244</v>
      </c>
      <c r="C2206" s="462" t="s">
        <v>32</v>
      </c>
      <c r="D2206" s="463">
        <v>2760</v>
      </c>
    </row>
    <row r="2207" spans="1:4">
      <c r="A2207" s="462">
        <v>2924</v>
      </c>
      <c r="B2207" s="276" t="s">
        <v>2245</v>
      </c>
      <c r="C2207" s="462" t="s">
        <v>27</v>
      </c>
      <c r="D2207" s="463">
        <v>0</v>
      </c>
    </row>
    <row r="2208" spans="1:4">
      <c r="A2208" s="462">
        <v>2925</v>
      </c>
      <c r="B2208" s="276" t="s">
        <v>2246</v>
      </c>
      <c r="C2208" s="462" t="s">
        <v>27</v>
      </c>
      <c r="D2208" s="463">
        <v>0</v>
      </c>
    </row>
    <row r="2209" spans="1:4">
      <c r="A2209" s="462">
        <v>2926</v>
      </c>
      <c r="B2209" s="276" t="s">
        <v>2247</v>
      </c>
      <c r="C2209" s="462" t="s">
        <v>27</v>
      </c>
      <c r="D2209" s="463">
        <v>0</v>
      </c>
    </row>
    <row r="2210" spans="1:4">
      <c r="A2210" s="462">
        <v>2927</v>
      </c>
      <c r="B2210" s="276" t="s">
        <v>2248</v>
      </c>
      <c r="C2210" s="462" t="s">
        <v>27</v>
      </c>
      <c r="D2210" s="463">
        <v>0</v>
      </c>
    </row>
    <row r="2211" spans="1:4">
      <c r="A2211" s="462">
        <v>2929</v>
      </c>
      <c r="B2211" s="276" t="s">
        <v>2249</v>
      </c>
      <c r="C2211" s="462" t="s">
        <v>27</v>
      </c>
      <c r="D2211" s="463">
        <v>0</v>
      </c>
    </row>
    <row r="2212" spans="1:4">
      <c r="A2212" s="462">
        <v>2930</v>
      </c>
      <c r="B2212" s="276" t="s">
        <v>2250</v>
      </c>
      <c r="C2212" s="462" t="s">
        <v>27</v>
      </c>
      <c r="D2212" s="463">
        <v>0</v>
      </c>
    </row>
    <row r="2213" spans="1:4">
      <c r="A2213" s="462">
        <v>2931</v>
      </c>
      <c r="B2213" s="276" t="s">
        <v>2251</v>
      </c>
      <c r="C2213" s="462" t="s">
        <v>27</v>
      </c>
      <c r="D2213" s="463">
        <v>0</v>
      </c>
    </row>
    <row r="2214" spans="1:4">
      <c r="A2214" s="462">
        <v>2934</v>
      </c>
      <c r="B2214" s="276" t="s">
        <v>2252</v>
      </c>
      <c r="C2214" s="462" t="s">
        <v>27</v>
      </c>
      <c r="D2214" s="463">
        <v>3711.24</v>
      </c>
    </row>
    <row r="2215" spans="1:4">
      <c r="A2215" s="462">
        <v>2935</v>
      </c>
      <c r="B2215" s="276" t="s">
        <v>2253</v>
      </c>
      <c r="C2215" s="462" t="s">
        <v>32</v>
      </c>
      <c r="D2215" s="463">
        <v>7866</v>
      </c>
    </row>
    <row r="2216" spans="1:4">
      <c r="A2216" s="462">
        <v>2937</v>
      </c>
      <c r="B2216" s="276" t="s">
        <v>2254</v>
      </c>
      <c r="C2216" s="462" t="s">
        <v>1122</v>
      </c>
      <c r="D2216" s="463">
        <v>116727</v>
      </c>
    </row>
    <row r="2217" spans="1:4">
      <c r="A2217" s="462">
        <v>2938</v>
      </c>
      <c r="B2217" s="276" t="s">
        <v>2255</v>
      </c>
      <c r="C2217" s="462" t="s">
        <v>44</v>
      </c>
      <c r="D2217" s="463">
        <v>0</v>
      </c>
    </row>
    <row r="2218" spans="1:4">
      <c r="A2218" s="462">
        <v>2939</v>
      </c>
      <c r="B2218" s="276" t="s">
        <v>2256</v>
      </c>
      <c r="C2218" s="462" t="s">
        <v>44</v>
      </c>
      <c r="D2218" s="463">
        <v>0</v>
      </c>
    </row>
    <row r="2219" spans="1:4">
      <c r="A2219" s="462">
        <v>2940</v>
      </c>
      <c r="B2219" s="276" t="s">
        <v>2257</v>
      </c>
      <c r="C2219" s="462" t="s">
        <v>44</v>
      </c>
      <c r="D2219" s="463">
        <v>0</v>
      </c>
    </row>
    <row r="2220" spans="1:4">
      <c r="A2220" s="462">
        <v>2941</v>
      </c>
      <c r="B2220" s="276" t="s">
        <v>2258</v>
      </c>
      <c r="C2220" s="462" t="s">
        <v>44</v>
      </c>
      <c r="D2220" s="463">
        <v>0</v>
      </c>
    </row>
    <row r="2221" spans="1:4">
      <c r="A2221" s="462">
        <v>2943</v>
      </c>
      <c r="B2221" s="276" t="s">
        <v>2259</v>
      </c>
      <c r="C2221" s="462" t="s">
        <v>32</v>
      </c>
      <c r="D2221" s="463">
        <v>2877</v>
      </c>
    </row>
    <row r="2222" spans="1:4">
      <c r="A2222" s="462">
        <v>2944</v>
      </c>
      <c r="B2222" s="276" t="s">
        <v>2260</v>
      </c>
      <c r="C2222" s="462" t="s">
        <v>27</v>
      </c>
      <c r="D2222" s="463">
        <v>0</v>
      </c>
    </row>
    <row r="2223" spans="1:4">
      <c r="A2223" s="462">
        <v>2946</v>
      </c>
      <c r="B2223" s="276" t="s">
        <v>2261</v>
      </c>
      <c r="C2223" s="462" t="s">
        <v>44</v>
      </c>
      <c r="D2223" s="463">
        <v>0</v>
      </c>
    </row>
    <row r="2224" spans="1:4">
      <c r="A2224" s="462">
        <v>2947</v>
      </c>
      <c r="B2224" s="276" t="s">
        <v>2262</v>
      </c>
      <c r="C2224" s="462" t="s">
        <v>27</v>
      </c>
      <c r="D2224" s="463">
        <v>379508</v>
      </c>
    </row>
    <row r="2225" spans="1:4">
      <c r="A2225" s="462">
        <v>2957</v>
      </c>
      <c r="B2225" s="276" t="s">
        <v>2263</v>
      </c>
      <c r="C2225" s="462" t="s">
        <v>253</v>
      </c>
      <c r="D2225" s="463">
        <v>96558</v>
      </c>
    </row>
    <row r="2226" spans="1:4">
      <c r="A2226" s="462">
        <v>2958</v>
      </c>
      <c r="B2226" s="276" t="s">
        <v>2264</v>
      </c>
      <c r="C2226" s="462" t="s">
        <v>27</v>
      </c>
      <c r="D2226" s="463">
        <v>0</v>
      </c>
    </row>
    <row r="2227" spans="1:4">
      <c r="A2227" s="462">
        <v>2959</v>
      </c>
      <c r="B2227" s="276" t="s">
        <v>2265</v>
      </c>
      <c r="C2227" s="462" t="s">
        <v>27</v>
      </c>
      <c r="D2227" s="463">
        <v>37672</v>
      </c>
    </row>
    <row r="2228" spans="1:4">
      <c r="A2228" s="462">
        <v>2961</v>
      </c>
      <c r="B2228" s="276" t="s">
        <v>2266</v>
      </c>
      <c r="C2228" s="462" t="s">
        <v>27</v>
      </c>
      <c r="D2228" s="463">
        <v>0</v>
      </c>
    </row>
    <row r="2229" spans="1:4">
      <c r="A2229" s="462">
        <v>2962</v>
      </c>
      <c r="B2229" s="276" t="s">
        <v>2267</v>
      </c>
      <c r="C2229" s="462" t="s">
        <v>27</v>
      </c>
      <c r="D2229" s="463">
        <v>41462</v>
      </c>
    </row>
    <row r="2230" spans="1:4">
      <c r="A2230" s="462">
        <v>2963</v>
      </c>
      <c r="B2230" s="276" t="s">
        <v>2268</v>
      </c>
      <c r="C2230" s="462" t="s">
        <v>27</v>
      </c>
      <c r="D2230" s="463">
        <v>0</v>
      </c>
    </row>
    <row r="2231" spans="1:4">
      <c r="A2231" s="462">
        <v>2964</v>
      </c>
      <c r="B2231" s="276" t="s">
        <v>2269</v>
      </c>
      <c r="C2231" s="462" t="s">
        <v>27</v>
      </c>
      <c r="D2231" s="463">
        <v>0</v>
      </c>
    </row>
    <row r="2232" spans="1:4">
      <c r="A2232" s="462">
        <v>2965</v>
      </c>
      <c r="B2232" s="276" t="s">
        <v>2270</v>
      </c>
      <c r="C2232" s="462" t="s">
        <v>44</v>
      </c>
      <c r="D2232" s="463">
        <v>133081</v>
      </c>
    </row>
    <row r="2233" spans="1:4">
      <c r="A2233" s="462">
        <v>2966</v>
      </c>
      <c r="B2233" s="276" t="s">
        <v>2271</v>
      </c>
      <c r="C2233" s="462" t="s">
        <v>30</v>
      </c>
      <c r="D2233" s="463">
        <v>0</v>
      </c>
    </row>
    <row r="2234" spans="1:4">
      <c r="A2234" s="462">
        <v>2967</v>
      </c>
      <c r="B2234" s="276" t="s">
        <v>2272</v>
      </c>
      <c r="C2234" s="462" t="s">
        <v>30</v>
      </c>
      <c r="D2234" s="463">
        <v>0</v>
      </c>
    </row>
    <row r="2235" spans="1:4">
      <c r="A2235" s="462">
        <v>2968</v>
      </c>
      <c r="B2235" s="276" t="s">
        <v>2273</v>
      </c>
      <c r="C2235" s="462" t="s">
        <v>30</v>
      </c>
      <c r="D2235" s="463">
        <v>0</v>
      </c>
    </row>
    <row r="2236" spans="1:4">
      <c r="A2236" s="462">
        <v>2969</v>
      </c>
      <c r="B2236" s="276" t="s">
        <v>2274</v>
      </c>
      <c r="C2236" s="462" t="s">
        <v>30</v>
      </c>
      <c r="D2236" s="463">
        <v>0</v>
      </c>
    </row>
    <row r="2237" spans="1:4">
      <c r="A2237" s="462">
        <v>2970</v>
      </c>
      <c r="B2237" s="276" t="s">
        <v>2275</v>
      </c>
      <c r="C2237" s="462" t="s">
        <v>27</v>
      </c>
      <c r="D2237" s="463">
        <v>0</v>
      </c>
    </row>
    <row r="2238" spans="1:4">
      <c r="A2238" s="462">
        <v>2971</v>
      </c>
      <c r="B2238" s="276" t="s">
        <v>2276</v>
      </c>
      <c r="C2238" s="462" t="s">
        <v>27</v>
      </c>
      <c r="D2238" s="463">
        <v>0</v>
      </c>
    </row>
    <row r="2239" spans="1:4">
      <c r="A2239" s="462">
        <v>2972</v>
      </c>
      <c r="B2239" s="276" t="s">
        <v>2277</v>
      </c>
      <c r="C2239" s="462" t="s">
        <v>27</v>
      </c>
      <c r="D2239" s="463">
        <v>0</v>
      </c>
    </row>
    <row r="2240" spans="1:4">
      <c r="A2240" s="462">
        <v>2975</v>
      </c>
      <c r="B2240" s="276" t="s">
        <v>2278</v>
      </c>
      <c r="C2240" s="462" t="s">
        <v>27</v>
      </c>
      <c r="D2240" s="463">
        <v>0</v>
      </c>
    </row>
    <row r="2241" spans="1:4">
      <c r="A2241" s="462">
        <v>2976</v>
      </c>
      <c r="B2241" s="276" t="s">
        <v>2279</v>
      </c>
      <c r="C2241" s="462" t="s">
        <v>27</v>
      </c>
      <c r="D2241" s="463">
        <v>0</v>
      </c>
    </row>
    <row r="2242" spans="1:4">
      <c r="A2242" s="462">
        <v>2977</v>
      </c>
      <c r="B2242" s="276" t="s">
        <v>2280</v>
      </c>
      <c r="C2242" s="462" t="s">
        <v>27</v>
      </c>
      <c r="D2242" s="463">
        <v>0</v>
      </c>
    </row>
    <row r="2243" spans="1:4">
      <c r="A2243" s="462">
        <v>2979</v>
      </c>
      <c r="B2243" s="276" t="s">
        <v>2281</v>
      </c>
      <c r="C2243" s="462" t="s">
        <v>27</v>
      </c>
      <c r="D2243" s="463">
        <v>0</v>
      </c>
    </row>
    <row r="2244" spans="1:4">
      <c r="A2244" s="462">
        <v>2980</v>
      </c>
      <c r="B2244" s="276" t="s">
        <v>2282</v>
      </c>
      <c r="C2244" s="462" t="s">
        <v>27</v>
      </c>
      <c r="D2244" s="463">
        <v>17338.27</v>
      </c>
    </row>
    <row r="2245" spans="1:4">
      <c r="A2245" s="462">
        <v>2981</v>
      </c>
      <c r="B2245" s="276" t="s">
        <v>2283</v>
      </c>
      <c r="C2245" s="462" t="s">
        <v>27</v>
      </c>
      <c r="D2245" s="463">
        <v>0</v>
      </c>
    </row>
    <row r="2246" spans="1:4">
      <c r="A2246" s="462">
        <v>2982</v>
      </c>
      <c r="B2246" s="276" t="s">
        <v>2284</v>
      </c>
      <c r="C2246" s="462" t="s">
        <v>27</v>
      </c>
      <c r="D2246" s="463">
        <v>0</v>
      </c>
    </row>
    <row r="2247" spans="1:4">
      <c r="A2247" s="462">
        <v>2983</v>
      </c>
      <c r="B2247" s="276" t="s">
        <v>2285</v>
      </c>
      <c r="C2247" s="462" t="s">
        <v>27</v>
      </c>
      <c r="D2247" s="463">
        <v>0</v>
      </c>
    </row>
    <row r="2248" spans="1:4">
      <c r="A2248" s="462">
        <v>2984</v>
      </c>
      <c r="B2248" s="276" t="s">
        <v>2286</v>
      </c>
      <c r="C2248" s="462" t="s">
        <v>27</v>
      </c>
      <c r="D2248" s="463">
        <v>0</v>
      </c>
    </row>
    <row r="2249" spans="1:4">
      <c r="A2249" s="462">
        <v>2985</v>
      </c>
      <c r="B2249" s="276" t="s">
        <v>2287</v>
      </c>
      <c r="C2249" s="462" t="s">
        <v>27</v>
      </c>
      <c r="D2249" s="463">
        <v>0</v>
      </c>
    </row>
    <row r="2250" spans="1:4">
      <c r="A2250" s="462">
        <v>2986</v>
      </c>
      <c r="B2250" s="276" t="s">
        <v>2288</v>
      </c>
      <c r="C2250" s="462" t="s">
        <v>27</v>
      </c>
      <c r="D2250" s="463">
        <v>0</v>
      </c>
    </row>
    <row r="2251" spans="1:4">
      <c r="A2251" s="462">
        <v>2987</v>
      </c>
      <c r="B2251" s="276" t="s">
        <v>2289</v>
      </c>
      <c r="C2251" s="462" t="s">
        <v>27</v>
      </c>
      <c r="D2251" s="463">
        <v>0</v>
      </c>
    </row>
    <row r="2252" spans="1:4">
      <c r="A2252" s="462">
        <v>2988</v>
      </c>
      <c r="B2252" s="276" t="s">
        <v>2290</v>
      </c>
      <c r="C2252" s="462" t="s">
        <v>27</v>
      </c>
      <c r="D2252" s="463">
        <v>0</v>
      </c>
    </row>
    <row r="2253" spans="1:4">
      <c r="A2253" s="462">
        <v>2989</v>
      </c>
      <c r="B2253" s="276" t="s">
        <v>2291</v>
      </c>
      <c r="C2253" s="462" t="s">
        <v>27</v>
      </c>
      <c r="D2253" s="463">
        <v>13451</v>
      </c>
    </row>
    <row r="2254" spans="1:4">
      <c r="A2254" s="462">
        <v>2990</v>
      </c>
      <c r="B2254" s="276" t="s">
        <v>2292</v>
      </c>
      <c r="C2254" s="462" t="s">
        <v>27</v>
      </c>
      <c r="D2254" s="463">
        <v>22032.01</v>
      </c>
    </row>
    <row r="2255" spans="1:4">
      <c r="A2255" s="462">
        <v>2991</v>
      </c>
      <c r="B2255" s="276" t="s">
        <v>2293</v>
      </c>
      <c r="C2255" s="462" t="s">
        <v>27</v>
      </c>
      <c r="D2255" s="463">
        <v>0</v>
      </c>
    </row>
    <row r="2256" spans="1:4">
      <c r="A2256" s="462">
        <v>2992</v>
      </c>
      <c r="B2256" s="276" t="s">
        <v>2294</v>
      </c>
      <c r="C2256" s="462" t="s">
        <v>27</v>
      </c>
      <c r="D2256" s="463">
        <v>0</v>
      </c>
    </row>
    <row r="2257" spans="1:4">
      <c r="A2257" s="462">
        <v>2993</v>
      </c>
      <c r="B2257" s="276" t="s">
        <v>2295</v>
      </c>
      <c r="C2257" s="462" t="s">
        <v>27</v>
      </c>
      <c r="D2257" s="463">
        <v>0</v>
      </c>
    </row>
    <row r="2258" spans="1:4">
      <c r="A2258" s="462">
        <v>2994</v>
      </c>
      <c r="B2258" s="276" t="s">
        <v>2296</v>
      </c>
      <c r="C2258" s="462" t="s">
        <v>27</v>
      </c>
      <c r="D2258" s="463">
        <v>0</v>
      </c>
    </row>
    <row r="2259" spans="1:4">
      <c r="A2259" s="462">
        <v>2995</v>
      </c>
      <c r="B2259" s="276" t="s">
        <v>2297</v>
      </c>
      <c r="C2259" s="462" t="s">
        <v>27</v>
      </c>
      <c r="D2259" s="463">
        <v>0</v>
      </c>
    </row>
    <row r="2260" spans="1:4">
      <c r="A2260" s="462">
        <v>2996</v>
      </c>
      <c r="B2260" s="276" t="s">
        <v>2298</v>
      </c>
      <c r="C2260" s="462" t="s">
        <v>27</v>
      </c>
      <c r="D2260" s="463">
        <v>0</v>
      </c>
    </row>
    <row r="2261" spans="1:4">
      <c r="A2261" s="462">
        <v>2997</v>
      </c>
      <c r="B2261" s="276" t="s">
        <v>2299</v>
      </c>
      <c r="C2261" s="462" t="s">
        <v>27</v>
      </c>
      <c r="D2261" s="463">
        <v>0</v>
      </c>
    </row>
    <row r="2262" spans="1:4">
      <c r="A2262" s="462">
        <v>2998</v>
      </c>
      <c r="B2262" s="276" t="s">
        <v>2300</v>
      </c>
      <c r="C2262" s="462" t="s">
        <v>27</v>
      </c>
      <c r="D2262" s="463">
        <v>0</v>
      </c>
    </row>
    <row r="2263" spans="1:4">
      <c r="A2263" s="462">
        <v>2999</v>
      </c>
      <c r="B2263" s="276" t="s">
        <v>2301</v>
      </c>
      <c r="C2263" s="462" t="s">
        <v>27</v>
      </c>
      <c r="D2263" s="463">
        <v>0</v>
      </c>
    </row>
    <row r="2264" spans="1:4">
      <c r="A2264" s="462">
        <v>3000</v>
      </c>
      <c r="B2264" s="276" t="s">
        <v>2302</v>
      </c>
      <c r="C2264" s="462" t="s">
        <v>27</v>
      </c>
      <c r="D2264" s="463">
        <v>0</v>
      </c>
    </row>
    <row r="2265" spans="1:4">
      <c r="A2265" s="462">
        <v>3001</v>
      </c>
      <c r="B2265" s="276" t="s">
        <v>2303</v>
      </c>
      <c r="C2265" s="462" t="s">
        <v>27</v>
      </c>
      <c r="D2265" s="463">
        <v>3673</v>
      </c>
    </row>
    <row r="2266" spans="1:4">
      <c r="A2266" s="462">
        <v>3002</v>
      </c>
      <c r="B2266" s="276" t="s">
        <v>2304</v>
      </c>
      <c r="C2266" s="462" t="s">
        <v>27</v>
      </c>
      <c r="D2266" s="463">
        <v>3011</v>
      </c>
    </row>
    <row r="2267" spans="1:4">
      <c r="A2267" s="462">
        <v>3003</v>
      </c>
      <c r="B2267" s="276" t="s">
        <v>2305</v>
      </c>
      <c r="C2267" s="462" t="s">
        <v>27</v>
      </c>
      <c r="D2267" s="463">
        <v>0</v>
      </c>
    </row>
    <row r="2268" spans="1:4">
      <c r="A2268" s="462">
        <v>3004</v>
      </c>
      <c r="B2268" s="276" t="s">
        <v>2306</v>
      </c>
      <c r="C2268" s="462" t="s">
        <v>27</v>
      </c>
      <c r="D2268" s="463">
        <v>0</v>
      </c>
    </row>
    <row r="2269" spans="1:4">
      <c r="A2269" s="462">
        <v>3005</v>
      </c>
      <c r="B2269" s="276" t="s">
        <v>2307</v>
      </c>
      <c r="C2269" s="462" t="s">
        <v>27</v>
      </c>
      <c r="D2269" s="463">
        <v>0</v>
      </c>
    </row>
    <row r="2270" spans="1:4">
      <c r="A2270" s="462">
        <v>3006</v>
      </c>
      <c r="B2270" s="276" t="s">
        <v>2308</v>
      </c>
      <c r="C2270" s="462" t="s">
        <v>27</v>
      </c>
      <c r="D2270" s="463">
        <v>0</v>
      </c>
    </row>
    <row r="2271" spans="1:4">
      <c r="A2271" s="462">
        <v>3007</v>
      </c>
      <c r="B2271" s="276" t="s">
        <v>2309</v>
      </c>
      <c r="C2271" s="462" t="s">
        <v>27</v>
      </c>
      <c r="D2271" s="463">
        <v>0</v>
      </c>
    </row>
    <row r="2272" spans="1:4">
      <c r="A2272" s="462">
        <v>3008</v>
      </c>
      <c r="B2272" s="276" t="s">
        <v>2310</v>
      </c>
      <c r="C2272" s="462" t="s">
        <v>27</v>
      </c>
      <c r="D2272" s="463">
        <v>0</v>
      </c>
    </row>
    <row r="2273" spans="1:4">
      <c r="A2273" s="462">
        <v>3009</v>
      </c>
      <c r="B2273" s="276" t="s">
        <v>2311</v>
      </c>
      <c r="C2273" s="462" t="s">
        <v>27</v>
      </c>
      <c r="D2273" s="463">
        <v>0</v>
      </c>
    </row>
    <row r="2274" spans="1:4">
      <c r="A2274" s="462">
        <v>3010</v>
      </c>
      <c r="B2274" s="276" t="s">
        <v>2312</v>
      </c>
      <c r="C2274" s="462" t="s">
        <v>27</v>
      </c>
      <c r="D2274" s="463">
        <v>0</v>
      </c>
    </row>
    <row r="2275" spans="1:4">
      <c r="A2275" s="462">
        <v>3011</v>
      </c>
      <c r="B2275" s="276" t="s">
        <v>2313</v>
      </c>
      <c r="C2275" s="462" t="s">
        <v>27</v>
      </c>
      <c r="D2275" s="463">
        <v>0</v>
      </c>
    </row>
    <row r="2276" spans="1:4">
      <c r="A2276" s="462">
        <v>3012</v>
      </c>
      <c r="B2276" s="276" t="s">
        <v>2314</v>
      </c>
      <c r="C2276" s="462" t="s">
        <v>27</v>
      </c>
      <c r="D2276" s="463">
        <v>0</v>
      </c>
    </row>
    <row r="2277" spans="1:4">
      <c r="A2277" s="462">
        <v>3013</v>
      </c>
      <c r="B2277" s="276" t="s">
        <v>2315</v>
      </c>
      <c r="C2277" s="462" t="s">
        <v>27</v>
      </c>
      <c r="D2277" s="463">
        <v>0</v>
      </c>
    </row>
    <row r="2278" spans="1:4">
      <c r="A2278" s="462">
        <v>3014</v>
      </c>
      <c r="B2278" s="276" t="s">
        <v>2316</v>
      </c>
      <c r="C2278" s="462" t="s">
        <v>27</v>
      </c>
      <c r="D2278" s="463">
        <v>0</v>
      </c>
    </row>
    <row r="2279" spans="1:4">
      <c r="A2279" s="462">
        <v>3015</v>
      </c>
      <c r="B2279" s="276" t="s">
        <v>2317</v>
      </c>
      <c r="C2279" s="462" t="s">
        <v>27</v>
      </c>
      <c r="D2279" s="463">
        <v>0</v>
      </c>
    </row>
    <row r="2280" spans="1:4">
      <c r="A2280" s="462">
        <v>3016</v>
      </c>
      <c r="B2280" s="276" t="s">
        <v>2318</v>
      </c>
      <c r="C2280" s="462" t="s">
        <v>27</v>
      </c>
      <c r="D2280" s="463">
        <v>0</v>
      </c>
    </row>
    <row r="2281" spans="1:4">
      <c r="A2281" s="462">
        <v>3017</v>
      </c>
      <c r="B2281" s="276" t="s">
        <v>2319</v>
      </c>
      <c r="C2281" s="462" t="s">
        <v>27</v>
      </c>
      <c r="D2281" s="463">
        <v>0</v>
      </c>
    </row>
    <row r="2282" spans="1:4">
      <c r="A2282" s="462">
        <v>3018</v>
      </c>
      <c r="B2282" s="276" t="s">
        <v>2320</v>
      </c>
      <c r="C2282" s="462" t="s">
        <v>27</v>
      </c>
      <c r="D2282" s="463">
        <v>0</v>
      </c>
    </row>
    <row r="2283" spans="1:4">
      <c r="A2283" s="462">
        <v>3019</v>
      </c>
      <c r="B2283" s="276" t="s">
        <v>2321</v>
      </c>
      <c r="C2283" s="462" t="s">
        <v>27</v>
      </c>
      <c r="D2283" s="463">
        <v>0</v>
      </c>
    </row>
    <row r="2284" spans="1:4">
      <c r="A2284" s="462">
        <v>3020</v>
      </c>
      <c r="B2284" s="276" t="s">
        <v>2322</v>
      </c>
      <c r="C2284" s="462" t="s">
        <v>27</v>
      </c>
      <c r="D2284" s="463">
        <v>0</v>
      </c>
    </row>
    <row r="2285" spans="1:4">
      <c r="A2285" s="462">
        <v>3021</v>
      </c>
      <c r="B2285" s="276" t="s">
        <v>2323</v>
      </c>
      <c r="C2285" s="462" t="s">
        <v>27</v>
      </c>
      <c r="D2285" s="463">
        <v>0</v>
      </c>
    </row>
    <row r="2286" spans="1:4">
      <c r="A2286" s="462">
        <v>3022</v>
      </c>
      <c r="B2286" s="276" t="s">
        <v>2324</v>
      </c>
      <c r="C2286" s="462" t="s">
        <v>27</v>
      </c>
      <c r="D2286" s="463">
        <v>0</v>
      </c>
    </row>
    <row r="2287" spans="1:4">
      <c r="A2287" s="462">
        <v>3023</v>
      </c>
      <c r="B2287" s="276" t="s">
        <v>2325</v>
      </c>
      <c r="C2287" s="462" t="s">
        <v>27</v>
      </c>
      <c r="D2287" s="463">
        <v>0</v>
      </c>
    </row>
    <row r="2288" spans="1:4">
      <c r="A2288" s="462">
        <v>3025</v>
      </c>
      <c r="B2288" s="276" t="s">
        <v>2326</v>
      </c>
      <c r="C2288" s="462" t="s">
        <v>27</v>
      </c>
      <c r="D2288" s="463">
        <v>0</v>
      </c>
    </row>
    <row r="2289" spans="1:4">
      <c r="A2289" s="462">
        <v>3026</v>
      </c>
      <c r="B2289" s="276" t="s">
        <v>2327</v>
      </c>
      <c r="C2289" s="462" t="s">
        <v>27</v>
      </c>
      <c r="D2289" s="463">
        <v>0</v>
      </c>
    </row>
    <row r="2290" spans="1:4">
      <c r="A2290" s="462">
        <v>3027</v>
      </c>
      <c r="B2290" s="276" t="s">
        <v>2328</v>
      </c>
      <c r="C2290" s="462" t="s">
        <v>27</v>
      </c>
      <c r="D2290" s="463">
        <v>0</v>
      </c>
    </row>
    <row r="2291" spans="1:4">
      <c r="A2291" s="462">
        <v>3028</v>
      </c>
      <c r="B2291" s="276" t="s">
        <v>2329</v>
      </c>
      <c r="C2291" s="462" t="s">
        <v>27</v>
      </c>
      <c r="D2291" s="463">
        <v>0</v>
      </c>
    </row>
    <row r="2292" spans="1:4">
      <c r="A2292" s="462">
        <v>3029</v>
      </c>
      <c r="B2292" s="276" t="s">
        <v>2330</v>
      </c>
      <c r="C2292" s="462" t="s">
        <v>27</v>
      </c>
      <c r="D2292" s="463">
        <v>0</v>
      </c>
    </row>
    <row r="2293" spans="1:4">
      <c r="A2293" s="462">
        <v>3030</v>
      </c>
      <c r="B2293" s="276" t="s">
        <v>2331</v>
      </c>
      <c r="C2293" s="462" t="s">
        <v>27</v>
      </c>
      <c r="D2293" s="463">
        <v>0</v>
      </c>
    </row>
    <row r="2294" spans="1:4">
      <c r="A2294" s="462">
        <v>3031</v>
      </c>
      <c r="B2294" s="276" t="s">
        <v>2332</v>
      </c>
      <c r="C2294" s="462" t="s">
        <v>27</v>
      </c>
      <c r="D2294" s="463">
        <v>0</v>
      </c>
    </row>
    <row r="2295" spans="1:4">
      <c r="A2295" s="462">
        <v>3032</v>
      </c>
      <c r="B2295" s="276" t="s">
        <v>2333</v>
      </c>
      <c r="C2295" s="462" t="s">
        <v>27</v>
      </c>
      <c r="D2295" s="463">
        <v>0</v>
      </c>
    </row>
    <row r="2296" spans="1:4">
      <c r="A2296" s="462">
        <v>3033</v>
      </c>
      <c r="B2296" s="276" t="s">
        <v>2334</v>
      </c>
      <c r="C2296" s="462" t="s">
        <v>27</v>
      </c>
      <c r="D2296" s="463">
        <v>0</v>
      </c>
    </row>
    <row r="2297" spans="1:4">
      <c r="A2297" s="462">
        <v>3034</v>
      </c>
      <c r="B2297" s="276" t="s">
        <v>2335</v>
      </c>
      <c r="C2297" s="462" t="s">
        <v>27</v>
      </c>
      <c r="D2297" s="463">
        <v>0</v>
      </c>
    </row>
    <row r="2298" spans="1:4">
      <c r="A2298" s="462">
        <v>3035</v>
      </c>
      <c r="B2298" s="276" t="s">
        <v>2336</v>
      </c>
      <c r="C2298" s="462" t="s">
        <v>44</v>
      </c>
      <c r="D2298" s="463">
        <v>0</v>
      </c>
    </row>
    <row r="2299" spans="1:4">
      <c r="A2299" s="462">
        <v>3036</v>
      </c>
      <c r="B2299" s="276" t="s">
        <v>2337</v>
      </c>
      <c r="C2299" s="462" t="s">
        <v>27</v>
      </c>
      <c r="D2299" s="463">
        <v>0</v>
      </c>
    </row>
    <row r="2300" spans="1:4">
      <c r="A2300" s="462">
        <v>3037</v>
      </c>
      <c r="B2300" s="276" t="s">
        <v>2338</v>
      </c>
      <c r="C2300" s="462" t="s">
        <v>27</v>
      </c>
      <c r="D2300" s="463">
        <v>0</v>
      </c>
    </row>
    <row r="2301" spans="1:4">
      <c r="A2301" s="462">
        <v>3038</v>
      </c>
      <c r="B2301" s="276" t="s">
        <v>2339</v>
      </c>
      <c r="C2301" s="462" t="s">
        <v>27</v>
      </c>
      <c r="D2301" s="463">
        <v>0</v>
      </c>
    </row>
    <row r="2302" spans="1:4">
      <c r="A2302" s="462">
        <v>3039</v>
      </c>
      <c r="B2302" s="276" t="s">
        <v>2340</v>
      </c>
      <c r="C2302" s="462" t="s">
        <v>44</v>
      </c>
      <c r="D2302" s="463">
        <v>0</v>
      </c>
    </row>
    <row r="2303" spans="1:4">
      <c r="A2303" s="462">
        <v>3040</v>
      </c>
      <c r="B2303" s="276" t="s">
        <v>2341</v>
      </c>
      <c r="C2303" s="462" t="s">
        <v>44</v>
      </c>
      <c r="D2303" s="463">
        <v>0</v>
      </c>
    </row>
    <row r="2304" spans="1:4">
      <c r="A2304" s="462">
        <v>3041</v>
      </c>
      <c r="B2304" s="276" t="s">
        <v>2342</v>
      </c>
      <c r="C2304" s="462" t="s">
        <v>44</v>
      </c>
      <c r="D2304" s="463">
        <v>0</v>
      </c>
    </row>
    <row r="2305" spans="1:4">
      <c r="A2305" s="462">
        <v>3042</v>
      </c>
      <c r="B2305" s="276" t="s">
        <v>2343</v>
      </c>
      <c r="C2305" s="462" t="s">
        <v>44</v>
      </c>
      <c r="D2305" s="463">
        <v>0</v>
      </c>
    </row>
    <row r="2306" spans="1:4">
      <c r="A2306" s="462">
        <v>3043</v>
      </c>
      <c r="B2306" s="276" t="s">
        <v>2344</v>
      </c>
      <c r="C2306" s="462" t="s">
        <v>44</v>
      </c>
      <c r="D2306" s="463">
        <v>0</v>
      </c>
    </row>
    <row r="2307" spans="1:4">
      <c r="A2307" s="462">
        <v>3044</v>
      </c>
      <c r="B2307" s="276" t="s">
        <v>2345</v>
      </c>
      <c r="C2307" s="462" t="s">
        <v>30</v>
      </c>
      <c r="D2307" s="463">
        <v>25784</v>
      </c>
    </row>
    <row r="2308" spans="1:4">
      <c r="A2308" s="462">
        <v>3045</v>
      </c>
      <c r="B2308" s="276" t="s">
        <v>2346</v>
      </c>
      <c r="C2308" s="462" t="s">
        <v>27</v>
      </c>
      <c r="D2308" s="463">
        <v>0</v>
      </c>
    </row>
    <row r="2309" spans="1:4">
      <c r="A2309" s="462">
        <v>3046</v>
      </c>
      <c r="B2309" s="276" t="s">
        <v>2347</v>
      </c>
      <c r="C2309" s="462" t="s">
        <v>27</v>
      </c>
      <c r="D2309" s="463">
        <v>0</v>
      </c>
    </row>
    <row r="2310" spans="1:4">
      <c r="A2310" s="462">
        <v>3047</v>
      </c>
      <c r="B2310" s="276" t="s">
        <v>2348</v>
      </c>
      <c r="C2310" s="462" t="s">
        <v>27</v>
      </c>
      <c r="D2310" s="463">
        <v>4226</v>
      </c>
    </row>
    <row r="2311" spans="1:4">
      <c r="A2311" s="462">
        <v>3050</v>
      </c>
      <c r="B2311" s="276" t="s">
        <v>2349</v>
      </c>
      <c r="C2311" s="462" t="s">
        <v>27</v>
      </c>
      <c r="D2311" s="463">
        <v>0</v>
      </c>
    </row>
    <row r="2312" spans="1:4">
      <c r="A2312" s="462">
        <v>3051</v>
      </c>
      <c r="B2312" s="276" t="s">
        <v>2350</v>
      </c>
      <c r="C2312" s="462" t="s">
        <v>27</v>
      </c>
      <c r="D2312" s="463">
        <v>0</v>
      </c>
    </row>
    <row r="2313" spans="1:4">
      <c r="A2313" s="462">
        <v>3052</v>
      </c>
      <c r="B2313" s="276" t="s">
        <v>2351</v>
      </c>
      <c r="C2313" s="462" t="s">
        <v>27</v>
      </c>
      <c r="D2313" s="463">
        <v>0</v>
      </c>
    </row>
    <row r="2314" spans="1:4">
      <c r="A2314" s="462">
        <v>3053</v>
      </c>
      <c r="B2314" s="276" t="s">
        <v>2352</v>
      </c>
      <c r="C2314" s="462" t="s">
        <v>32</v>
      </c>
      <c r="D2314" s="463">
        <v>6741</v>
      </c>
    </row>
    <row r="2315" spans="1:4">
      <c r="A2315" s="462">
        <v>3054</v>
      </c>
      <c r="B2315" s="276" t="s">
        <v>2353</v>
      </c>
      <c r="C2315" s="462" t="s">
        <v>44</v>
      </c>
      <c r="D2315" s="463">
        <v>0</v>
      </c>
    </row>
    <row r="2316" spans="1:4">
      <c r="A2316" s="462">
        <v>3055</v>
      </c>
      <c r="B2316" s="276" t="s">
        <v>2354</v>
      </c>
      <c r="C2316" s="462" t="s">
        <v>27</v>
      </c>
      <c r="D2316" s="463">
        <v>0</v>
      </c>
    </row>
    <row r="2317" spans="1:4">
      <c r="A2317" s="462">
        <v>3056</v>
      </c>
      <c r="B2317" s="276" t="s">
        <v>2355</v>
      </c>
      <c r="C2317" s="462" t="s">
        <v>27</v>
      </c>
      <c r="D2317" s="463">
        <v>0</v>
      </c>
    </row>
    <row r="2318" spans="1:4">
      <c r="A2318" s="462">
        <v>3057</v>
      </c>
      <c r="B2318" s="276" t="s">
        <v>2356</v>
      </c>
      <c r="C2318" s="462" t="s">
        <v>27</v>
      </c>
      <c r="D2318" s="463">
        <v>0</v>
      </c>
    </row>
    <row r="2319" spans="1:4">
      <c r="A2319" s="462">
        <v>3058</v>
      </c>
      <c r="B2319" s="276" t="s">
        <v>2357</v>
      </c>
      <c r="C2319" s="462" t="s">
        <v>30</v>
      </c>
      <c r="D2319" s="463">
        <v>0</v>
      </c>
    </row>
    <row r="2320" spans="1:4">
      <c r="A2320" s="462">
        <v>3059</v>
      </c>
      <c r="B2320" s="276" t="s">
        <v>2358</v>
      </c>
      <c r="C2320" s="462" t="s">
        <v>44</v>
      </c>
      <c r="D2320" s="463">
        <v>177683</v>
      </c>
    </row>
    <row r="2321" spans="1:4">
      <c r="A2321" s="462">
        <v>3060</v>
      </c>
      <c r="B2321" s="276" t="s">
        <v>2359</v>
      </c>
      <c r="C2321" s="462" t="s">
        <v>2360</v>
      </c>
      <c r="D2321" s="463">
        <v>0</v>
      </c>
    </row>
    <row r="2322" spans="1:4">
      <c r="A2322" s="462">
        <v>3061</v>
      </c>
      <c r="B2322" s="276" t="s">
        <v>2361</v>
      </c>
      <c r="C2322" s="462" t="s">
        <v>44</v>
      </c>
      <c r="D2322" s="463">
        <v>0</v>
      </c>
    </row>
    <row r="2323" spans="1:4">
      <c r="A2323" s="462">
        <v>3062</v>
      </c>
      <c r="B2323" s="276" t="s">
        <v>2362</v>
      </c>
      <c r="C2323" s="462" t="s">
        <v>2360</v>
      </c>
      <c r="D2323" s="463">
        <v>0</v>
      </c>
    </row>
    <row r="2324" spans="1:4">
      <c r="A2324" s="462">
        <v>3063</v>
      </c>
      <c r="B2324" s="276" t="s">
        <v>2363</v>
      </c>
      <c r="C2324" s="462" t="s">
        <v>44</v>
      </c>
      <c r="D2324" s="463">
        <v>0</v>
      </c>
    </row>
    <row r="2325" spans="1:4">
      <c r="A2325" s="462">
        <v>3064</v>
      </c>
      <c r="B2325" s="276" t="s">
        <v>2364</v>
      </c>
      <c r="C2325" s="462" t="s">
        <v>44</v>
      </c>
      <c r="D2325" s="463">
        <v>0</v>
      </c>
    </row>
    <row r="2326" spans="1:4">
      <c r="A2326" s="462">
        <v>3065</v>
      </c>
      <c r="B2326" s="276" t="s">
        <v>2365</v>
      </c>
      <c r="C2326" s="462" t="s">
        <v>2360</v>
      </c>
      <c r="D2326" s="463">
        <v>0</v>
      </c>
    </row>
    <row r="2327" spans="1:4">
      <c r="A2327" s="462">
        <v>3066</v>
      </c>
      <c r="B2327" s="276" t="s">
        <v>2366</v>
      </c>
      <c r="C2327" s="462" t="s">
        <v>2360</v>
      </c>
      <c r="D2327" s="463">
        <v>0</v>
      </c>
    </row>
    <row r="2328" spans="1:4">
      <c r="A2328" s="462">
        <v>3067</v>
      </c>
      <c r="B2328" s="276" t="s">
        <v>2367</v>
      </c>
      <c r="C2328" s="462" t="s">
        <v>44</v>
      </c>
      <c r="D2328" s="463">
        <v>0</v>
      </c>
    </row>
    <row r="2329" spans="1:4">
      <c r="A2329" s="462">
        <v>3068</v>
      </c>
      <c r="B2329" s="276" t="s">
        <v>2368</v>
      </c>
      <c r="C2329" s="462" t="s">
        <v>27</v>
      </c>
      <c r="D2329" s="463">
        <v>0</v>
      </c>
    </row>
    <row r="2330" spans="1:4">
      <c r="A2330" s="462">
        <v>3069</v>
      </c>
      <c r="B2330" s="276" t="s">
        <v>2369</v>
      </c>
      <c r="C2330" s="462" t="s">
        <v>44</v>
      </c>
      <c r="D2330" s="463">
        <v>0</v>
      </c>
    </row>
    <row r="2331" spans="1:4">
      <c r="A2331" s="462">
        <v>3070</v>
      </c>
      <c r="B2331" s="276" t="s">
        <v>2370</v>
      </c>
      <c r="C2331" s="462" t="s">
        <v>27</v>
      </c>
      <c r="D2331" s="463">
        <v>0</v>
      </c>
    </row>
    <row r="2332" spans="1:4">
      <c r="A2332" s="462">
        <v>3071</v>
      </c>
      <c r="B2332" s="276" t="s">
        <v>2371</v>
      </c>
      <c r="C2332" s="462" t="s">
        <v>32</v>
      </c>
      <c r="D2332" s="463">
        <v>0</v>
      </c>
    </row>
    <row r="2333" spans="1:4">
      <c r="A2333" s="462">
        <v>3072</v>
      </c>
      <c r="B2333" s="276" t="s">
        <v>2372</v>
      </c>
      <c r="C2333" s="462" t="s">
        <v>32</v>
      </c>
      <c r="D2333" s="463">
        <v>0</v>
      </c>
    </row>
    <row r="2334" spans="1:4">
      <c r="A2334" s="462">
        <v>3073</v>
      </c>
      <c r="B2334" s="276" t="s">
        <v>2373</v>
      </c>
      <c r="C2334" s="462" t="s">
        <v>2374</v>
      </c>
      <c r="D2334" s="463">
        <v>0</v>
      </c>
    </row>
    <row r="2335" spans="1:4">
      <c r="A2335" s="462">
        <v>3074</v>
      </c>
      <c r="B2335" s="276" t="s">
        <v>2375</v>
      </c>
      <c r="C2335" s="462" t="s">
        <v>32</v>
      </c>
      <c r="D2335" s="463">
        <v>0</v>
      </c>
    </row>
    <row r="2336" spans="1:4">
      <c r="A2336" s="462">
        <v>3075</v>
      </c>
      <c r="B2336" s="276" t="s">
        <v>2376</v>
      </c>
      <c r="C2336" s="462" t="s">
        <v>32</v>
      </c>
      <c r="D2336" s="463">
        <v>0</v>
      </c>
    </row>
    <row r="2337" spans="1:4">
      <c r="A2337" s="462">
        <v>3076</v>
      </c>
      <c r="B2337" s="276" t="s">
        <v>2377</v>
      </c>
      <c r="C2337" s="462" t="s">
        <v>32</v>
      </c>
      <c r="D2337" s="463">
        <v>0</v>
      </c>
    </row>
    <row r="2338" spans="1:4">
      <c r="A2338" s="462">
        <v>3077</v>
      </c>
      <c r="B2338" s="276" t="s">
        <v>2378</v>
      </c>
      <c r="C2338" s="462" t="s">
        <v>32</v>
      </c>
      <c r="D2338" s="463">
        <v>0</v>
      </c>
    </row>
    <row r="2339" spans="1:4">
      <c r="A2339" s="462">
        <v>3078</v>
      </c>
      <c r="B2339" s="276" t="s">
        <v>2379</v>
      </c>
      <c r="C2339" s="462" t="s">
        <v>32</v>
      </c>
      <c r="D2339" s="463">
        <v>0</v>
      </c>
    </row>
    <row r="2340" spans="1:4">
      <c r="A2340" s="462">
        <v>3080</v>
      </c>
      <c r="B2340" s="276" t="s">
        <v>2380</v>
      </c>
      <c r="C2340" s="462" t="s">
        <v>27</v>
      </c>
      <c r="D2340" s="463">
        <v>0</v>
      </c>
    </row>
    <row r="2341" spans="1:4">
      <c r="A2341" s="462">
        <v>3081</v>
      </c>
      <c r="B2341" s="276" t="s">
        <v>2381</v>
      </c>
      <c r="C2341" s="462" t="s">
        <v>27</v>
      </c>
      <c r="D2341" s="463">
        <v>0</v>
      </c>
    </row>
    <row r="2342" spans="1:4">
      <c r="A2342" s="462">
        <v>3082</v>
      </c>
      <c r="B2342" s="276" t="s">
        <v>2382</v>
      </c>
      <c r="C2342" s="462" t="s">
        <v>27</v>
      </c>
      <c r="D2342" s="463">
        <v>0</v>
      </c>
    </row>
    <row r="2343" spans="1:4">
      <c r="A2343" s="462">
        <v>3083</v>
      </c>
      <c r="B2343" s="276" t="s">
        <v>2383</v>
      </c>
      <c r="C2343" s="462" t="s">
        <v>27</v>
      </c>
      <c r="D2343" s="463">
        <v>0</v>
      </c>
    </row>
    <row r="2344" spans="1:4">
      <c r="A2344" s="462">
        <v>3084</v>
      </c>
      <c r="B2344" s="276" t="s">
        <v>2384</v>
      </c>
      <c r="C2344" s="462" t="s">
        <v>27</v>
      </c>
      <c r="D2344" s="463">
        <v>0</v>
      </c>
    </row>
    <row r="2345" spans="1:4">
      <c r="A2345" s="462">
        <v>3085</v>
      </c>
      <c r="B2345" s="276" t="s">
        <v>2385</v>
      </c>
      <c r="C2345" s="462" t="s">
        <v>27</v>
      </c>
      <c r="D2345" s="463">
        <v>0</v>
      </c>
    </row>
    <row r="2346" spans="1:4">
      <c r="A2346" s="462">
        <v>3086</v>
      </c>
      <c r="B2346" s="276" t="s">
        <v>2386</v>
      </c>
      <c r="C2346" s="462" t="s">
        <v>27</v>
      </c>
      <c r="D2346" s="463">
        <v>0</v>
      </c>
    </row>
    <row r="2347" spans="1:4">
      <c r="A2347" s="462">
        <v>3087</v>
      </c>
      <c r="B2347" s="276" t="s">
        <v>2387</v>
      </c>
      <c r="C2347" s="462" t="s">
        <v>27</v>
      </c>
      <c r="D2347" s="463">
        <v>0</v>
      </c>
    </row>
    <row r="2348" spans="1:4">
      <c r="A2348" s="462">
        <v>3088</v>
      </c>
      <c r="B2348" s="276" t="s">
        <v>2388</v>
      </c>
      <c r="C2348" s="462" t="s">
        <v>27</v>
      </c>
      <c r="D2348" s="463">
        <v>0</v>
      </c>
    </row>
    <row r="2349" spans="1:4">
      <c r="A2349" s="462">
        <v>3089</v>
      </c>
      <c r="B2349" s="276" t="s">
        <v>2389</v>
      </c>
      <c r="C2349" s="462" t="s">
        <v>27</v>
      </c>
      <c r="D2349" s="463">
        <v>0</v>
      </c>
    </row>
    <row r="2350" spans="1:4">
      <c r="A2350" s="462">
        <v>3090</v>
      </c>
      <c r="B2350" s="276" t="s">
        <v>2390</v>
      </c>
      <c r="C2350" s="462" t="s">
        <v>44</v>
      </c>
      <c r="D2350" s="463">
        <v>0</v>
      </c>
    </row>
    <row r="2351" spans="1:4">
      <c r="A2351" s="462">
        <v>3091</v>
      </c>
      <c r="B2351" s="276" t="s">
        <v>2391</v>
      </c>
      <c r="C2351" s="462" t="s">
        <v>27</v>
      </c>
      <c r="D2351" s="463">
        <v>0</v>
      </c>
    </row>
    <row r="2352" spans="1:4">
      <c r="A2352" s="462">
        <v>3092</v>
      </c>
      <c r="B2352" s="276" t="s">
        <v>2392</v>
      </c>
      <c r="C2352" s="462" t="s">
        <v>44</v>
      </c>
      <c r="D2352" s="463">
        <v>0</v>
      </c>
    </row>
    <row r="2353" spans="1:4">
      <c r="A2353" s="462">
        <v>3093</v>
      </c>
      <c r="B2353" s="276" t="s">
        <v>2393</v>
      </c>
      <c r="C2353" s="462" t="s">
        <v>27</v>
      </c>
      <c r="D2353" s="463">
        <v>0</v>
      </c>
    </row>
    <row r="2354" spans="1:4">
      <c r="A2354" s="462">
        <v>3095</v>
      </c>
      <c r="B2354" s="276" t="s">
        <v>2394</v>
      </c>
      <c r="C2354" s="462" t="s">
        <v>27</v>
      </c>
      <c r="D2354" s="463">
        <v>0</v>
      </c>
    </row>
    <row r="2355" spans="1:4">
      <c r="A2355" s="462">
        <v>3096</v>
      </c>
      <c r="B2355" s="276" t="s">
        <v>2395</v>
      </c>
      <c r="C2355" s="462" t="s">
        <v>27</v>
      </c>
      <c r="D2355" s="463">
        <v>0</v>
      </c>
    </row>
    <row r="2356" spans="1:4">
      <c r="A2356" s="462">
        <v>3101</v>
      </c>
      <c r="B2356" s="276" t="s">
        <v>2396</v>
      </c>
      <c r="C2356" s="462" t="s">
        <v>27</v>
      </c>
      <c r="D2356" s="463">
        <v>0</v>
      </c>
    </row>
    <row r="2357" spans="1:4">
      <c r="A2357" s="462">
        <v>3104</v>
      </c>
      <c r="B2357" s="276" t="s">
        <v>2397</v>
      </c>
      <c r="C2357" s="462" t="s">
        <v>27</v>
      </c>
      <c r="D2357" s="463">
        <v>0</v>
      </c>
    </row>
    <row r="2358" spans="1:4">
      <c r="A2358" s="462">
        <v>3106</v>
      </c>
      <c r="B2358" s="276" t="s">
        <v>2398</v>
      </c>
      <c r="C2358" s="462" t="s">
        <v>44</v>
      </c>
      <c r="D2358" s="463">
        <v>0</v>
      </c>
    </row>
    <row r="2359" spans="1:4">
      <c r="A2359" s="462">
        <v>3108</v>
      </c>
      <c r="B2359" s="276" t="s">
        <v>2399</v>
      </c>
      <c r="C2359" s="462" t="s">
        <v>27</v>
      </c>
      <c r="D2359" s="463">
        <v>0</v>
      </c>
    </row>
    <row r="2360" spans="1:4">
      <c r="A2360" s="462">
        <v>3110</v>
      </c>
      <c r="B2360" s="276" t="s">
        <v>2400</v>
      </c>
      <c r="C2360" s="462" t="s">
        <v>27</v>
      </c>
      <c r="D2360" s="463">
        <v>0</v>
      </c>
    </row>
    <row r="2361" spans="1:4">
      <c r="A2361" s="462">
        <v>3111</v>
      </c>
      <c r="B2361" s="276" t="s">
        <v>2401</v>
      </c>
      <c r="C2361" s="462" t="s">
        <v>27</v>
      </c>
      <c r="D2361" s="463">
        <v>0</v>
      </c>
    </row>
    <row r="2362" spans="1:4">
      <c r="A2362" s="462">
        <v>3112</v>
      </c>
      <c r="B2362" s="276" t="s">
        <v>2402</v>
      </c>
      <c r="C2362" s="462" t="s">
        <v>27</v>
      </c>
      <c r="D2362" s="463">
        <v>0</v>
      </c>
    </row>
    <row r="2363" spans="1:4">
      <c r="A2363" s="462">
        <v>3113</v>
      </c>
      <c r="B2363" s="276" t="s">
        <v>2403</v>
      </c>
      <c r="C2363" s="462" t="s">
        <v>27</v>
      </c>
      <c r="D2363" s="463">
        <v>0</v>
      </c>
    </row>
    <row r="2364" spans="1:4">
      <c r="A2364" s="462">
        <v>3114</v>
      </c>
      <c r="B2364" s="276" t="s">
        <v>2404</v>
      </c>
      <c r="C2364" s="462" t="s">
        <v>27</v>
      </c>
      <c r="D2364" s="463">
        <v>0</v>
      </c>
    </row>
    <row r="2365" spans="1:4">
      <c r="A2365" s="462">
        <v>3115</v>
      </c>
      <c r="B2365" s="276" t="s">
        <v>2405</v>
      </c>
      <c r="C2365" s="462" t="s">
        <v>27</v>
      </c>
      <c r="D2365" s="463">
        <v>0</v>
      </c>
    </row>
    <row r="2366" spans="1:4">
      <c r="A2366" s="462">
        <v>3116</v>
      </c>
      <c r="B2366" s="276" t="s">
        <v>2406</v>
      </c>
      <c r="C2366" s="462" t="s">
        <v>27</v>
      </c>
      <c r="D2366" s="463">
        <v>0</v>
      </c>
    </row>
    <row r="2367" spans="1:4">
      <c r="A2367" s="462">
        <v>3117</v>
      </c>
      <c r="B2367" s="276" t="s">
        <v>2407</v>
      </c>
      <c r="C2367" s="462" t="s">
        <v>27</v>
      </c>
      <c r="D2367" s="463">
        <v>0</v>
      </c>
    </row>
    <row r="2368" spans="1:4">
      <c r="A2368" s="462">
        <v>3118</v>
      </c>
      <c r="B2368" s="276" t="s">
        <v>2408</v>
      </c>
      <c r="C2368" s="462" t="s">
        <v>27</v>
      </c>
      <c r="D2368" s="463">
        <v>0</v>
      </c>
    </row>
    <row r="2369" spans="1:4">
      <c r="A2369" s="462">
        <v>3119</v>
      </c>
      <c r="B2369" s="276" t="s">
        <v>2409</v>
      </c>
      <c r="C2369" s="462" t="s">
        <v>27</v>
      </c>
      <c r="D2369" s="463">
        <v>0</v>
      </c>
    </row>
    <row r="2370" spans="1:4">
      <c r="A2370" s="462">
        <v>3120</v>
      </c>
      <c r="B2370" s="276" t="s">
        <v>2410</v>
      </c>
      <c r="C2370" s="462" t="s">
        <v>27</v>
      </c>
      <c r="D2370" s="463">
        <v>2708258</v>
      </c>
    </row>
    <row r="2371" spans="1:4">
      <c r="A2371" s="462">
        <v>3122</v>
      </c>
      <c r="B2371" s="276" t="s">
        <v>2411</v>
      </c>
      <c r="C2371" s="462" t="s">
        <v>27</v>
      </c>
      <c r="D2371" s="463">
        <v>4941848.01</v>
      </c>
    </row>
    <row r="2372" spans="1:4">
      <c r="A2372" s="462">
        <v>3124</v>
      </c>
      <c r="B2372" s="276" t="s">
        <v>2412</v>
      </c>
      <c r="C2372" s="462" t="s">
        <v>27</v>
      </c>
      <c r="D2372" s="463">
        <v>0</v>
      </c>
    </row>
    <row r="2373" spans="1:4">
      <c r="A2373" s="462">
        <v>3125</v>
      </c>
      <c r="B2373" s="276" t="s">
        <v>2413</v>
      </c>
      <c r="C2373" s="462" t="s">
        <v>27</v>
      </c>
      <c r="D2373" s="463">
        <v>0</v>
      </c>
    </row>
    <row r="2374" spans="1:4">
      <c r="A2374" s="462">
        <v>3129</v>
      </c>
      <c r="B2374" s="276" t="s">
        <v>2414</v>
      </c>
      <c r="C2374" s="462" t="s">
        <v>27</v>
      </c>
      <c r="D2374" s="463">
        <v>0</v>
      </c>
    </row>
    <row r="2375" spans="1:4">
      <c r="A2375" s="462">
        <v>3130</v>
      </c>
      <c r="B2375" s="276" t="s">
        <v>2415</v>
      </c>
      <c r="C2375" s="462" t="s">
        <v>27</v>
      </c>
      <c r="D2375" s="463">
        <v>0</v>
      </c>
    </row>
    <row r="2376" spans="1:4">
      <c r="A2376" s="462">
        <v>3132</v>
      </c>
      <c r="B2376" s="276" t="s">
        <v>2416</v>
      </c>
      <c r="C2376" s="462" t="s">
        <v>27</v>
      </c>
      <c r="D2376" s="463">
        <v>0</v>
      </c>
    </row>
    <row r="2377" spans="1:4">
      <c r="A2377" s="462">
        <v>3134</v>
      </c>
      <c r="B2377" s="276" t="s">
        <v>2417</v>
      </c>
      <c r="C2377" s="462" t="s">
        <v>27</v>
      </c>
      <c r="D2377" s="463">
        <v>0</v>
      </c>
    </row>
    <row r="2378" spans="1:4">
      <c r="A2378" s="462">
        <v>3135</v>
      </c>
      <c r="B2378" s="276" t="s">
        <v>2418</v>
      </c>
      <c r="C2378" s="462" t="s">
        <v>27</v>
      </c>
      <c r="D2378" s="463">
        <v>0</v>
      </c>
    </row>
    <row r="2379" spans="1:4">
      <c r="A2379" s="462">
        <v>3136</v>
      </c>
      <c r="B2379" s="276" t="s">
        <v>2419</v>
      </c>
      <c r="C2379" s="462" t="s">
        <v>44</v>
      </c>
      <c r="D2379" s="463">
        <v>0</v>
      </c>
    </row>
    <row r="2380" spans="1:4">
      <c r="A2380" s="462">
        <v>3137</v>
      </c>
      <c r="B2380" s="276" t="s">
        <v>2420</v>
      </c>
      <c r="C2380" s="462" t="s">
        <v>44</v>
      </c>
      <c r="D2380" s="463">
        <v>0</v>
      </c>
    </row>
    <row r="2381" spans="1:4">
      <c r="A2381" s="462">
        <v>3138</v>
      </c>
      <c r="B2381" s="276" t="s">
        <v>2421</v>
      </c>
      <c r="C2381" s="462" t="s">
        <v>44</v>
      </c>
      <c r="D2381" s="463">
        <v>0</v>
      </c>
    </row>
    <row r="2382" spans="1:4">
      <c r="A2382" s="462">
        <v>3139</v>
      </c>
      <c r="B2382" s="276" t="s">
        <v>2422</v>
      </c>
      <c r="C2382" s="462" t="s">
        <v>44</v>
      </c>
      <c r="D2382" s="463">
        <v>0</v>
      </c>
    </row>
    <row r="2383" spans="1:4">
      <c r="A2383" s="462">
        <v>3140</v>
      </c>
      <c r="B2383" s="276" t="s">
        <v>2423</v>
      </c>
      <c r="C2383" s="462" t="s">
        <v>44</v>
      </c>
      <c r="D2383" s="463">
        <v>0</v>
      </c>
    </row>
    <row r="2384" spans="1:4">
      <c r="A2384" s="462">
        <v>3141</v>
      </c>
      <c r="B2384" s="276" t="s">
        <v>2424</v>
      </c>
      <c r="C2384" s="462" t="s">
        <v>44</v>
      </c>
      <c r="D2384" s="463">
        <v>0</v>
      </c>
    </row>
    <row r="2385" spans="1:4">
      <c r="A2385" s="462">
        <v>3142</v>
      </c>
      <c r="B2385" s="276" t="s">
        <v>2425</v>
      </c>
      <c r="C2385" s="462" t="s">
        <v>44</v>
      </c>
      <c r="D2385" s="463">
        <v>0</v>
      </c>
    </row>
    <row r="2386" spans="1:4">
      <c r="A2386" s="462">
        <v>3143</v>
      </c>
      <c r="B2386" s="276" t="s">
        <v>2426</v>
      </c>
      <c r="C2386" s="462" t="s">
        <v>44</v>
      </c>
      <c r="D2386" s="463">
        <v>0</v>
      </c>
    </row>
    <row r="2387" spans="1:4">
      <c r="A2387" s="462">
        <v>3144</v>
      </c>
      <c r="B2387" s="276" t="s">
        <v>2427</v>
      </c>
      <c r="C2387" s="462" t="s">
        <v>44</v>
      </c>
      <c r="D2387" s="463">
        <v>0</v>
      </c>
    </row>
    <row r="2388" spans="1:4">
      <c r="A2388" s="462">
        <v>3145</v>
      </c>
      <c r="B2388" s="276" t="s">
        <v>2428</v>
      </c>
      <c r="C2388" s="462" t="s">
        <v>44</v>
      </c>
      <c r="D2388" s="463">
        <v>0</v>
      </c>
    </row>
    <row r="2389" spans="1:4">
      <c r="A2389" s="462">
        <v>3146</v>
      </c>
      <c r="B2389" s="276" t="s">
        <v>2429</v>
      </c>
      <c r="C2389" s="462" t="s">
        <v>44</v>
      </c>
      <c r="D2389" s="463">
        <v>0</v>
      </c>
    </row>
    <row r="2390" spans="1:4">
      <c r="A2390" s="462">
        <v>3147</v>
      </c>
      <c r="B2390" s="276" t="s">
        <v>2430</v>
      </c>
      <c r="C2390" s="462" t="s">
        <v>44</v>
      </c>
      <c r="D2390" s="463">
        <v>0</v>
      </c>
    </row>
    <row r="2391" spans="1:4">
      <c r="A2391" s="462">
        <v>3148</v>
      </c>
      <c r="B2391" s="276" t="s">
        <v>2431</v>
      </c>
      <c r="C2391" s="462" t="s">
        <v>44</v>
      </c>
      <c r="D2391" s="463">
        <v>0</v>
      </c>
    </row>
    <row r="2392" spans="1:4">
      <c r="A2392" s="462">
        <v>3149</v>
      </c>
      <c r="B2392" s="276" t="s">
        <v>2432</v>
      </c>
      <c r="C2392" s="462" t="s">
        <v>44</v>
      </c>
      <c r="D2392" s="463">
        <v>0</v>
      </c>
    </row>
    <row r="2393" spans="1:4">
      <c r="A2393" s="462">
        <v>3151</v>
      </c>
      <c r="B2393" s="276" t="s">
        <v>2433</v>
      </c>
      <c r="C2393" s="462" t="s">
        <v>44</v>
      </c>
      <c r="D2393" s="463">
        <v>0</v>
      </c>
    </row>
    <row r="2394" spans="1:4">
      <c r="A2394" s="462">
        <v>3152</v>
      </c>
      <c r="B2394" s="276" t="s">
        <v>2434</v>
      </c>
      <c r="C2394" s="462" t="s">
        <v>27</v>
      </c>
      <c r="D2394" s="463">
        <v>0</v>
      </c>
    </row>
    <row r="2395" spans="1:4">
      <c r="A2395" s="462">
        <v>3153</v>
      </c>
      <c r="B2395" s="276" t="s">
        <v>2435</v>
      </c>
      <c r="C2395" s="462" t="s">
        <v>44</v>
      </c>
      <c r="D2395" s="463">
        <v>0</v>
      </c>
    </row>
    <row r="2396" spans="1:4">
      <c r="A2396" s="462">
        <v>3154</v>
      </c>
      <c r="B2396" s="276" t="s">
        <v>2436</v>
      </c>
      <c r="C2396" s="462" t="s">
        <v>44</v>
      </c>
      <c r="D2396" s="463">
        <v>0</v>
      </c>
    </row>
    <row r="2397" spans="1:4">
      <c r="A2397" s="462">
        <v>3155</v>
      </c>
      <c r="B2397" s="276" t="s">
        <v>2437</v>
      </c>
      <c r="C2397" s="462" t="s">
        <v>27</v>
      </c>
      <c r="D2397" s="463">
        <v>0</v>
      </c>
    </row>
    <row r="2398" spans="1:4">
      <c r="A2398" s="462">
        <v>3156</v>
      </c>
      <c r="B2398" s="276" t="s">
        <v>2438</v>
      </c>
      <c r="C2398" s="462" t="s">
        <v>44</v>
      </c>
      <c r="D2398" s="463">
        <v>0</v>
      </c>
    </row>
    <row r="2399" spans="1:4">
      <c r="A2399" s="462">
        <v>3157</v>
      </c>
      <c r="B2399" s="276" t="s">
        <v>2439</v>
      </c>
      <c r="C2399" s="462" t="s">
        <v>44</v>
      </c>
      <c r="D2399" s="463">
        <v>0</v>
      </c>
    </row>
    <row r="2400" spans="1:4">
      <c r="A2400" s="462">
        <v>3158</v>
      </c>
      <c r="B2400" s="276" t="s">
        <v>2440</v>
      </c>
      <c r="C2400" s="462" t="s">
        <v>27</v>
      </c>
      <c r="D2400" s="463">
        <v>0</v>
      </c>
    </row>
    <row r="2401" spans="1:4">
      <c r="A2401" s="462">
        <v>3159</v>
      </c>
      <c r="B2401" s="276" t="s">
        <v>2441</v>
      </c>
      <c r="C2401" s="462" t="s">
        <v>44</v>
      </c>
      <c r="D2401" s="463">
        <v>0</v>
      </c>
    </row>
    <row r="2402" spans="1:4">
      <c r="A2402" s="462">
        <v>3160</v>
      </c>
      <c r="B2402" s="276" t="s">
        <v>2442</v>
      </c>
      <c r="C2402" s="462" t="s">
        <v>44</v>
      </c>
      <c r="D2402" s="463">
        <v>0</v>
      </c>
    </row>
    <row r="2403" spans="1:4">
      <c r="A2403" s="462">
        <v>3161</v>
      </c>
      <c r="B2403" s="276" t="s">
        <v>2443</v>
      </c>
      <c r="C2403" s="462" t="s">
        <v>44</v>
      </c>
      <c r="D2403" s="463">
        <v>0</v>
      </c>
    </row>
    <row r="2404" spans="1:4">
      <c r="A2404" s="462">
        <v>3162</v>
      </c>
      <c r="B2404" s="276" t="s">
        <v>2444</v>
      </c>
      <c r="C2404" s="462" t="s">
        <v>44</v>
      </c>
      <c r="D2404" s="463">
        <v>0</v>
      </c>
    </row>
    <row r="2405" spans="1:4">
      <c r="A2405" s="462">
        <v>3163</v>
      </c>
      <c r="B2405" s="276" t="s">
        <v>2445</v>
      </c>
      <c r="C2405" s="462" t="s">
        <v>44</v>
      </c>
      <c r="D2405" s="463">
        <v>0</v>
      </c>
    </row>
    <row r="2406" spans="1:4">
      <c r="A2406" s="462">
        <v>3164</v>
      </c>
      <c r="B2406" s="276" t="s">
        <v>2446</v>
      </c>
      <c r="C2406" s="462" t="s">
        <v>27</v>
      </c>
      <c r="D2406" s="463">
        <v>0</v>
      </c>
    </row>
    <row r="2407" spans="1:4">
      <c r="A2407" s="462">
        <v>3165</v>
      </c>
      <c r="B2407" s="276" t="s">
        <v>2447</v>
      </c>
      <c r="C2407" s="462" t="s">
        <v>44</v>
      </c>
      <c r="D2407" s="463">
        <v>0</v>
      </c>
    </row>
    <row r="2408" spans="1:4">
      <c r="A2408" s="462">
        <v>3166</v>
      </c>
      <c r="B2408" s="276" t="s">
        <v>2448</v>
      </c>
      <c r="C2408" s="462" t="s">
        <v>44</v>
      </c>
      <c r="D2408" s="463">
        <v>0</v>
      </c>
    </row>
    <row r="2409" spans="1:4">
      <c r="A2409" s="462">
        <v>3167</v>
      </c>
      <c r="B2409" s="276" t="s">
        <v>2449</v>
      </c>
      <c r="C2409" s="462" t="s">
        <v>44</v>
      </c>
      <c r="D2409" s="463">
        <v>0</v>
      </c>
    </row>
    <row r="2410" spans="1:4">
      <c r="A2410" s="462">
        <v>3168</v>
      </c>
      <c r="B2410" s="276" t="s">
        <v>2450</v>
      </c>
      <c r="C2410" s="462" t="s">
        <v>44</v>
      </c>
      <c r="D2410" s="463">
        <v>0</v>
      </c>
    </row>
    <row r="2411" spans="1:4">
      <c r="A2411" s="462">
        <v>3169</v>
      </c>
      <c r="B2411" s="276" t="s">
        <v>2451</v>
      </c>
      <c r="C2411" s="462" t="s">
        <v>1122</v>
      </c>
      <c r="D2411" s="463">
        <v>119645</v>
      </c>
    </row>
    <row r="2412" spans="1:4">
      <c r="A2412" s="462">
        <v>3170</v>
      </c>
      <c r="B2412" s="276" t="s">
        <v>2452</v>
      </c>
      <c r="C2412" s="462" t="s">
        <v>44</v>
      </c>
      <c r="D2412" s="463">
        <v>0</v>
      </c>
    </row>
    <row r="2413" spans="1:4">
      <c r="A2413" s="462">
        <v>3171</v>
      </c>
      <c r="B2413" s="276" t="s">
        <v>2453</v>
      </c>
      <c r="C2413" s="462" t="s">
        <v>44</v>
      </c>
      <c r="D2413" s="463">
        <v>0</v>
      </c>
    </row>
    <row r="2414" spans="1:4">
      <c r="A2414" s="462">
        <v>3172</v>
      </c>
      <c r="B2414" s="276" t="s">
        <v>2454</v>
      </c>
      <c r="C2414" s="462" t="s">
        <v>44</v>
      </c>
      <c r="D2414" s="463">
        <v>0</v>
      </c>
    </row>
    <row r="2415" spans="1:4">
      <c r="A2415" s="462">
        <v>3173</v>
      </c>
      <c r="B2415" s="276" t="s">
        <v>2455</v>
      </c>
      <c r="C2415" s="462" t="s">
        <v>44</v>
      </c>
      <c r="D2415" s="463">
        <v>0</v>
      </c>
    </row>
    <row r="2416" spans="1:4">
      <c r="A2416" s="462">
        <v>3174</v>
      </c>
      <c r="B2416" s="276" t="s">
        <v>2456</v>
      </c>
      <c r="C2416" s="462" t="s">
        <v>44</v>
      </c>
      <c r="D2416" s="463">
        <v>0</v>
      </c>
    </row>
    <row r="2417" spans="1:4">
      <c r="A2417" s="462">
        <v>3175</v>
      </c>
      <c r="B2417" s="276" t="s">
        <v>2457</v>
      </c>
      <c r="C2417" s="462" t="s">
        <v>44</v>
      </c>
      <c r="D2417" s="463">
        <v>0</v>
      </c>
    </row>
    <row r="2418" spans="1:4">
      <c r="A2418" s="462">
        <v>3176</v>
      </c>
      <c r="B2418" s="276" t="s">
        <v>2458</v>
      </c>
      <c r="C2418" s="462" t="s">
        <v>44</v>
      </c>
      <c r="D2418" s="463">
        <v>0</v>
      </c>
    </row>
    <row r="2419" spans="1:4">
      <c r="A2419" s="462">
        <v>3177</v>
      </c>
      <c r="B2419" s="276" t="s">
        <v>2459</v>
      </c>
      <c r="C2419" s="462" t="s">
        <v>44</v>
      </c>
      <c r="D2419" s="463">
        <v>0</v>
      </c>
    </row>
    <row r="2420" spans="1:4">
      <c r="A2420" s="462">
        <v>3178</v>
      </c>
      <c r="B2420" s="276" t="s">
        <v>2460</v>
      </c>
      <c r="C2420" s="462" t="s">
        <v>44</v>
      </c>
      <c r="D2420" s="463">
        <v>0</v>
      </c>
    </row>
    <row r="2421" spans="1:4">
      <c r="A2421" s="462">
        <v>3179</v>
      </c>
      <c r="B2421" s="276" t="s">
        <v>2461</v>
      </c>
      <c r="C2421" s="462" t="s">
        <v>44</v>
      </c>
      <c r="D2421" s="463">
        <v>0</v>
      </c>
    </row>
    <row r="2422" spans="1:4">
      <c r="A2422" s="462">
        <v>3180</v>
      </c>
      <c r="B2422" s="276" t="s">
        <v>2462</v>
      </c>
      <c r="C2422" s="462" t="s">
        <v>44</v>
      </c>
      <c r="D2422" s="463">
        <v>0</v>
      </c>
    </row>
    <row r="2423" spans="1:4">
      <c r="A2423" s="462">
        <v>3181</v>
      </c>
      <c r="B2423" s="276" t="s">
        <v>2463</v>
      </c>
      <c r="C2423" s="462" t="s">
        <v>30</v>
      </c>
      <c r="D2423" s="463">
        <v>13083.8</v>
      </c>
    </row>
    <row r="2424" spans="1:4">
      <c r="A2424" s="462">
        <v>3182</v>
      </c>
      <c r="B2424" s="276" t="s">
        <v>2464</v>
      </c>
      <c r="C2424" s="462" t="s">
        <v>30</v>
      </c>
      <c r="D2424" s="463">
        <v>0</v>
      </c>
    </row>
    <row r="2425" spans="1:4">
      <c r="A2425" s="462">
        <v>3183</v>
      </c>
      <c r="B2425" s="276" t="s">
        <v>2465</v>
      </c>
      <c r="C2425" s="462" t="s">
        <v>30</v>
      </c>
      <c r="D2425" s="463">
        <v>0</v>
      </c>
    </row>
    <row r="2426" spans="1:4">
      <c r="A2426" s="462">
        <v>3184</v>
      </c>
      <c r="B2426" s="276" t="s">
        <v>2466</v>
      </c>
      <c r="C2426" s="462" t="s">
        <v>253</v>
      </c>
      <c r="D2426" s="463">
        <v>0</v>
      </c>
    </row>
    <row r="2427" spans="1:4">
      <c r="A2427" s="462">
        <v>3186</v>
      </c>
      <c r="B2427" s="276" t="s">
        <v>2467</v>
      </c>
      <c r="C2427" s="462" t="s">
        <v>27</v>
      </c>
      <c r="D2427" s="463">
        <v>42583</v>
      </c>
    </row>
    <row r="2428" spans="1:4">
      <c r="A2428" s="462">
        <v>3187</v>
      </c>
      <c r="B2428" s="276" t="s">
        <v>2468</v>
      </c>
      <c r="C2428" s="462" t="s">
        <v>44</v>
      </c>
      <c r="D2428" s="463">
        <v>0</v>
      </c>
    </row>
    <row r="2429" spans="1:4">
      <c r="A2429" s="462">
        <v>3188</v>
      </c>
      <c r="B2429" s="276" t="s">
        <v>2469</v>
      </c>
      <c r="C2429" s="462" t="s">
        <v>83</v>
      </c>
      <c r="D2429" s="463">
        <v>0</v>
      </c>
    </row>
    <row r="2430" spans="1:4">
      <c r="A2430" s="462">
        <v>3189</v>
      </c>
      <c r="B2430" s="276" t="s">
        <v>2470</v>
      </c>
      <c r="C2430" s="462" t="s">
        <v>30</v>
      </c>
      <c r="D2430" s="463">
        <v>0</v>
      </c>
    </row>
    <row r="2431" spans="1:4">
      <c r="A2431" s="462">
        <v>3191</v>
      </c>
      <c r="B2431" s="276" t="s">
        <v>2471</v>
      </c>
      <c r="C2431" s="462" t="s">
        <v>27</v>
      </c>
      <c r="D2431" s="463">
        <v>0</v>
      </c>
    </row>
    <row r="2432" spans="1:4">
      <c r="A2432" s="462">
        <v>3192</v>
      </c>
      <c r="B2432" s="276" t="s">
        <v>2472</v>
      </c>
      <c r="C2432" s="462" t="s">
        <v>83</v>
      </c>
      <c r="D2432" s="463">
        <v>0</v>
      </c>
    </row>
    <row r="2433" spans="1:4">
      <c r="A2433" s="462">
        <v>3193</v>
      </c>
      <c r="B2433" s="276" t="s">
        <v>2473</v>
      </c>
      <c r="C2433" s="462" t="s">
        <v>32</v>
      </c>
      <c r="D2433" s="463">
        <v>383</v>
      </c>
    </row>
    <row r="2434" spans="1:4">
      <c r="A2434" s="462">
        <v>3194</v>
      </c>
      <c r="B2434" s="276" t="s">
        <v>2474</v>
      </c>
      <c r="C2434" s="462" t="s">
        <v>83</v>
      </c>
      <c r="D2434" s="463">
        <v>0</v>
      </c>
    </row>
    <row r="2435" spans="1:4">
      <c r="A2435" s="462">
        <v>3195</v>
      </c>
      <c r="B2435" s="276" t="s">
        <v>2475</v>
      </c>
      <c r="C2435" s="462" t="s">
        <v>97</v>
      </c>
      <c r="D2435" s="463">
        <v>0</v>
      </c>
    </row>
    <row r="2436" spans="1:4">
      <c r="A2436" s="462">
        <v>3196</v>
      </c>
      <c r="B2436" s="276" t="s">
        <v>2476</v>
      </c>
      <c r="C2436" s="462" t="s">
        <v>44</v>
      </c>
      <c r="D2436" s="463">
        <v>0</v>
      </c>
    </row>
    <row r="2437" spans="1:4">
      <c r="A2437" s="462">
        <v>3198</v>
      </c>
      <c r="B2437" s="276" t="s">
        <v>2477</v>
      </c>
      <c r="C2437" s="462" t="s">
        <v>253</v>
      </c>
      <c r="D2437" s="463">
        <v>0</v>
      </c>
    </row>
    <row r="2438" spans="1:4">
      <c r="A2438" s="462">
        <v>3200</v>
      </c>
      <c r="B2438" s="276" t="s">
        <v>2478</v>
      </c>
      <c r="C2438" s="462" t="s">
        <v>83</v>
      </c>
      <c r="D2438" s="463">
        <v>0</v>
      </c>
    </row>
    <row r="2439" spans="1:4">
      <c r="A2439" s="462">
        <v>3201</v>
      </c>
      <c r="B2439" s="276" t="s">
        <v>2479</v>
      </c>
      <c r="C2439" s="462" t="s">
        <v>27</v>
      </c>
      <c r="D2439" s="463">
        <v>0</v>
      </c>
    </row>
    <row r="2440" spans="1:4">
      <c r="A2440" s="462">
        <v>3202</v>
      </c>
      <c r="B2440" s="276" t="s">
        <v>2480</v>
      </c>
      <c r="C2440" s="462" t="s">
        <v>27</v>
      </c>
      <c r="D2440" s="463">
        <v>0</v>
      </c>
    </row>
    <row r="2441" spans="1:4">
      <c r="A2441" s="462">
        <v>3203</v>
      </c>
      <c r="B2441" s="276" t="s">
        <v>2481</v>
      </c>
      <c r="C2441" s="462" t="s">
        <v>27</v>
      </c>
      <c r="D2441" s="463">
        <v>0</v>
      </c>
    </row>
    <row r="2442" spans="1:4">
      <c r="A2442" s="462">
        <v>3204</v>
      </c>
      <c r="B2442" s="276" t="s">
        <v>2482</v>
      </c>
      <c r="C2442" s="462" t="s">
        <v>27</v>
      </c>
      <c r="D2442" s="463">
        <v>0</v>
      </c>
    </row>
    <row r="2443" spans="1:4">
      <c r="A2443" s="462">
        <v>3205</v>
      </c>
      <c r="B2443" s="276" t="s">
        <v>2483</v>
      </c>
      <c r="C2443" s="462" t="s">
        <v>27</v>
      </c>
      <c r="D2443" s="463">
        <v>0</v>
      </c>
    </row>
    <row r="2444" spans="1:4">
      <c r="A2444" s="462">
        <v>3206</v>
      </c>
      <c r="B2444" s="276" t="s">
        <v>2484</v>
      </c>
      <c r="C2444" s="462" t="s">
        <v>44</v>
      </c>
      <c r="D2444" s="463">
        <v>0</v>
      </c>
    </row>
    <row r="2445" spans="1:4">
      <c r="A2445" s="462">
        <v>3207</v>
      </c>
      <c r="B2445" s="276" t="s">
        <v>2485</v>
      </c>
      <c r="C2445" s="462" t="s">
        <v>27</v>
      </c>
      <c r="D2445" s="463">
        <v>0</v>
      </c>
    </row>
    <row r="2446" spans="1:4">
      <c r="A2446" s="462">
        <v>3208</v>
      </c>
      <c r="B2446" s="276" t="s">
        <v>2486</v>
      </c>
      <c r="C2446" s="462" t="s">
        <v>27</v>
      </c>
      <c r="D2446" s="463">
        <v>0</v>
      </c>
    </row>
    <row r="2447" spans="1:4">
      <c r="A2447" s="462">
        <v>3209</v>
      </c>
      <c r="B2447" s="276" t="s">
        <v>2487</v>
      </c>
      <c r="C2447" s="462" t="s">
        <v>253</v>
      </c>
      <c r="D2447" s="463">
        <v>0</v>
      </c>
    </row>
    <row r="2448" spans="1:4">
      <c r="A2448" s="462">
        <v>3210</v>
      </c>
      <c r="B2448" s="276" t="s">
        <v>2488</v>
      </c>
      <c r="C2448" s="462" t="s">
        <v>27</v>
      </c>
      <c r="D2448" s="463">
        <v>0</v>
      </c>
    </row>
    <row r="2449" spans="1:4">
      <c r="A2449" s="462">
        <v>3211</v>
      </c>
      <c r="B2449" s="276" t="s">
        <v>2489</v>
      </c>
      <c r="C2449" s="462" t="s">
        <v>27</v>
      </c>
      <c r="D2449" s="463">
        <v>0</v>
      </c>
    </row>
    <row r="2450" spans="1:4">
      <c r="A2450" s="462">
        <v>3213</v>
      </c>
      <c r="B2450" s="276" t="s">
        <v>2490</v>
      </c>
      <c r="C2450" s="462" t="s">
        <v>27</v>
      </c>
      <c r="D2450" s="463">
        <v>0</v>
      </c>
    </row>
    <row r="2451" spans="1:4">
      <c r="A2451" s="462">
        <v>3214</v>
      </c>
      <c r="B2451" s="276" t="s">
        <v>2491</v>
      </c>
      <c r="C2451" s="462" t="s">
        <v>27</v>
      </c>
      <c r="D2451" s="463">
        <v>0</v>
      </c>
    </row>
    <row r="2452" spans="1:4">
      <c r="A2452" s="462">
        <v>3215</v>
      </c>
      <c r="B2452" s="276" t="s">
        <v>2492</v>
      </c>
      <c r="C2452" s="462" t="s">
        <v>27</v>
      </c>
      <c r="D2452" s="463">
        <v>0</v>
      </c>
    </row>
    <row r="2453" spans="1:4">
      <c r="A2453" s="462">
        <v>3216</v>
      </c>
      <c r="B2453" s="276" t="s">
        <v>2493</v>
      </c>
      <c r="C2453" s="462" t="s">
        <v>27</v>
      </c>
      <c r="D2453" s="463">
        <v>0</v>
      </c>
    </row>
    <row r="2454" spans="1:4">
      <c r="A2454" s="462">
        <v>3217</v>
      </c>
      <c r="B2454" s="276" t="s">
        <v>2494</v>
      </c>
      <c r="C2454" s="462" t="s">
        <v>27</v>
      </c>
      <c r="D2454" s="463">
        <v>0</v>
      </c>
    </row>
    <row r="2455" spans="1:4">
      <c r="A2455" s="462">
        <v>3218</v>
      </c>
      <c r="B2455" s="276" t="s">
        <v>2495</v>
      </c>
      <c r="C2455" s="462" t="s">
        <v>27</v>
      </c>
      <c r="D2455" s="463">
        <v>0</v>
      </c>
    </row>
    <row r="2456" spans="1:4">
      <c r="A2456" s="462">
        <v>3232</v>
      </c>
      <c r="B2456" s="276" t="s">
        <v>2496</v>
      </c>
      <c r="C2456" s="462" t="s">
        <v>211</v>
      </c>
      <c r="D2456" s="463">
        <v>1130500</v>
      </c>
    </row>
    <row r="2457" spans="1:4">
      <c r="A2457" s="462">
        <v>3233</v>
      </c>
      <c r="B2457" s="276" t="s">
        <v>2497</v>
      </c>
      <c r="C2457" s="462" t="s">
        <v>148</v>
      </c>
      <c r="D2457" s="463">
        <v>267540</v>
      </c>
    </row>
    <row r="2458" spans="1:4">
      <c r="A2458" s="462">
        <v>3235</v>
      </c>
      <c r="B2458" s="276" t="s">
        <v>2498</v>
      </c>
      <c r="C2458" s="462" t="s">
        <v>211</v>
      </c>
      <c r="D2458" s="463">
        <v>0</v>
      </c>
    </row>
    <row r="2459" spans="1:4">
      <c r="A2459" s="462">
        <v>3237</v>
      </c>
      <c r="B2459" s="276" t="s">
        <v>2499</v>
      </c>
      <c r="C2459" s="462" t="s">
        <v>148</v>
      </c>
      <c r="D2459" s="463">
        <v>0</v>
      </c>
    </row>
    <row r="2460" spans="1:4">
      <c r="A2460" s="462">
        <v>3238</v>
      </c>
      <c r="B2460" s="276" t="s">
        <v>2500</v>
      </c>
      <c r="C2460" s="462" t="s">
        <v>211</v>
      </c>
      <c r="D2460" s="463">
        <v>0</v>
      </c>
    </row>
    <row r="2461" spans="1:4">
      <c r="A2461" s="462">
        <v>3239</v>
      </c>
      <c r="B2461" s="276" t="s">
        <v>2501</v>
      </c>
      <c r="C2461" s="462" t="s">
        <v>148</v>
      </c>
      <c r="D2461" s="463">
        <v>0</v>
      </c>
    </row>
    <row r="2462" spans="1:4">
      <c r="A2462" s="462">
        <v>3240</v>
      </c>
      <c r="B2462" s="276" t="s">
        <v>2501</v>
      </c>
      <c r="C2462" s="462" t="s">
        <v>211</v>
      </c>
      <c r="D2462" s="463">
        <v>0</v>
      </c>
    </row>
    <row r="2463" spans="1:4">
      <c r="A2463" s="462">
        <v>3241</v>
      </c>
      <c r="B2463" s="276" t="s">
        <v>2502</v>
      </c>
      <c r="C2463" s="462" t="s">
        <v>148</v>
      </c>
      <c r="D2463" s="463">
        <v>29122</v>
      </c>
    </row>
    <row r="2464" spans="1:4">
      <c r="A2464" s="462">
        <v>3242</v>
      </c>
      <c r="B2464" s="276" t="s">
        <v>2503</v>
      </c>
      <c r="C2464" s="462" t="s">
        <v>211</v>
      </c>
      <c r="D2464" s="463">
        <v>0</v>
      </c>
    </row>
    <row r="2465" spans="1:4">
      <c r="A2465" s="462">
        <v>3243</v>
      </c>
      <c r="B2465" s="276" t="s">
        <v>2504</v>
      </c>
      <c r="C2465" s="462" t="s">
        <v>148</v>
      </c>
      <c r="D2465" s="463">
        <v>41513</v>
      </c>
    </row>
    <row r="2466" spans="1:4">
      <c r="A2466" s="462">
        <v>3244</v>
      </c>
      <c r="B2466" s="276" t="s">
        <v>2504</v>
      </c>
      <c r="C2466" s="462" t="s">
        <v>211</v>
      </c>
      <c r="D2466" s="463">
        <v>0</v>
      </c>
    </row>
    <row r="2467" spans="1:4">
      <c r="A2467" s="462">
        <v>3245</v>
      </c>
      <c r="B2467" s="276" t="s">
        <v>2505</v>
      </c>
      <c r="C2467" s="462" t="s">
        <v>148</v>
      </c>
      <c r="D2467" s="463">
        <v>0</v>
      </c>
    </row>
    <row r="2468" spans="1:4">
      <c r="A2468" s="462">
        <v>3246</v>
      </c>
      <c r="B2468" s="276" t="s">
        <v>2506</v>
      </c>
      <c r="C2468" s="462" t="s">
        <v>89</v>
      </c>
      <c r="D2468" s="463">
        <v>0</v>
      </c>
    </row>
    <row r="2469" spans="1:4">
      <c r="A2469" s="462">
        <v>3247</v>
      </c>
      <c r="B2469" s="276" t="s">
        <v>2506</v>
      </c>
      <c r="C2469" s="462" t="s">
        <v>211</v>
      </c>
      <c r="D2469" s="463">
        <v>0</v>
      </c>
    </row>
    <row r="2470" spans="1:4">
      <c r="A2470" s="462">
        <v>3248</v>
      </c>
      <c r="B2470" s="276" t="s">
        <v>2507</v>
      </c>
      <c r="C2470" s="462" t="s">
        <v>89</v>
      </c>
      <c r="D2470" s="463">
        <v>59209</v>
      </c>
    </row>
    <row r="2471" spans="1:4">
      <c r="A2471" s="462">
        <v>3250</v>
      </c>
      <c r="B2471" s="276" t="s">
        <v>2508</v>
      </c>
      <c r="C2471" s="462" t="s">
        <v>148</v>
      </c>
      <c r="D2471" s="463">
        <v>0</v>
      </c>
    </row>
    <row r="2472" spans="1:4">
      <c r="A2472" s="462">
        <v>3251</v>
      </c>
      <c r="B2472" s="276" t="s">
        <v>2509</v>
      </c>
      <c r="C2472" s="462" t="s">
        <v>148</v>
      </c>
      <c r="D2472" s="463">
        <v>39612.01</v>
      </c>
    </row>
    <row r="2473" spans="1:4">
      <c r="A2473" s="462">
        <v>3252</v>
      </c>
      <c r="B2473" s="276" t="s">
        <v>2510</v>
      </c>
      <c r="C2473" s="462" t="s">
        <v>148</v>
      </c>
      <c r="D2473" s="463">
        <v>0</v>
      </c>
    </row>
    <row r="2474" spans="1:4">
      <c r="A2474" s="462">
        <v>3253</v>
      </c>
      <c r="B2474" s="276" t="s">
        <v>2511</v>
      </c>
      <c r="C2474" s="462" t="s">
        <v>89</v>
      </c>
      <c r="D2474" s="463">
        <v>179753</v>
      </c>
    </row>
    <row r="2475" spans="1:4">
      <c r="A2475" s="462">
        <v>3255</v>
      </c>
      <c r="B2475" s="276" t="s">
        <v>2512</v>
      </c>
      <c r="C2475" s="462" t="s">
        <v>148</v>
      </c>
      <c r="D2475" s="463">
        <v>423513</v>
      </c>
    </row>
    <row r="2476" spans="1:4">
      <c r="A2476" s="462">
        <v>3256</v>
      </c>
      <c r="B2476" s="276" t="s">
        <v>2513</v>
      </c>
      <c r="C2476" s="462" t="s">
        <v>89</v>
      </c>
      <c r="D2476" s="463">
        <v>74477.990000000005</v>
      </c>
    </row>
    <row r="2477" spans="1:4">
      <c r="A2477" s="462">
        <v>3257</v>
      </c>
      <c r="B2477" s="276" t="s">
        <v>2514</v>
      </c>
      <c r="C2477" s="462" t="s">
        <v>27</v>
      </c>
      <c r="D2477" s="463">
        <v>0</v>
      </c>
    </row>
    <row r="2478" spans="1:4">
      <c r="A2478" s="462">
        <v>3258</v>
      </c>
      <c r="B2478" s="276" t="s">
        <v>2515</v>
      </c>
      <c r="C2478" s="462" t="s">
        <v>27</v>
      </c>
      <c r="D2478" s="463">
        <v>0</v>
      </c>
    </row>
    <row r="2479" spans="1:4">
      <c r="A2479" s="462">
        <v>3260</v>
      </c>
      <c r="B2479" s="276" t="s">
        <v>2516</v>
      </c>
      <c r="C2479" s="462" t="s">
        <v>27</v>
      </c>
      <c r="D2479" s="463">
        <v>0</v>
      </c>
    </row>
    <row r="2480" spans="1:4">
      <c r="A2480" s="462">
        <v>3261</v>
      </c>
      <c r="B2480" s="276" t="s">
        <v>2517</v>
      </c>
      <c r="C2480" s="462" t="s">
        <v>27</v>
      </c>
      <c r="D2480" s="463">
        <v>0</v>
      </c>
    </row>
    <row r="2481" spans="1:4">
      <c r="A2481" s="462">
        <v>3262</v>
      </c>
      <c r="B2481" s="276" t="s">
        <v>2518</v>
      </c>
      <c r="C2481" s="462" t="s">
        <v>27</v>
      </c>
      <c r="D2481" s="463">
        <v>0</v>
      </c>
    </row>
    <row r="2482" spans="1:4">
      <c r="A2482" s="462">
        <v>3263</v>
      </c>
      <c r="B2482" s="276" t="s">
        <v>2519</v>
      </c>
      <c r="C2482" s="462" t="s">
        <v>27</v>
      </c>
      <c r="D2482" s="463">
        <v>0</v>
      </c>
    </row>
    <row r="2483" spans="1:4">
      <c r="A2483" s="462">
        <v>3264</v>
      </c>
      <c r="B2483" s="276" t="s">
        <v>2520</v>
      </c>
      <c r="C2483" s="462" t="s">
        <v>27</v>
      </c>
      <c r="D2483" s="463">
        <v>0</v>
      </c>
    </row>
    <row r="2484" spans="1:4">
      <c r="A2484" s="462">
        <v>3266</v>
      </c>
      <c r="B2484" s="276" t="s">
        <v>2521</v>
      </c>
      <c r="C2484" s="462" t="s">
        <v>27</v>
      </c>
      <c r="D2484" s="463">
        <v>0</v>
      </c>
    </row>
    <row r="2485" spans="1:4">
      <c r="A2485" s="462">
        <v>3267</v>
      </c>
      <c r="B2485" s="276" t="s">
        <v>2522</v>
      </c>
      <c r="C2485" s="462" t="s">
        <v>1122</v>
      </c>
      <c r="D2485" s="463">
        <v>64200</v>
      </c>
    </row>
    <row r="2486" spans="1:4">
      <c r="A2486" s="462">
        <v>3269</v>
      </c>
      <c r="B2486" s="276" t="s">
        <v>2523</v>
      </c>
      <c r="C2486" s="462" t="s">
        <v>1122</v>
      </c>
      <c r="D2486" s="463">
        <v>122563</v>
      </c>
    </row>
    <row r="2487" spans="1:4">
      <c r="A2487" s="462">
        <v>3272</v>
      </c>
      <c r="B2487" s="276" t="s">
        <v>2524</v>
      </c>
      <c r="C2487" s="462" t="s">
        <v>44</v>
      </c>
      <c r="D2487" s="463">
        <v>65290</v>
      </c>
    </row>
    <row r="2488" spans="1:4">
      <c r="A2488" s="462">
        <v>3273</v>
      </c>
      <c r="B2488" s="276" t="s">
        <v>2525</v>
      </c>
      <c r="C2488" s="462" t="s">
        <v>30</v>
      </c>
      <c r="D2488" s="463">
        <v>34707</v>
      </c>
    </row>
    <row r="2489" spans="1:4">
      <c r="A2489" s="462">
        <v>3274</v>
      </c>
      <c r="B2489" s="276" t="s">
        <v>2526</v>
      </c>
      <c r="C2489" s="462" t="s">
        <v>30</v>
      </c>
      <c r="D2489" s="463">
        <v>0</v>
      </c>
    </row>
    <row r="2490" spans="1:4">
      <c r="A2490" s="462">
        <v>3275</v>
      </c>
      <c r="B2490" s="276" t="s">
        <v>2527</v>
      </c>
      <c r="C2490" s="462" t="s">
        <v>27</v>
      </c>
      <c r="D2490" s="463">
        <v>3045.13</v>
      </c>
    </row>
    <row r="2491" spans="1:4">
      <c r="A2491" s="462">
        <v>3278</v>
      </c>
      <c r="B2491" s="276" t="s">
        <v>2528</v>
      </c>
      <c r="C2491" s="462" t="s">
        <v>30</v>
      </c>
      <c r="D2491" s="463">
        <v>0</v>
      </c>
    </row>
    <row r="2492" spans="1:4">
      <c r="A2492" s="462">
        <v>3281</v>
      </c>
      <c r="B2492" s="276" t="s">
        <v>2529</v>
      </c>
      <c r="C2492" s="462" t="s">
        <v>27</v>
      </c>
      <c r="D2492" s="463">
        <v>0</v>
      </c>
    </row>
    <row r="2493" spans="1:4">
      <c r="A2493" s="462">
        <v>3282</v>
      </c>
      <c r="B2493" s="276" t="s">
        <v>2530</v>
      </c>
      <c r="C2493" s="462" t="s">
        <v>44</v>
      </c>
      <c r="D2493" s="463">
        <v>0</v>
      </c>
    </row>
    <row r="2494" spans="1:4">
      <c r="A2494" s="462">
        <v>3283</v>
      </c>
      <c r="B2494" s="276" t="s">
        <v>2531</v>
      </c>
      <c r="C2494" s="462" t="s">
        <v>593</v>
      </c>
      <c r="D2494" s="463">
        <v>0</v>
      </c>
    </row>
    <row r="2495" spans="1:4">
      <c r="A2495" s="462">
        <v>3284</v>
      </c>
      <c r="B2495" s="276" t="s">
        <v>2532</v>
      </c>
      <c r="C2495" s="462" t="s">
        <v>593</v>
      </c>
      <c r="D2495" s="463">
        <v>0</v>
      </c>
    </row>
    <row r="2496" spans="1:4">
      <c r="A2496" s="462">
        <v>3285</v>
      </c>
      <c r="B2496" s="276" t="s">
        <v>2533</v>
      </c>
      <c r="C2496" s="462" t="s">
        <v>27</v>
      </c>
      <c r="D2496" s="463">
        <v>0</v>
      </c>
    </row>
    <row r="2497" spans="1:4">
      <c r="A2497" s="462">
        <v>3286</v>
      </c>
      <c r="B2497" s="276" t="s">
        <v>2534</v>
      </c>
      <c r="C2497" s="462" t="s">
        <v>27</v>
      </c>
      <c r="D2497" s="463">
        <v>0</v>
      </c>
    </row>
    <row r="2498" spans="1:4">
      <c r="A2498" s="462">
        <v>3289</v>
      </c>
      <c r="B2498" s="276" t="s">
        <v>2535</v>
      </c>
      <c r="C2498" s="462" t="s">
        <v>44</v>
      </c>
      <c r="D2498" s="463">
        <v>0</v>
      </c>
    </row>
    <row r="2499" spans="1:4">
      <c r="A2499" s="462">
        <v>3291</v>
      </c>
      <c r="B2499" s="276" t="s">
        <v>2536</v>
      </c>
      <c r="C2499" s="462" t="s">
        <v>27</v>
      </c>
      <c r="D2499" s="463">
        <v>98114</v>
      </c>
    </row>
    <row r="2500" spans="1:4">
      <c r="A2500" s="462">
        <v>3293</v>
      </c>
      <c r="B2500" s="276" t="s">
        <v>2537</v>
      </c>
      <c r="C2500" s="462" t="s">
        <v>27</v>
      </c>
      <c r="D2500" s="463">
        <v>1372407.48</v>
      </c>
    </row>
    <row r="2501" spans="1:4">
      <c r="A2501" s="462">
        <v>3301</v>
      </c>
      <c r="B2501" s="276" t="s">
        <v>2538</v>
      </c>
      <c r="C2501" s="462" t="s">
        <v>27</v>
      </c>
      <c r="D2501" s="463">
        <v>92631</v>
      </c>
    </row>
    <row r="2502" spans="1:4">
      <c r="A2502" s="462">
        <v>3302</v>
      </c>
      <c r="B2502" s="276" t="s">
        <v>2539</v>
      </c>
      <c r="C2502" s="462" t="s">
        <v>27</v>
      </c>
      <c r="D2502" s="463">
        <v>0</v>
      </c>
    </row>
    <row r="2503" spans="1:4">
      <c r="A2503" s="462">
        <v>3304</v>
      </c>
      <c r="B2503" s="276" t="s">
        <v>2540</v>
      </c>
      <c r="C2503" s="462" t="s">
        <v>44</v>
      </c>
      <c r="D2503" s="463">
        <v>186043</v>
      </c>
    </row>
    <row r="2504" spans="1:4">
      <c r="A2504" s="462">
        <v>3305</v>
      </c>
      <c r="B2504" s="276" t="s">
        <v>2541</v>
      </c>
      <c r="C2504" s="462" t="s">
        <v>89</v>
      </c>
      <c r="D2504" s="463">
        <v>0</v>
      </c>
    </row>
    <row r="2505" spans="1:4">
      <c r="A2505" s="462">
        <v>3306</v>
      </c>
      <c r="B2505" s="276" t="s">
        <v>2542</v>
      </c>
      <c r="C2505" s="462" t="s">
        <v>1122</v>
      </c>
      <c r="D2505" s="463">
        <v>64783</v>
      </c>
    </row>
    <row r="2506" spans="1:4">
      <c r="A2506" s="462">
        <v>3307</v>
      </c>
      <c r="B2506" s="276" t="s">
        <v>2543</v>
      </c>
      <c r="C2506" s="462" t="s">
        <v>89</v>
      </c>
      <c r="D2506" s="463">
        <v>87346</v>
      </c>
    </row>
    <row r="2507" spans="1:4">
      <c r="A2507" s="462">
        <v>3308</v>
      </c>
      <c r="B2507" s="276" t="s">
        <v>2544</v>
      </c>
      <c r="C2507" s="462" t="s">
        <v>89</v>
      </c>
      <c r="D2507" s="463">
        <v>81493</v>
      </c>
    </row>
    <row r="2508" spans="1:4">
      <c r="A2508" s="462">
        <v>3309</v>
      </c>
      <c r="B2508" s="276" t="s">
        <v>2545</v>
      </c>
      <c r="C2508" s="462" t="s">
        <v>83</v>
      </c>
      <c r="D2508" s="463">
        <v>71616</v>
      </c>
    </row>
    <row r="2509" spans="1:4">
      <c r="A2509" s="462">
        <v>3312</v>
      </c>
      <c r="B2509" s="276" t="s">
        <v>2546</v>
      </c>
      <c r="C2509" s="462" t="s">
        <v>83</v>
      </c>
      <c r="D2509" s="463">
        <v>0</v>
      </c>
    </row>
    <row r="2510" spans="1:4">
      <c r="A2510" s="462">
        <v>3313</v>
      </c>
      <c r="B2510" s="276" t="s">
        <v>2547</v>
      </c>
      <c r="C2510" s="462" t="s">
        <v>83</v>
      </c>
      <c r="D2510" s="463">
        <v>834593</v>
      </c>
    </row>
    <row r="2511" spans="1:4">
      <c r="A2511" s="462">
        <v>3314</v>
      </c>
      <c r="B2511" s="276" t="s">
        <v>2548</v>
      </c>
      <c r="C2511" s="462" t="s">
        <v>27</v>
      </c>
      <c r="D2511" s="463">
        <v>20275.560000000001</v>
      </c>
    </row>
    <row r="2512" spans="1:4">
      <c r="A2512" s="462">
        <v>3315</v>
      </c>
      <c r="B2512" s="276" t="s">
        <v>2549</v>
      </c>
      <c r="C2512" s="462" t="s">
        <v>32</v>
      </c>
      <c r="D2512" s="463">
        <v>4536</v>
      </c>
    </row>
    <row r="2513" spans="1:4">
      <c r="A2513" s="462">
        <v>3317</v>
      </c>
      <c r="B2513" s="276" t="s">
        <v>2550</v>
      </c>
      <c r="C2513" s="462" t="s">
        <v>44</v>
      </c>
      <c r="D2513" s="463">
        <v>3604.92</v>
      </c>
    </row>
    <row r="2514" spans="1:4">
      <c r="A2514" s="462">
        <v>3318</v>
      </c>
      <c r="B2514" s="276" t="s">
        <v>2551</v>
      </c>
      <c r="C2514" s="462" t="s">
        <v>83</v>
      </c>
      <c r="D2514" s="463">
        <v>0</v>
      </c>
    </row>
    <row r="2515" spans="1:4">
      <c r="A2515" s="462">
        <v>3321</v>
      </c>
      <c r="B2515" s="276" t="s">
        <v>2552</v>
      </c>
      <c r="C2515" s="462" t="s">
        <v>27</v>
      </c>
      <c r="D2515" s="463">
        <v>0</v>
      </c>
    </row>
    <row r="2516" spans="1:4">
      <c r="A2516" s="462">
        <v>3324</v>
      </c>
      <c r="B2516" s="276" t="s">
        <v>2553</v>
      </c>
      <c r="C2516" s="462" t="s">
        <v>44</v>
      </c>
      <c r="D2516" s="463">
        <v>0</v>
      </c>
    </row>
    <row r="2517" spans="1:4">
      <c r="A2517" s="462">
        <v>3325</v>
      </c>
      <c r="B2517" s="276" t="s">
        <v>2554</v>
      </c>
      <c r="C2517" s="462" t="s">
        <v>83</v>
      </c>
      <c r="D2517" s="463">
        <v>0</v>
      </c>
    </row>
    <row r="2518" spans="1:4">
      <c r="A2518" s="462">
        <v>3326</v>
      </c>
      <c r="B2518" s="276" t="s">
        <v>2555</v>
      </c>
      <c r="C2518" s="462" t="s">
        <v>83</v>
      </c>
      <c r="D2518" s="463">
        <v>0</v>
      </c>
    </row>
    <row r="2519" spans="1:4">
      <c r="A2519" s="462">
        <v>3327</v>
      </c>
      <c r="B2519" s="276" t="s">
        <v>2556</v>
      </c>
      <c r="C2519" s="462" t="s">
        <v>30</v>
      </c>
      <c r="D2519" s="463">
        <v>0</v>
      </c>
    </row>
    <row r="2520" spans="1:4">
      <c r="A2520" s="462">
        <v>3328</v>
      </c>
      <c r="B2520" s="276" t="s">
        <v>2557</v>
      </c>
      <c r="C2520" s="462" t="s">
        <v>30</v>
      </c>
      <c r="D2520" s="463">
        <v>0</v>
      </c>
    </row>
    <row r="2521" spans="1:4">
      <c r="A2521" s="462">
        <v>3329</v>
      </c>
      <c r="B2521" s="276" t="s">
        <v>2558</v>
      </c>
      <c r="C2521" s="462" t="s">
        <v>27</v>
      </c>
      <c r="D2521" s="463">
        <v>0</v>
      </c>
    </row>
    <row r="2522" spans="1:4">
      <c r="A2522" s="462">
        <v>3331</v>
      </c>
      <c r="B2522" s="276" t="s">
        <v>2559</v>
      </c>
      <c r="C2522" s="462" t="s">
        <v>30</v>
      </c>
      <c r="D2522" s="463">
        <v>26788.01</v>
      </c>
    </row>
    <row r="2523" spans="1:4">
      <c r="A2523" s="462">
        <v>3332</v>
      </c>
      <c r="B2523" s="276" t="s">
        <v>2560</v>
      </c>
      <c r="C2523" s="462" t="s">
        <v>27</v>
      </c>
      <c r="D2523" s="463">
        <v>0</v>
      </c>
    </row>
    <row r="2524" spans="1:4">
      <c r="A2524" s="462">
        <v>3333</v>
      </c>
      <c r="B2524" s="276" t="s">
        <v>2561</v>
      </c>
      <c r="C2524" s="462" t="s">
        <v>148</v>
      </c>
      <c r="D2524" s="463">
        <v>16695</v>
      </c>
    </row>
    <row r="2525" spans="1:4">
      <c r="A2525" s="462">
        <v>3334</v>
      </c>
      <c r="B2525" s="276" t="s">
        <v>2562</v>
      </c>
      <c r="C2525" s="462" t="s">
        <v>27</v>
      </c>
      <c r="D2525" s="463">
        <v>2737</v>
      </c>
    </row>
    <row r="2526" spans="1:4">
      <c r="A2526" s="462">
        <v>3335</v>
      </c>
      <c r="B2526" s="276" t="s">
        <v>2563</v>
      </c>
      <c r="C2526" s="462" t="s">
        <v>27</v>
      </c>
      <c r="D2526" s="463">
        <v>525100</v>
      </c>
    </row>
    <row r="2527" spans="1:4">
      <c r="A2527" s="462">
        <v>3339</v>
      </c>
      <c r="B2527" s="276" t="s">
        <v>2564</v>
      </c>
      <c r="C2527" s="462" t="s">
        <v>27</v>
      </c>
      <c r="D2527" s="463">
        <v>0</v>
      </c>
    </row>
    <row r="2528" spans="1:4">
      <c r="A2528" s="462">
        <v>3340</v>
      </c>
      <c r="B2528" s="276" t="s">
        <v>2565</v>
      </c>
      <c r="C2528" s="462" t="s">
        <v>27</v>
      </c>
      <c r="D2528" s="463">
        <v>0</v>
      </c>
    </row>
    <row r="2529" spans="1:4">
      <c r="A2529" s="462">
        <v>3341</v>
      </c>
      <c r="B2529" s="276" t="s">
        <v>2566</v>
      </c>
      <c r="C2529" s="462" t="s">
        <v>27</v>
      </c>
      <c r="D2529" s="463">
        <v>0</v>
      </c>
    </row>
    <row r="2530" spans="1:4">
      <c r="A2530" s="462">
        <v>3342</v>
      </c>
      <c r="B2530" s="276" t="s">
        <v>2567</v>
      </c>
      <c r="C2530" s="462" t="s">
        <v>27</v>
      </c>
      <c r="D2530" s="463">
        <v>0</v>
      </c>
    </row>
    <row r="2531" spans="1:4">
      <c r="A2531" s="462">
        <v>3343</v>
      </c>
      <c r="B2531" s="276" t="s">
        <v>2568</v>
      </c>
      <c r="C2531" s="462" t="s">
        <v>27</v>
      </c>
      <c r="D2531" s="463">
        <v>0</v>
      </c>
    </row>
    <row r="2532" spans="1:4">
      <c r="A2532" s="462">
        <v>3344</v>
      </c>
      <c r="B2532" s="276" t="s">
        <v>2568</v>
      </c>
      <c r="C2532" s="462" t="s">
        <v>27</v>
      </c>
      <c r="D2532" s="463">
        <v>0</v>
      </c>
    </row>
    <row r="2533" spans="1:4">
      <c r="A2533" s="462">
        <v>3346</v>
      </c>
      <c r="B2533" s="276" t="s">
        <v>2569</v>
      </c>
      <c r="C2533" s="462" t="s">
        <v>27</v>
      </c>
      <c r="D2533" s="463">
        <v>0</v>
      </c>
    </row>
    <row r="2534" spans="1:4">
      <c r="A2534" s="462">
        <v>3347</v>
      </c>
      <c r="B2534" s="276" t="s">
        <v>2570</v>
      </c>
      <c r="C2534" s="462" t="s">
        <v>27</v>
      </c>
      <c r="D2534" s="463">
        <v>0</v>
      </c>
    </row>
    <row r="2535" spans="1:4">
      <c r="A2535" s="462">
        <v>3348</v>
      </c>
      <c r="B2535" s="276" t="s">
        <v>2571</v>
      </c>
      <c r="C2535" s="462" t="s">
        <v>27</v>
      </c>
      <c r="D2535" s="463">
        <v>0</v>
      </c>
    </row>
    <row r="2536" spans="1:4">
      <c r="A2536" s="462">
        <v>3350</v>
      </c>
      <c r="B2536" s="276" t="s">
        <v>2572</v>
      </c>
      <c r="C2536" s="462" t="s">
        <v>27</v>
      </c>
      <c r="D2536" s="463">
        <v>0</v>
      </c>
    </row>
    <row r="2537" spans="1:4">
      <c r="A2537" s="462">
        <v>3351</v>
      </c>
      <c r="B2537" s="276" t="s">
        <v>2573</v>
      </c>
      <c r="C2537" s="462" t="s">
        <v>27</v>
      </c>
      <c r="D2537" s="463">
        <v>0</v>
      </c>
    </row>
    <row r="2538" spans="1:4">
      <c r="A2538" s="462">
        <v>3352</v>
      </c>
      <c r="B2538" s="276" t="s">
        <v>2574</v>
      </c>
      <c r="C2538" s="462" t="s">
        <v>27</v>
      </c>
      <c r="D2538" s="463">
        <v>0</v>
      </c>
    </row>
    <row r="2539" spans="1:4">
      <c r="A2539" s="462">
        <v>3353</v>
      </c>
      <c r="B2539" s="276" t="s">
        <v>2575</v>
      </c>
      <c r="C2539" s="462" t="s">
        <v>27</v>
      </c>
      <c r="D2539" s="463">
        <v>0</v>
      </c>
    </row>
    <row r="2540" spans="1:4">
      <c r="A2540" s="462">
        <v>3354</v>
      </c>
      <c r="B2540" s="276" t="s">
        <v>2576</v>
      </c>
      <c r="C2540" s="462" t="s">
        <v>1122</v>
      </c>
      <c r="D2540" s="463">
        <v>64200</v>
      </c>
    </row>
    <row r="2541" spans="1:4">
      <c r="A2541" s="462">
        <v>3355</v>
      </c>
      <c r="B2541" s="276" t="s">
        <v>2577</v>
      </c>
      <c r="C2541" s="462" t="s">
        <v>27</v>
      </c>
      <c r="D2541" s="463">
        <v>0</v>
      </c>
    </row>
    <row r="2542" spans="1:4">
      <c r="A2542" s="462">
        <v>3356</v>
      </c>
      <c r="B2542" s="276" t="s">
        <v>2578</v>
      </c>
      <c r="C2542" s="462" t="s">
        <v>27</v>
      </c>
      <c r="D2542" s="463">
        <v>6183</v>
      </c>
    </row>
    <row r="2543" spans="1:4">
      <c r="A2543" s="462">
        <v>3357</v>
      </c>
      <c r="B2543" s="276" t="s">
        <v>2579</v>
      </c>
      <c r="C2543" s="462" t="s">
        <v>27</v>
      </c>
      <c r="D2543" s="463">
        <v>0</v>
      </c>
    </row>
    <row r="2544" spans="1:4">
      <c r="A2544" s="462">
        <v>3358</v>
      </c>
      <c r="B2544" s="276" t="s">
        <v>2580</v>
      </c>
      <c r="C2544" s="462" t="s">
        <v>27</v>
      </c>
      <c r="D2544" s="463">
        <v>5263</v>
      </c>
    </row>
    <row r="2545" spans="1:4">
      <c r="A2545" s="462">
        <v>3359</v>
      </c>
      <c r="B2545" s="276" t="s">
        <v>2581</v>
      </c>
      <c r="C2545" s="462" t="s">
        <v>27</v>
      </c>
      <c r="D2545" s="463">
        <v>0</v>
      </c>
    </row>
    <row r="2546" spans="1:4">
      <c r="A2546" s="462">
        <v>3360</v>
      </c>
      <c r="B2546" s="276" t="s">
        <v>2582</v>
      </c>
      <c r="C2546" s="462" t="s">
        <v>27</v>
      </c>
      <c r="D2546" s="463">
        <v>0</v>
      </c>
    </row>
    <row r="2547" spans="1:4">
      <c r="A2547" s="462">
        <v>3361</v>
      </c>
      <c r="B2547" s="276" t="s">
        <v>2583</v>
      </c>
      <c r="C2547" s="462" t="s">
        <v>27</v>
      </c>
      <c r="D2547" s="463">
        <v>0</v>
      </c>
    </row>
    <row r="2548" spans="1:4">
      <c r="A2548" s="462">
        <v>3363</v>
      </c>
      <c r="B2548" s="276" t="s">
        <v>2584</v>
      </c>
      <c r="C2548" s="462" t="s">
        <v>27</v>
      </c>
      <c r="D2548" s="463">
        <v>0</v>
      </c>
    </row>
    <row r="2549" spans="1:4">
      <c r="A2549" s="462">
        <v>3364</v>
      </c>
      <c r="B2549" s="276" t="s">
        <v>2585</v>
      </c>
      <c r="C2549" s="462" t="s">
        <v>27</v>
      </c>
      <c r="D2549" s="463">
        <v>0</v>
      </c>
    </row>
    <row r="2550" spans="1:4">
      <c r="A2550" s="462">
        <v>3365</v>
      </c>
      <c r="B2550" s="276" t="s">
        <v>2586</v>
      </c>
      <c r="C2550" s="462" t="s">
        <v>27</v>
      </c>
      <c r="D2550" s="463">
        <v>0</v>
      </c>
    </row>
    <row r="2551" spans="1:4">
      <c r="A2551" s="462">
        <v>3366</v>
      </c>
      <c r="B2551" s="276" t="s">
        <v>2587</v>
      </c>
      <c r="C2551" s="462" t="s">
        <v>27</v>
      </c>
      <c r="D2551" s="463">
        <v>0</v>
      </c>
    </row>
    <row r="2552" spans="1:4">
      <c r="A2552" s="462">
        <v>3367</v>
      </c>
      <c r="B2552" s="276" t="s">
        <v>2588</v>
      </c>
      <c r="C2552" s="462" t="s">
        <v>27</v>
      </c>
      <c r="D2552" s="463">
        <v>0</v>
      </c>
    </row>
    <row r="2553" spans="1:4">
      <c r="A2553" s="462">
        <v>3368</v>
      </c>
      <c r="B2553" s="276" t="s">
        <v>2589</v>
      </c>
      <c r="C2553" s="462" t="s">
        <v>27</v>
      </c>
      <c r="D2553" s="463">
        <v>0</v>
      </c>
    </row>
    <row r="2554" spans="1:4">
      <c r="A2554" s="462">
        <v>3371</v>
      </c>
      <c r="B2554" s="276" t="s">
        <v>2590</v>
      </c>
      <c r="C2554" s="462" t="s">
        <v>83</v>
      </c>
      <c r="D2554" s="463">
        <v>89175</v>
      </c>
    </row>
    <row r="2555" spans="1:4">
      <c r="A2555" s="462">
        <v>3372</v>
      </c>
      <c r="B2555" s="276" t="s">
        <v>2591</v>
      </c>
      <c r="C2555" s="462" t="s">
        <v>27</v>
      </c>
      <c r="D2555" s="463">
        <v>67067.25</v>
      </c>
    </row>
    <row r="2556" spans="1:4">
      <c r="A2556" s="462">
        <v>3373</v>
      </c>
      <c r="B2556" s="276" t="s">
        <v>2592</v>
      </c>
      <c r="C2556" s="462" t="s">
        <v>27</v>
      </c>
      <c r="D2556" s="463">
        <v>0</v>
      </c>
    </row>
    <row r="2557" spans="1:4">
      <c r="A2557" s="462">
        <v>3374</v>
      </c>
      <c r="B2557" s="276" t="s">
        <v>2593</v>
      </c>
      <c r="C2557" s="462" t="s">
        <v>27</v>
      </c>
      <c r="D2557" s="463">
        <v>0</v>
      </c>
    </row>
    <row r="2558" spans="1:4">
      <c r="A2558" s="462">
        <v>3375</v>
      </c>
      <c r="B2558" s="276" t="s">
        <v>2594</v>
      </c>
      <c r="C2558" s="462" t="s">
        <v>27</v>
      </c>
      <c r="D2558" s="463">
        <v>0</v>
      </c>
    </row>
    <row r="2559" spans="1:4">
      <c r="A2559" s="462">
        <v>3376</v>
      </c>
      <c r="B2559" s="276" t="s">
        <v>2595</v>
      </c>
      <c r="C2559" s="462" t="s">
        <v>27</v>
      </c>
      <c r="D2559" s="463">
        <v>0</v>
      </c>
    </row>
    <row r="2560" spans="1:4">
      <c r="A2560" s="462">
        <v>3377</v>
      </c>
      <c r="B2560" s="276" t="s">
        <v>2596</v>
      </c>
      <c r="C2560" s="462" t="s">
        <v>27</v>
      </c>
      <c r="D2560" s="463">
        <v>0</v>
      </c>
    </row>
    <row r="2561" spans="1:4">
      <c r="A2561" s="462">
        <v>3378</v>
      </c>
      <c r="B2561" s="276" t="s">
        <v>2597</v>
      </c>
      <c r="C2561" s="462" t="s">
        <v>27</v>
      </c>
      <c r="D2561" s="463">
        <v>0</v>
      </c>
    </row>
    <row r="2562" spans="1:4">
      <c r="A2562" s="462">
        <v>3379</v>
      </c>
      <c r="B2562" s="276" t="s">
        <v>2598</v>
      </c>
      <c r="C2562" s="462" t="s">
        <v>44</v>
      </c>
      <c r="D2562" s="463">
        <v>0</v>
      </c>
    </row>
    <row r="2563" spans="1:4">
      <c r="A2563" s="462">
        <v>3380</v>
      </c>
      <c r="B2563" s="276" t="s">
        <v>2599</v>
      </c>
      <c r="C2563" s="462" t="s">
        <v>44</v>
      </c>
      <c r="D2563" s="463">
        <v>0</v>
      </c>
    </row>
    <row r="2564" spans="1:4">
      <c r="A2564" s="462">
        <v>3381</v>
      </c>
      <c r="B2564" s="276" t="s">
        <v>2600</v>
      </c>
      <c r="C2564" s="462" t="s">
        <v>44</v>
      </c>
      <c r="D2564" s="463">
        <v>0</v>
      </c>
    </row>
    <row r="2565" spans="1:4">
      <c r="A2565" s="462">
        <v>3382</v>
      </c>
      <c r="B2565" s="276" t="s">
        <v>2601</v>
      </c>
      <c r="C2565" s="462" t="s">
        <v>44</v>
      </c>
      <c r="D2565" s="463">
        <v>0</v>
      </c>
    </row>
    <row r="2566" spans="1:4">
      <c r="A2566" s="462">
        <v>3383</v>
      </c>
      <c r="B2566" s="276" t="s">
        <v>2602</v>
      </c>
      <c r="C2566" s="462" t="s">
        <v>44</v>
      </c>
      <c r="D2566" s="463">
        <v>0</v>
      </c>
    </row>
    <row r="2567" spans="1:4">
      <c r="A2567" s="462">
        <v>3384</v>
      </c>
      <c r="B2567" s="276" t="s">
        <v>2603</v>
      </c>
      <c r="C2567" s="462" t="s">
        <v>44</v>
      </c>
      <c r="D2567" s="463">
        <v>0</v>
      </c>
    </row>
    <row r="2568" spans="1:4">
      <c r="A2568" s="462">
        <v>3385</v>
      </c>
      <c r="B2568" s="276" t="s">
        <v>2604</v>
      </c>
      <c r="C2568" s="462" t="s">
        <v>44</v>
      </c>
      <c r="D2568" s="463">
        <v>0</v>
      </c>
    </row>
    <row r="2569" spans="1:4">
      <c r="A2569" s="462">
        <v>3386</v>
      </c>
      <c r="B2569" s="276" t="s">
        <v>2605</v>
      </c>
      <c r="C2569" s="462" t="s">
        <v>1122</v>
      </c>
      <c r="D2569" s="463">
        <v>122563</v>
      </c>
    </row>
    <row r="2570" spans="1:4">
      <c r="A2570" s="462">
        <v>3387</v>
      </c>
      <c r="B2570" s="276" t="s">
        <v>2606</v>
      </c>
      <c r="C2570" s="462" t="s">
        <v>44</v>
      </c>
      <c r="D2570" s="463">
        <v>0</v>
      </c>
    </row>
    <row r="2571" spans="1:4">
      <c r="A2571" s="462">
        <v>3388</v>
      </c>
      <c r="B2571" s="276" t="s">
        <v>2607</v>
      </c>
      <c r="C2571" s="462" t="s">
        <v>44</v>
      </c>
      <c r="D2571" s="463">
        <v>0</v>
      </c>
    </row>
    <row r="2572" spans="1:4">
      <c r="A2572" s="462">
        <v>3389</v>
      </c>
      <c r="B2572" s="276" t="s">
        <v>2608</v>
      </c>
      <c r="C2572" s="462" t="s">
        <v>44</v>
      </c>
      <c r="D2572" s="463">
        <v>0</v>
      </c>
    </row>
    <row r="2573" spans="1:4">
      <c r="A2573" s="462">
        <v>3390</v>
      </c>
      <c r="B2573" s="276" t="s">
        <v>2609</v>
      </c>
      <c r="C2573" s="462" t="s">
        <v>44</v>
      </c>
      <c r="D2573" s="463">
        <v>0</v>
      </c>
    </row>
    <row r="2574" spans="1:4">
      <c r="A2574" s="462">
        <v>3391</v>
      </c>
      <c r="B2574" s="276" t="s">
        <v>2610</v>
      </c>
      <c r="C2574" s="462" t="s">
        <v>44</v>
      </c>
      <c r="D2574" s="463">
        <v>0</v>
      </c>
    </row>
    <row r="2575" spans="1:4">
      <c r="A2575" s="462">
        <v>3392</v>
      </c>
      <c r="B2575" s="276" t="s">
        <v>2611</v>
      </c>
      <c r="C2575" s="462" t="s">
        <v>27</v>
      </c>
      <c r="D2575" s="463">
        <v>0</v>
      </c>
    </row>
    <row r="2576" spans="1:4">
      <c r="A2576" s="462">
        <v>3393</v>
      </c>
      <c r="B2576" s="276" t="s">
        <v>2612</v>
      </c>
      <c r="C2576" s="462" t="s">
        <v>44</v>
      </c>
      <c r="D2576" s="463">
        <v>0</v>
      </c>
    </row>
    <row r="2577" spans="1:4">
      <c r="A2577" s="462">
        <v>3394</v>
      </c>
      <c r="B2577" s="276" t="s">
        <v>2613</v>
      </c>
      <c r="C2577" s="462" t="s">
        <v>44</v>
      </c>
      <c r="D2577" s="463">
        <v>0</v>
      </c>
    </row>
    <row r="2578" spans="1:4">
      <c r="A2578" s="462">
        <v>3395</v>
      </c>
      <c r="B2578" s="276" t="s">
        <v>2614</v>
      </c>
      <c r="C2578" s="462" t="s">
        <v>44</v>
      </c>
      <c r="D2578" s="463">
        <v>0</v>
      </c>
    </row>
    <row r="2579" spans="1:4">
      <c r="A2579" s="462">
        <v>3396</v>
      </c>
      <c r="B2579" s="276" t="s">
        <v>2615</v>
      </c>
      <c r="C2579" s="462" t="s">
        <v>27</v>
      </c>
      <c r="D2579" s="463">
        <v>0</v>
      </c>
    </row>
    <row r="2580" spans="1:4">
      <c r="A2580" s="462">
        <v>3397</v>
      </c>
      <c r="B2580" s="276" t="s">
        <v>2616</v>
      </c>
      <c r="C2580" s="462" t="s">
        <v>27</v>
      </c>
      <c r="D2580" s="463">
        <v>0</v>
      </c>
    </row>
    <row r="2581" spans="1:4">
      <c r="A2581" s="462">
        <v>3398</v>
      </c>
      <c r="B2581" s="276" t="s">
        <v>2617</v>
      </c>
      <c r="C2581" s="462" t="s">
        <v>27</v>
      </c>
      <c r="D2581" s="463">
        <v>0</v>
      </c>
    </row>
    <row r="2582" spans="1:4">
      <c r="A2582" s="462">
        <v>3399</v>
      </c>
      <c r="B2582" s="276" t="s">
        <v>2618</v>
      </c>
      <c r="C2582" s="462" t="s">
        <v>27</v>
      </c>
      <c r="D2582" s="463">
        <v>0</v>
      </c>
    </row>
    <row r="2583" spans="1:4">
      <c r="A2583" s="462">
        <v>3400</v>
      </c>
      <c r="B2583" s="276" t="s">
        <v>2619</v>
      </c>
      <c r="C2583" s="462" t="s">
        <v>27</v>
      </c>
      <c r="D2583" s="463">
        <v>0</v>
      </c>
    </row>
    <row r="2584" spans="1:4">
      <c r="A2584" s="462">
        <v>3401</v>
      </c>
      <c r="B2584" s="276" t="s">
        <v>2620</v>
      </c>
      <c r="C2584" s="462" t="s">
        <v>27</v>
      </c>
      <c r="D2584" s="463">
        <v>0</v>
      </c>
    </row>
    <row r="2585" spans="1:4">
      <c r="A2585" s="462">
        <v>3402</v>
      </c>
      <c r="B2585" s="276" t="s">
        <v>2621</v>
      </c>
      <c r="C2585" s="462" t="s">
        <v>27</v>
      </c>
      <c r="D2585" s="463">
        <v>0</v>
      </c>
    </row>
    <row r="2586" spans="1:4">
      <c r="A2586" s="462">
        <v>3403</v>
      </c>
      <c r="B2586" s="276" t="s">
        <v>2622</v>
      </c>
      <c r="C2586" s="462" t="s">
        <v>27</v>
      </c>
      <c r="D2586" s="463">
        <v>0</v>
      </c>
    </row>
    <row r="2587" spans="1:4">
      <c r="A2587" s="462">
        <v>3404</v>
      </c>
      <c r="B2587" s="276" t="s">
        <v>2623</v>
      </c>
      <c r="C2587" s="462" t="s">
        <v>27</v>
      </c>
      <c r="D2587" s="463">
        <v>0</v>
      </c>
    </row>
    <row r="2588" spans="1:4">
      <c r="A2588" s="462">
        <v>3405</v>
      </c>
      <c r="B2588" s="276" t="s">
        <v>2624</v>
      </c>
      <c r="C2588" s="462" t="s">
        <v>27</v>
      </c>
      <c r="D2588" s="463">
        <v>0</v>
      </c>
    </row>
    <row r="2589" spans="1:4">
      <c r="A2589" s="462">
        <v>3406</v>
      </c>
      <c r="B2589" s="276" t="s">
        <v>2625</v>
      </c>
      <c r="C2589" s="462" t="s">
        <v>27</v>
      </c>
      <c r="D2589" s="463">
        <v>0</v>
      </c>
    </row>
    <row r="2590" spans="1:4">
      <c r="A2590" s="462">
        <v>3407</v>
      </c>
      <c r="B2590" s="276" t="s">
        <v>2626</v>
      </c>
      <c r="C2590" s="462" t="s">
        <v>27</v>
      </c>
      <c r="D2590" s="463">
        <v>0</v>
      </c>
    </row>
    <row r="2591" spans="1:4">
      <c r="A2591" s="462">
        <v>3408</v>
      </c>
      <c r="B2591" s="276" t="s">
        <v>2627</v>
      </c>
      <c r="C2591" s="462" t="s">
        <v>27</v>
      </c>
      <c r="D2591" s="463">
        <v>0</v>
      </c>
    </row>
    <row r="2592" spans="1:4">
      <c r="A2592" s="462">
        <v>3409</v>
      </c>
      <c r="B2592" s="276" t="s">
        <v>2628</v>
      </c>
      <c r="C2592" s="462" t="s">
        <v>27</v>
      </c>
      <c r="D2592" s="463">
        <v>0</v>
      </c>
    </row>
    <row r="2593" spans="1:4">
      <c r="A2593" s="462">
        <v>3410</v>
      </c>
      <c r="B2593" s="276" t="s">
        <v>2629</v>
      </c>
      <c r="C2593" s="462" t="s">
        <v>27</v>
      </c>
      <c r="D2593" s="463">
        <v>0</v>
      </c>
    </row>
    <row r="2594" spans="1:4">
      <c r="A2594" s="462">
        <v>3411</v>
      </c>
      <c r="B2594" s="276" t="s">
        <v>2630</v>
      </c>
      <c r="C2594" s="462" t="s">
        <v>27</v>
      </c>
      <c r="D2594" s="463">
        <v>0</v>
      </c>
    </row>
    <row r="2595" spans="1:4">
      <c r="A2595" s="462">
        <v>3412</v>
      </c>
      <c r="B2595" s="276" t="s">
        <v>2631</v>
      </c>
      <c r="C2595" s="462" t="s">
        <v>27</v>
      </c>
      <c r="D2595" s="463">
        <v>0</v>
      </c>
    </row>
    <row r="2596" spans="1:4">
      <c r="A2596" s="462">
        <v>3413</v>
      </c>
      <c r="B2596" s="276" t="s">
        <v>2632</v>
      </c>
      <c r="C2596" s="462" t="s">
        <v>27</v>
      </c>
      <c r="D2596" s="463">
        <v>0</v>
      </c>
    </row>
    <row r="2597" spans="1:4">
      <c r="A2597" s="462">
        <v>3415</v>
      </c>
      <c r="B2597" s="276" t="s">
        <v>2633</v>
      </c>
      <c r="C2597" s="462" t="s">
        <v>164</v>
      </c>
      <c r="D2597" s="463">
        <v>0</v>
      </c>
    </row>
    <row r="2598" spans="1:4">
      <c r="A2598" s="462">
        <v>3416</v>
      </c>
      <c r="B2598" s="276" t="s">
        <v>2634</v>
      </c>
      <c r="C2598" s="462" t="s">
        <v>164</v>
      </c>
      <c r="D2598" s="463">
        <v>0</v>
      </c>
    </row>
    <row r="2599" spans="1:4">
      <c r="A2599" s="462">
        <v>3417</v>
      </c>
      <c r="B2599" s="276" t="s">
        <v>2635</v>
      </c>
      <c r="C2599" s="462" t="s">
        <v>27</v>
      </c>
      <c r="D2599" s="463">
        <v>0</v>
      </c>
    </row>
    <row r="2600" spans="1:4">
      <c r="A2600" s="462">
        <v>3418</v>
      </c>
      <c r="B2600" s="276" t="s">
        <v>2636</v>
      </c>
      <c r="C2600" s="462" t="s">
        <v>27</v>
      </c>
      <c r="D2600" s="463">
        <v>0</v>
      </c>
    </row>
    <row r="2601" spans="1:4">
      <c r="A2601" s="462">
        <v>3419</v>
      </c>
      <c r="B2601" s="276" t="s">
        <v>2637</v>
      </c>
      <c r="C2601" s="462" t="s">
        <v>27</v>
      </c>
      <c r="D2601" s="463">
        <v>0</v>
      </c>
    </row>
    <row r="2602" spans="1:4">
      <c r="A2602" s="462">
        <v>3420</v>
      </c>
      <c r="B2602" s="276" t="s">
        <v>2638</v>
      </c>
      <c r="C2602" s="462" t="s">
        <v>27</v>
      </c>
      <c r="D2602" s="463">
        <v>0</v>
      </c>
    </row>
    <row r="2603" spans="1:4">
      <c r="A2603" s="462">
        <v>3421</v>
      </c>
      <c r="B2603" s="276" t="s">
        <v>2639</v>
      </c>
      <c r="C2603" s="462" t="s">
        <v>27</v>
      </c>
      <c r="D2603" s="463">
        <v>0</v>
      </c>
    </row>
    <row r="2604" spans="1:4">
      <c r="A2604" s="462">
        <v>3422</v>
      </c>
      <c r="B2604" s="276" t="s">
        <v>2640</v>
      </c>
      <c r="C2604" s="462" t="s">
        <v>27</v>
      </c>
      <c r="D2604" s="463">
        <v>0</v>
      </c>
    </row>
    <row r="2605" spans="1:4">
      <c r="A2605" s="462">
        <v>3423</v>
      </c>
      <c r="B2605" s="276" t="s">
        <v>2641</v>
      </c>
      <c r="C2605" s="462" t="s">
        <v>27</v>
      </c>
      <c r="D2605" s="463">
        <v>0</v>
      </c>
    </row>
    <row r="2606" spans="1:4">
      <c r="A2606" s="462">
        <v>3424</v>
      </c>
      <c r="B2606" s="276" t="s">
        <v>2642</v>
      </c>
      <c r="C2606" s="462" t="s">
        <v>27</v>
      </c>
      <c r="D2606" s="463">
        <v>0</v>
      </c>
    </row>
    <row r="2607" spans="1:4">
      <c r="A2607" s="462">
        <v>3425</v>
      </c>
      <c r="B2607" s="276" t="s">
        <v>2643</v>
      </c>
      <c r="C2607" s="462" t="s">
        <v>27</v>
      </c>
      <c r="D2607" s="463">
        <v>0</v>
      </c>
    </row>
    <row r="2608" spans="1:4">
      <c r="A2608" s="462">
        <v>3426</v>
      </c>
      <c r="B2608" s="276" t="s">
        <v>2644</v>
      </c>
      <c r="C2608" s="462" t="s">
        <v>27</v>
      </c>
      <c r="D2608" s="463">
        <v>0</v>
      </c>
    </row>
    <row r="2609" spans="1:4">
      <c r="A2609" s="462">
        <v>3427</v>
      </c>
      <c r="B2609" s="276" t="s">
        <v>2645</v>
      </c>
      <c r="C2609" s="462" t="s">
        <v>27</v>
      </c>
      <c r="D2609" s="463">
        <v>0</v>
      </c>
    </row>
    <row r="2610" spans="1:4">
      <c r="A2610" s="462">
        <v>3428</v>
      </c>
      <c r="B2610" s="276" t="s">
        <v>2646</v>
      </c>
      <c r="C2610" s="462" t="s">
        <v>27</v>
      </c>
      <c r="D2610" s="463">
        <v>0</v>
      </c>
    </row>
    <row r="2611" spans="1:4">
      <c r="A2611" s="462">
        <v>3429</v>
      </c>
      <c r="B2611" s="276" t="s">
        <v>2647</v>
      </c>
      <c r="C2611" s="462" t="s">
        <v>27</v>
      </c>
      <c r="D2611" s="463">
        <v>0</v>
      </c>
    </row>
    <row r="2612" spans="1:4">
      <c r="A2612" s="462">
        <v>3430</v>
      </c>
      <c r="B2612" s="276" t="s">
        <v>2648</v>
      </c>
      <c r="C2612" s="462" t="s">
        <v>27</v>
      </c>
      <c r="D2612" s="463">
        <v>0</v>
      </c>
    </row>
    <row r="2613" spans="1:4">
      <c r="A2613" s="462">
        <v>3431</v>
      </c>
      <c r="B2613" s="276" t="s">
        <v>2649</v>
      </c>
      <c r="C2613" s="462" t="s">
        <v>27</v>
      </c>
      <c r="D2613" s="463">
        <v>0</v>
      </c>
    </row>
    <row r="2614" spans="1:4">
      <c r="A2614" s="462">
        <v>3432</v>
      </c>
      <c r="B2614" s="276" t="s">
        <v>2650</v>
      </c>
      <c r="C2614" s="462" t="s">
        <v>27</v>
      </c>
      <c r="D2614" s="463">
        <v>0</v>
      </c>
    </row>
    <row r="2615" spans="1:4">
      <c r="A2615" s="462">
        <v>3433</v>
      </c>
      <c r="B2615" s="276" t="s">
        <v>2651</v>
      </c>
      <c r="C2615" s="462" t="s">
        <v>27</v>
      </c>
      <c r="D2615" s="463">
        <v>0</v>
      </c>
    </row>
    <row r="2616" spans="1:4">
      <c r="A2616" s="462">
        <v>3434</v>
      </c>
      <c r="B2616" s="276" t="s">
        <v>2652</v>
      </c>
      <c r="C2616" s="462" t="s">
        <v>27</v>
      </c>
      <c r="D2616" s="463">
        <v>0</v>
      </c>
    </row>
    <row r="2617" spans="1:4">
      <c r="A2617" s="462">
        <v>3435</v>
      </c>
      <c r="B2617" s="276" t="s">
        <v>2653</v>
      </c>
      <c r="C2617" s="462" t="s">
        <v>27</v>
      </c>
      <c r="D2617" s="463">
        <v>0</v>
      </c>
    </row>
    <row r="2618" spans="1:4">
      <c r="A2618" s="462">
        <v>3441</v>
      </c>
      <c r="B2618" s="276" t="s">
        <v>2654</v>
      </c>
      <c r="C2618" s="462" t="s">
        <v>27</v>
      </c>
      <c r="D2618" s="463">
        <v>0</v>
      </c>
    </row>
    <row r="2619" spans="1:4">
      <c r="A2619" s="462">
        <v>3442</v>
      </c>
      <c r="B2619" s="276" t="s">
        <v>2655</v>
      </c>
      <c r="C2619" s="462" t="s">
        <v>27</v>
      </c>
      <c r="D2619" s="463">
        <v>0</v>
      </c>
    </row>
    <row r="2620" spans="1:4">
      <c r="A2620" s="462">
        <v>3443</v>
      </c>
      <c r="B2620" s="276" t="s">
        <v>2656</v>
      </c>
      <c r="C2620" s="462" t="s">
        <v>27</v>
      </c>
      <c r="D2620" s="463">
        <v>0</v>
      </c>
    </row>
    <row r="2621" spans="1:4">
      <c r="A2621" s="462">
        <v>3444</v>
      </c>
      <c r="B2621" s="276" t="s">
        <v>2657</v>
      </c>
      <c r="C2621" s="462" t="s">
        <v>27</v>
      </c>
      <c r="D2621" s="463">
        <v>0</v>
      </c>
    </row>
    <row r="2622" spans="1:4">
      <c r="A2622" s="462">
        <v>3445</v>
      </c>
      <c r="B2622" s="276" t="s">
        <v>2658</v>
      </c>
      <c r="C2622" s="462" t="s">
        <v>27</v>
      </c>
      <c r="D2622" s="463">
        <v>0</v>
      </c>
    </row>
    <row r="2623" spans="1:4">
      <c r="A2623" s="462">
        <v>3446</v>
      </c>
      <c r="B2623" s="276" t="s">
        <v>2659</v>
      </c>
      <c r="C2623" s="462" t="s">
        <v>27</v>
      </c>
      <c r="D2623" s="463">
        <v>0</v>
      </c>
    </row>
    <row r="2624" spans="1:4">
      <c r="A2624" s="462">
        <v>3447</v>
      </c>
      <c r="B2624" s="276" t="s">
        <v>2660</v>
      </c>
      <c r="C2624" s="462" t="s">
        <v>27</v>
      </c>
      <c r="D2624" s="463">
        <v>0</v>
      </c>
    </row>
    <row r="2625" spans="1:4">
      <c r="A2625" s="462">
        <v>3448</v>
      </c>
      <c r="B2625" s="276" t="s">
        <v>2661</v>
      </c>
      <c r="C2625" s="462" t="s">
        <v>27</v>
      </c>
      <c r="D2625" s="463">
        <v>0</v>
      </c>
    </row>
    <row r="2626" spans="1:4">
      <c r="A2626" s="462">
        <v>3450</v>
      </c>
      <c r="B2626" s="276" t="s">
        <v>2662</v>
      </c>
      <c r="C2626" s="462" t="s">
        <v>27</v>
      </c>
      <c r="D2626" s="463">
        <v>0</v>
      </c>
    </row>
    <row r="2627" spans="1:4">
      <c r="A2627" s="462">
        <v>3451</v>
      </c>
      <c r="B2627" s="276" t="s">
        <v>2663</v>
      </c>
      <c r="C2627" s="462" t="s">
        <v>27</v>
      </c>
      <c r="D2627" s="463">
        <v>0</v>
      </c>
    </row>
    <row r="2628" spans="1:4">
      <c r="A2628" s="462">
        <v>3452</v>
      </c>
      <c r="B2628" s="276" t="s">
        <v>2664</v>
      </c>
      <c r="C2628" s="462" t="s">
        <v>1122</v>
      </c>
      <c r="D2628" s="463">
        <v>122563</v>
      </c>
    </row>
    <row r="2629" spans="1:4">
      <c r="A2629" s="462">
        <v>3453</v>
      </c>
      <c r="B2629" s="276" t="s">
        <v>2665</v>
      </c>
      <c r="C2629" s="462" t="s">
        <v>27</v>
      </c>
      <c r="D2629" s="463">
        <v>0</v>
      </c>
    </row>
    <row r="2630" spans="1:4">
      <c r="A2630" s="462">
        <v>3454</v>
      </c>
      <c r="B2630" s="276" t="s">
        <v>2666</v>
      </c>
      <c r="C2630" s="462" t="s">
        <v>44</v>
      </c>
      <c r="D2630" s="463">
        <v>0</v>
      </c>
    </row>
    <row r="2631" spans="1:4">
      <c r="A2631" s="462">
        <v>3455</v>
      </c>
      <c r="B2631" s="276" t="s">
        <v>2667</v>
      </c>
      <c r="C2631" s="462" t="s">
        <v>27</v>
      </c>
      <c r="D2631" s="463">
        <v>39214</v>
      </c>
    </row>
    <row r="2632" spans="1:4">
      <c r="A2632" s="462">
        <v>3456</v>
      </c>
      <c r="B2632" s="276" t="s">
        <v>2668</v>
      </c>
      <c r="C2632" s="462" t="s">
        <v>27</v>
      </c>
      <c r="D2632" s="463">
        <v>1638</v>
      </c>
    </row>
    <row r="2633" spans="1:4">
      <c r="A2633" s="462">
        <v>3457</v>
      </c>
      <c r="B2633" s="276" t="s">
        <v>2669</v>
      </c>
      <c r="C2633" s="462" t="s">
        <v>44</v>
      </c>
      <c r="D2633" s="463">
        <v>0</v>
      </c>
    </row>
    <row r="2634" spans="1:4">
      <c r="A2634" s="462">
        <v>3458</v>
      </c>
      <c r="B2634" s="276" t="s">
        <v>2670</v>
      </c>
      <c r="C2634" s="462" t="s">
        <v>44</v>
      </c>
      <c r="D2634" s="463">
        <v>0</v>
      </c>
    </row>
    <row r="2635" spans="1:4">
      <c r="A2635" s="462">
        <v>3459</v>
      </c>
      <c r="B2635" s="276" t="s">
        <v>2671</v>
      </c>
      <c r="C2635" s="462" t="s">
        <v>27</v>
      </c>
      <c r="D2635" s="463">
        <v>62732</v>
      </c>
    </row>
    <row r="2636" spans="1:4">
      <c r="A2636" s="462">
        <v>3460</v>
      </c>
      <c r="B2636" s="276" t="s">
        <v>2672</v>
      </c>
      <c r="C2636" s="462" t="s">
        <v>44</v>
      </c>
      <c r="D2636" s="463">
        <v>0</v>
      </c>
    </row>
    <row r="2637" spans="1:4">
      <c r="A2637" s="462">
        <v>3461</v>
      </c>
      <c r="B2637" s="276" t="s">
        <v>2673</v>
      </c>
      <c r="C2637" s="462" t="s">
        <v>44</v>
      </c>
      <c r="D2637" s="463">
        <v>0</v>
      </c>
    </row>
    <row r="2638" spans="1:4">
      <c r="A2638" s="462">
        <v>3462</v>
      </c>
      <c r="B2638" s="276" t="s">
        <v>2674</v>
      </c>
      <c r="C2638" s="462" t="s">
        <v>27</v>
      </c>
      <c r="D2638" s="463">
        <v>0</v>
      </c>
    </row>
    <row r="2639" spans="1:4">
      <c r="A2639" s="462">
        <v>3463</v>
      </c>
      <c r="B2639" s="276" t="s">
        <v>2675</v>
      </c>
      <c r="C2639" s="462" t="s">
        <v>44</v>
      </c>
      <c r="D2639" s="463">
        <v>0</v>
      </c>
    </row>
    <row r="2640" spans="1:4">
      <c r="A2640" s="462">
        <v>3464</v>
      </c>
      <c r="B2640" s="276" t="s">
        <v>2676</v>
      </c>
      <c r="C2640" s="462" t="s">
        <v>44</v>
      </c>
      <c r="D2640" s="463">
        <v>0</v>
      </c>
    </row>
    <row r="2641" spans="1:4">
      <c r="A2641" s="462">
        <v>3465</v>
      </c>
      <c r="B2641" s="276" t="s">
        <v>2677</v>
      </c>
      <c r="C2641" s="462" t="s">
        <v>44</v>
      </c>
      <c r="D2641" s="463">
        <v>0</v>
      </c>
    </row>
    <row r="2642" spans="1:4">
      <c r="A2642" s="462">
        <v>3466</v>
      </c>
      <c r="B2642" s="276" t="s">
        <v>2678</v>
      </c>
      <c r="C2642" s="462" t="s">
        <v>44</v>
      </c>
      <c r="D2642" s="463">
        <v>0</v>
      </c>
    </row>
    <row r="2643" spans="1:4">
      <c r="A2643" s="462">
        <v>3467</v>
      </c>
      <c r="B2643" s="276" t="s">
        <v>2679</v>
      </c>
      <c r="C2643" s="462" t="s">
        <v>44</v>
      </c>
      <c r="D2643" s="463">
        <v>0</v>
      </c>
    </row>
    <row r="2644" spans="1:4">
      <c r="A2644" s="462">
        <v>3468</v>
      </c>
      <c r="B2644" s="276" t="s">
        <v>2680</v>
      </c>
      <c r="C2644" s="462" t="s">
        <v>27</v>
      </c>
      <c r="D2644" s="463">
        <v>22</v>
      </c>
    </row>
    <row r="2645" spans="1:4">
      <c r="A2645" s="462">
        <v>3469</v>
      </c>
      <c r="B2645" s="276" t="s">
        <v>2681</v>
      </c>
      <c r="C2645" s="462" t="s">
        <v>27</v>
      </c>
      <c r="D2645" s="463">
        <v>25</v>
      </c>
    </row>
    <row r="2646" spans="1:4">
      <c r="A2646" s="462">
        <v>3470</v>
      </c>
      <c r="B2646" s="276" t="s">
        <v>2682</v>
      </c>
      <c r="C2646" s="462" t="s">
        <v>27</v>
      </c>
      <c r="D2646" s="463">
        <v>4560</v>
      </c>
    </row>
    <row r="2647" spans="1:4">
      <c r="A2647" s="462">
        <v>3471</v>
      </c>
      <c r="B2647" s="276" t="s">
        <v>2683</v>
      </c>
      <c r="C2647" s="462" t="s">
        <v>44</v>
      </c>
      <c r="D2647" s="463">
        <v>0</v>
      </c>
    </row>
    <row r="2648" spans="1:4">
      <c r="A2648" s="462">
        <v>3472</v>
      </c>
      <c r="B2648" s="276" t="s">
        <v>2684</v>
      </c>
      <c r="C2648" s="462" t="s">
        <v>89</v>
      </c>
      <c r="D2648" s="463">
        <v>8755</v>
      </c>
    </row>
    <row r="2649" spans="1:4">
      <c r="A2649" s="462">
        <v>3473</v>
      </c>
      <c r="B2649" s="276" t="s">
        <v>2685</v>
      </c>
      <c r="C2649" s="462" t="s">
        <v>44</v>
      </c>
      <c r="D2649" s="463">
        <v>0</v>
      </c>
    </row>
    <row r="2650" spans="1:4">
      <c r="A2650" s="462">
        <v>3474</v>
      </c>
      <c r="B2650" s="276" t="s">
        <v>2686</v>
      </c>
      <c r="C2650" s="462" t="s">
        <v>44</v>
      </c>
      <c r="D2650" s="463">
        <v>0</v>
      </c>
    </row>
    <row r="2651" spans="1:4">
      <c r="A2651" s="462">
        <v>3475</v>
      </c>
      <c r="B2651" s="276" t="s">
        <v>2687</v>
      </c>
      <c r="C2651" s="462" t="s">
        <v>44</v>
      </c>
      <c r="D2651" s="463">
        <v>0</v>
      </c>
    </row>
    <row r="2652" spans="1:4">
      <c r="A2652" s="462">
        <v>3476</v>
      </c>
      <c r="B2652" s="276" t="s">
        <v>2688</v>
      </c>
      <c r="C2652" s="462" t="s">
        <v>44</v>
      </c>
      <c r="D2652" s="463">
        <v>0</v>
      </c>
    </row>
    <row r="2653" spans="1:4">
      <c r="A2653" s="462">
        <v>3477</v>
      </c>
      <c r="B2653" s="276" t="s">
        <v>2689</v>
      </c>
      <c r="C2653" s="462" t="s">
        <v>44</v>
      </c>
      <c r="D2653" s="463">
        <v>0</v>
      </c>
    </row>
    <row r="2654" spans="1:4">
      <c r="A2654" s="462">
        <v>3478</v>
      </c>
      <c r="B2654" s="276" t="s">
        <v>2690</v>
      </c>
      <c r="C2654" s="462" t="s">
        <v>44</v>
      </c>
      <c r="D2654" s="463">
        <v>0</v>
      </c>
    </row>
    <row r="2655" spans="1:4">
      <c r="A2655" s="462">
        <v>3479</v>
      </c>
      <c r="B2655" s="276" t="s">
        <v>2691</v>
      </c>
      <c r="C2655" s="462" t="s">
        <v>44</v>
      </c>
      <c r="D2655" s="463">
        <v>0</v>
      </c>
    </row>
    <row r="2656" spans="1:4">
      <c r="A2656" s="462">
        <v>3480</v>
      </c>
      <c r="B2656" s="276" t="s">
        <v>2692</v>
      </c>
      <c r="C2656" s="462" t="s">
        <v>44</v>
      </c>
      <c r="D2656" s="463">
        <v>0</v>
      </c>
    </row>
    <row r="2657" spans="1:4">
      <c r="A2657" s="462">
        <v>3481</v>
      </c>
      <c r="B2657" s="276" t="s">
        <v>2693</v>
      </c>
      <c r="C2657" s="462" t="s">
        <v>44</v>
      </c>
      <c r="D2657" s="463">
        <v>0</v>
      </c>
    </row>
    <row r="2658" spans="1:4">
      <c r="A2658" s="462">
        <v>3482</v>
      </c>
      <c r="B2658" s="276" t="s">
        <v>2694</v>
      </c>
      <c r="C2658" s="462" t="s">
        <v>44</v>
      </c>
      <c r="D2658" s="463">
        <v>0</v>
      </c>
    </row>
    <row r="2659" spans="1:4">
      <c r="A2659" s="462">
        <v>3483</v>
      </c>
      <c r="B2659" s="276" t="s">
        <v>2695</v>
      </c>
      <c r="C2659" s="462" t="s">
        <v>44</v>
      </c>
      <c r="D2659" s="463">
        <v>0</v>
      </c>
    </row>
    <row r="2660" spans="1:4">
      <c r="A2660" s="462">
        <v>3484</v>
      </c>
      <c r="B2660" s="276" t="s">
        <v>2696</v>
      </c>
      <c r="C2660" s="462" t="s">
        <v>44</v>
      </c>
      <c r="D2660" s="463">
        <v>0</v>
      </c>
    </row>
    <row r="2661" spans="1:4">
      <c r="A2661" s="462">
        <v>3485</v>
      </c>
      <c r="B2661" s="276" t="s">
        <v>2697</v>
      </c>
      <c r="C2661" s="462" t="s">
        <v>27</v>
      </c>
      <c r="D2661" s="463">
        <v>2079</v>
      </c>
    </row>
    <row r="2662" spans="1:4">
      <c r="A2662" s="462">
        <v>3486</v>
      </c>
      <c r="B2662" s="276" t="s">
        <v>2698</v>
      </c>
      <c r="C2662" s="462" t="s">
        <v>30</v>
      </c>
      <c r="D2662" s="463">
        <v>0</v>
      </c>
    </row>
    <row r="2663" spans="1:4">
      <c r="A2663" s="462">
        <v>3487</v>
      </c>
      <c r="B2663" s="276" t="s">
        <v>2699</v>
      </c>
      <c r="C2663" s="462" t="s">
        <v>30</v>
      </c>
      <c r="D2663" s="463">
        <v>0</v>
      </c>
    </row>
    <row r="2664" spans="1:4">
      <c r="A2664" s="462">
        <v>3488</v>
      </c>
      <c r="B2664" s="276" t="s">
        <v>2700</v>
      </c>
      <c r="C2664" s="462" t="s">
        <v>30</v>
      </c>
      <c r="D2664" s="463">
        <v>0</v>
      </c>
    </row>
    <row r="2665" spans="1:4">
      <c r="A2665" s="462">
        <v>3489</v>
      </c>
      <c r="B2665" s="276" t="s">
        <v>2701</v>
      </c>
      <c r="C2665" s="462" t="s">
        <v>27</v>
      </c>
      <c r="D2665" s="463">
        <v>0</v>
      </c>
    </row>
    <row r="2666" spans="1:4">
      <c r="A2666" s="462">
        <v>3490</v>
      </c>
      <c r="B2666" s="276" t="s">
        <v>2702</v>
      </c>
      <c r="C2666" s="462" t="s">
        <v>44</v>
      </c>
      <c r="D2666" s="463">
        <v>0</v>
      </c>
    </row>
    <row r="2667" spans="1:4">
      <c r="A2667" s="462">
        <v>3493</v>
      </c>
      <c r="B2667" s="276" t="s">
        <v>2703</v>
      </c>
      <c r="C2667" s="462" t="s">
        <v>27</v>
      </c>
      <c r="D2667" s="463">
        <v>0</v>
      </c>
    </row>
    <row r="2668" spans="1:4">
      <c r="A2668" s="462">
        <v>3494</v>
      </c>
      <c r="B2668" s="276" t="s">
        <v>2704</v>
      </c>
      <c r="C2668" s="462" t="s">
        <v>27</v>
      </c>
      <c r="D2668" s="463">
        <v>0</v>
      </c>
    </row>
    <row r="2669" spans="1:4">
      <c r="A2669" s="462">
        <v>3496</v>
      </c>
      <c r="B2669" s="276" t="s">
        <v>2705</v>
      </c>
      <c r="C2669" s="462" t="s">
        <v>27</v>
      </c>
      <c r="D2669" s="463">
        <v>0</v>
      </c>
    </row>
    <row r="2670" spans="1:4">
      <c r="A2670" s="462">
        <v>3497</v>
      </c>
      <c r="B2670" s="276" t="s">
        <v>2705</v>
      </c>
      <c r="C2670" s="462" t="s">
        <v>27</v>
      </c>
      <c r="D2670" s="463">
        <v>0</v>
      </c>
    </row>
    <row r="2671" spans="1:4">
      <c r="A2671" s="462">
        <v>3498</v>
      </c>
      <c r="B2671" s="276" t="s">
        <v>2706</v>
      </c>
      <c r="C2671" s="462" t="s">
        <v>27</v>
      </c>
      <c r="D2671" s="463">
        <v>0</v>
      </c>
    </row>
    <row r="2672" spans="1:4">
      <c r="A2672" s="462">
        <v>3499</v>
      </c>
      <c r="B2672" s="276" t="s">
        <v>2706</v>
      </c>
      <c r="C2672" s="462" t="s">
        <v>27</v>
      </c>
      <c r="D2672" s="463">
        <v>0</v>
      </c>
    </row>
    <row r="2673" spans="1:4">
      <c r="A2673" s="462">
        <v>3500</v>
      </c>
      <c r="B2673" s="276" t="s">
        <v>2707</v>
      </c>
      <c r="C2673" s="462" t="s">
        <v>27</v>
      </c>
      <c r="D2673" s="463">
        <v>0</v>
      </c>
    </row>
    <row r="2674" spans="1:4">
      <c r="A2674" s="462">
        <v>3501</v>
      </c>
      <c r="B2674" s="276" t="s">
        <v>2708</v>
      </c>
      <c r="C2674" s="462" t="s">
        <v>27</v>
      </c>
      <c r="D2674" s="463">
        <v>0</v>
      </c>
    </row>
    <row r="2675" spans="1:4">
      <c r="A2675" s="462">
        <v>3502</v>
      </c>
      <c r="B2675" s="276" t="s">
        <v>2709</v>
      </c>
      <c r="C2675" s="462" t="s">
        <v>27</v>
      </c>
      <c r="D2675" s="463">
        <v>0</v>
      </c>
    </row>
    <row r="2676" spans="1:4">
      <c r="A2676" s="462">
        <v>3503</v>
      </c>
      <c r="B2676" s="276" t="s">
        <v>2709</v>
      </c>
      <c r="C2676" s="462" t="s">
        <v>27</v>
      </c>
      <c r="D2676" s="463">
        <v>0</v>
      </c>
    </row>
    <row r="2677" spans="1:4">
      <c r="A2677" s="462">
        <v>3504</v>
      </c>
      <c r="B2677" s="276" t="s">
        <v>2710</v>
      </c>
      <c r="C2677" s="462" t="s">
        <v>27</v>
      </c>
      <c r="D2677" s="463">
        <v>0</v>
      </c>
    </row>
    <row r="2678" spans="1:4">
      <c r="A2678" s="462">
        <v>3505</v>
      </c>
      <c r="B2678" s="276" t="s">
        <v>2710</v>
      </c>
      <c r="C2678" s="462" t="s">
        <v>27</v>
      </c>
      <c r="D2678" s="463">
        <v>0</v>
      </c>
    </row>
    <row r="2679" spans="1:4">
      <c r="A2679" s="462">
        <v>3515</v>
      </c>
      <c r="B2679" s="276" t="s">
        <v>2711</v>
      </c>
      <c r="C2679" s="462" t="s">
        <v>27</v>
      </c>
      <c r="D2679" s="463">
        <v>328517</v>
      </c>
    </row>
    <row r="2680" spans="1:4">
      <c r="A2680" s="462">
        <v>3516</v>
      </c>
      <c r="B2680" s="276" t="s">
        <v>2712</v>
      </c>
      <c r="C2680" s="462" t="s">
        <v>27</v>
      </c>
      <c r="D2680" s="463">
        <v>24902</v>
      </c>
    </row>
    <row r="2681" spans="1:4">
      <c r="A2681" s="462">
        <v>3517</v>
      </c>
      <c r="B2681" s="276" t="s">
        <v>2713</v>
      </c>
      <c r="C2681" s="462" t="s">
        <v>27</v>
      </c>
      <c r="D2681" s="463">
        <v>1452</v>
      </c>
    </row>
    <row r="2682" spans="1:4">
      <c r="A2682" s="462">
        <v>3518</v>
      </c>
      <c r="B2682" s="276" t="s">
        <v>2714</v>
      </c>
      <c r="C2682" s="462" t="s">
        <v>27</v>
      </c>
      <c r="D2682" s="463">
        <v>193085</v>
      </c>
    </row>
    <row r="2683" spans="1:4">
      <c r="A2683" s="462">
        <v>3520</v>
      </c>
      <c r="B2683" s="276" t="s">
        <v>2715</v>
      </c>
      <c r="C2683" s="462" t="s">
        <v>27</v>
      </c>
      <c r="D2683" s="463">
        <v>2761</v>
      </c>
    </row>
    <row r="2684" spans="1:4">
      <c r="A2684" s="462">
        <v>3521</v>
      </c>
      <c r="B2684" s="276" t="s">
        <v>2716</v>
      </c>
      <c r="C2684" s="462" t="s">
        <v>27</v>
      </c>
      <c r="D2684" s="463">
        <v>0</v>
      </c>
    </row>
    <row r="2685" spans="1:4">
      <c r="A2685" s="462">
        <v>3523</v>
      </c>
      <c r="B2685" s="276" t="s">
        <v>2717</v>
      </c>
      <c r="C2685" s="462" t="s">
        <v>27</v>
      </c>
      <c r="D2685" s="463">
        <v>0</v>
      </c>
    </row>
    <row r="2686" spans="1:4">
      <c r="A2686" s="462">
        <v>3524</v>
      </c>
      <c r="B2686" s="276" t="s">
        <v>2718</v>
      </c>
      <c r="C2686" s="462" t="s">
        <v>27</v>
      </c>
      <c r="D2686" s="463">
        <v>0</v>
      </c>
    </row>
    <row r="2687" spans="1:4">
      <c r="A2687" s="462">
        <v>3526</v>
      </c>
      <c r="B2687" s="276" t="s">
        <v>2719</v>
      </c>
      <c r="C2687" s="462" t="s">
        <v>30</v>
      </c>
      <c r="D2687" s="463">
        <v>15450</v>
      </c>
    </row>
    <row r="2688" spans="1:4">
      <c r="A2688" s="462">
        <v>3527</v>
      </c>
      <c r="B2688" s="276" t="s">
        <v>2720</v>
      </c>
      <c r="C2688" s="462" t="s">
        <v>30</v>
      </c>
      <c r="D2688" s="463">
        <v>27315</v>
      </c>
    </row>
    <row r="2689" spans="1:4">
      <c r="A2689" s="462">
        <v>3528</v>
      </c>
      <c r="B2689" s="276" t="s">
        <v>2721</v>
      </c>
      <c r="C2689" s="462" t="s">
        <v>30</v>
      </c>
      <c r="D2689" s="463">
        <v>29689</v>
      </c>
    </row>
    <row r="2690" spans="1:4">
      <c r="A2690" s="462">
        <v>3529</v>
      </c>
      <c r="B2690" s="276" t="s">
        <v>2722</v>
      </c>
      <c r="C2690" s="462" t="s">
        <v>27</v>
      </c>
      <c r="D2690" s="463">
        <v>17986</v>
      </c>
    </row>
    <row r="2691" spans="1:4">
      <c r="A2691" s="462">
        <v>3530</v>
      </c>
      <c r="B2691" s="276" t="s">
        <v>2723</v>
      </c>
      <c r="C2691" s="462" t="s">
        <v>27</v>
      </c>
      <c r="D2691" s="463">
        <v>40651</v>
      </c>
    </row>
    <row r="2692" spans="1:4">
      <c r="A2692" s="462">
        <v>3531</v>
      </c>
      <c r="B2692" s="276" t="s">
        <v>2724</v>
      </c>
      <c r="C2692" s="462" t="s">
        <v>27</v>
      </c>
      <c r="D2692" s="463">
        <v>46309</v>
      </c>
    </row>
    <row r="2693" spans="1:4">
      <c r="A2693" s="462">
        <v>3532</v>
      </c>
      <c r="B2693" s="276" t="s">
        <v>2725</v>
      </c>
      <c r="C2693" s="462" t="s">
        <v>27</v>
      </c>
      <c r="D2693" s="463">
        <v>17312</v>
      </c>
    </row>
    <row r="2694" spans="1:4">
      <c r="A2694" s="462">
        <v>3533</v>
      </c>
      <c r="B2694" s="276" t="s">
        <v>2726</v>
      </c>
      <c r="C2694" s="462" t="s">
        <v>27</v>
      </c>
      <c r="D2694" s="463">
        <v>45583</v>
      </c>
    </row>
    <row r="2695" spans="1:4">
      <c r="A2695" s="462">
        <v>3534</v>
      </c>
      <c r="B2695" s="276" t="s">
        <v>2727</v>
      </c>
      <c r="C2695" s="462" t="s">
        <v>27</v>
      </c>
      <c r="D2695" s="463">
        <v>64454.01</v>
      </c>
    </row>
    <row r="2696" spans="1:4">
      <c r="A2696" s="462">
        <v>3535</v>
      </c>
      <c r="B2696" s="276" t="s">
        <v>2728</v>
      </c>
      <c r="C2696" s="462" t="s">
        <v>27</v>
      </c>
      <c r="D2696" s="463">
        <v>58856</v>
      </c>
    </row>
    <row r="2697" spans="1:4">
      <c r="A2697" s="462">
        <v>3536</v>
      </c>
      <c r="B2697" s="276" t="s">
        <v>2729</v>
      </c>
      <c r="C2697" s="462" t="s">
        <v>27</v>
      </c>
      <c r="D2697" s="463">
        <v>138159</v>
      </c>
    </row>
    <row r="2698" spans="1:4">
      <c r="A2698" s="462">
        <v>3537</v>
      </c>
      <c r="B2698" s="276" t="s">
        <v>2730</v>
      </c>
      <c r="C2698" s="462" t="s">
        <v>27</v>
      </c>
      <c r="D2698" s="463">
        <v>29690</v>
      </c>
    </row>
    <row r="2699" spans="1:4">
      <c r="A2699" s="462">
        <v>3538</v>
      </c>
      <c r="B2699" s="276" t="s">
        <v>2731</v>
      </c>
      <c r="C2699" s="462" t="s">
        <v>27</v>
      </c>
      <c r="D2699" s="463">
        <v>0</v>
      </c>
    </row>
    <row r="2700" spans="1:4">
      <c r="A2700" s="462">
        <v>3539</v>
      </c>
      <c r="B2700" s="276" t="s">
        <v>2732</v>
      </c>
      <c r="C2700" s="462" t="s">
        <v>27</v>
      </c>
      <c r="D2700" s="463">
        <v>82815</v>
      </c>
    </row>
    <row r="2701" spans="1:4">
      <c r="A2701" s="462">
        <v>3540</v>
      </c>
      <c r="B2701" s="276" t="s">
        <v>2733</v>
      </c>
      <c r="C2701" s="462" t="s">
        <v>27</v>
      </c>
      <c r="D2701" s="463">
        <v>0</v>
      </c>
    </row>
    <row r="2702" spans="1:4">
      <c r="A2702" s="462">
        <v>3541</v>
      </c>
      <c r="B2702" s="276" t="s">
        <v>2734</v>
      </c>
      <c r="C2702" s="462" t="s">
        <v>27</v>
      </c>
      <c r="D2702" s="463">
        <v>113130</v>
      </c>
    </row>
    <row r="2703" spans="1:4">
      <c r="A2703" s="462">
        <v>3542</v>
      </c>
      <c r="B2703" s="276" t="s">
        <v>2735</v>
      </c>
      <c r="C2703" s="462" t="s">
        <v>27</v>
      </c>
      <c r="D2703" s="463">
        <v>216434</v>
      </c>
    </row>
    <row r="2704" spans="1:4">
      <c r="A2704" s="462">
        <v>3543</v>
      </c>
      <c r="B2704" s="276" t="s">
        <v>2736</v>
      </c>
      <c r="C2704" s="462" t="s">
        <v>27</v>
      </c>
      <c r="D2704" s="463">
        <v>164554</v>
      </c>
    </row>
    <row r="2705" spans="1:4">
      <c r="A2705" s="462">
        <v>3544</v>
      </c>
      <c r="B2705" s="276" t="s">
        <v>2737</v>
      </c>
      <c r="C2705" s="462" t="s">
        <v>27</v>
      </c>
      <c r="D2705" s="463">
        <v>190205.01</v>
      </c>
    </row>
    <row r="2706" spans="1:4">
      <c r="A2706" s="462">
        <v>3545</v>
      </c>
      <c r="B2706" s="276" t="s">
        <v>2738</v>
      </c>
      <c r="C2706" s="462" t="s">
        <v>27</v>
      </c>
      <c r="D2706" s="463">
        <v>190204.72</v>
      </c>
    </row>
    <row r="2707" spans="1:4">
      <c r="A2707" s="462">
        <v>3546</v>
      </c>
      <c r="B2707" s="276" t="s">
        <v>2739</v>
      </c>
      <c r="C2707" s="462" t="s">
        <v>27</v>
      </c>
      <c r="D2707" s="463">
        <v>164554</v>
      </c>
    </row>
    <row r="2708" spans="1:4">
      <c r="A2708" s="462">
        <v>3547</v>
      </c>
      <c r="B2708" s="276" t="s">
        <v>2740</v>
      </c>
      <c r="C2708" s="462" t="s">
        <v>27</v>
      </c>
      <c r="D2708" s="463">
        <v>190205.01</v>
      </c>
    </row>
    <row r="2709" spans="1:4">
      <c r="A2709" s="462">
        <v>3548</v>
      </c>
      <c r="B2709" s="276" t="s">
        <v>2741</v>
      </c>
      <c r="C2709" s="462" t="s">
        <v>27</v>
      </c>
      <c r="D2709" s="463">
        <v>190205.01</v>
      </c>
    </row>
    <row r="2710" spans="1:4">
      <c r="A2710" s="462">
        <v>3549</v>
      </c>
      <c r="B2710" s="276" t="s">
        <v>2742</v>
      </c>
      <c r="C2710" s="462" t="s">
        <v>27</v>
      </c>
      <c r="D2710" s="463">
        <v>3439</v>
      </c>
    </row>
    <row r="2711" spans="1:4">
      <c r="A2711" s="462">
        <v>3550</v>
      </c>
      <c r="B2711" s="276" t="s">
        <v>2743</v>
      </c>
      <c r="C2711" s="462" t="s">
        <v>27</v>
      </c>
      <c r="D2711" s="463">
        <v>5585</v>
      </c>
    </row>
    <row r="2712" spans="1:4">
      <c r="A2712" s="462">
        <v>3551</v>
      </c>
      <c r="B2712" s="276" t="s">
        <v>2744</v>
      </c>
      <c r="C2712" s="462" t="s">
        <v>27</v>
      </c>
      <c r="D2712" s="463">
        <v>10095</v>
      </c>
    </row>
    <row r="2713" spans="1:4">
      <c r="A2713" s="462">
        <v>3552</v>
      </c>
      <c r="B2713" s="276" t="s">
        <v>2745</v>
      </c>
      <c r="C2713" s="462" t="s">
        <v>27</v>
      </c>
      <c r="D2713" s="463">
        <v>0</v>
      </c>
    </row>
    <row r="2714" spans="1:4">
      <c r="A2714" s="462">
        <v>3553</v>
      </c>
      <c r="B2714" s="276" t="s">
        <v>2746</v>
      </c>
      <c r="C2714" s="462" t="s">
        <v>27</v>
      </c>
      <c r="D2714" s="463">
        <v>0</v>
      </c>
    </row>
    <row r="2715" spans="1:4">
      <c r="A2715" s="462">
        <v>3554</v>
      </c>
      <c r="B2715" s="276" t="s">
        <v>2747</v>
      </c>
      <c r="C2715" s="462" t="s">
        <v>27</v>
      </c>
      <c r="D2715" s="463">
        <v>0</v>
      </c>
    </row>
    <row r="2716" spans="1:4">
      <c r="A2716" s="462">
        <v>3556</v>
      </c>
      <c r="B2716" s="276" t="s">
        <v>2748</v>
      </c>
      <c r="C2716" s="462" t="s">
        <v>27</v>
      </c>
      <c r="D2716" s="463">
        <v>0</v>
      </c>
    </row>
    <row r="2717" spans="1:4">
      <c r="A2717" s="462">
        <v>3557</v>
      </c>
      <c r="B2717" s="276" t="s">
        <v>2749</v>
      </c>
      <c r="C2717" s="462" t="s">
        <v>27</v>
      </c>
      <c r="D2717" s="463">
        <v>0</v>
      </c>
    </row>
    <row r="2718" spans="1:4">
      <c r="A2718" s="462">
        <v>3558</v>
      </c>
      <c r="B2718" s="276" t="s">
        <v>2750</v>
      </c>
      <c r="C2718" s="462" t="s">
        <v>27</v>
      </c>
      <c r="D2718" s="463">
        <v>0</v>
      </c>
    </row>
    <row r="2719" spans="1:4">
      <c r="A2719" s="462">
        <v>3559</v>
      </c>
      <c r="B2719" s="276" t="s">
        <v>2751</v>
      </c>
      <c r="C2719" s="462" t="s">
        <v>27</v>
      </c>
      <c r="D2719" s="463">
        <v>0</v>
      </c>
    </row>
    <row r="2720" spans="1:4">
      <c r="A2720" s="462">
        <v>3560</v>
      </c>
      <c r="B2720" s="276" t="s">
        <v>2752</v>
      </c>
      <c r="C2720" s="462" t="s">
        <v>27</v>
      </c>
      <c r="D2720" s="463">
        <v>0</v>
      </c>
    </row>
    <row r="2721" spans="1:4">
      <c r="A2721" s="462">
        <v>3561</v>
      </c>
      <c r="B2721" s="276" t="s">
        <v>2753</v>
      </c>
      <c r="C2721" s="462" t="s">
        <v>27</v>
      </c>
      <c r="D2721" s="463">
        <v>79.06</v>
      </c>
    </row>
    <row r="2722" spans="1:4">
      <c r="A2722" s="462">
        <v>3562</v>
      </c>
      <c r="B2722" s="276" t="s">
        <v>2754</v>
      </c>
      <c r="C2722" s="462" t="s">
        <v>27</v>
      </c>
      <c r="D2722" s="463">
        <v>0</v>
      </c>
    </row>
    <row r="2723" spans="1:4">
      <c r="A2723" s="462">
        <v>3563</v>
      </c>
      <c r="B2723" s="276" t="s">
        <v>2755</v>
      </c>
      <c r="C2723" s="462" t="s">
        <v>27</v>
      </c>
      <c r="D2723" s="463">
        <v>0</v>
      </c>
    </row>
    <row r="2724" spans="1:4">
      <c r="A2724" s="462">
        <v>3565</v>
      </c>
      <c r="B2724" s="276" t="s">
        <v>2756</v>
      </c>
      <c r="C2724" s="462" t="s">
        <v>211</v>
      </c>
      <c r="D2724" s="463">
        <v>0</v>
      </c>
    </row>
    <row r="2725" spans="1:4">
      <c r="A2725" s="462">
        <v>3566</v>
      </c>
      <c r="B2725" s="276" t="s">
        <v>2757</v>
      </c>
      <c r="C2725" s="462" t="s">
        <v>27</v>
      </c>
      <c r="D2725" s="463">
        <v>0</v>
      </c>
    </row>
    <row r="2726" spans="1:4">
      <c r="A2726" s="462">
        <v>3567</v>
      </c>
      <c r="B2726" s="276" t="s">
        <v>2758</v>
      </c>
      <c r="C2726" s="462" t="s">
        <v>27</v>
      </c>
      <c r="D2726" s="463">
        <v>0</v>
      </c>
    </row>
    <row r="2727" spans="1:4">
      <c r="A2727" s="462">
        <v>3568</v>
      </c>
      <c r="B2727" s="276" t="s">
        <v>2759</v>
      </c>
      <c r="C2727" s="462" t="s">
        <v>27</v>
      </c>
      <c r="D2727" s="463">
        <v>0</v>
      </c>
    </row>
    <row r="2728" spans="1:4">
      <c r="A2728" s="462">
        <v>3569</v>
      </c>
      <c r="B2728" s="276" t="s">
        <v>2760</v>
      </c>
      <c r="C2728" s="462" t="s">
        <v>27</v>
      </c>
      <c r="D2728" s="463">
        <v>0</v>
      </c>
    </row>
    <row r="2729" spans="1:4">
      <c r="A2729" s="462">
        <v>3570</v>
      </c>
      <c r="B2729" s="276" t="s">
        <v>2761</v>
      </c>
      <c r="C2729" s="462" t="s">
        <v>27</v>
      </c>
      <c r="D2729" s="463">
        <v>0</v>
      </c>
    </row>
    <row r="2730" spans="1:4">
      <c r="A2730" s="462">
        <v>3572</v>
      </c>
      <c r="B2730" s="276" t="s">
        <v>2762</v>
      </c>
      <c r="C2730" s="462" t="s">
        <v>27</v>
      </c>
      <c r="D2730" s="463">
        <v>0</v>
      </c>
    </row>
    <row r="2731" spans="1:4">
      <c r="A2731" s="462">
        <v>3574</v>
      </c>
      <c r="B2731" s="276" t="s">
        <v>2763</v>
      </c>
      <c r="C2731" s="462" t="s">
        <v>27</v>
      </c>
      <c r="D2731" s="463">
        <v>0</v>
      </c>
    </row>
    <row r="2732" spans="1:4">
      <c r="A2732" s="462">
        <v>3575</v>
      </c>
      <c r="B2732" s="276" t="s">
        <v>2764</v>
      </c>
      <c r="C2732" s="462" t="s">
        <v>27</v>
      </c>
      <c r="D2732" s="463">
        <v>0</v>
      </c>
    </row>
    <row r="2733" spans="1:4">
      <c r="A2733" s="462">
        <v>3576</v>
      </c>
      <c r="B2733" s="276" t="s">
        <v>2765</v>
      </c>
      <c r="C2733" s="462" t="s">
        <v>27</v>
      </c>
      <c r="D2733" s="463">
        <v>0</v>
      </c>
    </row>
    <row r="2734" spans="1:4">
      <c r="A2734" s="462">
        <v>3577</v>
      </c>
      <c r="B2734" s="276" t="s">
        <v>2766</v>
      </c>
      <c r="C2734" s="462" t="s">
        <v>27</v>
      </c>
      <c r="D2734" s="463">
        <v>9512</v>
      </c>
    </row>
    <row r="2735" spans="1:4">
      <c r="A2735" s="462">
        <v>3578</v>
      </c>
      <c r="B2735" s="276" t="s">
        <v>2767</v>
      </c>
      <c r="C2735" s="462" t="s">
        <v>27</v>
      </c>
      <c r="D2735" s="463">
        <v>0</v>
      </c>
    </row>
    <row r="2736" spans="1:4">
      <c r="A2736" s="462">
        <v>3579</v>
      </c>
      <c r="B2736" s="276" t="s">
        <v>2768</v>
      </c>
      <c r="C2736" s="462" t="s">
        <v>27</v>
      </c>
      <c r="D2736" s="463">
        <v>0</v>
      </c>
    </row>
    <row r="2737" spans="1:4">
      <c r="A2737" s="462">
        <v>3580</v>
      </c>
      <c r="B2737" s="276" t="s">
        <v>2769</v>
      </c>
      <c r="C2737" s="462" t="s">
        <v>27</v>
      </c>
      <c r="D2737" s="463">
        <v>0</v>
      </c>
    </row>
    <row r="2738" spans="1:4">
      <c r="A2738" s="462">
        <v>3581</v>
      </c>
      <c r="B2738" s="276" t="s">
        <v>2770</v>
      </c>
      <c r="C2738" s="462" t="s">
        <v>27</v>
      </c>
      <c r="D2738" s="463">
        <v>54085</v>
      </c>
    </row>
    <row r="2739" spans="1:4">
      <c r="A2739" s="462">
        <v>3582</v>
      </c>
      <c r="B2739" s="276" t="s">
        <v>2771</v>
      </c>
      <c r="C2739" s="462" t="s">
        <v>27</v>
      </c>
      <c r="D2739" s="463">
        <v>8269</v>
      </c>
    </row>
    <row r="2740" spans="1:4">
      <c r="A2740" s="462">
        <v>3583</v>
      </c>
      <c r="B2740" s="276" t="s">
        <v>2772</v>
      </c>
      <c r="C2740" s="462" t="s">
        <v>27</v>
      </c>
      <c r="D2740" s="463">
        <v>0</v>
      </c>
    </row>
    <row r="2741" spans="1:4">
      <c r="A2741" s="462">
        <v>3584</v>
      </c>
      <c r="B2741" s="276" t="s">
        <v>2773</v>
      </c>
      <c r="C2741" s="462" t="s">
        <v>27</v>
      </c>
      <c r="D2741" s="463">
        <v>0</v>
      </c>
    </row>
    <row r="2742" spans="1:4">
      <c r="A2742" s="462">
        <v>3585</v>
      </c>
      <c r="B2742" s="276" t="s">
        <v>2774</v>
      </c>
      <c r="C2742" s="462" t="s">
        <v>27</v>
      </c>
      <c r="D2742" s="463">
        <v>0</v>
      </c>
    </row>
    <row r="2743" spans="1:4">
      <c r="A2743" s="462">
        <v>3586</v>
      </c>
      <c r="B2743" s="276" t="s">
        <v>2775</v>
      </c>
      <c r="C2743" s="462" t="s">
        <v>27</v>
      </c>
      <c r="D2743" s="463">
        <v>0</v>
      </c>
    </row>
    <row r="2744" spans="1:4">
      <c r="A2744" s="462">
        <v>3587</v>
      </c>
      <c r="B2744" s="276" t="s">
        <v>2776</v>
      </c>
      <c r="C2744" s="462" t="s">
        <v>27</v>
      </c>
      <c r="D2744" s="463">
        <v>0</v>
      </c>
    </row>
    <row r="2745" spans="1:4">
      <c r="A2745" s="462">
        <v>3588</v>
      </c>
      <c r="B2745" s="276" t="s">
        <v>2777</v>
      </c>
      <c r="C2745" s="462" t="s">
        <v>27</v>
      </c>
      <c r="D2745" s="463">
        <v>37960.699999999997</v>
      </c>
    </row>
    <row r="2746" spans="1:4">
      <c r="A2746" s="462">
        <v>3589</v>
      </c>
      <c r="B2746" s="276" t="s">
        <v>2778</v>
      </c>
      <c r="C2746" s="462" t="s">
        <v>27</v>
      </c>
      <c r="D2746" s="463">
        <v>186563</v>
      </c>
    </row>
    <row r="2747" spans="1:4">
      <c r="A2747" s="462">
        <v>3590</v>
      </c>
      <c r="B2747" s="276" t="s">
        <v>2779</v>
      </c>
      <c r="C2747" s="462" t="s">
        <v>27</v>
      </c>
      <c r="D2747" s="463">
        <v>40220</v>
      </c>
    </row>
    <row r="2748" spans="1:4">
      <c r="A2748" s="462">
        <v>3591</v>
      </c>
      <c r="B2748" s="276" t="s">
        <v>2780</v>
      </c>
      <c r="C2748" s="462" t="s">
        <v>27</v>
      </c>
      <c r="D2748" s="463">
        <v>168729</v>
      </c>
    </row>
    <row r="2749" spans="1:4">
      <c r="A2749" s="462">
        <v>3593</v>
      </c>
      <c r="B2749" s="276" t="s">
        <v>2781</v>
      </c>
      <c r="C2749" s="462" t="s">
        <v>27</v>
      </c>
      <c r="D2749" s="463">
        <v>0</v>
      </c>
    </row>
    <row r="2750" spans="1:4">
      <c r="A2750" s="462">
        <v>3594</v>
      </c>
      <c r="B2750" s="276" t="s">
        <v>2782</v>
      </c>
      <c r="C2750" s="462" t="s">
        <v>27</v>
      </c>
      <c r="D2750" s="463">
        <v>191207.02</v>
      </c>
    </row>
    <row r="2751" spans="1:4">
      <c r="A2751" s="462">
        <v>3595</v>
      </c>
      <c r="B2751" s="276" t="s">
        <v>2783</v>
      </c>
      <c r="C2751" s="462" t="s">
        <v>27</v>
      </c>
      <c r="D2751" s="463">
        <v>0</v>
      </c>
    </row>
    <row r="2752" spans="1:4">
      <c r="A2752" s="462">
        <v>3596</v>
      </c>
      <c r="B2752" s="276" t="s">
        <v>2784</v>
      </c>
      <c r="C2752" s="462" t="s">
        <v>27</v>
      </c>
      <c r="D2752" s="463">
        <v>0</v>
      </c>
    </row>
    <row r="2753" spans="1:4">
      <c r="A2753" s="462">
        <v>3600</v>
      </c>
      <c r="B2753" s="276" t="s">
        <v>2785</v>
      </c>
      <c r="C2753" s="462" t="s">
        <v>83</v>
      </c>
      <c r="D2753" s="463">
        <v>503955</v>
      </c>
    </row>
    <row r="2754" spans="1:4">
      <c r="A2754" s="462">
        <v>3602</v>
      </c>
      <c r="B2754" s="276" t="s">
        <v>2786</v>
      </c>
      <c r="C2754" s="462" t="s">
        <v>30</v>
      </c>
      <c r="D2754" s="463">
        <v>0</v>
      </c>
    </row>
    <row r="2755" spans="1:4">
      <c r="A2755" s="462">
        <v>3603</v>
      </c>
      <c r="B2755" s="276" t="s">
        <v>2787</v>
      </c>
      <c r="C2755" s="462" t="s">
        <v>83</v>
      </c>
      <c r="D2755" s="463">
        <v>494476</v>
      </c>
    </row>
    <row r="2756" spans="1:4">
      <c r="A2756" s="462">
        <v>3604</v>
      </c>
      <c r="B2756" s="276" t="s">
        <v>2788</v>
      </c>
      <c r="C2756" s="462" t="s">
        <v>83</v>
      </c>
      <c r="D2756" s="463">
        <v>789971</v>
      </c>
    </row>
    <row r="2757" spans="1:4">
      <c r="A2757" s="462">
        <v>3605</v>
      </c>
      <c r="B2757" s="276" t="s">
        <v>2789</v>
      </c>
      <c r="C2757" s="462" t="s">
        <v>83</v>
      </c>
      <c r="D2757" s="463">
        <v>477239</v>
      </c>
    </row>
    <row r="2758" spans="1:4">
      <c r="A2758" s="462">
        <v>3606</v>
      </c>
      <c r="B2758" s="276" t="s">
        <v>2790</v>
      </c>
      <c r="C2758" s="462" t="s">
        <v>83</v>
      </c>
      <c r="D2758" s="463">
        <v>0</v>
      </c>
    </row>
    <row r="2759" spans="1:4">
      <c r="A2759" s="462">
        <v>3607</v>
      </c>
      <c r="B2759" s="276" t="s">
        <v>2791</v>
      </c>
      <c r="C2759" s="462" t="s">
        <v>83</v>
      </c>
      <c r="D2759" s="463">
        <v>0</v>
      </c>
    </row>
    <row r="2760" spans="1:4">
      <c r="A2760" s="462">
        <v>3608</v>
      </c>
      <c r="B2760" s="276" t="s">
        <v>2792</v>
      </c>
      <c r="C2760" s="462" t="s">
        <v>83</v>
      </c>
      <c r="D2760" s="463">
        <v>0</v>
      </c>
    </row>
    <row r="2761" spans="1:4">
      <c r="A2761" s="462">
        <v>3609</v>
      </c>
      <c r="B2761" s="276" t="s">
        <v>2793</v>
      </c>
      <c r="C2761" s="462" t="s">
        <v>83</v>
      </c>
      <c r="D2761" s="463">
        <v>498180.01</v>
      </c>
    </row>
    <row r="2762" spans="1:4">
      <c r="A2762" s="462">
        <v>3612</v>
      </c>
      <c r="B2762" s="276" t="s">
        <v>2794</v>
      </c>
      <c r="C2762" s="462" t="s">
        <v>27</v>
      </c>
      <c r="D2762" s="463">
        <v>0</v>
      </c>
    </row>
    <row r="2763" spans="1:4">
      <c r="A2763" s="462">
        <v>3613</v>
      </c>
      <c r="B2763" s="276" t="s">
        <v>2795</v>
      </c>
      <c r="C2763" s="462" t="s">
        <v>83</v>
      </c>
      <c r="D2763" s="463">
        <v>0</v>
      </c>
    </row>
    <row r="2764" spans="1:4">
      <c r="A2764" s="462">
        <v>3614</v>
      </c>
      <c r="B2764" s="276" t="s">
        <v>2796</v>
      </c>
      <c r="C2764" s="462" t="s">
        <v>83</v>
      </c>
      <c r="D2764" s="463">
        <v>0</v>
      </c>
    </row>
    <row r="2765" spans="1:4">
      <c r="A2765" s="462">
        <v>3615</v>
      </c>
      <c r="B2765" s="276" t="s">
        <v>2797</v>
      </c>
      <c r="C2765" s="462" t="s">
        <v>83</v>
      </c>
      <c r="D2765" s="463">
        <v>0</v>
      </c>
    </row>
    <row r="2766" spans="1:4">
      <c r="A2766" s="462">
        <v>3616</v>
      </c>
      <c r="B2766" s="276" t="s">
        <v>2798</v>
      </c>
      <c r="C2766" s="462" t="s">
        <v>83</v>
      </c>
      <c r="D2766" s="463">
        <v>0</v>
      </c>
    </row>
    <row r="2767" spans="1:4">
      <c r="A2767" s="462">
        <v>3617</v>
      </c>
      <c r="B2767" s="276" t="s">
        <v>2799</v>
      </c>
      <c r="C2767" s="462" t="s">
        <v>83</v>
      </c>
      <c r="D2767" s="463">
        <v>0</v>
      </c>
    </row>
    <row r="2768" spans="1:4">
      <c r="A2768" s="462">
        <v>3618</v>
      </c>
      <c r="B2768" s="276" t="s">
        <v>2800</v>
      </c>
      <c r="C2768" s="462" t="s">
        <v>27</v>
      </c>
      <c r="D2768" s="463">
        <v>0</v>
      </c>
    </row>
    <row r="2769" spans="1:4">
      <c r="A2769" s="462">
        <v>3619</v>
      </c>
      <c r="B2769" s="276" t="s">
        <v>2801</v>
      </c>
      <c r="C2769" s="462" t="s">
        <v>27</v>
      </c>
      <c r="D2769" s="463">
        <v>0</v>
      </c>
    </row>
    <row r="2770" spans="1:4">
      <c r="A2770" s="462">
        <v>3620</v>
      </c>
      <c r="B2770" s="276" t="s">
        <v>2802</v>
      </c>
      <c r="C2770" s="462" t="s">
        <v>27</v>
      </c>
      <c r="D2770" s="463">
        <v>0</v>
      </c>
    </row>
    <row r="2771" spans="1:4">
      <c r="A2771" s="462">
        <v>3621</v>
      </c>
      <c r="B2771" s="276" t="s">
        <v>2803</v>
      </c>
      <c r="C2771" s="462" t="s">
        <v>27</v>
      </c>
      <c r="D2771" s="463">
        <v>0</v>
      </c>
    </row>
    <row r="2772" spans="1:4">
      <c r="A2772" s="462">
        <v>3622</v>
      </c>
      <c r="B2772" s="276" t="s">
        <v>2804</v>
      </c>
      <c r="C2772" s="462" t="s">
        <v>27</v>
      </c>
      <c r="D2772" s="463">
        <v>0</v>
      </c>
    </row>
    <row r="2773" spans="1:4">
      <c r="A2773" s="462">
        <v>3623</v>
      </c>
      <c r="B2773" s="276" t="s">
        <v>2805</v>
      </c>
      <c r="C2773" s="462" t="s">
        <v>27</v>
      </c>
      <c r="D2773" s="463">
        <v>0</v>
      </c>
    </row>
    <row r="2774" spans="1:4">
      <c r="A2774" s="462">
        <v>3626</v>
      </c>
      <c r="B2774" s="276" t="s">
        <v>2806</v>
      </c>
      <c r="C2774" s="462" t="s">
        <v>27</v>
      </c>
      <c r="D2774" s="463">
        <v>337984</v>
      </c>
    </row>
    <row r="2775" spans="1:4">
      <c r="A2775" s="462">
        <v>3627</v>
      </c>
      <c r="B2775" s="276" t="s">
        <v>2807</v>
      </c>
      <c r="C2775" s="462" t="s">
        <v>27</v>
      </c>
      <c r="D2775" s="463">
        <v>0</v>
      </c>
    </row>
    <row r="2776" spans="1:4">
      <c r="A2776" s="462">
        <v>3628</v>
      </c>
      <c r="B2776" s="276" t="s">
        <v>2808</v>
      </c>
      <c r="C2776" s="462" t="s">
        <v>27</v>
      </c>
      <c r="D2776" s="463">
        <v>0</v>
      </c>
    </row>
    <row r="2777" spans="1:4">
      <c r="A2777" s="462">
        <v>3629</v>
      </c>
      <c r="B2777" s="276" t="s">
        <v>2809</v>
      </c>
      <c r="C2777" s="462" t="s">
        <v>27</v>
      </c>
      <c r="D2777" s="463">
        <v>0</v>
      </c>
    </row>
    <row r="2778" spans="1:4">
      <c r="A2778" s="462">
        <v>3630</v>
      </c>
      <c r="B2778" s="276" t="s">
        <v>2810</v>
      </c>
      <c r="C2778" s="462" t="s">
        <v>27</v>
      </c>
      <c r="D2778" s="463">
        <v>0</v>
      </c>
    </row>
    <row r="2779" spans="1:4">
      <c r="A2779" s="462">
        <v>3631</v>
      </c>
      <c r="B2779" s="276" t="s">
        <v>2811</v>
      </c>
      <c r="C2779" s="462" t="s">
        <v>44</v>
      </c>
      <c r="D2779" s="463">
        <v>0</v>
      </c>
    </row>
    <row r="2780" spans="1:4">
      <c r="A2780" s="462">
        <v>3632</v>
      </c>
      <c r="B2780" s="276" t="s">
        <v>2812</v>
      </c>
      <c r="C2780" s="462" t="s">
        <v>27</v>
      </c>
      <c r="D2780" s="463">
        <v>0</v>
      </c>
    </row>
    <row r="2781" spans="1:4">
      <c r="A2781" s="462">
        <v>3633</v>
      </c>
      <c r="B2781" s="276" t="s">
        <v>2813</v>
      </c>
      <c r="C2781" s="462" t="s">
        <v>27</v>
      </c>
      <c r="D2781" s="463">
        <v>0</v>
      </c>
    </row>
    <row r="2782" spans="1:4">
      <c r="A2782" s="462">
        <v>3634</v>
      </c>
      <c r="B2782" s="276" t="s">
        <v>2814</v>
      </c>
      <c r="C2782" s="462" t="s">
        <v>44</v>
      </c>
      <c r="D2782" s="463">
        <v>7555</v>
      </c>
    </row>
    <row r="2783" spans="1:4">
      <c r="A2783" s="462">
        <v>3636</v>
      </c>
      <c r="B2783" s="276" t="s">
        <v>2815</v>
      </c>
      <c r="C2783" s="462" t="s">
        <v>44</v>
      </c>
      <c r="D2783" s="463">
        <v>2440.17</v>
      </c>
    </row>
    <row r="2784" spans="1:4">
      <c r="A2784" s="462">
        <v>3637</v>
      </c>
      <c r="B2784" s="276" t="s">
        <v>2816</v>
      </c>
      <c r="C2784" s="462" t="s">
        <v>30</v>
      </c>
      <c r="D2784" s="463">
        <v>2042</v>
      </c>
    </row>
    <row r="2785" spans="1:4">
      <c r="A2785" s="462">
        <v>3638</v>
      </c>
      <c r="B2785" s="276" t="s">
        <v>2817</v>
      </c>
      <c r="C2785" s="462" t="s">
        <v>27</v>
      </c>
      <c r="D2785" s="463">
        <v>0</v>
      </c>
    </row>
    <row r="2786" spans="1:4">
      <c r="A2786" s="462">
        <v>3639</v>
      </c>
      <c r="B2786" s="276" t="s">
        <v>2818</v>
      </c>
      <c r="C2786" s="462" t="s">
        <v>89</v>
      </c>
      <c r="D2786" s="463">
        <v>16713</v>
      </c>
    </row>
    <row r="2787" spans="1:4">
      <c r="A2787" s="462">
        <v>3640</v>
      </c>
      <c r="B2787" s="276" t="s">
        <v>2819</v>
      </c>
      <c r="C2787" s="462" t="s">
        <v>27</v>
      </c>
      <c r="D2787" s="463">
        <v>0</v>
      </c>
    </row>
    <row r="2788" spans="1:4">
      <c r="A2788" s="462">
        <v>3641</v>
      </c>
      <c r="B2788" s="276" t="s">
        <v>2820</v>
      </c>
      <c r="C2788" s="462" t="s">
        <v>32</v>
      </c>
      <c r="D2788" s="463">
        <v>32.64</v>
      </c>
    </row>
    <row r="2789" spans="1:4">
      <c r="A2789" s="462">
        <v>3642</v>
      </c>
      <c r="B2789" s="276" t="s">
        <v>2821</v>
      </c>
      <c r="C2789" s="462" t="s">
        <v>89</v>
      </c>
      <c r="D2789" s="463">
        <v>14200</v>
      </c>
    </row>
    <row r="2790" spans="1:4">
      <c r="A2790" s="462">
        <v>3643</v>
      </c>
      <c r="B2790" s="276" t="s">
        <v>2822</v>
      </c>
      <c r="C2790" s="462" t="s">
        <v>89</v>
      </c>
      <c r="D2790" s="463">
        <v>23858</v>
      </c>
    </row>
    <row r="2791" spans="1:4">
      <c r="A2791" s="462">
        <v>3644</v>
      </c>
      <c r="B2791" s="276" t="s">
        <v>2823</v>
      </c>
      <c r="C2791" s="462" t="s">
        <v>27</v>
      </c>
      <c r="D2791" s="463">
        <v>4350</v>
      </c>
    </row>
    <row r="2792" spans="1:4">
      <c r="A2792" s="462">
        <v>3646</v>
      </c>
      <c r="B2792" s="276" t="s">
        <v>2824</v>
      </c>
      <c r="C2792" s="462" t="s">
        <v>83</v>
      </c>
      <c r="D2792" s="463">
        <v>0</v>
      </c>
    </row>
    <row r="2793" spans="1:4">
      <c r="A2793" s="462">
        <v>3648</v>
      </c>
      <c r="B2793" s="276" t="s">
        <v>2825</v>
      </c>
      <c r="C2793" s="462" t="s">
        <v>27</v>
      </c>
      <c r="D2793" s="463">
        <v>0</v>
      </c>
    </row>
    <row r="2794" spans="1:4">
      <c r="A2794" s="462">
        <v>3649</v>
      </c>
      <c r="B2794" s="276" t="s">
        <v>2826</v>
      </c>
      <c r="C2794" s="462" t="s">
        <v>27</v>
      </c>
      <c r="D2794" s="463">
        <v>0</v>
      </c>
    </row>
    <row r="2795" spans="1:4">
      <c r="A2795" s="462">
        <v>3650</v>
      </c>
      <c r="B2795" s="276" t="s">
        <v>2827</v>
      </c>
      <c r="C2795" s="462" t="s">
        <v>27</v>
      </c>
      <c r="D2795" s="463">
        <v>0</v>
      </c>
    </row>
    <row r="2796" spans="1:4">
      <c r="A2796" s="462">
        <v>3651</v>
      </c>
      <c r="B2796" s="276" t="s">
        <v>2828</v>
      </c>
      <c r="C2796" s="462" t="s">
        <v>27</v>
      </c>
      <c r="D2796" s="463">
        <v>0</v>
      </c>
    </row>
    <row r="2797" spans="1:4">
      <c r="A2797" s="462">
        <v>3652</v>
      </c>
      <c r="B2797" s="276" t="s">
        <v>2829</v>
      </c>
      <c r="C2797" s="462" t="s">
        <v>27</v>
      </c>
      <c r="D2797" s="463">
        <v>0</v>
      </c>
    </row>
    <row r="2798" spans="1:4">
      <c r="A2798" s="462">
        <v>3653</v>
      </c>
      <c r="B2798" s="276" t="s">
        <v>2830</v>
      </c>
      <c r="C2798" s="462" t="s">
        <v>27</v>
      </c>
      <c r="D2798" s="463">
        <v>0</v>
      </c>
    </row>
    <row r="2799" spans="1:4">
      <c r="A2799" s="462">
        <v>3655</v>
      </c>
      <c r="B2799" s="276" t="s">
        <v>2831</v>
      </c>
      <c r="C2799" s="462" t="s">
        <v>27</v>
      </c>
      <c r="D2799" s="463">
        <v>0</v>
      </c>
    </row>
    <row r="2800" spans="1:4">
      <c r="A2800" s="462">
        <v>3656</v>
      </c>
      <c r="B2800" s="276" t="s">
        <v>2832</v>
      </c>
      <c r="C2800" s="462" t="s">
        <v>27</v>
      </c>
      <c r="D2800" s="463">
        <v>0</v>
      </c>
    </row>
    <row r="2801" spans="1:4">
      <c r="A2801" s="462">
        <v>3657</v>
      </c>
      <c r="B2801" s="276" t="s">
        <v>2833</v>
      </c>
      <c r="C2801" s="462" t="s">
        <v>27</v>
      </c>
      <c r="D2801" s="463">
        <v>0</v>
      </c>
    </row>
    <row r="2802" spans="1:4">
      <c r="A2802" s="462">
        <v>3658</v>
      </c>
      <c r="B2802" s="276" t="s">
        <v>2834</v>
      </c>
      <c r="C2802" s="462" t="s">
        <v>27</v>
      </c>
      <c r="D2802" s="463">
        <v>0</v>
      </c>
    </row>
    <row r="2803" spans="1:4">
      <c r="A2803" s="462">
        <v>3659</v>
      </c>
      <c r="B2803" s="276" t="s">
        <v>2835</v>
      </c>
      <c r="C2803" s="462" t="s">
        <v>27</v>
      </c>
      <c r="D2803" s="463">
        <v>0</v>
      </c>
    </row>
    <row r="2804" spans="1:4">
      <c r="A2804" s="462">
        <v>3660</v>
      </c>
      <c r="B2804" s="276" t="s">
        <v>2836</v>
      </c>
      <c r="C2804" s="462" t="s">
        <v>27</v>
      </c>
      <c r="D2804" s="463">
        <v>0</v>
      </c>
    </row>
    <row r="2805" spans="1:4">
      <c r="A2805" s="462">
        <v>3661</v>
      </c>
      <c r="B2805" s="276" t="s">
        <v>2837</v>
      </c>
      <c r="C2805" s="462" t="s">
        <v>27</v>
      </c>
      <c r="D2805" s="463">
        <v>0</v>
      </c>
    </row>
    <row r="2806" spans="1:4">
      <c r="A2806" s="462">
        <v>3662</v>
      </c>
      <c r="B2806" s="276" t="s">
        <v>2838</v>
      </c>
      <c r="C2806" s="462" t="s">
        <v>1122</v>
      </c>
      <c r="D2806" s="463">
        <v>174962</v>
      </c>
    </row>
    <row r="2807" spans="1:4">
      <c r="A2807" s="462">
        <v>3663</v>
      </c>
      <c r="B2807" s="276" t="s">
        <v>2839</v>
      </c>
      <c r="C2807" s="462" t="s">
        <v>27</v>
      </c>
      <c r="D2807" s="463">
        <v>412795</v>
      </c>
    </row>
    <row r="2808" spans="1:4">
      <c r="A2808" s="462">
        <v>3664</v>
      </c>
      <c r="B2808" s="276" t="s">
        <v>2840</v>
      </c>
      <c r="C2808" s="462" t="s">
        <v>27</v>
      </c>
      <c r="D2808" s="463">
        <v>441204</v>
      </c>
    </row>
    <row r="2809" spans="1:4">
      <c r="A2809" s="462">
        <v>3665</v>
      </c>
      <c r="B2809" s="276" t="s">
        <v>2841</v>
      </c>
      <c r="C2809" s="462" t="s">
        <v>27</v>
      </c>
      <c r="D2809" s="463">
        <v>736521</v>
      </c>
    </row>
    <row r="2810" spans="1:4">
      <c r="A2810" s="462">
        <v>3666</v>
      </c>
      <c r="B2810" s="276" t="s">
        <v>2842</v>
      </c>
      <c r="C2810" s="462" t="s">
        <v>27</v>
      </c>
      <c r="D2810" s="463">
        <v>0</v>
      </c>
    </row>
    <row r="2811" spans="1:4">
      <c r="A2811" s="462">
        <v>3667</v>
      </c>
      <c r="B2811" s="276" t="s">
        <v>2843</v>
      </c>
      <c r="C2811" s="462" t="s">
        <v>27</v>
      </c>
      <c r="D2811" s="463">
        <v>1168991</v>
      </c>
    </row>
    <row r="2812" spans="1:4">
      <c r="A2812" s="462">
        <v>3668</v>
      </c>
      <c r="B2812" s="276" t="s">
        <v>2844</v>
      </c>
      <c r="C2812" s="462" t="s">
        <v>27</v>
      </c>
      <c r="D2812" s="463">
        <v>1242710</v>
      </c>
    </row>
    <row r="2813" spans="1:4">
      <c r="A2813" s="462">
        <v>3669</v>
      </c>
      <c r="B2813" s="276" t="s">
        <v>2845</v>
      </c>
      <c r="C2813" s="462" t="s">
        <v>27</v>
      </c>
      <c r="D2813" s="463">
        <v>1611621</v>
      </c>
    </row>
    <row r="2814" spans="1:4">
      <c r="A2814" s="462">
        <v>3670</v>
      </c>
      <c r="B2814" s="276" t="s">
        <v>2846</v>
      </c>
      <c r="C2814" s="462" t="s">
        <v>27</v>
      </c>
      <c r="D2814" s="463">
        <v>1682135</v>
      </c>
    </row>
    <row r="2815" spans="1:4">
      <c r="A2815" s="462">
        <v>3671</v>
      </c>
      <c r="B2815" s="276" t="s">
        <v>2847</v>
      </c>
      <c r="C2815" s="462" t="s">
        <v>27</v>
      </c>
      <c r="D2815" s="463">
        <v>1793081</v>
      </c>
    </row>
    <row r="2816" spans="1:4">
      <c r="A2816" s="462">
        <v>3672</v>
      </c>
      <c r="B2816" s="276" t="s">
        <v>2848</v>
      </c>
      <c r="C2816" s="462" t="s">
        <v>27</v>
      </c>
      <c r="D2816" s="463">
        <v>1863703</v>
      </c>
    </row>
    <row r="2817" spans="1:4">
      <c r="A2817" s="462">
        <v>3673</v>
      </c>
      <c r="B2817" s="276" t="s">
        <v>2849</v>
      </c>
      <c r="C2817" s="462" t="s">
        <v>27</v>
      </c>
      <c r="D2817" s="463">
        <v>3004977</v>
      </c>
    </row>
    <row r="2818" spans="1:4">
      <c r="A2818" s="462">
        <v>3674</v>
      </c>
      <c r="B2818" s="276" t="s">
        <v>2850</v>
      </c>
      <c r="C2818" s="462" t="s">
        <v>27</v>
      </c>
      <c r="D2818" s="463">
        <v>3073642</v>
      </c>
    </row>
    <row r="2819" spans="1:4">
      <c r="A2819" s="462">
        <v>3675</v>
      </c>
      <c r="B2819" s="276" t="s">
        <v>2851</v>
      </c>
      <c r="C2819" s="462" t="s">
        <v>27</v>
      </c>
      <c r="D2819" s="463">
        <v>3809431</v>
      </c>
    </row>
    <row r="2820" spans="1:4">
      <c r="A2820" s="462">
        <v>3676</v>
      </c>
      <c r="B2820" s="276" t="s">
        <v>2852</v>
      </c>
      <c r="C2820" s="462" t="s">
        <v>27</v>
      </c>
      <c r="D2820" s="463">
        <v>4014806</v>
      </c>
    </row>
    <row r="2821" spans="1:4">
      <c r="A2821" s="462">
        <v>3677</v>
      </c>
      <c r="B2821" s="276" t="s">
        <v>2853</v>
      </c>
      <c r="C2821" s="462" t="s">
        <v>44</v>
      </c>
      <c r="D2821" s="463">
        <v>0</v>
      </c>
    </row>
    <row r="2822" spans="1:4">
      <c r="A2822" s="462">
        <v>3678</v>
      </c>
      <c r="B2822" s="276" t="s">
        <v>2854</v>
      </c>
      <c r="C2822" s="462" t="s">
        <v>44</v>
      </c>
      <c r="D2822" s="463">
        <v>0</v>
      </c>
    </row>
    <row r="2823" spans="1:4">
      <c r="A2823" s="462">
        <v>3679</v>
      </c>
      <c r="B2823" s="276" t="s">
        <v>2855</v>
      </c>
      <c r="C2823" s="462" t="s">
        <v>27</v>
      </c>
      <c r="D2823" s="463">
        <v>0</v>
      </c>
    </row>
    <row r="2824" spans="1:4">
      <c r="A2824" s="462">
        <v>3680</v>
      </c>
      <c r="B2824" s="276" t="s">
        <v>2856</v>
      </c>
      <c r="C2824" s="462" t="s">
        <v>27</v>
      </c>
      <c r="D2824" s="463">
        <v>4973873</v>
      </c>
    </row>
    <row r="2825" spans="1:4">
      <c r="A2825" s="462">
        <v>3681</v>
      </c>
      <c r="B2825" s="276" t="s">
        <v>2857</v>
      </c>
      <c r="C2825" s="462" t="s">
        <v>27</v>
      </c>
      <c r="D2825" s="463">
        <v>18189548</v>
      </c>
    </row>
    <row r="2826" spans="1:4">
      <c r="A2826" s="462">
        <v>3682</v>
      </c>
      <c r="B2826" s="276" t="s">
        <v>2858</v>
      </c>
      <c r="C2826" s="462" t="s">
        <v>27</v>
      </c>
      <c r="D2826" s="463">
        <v>0</v>
      </c>
    </row>
    <row r="2827" spans="1:4">
      <c r="A2827" s="462">
        <v>3683</v>
      </c>
      <c r="B2827" s="276" t="s">
        <v>2859</v>
      </c>
      <c r="C2827" s="462" t="s">
        <v>27</v>
      </c>
      <c r="D2827" s="463">
        <v>27300330</v>
      </c>
    </row>
    <row r="2828" spans="1:4">
      <c r="A2828" s="462">
        <v>3684</v>
      </c>
      <c r="B2828" s="276" t="s">
        <v>2860</v>
      </c>
      <c r="C2828" s="462" t="s">
        <v>27</v>
      </c>
      <c r="D2828" s="463">
        <v>0</v>
      </c>
    </row>
    <row r="2829" spans="1:4">
      <c r="A2829" s="462">
        <v>3686</v>
      </c>
      <c r="B2829" s="276" t="s">
        <v>2861</v>
      </c>
      <c r="C2829" s="462" t="s">
        <v>27</v>
      </c>
      <c r="D2829" s="463">
        <v>0</v>
      </c>
    </row>
    <row r="2830" spans="1:4">
      <c r="A2830" s="462">
        <v>3687</v>
      </c>
      <c r="B2830" s="276" t="s">
        <v>2862</v>
      </c>
      <c r="C2830" s="462" t="s">
        <v>27</v>
      </c>
      <c r="D2830" s="463">
        <v>0</v>
      </c>
    </row>
    <row r="2831" spans="1:4">
      <c r="A2831" s="462">
        <v>3688</v>
      </c>
      <c r="B2831" s="276" t="s">
        <v>2863</v>
      </c>
      <c r="C2831" s="462" t="s">
        <v>27</v>
      </c>
      <c r="D2831" s="463">
        <v>0</v>
      </c>
    </row>
    <row r="2832" spans="1:4">
      <c r="A2832" s="462">
        <v>3689</v>
      </c>
      <c r="B2832" s="276" t="s">
        <v>2864</v>
      </c>
      <c r="C2832" s="462" t="s">
        <v>27</v>
      </c>
      <c r="D2832" s="463">
        <v>0</v>
      </c>
    </row>
    <row r="2833" spans="1:4">
      <c r="A2833" s="462">
        <v>3692</v>
      </c>
      <c r="B2833" s="276" t="s">
        <v>2865</v>
      </c>
      <c r="C2833" s="462" t="s">
        <v>30</v>
      </c>
      <c r="D2833" s="463">
        <v>0</v>
      </c>
    </row>
    <row r="2834" spans="1:4">
      <c r="A2834" s="462">
        <v>3693</v>
      </c>
      <c r="B2834" s="276" t="s">
        <v>2866</v>
      </c>
      <c r="C2834" s="462" t="s">
        <v>27</v>
      </c>
      <c r="D2834" s="463">
        <v>0</v>
      </c>
    </row>
    <row r="2835" spans="1:4">
      <c r="A2835" s="462">
        <v>3694</v>
      </c>
      <c r="B2835" s="276" t="s">
        <v>2867</v>
      </c>
      <c r="C2835" s="462" t="s">
        <v>27</v>
      </c>
      <c r="D2835" s="463">
        <v>0</v>
      </c>
    </row>
    <row r="2836" spans="1:4">
      <c r="A2836" s="462">
        <v>3695</v>
      </c>
      <c r="B2836" s="276" t="s">
        <v>2868</v>
      </c>
      <c r="C2836" s="462" t="s">
        <v>27</v>
      </c>
      <c r="D2836" s="463">
        <v>0</v>
      </c>
    </row>
    <row r="2837" spans="1:4">
      <c r="A2837" s="462">
        <v>3696</v>
      </c>
      <c r="B2837" s="276" t="s">
        <v>2869</v>
      </c>
      <c r="C2837" s="462" t="s">
        <v>27</v>
      </c>
      <c r="D2837" s="463">
        <v>0</v>
      </c>
    </row>
    <row r="2838" spans="1:4">
      <c r="A2838" s="462">
        <v>3697</v>
      </c>
      <c r="B2838" s="276" t="s">
        <v>2870</v>
      </c>
      <c r="C2838" s="462" t="s">
        <v>27</v>
      </c>
      <c r="D2838" s="463">
        <v>0</v>
      </c>
    </row>
    <row r="2839" spans="1:4">
      <c r="A2839" s="462">
        <v>3698</v>
      </c>
      <c r="B2839" s="276" t="s">
        <v>2871</v>
      </c>
      <c r="C2839" s="462" t="s">
        <v>27</v>
      </c>
      <c r="D2839" s="463">
        <v>39663</v>
      </c>
    </row>
    <row r="2840" spans="1:4">
      <c r="A2840" s="462">
        <v>3699</v>
      </c>
      <c r="B2840" s="276" t="s">
        <v>2872</v>
      </c>
      <c r="C2840" s="462" t="s">
        <v>27</v>
      </c>
      <c r="D2840" s="463">
        <v>0</v>
      </c>
    </row>
    <row r="2841" spans="1:4">
      <c r="A2841" s="462">
        <v>3700</v>
      </c>
      <c r="B2841" s="276" t="s">
        <v>2873</v>
      </c>
      <c r="C2841" s="462" t="s">
        <v>27</v>
      </c>
      <c r="D2841" s="463">
        <v>17163</v>
      </c>
    </row>
    <row r="2842" spans="1:4">
      <c r="A2842" s="462">
        <v>3701</v>
      </c>
      <c r="B2842" s="276" t="s">
        <v>2874</v>
      </c>
      <c r="C2842" s="462" t="s">
        <v>27</v>
      </c>
      <c r="D2842" s="463">
        <v>24087</v>
      </c>
    </row>
    <row r="2843" spans="1:4">
      <c r="A2843" s="462">
        <v>3702</v>
      </c>
      <c r="B2843" s="276" t="s">
        <v>2875</v>
      </c>
      <c r="C2843" s="462" t="s">
        <v>27</v>
      </c>
      <c r="D2843" s="463">
        <v>0</v>
      </c>
    </row>
    <row r="2844" spans="1:4">
      <c r="A2844" s="462">
        <v>3703</v>
      </c>
      <c r="B2844" s="276" t="s">
        <v>2876</v>
      </c>
      <c r="C2844" s="462" t="s">
        <v>27</v>
      </c>
      <c r="D2844" s="463">
        <v>1843.23</v>
      </c>
    </row>
    <row r="2845" spans="1:4">
      <c r="A2845" s="462">
        <v>3704</v>
      </c>
      <c r="B2845" s="276" t="s">
        <v>2877</v>
      </c>
      <c r="C2845" s="462" t="s">
        <v>27</v>
      </c>
      <c r="D2845" s="463">
        <v>5062.26</v>
      </c>
    </row>
    <row r="2846" spans="1:4">
      <c r="A2846" s="462">
        <v>3705</v>
      </c>
      <c r="B2846" s="276" t="s">
        <v>2878</v>
      </c>
      <c r="C2846" s="462" t="s">
        <v>27</v>
      </c>
      <c r="D2846" s="463">
        <v>0</v>
      </c>
    </row>
    <row r="2847" spans="1:4">
      <c r="A2847" s="462">
        <v>3706</v>
      </c>
      <c r="B2847" s="276" t="s">
        <v>2879</v>
      </c>
      <c r="C2847" s="462" t="s">
        <v>148</v>
      </c>
      <c r="D2847" s="463">
        <v>418314</v>
      </c>
    </row>
    <row r="2848" spans="1:4">
      <c r="A2848" s="462">
        <v>3707</v>
      </c>
      <c r="B2848" s="276" t="s">
        <v>2880</v>
      </c>
      <c r="C2848" s="462" t="s">
        <v>27</v>
      </c>
      <c r="D2848" s="463">
        <v>0</v>
      </c>
    </row>
    <row r="2849" spans="1:4">
      <c r="A2849" s="462">
        <v>3708</v>
      </c>
      <c r="B2849" s="276" t="s">
        <v>2881</v>
      </c>
      <c r="C2849" s="462" t="s">
        <v>27</v>
      </c>
      <c r="D2849" s="463">
        <v>9424</v>
      </c>
    </row>
    <row r="2850" spans="1:4">
      <c r="A2850" s="462">
        <v>3709</v>
      </c>
      <c r="B2850" s="276" t="s">
        <v>2882</v>
      </c>
      <c r="C2850" s="462" t="s">
        <v>27</v>
      </c>
      <c r="D2850" s="463">
        <v>0</v>
      </c>
    </row>
    <row r="2851" spans="1:4">
      <c r="A2851" s="462">
        <v>3710</v>
      </c>
      <c r="B2851" s="276" t="s">
        <v>2883</v>
      </c>
      <c r="C2851" s="462" t="s">
        <v>27</v>
      </c>
      <c r="D2851" s="463">
        <v>0</v>
      </c>
    </row>
    <row r="2852" spans="1:4">
      <c r="A2852" s="462">
        <v>3711</v>
      </c>
      <c r="B2852" s="276" t="s">
        <v>2884</v>
      </c>
      <c r="C2852" s="462" t="s">
        <v>27</v>
      </c>
      <c r="D2852" s="463">
        <v>23738</v>
      </c>
    </row>
    <row r="2853" spans="1:4">
      <c r="A2853" s="462">
        <v>3712</v>
      </c>
      <c r="B2853" s="276" t="s">
        <v>2885</v>
      </c>
      <c r="C2853" s="462" t="s">
        <v>27</v>
      </c>
      <c r="D2853" s="463">
        <v>14854</v>
      </c>
    </row>
    <row r="2854" spans="1:4">
      <c r="A2854" s="462">
        <v>3723</v>
      </c>
      <c r="B2854" s="276" t="s">
        <v>2886</v>
      </c>
      <c r="C2854" s="462" t="s">
        <v>27</v>
      </c>
      <c r="D2854" s="463">
        <v>30709</v>
      </c>
    </row>
    <row r="2855" spans="1:4">
      <c r="A2855" s="462">
        <v>3725</v>
      </c>
      <c r="B2855" s="276" t="s">
        <v>2887</v>
      </c>
      <c r="C2855" s="462" t="s">
        <v>27</v>
      </c>
      <c r="D2855" s="463">
        <v>4510</v>
      </c>
    </row>
    <row r="2856" spans="1:4">
      <c r="A2856" s="462">
        <v>3726</v>
      </c>
      <c r="B2856" s="276" t="s">
        <v>2888</v>
      </c>
      <c r="C2856" s="462" t="s">
        <v>27</v>
      </c>
      <c r="D2856" s="463">
        <v>0</v>
      </c>
    </row>
    <row r="2857" spans="1:4">
      <c r="A2857" s="462">
        <v>3728</v>
      </c>
      <c r="B2857" s="276" t="s">
        <v>2889</v>
      </c>
      <c r="C2857" s="462" t="s">
        <v>27</v>
      </c>
      <c r="D2857" s="463">
        <v>0</v>
      </c>
    </row>
    <row r="2858" spans="1:4">
      <c r="A2858" s="462">
        <v>3729</v>
      </c>
      <c r="B2858" s="276" t="s">
        <v>2890</v>
      </c>
      <c r="C2858" s="462" t="s">
        <v>27</v>
      </c>
      <c r="D2858" s="463">
        <v>0</v>
      </c>
    </row>
    <row r="2859" spans="1:4">
      <c r="A2859" s="462">
        <v>3730</v>
      </c>
      <c r="B2859" s="276" t="s">
        <v>2891</v>
      </c>
      <c r="C2859" s="462" t="s">
        <v>27</v>
      </c>
      <c r="D2859" s="463">
        <v>0</v>
      </c>
    </row>
    <row r="2860" spans="1:4">
      <c r="A2860" s="462">
        <v>3732</v>
      </c>
      <c r="B2860" s="276" t="s">
        <v>2892</v>
      </c>
      <c r="C2860" s="462" t="s">
        <v>27</v>
      </c>
      <c r="D2860" s="463">
        <v>0</v>
      </c>
    </row>
    <row r="2861" spans="1:4">
      <c r="A2861" s="462">
        <v>3733</v>
      </c>
      <c r="B2861" s="276" t="s">
        <v>2893</v>
      </c>
      <c r="C2861" s="462" t="s">
        <v>27</v>
      </c>
      <c r="D2861" s="463">
        <v>0</v>
      </c>
    </row>
    <row r="2862" spans="1:4">
      <c r="A2862" s="462">
        <v>3734</v>
      </c>
      <c r="B2862" s="276" t="s">
        <v>2894</v>
      </c>
      <c r="C2862" s="462" t="s">
        <v>30</v>
      </c>
      <c r="D2862" s="463">
        <v>36357</v>
      </c>
    </row>
    <row r="2863" spans="1:4">
      <c r="A2863" s="462">
        <v>3735</v>
      </c>
      <c r="B2863" s="276" t="s">
        <v>2895</v>
      </c>
      <c r="C2863" s="462" t="s">
        <v>27</v>
      </c>
      <c r="D2863" s="463">
        <v>60254</v>
      </c>
    </row>
    <row r="2864" spans="1:4">
      <c r="A2864" s="462">
        <v>3736</v>
      </c>
      <c r="B2864" s="276" t="s">
        <v>2896</v>
      </c>
      <c r="C2864" s="462" t="s">
        <v>27</v>
      </c>
      <c r="D2864" s="463">
        <v>0</v>
      </c>
    </row>
    <row r="2865" spans="1:4">
      <c r="A2865" s="462">
        <v>3737</v>
      </c>
      <c r="B2865" s="276" t="s">
        <v>2897</v>
      </c>
      <c r="C2865" s="462" t="s">
        <v>27</v>
      </c>
      <c r="D2865" s="463">
        <v>1426</v>
      </c>
    </row>
    <row r="2866" spans="1:4">
      <c r="A2866" s="462">
        <v>3738</v>
      </c>
      <c r="B2866" s="276" t="s">
        <v>2898</v>
      </c>
      <c r="C2866" s="462" t="s">
        <v>27</v>
      </c>
      <c r="D2866" s="463">
        <v>5486.01</v>
      </c>
    </row>
    <row r="2867" spans="1:4">
      <c r="A2867" s="462">
        <v>3740</v>
      </c>
      <c r="B2867" s="276" t="s">
        <v>2899</v>
      </c>
      <c r="C2867" s="462" t="s">
        <v>27</v>
      </c>
      <c r="D2867" s="463">
        <v>0</v>
      </c>
    </row>
    <row r="2868" spans="1:4">
      <c r="A2868" s="462">
        <v>3744</v>
      </c>
      <c r="B2868" s="276" t="s">
        <v>2900</v>
      </c>
      <c r="C2868" s="462" t="s">
        <v>27</v>
      </c>
      <c r="D2868" s="463">
        <v>0</v>
      </c>
    </row>
    <row r="2869" spans="1:4">
      <c r="A2869" s="462">
        <v>3745</v>
      </c>
      <c r="B2869" s="276" t="s">
        <v>2901</v>
      </c>
      <c r="C2869" s="462" t="s">
        <v>89</v>
      </c>
      <c r="D2869" s="463">
        <v>0</v>
      </c>
    </row>
    <row r="2870" spans="1:4">
      <c r="A2870" s="462">
        <v>3746</v>
      </c>
      <c r="B2870" s="276" t="s">
        <v>2902</v>
      </c>
      <c r="C2870" s="462" t="s">
        <v>27</v>
      </c>
      <c r="D2870" s="463">
        <v>0</v>
      </c>
    </row>
    <row r="2871" spans="1:4">
      <c r="A2871" s="462">
        <v>3747</v>
      </c>
      <c r="B2871" s="276" t="s">
        <v>2903</v>
      </c>
      <c r="C2871" s="462" t="s">
        <v>27</v>
      </c>
      <c r="D2871" s="463">
        <v>42945</v>
      </c>
    </row>
    <row r="2872" spans="1:4">
      <c r="A2872" s="462">
        <v>3748</v>
      </c>
      <c r="B2872" s="276" t="s">
        <v>2904</v>
      </c>
      <c r="C2872" s="462" t="s">
        <v>27</v>
      </c>
      <c r="D2872" s="463">
        <v>0</v>
      </c>
    </row>
    <row r="2873" spans="1:4">
      <c r="A2873" s="462">
        <v>3750</v>
      </c>
      <c r="B2873" s="276" t="s">
        <v>2905</v>
      </c>
      <c r="C2873" s="462" t="s">
        <v>998</v>
      </c>
      <c r="D2873" s="463">
        <v>315929</v>
      </c>
    </row>
    <row r="2874" spans="1:4">
      <c r="A2874" s="462">
        <v>3751</v>
      </c>
      <c r="B2874" s="276" t="s">
        <v>2906</v>
      </c>
      <c r="C2874" s="462" t="s">
        <v>27</v>
      </c>
      <c r="D2874" s="463">
        <v>0</v>
      </c>
    </row>
    <row r="2875" spans="1:4">
      <c r="A2875" s="462">
        <v>3752</v>
      </c>
      <c r="B2875" s="276" t="s">
        <v>2907</v>
      </c>
      <c r="C2875" s="462" t="s">
        <v>27</v>
      </c>
      <c r="D2875" s="463">
        <v>33381</v>
      </c>
    </row>
    <row r="2876" spans="1:4">
      <c r="A2876" s="462">
        <v>3753</v>
      </c>
      <c r="B2876" s="276" t="s">
        <v>2908</v>
      </c>
      <c r="C2876" s="462" t="s">
        <v>998</v>
      </c>
      <c r="D2876" s="463">
        <v>5986911</v>
      </c>
    </row>
    <row r="2877" spans="1:4">
      <c r="A2877" s="462">
        <v>3756</v>
      </c>
      <c r="B2877" s="276" t="s">
        <v>2909</v>
      </c>
      <c r="C2877" s="462" t="s">
        <v>27</v>
      </c>
      <c r="D2877" s="463">
        <v>7663.67</v>
      </c>
    </row>
    <row r="2878" spans="1:4">
      <c r="A2878" s="462">
        <v>3758</v>
      </c>
      <c r="B2878" s="276" t="s">
        <v>2910</v>
      </c>
      <c r="C2878" s="462" t="s">
        <v>44</v>
      </c>
      <c r="D2878" s="463">
        <v>0</v>
      </c>
    </row>
    <row r="2879" spans="1:4">
      <c r="A2879" s="462">
        <v>3759</v>
      </c>
      <c r="B2879" s="276" t="s">
        <v>2911</v>
      </c>
      <c r="C2879" s="462" t="s">
        <v>1122</v>
      </c>
      <c r="D2879" s="463">
        <v>64783</v>
      </c>
    </row>
    <row r="2880" spans="1:4">
      <c r="A2880" s="462">
        <v>3760</v>
      </c>
      <c r="B2880" s="276" t="s">
        <v>2912</v>
      </c>
      <c r="C2880" s="462" t="s">
        <v>27</v>
      </c>
      <c r="D2880" s="463">
        <v>0</v>
      </c>
    </row>
    <row r="2881" spans="1:4">
      <c r="A2881" s="462">
        <v>3761</v>
      </c>
      <c r="B2881" s="276" t="s">
        <v>2913</v>
      </c>
      <c r="C2881" s="462" t="s">
        <v>27</v>
      </c>
      <c r="D2881" s="463">
        <v>0</v>
      </c>
    </row>
    <row r="2882" spans="1:4">
      <c r="A2882" s="462">
        <v>3762</v>
      </c>
      <c r="B2882" s="276" t="s">
        <v>2914</v>
      </c>
      <c r="C2882" s="462" t="s">
        <v>27</v>
      </c>
      <c r="D2882" s="463">
        <v>0</v>
      </c>
    </row>
    <row r="2883" spans="1:4">
      <c r="A2883" s="462">
        <v>3765</v>
      </c>
      <c r="B2883" s="276" t="s">
        <v>2915</v>
      </c>
      <c r="C2883" s="462" t="s">
        <v>27</v>
      </c>
      <c r="D2883" s="463">
        <v>0</v>
      </c>
    </row>
    <row r="2884" spans="1:4">
      <c r="A2884" s="462">
        <v>3766</v>
      </c>
      <c r="B2884" s="276" t="s">
        <v>2916</v>
      </c>
      <c r="C2884" s="462" t="s">
        <v>211</v>
      </c>
      <c r="D2884" s="463">
        <v>5353890</v>
      </c>
    </row>
    <row r="2885" spans="1:4">
      <c r="A2885" s="462">
        <v>3767</v>
      </c>
      <c r="B2885" s="276" t="s">
        <v>2917</v>
      </c>
      <c r="C2885" s="462" t="s">
        <v>211</v>
      </c>
      <c r="D2885" s="463">
        <v>2167263</v>
      </c>
    </row>
    <row r="2886" spans="1:4">
      <c r="A2886" s="462">
        <v>3768</v>
      </c>
      <c r="B2886" s="276" t="s">
        <v>2918</v>
      </c>
      <c r="C2886" s="462" t="s">
        <v>211</v>
      </c>
      <c r="D2886" s="463">
        <v>4841432</v>
      </c>
    </row>
    <row r="2887" spans="1:4">
      <c r="A2887" s="462">
        <v>3769</v>
      </c>
      <c r="B2887" s="276" t="s">
        <v>2919</v>
      </c>
      <c r="C2887" s="462" t="s">
        <v>211</v>
      </c>
      <c r="D2887" s="463">
        <v>3374015</v>
      </c>
    </row>
    <row r="2888" spans="1:4">
      <c r="A2888" s="462">
        <v>3772</v>
      </c>
      <c r="B2888" s="276" t="s">
        <v>2920</v>
      </c>
      <c r="C2888" s="462" t="s">
        <v>89</v>
      </c>
      <c r="D2888" s="463">
        <v>14200</v>
      </c>
    </row>
    <row r="2889" spans="1:4">
      <c r="A2889" s="462">
        <v>3773</v>
      </c>
      <c r="B2889" s="276" t="s">
        <v>2921</v>
      </c>
      <c r="C2889" s="462" t="s">
        <v>89</v>
      </c>
      <c r="D2889" s="463">
        <v>23858</v>
      </c>
    </row>
    <row r="2890" spans="1:4">
      <c r="A2890" s="462">
        <v>3777</v>
      </c>
      <c r="B2890" s="276" t="s">
        <v>2922</v>
      </c>
      <c r="C2890" s="462" t="s">
        <v>211</v>
      </c>
      <c r="D2890" s="463">
        <v>4957685</v>
      </c>
    </row>
    <row r="2891" spans="1:4">
      <c r="A2891" s="462">
        <v>3778</v>
      </c>
      <c r="B2891" s="276" t="s">
        <v>2923</v>
      </c>
      <c r="C2891" s="462" t="s">
        <v>211</v>
      </c>
      <c r="D2891" s="463">
        <v>3963002.83</v>
      </c>
    </row>
    <row r="2892" spans="1:4">
      <c r="A2892" s="462">
        <v>3780</v>
      </c>
      <c r="B2892" s="276" t="s">
        <v>2924</v>
      </c>
      <c r="C2892" s="462" t="s">
        <v>211</v>
      </c>
      <c r="D2892" s="463">
        <v>6314849</v>
      </c>
    </row>
    <row r="2893" spans="1:4">
      <c r="A2893" s="462">
        <v>3781</v>
      </c>
      <c r="B2893" s="276" t="s">
        <v>2925</v>
      </c>
      <c r="C2893" s="462" t="s">
        <v>27</v>
      </c>
      <c r="D2893" s="463">
        <v>0</v>
      </c>
    </row>
    <row r="2894" spans="1:4">
      <c r="A2894" s="462">
        <v>3782</v>
      </c>
      <c r="B2894" s="276" t="s">
        <v>2926</v>
      </c>
      <c r="C2894" s="462" t="s">
        <v>30</v>
      </c>
      <c r="D2894" s="463">
        <v>3192</v>
      </c>
    </row>
    <row r="2895" spans="1:4">
      <c r="A2895" s="462">
        <v>3783</v>
      </c>
      <c r="B2895" s="276" t="s">
        <v>2927</v>
      </c>
      <c r="C2895" s="462" t="s">
        <v>27</v>
      </c>
      <c r="D2895" s="463">
        <v>0</v>
      </c>
    </row>
    <row r="2896" spans="1:4">
      <c r="A2896" s="462">
        <v>3784</v>
      </c>
      <c r="B2896" s="276" t="s">
        <v>2928</v>
      </c>
      <c r="C2896" s="462" t="s">
        <v>30</v>
      </c>
      <c r="D2896" s="463">
        <v>3170</v>
      </c>
    </row>
    <row r="2897" spans="1:4">
      <c r="A2897" s="462">
        <v>3785</v>
      </c>
      <c r="B2897" s="276" t="s">
        <v>2929</v>
      </c>
      <c r="C2897" s="462" t="s">
        <v>148</v>
      </c>
      <c r="D2897" s="463">
        <v>0</v>
      </c>
    </row>
    <row r="2898" spans="1:4">
      <c r="A2898" s="462">
        <v>3786</v>
      </c>
      <c r="B2898" s="276" t="s">
        <v>2930</v>
      </c>
      <c r="C2898" s="462" t="s">
        <v>27</v>
      </c>
      <c r="D2898" s="463">
        <v>0</v>
      </c>
    </row>
    <row r="2899" spans="1:4">
      <c r="A2899" s="462">
        <v>3787</v>
      </c>
      <c r="B2899" s="276" t="s">
        <v>2931</v>
      </c>
      <c r="C2899" s="462" t="s">
        <v>1122</v>
      </c>
      <c r="D2899" s="463">
        <v>51133</v>
      </c>
    </row>
    <row r="2900" spans="1:4">
      <c r="A2900" s="462">
        <v>3788</v>
      </c>
      <c r="B2900" s="276" t="s">
        <v>2932</v>
      </c>
      <c r="C2900" s="462" t="s">
        <v>1122</v>
      </c>
      <c r="D2900" s="463">
        <v>99667</v>
      </c>
    </row>
    <row r="2901" spans="1:4">
      <c r="A2901" s="462">
        <v>3789</v>
      </c>
      <c r="B2901" s="276" t="s">
        <v>2933</v>
      </c>
      <c r="C2901" s="462" t="s">
        <v>27</v>
      </c>
      <c r="D2901" s="463">
        <v>0</v>
      </c>
    </row>
    <row r="2902" spans="1:4">
      <c r="A2902" s="462">
        <v>3790</v>
      </c>
      <c r="B2902" s="276" t="s">
        <v>2934</v>
      </c>
      <c r="C2902" s="462" t="s">
        <v>30</v>
      </c>
      <c r="D2902" s="463">
        <v>0</v>
      </c>
    </row>
    <row r="2903" spans="1:4">
      <c r="A2903" s="462">
        <v>3791</v>
      </c>
      <c r="B2903" s="276" t="s">
        <v>2935</v>
      </c>
      <c r="C2903" s="462" t="s">
        <v>27</v>
      </c>
      <c r="D2903" s="463">
        <v>0</v>
      </c>
    </row>
    <row r="2904" spans="1:4">
      <c r="A2904" s="462">
        <v>3792</v>
      </c>
      <c r="B2904" s="276" t="s">
        <v>2936</v>
      </c>
      <c r="C2904" s="462" t="s">
        <v>211</v>
      </c>
      <c r="D2904" s="463">
        <v>0</v>
      </c>
    </row>
    <row r="2905" spans="1:4">
      <c r="A2905" s="462">
        <v>3793</v>
      </c>
      <c r="B2905" s="276" t="s">
        <v>2937</v>
      </c>
      <c r="C2905" s="462" t="s">
        <v>27</v>
      </c>
      <c r="D2905" s="463">
        <v>57878</v>
      </c>
    </row>
    <row r="2906" spans="1:4">
      <c r="A2906" s="462">
        <v>3794</v>
      </c>
      <c r="B2906" s="276" t="s">
        <v>2938</v>
      </c>
      <c r="C2906" s="462" t="s">
        <v>27</v>
      </c>
      <c r="D2906" s="463">
        <v>27861</v>
      </c>
    </row>
    <row r="2907" spans="1:4">
      <c r="A2907" s="462">
        <v>3795</v>
      </c>
      <c r="B2907" s="276" t="s">
        <v>2939</v>
      </c>
      <c r="C2907" s="462" t="s">
        <v>60</v>
      </c>
      <c r="D2907" s="463">
        <v>30957</v>
      </c>
    </row>
    <row r="2908" spans="1:4">
      <c r="A2908" s="462">
        <v>3796</v>
      </c>
      <c r="B2908" s="276" t="s">
        <v>2940</v>
      </c>
      <c r="C2908" s="462" t="s">
        <v>27</v>
      </c>
      <c r="D2908" s="463">
        <v>1954</v>
      </c>
    </row>
    <row r="2909" spans="1:4">
      <c r="A2909" s="462">
        <v>3797</v>
      </c>
      <c r="B2909" s="276" t="s">
        <v>2941</v>
      </c>
      <c r="C2909" s="462" t="s">
        <v>27</v>
      </c>
      <c r="D2909" s="463">
        <v>8332</v>
      </c>
    </row>
    <row r="2910" spans="1:4">
      <c r="A2910" s="462">
        <v>3798</v>
      </c>
      <c r="B2910" s="276" t="s">
        <v>2942</v>
      </c>
      <c r="C2910" s="462" t="s">
        <v>27</v>
      </c>
      <c r="D2910" s="463">
        <v>0</v>
      </c>
    </row>
    <row r="2911" spans="1:4">
      <c r="A2911" s="462">
        <v>3799</v>
      </c>
      <c r="B2911" s="276" t="s">
        <v>2943</v>
      </c>
      <c r="C2911" s="462" t="s">
        <v>27</v>
      </c>
      <c r="D2911" s="463">
        <v>0</v>
      </c>
    </row>
    <row r="2912" spans="1:4">
      <c r="A2912" s="462">
        <v>3800</v>
      </c>
      <c r="B2912" s="276" t="s">
        <v>2944</v>
      </c>
      <c r="C2912" s="462" t="s">
        <v>27</v>
      </c>
      <c r="D2912" s="463">
        <v>623625.85</v>
      </c>
    </row>
    <row r="2913" spans="1:4">
      <c r="A2913" s="462">
        <v>3801</v>
      </c>
      <c r="B2913" s="276" t="s">
        <v>2945</v>
      </c>
      <c r="C2913" s="462" t="s">
        <v>27</v>
      </c>
      <c r="D2913" s="463">
        <v>139266</v>
      </c>
    </row>
    <row r="2914" spans="1:4">
      <c r="A2914" s="462">
        <v>3802</v>
      </c>
      <c r="B2914" s="276" t="s">
        <v>2946</v>
      </c>
      <c r="C2914" s="462" t="s">
        <v>148</v>
      </c>
      <c r="D2914" s="463">
        <v>0</v>
      </c>
    </row>
    <row r="2915" spans="1:4">
      <c r="A2915" s="462">
        <v>3803</v>
      </c>
      <c r="B2915" s="276" t="s">
        <v>2947</v>
      </c>
      <c r="C2915" s="462" t="s">
        <v>148</v>
      </c>
      <c r="D2915" s="463">
        <v>0</v>
      </c>
    </row>
    <row r="2916" spans="1:4">
      <c r="A2916" s="462">
        <v>3804</v>
      </c>
      <c r="B2916" s="276" t="s">
        <v>2948</v>
      </c>
      <c r="C2916" s="462" t="s">
        <v>27</v>
      </c>
      <c r="D2916" s="463">
        <v>130226</v>
      </c>
    </row>
    <row r="2917" spans="1:4">
      <c r="A2917" s="462">
        <v>3805</v>
      </c>
      <c r="B2917" s="276" t="s">
        <v>2949</v>
      </c>
      <c r="C2917" s="462" t="s">
        <v>27</v>
      </c>
      <c r="D2917" s="463">
        <v>63234.01</v>
      </c>
    </row>
    <row r="2918" spans="1:4">
      <c r="A2918" s="462">
        <v>3806</v>
      </c>
      <c r="B2918" s="276" t="s">
        <v>2950</v>
      </c>
      <c r="C2918" s="462" t="s">
        <v>27</v>
      </c>
      <c r="D2918" s="463">
        <v>20503</v>
      </c>
    </row>
    <row r="2919" spans="1:4">
      <c r="A2919" s="462">
        <v>3807</v>
      </c>
      <c r="B2919" s="276" t="s">
        <v>2951</v>
      </c>
      <c r="C2919" s="462" t="s">
        <v>27</v>
      </c>
      <c r="D2919" s="463">
        <v>0</v>
      </c>
    </row>
    <row r="2920" spans="1:4">
      <c r="A2920" s="462">
        <v>3808</v>
      </c>
      <c r="B2920" s="276" t="s">
        <v>2952</v>
      </c>
      <c r="C2920" s="462" t="s">
        <v>148</v>
      </c>
      <c r="D2920" s="463">
        <v>0</v>
      </c>
    </row>
    <row r="2921" spans="1:4">
      <c r="A2921" s="462">
        <v>3809</v>
      </c>
      <c r="B2921" s="276" t="s">
        <v>2953</v>
      </c>
      <c r="C2921" s="462" t="s">
        <v>27</v>
      </c>
      <c r="D2921" s="463">
        <v>0</v>
      </c>
    </row>
    <row r="2922" spans="1:4">
      <c r="A2922" s="462">
        <v>3810</v>
      </c>
      <c r="B2922" s="276" t="s">
        <v>2954</v>
      </c>
      <c r="C2922" s="462" t="s">
        <v>476</v>
      </c>
      <c r="D2922" s="463">
        <v>66211</v>
      </c>
    </row>
    <row r="2923" spans="1:4">
      <c r="A2923" s="462">
        <v>3811</v>
      </c>
      <c r="B2923" s="276" t="s">
        <v>2955</v>
      </c>
      <c r="C2923" s="462" t="s">
        <v>476</v>
      </c>
      <c r="D2923" s="463">
        <v>12006.01</v>
      </c>
    </row>
    <row r="2924" spans="1:4">
      <c r="A2924" s="462">
        <v>3812</v>
      </c>
      <c r="B2924" s="276" t="s">
        <v>2956</v>
      </c>
      <c r="C2924" s="462" t="s">
        <v>27</v>
      </c>
      <c r="D2924" s="463">
        <v>0</v>
      </c>
    </row>
    <row r="2925" spans="1:4">
      <c r="A2925" s="462">
        <v>3822</v>
      </c>
      <c r="B2925" s="276" t="s">
        <v>2957</v>
      </c>
      <c r="C2925" s="462" t="s">
        <v>27</v>
      </c>
      <c r="D2925" s="463">
        <v>0</v>
      </c>
    </row>
    <row r="2926" spans="1:4">
      <c r="A2926" s="462">
        <v>3824</v>
      </c>
      <c r="B2926" s="276" t="s">
        <v>2958</v>
      </c>
      <c r="C2926" s="462" t="s">
        <v>27</v>
      </c>
      <c r="D2926" s="463">
        <v>9935</v>
      </c>
    </row>
    <row r="2927" spans="1:4">
      <c r="A2927" s="462">
        <v>3825</v>
      </c>
      <c r="B2927" s="276" t="s">
        <v>2959</v>
      </c>
      <c r="C2927" s="462" t="s">
        <v>27</v>
      </c>
      <c r="D2927" s="463">
        <v>0</v>
      </c>
    </row>
    <row r="2928" spans="1:4">
      <c r="A2928" s="462">
        <v>3828</v>
      </c>
      <c r="B2928" s="276" t="s">
        <v>2960</v>
      </c>
      <c r="C2928" s="462" t="s">
        <v>27</v>
      </c>
      <c r="D2928" s="463">
        <v>0</v>
      </c>
    </row>
    <row r="2929" spans="1:4">
      <c r="A2929" s="462">
        <v>3830</v>
      </c>
      <c r="B2929" s="276" t="s">
        <v>2961</v>
      </c>
      <c r="C2929" s="462" t="s">
        <v>27</v>
      </c>
      <c r="D2929" s="463">
        <v>0</v>
      </c>
    </row>
    <row r="2930" spans="1:4">
      <c r="A2930" s="462">
        <v>3831</v>
      </c>
      <c r="B2930" s="276" t="s">
        <v>2962</v>
      </c>
      <c r="C2930" s="462" t="s">
        <v>30</v>
      </c>
      <c r="D2930" s="463">
        <v>0</v>
      </c>
    </row>
    <row r="2931" spans="1:4">
      <c r="A2931" s="462">
        <v>3832</v>
      </c>
      <c r="B2931" s="276" t="s">
        <v>2963</v>
      </c>
      <c r="C2931" s="462" t="s">
        <v>27</v>
      </c>
      <c r="D2931" s="463">
        <v>0</v>
      </c>
    </row>
    <row r="2932" spans="1:4">
      <c r="A2932" s="462">
        <v>3834</v>
      </c>
      <c r="B2932" s="276" t="s">
        <v>2964</v>
      </c>
      <c r="C2932" s="462" t="s">
        <v>27</v>
      </c>
      <c r="D2932" s="463">
        <v>101057</v>
      </c>
    </row>
    <row r="2933" spans="1:4">
      <c r="A2933" s="462">
        <v>3836</v>
      </c>
      <c r="B2933" s="276" t="s">
        <v>2965</v>
      </c>
      <c r="C2933" s="462" t="s">
        <v>27</v>
      </c>
      <c r="D2933" s="463">
        <v>0</v>
      </c>
    </row>
    <row r="2934" spans="1:4">
      <c r="A2934" s="462">
        <v>3837</v>
      </c>
      <c r="B2934" s="276" t="s">
        <v>2966</v>
      </c>
      <c r="C2934" s="462" t="s">
        <v>27</v>
      </c>
      <c r="D2934" s="463">
        <v>10314</v>
      </c>
    </row>
    <row r="2935" spans="1:4">
      <c r="A2935" s="462">
        <v>3838</v>
      </c>
      <c r="B2935" s="276" t="s">
        <v>2967</v>
      </c>
      <c r="C2935" s="462" t="s">
        <v>27</v>
      </c>
      <c r="D2935" s="463">
        <v>447</v>
      </c>
    </row>
    <row r="2936" spans="1:4">
      <c r="A2936" s="462">
        <v>3840</v>
      </c>
      <c r="B2936" s="276" t="s">
        <v>2968</v>
      </c>
      <c r="C2936" s="462" t="s">
        <v>27</v>
      </c>
      <c r="D2936" s="463">
        <v>67633</v>
      </c>
    </row>
    <row r="2937" spans="1:4">
      <c r="A2937" s="462">
        <v>3846</v>
      </c>
      <c r="B2937" s="276" t="s">
        <v>2969</v>
      </c>
      <c r="C2937" s="462" t="s">
        <v>27</v>
      </c>
      <c r="D2937" s="463">
        <v>0</v>
      </c>
    </row>
    <row r="2938" spans="1:4">
      <c r="A2938" s="462">
        <v>3848</v>
      </c>
      <c r="B2938" s="276" t="s">
        <v>2970</v>
      </c>
      <c r="C2938" s="462" t="s">
        <v>30</v>
      </c>
      <c r="D2938" s="463">
        <v>0</v>
      </c>
    </row>
    <row r="2939" spans="1:4">
      <c r="A2939" s="462">
        <v>3849</v>
      </c>
      <c r="B2939" s="276" t="s">
        <v>2971</v>
      </c>
      <c r="C2939" s="462" t="s">
        <v>27</v>
      </c>
      <c r="D2939" s="463">
        <v>0</v>
      </c>
    </row>
    <row r="2940" spans="1:4">
      <c r="A2940" s="462">
        <v>3890</v>
      </c>
      <c r="B2940" s="276" t="s">
        <v>2972</v>
      </c>
      <c r="C2940" s="462" t="s">
        <v>27</v>
      </c>
      <c r="D2940" s="463">
        <v>0</v>
      </c>
    </row>
    <row r="2941" spans="1:4">
      <c r="A2941" s="462">
        <v>3891</v>
      </c>
      <c r="B2941" s="276" t="s">
        <v>2973</v>
      </c>
      <c r="C2941" s="462" t="s">
        <v>27</v>
      </c>
      <c r="D2941" s="463">
        <v>0</v>
      </c>
    </row>
    <row r="2942" spans="1:4">
      <c r="A2942" s="462">
        <v>3892</v>
      </c>
      <c r="B2942" s="276" t="s">
        <v>2974</v>
      </c>
      <c r="C2942" s="462" t="s">
        <v>27</v>
      </c>
      <c r="D2942" s="463">
        <v>0</v>
      </c>
    </row>
    <row r="2943" spans="1:4">
      <c r="A2943" s="462">
        <v>3893</v>
      </c>
      <c r="B2943" s="276" t="s">
        <v>2975</v>
      </c>
      <c r="C2943" s="462" t="s">
        <v>27</v>
      </c>
      <c r="D2943" s="463">
        <v>0</v>
      </c>
    </row>
    <row r="2944" spans="1:4">
      <c r="A2944" s="462">
        <v>3894</v>
      </c>
      <c r="B2944" s="276" t="s">
        <v>2976</v>
      </c>
      <c r="C2944" s="462" t="s">
        <v>27</v>
      </c>
      <c r="D2944" s="463">
        <v>0</v>
      </c>
    </row>
    <row r="2945" spans="1:4">
      <c r="A2945" s="462">
        <v>3895</v>
      </c>
      <c r="B2945" s="276" t="s">
        <v>2977</v>
      </c>
      <c r="C2945" s="462" t="s">
        <v>27</v>
      </c>
      <c r="D2945" s="463">
        <v>0</v>
      </c>
    </row>
    <row r="2946" spans="1:4">
      <c r="A2946" s="462">
        <v>3896</v>
      </c>
      <c r="B2946" s="276" t="s">
        <v>2978</v>
      </c>
      <c r="C2946" s="462" t="s">
        <v>1122</v>
      </c>
      <c r="D2946" s="463">
        <v>104130</v>
      </c>
    </row>
    <row r="2947" spans="1:4">
      <c r="A2947" s="462">
        <v>3897</v>
      </c>
      <c r="B2947" s="276" t="s">
        <v>2979</v>
      </c>
      <c r="C2947" s="462" t="s">
        <v>44</v>
      </c>
      <c r="D2947" s="463">
        <v>0</v>
      </c>
    </row>
    <row r="2948" spans="1:4">
      <c r="A2948" s="462">
        <v>3898</v>
      </c>
      <c r="B2948" s="276" t="s">
        <v>2980</v>
      </c>
      <c r="C2948" s="462" t="s">
        <v>44</v>
      </c>
      <c r="D2948" s="463">
        <v>0</v>
      </c>
    </row>
    <row r="2949" spans="1:4">
      <c r="A2949" s="462">
        <v>3900</v>
      </c>
      <c r="B2949" s="276" t="s">
        <v>2981</v>
      </c>
      <c r="C2949" s="462" t="s">
        <v>27</v>
      </c>
      <c r="D2949" s="463">
        <v>0</v>
      </c>
    </row>
    <row r="2950" spans="1:4">
      <c r="A2950" s="462">
        <v>3901</v>
      </c>
      <c r="B2950" s="276" t="s">
        <v>2982</v>
      </c>
      <c r="C2950" s="462" t="s">
        <v>44</v>
      </c>
      <c r="D2950" s="463">
        <v>0</v>
      </c>
    </row>
    <row r="2951" spans="1:4">
      <c r="A2951" s="462">
        <v>3902</v>
      </c>
      <c r="B2951" s="276" t="s">
        <v>2983</v>
      </c>
      <c r="C2951" s="462" t="s">
        <v>44</v>
      </c>
      <c r="D2951" s="463">
        <v>0</v>
      </c>
    </row>
    <row r="2952" spans="1:4">
      <c r="A2952" s="462">
        <v>3903</v>
      </c>
      <c r="B2952" s="276" t="s">
        <v>2984</v>
      </c>
      <c r="C2952" s="462" t="s">
        <v>44</v>
      </c>
      <c r="D2952" s="463">
        <v>0</v>
      </c>
    </row>
    <row r="2953" spans="1:4">
      <c r="A2953" s="462">
        <v>3904</v>
      </c>
      <c r="B2953" s="276" t="s">
        <v>2985</v>
      </c>
      <c r="C2953" s="462" t="s">
        <v>44</v>
      </c>
      <c r="D2953" s="463">
        <v>0</v>
      </c>
    </row>
    <row r="2954" spans="1:4">
      <c r="A2954" s="462">
        <v>3905</v>
      </c>
      <c r="B2954" s="276" t="s">
        <v>2986</v>
      </c>
      <c r="C2954" s="462" t="s">
        <v>44</v>
      </c>
      <c r="D2954" s="463">
        <v>0</v>
      </c>
    </row>
    <row r="2955" spans="1:4">
      <c r="A2955" s="462">
        <v>3906</v>
      </c>
      <c r="B2955" s="276" t="s">
        <v>2987</v>
      </c>
      <c r="C2955" s="462" t="s">
        <v>44</v>
      </c>
      <c r="D2955" s="463">
        <v>0</v>
      </c>
    </row>
    <row r="2956" spans="1:4">
      <c r="A2956" s="462">
        <v>3907</v>
      </c>
      <c r="B2956" s="276" t="s">
        <v>2988</v>
      </c>
      <c r="C2956" s="462" t="s">
        <v>44</v>
      </c>
      <c r="D2956" s="463">
        <v>0</v>
      </c>
    </row>
    <row r="2957" spans="1:4">
      <c r="A2957" s="462">
        <v>3908</v>
      </c>
      <c r="B2957" s="276" t="s">
        <v>2989</v>
      </c>
      <c r="C2957" s="462" t="s">
        <v>44</v>
      </c>
      <c r="D2957" s="463">
        <v>0</v>
      </c>
    </row>
    <row r="2958" spans="1:4">
      <c r="A2958" s="462">
        <v>3909</v>
      </c>
      <c r="B2958" s="276" t="s">
        <v>2990</v>
      </c>
      <c r="C2958" s="462" t="s">
        <v>27</v>
      </c>
      <c r="D2958" s="463">
        <v>58432</v>
      </c>
    </row>
    <row r="2959" spans="1:4">
      <c r="A2959" s="462">
        <v>3910</v>
      </c>
      <c r="B2959" s="276" t="s">
        <v>2991</v>
      </c>
      <c r="C2959" s="462" t="s">
        <v>44</v>
      </c>
      <c r="D2959" s="463">
        <v>0</v>
      </c>
    </row>
    <row r="2960" spans="1:4">
      <c r="A2960" s="462">
        <v>3911</v>
      </c>
      <c r="B2960" s="276" t="s">
        <v>2992</v>
      </c>
      <c r="C2960" s="462" t="s">
        <v>44</v>
      </c>
      <c r="D2960" s="463">
        <v>0</v>
      </c>
    </row>
    <row r="2961" spans="1:4">
      <c r="A2961" s="462">
        <v>3912</v>
      </c>
      <c r="B2961" s="276" t="s">
        <v>2993</v>
      </c>
      <c r="C2961" s="462" t="s">
        <v>44</v>
      </c>
      <c r="D2961" s="463">
        <v>55211</v>
      </c>
    </row>
    <row r="2962" spans="1:4">
      <c r="A2962" s="462">
        <v>3913</v>
      </c>
      <c r="B2962" s="276" t="s">
        <v>2994</v>
      </c>
      <c r="C2962" s="462" t="s">
        <v>27</v>
      </c>
      <c r="D2962" s="463">
        <v>0</v>
      </c>
    </row>
    <row r="2963" spans="1:4">
      <c r="A2963" s="462">
        <v>3914</v>
      </c>
      <c r="B2963" s="276" t="s">
        <v>2995</v>
      </c>
      <c r="C2963" s="462" t="s">
        <v>27</v>
      </c>
      <c r="D2963" s="463">
        <v>0</v>
      </c>
    </row>
    <row r="2964" spans="1:4">
      <c r="A2964" s="462">
        <v>3915</v>
      </c>
      <c r="B2964" s="276" t="s">
        <v>2996</v>
      </c>
      <c r="C2964" s="462" t="s">
        <v>27</v>
      </c>
      <c r="D2964" s="463">
        <v>79373</v>
      </c>
    </row>
    <row r="2965" spans="1:4">
      <c r="A2965" s="462">
        <v>3916</v>
      </c>
      <c r="B2965" s="276" t="s">
        <v>2997</v>
      </c>
      <c r="C2965" s="462" t="s">
        <v>27</v>
      </c>
      <c r="D2965" s="463">
        <v>0</v>
      </c>
    </row>
    <row r="2966" spans="1:4">
      <c r="A2966" s="462">
        <v>3917</v>
      </c>
      <c r="B2966" s="276" t="s">
        <v>2998</v>
      </c>
      <c r="C2966" s="462" t="s">
        <v>27</v>
      </c>
      <c r="D2966" s="463">
        <v>0</v>
      </c>
    </row>
    <row r="2967" spans="1:4">
      <c r="A2967" s="462">
        <v>3918</v>
      </c>
      <c r="B2967" s="276" t="s">
        <v>2999</v>
      </c>
      <c r="C2967" s="462" t="s">
        <v>27</v>
      </c>
      <c r="D2967" s="463">
        <v>0</v>
      </c>
    </row>
    <row r="2968" spans="1:4">
      <c r="A2968" s="462">
        <v>3919</v>
      </c>
      <c r="B2968" s="276" t="s">
        <v>3000</v>
      </c>
      <c r="C2968" s="462" t="s">
        <v>27</v>
      </c>
      <c r="D2968" s="463">
        <v>0</v>
      </c>
    </row>
    <row r="2969" spans="1:4">
      <c r="A2969" s="462">
        <v>3920</v>
      </c>
      <c r="B2969" s="276" t="s">
        <v>3001</v>
      </c>
      <c r="C2969" s="462" t="s">
        <v>27</v>
      </c>
      <c r="D2969" s="463">
        <v>0</v>
      </c>
    </row>
    <row r="2970" spans="1:4">
      <c r="A2970" s="462">
        <v>3921</v>
      </c>
      <c r="B2970" s="276" t="s">
        <v>3002</v>
      </c>
      <c r="C2970" s="462" t="s">
        <v>27</v>
      </c>
      <c r="D2970" s="463">
        <v>0</v>
      </c>
    </row>
    <row r="2971" spans="1:4">
      <c r="A2971" s="462">
        <v>3922</v>
      </c>
      <c r="B2971" s="276" t="s">
        <v>3003</v>
      </c>
      <c r="C2971" s="462" t="s">
        <v>30</v>
      </c>
      <c r="D2971" s="463">
        <v>0</v>
      </c>
    </row>
    <row r="2972" spans="1:4">
      <c r="A2972" s="462">
        <v>3923</v>
      </c>
      <c r="B2972" s="276" t="s">
        <v>3004</v>
      </c>
      <c r="C2972" s="462" t="s">
        <v>44</v>
      </c>
      <c r="D2972" s="463">
        <v>0</v>
      </c>
    </row>
    <row r="2973" spans="1:4">
      <c r="A2973" s="462">
        <v>3924</v>
      </c>
      <c r="B2973" s="276" t="s">
        <v>3005</v>
      </c>
      <c r="C2973" s="462" t="s">
        <v>44</v>
      </c>
      <c r="D2973" s="463">
        <v>2073</v>
      </c>
    </row>
    <row r="2974" spans="1:4">
      <c r="A2974" s="462">
        <v>3925</v>
      </c>
      <c r="B2974" s="276" t="s">
        <v>3006</v>
      </c>
      <c r="C2974" s="462" t="s">
        <v>27</v>
      </c>
      <c r="D2974" s="463">
        <v>0</v>
      </c>
    </row>
    <row r="2975" spans="1:4">
      <c r="A2975" s="462">
        <v>3926</v>
      </c>
      <c r="B2975" s="276" t="s">
        <v>3007</v>
      </c>
      <c r="C2975" s="462" t="s">
        <v>27</v>
      </c>
      <c r="D2975" s="463">
        <v>0</v>
      </c>
    </row>
    <row r="2976" spans="1:4">
      <c r="A2976" s="462">
        <v>3927</v>
      </c>
      <c r="B2976" s="276" t="s">
        <v>3008</v>
      </c>
      <c r="C2976" s="462" t="s">
        <v>27</v>
      </c>
      <c r="D2976" s="463">
        <v>0</v>
      </c>
    </row>
    <row r="2977" spans="1:4">
      <c r="A2977" s="462">
        <v>3928</v>
      </c>
      <c r="B2977" s="276" t="s">
        <v>3009</v>
      </c>
      <c r="C2977" s="462" t="s">
        <v>27</v>
      </c>
      <c r="D2977" s="463">
        <v>0</v>
      </c>
    </row>
    <row r="2978" spans="1:4">
      <c r="A2978" s="462">
        <v>3929</v>
      </c>
      <c r="B2978" s="276" t="s">
        <v>3010</v>
      </c>
      <c r="C2978" s="462" t="s">
        <v>27</v>
      </c>
      <c r="D2978" s="463">
        <v>0</v>
      </c>
    </row>
    <row r="2979" spans="1:4">
      <c r="A2979" s="462">
        <v>3931</v>
      </c>
      <c r="B2979" s="276" t="s">
        <v>3011</v>
      </c>
      <c r="C2979" s="462" t="s">
        <v>44</v>
      </c>
      <c r="D2979" s="463">
        <v>0</v>
      </c>
    </row>
    <row r="2980" spans="1:4">
      <c r="A2980" s="462">
        <v>3932</v>
      </c>
      <c r="B2980" s="276" t="s">
        <v>3012</v>
      </c>
      <c r="C2980" s="462" t="s">
        <v>44</v>
      </c>
      <c r="D2980" s="463">
        <v>0</v>
      </c>
    </row>
    <row r="2981" spans="1:4">
      <c r="A2981" s="462">
        <v>3934</v>
      </c>
      <c r="B2981" s="276" t="s">
        <v>3013</v>
      </c>
      <c r="C2981" s="462" t="s">
        <v>44</v>
      </c>
      <c r="D2981" s="463">
        <v>0</v>
      </c>
    </row>
    <row r="2982" spans="1:4">
      <c r="A2982" s="462">
        <v>3935</v>
      </c>
      <c r="B2982" s="276" t="s">
        <v>3014</v>
      </c>
      <c r="C2982" s="462" t="s">
        <v>44</v>
      </c>
      <c r="D2982" s="463">
        <v>0</v>
      </c>
    </row>
    <row r="2983" spans="1:4">
      <c r="A2983" s="462">
        <v>3936</v>
      </c>
      <c r="B2983" s="276" t="s">
        <v>3015</v>
      </c>
      <c r="C2983" s="462" t="s">
        <v>44</v>
      </c>
      <c r="D2983" s="463">
        <v>0</v>
      </c>
    </row>
    <row r="2984" spans="1:4">
      <c r="A2984" s="462">
        <v>3937</v>
      </c>
      <c r="B2984" s="276" t="s">
        <v>3016</v>
      </c>
      <c r="C2984" s="462" t="s">
        <v>310</v>
      </c>
      <c r="D2984" s="463">
        <v>10061</v>
      </c>
    </row>
    <row r="2985" spans="1:4">
      <c r="A2985" s="462">
        <v>3938</v>
      </c>
      <c r="B2985" s="276" t="s">
        <v>3017</v>
      </c>
      <c r="C2985" s="462" t="s">
        <v>44</v>
      </c>
      <c r="D2985" s="463">
        <v>0</v>
      </c>
    </row>
    <row r="2986" spans="1:4">
      <c r="A2986" s="462">
        <v>3939</v>
      </c>
      <c r="B2986" s="276" t="s">
        <v>3018</v>
      </c>
      <c r="C2986" s="462" t="s">
        <v>44</v>
      </c>
      <c r="D2986" s="463">
        <v>0</v>
      </c>
    </row>
    <row r="2987" spans="1:4">
      <c r="A2987" s="462">
        <v>3940</v>
      </c>
      <c r="B2987" s="276" t="s">
        <v>3019</v>
      </c>
      <c r="C2987" s="462" t="s">
        <v>44</v>
      </c>
      <c r="D2987" s="463">
        <v>0</v>
      </c>
    </row>
    <row r="2988" spans="1:4">
      <c r="A2988" s="462">
        <v>3941</v>
      </c>
      <c r="B2988" s="276" t="s">
        <v>3020</v>
      </c>
      <c r="C2988" s="462" t="s">
        <v>44</v>
      </c>
      <c r="D2988" s="463">
        <v>0</v>
      </c>
    </row>
    <row r="2989" spans="1:4">
      <c r="A2989" s="462">
        <v>3942</v>
      </c>
      <c r="B2989" s="276" t="s">
        <v>3021</v>
      </c>
      <c r="C2989" s="462" t="s">
        <v>44</v>
      </c>
      <c r="D2989" s="463">
        <v>70569</v>
      </c>
    </row>
    <row r="2990" spans="1:4">
      <c r="A2990" s="462">
        <v>3943</v>
      </c>
      <c r="B2990" s="276" t="s">
        <v>3022</v>
      </c>
      <c r="C2990" s="462" t="s">
        <v>44</v>
      </c>
      <c r="D2990" s="463">
        <v>73661</v>
      </c>
    </row>
    <row r="2991" spans="1:4">
      <c r="A2991" s="462">
        <v>3944</v>
      </c>
      <c r="B2991" s="276" t="s">
        <v>3023</v>
      </c>
      <c r="C2991" s="462" t="s">
        <v>44</v>
      </c>
      <c r="D2991" s="463">
        <v>0</v>
      </c>
    </row>
    <row r="2992" spans="1:4">
      <c r="A2992" s="462">
        <v>3945</v>
      </c>
      <c r="B2992" s="276" t="s">
        <v>3024</v>
      </c>
      <c r="C2992" s="462" t="s">
        <v>97</v>
      </c>
      <c r="D2992" s="463">
        <v>34591</v>
      </c>
    </row>
    <row r="2993" spans="1:4">
      <c r="A2993" s="462">
        <v>3946</v>
      </c>
      <c r="B2993" s="276" t="s">
        <v>3025</v>
      </c>
      <c r="C2993" s="462" t="s">
        <v>30</v>
      </c>
      <c r="D2993" s="463">
        <v>0</v>
      </c>
    </row>
    <row r="2994" spans="1:4">
      <c r="A2994" s="462">
        <v>3947</v>
      </c>
      <c r="B2994" s="276" t="s">
        <v>3026</v>
      </c>
      <c r="C2994" s="462" t="s">
        <v>30</v>
      </c>
      <c r="D2994" s="463">
        <v>0</v>
      </c>
    </row>
    <row r="2995" spans="1:4">
      <c r="A2995" s="462">
        <v>3948</v>
      </c>
      <c r="B2995" s="276" t="s">
        <v>3027</v>
      </c>
      <c r="C2995" s="462" t="s">
        <v>30</v>
      </c>
      <c r="D2995" s="463">
        <v>0</v>
      </c>
    </row>
    <row r="2996" spans="1:4">
      <c r="A2996" s="462">
        <v>3949</v>
      </c>
      <c r="B2996" s="276" t="s">
        <v>3028</v>
      </c>
      <c r="C2996" s="462" t="s">
        <v>30</v>
      </c>
      <c r="D2996" s="463">
        <v>0</v>
      </c>
    </row>
    <row r="2997" spans="1:4">
      <c r="A2997" s="462">
        <v>3950</v>
      </c>
      <c r="B2997" s="276" t="s">
        <v>3029</v>
      </c>
      <c r="C2997" s="462" t="s">
        <v>27</v>
      </c>
      <c r="D2997" s="463">
        <v>69.69</v>
      </c>
    </row>
    <row r="2998" spans="1:4">
      <c r="A2998" s="462">
        <v>3951</v>
      </c>
      <c r="B2998" s="276" t="s">
        <v>3030</v>
      </c>
      <c r="C2998" s="462" t="s">
        <v>27</v>
      </c>
      <c r="D2998" s="463">
        <v>0</v>
      </c>
    </row>
    <row r="2999" spans="1:4">
      <c r="A2999" s="462">
        <v>3952</v>
      </c>
      <c r="B2999" s="276" t="s">
        <v>3031</v>
      </c>
      <c r="C2999" s="462" t="s">
        <v>27</v>
      </c>
      <c r="D2999" s="463">
        <v>292</v>
      </c>
    </row>
    <row r="3000" spans="1:4">
      <c r="A3000" s="462">
        <v>3953</v>
      </c>
      <c r="B3000" s="276" t="s">
        <v>3032</v>
      </c>
      <c r="C3000" s="462" t="s">
        <v>30</v>
      </c>
      <c r="D3000" s="463">
        <v>0</v>
      </c>
    </row>
    <row r="3001" spans="1:4">
      <c r="A3001" s="462">
        <v>3954</v>
      </c>
      <c r="B3001" s="276" t="s">
        <v>3033</v>
      </c>
      <c r="C3001" s="462" t="s">
        <v>30</v>
      </c>
      <c r="D3001" s="463">
        <v>0</v>
      </c>
    </row>
    <row r="3002" spans="1:4">
      <c r="A3002" s="462">
        <v>3955</v>
      </c>
      <c r="B3002" s="276" t="s">
        <v>3034</v>
      </c>
      <c r="C3002" s="462" t="s">
        <v>30</v>
      </c>
      <c r="D3002" s="463">
        <v>0</v>
      </c>
    </row>
    <row r="3003" spans="1:4">
      <c r="A3003" s="462">
        <v>3956</v>
      </c>
      <c r="B3003" s="276" t="s">
        <v>3035</v>
      </c>
      <c r="C3003" s="462" t="s">
        <v>30</v>
      </c>
      <c r="D3003" s="463">
        <v>0</v>
      </c>
    </row>
    <row r="3004" spans="1:4">
      <c r="A3004" s="462">
        <v>3957</v>
      </c>
      <c r="B3004" s="276" t="s">
        <v>3036</v>
      </c>
      <c r="C3004" s="462" t="s">
        <v>30</v>
      </c>
      <c r="D3004" s="463">
        <v>0</v>
      </c>
    </row>
    <row r="3005" spans="1:4">
      <c r="A3005" s="462">
        <v>3958</v>
      </c>
      <c r="B3005" s="276" t="s">
        <v>3037</v>
      </c>
      <c r="C3005" s="462" t="s">
        <v>44</v>
      </c>
      <c r="D3005" s="463">
        <v>0</v>
      </c>
    </row>
    <row r="3006" spans="1:4">
      <c r="A3006" s="462">
        <v>3959</v>
      </c>
      <c r="B3006" s="276" t="s">
        <v>3038</v>
      </c>
      <c r="C3006" s="462" t="s">
        <v>44</v>
      </c>
      <c r="D3006" s="463">
        <v>0</v>
      </c>
    </row>
    <row r="3007" spans="1:4">
      <c r="A3007" s="462">
        <v>3960</v>
      </c>
      <c r="B3007" s="276" t="s">
        <v>3039</v>
      </c>
      <c r="C3007" s="462" t="s">
        <v>44</v>
      </c>
      <c r="D3007" s="463">
        <v>0</v>
      </c>
    </row>
    <row r="3008" spans="1:4">
      <c r="A3008" s="462">
        <v>3961</v>
      </c>
      <c r="B3008" s="276" t="s">
        <v>3040</v>
      </c>
      <c r="C3008" s="462" t="s">
        <v>44</v>
      </c>
      <c r="D3008" s="463">
        <v>0</v>
      </c>
    </row>
    <row r="3009" spans="1:4">
      <c r="A3009" s="462">
        <v>3962</v>
      </c>
      <c r="B3009" s="276" t="s">
        <v>3041</v>
      </c>
      <c r="C3009" s="462" t="s">
        <v>44</v>
      </c>
      <c r="D3009" s="463">
        <v>0</v>
      </c>
    </row>
    <row r="3010" spans="1:4">
      <c r="A3010" s="462">
        <v>3963</v>
      </c>
      <c r="B3010" s="276" t="s">
        <v>3042</v>
      </c>
      <c r="C3010" s="462" t="s">
        <v>44</v>
      </c>
      <c r="D3010" s="463">
        <v>0</v>
      </c>
    </row>
    <row r="3011" spans="1:4">
      <c r="A3011" s="462">
        <v>3964</v>
      </c>
      <c r="B3011" s="276" t="s">
        <v>3043</v>
      </c>
      <c r="C3011" s="462" t="s">
        <v>44</v>
      </c>
      <c r="D3011" s="463">
        <v>0</v>
      </c>
    </row>
    <row r="3012" spans="1:4">
      <c r="A3012" s="462">
        <v>3965</v>
      </c>
      <c r="B3012" s="276" t="s">
        <v>3044</v>
      </c>
      <c r="C3012" s="462" t="s">
        <v>44</v>
      </c>
      <c r="D3012" s="463">
        <v>0</v>
      </c>
    </row>
    <row r="3013" spans="1:4">
      <c r="A3013" s="462">
        <v>3966</v>
      </c>
      <c r="B3013" s="276" t="s">
        <v>3045</v>
      </c>
      <c r="C3013" s="462" t="s">
        <v>44</v>
      </c>
      <c r="D3013" s="463">
        <v>0</v>
      </c>
    </row>
    <row r="3014" spans="1:4">
      <c r="A3014" s="462">
        <v>3967</v>
      </c>
      <c r="B3014" s="276" t="s">
        <v>3046</v>
      </c>
      <c r="C3014" s="462" t="s">
        <v>30</v>
      </c>
      <c r="D3014" s="463">
        <v>0</v>
      </c>
    </row>
    <row r="3015" spans="1:4">
      <c r="A3015" s="462">
        <v>3968</v>
      </c>
      <c r="B3015" s="276" t="s">
        <v>3047</v>
      </c>
      <c r="C3015" s="462" t="s">
        <v>30</v>
      </c>
      <c r="D3015" s="463">
        <v>0</v>
      </c>
    </row>
    <row r="3016" spans="1:4">
      <c r="A3016" s="462">
        <v>3969</v>
      </c>
      <c r="B3016" s="276" t="s">
        <v>3048</v>
      </c>
      <c r="C3016" s="462" t="s">
        <v>30</v>
      </c>
      <c r="D3016" s="463">
        <v>0</v>
      </c>
    </row>
    <row r="3017" spans="1:4">
      <c r="A3017" s="462">
        <v>3970</v>
      </c>
      <c r="B3017" s="276" t="s">
        <v>3049</v>
      </c>
      <c r="C3017" s="462" t="s">
        <v>30</v>
      </c>
      <c r="D3017" s="463">
        <v>0</v>
      </c>
    </row>
    <row r="3018" spans="1:4">
      <c r="A3018" s="462">
        <v>3973</v>
      </c>
      <c r="B3018" s="276" t="s">
        <v>3050</v>
      </c>
      <c r="C3018" s="462" t="s">
        <v>32</v>
      </c>
      <c r="D3018" s="463">
        <v>21618</v>
      </c>
    </row>
    <row r="3019" spans="1:4">
      <c r="A3019" s="462">
        <v>3976</v>
      </c>
      <c r="B3019" s="276" t="s">
        <v>3051</v>
      </c>
      <c r="C3019" s="462" t="s">
        <v>148</v>
      </c>
      <c r="D3019" s="463">
        <v>47130</v>
      </c>
    </row>
    <row r="3020" spans="1:4">
      <c r="A3020" s="462">
        <v>3977</v>
      </c>
      <c r="B3020" s="276" t="s">
        <v>3052</v>
      </c>
      <c r="C3020" s="462" t="s">
        <v>148</v>
      </c>
      <c r="D3020" s="463">
        <v>46639</v>
      </c>
    </row>
    <row r="3021" spans="1:4">
      <c r="A3021" s="462">
        <v>3996</v>
      </c>
      <c r="B3021" s="276" t="s">
        <v>3053</v>
      </c>
      <c r="C3021" s="462" t="s">
        <v>211</v>
      </c>
      <c r="D3021" s="463">
        <v>5611468</v>
      </c>
    </row>
    <row r="3022" spans="1:4">
      <c r="A3022" s="462">
        <v>3997</v>
      </c>
      <c r="B3022" s="276" t="s">
        <v>3054</v>
      </c>
      <c r="C3022" s="462" t="s">
        <v>27</v>
      </c>
      <c r="D3022" s="463">
        <v>0</v>
      </c>
    </row>
    <row r="3023" spans="1:4">
      <c r="A3023" s="462">
        <v>4001</v>
      </c>
      <c r="B3023" s="276" t="s">
        <v>3055</v>
      </c>
      <c r="C3023" s="462" t="s">
        <v>27</v>
      </c>
      <c r="D3023" s="463">
        <v>0</v>
      </c>
    </row>
    <row r="3024" spans="1:4">
      <c r="A3024" s="462">
        <v>4002</v>
      </c>
      <c r="B3024" s="276" t="s">
        <v>3056</v>
      </c>
      <c r="C3024" s="462" t="s">
        <v>27</v>
      </c>
      <c r="D3024" s="463">
        <v>25689847</v>
      </c>
    </row>
    <row r="3025" spans="1:4">
      <c r="A3025" s="462">
        <v>4003</v>
      </c>
      <c r="B3025" s="276" t="s">
        <v>3057</v>
      </c>
      <c r="C3025" s="462" t="s">
        <v>27</v>
      </c>
      <c r="D3025" s="463">
        <v>0</v>
      </c>
    </row>
    <row r="3026" spans="1:4">
      <c r="A3026" s="462">
        <v>4004</v>
      </c>
      <c r="B3026" s="276" t="s">
        <v>3058</v>
      </c>
      <c r="C3026" s="462" t="s">
        <v>27</v>
      </c>
      <c r="D3026" s="463">
        <v>0</v>
      </c>
    </row>
    <row r="3027" spans="1:4">
      <c r="A3027" s="462">
        <v>4005</v>
      </c>
      <c r="B3027" s="276" t="s">
        <v>3059</v>
      </c>
      <c r="C3027" s="462" t="s">
        <v>27</v>
      </c>
      <c r="D3027" s="463">
        <v>0</v>
      </c>
    </row>
    <row r="3028" spans="1:4">
      <c r="A3028" s="462">
        <v>4006</v>
      </c>
      <c r="B3028" s="276" t="s">
        <v>3060</v>
      </c>
      <c r="C3028" s="462" t="s">
        <v>27</v>
      </c>
      <c r="D3028" s="463">
        <v>0</v>
      </c>
    </row>
    <row r="3029" spans="1:4">
      <c r="A3029" s="462">
        <v>4007</v>
      </c>
      <c r="B3029" s="276" t="s">
        <v>3061</v>
      </c>
      <c r="C3029" s="462" t="s">
        <v>27</v>
      </c>
      <c r="D3029" s="463">
        <v>0</v>
      </c>
    </row>
    <row r="3030" spans="1:4">
      <c r="A3030" s="462">
        <v>4008</v>
      </c>
      <c r="B3030" s="276" t="s">
        <v>3062</v>
      </c>
      <c r="C3030" s="462" t="s">
        <v>27</v>
      </c>
      <c r="D3030" s="463">
        <v>0</v>
      </c>
    </row>
    <row r="3031" spans="1:4">
      <c r="A3031" s="462">
        <v>4009</v>
      </c>
      <c r="B3031" s="276" t="s">
        <v>3063</v>
      </c>
      <c r="C3031" s="462" t="s">
        <v>27</v>
      </c>
      <c r="D3031" s="463">
        <v>0</v>
      </c>
    </row>
    <row r="3032" spans="1:4">
      <c r="A3032" s="462">
        <v>4010</v>
      </c>
      <c r="B3032" s="276" t="s">
        <v>3064</v>
      </c>
      <c r="C3032" s="462" t="s">
        <v>27</v>
      </c>
      <c r="D3032" s="463">
        <v>0</v>
      </c>
    </row>
    <row r="3033" spans="1:4">
      <c r="A3033" s="462">
        <v>4011</v>
      </c>
      <c r="B3033" s="276" t="s">
        <v>55</v>
      </c>
      <c r="C3033" s="462" t="s">
        <v>44</v>
      </c>
      <c r="D3033" s="463">
        <v>0</v>
      </c>
    </row>
    <row r="3034" spans="1:4">
      <c r="A3034" s="462">
        <v>4012</v>
      </c>
      <c r="B3034" s="276" t="s">
        <v>56</v>
      </c>
      <c r="C3034" s="462" t="s">
        <v>44</v>
      </c>
      <c r="D3034" s="463">
        <v>0</v>
      </c>
    </row>
    <row r="3035" spans="1:4">
      <c r="A3035" s="462">
        <v>4013</v>
      </c>
      <c r="B3035" s="276" t="s">
        <v>57</v>
      </c>
      <c r="C3035" s="462" t="s">
        <v>44</v>
      </c>
      <c r="D3035" s="463">
        <v>0</v>
      </c>
    </row>
    <row r="3036" spans="1:4">
      <c r="A3036" s="462">
        <v>4014</v>
      </c>
      <c r="B3036" s="276" t="s">
        <v>1625</v>
      </c>
      <c r="C3036" s="462" t="s">
        <v>44</v>
      </c>
      <c r="D3036" s="463">
        <v>0</v>
      </c>
    </row>
    <row r="3037" spans="1:4">
      <c r="A3037" s="462">
        <v>4015</v>
      </c>
      <c r="B3037" s="276" t="s">
        <v>1337</v>
      </c>
      <c r="C3037" s="462" t="s">
        <v>44</v>
      </c>
      <c r="D3037" s="463">
        <v>0</v>
      </c>
    </row>
    <row r="3038" spans="1:4">
      <c r="A3038" s="462">
        <v>4016</v>
      </c>
      <c r="B3038" s="276" t="s">
        <v>180</v>
      </c>
      <c r="C3038" s="462" t="s">
        <v>44</v>
      </c>
      <c r="D3038" s="463">
        <v>31322</v>
      </c>
    </row>
    <row r="3039" spans="1:4">
      <c r="A3039" s="462">
        <v>4017</v>
      </c>
      <c r="B3039" s="276" t="s">
        <v>2968</v>
      </c>
      <c r="C3039" s="462" t="s">
        <v>44</v>
      </c>
      <c r="D3039" s="463">
        <v>0</v>
      </c>
    </row>
    <row r="3040" spans="1:4">
      <c r="A3040" s="462">
        <v>4018</v>
      </c>
      <c r="B3040" s="276" t="s">
        <v>3065</v>
      </c>
      <c r="C3040" s="462" t="s">
        <v>44</v>
      </c>
      <c r="D3040" s="463">
        <v>0</v>
      </c>
    </row>
    <row r="3041" spans="1:4">
      <c r="A3041" s="462">
        <v>4019</v>
      </c>
      <c r="B3041" s="276" t="s">
        <v>1336</v>
      </c>
      <c r="C3041" s="462" t="s">
        <v>44</v>
      </c>
      <c r="D3041" s="463">
        <v>0</v>
      </c>
    </row>
    <row r="3042" spans="1:4">
      <c r="A3042" s="462">
        <v>4020</v>
      </c>
      <c r="B3042" s="276" t="s">
        <v>1200</v>
      </c>
      <c r="C3042" s="462" t="s">
        <v>44</v>
      </c>
      <c r="D3042" s="463">
        <v>0</v>
      </c>
    </row>
    <row r="3043" spans="1:4">
      <c r="A3043" s="462">
        <v>4021</v>
      </c>
      <c r="B3043" s="276" t="s">
        <v>617</v>
      </c>
      <c r="C3043" s="462" t="s">
        <v>44</v>
      </c>
      <c r="D3043" s="463">
        <v>40912.639999999999</v>
      </c>
    </row>
    <row r="3044" spans="1:4">
      <c r="A3044" s="462">
        <v>4022</v>
      </c>
      <c r="B3044" s="276" t="s">
        <v>422</v>
      </c>
      <c r="C3044" s="462" t="s">
        <v>44</v>
      </c>
      <c r="D3044" s="463">
        <v>0</v>
      </c>
    </row>
    <row r="3045" spans="1:4">
      <c r="A3045" s="462">
        <v>4023</v>
      </c>
      <c r="B3045" s="276" t="s">
        <v>3066</v>
      </c>
      <c r="C3045" s="462" t="s">
        <v>27</v>
      </c>
      <c r="D3045" s="463">
        <v>24.96</v>
      </c>
    </row>
    <row r="3046" spans="1:4">
      <c r="A3046" s="462">
        <v>4025</v>
      </c>
      <c r="B3046" s="276" t="s">
        <v>3067</v>
      </c>
      <c r="C3046" s="462" t="s">
        <v>83</v>
      </c>
      <c r="D3046" s="463">
        <v>0</v>
      </c>
    </row>
    <row r="3047" spans="1:4">
      <c r="A3047" s="462">
        <v>4027</v>
      </c>
      <c r="B3047" s="276" t="s">
        <v>3068</v>
      </c>
      <c r="C3047" s="462" t="s">
        <v>27</v>
      </c>
      <c r="D3047" s="463">
        <v>0</v>
      </c>
    </row>
    <row r="3048" spans="1:4">
      <c r="A3048" s="462">
        <v>4028</v>
      </c>
      <c r="B3048" s="276" t="s">
        <v>3069</v>
      </c>
      <c r="C3048" s="462" t="s">
        <v>27</v>
      </c>
      <c r="D3048" s="463">
        <v>0</v>
      </c>
    </row>
    <row r="3049" spans="1:4">
      <c r="A3049" s="462">
        <v>4029</v>
      </c>
      <c r="B3049" s="276" t="s">
        <v>3070</v>
      </c>
      <c r="C3049" s="462" t="s">
        <v>27</v>
      </c>
      <c r="D3049" s="463">
        <v>0</v>
      </c>
    </row>
    <row r="3050" spans="1:4">
      <c r="A3050" s="462">
        <v>4030</v>
      </c>
      <c r="B3050" s="276" t="s">
        <v>3071</v>
      </c>
      <c r="C3050" s="462" t="s">
        <v>27</v>
      </c>
      <c r="D3050" s="463">
        <v>0</v>
      </c>
    </row>
    <row r="3051" spans="1:4">
      <c r="A3051" s="462">
        <v>4031</v>
      </c>
      <c r="B3051" s="276" t="s">
        <v>3072</v>
      </c>
      <c r="C3051" s="462" t="s">
        <v>27</v>
      </c>
      <c r="D3051" s="463">
        <v>0</v>
      </c>
    </row>
    <row r="3052" spans="1:4">
      <c r="A3052" s="462">
        <v>4032</v>
      </c>
      <c r="B3052" s="276" t="s">
        <v>3073</v>
      </c>
      <c r="C3052" s="462" t="s">
        <v>27</v>
      </c>
      <c r="D3052" s="463">
        <v>0</v>
      </c>
    </row>
    <row r="3053" spans="1:4">
      <c r="A3053" s="462">
        <v>4033</v>
      </c>
      <c r="B3053" s="276" t="s">
        <v>3074</v>
      </c>
      <c r="C3053" s="462" t="s">
        <v>27</v>
      </c>
      <c r="D3053" s="463">
        <v>0</v>
      </c>
    </row>
    <row r="3054" spans="1:4">
      <c r="A3054" s="462">
        <v>4034</v>
      </c>
      <c r="B3054" s="276" t="s">
        <v>3075</v>
      </c>
      <c r="C3054" s="462" t="s">
        <v>27</v>
      </c>
      <c r="D3054" s="463">
        <v>0</v>
      </c>
    </row>
    <row r="3055" spans="1:4">
      <c r="A3055" s="462">
        <v>4035</v>
      </c>
      <c r="B3055" s="276" t="s">
        <v>3076</v>
      </c>
      <c r="C3055" s="462" t="s">
        <v>27</v>
      </c>
      <c r="D3055" s="463">
        <v>0</v>
      </c>
    </row>
    <row r="3056" spans="1:4">
      <c r="A3056" s="462">
        <v>4036</v>
      </c>
      <c r="B3056" s="276" t="s">
        <v>3077</v>
      </c>
      <c r="C3056" s="462" t="s">
        <v>211</v>
      </c>
      <c r="D3056" s="463">
        <v>0</v>
      </c>
    </row>
    <row r="3057" spans="1:4">
      <c r="A3057" s="462">
        <v>4037</v>
      </c>
      <c r="B3057" s="276" t="s">
        <v>3078</v>
      </c>
      <c r="C3057" s="462" t="s">
        <v>211</v>
      </c>
      <c r="D3057" s="463">
        <v>0</v>
      </c>
    </row>
    <row r="3058" spans="1:4">
      <c r="A3058" s="462">
        <v>4038</v>
      </c>
      <c r="B3058" s="276" t="s">
        <v>3079</v>
      </c>
      <c r="C3058" s="462" t="s">
        <v>211</v>
      </c>
      <c r="D3058" s="463">
        <v>0</v>
      </c>
    </row>
    <row r="3059" spans="1:4">
      <c r="A3059" s="462">
        <v>4039</v>
      </c>
      <c r="B3059" s="276" t="s">
        <v>3080</v>
      </c>
      <c r="C3059" s="462" t="s">
        <v>211</v>
      </c>
      <c r="D3059" s="463">
        <v>0</v>
      </c>
    </row>
    <row r="3060" spans="1:4">
      <c r="A3060" s="462">
        <v>4040</v>
      </c>
      <c r="B3060" s="276" t="s">
        <v>3081</v>
      </c>
      <c r="C3060" s="462" t="s">
        <v>211</v>
      </c>
      <c r="D3060" s="463">
        <v>0</v>
      </c>
    </row>
    <row r="3061" spans="1:4">
      <c r="A3061" s="462">
        <v>4041</v>
      </c>
      <c r="B3061" s="276" t="s">
        <v>3082</v>
      </c>
      <c r="C3061" s="462" t="s">
        <v>211</v>
      </c>
      <c r="D3061" s="463">
        <v>1551149.99</v>
      </c>
    </row>
    <row r="3062" spans="1:4">
      <c r="A3062" s="462">
        <v>4042</v>
      </c>
      <c r="B3062" s="276" t="s">
        <v>3083</v>
      </c>
      <c r="C3062" s="462" t="s">
        <v>27</v>
      </c>
      <c r="D3062" s="463">
        <v>0</v>
      </c>
    </row>
    <row r="3063" spans="1:4">
      <c r="A3063" s="462">
        <v>4043</v>
      </c>
      <c r="B3063" s="276" t="s">
        <v>3084</v>
      </c>
      <c r="C3063" s="462" t="s">
        <v>27</v>
      </c>
      <c r="D3063" s="463">
        <v>0</v>
      </c>
    </row>
    <row r="3064" spans="1:4">
      <c r="A3064" s="462">
        <v>4044</v>
      </c>
      <c r="B3064" s="276" t="s">
        <v>3085</v>
      </c>
      <c r="C3064" s="462" t="s">
        <v>27</v>
      </c>
      <c r="D3064" s="463">
        <v>0</v>
      </c>
    </row>
    <row r="3065" spans="1:4">
      <c r="A3065" s="462">
        <v>4045</v>
      </c>
      <c r="B3065" s="276" t="s">
        <v>3086</v>
      </c>
      <c r="C3065" s="462" t="s">
        <v>27</v>
      </c>
      <c r="D3065" s="463">
        <v>0</v>
      </c>
    </row>
    <row r="3066" spans="1:4">
      <c r="A3066" s="462">
        <v>4046</v>
      </c>
      <c r="B3066" s="276" t="s">
        <v>3087</v>
      </c>
      <c r="C3066" s="462" t="s">
        <v>27</v>
      </c>
      <c r="D3066" s="463">
        <v>0</v>
      </c>
    </row>
    <row r="3067" spans="1:4">
      <c r="A3067" s="462">
        <v>4047</v>
      </c>
      <c r="B3067" s="276" t="s">
        <v>3088</v>
      </c>
      <c r="C3067" s="462" t="s">
        <v>27</v>
      </c>
      <c r="D3067" s="463">
        <v>0</v>
      </c>
    </row>
    <row r="3068" spans="1:4">
      <c r="A3068" s="462">
        <v>4048</v>
      </c>
      <c r="B3068" s="276" t="s">
        <v>3089</v>
      </c>
      <c r="C3068" s="462" t="s">
        <v>27</v>
      </c>
      <c r="D3068" s="463">
        <v>0</v>
      </c>
    </row>
    <row r="3069" spans="1:4">
      <c r="A3069" s="462">
        <v>4049</v>
      </c>
      <c r="B3069" s="276" t="s">
        <v>3090</v>
      </c>
      <c r="C3069" s="462" t="s">
        <v>27</v>
      </c>
      <c r="D3069" s="463">
        <v>0</v>
      </c>
    </row>
    <row r="3070" spans="1:4">
      <c r="A3070" s="462">
        <v>4050</v>
      </c>
      <c r="B3070" s="276" t="s">
        <v>3091</v>
      </c>
      <c r="C3070" s="462" t="s">
        <v>27</v>
      </c>
      <c r="D3070" s="463">
        <v>0</v>
      </c>
    </row>
    <row r="3071" spans="1:4">
      <c r="A3071" s="462">
        <v>4051</v>
      </c>
      <c r="B3071" s="276" t="s">
        <v>3092</v>
      </c>
      <c r="C3071" s="462" t="s">
        <v>27</v>
      </c>
      <c r="D3071" s="463">
        <v>0</v>
      </c>
    </row>
    <row r="3072" spans="1:4">
      <c r="A3072" s="462">
        <v>4052</v>
      </c>
      <c r="B3072" s="276" t="s">
        <v>3093</v>
      </c>
      <c r="C3072" s="462" t="s">
        <v>27</v>
      </c>
      <c r="D3072" s="463">
        <v>0</v>
      </c>
    </row>
    <row r="3073" spans="1:4">
      <c r="A3073" s="462">
        <v>4053</v>
      </c>
      <c r="B3073" s="276" t="s">
        <v>3094</v>
      </c>
      <c r="C3073" s="462" t="s">
        <v>27</v>
      </c>
      <c r="D3073" s="463">
        <v>0</v>
      </c>
    </row>
    <row r="3074" spans="1:4">
      <c r="A3074" s="462">
        <v>4054</v>
      </c>
      <c r="B3074" s="276" t="s">
        <v>3095</v>
      </c>
      <c r="C3074" s="462" t="s">
        <v>27</v>
      </c>
      <c r="D3074" s="463">
        <v>0</v>
      </c>
    </row>
    <row r="3075" spans="1:4">
      <c r="A3075" s="462">
        <v>5713</v>
      </c>
      <c r="B3075" s="276" t="s">
        <v>3096</v>
      </c>
      <c r="C3075" s="462" t="s">
        <v>27</v>
      </c>
      <c r="D3075" s="463">
        <v>0</v>
      </c>
    </row>
    <row r="3076" spans="1:4">
      <c r="A3076" s="462">
        <v>5763</v>
      </c>
      <c r="B3076" s="276" t="s">
        <v>3097</v>
      </c>
      <c r="C3076" s="462" t="s">
        <v>27</v>
      </c>
      <c r="D3076" s="463">
        <v>0</v>
      </c>
    </row>
    <row r="3077" spans="1:4">
      <c r="A3077" s="462">
        <v>6023</v>
      </c>
      <c r="B3077" s="276" t="s">
        <v>3098</v>
      </c>
      <c r="C3077" s="462" t="s">
        <v>83</v>
      </c>
      <c r="D3077" s="463">
        <v>0</v>
      </c>
    </row>
    <row r="3078" spans="1:4">
      <c r="A3078" s="462">
        <v>6533</v>
      </c>
      <c r="B3078" s="276" t="s">
        <v>3099</v>
      </c>
      <c r="C3078" s="462" t="s">
        <v>27</v>
      </c>
      <c r="D3078" s="463">
        <v>1096382.1499999999</v>
      </c>
    </row>
    <row r="3079" spans="1:4">
      <c r="A3079" s="462">
        <v>7000</v>
      </c>
      <c r="B3079" s="276" t="s">
        <v>3100</v>
      </c>
      <c r="C3079" s="462" t="s">
        <v>30</v>
      </c>
      <c r="D3079" s="463">
        <v>0</v>
      </c>
    </row>
    <row r="3080" spans="1:4">
      <c r="A3080" s="462">
        <v>7001</v>
      </c>
      <c r="B3080" s="276" t="s">
        <v>3101</v>
      </c>
      <c r="C3080" s="462" t="s">
        <v>27</v>
      </c>
      <c r="D3080" s="463">
        <v>0</v>
      </c>
    </row>
    <row r="3081" spans="1:4">
      <c r="A3081" s="462">
        <v>7002</v>
      </c>
      <c r="B3081" s="276" t="s">
        <v>71</v>
      </c>
      <c r="C3081" s="462" t="s">
        <v>27</v>
      </c>
      <c r="D3081" s="463">
        <v>0</v>
      </c>
    </row>
    <row r="3082" spans="1:4">
      <c r="A3082" s="462">
        <v>7004</v>
      </c>
      <c r="B3082" s="276" t="s">
        <v>3102</v>
      </c>
      <c r="C3082" s="462" t="s">
        <v>27</v>
      </c>
      <c r="D3082" s="463">
        <v>8778</v>
      </c>
    </row>
    <row r="3083" spans="1:4">
      <c r="A3083" s="462">
        <v>7005</v>
      </c>
      <c r="B3083" s="276" t="s">
        <v>3103</v>
      </c>
      <c r="C3083" s="462" t="s">
        <v>27</v>
      </c>
      <c r="D3083" s="463">
        <v>20038.009999999998</v>
      </c>
    </row>
    <row r="3084" spans="1:4">
      <c r="A3084" s="462">
        <v>7006</v>
      </c>
      <c r="B3084" s="276" t="s">
        <v>3104</v>
      </c>
      <c r="C3084" s="462" t="s">
        <v>27</v>
      </c>
      <c r="D3084" s="463">
        <v>0</v>
      </c>
    </row>
    <row r="3085" spans="1:4">
      <c r="A3085" s="462">
        <v>9333</v>
      </c>
      <c r="B3085" s="276" t="s">
        <v>3105</v>
      </c>
      <c r="C3085" s="462" t="s">
        <v>44</v>
      </c>
      <c r="D3085" s="463">
        <v>0</v>
      </c>
    </row>
    <row r="3086" spans="1:4">
      <c r="A3086" s="462">
        <v>9360</v>
      </c>
      <c r="B3086" s="276" t="s">
        <v>3106</v>
      </c>
      <c r="C3086" s="462" t="s">
        <v>44</v>
      </c>
      <c r="D3086" s="463">
        <v>0</v>
      </c>
    </row>
    <row r="3087" spans="1:4">
      <c r="A3087" s="462">
        <v>9400</v>
      </c>
      <c r="B3087" s="276" t="s">
        <v>3107</v>
      </c>
      <c r="C3087" s="462" t="s">
        <v>27</v>
      </c>
      <c r="D3087" s="463">
        <v>0</v>
      </c>
    </row>
    <row r="3088" spans="1:4">
      <c r="A3088" s="462">
        <v>9401</v>
      </c>
      <c r="B3088" s="276" t="s">
        <v>3108</v>
      </c>
      <c r="C3088" s="462" t="s">
        <v>27</v>
      </c>
      <c r="D3088" s="463">
        <v>0</v>
      </c>
    </row>
    <row r="3089" spans="1:4">
      <c r="A3089" s="462">
        <v>9402</v>
      </c>
      <c r="B3089" s="276" t="s">
        <v>3109</v>
      </c>
      <c r="C3089" s="462" t="s">
        <v>27</v>
      </c>
      <c r="D3089" s="463">
        <v>0</v>
      </c>
    </row>
    <row r="3090" spans="1:4">
      <c r="A3090" s="462">
        <v>9403</v>
      </c>
      <c r="B3090" s="276" t="s">
        <v>3110</v>
      </c>
      <c r="C3090" s="462" t="s">
        <v>27</v>
      </c>
      <c r="D3090" s="463">
        <v>0</v>
      </c>
    </row>
    <row r="3091" spans="1:4">
      <c r="A3091" s="462">
        <v>9404</v>
      </c>
      <c r="B3091" s="276" t="s">
        <v>94</v>
      </c>
      <c r="C3091" s="462" t="s">
        <v>27</v>
      </c>
      <c r="D3091" s="463">
        <v>0</v>
      </c>
    </row>
    <row r="3092" spans="1:4">
      <c r="A3092" s="462">
        <v>9405</v>
      </c>
      <c r="B3092" s="276" t="s">
        <v>3111</v>
      </c>
      <c r="C3092" s="462" t="s">
        <v>27</v>
      </c>
      <c r="D3092" s="463">
        <v>0</v>
      </c>
    </row>
    <row r="3093" spans="1:4">
      <c r="A3093" s="462">
        <v>9406</v>
      </c>
      <c r="B3093" s="276" t="s">
        <v>3112</v>
      </c>
      <c r="C3093" s="462" t="s">
        <v>27</v>
      </c>
      <c r="D3093" s="463">
        <v>0</v>
      </c>
    </row>
    <row r="3094" spans="1:4">
      <c r="A3094" s="462">
        <v>9407</v>
      </c>
      <c r="B3094" s="276" t="s">
        <v>3113</v>
      </c>
      <c r="C3094" s="462" t="s">
        <v>44</v>
      </c>
      <c r="D3094" s="463">
        <v>0</v>
      </c>
    </row>
    <row r="3095" spans="1:4">
      <c r="A3095" s="462">
        <v>9408</v>
      </c>
      <c r="B3095" s="276" t="s">
        <v>3114</v>
      </c>
      <c r="C3095" s="462" t="s">
        <v>44</v>
      </c>
      <c r="D3095" s="463">
        <v>0</v>
      </c>
    </row>
    <row r="3096" spans="1:4">
      <c r="A3096" s="462">
        <v>9411</v>
      </c>
      <c r="B3096" s="276" t="s">
        <v>3115</v>
      </c>
      <c r="C3096" s="462" t="s">
        <v>27</v>
      </c>
      <c r="D3096" s="463">
        <v>0</v>
      </c>
    </row>
    <row r="3097" spans="1:4">
      <c r="A3097" s="462">
        <v>9412</v>
      </c>
      <c r="B3097" s="276" t="s">
        <v>3116</v>
      </c>
      <c r="C3097" s="462" t="s">
        <v>27</v>
      </c>
      <c r="D3097" s="463">
        <v>0</v>
      </c>
    </row>
    <row r="3098" spans="1:4">
      <c r="A3098" s="462">
        <v>9413</v>
      </c>
      <c r="B3098" s="276" t="s">
        <v>3117</v>
      </c>
      <c r="C3098" s="462" t="s">
        <v>27</v>
      </c>
      <c r="D3098" s="463">
        <v>0</v>
      </c>
    </row>
    <row r="3099" spans="1:4">
      <c r="A3099" s="462">
        <v>9414</v>
      </c>
      <c r="B3099" s="276" t="s">
        <v>3118</v>
      </c>
      <c r="C3099" s="462" t="s">
        <v>27</v>
      </c>
      <c r="D3099" s="463">
        <v>0</v>
      </c>
    </row>
    <row r="3100" spans="1:4">
      <c r="A3100" s="462">
        <v>9415</v>
      </c>
      <c r="B3100" s="276" t="s">
        <v>3119</v>
      </c>
      <c r="C3100" s="462" t="s">
        <v>27</v>
      </c>
      <c r="D3100" s="463">
        <v>0</v>
      </c>
    </row>
    <row r="3101" spans="1:4">
      <c r="A3101" s="462">
        <v>9417</v>
      </c>
      <c r="B3101" s="276" t="s">
        <v>3120</v>
      </c>
      <c r="C3101" s="462" t="s">
        <v>27</v>
      </c>
      <c r="D3101" s="463">
        <v>0</v>
      </c>
    </row>
    <row r="3102" spans="1:4">
      <c r="A3102" s="462">
        <v>9418</v>
      </c>
      <c r="B3102" s="276" t="s">
        <v>3121</v>
      </c>
      <c r="C3102" s="462" t="s">
        <v>27</v>
      </c>
      <c r="D3102" s="463">
        <v>0</v>
      </c>
    </row>
    <row r="3103" spans="1:4">
      <c r="A3103" s="462">
        <v>9419</v>
      </c>
      <c r="B3103" s="276" t="s">
        <v>3122</v>
      </c>
      <c r="C3103" s="462" t="s">
        <v>27</v>
      </c>
      <c r="D3103" s="463">
        <v>40496</v>
      </c>
    </row>
    <row r="3104" spans="1:4">
      <c r="A3104" s="462">
        <v>9420</v>
      </c>
      <c r="B3104" s="276" t="s">
        <v>3123</v>
      </c>
      <c r="C3104" s="462" t="s">
        <v>27</v>
      </c>
      <c r="D3104" s="463">
        <v>45429</v>
      </c>
    </row>
    <row r="3105" spans="1:4">
      <c r="A3105" s="462">
        <v>9421</v>
      </c>
      <c r="B3105" s="276" t="s">
        <v>3124</v>
      </c>
      <c r="C3105" s="462" t="s">
        <v>27</v>
      </c>
      <c r="D3105" s="463">
        <v>52851.01</v>
      </c>
    </row>
    <row r="3106" spans="1:4">
      <c r="A3106" s="462">
        <v>9422</v>
      </c>
      <c r="B3106" s="276" t="s">
        <v>3125</v>
      </c>
      <c r="C3106" s="462" t="s">
        <v>27</v>
      </c>
      <c r="D3106" s="463">
        <v>0</v>
      </c>
    </row>
    <row r="3107" spans="1:4">
      <c r="A3107" s="462">
        <v>9423</v>
      </c>
      <c r="B3107" s="276" t="s">
        <v>3126</v>
      </c>
      <c r="C3107" s="462" t="s">
        <v>27</v>
      </c>
      <c r="D3107" s="463">
        <v>118915.66</v>
      </c>
    </row>
    <row r="3108" spans="1:4">
      <c r="A3108" s="462">
        <v>9424</v>
      </c>
      <c r="B3108" s="276" t="s">
        <v>3127</v>
      </c>
      <c r="C3108" s="462" t="s">
        <v>27</v>
      </c>
      <c r="D3108" s="463">
        <v>131518.51</v>
      </c>
    </row>
    <row r="3109" spans="1:4">
      <c r="A3109" s="462">
        <v>9425</v>
      </c>
      <c r="B3109" s="276" t="s">
        <v>3128</v>
      </c>
      <c r="C3109" s="462" t="s">
        <v>27</v>
      </c>
      <c r="D3109" s="463">
        <v>141083</v>
      </c>
    </row>
    <row r="3110" spans="1:4">
      <c r="A3110" s="462">
        <v>9426</v>
      </c>
      <c r="B3110" s="276" t="s">
        <v>3129</v>
      </c>
      <c r="C3110" s="462" t="s">
        <v>27</v>
      </c>
      <c r="D3110" s="463">
        <v>186116</v>
      </c>
    </row>
    <row r="3111" spans="1:4">
      <c r="A3111" s="462">
        <v>9427</v>
      </c>
      <c r="B3111" s="276" t="s">
        <v>3130</v>
      </c>
      <c r="C3111" s="462" t="s">
        <v>27</v>
      </c>
      <c r="D3111" s="463">
        <v>228492</v>
      </c>
    </row>
    <row r="3112" spans="1:4">
      <c r="A3112" s="462">
        <v>9428</v>
      </c>
      <c r="B3112" s="276" t="s">
        <v>3131</v>
      </c>
      <c r="C3112" s="462" t="s">
        <v>27</v>
      </c>
      <c r="D3112" s="463">
        <v>270248</v>
      </c>
    </row>
    <row r="3113" spans="1:4">
      <c r="A3113" s="462">
        <v>9429</v>
      </c>
      <c r="B3113" s="276" t="s">
        <v>3132</v>
      </c>
      <c r="C3113" s="462" t="s">
        <v>27</v>
      </c>
      <c r="D3113" s="463">
        <v>0</v>
      </c>
    </row>
    <row r="3114" spans="1:4">
      <c r="A3114" s="462">
        <v>9430</v>
      </c>
      <c r="B3114" s="276" t="s">
        <v>3133</v>
      </c>
      <c r="C3114" s="462" t="s">
        <v>30</v>
      </c>
      <c r="D3114" s="463">
        <v>14676.18</v>
      </c>
    </row>
    <row r="3115" spans="1:4">
      <c r="A3115" s="462">
        <v>9431</v>
      </c>
      <c r="B3115" s="276" t="s">
        <v>3134</v>
      </c>
      <c r="C3115" s="462" t="s">
        <v>30</v>
      </c>
      <c r="D3115" s="463">
        <v>0</v>
      </c>
    </row>
    <row r="3116" spans="1:4">
      <c r="A3116" s="462">
        <v>9432</v>
      </c>
      <c r="B3116" s="276" t="s">
        <v>3135</v>
      </c>
      <c r="C3116" s="462" t="s">
        <v>30</v>
      </c>
      <c r="D3116" s="463">
        <v>0</v>
      </c>
    </row>
    <row r="3117" spans="1:4">
      <c r="A3117" s="462">
        <v>9433</v>
      </c>
      <c r="B3117" s="276" t="s">
        <v>3136</v>
      </c>
      <c r="C3117" s="462" t="s">
        <v>30</v>
      </c>
      <c r="D3117" s="463">
        <v>0</v>
      </c>
    </row>
    <row r="3118" spans="1:4">
      <c r="A3118" s="462">
        <v>9434</v>
      </c>
      <c r="B3118" s="276" t="s">
        <v>3137</v>
      </c>
      <c r="C3118" s="462" t="s">
        <v>27</v>
      </c>
      <c r="D3118" s="463">
        <v>0</v>
      </c>
    </row>
    <row r="3119" spans="1:4">
      <c r="A3119" s="462">
        <v>9435</v>
      </c>
      <c r="B3119" s="276" t="s">
        <v>3138</v>
      </c>
      <c r="C3119" s="462" t="s">
        <v>27</v>
      </c>
      <c r="D3119" s="463">
        <v>0</v>
      </c>
    </row>
    <row r="3120" spans="1:4">
      <c r="A3120" s="462">
        <v>9436</v>
      </c>
      <c r="B3120" s="276" t="s">
        <v>3139</v>
      </c>
      <c r="C3120" s="462" t="s">
        <v>27</v>
      </c>
      <c r="D3120" s="463">
        <v>0</v>
      </c>
    </row>
    <row r="3121" spans="1:4">
      <c r="A3121" s="462">
        <v>9437</v>
      </c>
      <c r="B3121" s="276" t="s">
        <v>3140</v>
      </c>
      <c r="C3121" s="462" t="s">
        <v>27</v>
      </c>
      <c r="D3121" s="463">
        <v>0</v>
      </c>
    </row>
    <row r="3122" spans="1:4">
      <c r="A3122" s="462">
        <v>9438</v>
      </c>
      <c r="B3122" s="276" t="s">
        <v>3141</v>
      </c>
      <c r="C3122" s="462" t="s">
        <v>27</v>
      </c>
      <c r="D3122" s="463">
        <v>0</v>
      </c>
    </row>
    <row r="3123" spans="1:4">
      <c r="A3123" s="462">
        <v>9439</v>
      </c>
      <c r="B3123" s="276" t="s">
        <v>3142</v>
      </c>
      <c r="C3123" s="462" t="s">
        <v>27</v>
      </c>
      <c r="D3123" s="463">
        <v>4595</v>
      </c>
    </row>
    <row r="3124" spans="1:4">
      <c r="A3124" s="462">
        <v>9440</v>
      </c>
      <c r="B3124" s="276" t="s">
        <v>3143</v>
      </c>
      <c r="C3124" s="462" t="s">
        <v>27</v>
      </c>
      <c r="D3124" s="463">
        <v>3690</v>
      </c>
    </row>
    <row r="3125" spans="1:4">
      <c r="A3125" s="462">
        <v>9441</v>
      </c>
      <c r="B3125" s="276" t="s">
        <v>3144</v>
      </c>
      <c r="C3125" s="462" t="s">
        <v>27</v>
      </c>
      <c r="D3125" s="463">
        <v>0</v>
      </c>
    </row>
    <row r="3126" spans="1:4">
      <c r="A3126" s="462">
        <v>9442</v>
      </c>
      <c r="B3126" s="276" t="s">
        <v>3145</v>
      </c>
      <c r="C3126" s="462" t="s">
        <v>27</v>
      </c>
      <c r="D3126" s="463">
        <v>0</v>
      </c>
    </row>
    <row r="3127" spans="1:4">
      <c r="A3127" s="462">
        <v>9443</v>
      </c>
      <c r="B3127" s="276" t="s">
        <v>3146</v>
      </c>
      <c r="C3127" s="462" t="s">
        <v>27</v>
      </c>
      <c r="D3127" s="463">
        <v>0</v>
      </c>
    </row>
    <row r="3128" spans="1:4">
      <c r="A3128" s="462">
        <v>9446</v>
      </c>
      <c r="B3128" s="276" t="s">
        <v>3147</v>
      </c>
      <c r="C3128" s="462" t="s">
        <v>27</v>
      </c>
      <c r="D3128" s="463">
        <v>0</v>
      </c>
    </row>
    <row r="3129" spans="1:4">
      <c r="A3129" s="462">
        <v>9448</v>
      </c>
      <c r="B3129" s="276" t="s">
        <v>3148</v>
      </c>
      <c r="C3129" s="462" t="s">
        <v>44</v>
      </c>
      <c r="D3129" s="463">
        <v>0</v>
      </c>
    </row>
    <row r="3130" spans="1:4">
      <c r="A3130" s="462">
        <v>9449</v>
      </c>
      <c r="B3130" s="276" t="s">
        <v>3149</v>
      </c>
      <c r="C3130" s="462" t="s">
        <v>27</v>
      </c>
      <c r="D3130" s="463">
        <v>0</v>
      </c>
    </row>
    <row r="3131" spans="1:4">
      <c r="A3131" s="462">
        <v>9450</v>
      </c>
      <c r="B3131" s="276" t="s">
        <v>3150</v>
      </c>
      <c r="C3131" s="462" t="s">
        <v>27</v>
      </c>
      <c r="D3131" s="463">
        <v>0</v>
      </c>
    </row>
    <row r="3132" spans="1:4">
      <c r="A3132" s="462">
        <v>9451</v>
      </c>
      <c r="B3132" s="276" t="s">
        <v>3151</v>
      </c>
      <c r="C3132" s="462" t="s">
        <v>27</v>
      </c>
      <c r="D3132" s="463">
        <v>0</v>
      </c>
    </row>
    <row r="3133" spans="1:4">
      <c r="A3133" s="462">
        <v>9452</v>
      </c>
      <c r="B3133" s="276" t="s">
        <v>3152</v>
      </c>
      <c r="C3133" s="462" t="s">
        <v>27</v>
      </c>
      <c r="D3133" s="463">
        <v>0</v>
      </c>
    </row>
    <row r="3134" spans="1:4">
      <c r="A3134" s="462">
        <v>9453</v>
      </c>
      <c r="B3134" s="276" t="s">
        <v>3153</v>
      </c>
      <c r="C3134" s="462" t="s">
        <v>27</v>
      </c>
      <c r="D3134" s="463">
        <v>0</v>
      </c>
    </row>
    <row r="3135" spans="1:4">
      <c r="A3135" s="462">
        <v>9454</v>
      </c>
      <c r="B3135" s="276" t="s">
        <v>3154</v>
      </c>
      <c r="C3135" s="462" t="s">
        <v>27</v>
      </c>
      <c r="D3135" s="463">
        <v>0</v>
      </c>
    </row>
    <row r="3136" spans="1:4">
      <c r="A3136" s="462">
        <v>9455</v>
      </c>
      <c r="B3136" s="276" t="s">
        <v>3155</v>
      </c>
      <c r="C3136" s="462" t="s">
        <v>27</v>
      </c>
      <c r="D3136" s="463">
        <v>0</v>
      </c>
    </row>
    <row r="3137" spans="1:4">
      <c r="A3137" s="462">
        <v>9456</v>
      </c>
      <c r="B3137" s="276" t="s">
        <v>3156</v>
      </c>
      <c r="C3137" s="462" t="s">
        <v>30</v>
      </c>
      <c r="D3137" s="463">
        <v>0</v>
      </c>
    </row>
    <row r="3138" spans="1:4">
      <c r="A3138" s="462">
        <v>9457</v>
      </c>
      <c r="B3138" s="276" t="s">
        <v>3157</v>
      </c>
      <c r="C3138" s="462" t="s">
        <v>30</v>
      </c>
      <c r="D3138" s="463">
        <v>0</v>
      </c>
    </row>
    <row r="3139" spans="1:4">
      <c r="A3139" s="462">
        <v>9458</v>
      </c>
      <c r="B3139" s="276" t="s">
        <v>3158</v>
      </c>
      <c r="C3139" s="462" t="s">
        <v>30</v>
      </c>
      <c r="D3139" s="463">
        <v>0</v>
      </c>
    </row>
    <row r="3140" spans="1:4">
      <c r="A3140" s="462">
        <v>9459</v>
      </c>
      <c r="B3140" s="276" t="s">
        <v>3159</v>
      </c>
      <c r="C3140" s="462" t="s">
        <v>27</v>
      </c>
      <c r="D3140" s="463">
        <v>0</v>
      </c>
    </row>
    <row r="3141" spans="1:4">
      <c r="A3141" s="462">
        <v>9460</v>
      </c>
      <c r="B3141" s="276" t="s">
        <v>3160</v>
      </c>
      <c r="C3141" s="462" t="s">
        <v>27</v>
      </c>
      <c r="D3141" s="463">
        <v>0</v>
      </c>
    </row>
    <row r="3142" spans="1:4">
      <c r="A3142" s="462">
        <v>9461</v>
      </c>
      <c r="B3142" s="276" t="s">
        <v>3161</v>
      </c>
      <c r="C3142" s="462" t="s">
        <v>27</v>
      </c>
      <c r="D3142" s="463">
        <v>0</v>
      </c>
    </row>
    <row r="3143" spans="1:4">
      <c r="A3143" s="462">
        <v>9462</v>
      </c>
      <c r="B3143" s="276" t="s">
        <v>3162</v>
      </c>
      <c r="C3143" s="462" t="s">
        <v>27</v>
      </c>
      <c r="D3143" s="463">
        <v>0</v>
      </c>
    </row>
    <row r="3144" spans="1:4">
      <c r="A3144" s="462">
        <v>9463</v>
      </c>
      <c r="B3144" s="276" t="s">
        <v>3163</v>
      </c>
      <c r="C3144" s="462" t="s">
        <v>27</v>
      </c>
      <c r="D3144" s="463">
        <v>0</v>
      </c>
    </row>
    <row r="3145" spans="1:4">
      <c r="A3145" s="462">
        <v>9464</v>
      </c>
      <c r="B3145" s="276" t="s">
        <v>3164</v>
      </c>
      <c r="C3145" s="462" t="s">
        <v>27</v>
      </c>
      <c r="D3145" s="463">
        <v>0</v>
      </c>
    </row>
    <row r="3146" spans="1:4">
      <c r="A3146" s="462">
        <v>9465</v>
      </c>
      <c r="B3146" s="276" t="s">
        <v>3165</v>
      </c>
      <c r="C3146" s="462" t="s">
        <v>27</v>
      </c>
      <c r="D3146" s="463">
        <v>0</v>
      </c>
    </row>
    <row r="3147" spans="1:4">
      <c r="A3147" s="462">
        <v>9466</v>
      </c>
      <c r="B3147" s="276" t="s">
        <v>3166</v>
      </c>
      <c r="C3147" s="462" t="s">
        <v>27</v>
      </c>
      <c r="D3147" s="463">
        <v>0</v>
      </c>
    </row>
    <row r="3148" spans="1:4">
      <c r="A3148" s="462">
        <v>9467</v>
      </c>
      <c r="B3148" s="276" t="s">
        <v>3167</v>
      </c>
      <c r="C3148" s="462" t="s">
        <v>27</v>
      </c>
      <c r="D3148" s="463">
        <v>0</v>
      </c>
    </row>
    <row r="3149" spans="1:4">
      <c r="A3149" s="462">
        <v>9468</v>
      </c>
      <c r="B3149" s="276" t="s">
        <v>3168</v>
      </c>
      <c r="C3149" s="462" t="s">
        <v>27</v>
      </c>
      <c r="D3149" s="463">
        <v>0</v>
      </c>
    </row>
    <row r="3150" spans="1:4">
      <c r="A3150" s="462">
        <v>9469</v>
      </c>
      <c r="B3150" s="276" t="s">
        <v>3169</v>
      </c>
      <c r="C3150" s="462" t="s">
        <v>27</v>
      </c>
      <c r="D3150" s="463">
        <v>0</v>
      </c>
    </row>
    <row r="3151" spans="1:4">
      <c r="A3151" s="462">
        <v>9470</v>
      </c>
      <c r="B3151" s="276" t="s">
        <v>3170</v>
      </c>
      <c r="C3151" s="462" t="s">
        <v>27</v>
      </c>
      <c r="D3151" s="463">
        <v>0</v>
      </c>
    </row>
    <row r="3152" spans="1:4">
      <c r="A3152" s="462">
        <v>9471</v>
      </c>
      <c r="B3152" s="276" t="s">
        <v>3171</v>
      </c>
      <c r="C3152" s="462" t="s">
        <v>1934</v>
      </c>
      <c r="D3152" s="463">
        <v>571230</v>
      </c>
    </row>
    <row r="3153" spans="1:4">
      <c r="A3153" s="462">
        <v>9472</v>
      </c>
      <c r="B3153" s="276" t="s">
        <v>3172</v>
      </c>
      <c r="C3153" s="462" t="s">
        <v>30</v>
      </c>
      <c r="D3153" s="463">
        <v>0</v>
      </c>
    </row>
    <row r="3154" spans="1:4">
      <c r="A3154" s="462">
        <v>9474</v>
      </c>
      <c r="B3154" s="276" t="s">
        <v>3173</v>
      </c>
      <c r="C3154" s="462" t="s">
        <v>27</v>
      </c>
      <c r="D3154" s="463">
        <v>0</v>
      </c>
    </row>
    <row r="3155" spans="1:4">
      <c r="A3155" s="462">
        <v>9475</v>
      </c>
      <c r="B3155" s="276" t="s">
        <v>3174</v>
      </c>
      <c r="C3155" s="462" t="s">
        <v>27</v>
      </c>
      <c r="D3155" s="463">
        <v>0</v>
      </c>
    </row>
    <row r="3156" spans="1:4">
      <c r="A3156" s="462">
        <v>9476</v>
      </c>
      <c r="B3156" s="276" t="s">
        <v>3175</v>
      </c>
      <c r="C3156" s="462" t="s">
        <v>27</v>
      </c>
      <c r="D3156" s="463">
        <v>0</v>
      </c>
    </row>
    <row r="3157" spans="1:4">
      <c r="A3157" s="462">
        <v>9477</v>
      </c>
      <c r="B3157" s="276" t="s">
        <v>3176</v>
      </c>
      <c r="C3157" s="462" t="s">
        <v>27</v>
      </c>
      <c r="D3157" s="463">
        <v>0</v>
      </c>
    </row>
    <row r="3158" spans="1:4">
      <c r="A3158" s="462">
        <v>9479</v>
      </c>
      <c r="B3158" s="276" t="s">
        <v>3177</v>
      </c>
      <c r="C3158" s="462" t="s">
        <v>27</v>
      </c>
      <c r="D3158" s="463">
        <v>45692</v>
      </c>
    </row>
    <row r="3159" spans="1:4">
      <c r="A3159" s="462">
        <v>9481</v>
      </c>
      <c r="B3159" s="276" t="s">
        <v>3178</v>
      </c>
      <c r="C3159" s="462" t="s">
        <v>44</v>
      </c>
      <c r="D3159" s="463">
        <v>0</v>
      </c>
    </row>
    <row r="3160" spans="1:4">
      <c r="A3160" s="462">
        <v>9482</v>
      </c>
      <c r="B3160" s="276" t="s">
        <v>3179</v>
      </c>
      <c r="C3160" s="462" t="s">
        <v>44</v>
      </c>
      <c r="D3160" s="463">
        <v>0</v>
      </c>
    </row>
    <row r="3161" spans="1:4">
      <c r="A3161" s="462">
        <v>9484</v>
      </c>
      <c r="B3161" s="276" t="s">
        <v>3180</v>
      </c>
      <c r="C3161" s="462" t="s">
        <v>83</v>
      </c>
      <c r="D3161" s="463">
        <v>0</v>
      </c>
    </row>
    <row r="3162" spans="1:4">
      <c r="A3162" s="462">
        <v>9485</v>
      </c>
      <c r="B3162" s="276" t="s">
        <v>3181</v>
      </c>
      <c r="C3162" s="462" t="s">
        <v>27</v>
      </c>
      <c r="D3162" s="463">
        <v>0</v>
      </c>
    </row>
    <row r="3163" spans="1:4">
      <c r="A3163" s="462">
        <v>9486</v>
      </c>
      <c r="B3163" s="276" t="s">
        <v>3182</v>
      </c>
      <c r="C3163" s="462" t="s">
        <v>310</v>
      </c>
      <c r="D3163" s="463">
        <v>0</v>
      </c>
    </row>
    <row r="3164" spans="1:4">
      <c r="A3164" s="462">
        <v>9487</v>
      </c>
      <c r="B3164" s="276" t="s">
        <v>3183</v>
      </c>
      <c r="C3164" s="462" t="s">
        <v>310</v>
      </c>
      <c r="D3164" s="463">
        <v>0</v>
      </c>
    </row>
    <row r="3165" spans="1:4">
      <c r="A3165" s="462">
        <v>9489</v>
      </c>
      <c r="B3165" s="276" t="s">
        <v>3184</v>
      </c>
      <c r="C3165" s="462" t="s">
        <v>27</v>
      </c>
      <c r="D3165" s="463">
        <v>0</v>
      </c>
    </row>
    <row r="3166" spans="1:4">
      <c r="A3166" s="462">
        <v>9491</v>
      </c>
      <c r="B3166" s="276" t="s">
        <v>3185</v>
      </c>
      <c r="C3166" s="462" t="s">
        <v>44</v>
      </c>
      <c r="D3166" s="463">
        <v>0</v>
      </c>
    </row>
    <row r="3167" spans="1:4">
      <c r="A3167" s="462">
        <v>9788</v>
      </c>
      <c r="B3167" s="276" t="s">
        <v>3186</v>
      </c>
      <c r="C3167" s="462" t="s">
        <v>27</v>
      </c>
      <c r="D3167" s="463">
        <v>0</v>
      </c>
    </row>
    <row r="3168" spans="1:4">
      <c r="A3168" s="462">
        <v>9789</v>
      </c>
      <c r="B3168" s="276" t="s">
        <v>3187</v>
      </c>
      <c r="C3168" s="462" t="s">
        <v>89</v>
      </c>
      <c r="D3168" s="463">
        <v>0</v>
      </c>
    </row>
    <row r="3169" spans="1:4">
      <c r="A3169" s="462">
        <v>9791</v>
      </c>
      <c r="B3169" s="276" t="s">
        <v>3188</v>
      </c>
      <c r="C3169" s="462" t="s">
        <v>30</v>
      </c>
      <c r="D3169" s="463">
        <v>0</v>
      </c>
    </row>
    <row r="3170" spans="1:4">
      <c r="A3170" s="462">
        <v>9792</v>
      </c>
      <c r="B3170" s="276" t="s">
        <v>3189</v>
      </c>
      <c r="C3170" s="462" t="s">
        <v>27</v>
      </c>
      <c r="D3170" s="463">
        <v>0</v>
      </c>
    </row>
    <row r="3171" spans="1:4">
      <c r="A3171" s="462">
        <v>9793</v>
      </c>
      <c r="B3171" s="276" t="s">
        <v>3190</v>
      </c>
      <c r="C3171" s="462" t="s">
        <v>27</v>
      </c>
      <c r="D3171" s="463">
        <v>597782.01</v>
      </c>
    </row>
    <row r="3172" spans="1:4">
      <c r="A3172" s="462">
        <v>9794</v>
      </c>
      <c r="B3172" s="276" t="s">
        <v>3191</v>
      </c>
      <c r="C3172" s="462" t="s">
        <v>27</v>
      </c>
      <c r="D3172" s="463">
        <v>0</v>
      </c>
    </row>
    <row r="3173" spans="1:4">
      <c r="A3173" s="462">
        <v>9795</v>
      </c>
      <c r="B3173" s="276" t="s">
        <v>3192</v>
      </c>
      <c r="C3173" s="462" t="s">
        <v>27</v>
      </c>
      <c r="D3173" s="463">
        <v>0</v>
      </c>
    </row>
    <row r="3174" spans="1:4">
      <c r="A3174" s="462">
        <v>9796</v>
      </c>
      <c r="B3174" s="276" t="s">
        <v>3193</v>
      </c>
      <c r="C3174" s="462" t="s">
        <v>27</v>
      </c>
      <c r="D3174" s="463">
        <v>4806.01</v>
      </c>
    </row>
    <row r="3175" spans="1:4">
      <c r="A3175" s="462">
        <v>9797</v>
      </c>
      <c r="B3175" s="276" t="s">
        <v>3194</v>
      </c>
      <c r="C3175" s="462" t="s">
        <v>30</v>
      </c>
      <c r="D3175" s="463">
        <v>0</v>
      </c>
    </row>
    <row r="3176" spans="1:4">
      <c r="A3176" s="462">
        <v>9798</v>
      </c>
      <c r="B3176" s="276" t="s">
        <v>3195</v>
      </c>
      <c r="C3176" s="462" t="s">
        <v>27</v>
      </c>
      <c r="D3176" s="463">
        <v>0</v>
      </c>
    </row>
    <row r="3177" spans="1:4">
      <c r="A3177" s="462">
        <v>9799</v>
      </c>
      <c r="B3177" s="276" t="s">
        <v>3196</v>
      </c>
      <c r="C3177" s="462" t="s">
        <v>27</v>
      </c>
      <c r="D3177" s="463">
        <v>0</v>
      </c>
    </row>
    <row r="3178" spans="1:4">
      <c r="A3178" s="462">
        <v>9800</v>
      </c>
      <c r="B3178" s="276" t="s">
        <v>3197</v>
      </c>
      <c r="C3178" s="462" t="s">
        <v>30</v>
      </c>
      <c r="D3178" s="463">
        <v>67780</v>
      </c>
    </row>
    <row r="3179" spans="1:4">
      <c r="A3179" s="462">
        <v>9801</v>
      </c>
      <c r="B3179" s="276" t="s">
        <v>3198</v>
      </c>
      <c r="C3179" s="462" t="s">
        <v>27</v>
      </c>
      <c r="D3179" s="463">
        <v>0</v>
      </c>
    </row>
    <row r="3180" spans="1:4">
      <c r="A3180" s="462">
        <v>9803</v>
      </c>
      <c r="B3180" s="276" t="s">
        <v>3199</v>
      </c>
      <c r="C3180" s="462" t="s">
        <v>27</v>
      </c>
      <c r="D3180" s="463">
        <v>0</v>
      </c>
    </row>
    <row r="3181" spans="1:4">
      <c r="A3181" s="462">
        <v>9804</v>
      </c>
      <c r="B3181" s="276" t="s">
        <v>3200</v>
      </c>
      <c r="C3181" s="462" t="s">
        <v>30</v>
      </c>
      <c r="D3181" s="463">
        <v>0</v>
      </c>
    </row>
    <row r="3182" spans="1:4">
      <c r="A3182" s="462">
        <v>9806</v>
      </c>
      <c r="B3182" s="276" t="s">
        <v>3201</v>
      </c>
      <c r="C3182" s="462" t="s">
        <v>30</v>
      </c>
      <c r="D3182" s="463">
        <v>2090</v>
      </c>
    </row>
    <row r="3183" spans="1:4">
      <c r="A3183" s="462">
        <v>9807</v>
      </c>
      <c r="B3183" s="276" t="s">
        <v>3202</v>
      </c>
      <c r="C3183" s="462" t="s">
        <v>30</v>
      </c>
      <c r="D3183" s="463">
        <v>0</v>
      </c>
    </row>
    <row r="3184" spans="1:4">
      <c r="A3184" s="462">
        <v>9808</v>
      </c>
      <c r="B3184" s="276" t="s">
        <v>3203</v>
      </c>
      <c r="C3184" s="462" t="s">
        <v>30</v>
      </c>
      <c r="D3184" s="463">
        <v>0</v>
      </c>
    </row>
    <row r="3185" spans="1:4">
      <c r="A3185" s="462">
        <v>9809</v>
      </c>
      <c r="B3185" s="276" t="s">
        <v>3204</v>
      </c>
      <c r="C3185" s="462" t="s">
        <v>30</v>
      </c>
      <c r="D3185" s="463">
        <v>0</v>
      </c>
    </row>
    <row r="3186" spans="1:4">
      <c r="A3186" s="462">
        <v>9810</v>
      </c>
      <c r="B3186" s="276" t="s">
        <v>3205</v>
      </c>
      <c r="C3186" s="462" t="s">
        <v>30</v>
      </c>
      <c r="D3186" s="463">
        <v>0</v>
      </c>
    </row>
    <row r="3187" spans="1:4">
      <c r="A3187" s="462">
        <v>9811</v>
      </c>
      <c r="B3187" s="276" t="s">
        <v>3206</v>
      </c>
      <c r="C3187" s="462" t="s">
        <v>30</v>
      </c>
      <c r="D3187" s="463">
        <v>0</v>
      </c>
    </row>
    <row r="3188" spans="1:4">
      <c r="A3188" s="462">
        <v>9812</v>
      </c>
      <c r="B3188" s="276" t="s">
        <v>3207</v>
      </c>
      <c r="C3188" s="462" t="s">
        <v>27</v>
      </c>
      <c r="D3188" s="463">
        <v>0</v>
      </c>
    </row>
    <row r="3189" spans="1:4">
      <c r="A3189" s="462">
        <v>9813</v>
      </c>
      <c r="B3189" s="276" t="s">
        <v>3208</v>
      </c>
      <c r="C3189" s="462" t="s">
        <v>27</v>
      </c>
      <c r="D3189" s="463">
        <v>0</v>
      </c>
    </row>
    <row r="3190" spans="1:4">
      <c r="A3190" s="462">
        <v>9814</v>
      </c>
      <c r="B3190" s="276" t="s">
        <v>3209</v>
      </c>
      <c r="C3190" s="462" t="s">
        <v>27</v>
      </c>
      <c r="D3190" s="463">
        <v>0</v>
      </c>
    </row>
    <row r="3191" spans="1:4">
      <c r="A3191" s="462">
        <v>9815</v>
      </c>
      <c r="B3191" s="276" t="s">
        <v>3210</v>
      </c>
      <c r="C3191" s="462" t="s">
        <v>27</v>
      </c>
      <c r="D3191" s="463">
        <v>0</v>
      </c>
    </row>
    <row r="3192" spans="1:4">
      <c r="A3192" s="462">
        <v>9816</v>
      </c>
      <c r="B3192" s="276" t="s">
        <v>3211</v>
      </c>
      <c r="C3192" s="462" t="s">
        <v>27</v>
      </c>
      <c r="D3192" s="463">
        <v>0</v>
      </c>
    </row>
    <row r="3193" spans="1:4">
      <c r="A3193" s="462">
        <v>9817</v>
      </c>
      <c r="B3193" s="276" t="s">
        <v>3212</v>
      </c>
      <c r="C3193" s="462" t="s">
        <v>27</v>
      </c>
      <c r="D3193" s="463">
        <v>0</v>
      </c>
    </row>
    <row r="3194" spans="1:4">
      <c r="A3194" s="462">
        <v>9818</v>
      </c>
      <c r="B3194" s="276" t="s">
        <v>3213</v>
      </c>
      <c r="C3194" s="462" t="s">
        <v>27</v>
      </c>
      <c r="D3194" s="463">
        <v>0</v>
      </c>
    </row>
    <row r="3195" spans="1:4">
      <c r="A3195" s="462">
        <v>9819</v>
      </c>
      <c r="B3195" s="276" t="s">
        <v>3214</v>
      </c>
      <c r="C3195" s="462" t="s">
        <v>27</v>
      </c>
      <c r="D3195" s="463">
        <v>0</v>
      </c>
    </row>
    <row r="3196" spans="1:4">
      <c r="A3196" s="462">
        <v>9820</v>
      </c>
      <c r="B3196" s="276" t="s">
        <v>3215</v>
      </c>
      <c r="C3196" s="462" t="s">
        <v>27</v>
      </c>
      <c r="D3196" s="463">
        <v>0</v>
      </c>
    </row>
    <row r="3197" spans="1:4">
      <c r="A3197" s="462">
        <v>9821</v>
      </c>
      <c r="B3197" s="276" t="s">
        <v>3216</v>
      </c>
      <c r="C3197" s="462" t="s">
        <v>27</v>
      </c>
      <c r="D3197" s="463">
        <v>0</v>
      </c>
    </row>
    <row r="3198" spans="1:4">
      <c r="A3198" s="462">
        <v>9822</v>
      </c>
      <c r="B3198" s="276" t="s">
        <v>3217</v>
      </c>
      <c r="C3198" s="462" t="s">
        <v>27</v>
      </c>
      <c r="D3198" s="463">
        <v>0</v>
      </c>
    </row>
    <row r="3199" spans="1:4">
      <c r="A3199" s="462">
        <v>10363</v>
      </c>
      <c r="B3199" s="276" t="s">
        <v>3218</v>
      </c>
      <c r="C3199" s="462" t="s">
        <v>27</v>
      </c>
      <c r="D3199" s="463">
        <v>2872</v>
      </c>
    </row>
    <row r="3200" spans="1:4">
      <c r="A3200" s="462">
        <v>10571</v>
      </c>
      <c r="B3200" s="276" t="s">
        <v>3219</v>
      </c>
      <c r="C3200" s="462" t="s">
        <v>30</v>
      </c>
      <c r="D3200" s="463">
        <v>71668</v>
      </c>
    </row>
    <row r="3201" spans="1:4">
      <c r="A3201" s="462">
        <v>10624</v>
      </c>
      <c r="B3201" s="276" t="s">
        <v>3220</v>
      </c>
      <c r="C3201" s="462" t="s">
        <v>44</v>
      </c>
      <c r="D3201" s="463">
        <v>139336</v>
      </c>
    </row>
    <row r="3202" spans="1:4">
      <c r="A3202" s="462">
        <v>10625</v>
      </c>
      <c r="B3202" s="276" t="s">
        <v>3221</v>
      </c>
      <c r="C3202" s="462" t="s">
        <v>27</v>
      </c>
      <c r="D3202" s="463">
        <v>9301</v>
      </c>
    </row>
    <row r="3203" spans="1:4">
      <c r="A3203" s="462">
        <v>10626</v>
      </c>
      <c r="B3203" s="276" t="s">
        <v>3222</v>
      </c>
      <c r="C3203" s="462" t="s">
        <v>44</v>
      </c>
      <c r="D3203" s="463">
        <v>58786</v>
      </c>
    </row>
    <row r="3204" spans="1:4">
      <c r="A3204" s="462">
        <v>10627</v>
      </c>
      <c r="B3204" s="276" t="s">
        <v>3223</v>
      </c>
      <c r="C3204" s="462" t="s">
        <v>27</v>
      </c>
      <c r="D3204" s="463">
        <v>3107</v>
      </c>
    </row>
    <row r="3205" spans="1:4">
      <c r="A3205" s="462">
        <v>10628</v>
      </c>
      <c r="B3205" s="276" t="s">
        <v>3224</v>
      </c>
      <c r="C3205" s="462" t="s">
        <v>27</v>
      </c>
      <c r="D3205" s="463">
        <v>2872</v>
      </c>
    </row>
    <row r="3206" spans="1:4">
      <c r="A3206" s="462">
        <v>10629</v>
      </c>
      <c r="B3206" s="276" t="s">
        <v>3225</v>
      </c>
      <c r="C3206" s="462" t="s">
        <v>27</v>
      </c>
      <c r="D3206" s="463">
        <v>2872</v>
      </c>
    </row>
    <row r="3207" spans="1:4">
      <c r="A3207" s="462">
        <v>10630</v>
      </c>
      <c r="B3207" s="276" t="s">
        <v>3226</v>
      </c>
      <c r="C3207" s="462" t="s">
        <v>27</v>
      </c>
      <c r="D3207" s="463">
        <v>3070</v>
      </c>
    </row>
    <row r="3208" spans="1:4">
      <c r="A3208" s="462">
        <v>10631</v>
      </c>
      <c r="B3208" s="276" t="s">
        <v>3227</v>
      </c>
      <c r="C3208" s="462" t="s">
        <v>27</v>
      </c>
      <c r="D3208" s="463">
        <v>2593</v>
      </c>
    </row>
    <row r="3209" spans="1:4">
      <c r="A3209" s="462">
        <v>10632</v>
      </c>
      <c r="B3209" s="276" t="s">
        <v>3228</v>
      </c>
      <c r="C3209" s="462" t="s">
        <v>27</v>
      </c>
      <c r="D3209" s="463">
        <v>2593</v>
      </c>
    </row>
    <row r="3210" spans="1:4">
      <c r="A3210" s="462">
        <v>10633</v>
      </c>
      <c r="B3210" s="276" t="s">
        <v>3229</v>
      </c>
      <c r="C3210" s="462" t="s">
        <v>44</v>
      </c>
      <c r="D3210" s="463">
        <v>37372</v>
      </c>
    </row>
    <row r="3211" spans="1:4">
      <c r="A3211" s="462">
        <v>10634</v>
      </c>
      <c r="B3211" s="276" t="s">
        <v>3230</v>
      </c>
      <c r="C3211" s="462" t="s">
        <v>44</v>
      </c>
      <c r="D3211" s="463">
        <v>10785.01</v>
      </c>
    </row>
    <row r="3212" spans="1:4">
      <c r="A3212" s="462">
        <v>10635</v>
      </c>
      <c r="B3212" s="276" t="s">
        <v>3231</v>
      </c>
      <c r="C3212" s="462" t="s">
        <v>44</v>
      </c>
      <c r="D3212" s="463">
        <v>11088</v>
      </c>
    </row>
    <row r="3213" spans="1:4">
      <c r="A3213" s="462">
        <v>10636</v>
      </c>
      <c r="B3213" s="276" t="s">
        <v>3232</v>
      </c>
      <c r="C3213" s="462" t="s">
        <v>27</v>
      </c>
      <c r="D3213" s="463">
        <v>1390194</v>
      </c>
    </row>
    <row r="3214" spans="1:4">
      <c r="A3214" s="462">
        <v>10637</v>
      </c>
      <c r="B3214" s="276" t="s">
        <v>3233</v>
      </c>
      <c r="C3214" s="462" t="s">
        <v>27</v>
      </c>
      <c r="D3214" s="463">
        <v>1796900</v>
      </c>
    </row>
    <row r="3215" spans="1:4">
      <c r="A3215" s="462">
        <v>10638</v>
      </c>
      <c r="B3215" s="276" t="s">
        <v>3234</v>
      </c>
      <c r="C3215" s="462" t="s">
        <v>27</v>
      </c>
      <c r="D3215" s="463">
        <v>1390194</v>
      </c>
    </row>
    <row r="3216" spans="1:4">
      <c r="A3216" s="462">
        <v>10639</v>
      </c>
      <c r="B3216" s="276" t="s">
        <v>3235</v>
      </c>
      <c r="C3216" s="462" t="s">
        <v>27</v>
      </c>
      <c r="D3216" s="463">
        <v>982942</v>
      </c>
    </row>
    <row r="3217" spans="1:4">
      <c r="A3217" s="462">
        <v>10640</v>
      </c>
      <c r="B3217" s="276" t="s">
        <v>3236</v>
      </c>
      <c r="C3217" s="462" t="s">
        <v>27</v>
      </c>
      <c r="D3217" s="463">
        <v>982942</v>
      </c>
    </row>
    <row r="3218" spans="1:4">
      <c r="A3218" s="462">
        <v>10641</v>
      </c>
      <c r="B3218" s="276" t="s">
        <v>3237</v>
      </c>
      <c r="C3218" s="462" t="s">
        <v>27</v>
      </c>
      <c r="D3218" s="463">
        <v>982942</v>
      </c>
    </row>
    <row r="3219" spans="1:4">
      <c r="A3219" s="462">
        <v>10642</v>
      </c>
      <c r="B3219" s="276" t="s">
        <v>3238</v>
      </c>
      <c r="C3219" s="462" t="s">
        <v>27</v>
      </c>
      <c r="D3219" s="463">
        <v>1597281</v>
      </c>
    </row>
    <row r="3220" spans="1:4">
      <c r="A3220" s="462">
        <v>10643</v>
      </c>
      <c r="B3220" s="276" t="s">
        <v>3239</v>
      </c>
      <c r="C3220" s="462" t="s">
        <v>27</v>
      </c>
      <c r="D3220" s="463">
        <v>2102334</v>
      </c>
    </row>
    <row r="3221" spans="1:4">
      <c r="A3221" s="462">
        <v>10644</v>
      </c>
      <c r="B3221" s="276" t="s">
        <v>3240</v>
      </c>
      <c r="C3221" s="462" t="s">
        <v>27</v>
      </c>
      <c r="D3221" s="463">
        <v>2733807</v>
      </c>
    </row>
    <row r="3222" spans="1:4">
      <c r="A3222" s="462">
        <v>10645</v>
      </c>
      <c r="B3222" s="276" t="s">
        <v>3241</v>
      </c>
      <c r="C3222" s="462" t="s">
        <v>27</v>
      </c>
      <c r="D3222" s="463">
        <v>2518789</v>
      </c>
    </row>
    <row r="3223" spans="1:4">
      <c r="A3223" s="462">
        <v>10646</v>
      </c>
      <c r="B3223" s="276" t="s">
        <v>3242</v>
      </c>
      <c r="C3223" s="462" t="s">
        <v>27</v>
      </c>
      <c r="D3223" s="463">
        <v>1720148</v>
      </c>
    </row>
    <row r="3224" spans="1:4">
      <c r="A3224" s="462">
        <v>10647</v>
      </c>
      <c r="B3224" s="276" t="s">
        <v>3243</v>
      </c>
      <c r="C3224" s="462" t="s">
        <v>27</v>
      </c>
      <c r="D3224" s="463">
        <v>982942</v>
      </c>
    </row>
    <row r="3225" spans="1:4">
      <c r="A3225" s="462">
        <v>10648</v>
      </c>
      <c r="B3225" s="276" t="s">
        <v>3244</v>
      </c>
      <c r="C3225" s="462" t="s">
        <v>27</v>
      </c>
      <c r="D3225" s="463">
        <v>982942</v>
      </c>
    </row>
    <row r="3226" spans="1:4">
      <c r="A3226" s="462">
        <v>10649</v>
      </c>
      <c r="B3226" s="276" t="s">
        <v>3245</v>
      </c>
      <c r="C3226" s="462" t="s">
        <v>27</v>
      </c>
      <c r="D3226" s="463">
        <v>982942</v>
      </c>
    </row>
    <row r="3227" spans="1:4">
      <c r="A3227" s="462">
        <v>10650</v>
      </c>
      <c r="B3227" s="276" t="s">
        <v>3246</v>
      </c>
      <c r="C3227" s="462" t="s">
        <v>27</v>
      </c>
      <c r="D3227" s="463">
        <v>982942</v>
      </c>
    </row>
    <row r="3228" spans="1:4">
      <c r="A3228" s="462">
        <v>10651</v>
      </c>
      <c r="B3228" s="276" t="s">
        <v>3247</v>
      </c>
      <c r="C3228" s="462" t="s">
        <v>27</v>
      </c>
      <c r="D3228" s="463">
        <v>1468269.01</v>
      </c>
    </row>
    <row r="3229" spans="1:4">
      <c r="A3229" s="462">
        <v>10652</v>
      </c>
      <c r="B3229" s="276" t="s">
        <v>3248</v>
      </c>
      <c r="C3229" s="462" t="s">
        <v>27</v>
      </c>
      <c r="D3229" s="463">
        <v>4116069</v>
      </c>
    </row>
    <row r="3230" spans="1:4">
      <c r="A3230" s="462">
        <v>10653</v>
      </c>
      <c r="B3230" s="276" t="s">
        <v>3249</v>
      </c>
      <c r="C3230" s="462" t="s">
        <v>27</v>
      </c>
      <c r="D3230" s="463">
        <v>4116069</v>
      </c>
    </row>
    <row r="3231" spans="1:4">
      <c r="A3231" s="462">
        <v>10654</v>
      </c>
      <c r="B3231" s="276" t="s">
        <v>3250</v>
      </c>
      <c r="C3231" s="462" t="s">
        <v>27</v>
      </c>
      <c r="D3231" s="463">
        <v>4116069</v>
      </c>
    </row>
    <row r="3232" spans="1:4">
      <c r="A3232" s="462">
        <v>10655</v>
      </c>
      <c r="B3232" s="276" t="s">
        <v>3251</v>
      </c>
      <c r="C3232" s="462" t="s">
        <v>27</v>
      </c>
      <c r="D3232" s="463">
        <v>142812</v>
      </c>
    </row>
    <row r="3233" spans="1:4">
      <c r="A3233" s="462">
        <v>10656</v>
      </c>
      <c r="B3233" s="276" t="s">
        <v>3252</v>
      </c>
      <c r="C3233" s="462" t="s">
        <v>27</v>
      </c>
      <c r="D3233" s="463">
        <v>367927</v>
      </c>
    </row>
    <row r="3234" spans="1:4">
      <c r="A3234" s="462">
        <v>10657</v>
      </c>
      <c r="B3234" s="276" t="s">
        <v>3253</v>
      </c>
      <c r="C3234" s="462" t="s">
        <v>27</v>
      </c>
      <c r="D3234" s="463">
        <v>706088</v>
      </c>
    </row>
    <row r="3235" spans="1:4">
      <c r="A3235" s="462">
        <v>10658</v>
      </c>
      <c r="B3235" s="276" t="s">
        <v>3254</v>
      </c>
      <c r="C3235" s="462" t="s">
        <v>27</v>
      </c>
      <c r="D3235" s="463">
        <v>1291734</v>
      </c>
    </row>
    <row r="3236" spans="1:4">
      <c r="A3236" s="462">
        <v>10659</v>
      </c>
      <c r="B3236" s="276" t="s">
        <v>3255</v>
      </c>
      <c r="C3236" s="462" t="s">
        <v>27</v>
      </c>
      <c r="D3236" s="463">
        <v>31000</v>
      </c>
    </row>
    <row r="3237" spans="1:4">
      <c r="A3237" s="462">
        <v>10660</v>
      </c>
      <c r="B3237" s="276" t="s">
        <v>3256</v>
      </c>
      <c r="C3237" s="462" t="s">
        <v>32</v>
      </c>
      <c r="D3237" s="463">
        <v>17943</v>
      </c>
    </row>
    <row r="3238" spans="1:4">
      <c r="A3238" s="462">
        <v>10661</v>
      </c>
      <c r="B3238" s="276" t="s">
        <v>3257</v>
      </c>
      <c r="C3238" s="462" t="s">
        <v>27</v>
      </c>
      <c r="D3238" s="463">
        <v>139500</v>
      </c>
    </row>
    <row r="3239" spans="1:4">
      <c r="A3239" s="462">
        <v>10662</v>
      </c>
      <c r="B3239" s="276" t="s">
        <v>3258</v>
      </c>
      <c r="C3239" s="462" t="s">
        <v>44</v>
      </c>
      <c r="D3239" s="463">
        <v>23666</v>
      </c>
    </row>
    <row r="3240" spans="1:4">
      <c r="A3240" s="462">
        <v>10663</v>
      </c>
      <c r="B3240" s="276" t="s">
        <v>3259</v>
      </c>
      <c r="C3240" s="462" t="s">
        <v>44</v>
      </c>
      <c r="D3240" s="463">
        <v>8027</v>
      </c>
    </row>
    <row r="3241" spans="1:4">
      <c r="A3241" s="462">
        <v>10664</v>
      </c>
      <c r="B3241" s="276" t="s">
        <v>3260</v>
      </c>
      <c r="C3241" s="462" t="s">
        <v>44</v>
      </c>
      <c r="D3241" s="463">
        <v>7862</v>
      </c>
    </row>
    <row r="3242" spans="1:4">
      <c r="A3242" s="462">
        <v>10665</v>
      </c>
      <c r="B3242" s="276" t="s">
        <v>3261</v>
      </c>
      <c r="C3242" s="462" t="s">
        <v>30</v>
      </c>
      <c r="D3242" s="463">
        <v>44989</v>
      </c>
    </row>
    <row r="3243" spans="1:4">
      <c r="A3243" s="462">
        <v>10666</v>
      </c>
      <c r="B3243" s="276" t="s">
        <v>3262</v>
      </c>
      <c r="C3243" s="462" t="s">
        <v>44</v>
      </c>
      <c r="D3243" s="463">
        <v>34035</v>
      </c>
    </row>
    <row r="3244" spans="1:4">
      <c r="A3244" s="462">
        <v>10667</v>
      </c>
      <c r="B3244" s="276" t="s">
        <v>3263</v>
      </c>
      <c r="C3244" s="462" t="s">
        <v>83</v>
      </c>
      <c r="D3244" s="463">
        <v>110890</v>
      </c>
    </row>
    <row r="3245" spans="1:4">
      <c r="A3245" s="462">
        <v>10668</v>
      </c>
      <c r="B3245" s="276" t="s">
        <v>3264</v>
      </c>
      <c r="C3245" s="462" t="s">
        <v>27</v>
      </c>
      <c r="D3245" s="463">
        <v>340380</v>
      </c>
    </row>
    <row r="3246" spans="1:4">
      <c r="A3246" s="462">
        <v>10669</v>
      </c>
      <c r="B3246" s="276" t="s">
        <v>3265</v>
      </c>
      <c r="C3246" s="462" t="s">
        <v>27</v>
      </c>
      <c r="D3246" s="463">
        <v>7571</v>
      </c>
    </row>
    <row r="3247" spans="1:4">
      <c r="A3247" s="462">
        <v>10670</v>
      </c>
      <c r="B3247" s="276" t="s">
        <v>3266</v>
      </c>
      <c r="C3247" s="462" t="s">
        <v>27</v>
      </c>
      <c r="D3247" s="463">
        <v>6191</v>
      </c>
    </row>
    <row r="3248" spans="1:4">
      <c r="A3248" s="462">
        <v>10671</v>
      </c>
      <c r="B3248" s="276" t="s">
        <v>3267</v>
      </c>
      <c r="C3248" s="462" t="s">
        <v>27</v>
      </c>
      <c r="D3248" s="463">
        <v>5051</v>
      </c>
    </row>
    <row r="3249" spans="1:4">
      <c r="A3249" s="462">
        <v>10672</v>
      </c>
      <c r="B3249" s="276" t="s">
        <v>3268</v>
      </c>
      <c r="C3249" s="462" t="s">
        <v>27</v>
      </c>
      <c r="D3249" s="463">
        <v>134188596</v>
      </c>
    </row>
    <row r="3250" spans="1:4">
      <c r="A3250" s="462">
        <v>10673</v>
      </c>
      <c r="B3250" s="276" t="s">
        <v>3269</v>
      </c>
      <c r="C3250" s="462" t="s">
        <v>27</v>
      </c>
      <c r="D3250" s="463">
        <v>54410239</v>
      </c>
    </row>
    <row r="3251" spans="1:4">
      <c r="A3251" s="462">
        <v>10674</v>
      </c>
      <c r="B3251" s="276" t="s">
        <v>3270</v>
      </c>
      <c r="C3251" s="462" t="s">
        <v>27</v>
      </c>
      <c r="D3251" s="463">
        <v>24209057</v>
      </c>
    </row>
    <row r="3252" spans="1:4">
      <c r="A3252" s="462">
        <v>10675</v>
      </c>
      <c r="B3252" s="276" t="s">
        <v>3271</v>
      </c>
      <c r="C3252" s="462" t="s">
        <v>27</v>
      </c>
      <c r="D3252" s="463">
        <v>45334576</v>
      </c>
    </row>
    <row r="3253" spans="1:4">
      <c r="A3253" s="462">
        <v>10676</v>
      </c>
      <c r="B3253" s="276" t="s">
        <v>3272</v>
      </c>
      <c r="C3253" s="462" t="s">
        <v>27</v>
      </c>
      <c r="D3253" s="463">
        <v>19044303</v>
      </c>
    </row>
    <row r="3254" spans="1:4">
      <c r="A3254" s="462">
        <v>10677</v>
      </c>
      <c r="B3254" s="276" t="s">
        <v>3273</v>
      </c>
      <c r="C3254" s="462" t="s">
        <v>27</v>
      </c>
      <c r="D3254" s="463">
        <v>17251103.010000002</v>
      </c>
    </row>
    <row r="3255" spans="1:4">
      <c r="A3255" s="462">
        <v>10678</v>
      </c>
      <c r="B3255" s="276" t="s">
        <v>3274</v>
      </c>
      <c r="C3255" s="462" t="s">
        <v>27</v>
      </c>
      <c r="D3255" s="463">
        <v>15061543.01</v>
      </c>
    </row>
    <row r="3256" spans="1:4">
      <c r="A3256" s="462">
        <v>10679</v>
      </c>
      <c r="B3256" s="276" t="s">
        <v>3275</v>
      </c>
      <c r="C3256" s="462" t="s">
        <v>27</v>
      </c>
      <c r="D3256" s="463">
        <v>29686728</v>
      </c>
    </row>
    <row r="3257" spans="1:4">
      <c r="A3257" s="462">
        <v>10680</v>
      </c>
      <c r="B3257" s="276" t="s">
        <v>3276</v>
      </c>
      <c r="C3257" s="462" t="s">
        <v>27</v>
      </c>
      <c r="D3257" s="463">
        <v>14416359</v>
      </c>
    </row>
    <row r="3258" spans="1:4">
      <c r="A3258" s="462">
        <v>10681</v>
      </c>
      <c r="B3258" s="276" t="s">
        <v>3277</v>
      </c>
      <c r="C3258" s="462" t="s">
        <v>27</v>
      </c>
      <c r="D3258" s="463">
        <v>20113858</v>
      </c>
    </row>
    <row r="3259" spans="1:4">
      <c r="A3259" s="462">
        <v>10682</v>
      </c>
      <c r="B3259" s="276" t="s">
        <v>3278</v>
      </c>
      <c r="C3259" s="462" t="s">
        <v>27</v>
      </c>
      <c r="D3259" s="463">
        <v>10486735</v>
      </c>
    </row>
    <row r="3260" spans="1:4">
      <c r="A3260" s="462">
        <v>10683</v>
      </c>
      <c r="B3260" s="276" t="s">
        <v>3279</v>
      </c>
      <c r="C3260" s="462" t="s">
        <v>27</v>
      </c>
      <c r="D3260" s="463">
        <v>25667876</v>
      </c>
    </row>
    <row r="3261" spans="1:4">
      <c r="A3261" s="462">
        <v>10684</v>
      </c>
      <c r="B3261" s="276" t="s">
        <v>3280</v>
      </c>
      <c r="C3261" s="462" t="s">
        <v>27</v>
      </c>
      <c r="D3261" s="463">
        <v>26835516</v>
      </c>
    </row>
    <row r="3262" spans="1:4">
      <c r="A3262" s="462">
        <v>10685</v>
      </c>
      <c r="B3262" s="276" t="s">
        <v>3281</v>
      </c>
      <c r="C3262" s="462" t="s">
        <v>27</v>
      </c>
      <c r="D3262" s="463">
        <v>29791571</v>
      </c>
    </row>
    <row r="3263" spans="1:4">
      <c r="A3263" s="462">
        <v>10686</v>
      </c>
      <c r="B3263" s="276" t="s">
        <v>3282</v>
      </c>
      <c r="C3263" s="462" t="s">
        <v>27</v>
      </c>
      <c r="D3263" s="463">
        <v>2633855</v>
      </c>
    </row>
    <row r="3264" spans="1:4">
      <c r="A3264" s="462">
        <v>10687</v>
      </c>
      <c r="B3264" s="276" t="s">
        <v>3283</v>
      </c>
      <c r="C3264" s="462" t="s">
        <v>44</v>
      </c>
      <c r="D3264" s="463">
        <v>81035.67</v>
      </c>
    </row>
    <row r="3265" spans="1:4">
      <c r="A3265" s="462">
        <v>10688</v>
      </c>
      <c r="B3265" s="276" t="s">
        <v>3284</v>
      </c>
      <c r="C3265" s="462" t="s">
        <v>27</v>
      </c>
      <c r="D3265" s="463">
        <v>742881</v>
      </c>
    </row>
    <row r="3266" spans="1:4">
      <c r="A3266" s="462">
        <v>10689</v>
      </c>
      <c r="B3266" s="276" t="s">
        <v>3285</v>
      </c>
      <c r="C3266" s="462" t="s">
        <v>27</v>
      </c>
      <c r="D3266" s="463">
        <v>1040484</v>
      </c>
    </row>
    <row r="3267" spans="1:4">
      <c r="A3267" s="462">
        <v>10690</v>
      </c>
      <c r="B3267" s="276" t="s">
        <v>3286</v>
      </c>
      <c r="C3267" s="462" t="s">
        <v>27</v>
      </c>
      <c r="D3267" s="463">
        <v>1186028</v>
      </c>
    </row>
    <row r="3268" spans="1:4">
      <c r="A3268" s="462">
        <v>10691</v>
      </c>
      <c r="B3268" s="276" t="s">
        <v>3287</v>
      </c>
      <c r="C3268" s="462" t="s">
        <v>27</v>
      </c>
      <c r="D3268" s="463">
        <v>1217104</v>
      </c>
    </row>
    <row r="3269" spans="1:4">
      <c r="A3269" s="462">
        <v>10692</v>
      </c>
      <c r="B3269" s="276" t="s">
        <v>3288</v>
      </c>
      <c r="C3269" s="462" t="s">
        <v>27</v>
      </c>
      <c r="D3269" s="463">
        <v>1205679</v>
      </c>
    </row>
    <row r="3270" spans="1:4">
      <c r="A3270" s="462">
        <v>10693</v>
      </c>
      <c r="B3270" s="276" t="s">
        <v>3289</v>
      </c>
      <c r="C3270" s="462" t="s">
        <v>27</v>
      </c>
      <c r="D3270" s="463">
        <v>1234491</v>
      </c>
    </row>
    <row r="3271" spans="1:4">
      <c r="A3271" s="462">
        <v>10694</v>
      </c>
      <c r="B3271" s="276" t="s">
        <v>3290</v>
      </c>
      <c r="C3271" s="462" t="s">
        <v>27</v>
      </c>
      <c r="D3271" s="463">
        <v>1352472</v>
      </c>
    </row>
    <row r="3272" spans="1:4">
      <c r="A3272" s="462">
        <v>10695</v>
      </c>
      <c r="B3272" s="276" t="s">
        <v>3291</v>
      </c>
      <c r="C3272" s="462" t="s">
        <v>27</v>
      </c>
      <c r="D3272" s="463">
        <v>1382517</v>
      </c>
    </row>
    <row r="3273" spans="1:4">
      <c r="A3273" s="462">
        <v>10696</v>
      </c>
      <c r="B3273" s="276" t="s">
        <v>3292</v>
      </c>
      <c r="C3273" s="462" t="s">
        <v>27</v>
      </c>
      <c r="D3273" s="463">
        <v>1456681</v>
      </c>
    </row>
    <row r="3274" spans="1:4">
      <c r="A3274" s="462">
        <v>10697</v>
      </c>
      <c r="B3274" s="276" t="s">
        <v>3293</v>
      </c>
      <c r="C3274" s="462" t="s">
        <v>27</v>
      </c>
      <c r="D3274" s="463">
        <v>1524639</v>
      </c>
    </row>
    <row r="3275" spans="1:4">
      <c r="A3275" s="462">
        <v>10698</v>
      </c>
      <c r="B3275" s="276" t="s">
        <v>3294</v>
      </c>
      <c r="C3275" s="462" t="s">
        <v>27</v>
      </c>
      <c r="D3275" s="463">
        <v>2177951</v>
      </c>
    </row>
    <row r="3276" spans="1:4">
      <c r="A3276" s="462">
        <v>10699</v>
      </c>
      <c r="B3276" s="276" t="s">
        <v>3295</v>
      </c>
      <c r="C3276" s="462" t="s">
        <v>27</v>
      </c>
      <c r="D3276" s="463">
        <v>3069573</v>
      </c>
    </row>
    <row r="3277" spans="1:4">
      <c r="A3277" s="462">
        <v>10700</v>
      </c>
      <c r="B3277" s="276" t="s">
        <v>3296</v>
      </c>
      <c r="C3277" s="462" t="s">
        <v>27</v>
      </c>
      <c r="D3277" s="463">
        <v>3297957</v>
      </c>
    </row>
    <row r="3278" spans="1:4">
      <c r="A3278" s="462">
        <v>10701</v>
      </c>
      <c r="B3278" s="276" t="s">
        <v>3297</v>
      </c>
      <c r="C3278" s="462" t="s">
        <v>27</v>
      </c>
      <c r="D3278" s="463">
        <v>3297957</v>
      </c>
    </row>
    <row r="3279" spans="1:4">
      <c r="A3279" s="462">
        <v>10702</v>
      </c>
      <c r="B3279" s="276" t="s">
        <v>3298</v>
      </c>
      <c r="C3279" s="462" t="s">
        <v>27</v>
      </c>
      <c r="D3279" s="463">
        <v>13686882</v>
      </c>
    </row>
    <row r="3280" spans="1:4">
      <c r="A3280" s="462">
        <v>10703</v>
      </c>
      <c r="B3280" s="276" t="s">
        <v>3299</v>
      </c>
      <c r="C3280" s="462" t="s">
        <v>27</v>
      </c>
      <c r="D3280" s="463">
        <v>6258400</v>
      </c>
    </row>
    <row r="3281" spans="1:4">
      <c r="A3281" s="462">
        <v>10704</v>
      </c>
      <c r="B3281" s="276" t="s">
        <v>3300</v>
      </c>
      <c r="C3281" s="462" t="s">
        <v>27</v>
      </c>
      <c r="D3281" s="463">
        <v>6087806.4199999999</v>
      </c>
    </row>
    <row r="3282" spans="1:4">
      <c r="A3282" s="462">
        <v>10705</v>
      </c>
      <c r="B3282" s="276" t="s">
        <v>3301</v>
      </c>
      <c r="C3282" s="462" t="s">
        <v>27</v>
      </c>
      <c r="D3282" s="463">
        <v>5629361.5199999996</v>
      </c>
    </row>
    <row r="3283" spans="1:4">
      <c r="A3283" s="462">
        <v>10706</v>
      </c>
      <c r="B3283" s="276" t="s">
        <v>3302</v>
      </c>
      <c r="C3283" s="462" t="s">
        <v>27</v>
      </c>
      <c r="D3283" s="463">
        <v>5140108.01</v>
      </c>
    </row>
    <row r="3284" spans="1:4">
      <c r="A3284" s="462">
        <v>10707</v>
      </c>
      <c r="B3284" s="276" t="s">
        <v>3303</v>
      </c>
      <c r="C3284" s="462" t="s">
        <v>27</v>
      </c>
      <c r="D3284" s="463">
        <v>1991824</v>
      </c>
    </row>
    <row r="3285" spans="1:4">
      <c r="A3285" s="462">
        <v>10708</v>
      </c>
      <c r="B3285" s="276" t="s">
        <v>3304</v>
      </c>
      <c r="C3285" s="462" t="s">
        <v>27</v>
      </c>
      <c r="D3285" s="463">
        <v>1643214.01</v>
      </c>
    </row>
    <row r="3286" spans="1:4">
      <c r="A3286" s="462">
        <v>10709</v>
      </c>
      <c r="B3286" s="276" t="s">
        <v>3305</v>
      </c>
      <c r="C3286" s="462" t="s">
        <v>27</v>
      </c>
      <c r="D3286" s="463">
        <v>1069708.01</v>
      </c>
    </row>
    <row r="3287" spans="1:4">
      <c r="A3287" s="462">
        <v>10710</v>
      </c>
      <c r="B3287" s="276" t="s">
        <v>3306</v>
      </c>
      <c r="C3287" s="462" t="s">
        <v>27</v>
      </c>
      <c r="D3287" s="463">
        <v>139633</v>
      </c>
    </row>
    <row r="3288" spans="1:4">
      <c r="A3288" s="462">
        <v>10711</v>
      </c>
      <c r="B3288" s="276" t="s">
        <v>3307</v>
      </c>
      <c r="C3288" s="462" t="s">
        <v>27</v>
      </c>
      <c r="D3288" s="463">
        <v>150700</v>
      </c>
    </row>
    <row r="3289" spans="1:4">
      <c r="A3289" s="462">
        <v>10712</v>
      </c>
      <c r="B3289" s="276" t="s">
        <v>3308</v>
      </c>
      <c r="C3289" s="462" t="s">
        <v>27</v>
      </c>
      <c r="D3289" s="463">
        <v>172701</v>
      </c>
    </row>
    <row r="3290" spans="1:4">
      <c r="A3290" s="462">
        <v>10713</v>
      </c>
      <c r="B3290" s="276" t="s">
        <v>3309</v>
      </c>
      <c r="C3290" s="462" t="s">
        <v>27</v>
      </c>
      <c r="D3290" s="463">
        <v>285462.01</v>
      </c>
    </row>
    <row r="3291" spans="1:4">
      <c r="A3291" s="462">
        <v>10714</v>
      </c>
      <c r="B3291" s="276" t="s">
        <v>3310</v>
      </c>
      <c r="C3291" s="462" t="s">
        <v>27</v>
      </c>
      <c r="D3291" s="463">
        <v>305204</v>
      </c>
    </row>
    <row r="3292" spans="1:4">
      <c r="A3292" s="462">
        <v>10715</v>
      </c>
      <c r="B3292" s="276" t="s">
        <v>3311</v>
      </c>
      <c r="C3292" s="462" t="s">
        <v>27</v>
      </c>
      <c r="D3292" s="463">
        <v>728874</v>
      </c>
    </row>
    <row r="3293" spans="1:4">
      <c r="A3293" s="462">
        <v>10716</v>
      </c>
      <c r="B3293" s="276" t="s">
        <v>3312</v>
      </c>
      <c r="C3293" s="462" t="s">
        <v>27</v>
      </c>
      <c r="D3293" s="463">
        <v>736617</v>
      </c>
    </row>
    <row r="3294" spans="1:4">
      <c r="A3294" s="462">
        <v>10717</v>
      </c>
      <c r="B3294" s="276" t="s">
        <v>3313</v>
      </c>
      <c r="C3294" s="462" t="s">
        <v>27</v>
      </c>
      <c r="D3294" s="463">
        <v>780984.01</v>
      </c>
    </row>
    <row r="3295" spans="1:4">
      <c r="A3295" s="462">
        <v>10718</v>
      </c>
      <c r="B3295" s="276" t="s">
        <v>3314</v>
      </c>
      <c r="C3295" s="462" t="s">
        <v>27</v>
      </c>
      <c r="D3295" s="463">
        <v>971233</v>
      </c>
    </row>
    <row r="3296" spans="1:4">
      <c r="A3296" s="462">
        <v>10719</v>
      </c>
      <c r="B3296" s="276" t="s">
        <v>3315</v>
      </c>
      <c r="C3296" s="462" t="s">
        <v>27</v>
      </c>
      <c r="D3296" s="463">
        <v>946184</v>
      </c>
    </row>
    <row r="3297" spans="1:4">
      <c r="A3297" s="462">
        <v>10720</v>
      </c>
      <c r="B3297" s="276" t="s">
        <v>3316</v>
      </c>
      <c r="C3297" s="462" t="s">
        <v>27</v>
      </c>
      <c r="D3297" s="463">
        <v>1112729</v>
      </c>
    </row>
    <row r="3298" spans="1:4">
      <c r="A3298" s="462">
        <v>10721</v>
      </c>
      <c r="B3298" s="276" t="s">
        <v>3317</v>
      </c>
      <c r="C3298" s="462" t="s">
        <v>27</v>
      </c>
      <c r="D3298" s="463">
        <v>2507450.4300000002</v>
      </c>
    </row>
    <row r="3299" spans="1:4">
      <c r="A3299" s="462">
        <v>10722</v>
      </c>
      <c r="B3299" s="276" t="s">
        <v>3318</v>
      </c>
      <c r="C3299" s="462" t="s">
        <v>27</v>
      </c>
      <c r="D3299" s="463">
        <v>2551995.34</v>
      </c>
    </row>
    <row r="3300" spans="1:4">
      <c r="A3300" s="462">
        <v>10723</v>
      </c>
      <c r="B3300" s="276" t="s">
        <v>3319</v>
      </c>
      <c r="C3300" s="462" t="s">
        <v>27</v>
      </c>
      <c r="D3300" s="463">
        <v>2524047</v>
      </c>
    </row>
    <row r="3301" spans="1:4">
      <c r="A3301" s="462">
        <v>10724</v>
      </c>
      <c r="B3301" s="276" t="s">
        <v>3320</v>
      </c>
      <c r="C3301" s="462" t="s">
        <v>27</v>
      </c>
      <c r="D3301" s="463">
        <v>3026052.01</v>
      </c>
    </row>
    <row r="3302" spans="1:4">
      <c r="A3302" s="462">
        <v>10725</v>
      </c>
      <c r="B3302" s="276" t="s">
        <v>3321</v>
      </c>
      <c r="C3302" s="462" t="s">
        <v>27</v>
      </c>
      <c r="D3302" s="463">
        <v>4337472.1100000003</v>
      </c>
    </row>
    <row r="3303" spans="1:4">
      <c r="A3303" s="462">
        <v>10726</v>
      </c>
      <c r="B3303" s="276" t="s">
        <v>3322</v>
      </c>
      <c r="C3303" s="462" t="s">
        <v>27</v>
      </c>
      <c r="D3303" s="463">
        <v>51000</v>
      </c>
    </row>
    <row r="3304" spans="1:4">
      <c r="A3304" s="462">
        <v>10727</v>
      </c>
      <c r="B3304" s="276" t="s">
        <v>3323</v>
      </c>
      <c r="C3304" s="462" t="s">
        <v>27</v>
      </c>
      <c r="D3304" s="463">
        <v>6890000</v>
      </c>
    </row>
    <row r="3305" spans="1:4">
      <c r="A3305" s="462">
        <v>10728</v>
      </c>
      <c r="B3305" s="276" t="s">
        <v>3324</v>
      </c>
      <c r="C3305" s="462" t="s">
        <v>27</v>
      </c>
      <c r="D3305" s="463">
        <v>10790000</v>
      </c>
    </row>
    <row r="3306" spans="1:4">
      <c r="A3306" s="462">
        <v>10729</v>
      </c>
      <c r="B3306" s="276" t="s">
        <v>3325</v>
      </c>
      <c r="C3306" s="462" t="s">
        <v>27</v>
      </c>
      <c r="D3306" s="463">
        <v>6584984</v>
      </c>
    </row>
    <row r="3307" spans="1:4">
      <c r="A3307" s="462">
        <v>10730</v>
      </c>
      <c r="B3307" s="276" t="s">
        <v>3326</v>
      </c>
      <c r="C3307" s="462" t="s">
        <v>83</v>
      </c>
      <c r="D3307" s="463">
        <v>230158</v>
      </c>
    </row>
    <row r="3308" spans="1:4">
      <c r="A3308" s="462">
        <v>10731</v>
      </c>
      <c r="B3308" s="276" t="s">
        <v>3327</v>
      </c>
      <c r="C3308" s="462" t="s">
        <v>83</v>
      </c>
      <c r="D3308" s="463">
        <v>69615</v>
      </c>
    </row>
    <row r="3309" spans="1:4">
      <c r="A3309" s="462">
        <v>10732</v>
      </c>
      <c r="B3309" s="276" t="s">
        <v>3328</v>
      </c>
      <c r="C3309" s="462" t="s">
        <v>27</v>
      </c>
      <c r="D3309" s="463">
        <v>3094000</v>
      </c>
    </row>
    <row r="3310" spans="1:4">
      <c r="A3310" s="462">
        <v>10733</v>
      </c>
      <c r="B3310" s="276" t="s">
        <v>3329</v>
      </c>
      <c r="C3310" s="462" t="s">
        <v>30</v>
      </c>
      <c r="D3310" s="463">
        <v>10780</v>
      </c>
    </row>
    <row r="3311" spans="1:4">
      <c r="A3311" s="462">
        <v>10734</v>
      </c>
      <c r="B3311" s="276" t="s">
        <v>3330</v>
      </c>
      <c r="C3311" s="462" t="s">
        <v>44</v>
      </c>
      <c r="D3311" s="463">
        <v>27250</v>
      </c>
    </row>
    <row r="3312" spans="1:4">
      <c r="A3312" s="462">
        <v>10735</v>
      </c>
      <c r="B3312" s="276" t="s">
        <v>3331</v>
      </c>
      <c r="C3312" s="462" t="s">
        <v>27</v>
      </c>
      <c r="D3312" s="463">
        <v>1800.01</v>
      </c>
    </row>
    <row r="3313" spans="1:4">
      <c r="A3313" s="462">
        <v>10736</v>
      </c>
      <c r="B3313" s="276" t="s">
        <v>3332</v>
      </c>
      <c r="C3313" s="462" t="s">
        <v>27</v>
      </c>
      <c r="D3313" s="463">
        <v>8500</v>
      </c>
    </row>
    <row r="3314" spans="1:4">
      <c r="A3314" s="462">
        <v>10737</v>
      </c>
      <c r="B3314" s="276" t="s">
        <v>2868</v>
      </c>
      <c r="C3314" s="462" t="s">
        <v>27</v>
      </c>
      <c r="D3314" s="463">
        <v>30999</v>
      </c>
    </row>
    <row r="3315" spans="1:4">
      <c r="A3315" s="462">
        <v>10738</v>
      </c>
      <c r="B3315" s="276" t="s">
        <v>3333</v>
      </c>
      <c r="C3315" s="462" t="s">
        <v>30</v>
      </c>
      <c r="D3315" s="463">
        <v>18879</v>
      </c>
    </row>
    <row r="3316" spans="1:4">
      <c r="A3316" s="462">
        <v>10739</v>
      </c>
      <c r="B3316" s="276" t="s">
        <v>3334</v>
      </c>
      <c r="C3316" s="462" t="s">
        <v>27</v>
      </c>
      <c r="D3316" s="463">
        <v>1948262</v>
      </c>
    </row>
    <row r="3317" spans="1:4">
      <c r="A3317" s="462">
        <v>10740</v>
      </c>
      <c r="B3317" s="276" t="s">
        <v>3335</v>
      </c>
      <c r="C3317" s="462" t="s">
        <v>27</v>
      </c>
      <c r="D3317" s="463">
        <v>20798849</v>
      </c>
    </row>
    <row r="3318" spans="1:4">
      <c r="A3318" s="462">
        <v>10741</v>
      </c>
      <c r="B3318" s="276" t="s">
        <v>3336</v>
      </c>
      <c r="C3318" s="462" t="s">
        <v>32</v>
      </c>
      <c r="D3318" s="463">
        <v>810</v>
      </c>
    </row>
    <row r="3319" spans="1:4">
      <c r="A3319" s="462">
        <v>10742</v>
      </c>
      <c r="B3319" s="276" t="s">
        <v>3337</v>
      </c>
      <c r="C3319" s="462" t="s">
        <v>27</v>
      </c>
      <c r="D3319" s="463">
        <v>1172150</v>
      </c>
    </row>
    <row r="3320" spans="1:4">
      <c r="A3320" s="462">
        <v>10743</v>
      </c>
      <c r="B3320" s="276" t="s">
        <v>3338</v>
      </c>
      <c r="C3320" s="462" t="s">
        <v>253</v>
      </c>
      <c r="D3320" s="463">
        <v>680000</v>
      </c>
    </row>
    <row r="3321" spans="1:4">
      <c r="A3321" s="462">
        <v>10744</v>
      </c>
      <c r="B3321" s="276" t="s">
        <v>3339</v>
      </c>
      <c r="C3321" s="462" t="s">
        <v>30</v>
      </c>
      <c r="D3321" s="463">
        <v>13678.4</v>
      </c>
    </row>
    <row r="3322" spans="1:4">
      <c r="A3322" s="462">
        <v>10745</v>
      </c>
      <c r="B3322" s="276" t="s">
        <v>3340</v>
      </c>
      <c r="C3322" s="462" t="s">
        <v>30</v>
      </c>
      <c r="D3322" s="463">
        <v>8330</v>
      </c>
    </row>
    <row r="3323" spans="1:4">
      <c r="A3323" s="462">
        <v>10746</v>
      </c>
      <c r="B3323" s="276" t="s">
        <v>3341</v>
      </c>
      <c r="C3323" s="462" t="s">
        <v>253</v>
      </c>
      <c r="D3323" s="463">
        <v>30998320</v>
      </c>
    </row>
    <row r="3324" spans="1:4">
      <c r="A3324" s="462">
        <v>10747</v>
      </c>
      <c r="B3324" s="276" t="s">
        <v>3342</v>
      </c>
      <c r="C3324" s="462" t="s">
        <v>27</v>
      </c>
      <c r="D3324" s="463">
        <v>1196564</v>
      </c>
    </row>
    <row r="3325" spans="1:4">
      <c r="A3325" s="462">
        <v>10748</v>
      </c>
      <c r="B3325" s="276" t="s">
        <v>3343</v>
      </c>
      <c r="C3325" s="462" t="s">
        <v>27</v>
      </c>
      <c r="D3325" s="463">
        <v>3061842</v>
      </c>
    </row>
    <row r="3326" spans="1:4">
      <c r="A3326" s="462">
        <v>10749</v>
      </c>
      <c r="B3326" s="276" t="s">
        <v>3344</v>
      </c>
      <c r="C3326" s="462" t="s">
        <v>27</v>
      </c>
      <c r="D3326" s="463">
        <v>3061842</v>
      </c>
    </row>
    <row r="3327" spans="1:4">
      <c r="A3327" s="462">
        <v>10750</v>
      </c>
      <c r="B3327" s="276" t="s">
        <v>3345</v>
      </c>
      <c r="C3327" s="462" t="s">
        <v>27</v>
      </c>
      <c r="D3327" s="463">
        <v>3315233.38</v>
      </c>
    </row>
    <row r="3328" spans="1:4">
      <c r="A3328" s="462">
        <v>10751</v>
      </c>
      <c r="B3328" s="276" t="s">
        <v>3346</v>
      </c>
      <c r="C3328" s="462" t="s">
        <v>27</v>
      </c>
      <c r="D3328" s="463">
        <v>8367776.5499999998</v>
      </c>
    </row>
    <row r="3329" spans="1:4">
      <c r="A3329" s="462">
        <v>10752</v>
      </c>
      <c r="B3329" s="276" t="s">
        <v>3347</v>
      </c>
      <c r="C3329" s="462" t="s">
        <v>27</v>
      </c>
      <c r="D3329" s="463">
        <v>1271699</v>
      </c>
    </row>
    <row r="3330" spans="1:4">
      <c r="A3330" s="462">
        <v>10753</v>
      </c>
      <c r="B3330" s="276" t="s">
        <v>3348</v>
      </c>
      <c r="C3330" s="462" t="s">
        <v>27</v>
      </c>
      <c r="D3330" s="463">
        <v>2142000</v>
      </c>
    </row>
    <row r="3331" spans="1:4">
      <c r="A3331" s="462">
        <v>10754</v>
      </c>
      <c r="B3331" s="276" t="s">
        <v>3349</v>
      </c>
      <c r="C3331" s="462" t="s">
        <v>27</v>
      </c>
      <c r="D3331" s="463">
        <v>3332000</v>
      </c>
    </row>
    <row r="3332" spans="1:4">
      <c r="A3332" s="462">
        <v>10755</v>
      </c>
      <c r="B3332" s="276" t="s">
        <v>3350</v>
      </c>
      <c r="C3332" s="462" t="s">
        <v>27</v>
      </c>
      <c r="D3332" s="463">
        <v>193532080</v>
      </c>
    </row>
    <row r="3333" spans="1:4">
      <c r="A3333" s="462">
        <v>10756</v>
      </c>
      <c r="B3333" s="276" t="s">
        <v>3351</v>
      </c>
      <c r="C3333" s="462" t="s">
        <v>27</v>
      </c>
      <c r="D3333" s="463">
        <v>212555718</v>
      </c>
    </row>
    <row r="3334" spans="1:4">
      <c r="A3334" s="462">
        <v>10757</v>
      </c>
      <c r="B3334" s="276" t="s">
        <v>3352</v>
      </c>
      <c r="C3334" s="462" t="s">
        <v>27</v>
      </c>
      <c r="D3334" s="463">
        <v>219941453</v>
      </c>
    </row>
    <row r="3335" spans="1:4">
      <c r="A3335" s="462">
        <v>10758</v>
      </c>
      <c r="B3335" s="276" t="s">
        <v>3353</v>
      </c>
      <c r="C3335" s="462" t="s">
        <v>83</v>
      </c>
      <c r="D3335" s="463">
        <v>1213</v>
      </c>
    </row>
    <row r="3336" spans="1:4">
      <c r="A3336" s="462">
        <v>10759</v>
      </c>
      <c r="B3336" s="276" t="s">
        <v>3354</v>
      </c>
      <c r="C3336" s="462" t="s">
        <v>27</v>
      </c>
      <c r="D3336" s="463">
        <v>1576854</v>
      </c>
    </row>
    <row r="3337" spans="1:4">
      <c r="A3337" s="462">
        <v>10760</v>
      </c>
      <c r="B3337" s="276" t="s">
        <v>3355</v>
      </c>
      <c r="C3337" s="462" t="s">
        <v>27</v>
      </c>
      <c r="D3337" s="463">
        <v>4863354.79</v>
      </c>
    </row>
    <row r="3338" spans="1:4">
      <c r="A3338" s="462">
        <v>10761</v>
      </c>
      <c r="B3338" s="276" t="s">
        <v>3356</v>
      </c>
      <c r="C3338" s="462" t="s">
        <v>27</v>
      </c>
      <c r="D3338" s="463">
        <v>5697012.6500000004</v>
      </c>
    </row>
    <row r="3339" spans="1:4">
      <c r="A3339" s="462">
        <v>10762</v>
      </c>
      <c r="B3339" s="276" t="s">
        <v>3357</v>
      </c>
      <c r="C3339" s="462" t="s">
        <v>27</v>
      </c>
      <c r="D3339" s="463">
        <v>5995682.9100000001</v>
      </c>
    </row>
    <row r="3340" spans="1:4">
      <c r="A3340" s="462">
        <v>10763</v>
      </c>
      <c r="B3340" s="276" t="s">
        <v>3358</v>
      </c>
      <c r="C3340" s="462" t="s">
        <v>27</v>
      </c>
      <c r="D3340" s="463">
        <v>62516</v>
      </c>
    </row>
    <row r="3341" spans="1:4">
      <c r="A3341" s="462">
        <v>10764</v>
      </c>
      <c r="B3341" s="276" t="s">
        <v>3359</v>
      </c>
      <c r="C3341" s="462" t="s">
        <v>44</v>
      </c>
      <c r="D3341" s="463">
        <v>33511</v>
      </c>
    </row>
    <row r="3342" spans="1:4">
      <c r="A3342" s="462">
        <v>10765</v>
      </c>
      <c r="B3342" s="276" t="s">
        <v>3360</v>
      </c>
      <c r="C3342" s="462" t="s">
        <v>27</v>
      </c>
      <c r="D3342" s="463">
        <v>216600</v>
      </c>
    </row>
    <row r="3343" spans="1:4">
      <c r="A3343" s="462">
        <v>10766</v>
      </c>
      <c r="B3343" s="276" t="s">
        <v>3361</v>
      </c>
      <c r="C3343" s="462" t="s">
        <v>27</v>
      </c>
      <c r="D3343" s="463">
        <v>259461</v>
      </c>
    </row>
    <row r="3344" spans="1:4">
      <c r="A3344" s="462">
        <v>10767</v>
      </c>
      <c r="B3344" s="276" t="s">
        <v>3362</v>
      </c>
      <c r="C3344" s="462" t="s">
        <v>27</v>
      </c>
      <c r="D3344" s="463">
        <v>86691504</v>
      </c>
    </row>
    <row r="3345" spans="1:4">
      <c r="A3345" s="462">
        <v>10768</v>
      </c>
      <c r="B3345" s="276" t="s">
        <v>3363</v>
      </c>
      <c r="C3345" s="462" t="s">
        <v>27</v>
      </c>
      <c r="D3345" s="463">
        <v>82789309</v>
      </c>
    </row>
    <row r="3346" spans="1:4">
      <c r="A3346" s="462">
        <v>10769</v>
      </c>
      <c r="B3346" s="276" t="s">
        <v>3364</v>
      </c>
      <c r="C3346" s="462" t="s">
        <v>27</v>
      </c>
      <c r="D3346" s="463">
        <v>74492684</v>
      </c>
    </row>
    <row r="3347" spans="1:4">
      <c r="A3347" s="462">
        <v>10770</v>
      </c>
      <c r="B3347" s="276" t="s">
        <v>3365</v>
      </c>
      <c r="C3347" s="462" t="s">
        <v>27</v>
      </c>
      <c r="D3347" s="463">
        <v>133689694</v>
      </c>
    </row>
    <row r="3348" spans="1:4">
      <c r="A3348" s="462">
        <v>10771</v>
      </c>
      <c r="B3348" s="276" t="s">
        <v>3366</v>
      </c>
      <c r="C3348" s="462" t="s">
        <v>27</v>
      </c>
      <c r="D3348" s="463">
        <v>156468065</v>
      </c>
    </row>
    <row r="3349" spans="1:4">
      <c r="A3349" s="462">
        <v>10772</v>
      </c>
      <c r="B3349" s="276" t="s">
        <v>3367</v>
      </c>
      <c r="C3349" s="462" t="s">
        <v>27</v>
      </c>
      <c r="D3349" s="463">
        <v>154095576</v>
      </c>
    </row>
    <row r="3350" spans="1:4">
      <c r="A3350" s="462">
        <v>10773</v>
      </c>
      <c r="B3350" s="276" t="s">
        <v>3368</v>
      </c>
      <c r="C3350" s="462" t="s">
        <v>27</v>
      </c>
      <c r="D3350" s="463">
        <v>138762039</v>
      </c>
    </row>
    <row r="3351" spans="1:4">
      <c r="A3351" s="462">
        <v>10774</v>
      </c>
      <c r="B3351" s="276" t="s">
        <v>3369</v>
      </c>
      <c r="C3351" s="462" t="s">
        <v>27</v>
      </c>
      <c r="D3351" s="463">
        <v>307681442</v>
      </c>
    </row>
    <row r="3352" spans="1:4">
      <c r="A3352" s="462">
        <v>10775</v>
      </c>
      <c r="B3352" s="276" t="s">
        <v>3369</v>
      </c>
      <c r="C3352" s="462" t="s">
        <v>27</v>
      </c>
      <c r="D3352" s="463">
        <v>743118097</v>
      </c>
    </row>
    <row r="3353" spans="1:4">
      <c r="A3353" s="462">
        <v>10776</v>
      </c>
      <c r="B3353" s="276" t="s">
        <v>3370</v>
      </c>
      <c r="C3353" s="462" t="s">
        <v>27</v>
      </c>
      <c r="D3353" s="463">
        <v>559393068</v>
      </c>
    </row>
    <row r="3354" spans="1:4">
      <c r="A3354" s="462">
        <v>10777</v>
      </c>
      <c r="B3354" s="276" t="s">
        <v>3371</v>
      </c>
      <c r="C3354" s="462" t="s">
        <v>27</v>
      </c>
      <c r="D3354" s="463">
        <v>105489615</v>
      </c>
    </row>
    <row r="3355" spans="1:4">
      <c r="A3355" s="462">
        <v>10778</v>
      </c>
      <c r="B3355" s="276" t="s">
        <v>3372</v>
      </c>
      <c r="C3355" s="462" t="s">
        <v>27</v>
      </c>
      <c r="D3355" s="463">
        <v>120638201</v>
      </c>
    </row>
    <row r="3356" spans="1:4">
      <c r="A3356" s="462">
        <v>10779</v>
      </c>
      <c r="B3356" s="276" t="s">
        <v>3373</v>
      </c>
      <c r="C3356" s="462" t="s">
        <v>27</v>
      </c>
      <c r="D3356" s="463">
        <v>158332046</v>
      </c>
    </row>
    <row r="3357" spans="1:4">
      <c r="A3357" s="462">
        <v>10780</v>
      </c>
      <c r="B3357" s="276" t="s">
        <v>3374</v>
      </c>
      <c r="C3357" s="462" t="s">
        <v>27</v>
      </c>
      <c r="D3357" s="463">
        <v>123077981</v>
      </c>
    </row>
    <row r="3358" spans="1:4">
      <c r="A3358" s="462">
        <v>10781</v>
      </c>
      <c r="B3358" s="276" t="s">
        <v>3375</v>
      </c>
      <c r="C3358" s="462" t="s">
        <v>27</v>
      </c>
      <c r="D3358" s="463">
        <v>136506717</v>
      </c>
    </row>
    <row r="3359" spans="1:4">
      <c r="A3359" s="462">
        <v>10782</v>
      </c>
      <c r="B3359" s="276" t="s">
        <v>3376</v>
      </c>
      <c r="C3359" s="462" t="s">
        <v>27</v>
      </c>
      <c r="D3359" s="463">
        <v>51421655</v>
      </c>
    </row>
    <row r="3360" spans="1:4">
      <c r="A3360" s="462">
        <v>10783</v>
      </c>
      <c r="B3360" s="276" t="s">
        <v>3377</v>
      </c>
      <c r="C3360" s="462" t="s">
        <v>27</v>
      </c>
      <c r="D3360" s="463">
        <v>294237704</v>
      </c>
    </row>
    <row r="3361" spans="1:4">
      <c r="A3361" s="462">
        <v>10784</v>
      </c>
      <c r="B3361" s="276" t="s">
        <v>3378</v>
      </c>
      <c r="C3361" s="462" t="s">
        <v>27</v>
      </c>
      <c r="D3361" s="463">
        <v>2677500</v>
      </c>
    </row>
    <row r="3362" spans="1:4">
      <c r="A3362" s="462">
        <v>10785</v>
      </c>
      <c r="B3362" s="276" t="s">
        <v>3379</v>
      </c>
      <c r="C3362" s="462" t="s">
        <v>27</v>
      </c>
      <c r="D3362" s="463">
        <v>345752</v>
      </c>
    </row>
    <row r="3363" spans="1:4">
      <c r="A3363" s="462">
        <v>10786</v>
      </c>
      <c r="B3363" s="276" t="s">
        <v>3380</v>
      </c>
      <c r="C3363" s="462" t="s">
        <v>27</v>
      </c>
      <c r="D3363" s="463">
        <v>476089</v>
      </c>
    </row>
    <row r="3364" spans="1:4">
      <c r="A3364" s="462">
        <v>10787</v>
      </c>
      <c r="B3364" s="276" t="s">
        <v>3381</v>
      </c>
      <c r="C3364" s="462" t="s">
        <v>27</v>
      </c>
      <c r="D3364" s="463">
        <v>19574863</v>
      </c>
    </row>
    <row r="3365" spans="1:4">
      <c r="A3365" s="462">
        <v>10788</v>
      </c>
      <c r="B3365" s="276" t="s">
        <v>3382</v>
      </c>
      <c r="C3365" s="462" t="s">
        <v>27</v>
      </c>
      <c r="D3365" s="463">
        <v>22515203.010000002</v>
      </c>
    </row>
    <row r="3366" spans="1:4">
      <c r="A3366" s="462">
        <v>10789</v>
      </c>
      <c r="B3366" s="276" t="s">
        <v>3383</v>
      </c>
      <c r="C3366" s="462" t="s">
        <v>27</v>
      </c>
      <c r="D3366" s="463">
        <v>11325711</v>
      </c>
    </row>
    <row r="3367" spans="1:4">
      <c r="A3367" s="462">
        <v>10790</v>
      </c>
      <c r="B3367" s="276" t="s">
        <v>3384</v>
      </c>
      <c r="C3367" s="462" t="s">
        <v>27</v>
      </c>
      <c r="D3367" s="463">
        <v>11263459</v>
      </c>
    </row>
    <row r="3368" spans="1:4">
      <c r="A3368" s="462">
        <v>10791</v>
      </c>
      <c r="B3368" s="276" t="s">
        <v>3384</v>
      </c>
      <c r="C3368" s="462" t="s">
        <v>27</v>
      </c>
      <c r="D3368" s="463">
        <v>11356898.01</v>
      </c>
    </row>
    <row r="3369" spans="1:4">
      <c r="A3369" s="462">
        <v>10792</v>
      </c>
      <c r="B3369" s="276" t="s">
        <v>3385</v>
      </c>
      <c r="C3369" s="462" t="s">
        <v>27</v>
      </c>
      <c r="D3369" s="463">
        <v>11419397</v>
      </c>
    </row>
    <row r="3370" spans="1:4">
      <c r="A3370" s="462">
        <v>10793</v>
      </c>
      <c r="B3370" s="276" t="s">
        <v>3384</v>
      </c>
      <c r="C3370" s="462" t="s">
        <v>27</v>
      </c>
      <c r="D3370" s="463">
        <v>8970187</v>
      </c>
    </row>
    <row r="3371" spans="1:4">
      <c r="A3371" s="462">
        <v>10794</v>
      </c>
      <c r="B3371" s="276" t="s">
        <v>3384</v>
      </c>
      <c r="C3371" s="462" t="s">
        <v>27</v>
      </c>
      <c r="D3371" s="463">
        <v>8963194</v>
      </c>
    </row>
    <row r="3372" spans="1:4">
      <c r="A3372" s="462">
        <v>10795</v>
      </c>
      <c r="B3372" s="276" t="s">
        <v>3386</v>
      </c>
      <c r="C3372" s="462" t="s">
        <v>27</v>
      </c>
      <c r="D3372" s="463">
        <v>8049412.0099999998</v>
      </c>
    </row>
    <row r="3373" spans="1:4">
      <c r="A3373" s="462">
        <v>10796</v>
      </c>
      <c r="B3373" s="276" t="s">
        <v>3387</v>
      </c>
      <c r="C3373" s="462" t="s">
        <v>27</v>
      </c>
      <c r="D3373" s="463">
        <v>8101391</v>
      </c>
    </row>
    <row r="3374" spans="1:4">
      <c r="A3374" s="462">
        <v>10797</v>
      </c>
      <c r="B3374" s="276" t="s">
        <v>3388</v>
      </c>
      <c r="C3374" s="462" t="s">
        <v>27</v>
      </c>
      <c r="D3374" s="463">
        <v>6953146</v>
      </c>
    </row>
    <row r="3375" spans="1:4">
      <c r="A3375" s="462">
        <v>10798</v>
      </c>
      <c r="B3375" s="276" t="s">
        <v>3389</v>
      </c>
      <c r="C3375" s="462" t="s">
        <v>27</v>
      </c>
      <c r="D3375" s="463">
        <v>6994668</v>
      </c>
    </row>
    <row r="3376" spans="1:4">
      <c r="A3376" s="462">
        <v>10799</v>
      </c>
      <c r="B3376" s="276" t="s">
        <v>3390</v>
      </c>
      <c r="C3376" s="462" t="s">
        <v>27</v>
      </c>
      <c r="D3376" s="463">
        <v>5932002</v>
      </c>
    </row>
    <row r="3377" spans="1:4">
      <c r="A3377" s="462">
        <v>10800</v>
      </c>
      <c r="B3377" s="276" t="s">
        <v>3390</v>
      </c>
      <c r="C3377" s="462" t="s">
        <v>27</v>
      </c>
      <c r="D3377" s="463">
        <v>5932002</v>
      </c>
    </row>
    <row r="3378" spans="1:4">
      <c r="A3378" s="462">
        <v>10801</v>
      </c>
      <c r="B3378" s="276" t="s">
        <v>3391</v>
      </c>
      <c r="C3378" s="462" t="s">
        <v>27</v>
      </c>
      <c r="D3378" s="463">
        <v>5982868</v>
      </c>
    </row>
    <row r="3379" spans="1:4">
      <c r="A3379" s="462">
        <v>10802</v>
      </c>
      <c r="B3379" s="276" t="s">
        <v>3392</v>
      </c>
      <c r="C3379" s="462" t="s">
        <v>27</v>
      </c>
      <c r="D3379" s="463">
        <v>5978289</v>
      </c>
    </row>
    <row r="3380" spans="1:4">
      <c r="A3380" s="462">
        <v>10803</v>
      </c>
      <c r="B3380" s="276" t="s">
        <v>3393</v>
      </c>
      <c r="C3380" s="462" t="s">
        <v>27</v>
      </c>
      <c r="D3380" s="463">
        <v>902855</v>
      </c>
    </row>
    <row r="3381" spans="1:4">
      <c r="A3381" s="462">
        <v>10804</v>
      </c>
      <c r="B3381" s="276" t="s">
        <v>3394</v>
      </c>
      <c r="C3381" s="462" t="s">
        <v>27</v>
      </c>
      <c r="D3381" s="463">
        <v>906521</v>
      </c>
    </row>
    <row r="3382" spans="1:4">
      <c r="A3382" s="462">
        <v>10805</v>
      </c>
      <c r="B3382" s="276" t="s">
        <v>3395</v>
      </c>
      <c r="C3382" s="462" t="s">
        <v>27</v>
      </c>
      <c r="D3382" s="463">
        <v>914138</v>
      </c>
    </row>
    <row r="3383" spans="1:4">
      <c r="A3383" s="462">
        <v>10806</v>
      </c>
      <c r="B3383" s="276" t="s">
        <v>3396</v>
      </c>
      <c r="C3383" s="462" t="s">
        <v>27</v>
      </c>
      <c r="D3383" s="463">
        <v>932409.01</v>
      </c>
    </row>
    <row r="3384" spans="1:4">
      <c r="A3384" s="462">
        <v>10807</v>
      </c>
      <c r="B3384" s="276" t="s">
        <v>3397</v>
      </c>
      <c r="C3384" s="462" t="s">
        <v>27</v>
      </c>
      <c r="D3384" s="463">
        <v>935101</v>
      </c>
    </row>
    <row r="3385" spans="1:4">
      <c r="A3385" s="462">
        <v>10808</v>
      </c>
      <c r="B3385" s="276" t="s">
        <v>3398</v>
      </c>
      <c r="C3385" s="462" t="s">
        <v>27</v>
      </c>
      <c r="D3385" s="463">
        <v>1174142</v>
      </c>
    </row>
    <row r="3386" spans="1:4">
      <c r="A3386" s="462">
        <v>10809</v>
      </c>
      <c r="B3386" s="276" t="s">
        <v>3399</v>
      </c>
      <c r="C3386" s="462" t="s">
        <v>27</v>
      </c>
      <c r="D3386" s="463">
        <v>1179784</v>
      </c>
    </row>
    <row r="3387" spans="1:4">
      <c r="A3387" s="462">
        <v>10810</v>
      </c>
      <c r="B3387" s="276" t="s">
        <v>3400</v>
      </c>
      <c r="C3387" s="462" t="s">
        <v>27</v>
      </c>
      <c r="D3387" s="463">
        <v>1192442</v>
      </c>
    </row>
    <row r="3388" spans="1:4">
      <c r="A3388" s="462">
        <v>10811</v>
      </c>
      <c r="B3388" s="276" t="s">
        <v>3401</v>
      </c>
      <c r="C3388" s="462" t="s">
        <v>27</v>
      </c>
      <c r="D3388" s="463">
        <v>1197998</v>
      </c>
    </row>
    <row r="3389" spans="1:4">
      <c r="A3389" s="462">
        <v>10812</v>
      </c>
      <c r="B3389" s="276" t="s">
        <v>3402</v>
      </c>
      <c r="C3389" s="462" t="s">
        <v>27</v>
      </c>
      <c r="D3389" s="463">
        <v>1295453</v>
      </c>
    </row>
    <row r="3390" spans="1:4">
      <c r="A3390" s="462">
        <v>10813</v>
      </c>
      <c r="B3390" s="276" t="s">
        <v>3403</v>
      </c>
      <c r="C3390" s="462" t="s">
        <v>27</v>
      </c>
      <c r="D3390" s="463">
        <v>1300851</v>
      </c>
    </row>
    <row r="3391" spans="1:4">
      <c r="A3391" s="462">
        <v>10814</v>
      </c>
      <c r="B3391" s="276" t="s">
        <v>3404</v>
      </c>
      <c r="C3391" s="462" t="s">
        <v>27</v>
      </c>
      <c r="D3391" s="463">
        <v>2831350.01</v>
      </c>
    </row>
    <row r="3392" spans="1:4">
      <c r="A3392" s="462">
        <v>10815</v>
      </c>
      <c r="B3392" s="276" t="s">
        <v>3404</v>
      </c>
      <c r="C3392" s="462" t="s">
        <v>27</v>
      </c>
      <c r="D3392" s="463">
        <v>2832281</v>
      </c>
    </row>
    <row r="3393" spans="1:4">
      <c r="A3393" s="462">
        <v>10816</v>
      </c>
      <c r="B3393" s="276" t="s">
        <v>3405</v>
      </c>
      <c r="C3393" s="462" t="s">
        <v>27</v>
      </c>
      <c r="D3393" s="463">
        <v>2882598</v>
      </c>
    </row>
    <row r="3394" spans="1:4">
      <c r="A3394" s="462">
        <v>10817</v>
      </c>
      <c r="B3394" s="276" t="s">
        <v>3406</v>
      </c>
      <c r="C3394" s="462" t="s">
        <v>27</v>
      </c>
      <c r="D3394" s="463">
        <v>127720</v>
      </c>
    </row>
    <row r="3395" spans="1:4">
      <c r="A3395" s="462">
        <v>10818</v>
      </c>
      <c r="B3395" s="276" t="s">
        <v>3407</v>
      </c>
      <c r="C3395" s="462" t="s">
        <v>27</v>
      </c>
      <c r="D3395" s="463">
        <v>202286.01</v>
      </c>
    </row>
    <row r="3396" spans="1:4">
      <c r="A3396" s="462">
        <v>10819</v>
      </c>
      <c r="B3396" s="276" t="s">
        <v>3408</v>
      </c>
      <c r="C3396" s="462" t="s">
        <v>27</v>
      </c>
      <c r="D3396" s="463">
        <v>290279</v>
      </c>
    </row>
    <row r="3397" spans="1:4">
      <c r="A3397" s="462">
        <v>10820</v>
      </c>
      <c r="B3397" s="276" t="s">
        <v>3409</v>
      </c>
      <c r="C3397" s="462" t="s">
        <v>27</v>
      </c>
      <c r="D3397" s="463">
        <v>882161.01</v>
      </c>
    </row>
    <row r="3398" spans="1:4">
      <c r="A3398" s="462">
        <v>10821</v>
      </c>
      <c r="B3398" s="276" t="s">
        <v>3410</v>
      </c>
      <c r="C3398" s="462" t="s">
        <v>27</v>
      </c>
      <c r="D3398" s="463">
        <v>1180918</v>
      </c>
    </row>
    <row r="3399" spans="1:4">
      <c r="A3399" s="462">
        <v>10822</v>
      </c>
      <c r="B3399" s="276" t="s">
        <v>3411</v>
      </c>
      <c r="C3399" s="462" t="s">
        <v>27</v>
      </c>
      <c r="D3399" s="463">
        <v>31947</v>
      </c>
    </row>
    <row r="3400" spans="1:4">
      <c r="A3400" s="462">
        <v>10823</v>
      </c>
      <c r="B3400" s="276" t="s">
        <v>3412</v>
      </c>
      <c r="C3400" s="462" t="s">
        <v>27</v>
      </c>
      <c r="D3400" s="463">
        <v>48263</v>
      </c>
    </row>
    <row r="3401" spans="1:4">
      <c r="A3401" s="462">
        <v>10824</v>
      </c>
      <c r="B3401" s="276" t="s">
        <v>3413</v>
      </c>
      <c r="C3401" s="462" t="s">
        <v>27</v>
      </c>
      <c r="D3401" s="463">
        <v>69529</v>
      </c>
    </row>
    <row r="3402" spans="1:4">
      <c r="A3402" s="462">
        <v>10825</v>
      </c>
      <c r="B3402" s="276" t="s">
        <v>3414</v>
      </c>
      <c r="C3402" s="462" t="s">
        <v>27</v>
      </c>
      <c r="D3402" s="463">
        <v>101879.01</v>
      </c>
    </row>
    <row r="3403" spans="1:4">
      <c r="A3403" s="462">
        <v>10826</v>
      </c>
      <c r="B3403" s="276" t="s">
        <v>3415</v>
      </c>
      <c r="C3403" s="462" t="s">
        <v>27</v>
      </c>
      <c r="D3403" s="463">
        <v>206678</v>
      </c>
    </row>
    <row r="3404" spans="1:4">
      <c r="A3404" s="462">
        <v>10827</v>
      </c>
      <c r="B3404" s="276" t="s">
        <v>3415</v>
      </c>
      <c r="C3404" s="462" t="s">
        <v>97</v>
      </c>
      <c r="D3404" s="463">
        <v>319183</v>
      </c>
    </row>
    <row r="3405" spans="1:4">
      <c r="A3405" s="462">
        <v>10828</v>
      </c>
      <c r="B3405" s="276" t="s">
        <v>3415</v>
      </c>
      <c r="C3405" s="462" t="s">
        <v>27</v>
      </c>
      <c r="D3405" s="463">
        <v>395236</v>
      </c>
    </row>
    <row r="3406" spans="1:4">
      <c r="A3406" s="462">
        <v>11778</v>
      </c>
      <c r="B3406" s="276" t="s">
        <v>3416</v>
      </c>
      <c r="C3406" s="462" t="s">
        <v>27</v>
      </c>
      <c r="D3406" s="463">
        <v>1901160.01</v>
      </c>
    </row>
    <row r="3407" spans="1:4">
      <c r="A3407" s="462">
        <v>11779</v>
      </c>
      <c r="B3407" s="276" t="s">
        <v>3417</v>
      </c>
      <c r="C3407" s="462" t="s">
        <v>27</v>
      </c>
      <c r="D3407" s="463">
        <v>154349240</v>
      </c>
    </row>
    <row r="3408" spans="1:4">
      <c r="A3408" s="462">
        <v>12287</v>
      </c>
      <c r="B3408" s="276" t="s">
        <v>3418</v>
      </c>
      <c r="C3408" s="462" t="s">
        <v>998</v>
      </c>
      <c r="D3408" s="463">
        <v>1520570</v>
      </c>
    </row>
    <row r="3409" spans="1:4">
      <c r="A3409" s="462">
        <v>12446</v>
      </c>
      <c r="B3409" s="276" t="s">
        <v>3419</v>
      </c>
      <c r="C3409" s="462" t="s">
        <v>44</v>
      </c>
      <c r="D3409" s="463">
        <v>219511.49</v>
      </c>
    </row>
    <row r="3410" spans="1:4">
      <c r="A3410" s="462">
        <v>12448</v>
      </c>
      <c r="B3410" s="276" t="s">
        <v>3420</v>
      </c>
      <c r="C3410" s="462" t="s">
        <v>27</v>
      </c>
      <c r="D3410" s="463">
        <v>179541</v>
      </c>
    </row>
    <row r="3411" spans="1:4">
      <c r="A3411" s="462">
        <v>12449</v>
      </c>
      <c r="B3411" s="276" t="s">
        <v>3421</v>
      </c>
      <c r="C3411" s="462" t="s">
        <v>83</v>
      </c>
      <c r="D3411" s="463">
        <v>755510</v>
      </c>
    </row>
    <row r="3412" spans="1:4">
      <c r="A3412" s="462">
        <v>12450</v>
      </c>
      <c r="B3412" s="276" t="s">
        <v>3422</v>
      </c>
      <c r="C3412" s="462" t="s">
        <v>27</v>
      </c>
      <c r="D3412" s="463">
        <v>11830004.199999999</v>
      </c>
    </row>
    <row r="3413" spans="1:4">
      <c r="A3413" s="462">
        <v>12452</v>
      </c>
      <c r="B3413" s="276" t="s">
        <v>3423</v>
      </c>
      <c r="C3413" s="462" t="s">
        <v>27</v>
      </c>
      <c r="D3413" s="463">
        <v>30892</v>
      </c>
    </row>
    <row r="3414" spans="1:4">
      <c r="A3414" s="462">
        <v>12453</v>
      </c>
      <c r="B3414" s="276" t="s">
        <v>3424</v>
      </c>
      <c r="C3414" s="462" t="s">
        <v>27</v>
      </c>
      <c r="D3414" s="463">
        <v>136250.23999999999</v>
      </c>
    </row>
    <row r="3415" spans="1:4">
      <c r="A3415" s="462">
        <v>12454</v>
      </c>
      <c r="B3415" s="276" t="s">
        <v>3425</v>
      </c>
      <c r="C3415" s="462" t="s">
        <v>30</v>
      </c>
      <c r="D3415" s="463">
        <v>108470.88</v>
      </c>
    </row>
    <row r="3416" spans="1:4">
      <c r="A3416" s="462">
        <v>12455</v>
      </c>
      <c r="B3416" s="276" t="s">
        <v>3426</v>
      </c>
      <c r="C3416" s="462" t="s">
        <v>27</v>
      </c>
      <c r="D3416" s="463">
        <v>172500.02</v>
      </c>
    </row>
    <row r="3417" spans="1:4">
      <c r="A3417" s="462">
        <v>12456</v>
      </c>
      <c r="B3417" s="276" t="s">
        <v>3427</v>
      </c>
      <c r="C3417" s="462" t="s">
        <v>27</v>
      </c>
      <c r="D3417" s="463">
        <v>25000</v>
      </c>
    </row>
    <row r="3418" spans="1:4">
      <c r="A3418" s="462">
        <v>12459</v>
      </c>
      <c r="B3418" s="276" t="s">
        <v>3428</v>
      </c>
      <c r="C3418" s="462" t="s">
        <v>27</v>
      </c>
      <c r="D3418" s="463">
        <v>29500</v>
      </c>
    </row>
    <row r="3419" spans="1:4">
      <c r="A3419" s="462">
        <v>12460</v>
      </c>
      <c r="B3419" s="276" t="s">
        <v>3429</v>
      </c>
      <c r="C3419" s="462" t="s">
        <v>27</v>
      </c>
      <c r="D3419" s="463">
        <v>36875.01</v>
      </c>
    </row>
    <row r="3420" spans="1:4">
      <c r="A3420" s="462">
        <v>12461</v>
      </c>
      <c r="B3420" s="276" t="s">
        <v>3430</v>
      </c>
      <c r="C3420" s="462" t="s">
        <v>27</v>
      </c>
      <c r="D3420" s="463">
        <v>49167</v>
      </c>
    </row>
    <row r="3421" spans="1:4">
      <c r="A3421" s="462">
        <v>12462</v>
      </c>
      <c r="B3421" s="276" t="s">
        <v>3431</v>
      </c>
      <c r="C3421" s="462" t="s">
        <v>27</v>
      </c>
      <c r="D3421" s="463">
        <v>61458</v>
      </c>
    </row>
    <row r="3422" spans="1:4">
      <c r="A3422" s="462">
        <v>12463</v>
      </c>
      <c r="B3422" s="276" t="s">
        <v>3432</v>
      </c>
      <c r="C3422" s="462" t="s">
        <v>27</v>
      </c>
      <c r="D3422" s="463">
        <v>98333</v>
      </c>
    </row>
    <row r="3423" spans="1:4">
      <c r="A3423" s="462">
        <v>12465</v>
      </c>
      <c r="B3423" s="276" t="s">
        <v>3433</v>
      </c>
      <c r="C3423" s="462" t="s">
        <v>27</v>
      </c>
      <c r="D3423" s="463">
        <v>853000</v>
      </c>
    </row>
    <row r="3424" spans="1:4">
      <c r="A3424" s="462">
        <v>12466</v>
      </c>
      <c r="B3424" s="276" t="s">
        <v>3434</v>
      </c>
      <c r="C3424" s="462" t="s">
        <v>27</v>
      </c>
      <c r="D3424" s="463">
        <v>292900</v>
      </c>
    </row>
    <row r="3425" spans="1:4">
      <c r="A3425" s="462">
        <v>12467</v>
      </c>
      <c r="B3425" s="276" t="s">
        <v>3435</v>
      </c>
      <c r="C3425" s="462" t="s">
        <v>27</v>
      </c>
      <c r="D3425" s="463">
        <v>284646</v>
      </c>
    </row>
    <row r="3426" spans="1:4">
      <c r="A3426" s="462">
        <v>12468</v>
      </c>
      <c r="B3426" s="276" t="s">
        <v>3436</v>
      </c>
      <c r="C3426" s="462" t="s">
        <v>27</v>
      </c>
      <c r="D3426" s="463">
        <v>478050</v>
      </c>
    </row>
    <row r="3427" spans="1:4">
      <c r="A3427" s="462">
        <v>12469</v>
      </c>
      <c r="B3427" s="276" t="s">
        <v>3437</v>
      </c>
      <c r="C3427" s="462" t="s">
        <v>27</v>
      </c>
      <c r="D3427" s="463">
        <v>21513</v>
      </c>
    </row>
    <row r="3428" spans="1:4">
      <c r="A3428" s="462">
        <v>12470</v>
      </c>
      <c r="B3428" s="276" t="s">
        <v>3438</v>
      </c>
      <c r="C3428" s="462" t="s">
        <v>27</v>
      </c>
      <c r="D3428" s="463">
        <v>223717</v>
      </c>
    </row>
    <row r="3429" spans="1:4">
      <c r="A3429" s="462">
        <v>12471</v>
      </c>
      <c r="B3429" s="276" t="s">
        <v>3439</v>
      </c>
      <c r="C3429" s="462" t="s">
        <v>27</v>
      </c>
      <c r="D3429" s="463">
        <v>411666.14</v>
      </c>
    </row>
    <row r="3430" spans="1:4">
      <c r="A3430" s="462">
        <v>12472</v>
      </c>
      <c r="B3430" s="276" t="s">
        <v>3440</v>
      </c>
      <c r="C3430" s="462" t="s">
        <v>27</v>
      </c>
      <c r="D3430" s="463">
        <v>318189.15999999997</v>
      </c>
    </row>
    <row r="3431" spans="1:4">
      <c r="A3431" s="462">
        <v>12473</v>
      </c>
      <c r="B3431" s="276" t="s">
        <v>3441</v>
      </c>
      <c r="C3431" s="462" t="s">
        <v>27</v>
      </c>
      <c r="D3431" s="463">
        <v>15232000</v>
      </c>
    </row>
    <row r="3432" spans="1:4">
      <c r="A3432" s="462">
        <v>12474</v>
      </c>
      <c r="B3432" s="276" t="s">
        <v>3442</v>
      </c>
      <c r="C3432" s="462" t="s">
        <v>27</v>
      </c>
      <c r="D3432" s="463">
        <v>101999.99</v>
      </c>
    </row>
    <row r="3433" spans="1:4">
      <c r="A3433" s="462">
        <v>12476</v>
      </c>
      <c r="B3433" s="276" t="s">
        <v>3443</v>
      </c>
      <c r="C3433" s="462" t="s">
        <v>30</v>
      </c>
      <c r="D3433" s="463">
        <v>8000.37</v>
      </c>
    </row>
    <row r="3434" spans="1:4">
      <c r="A3434" s="462">
        <v>12477</v>
      </c>
      <c r="B3434" s="276" t="s">
        <v>3444</v>
      </c>
      <c r="C3434" s="462" t="s">
        <v>27</v>
      </c>
      <c r="D3434" s="463">
        <v>162692.04</v>
      </c>
    </row>
    <row r="3435" spans="1:4">
      <c r="A3435" s="462">
        <v>12478</v>
      </c>
      <c r="B3435" s="276" t="s">
        <v>3445</v>
      </c>
      <c r="C3435" s="462" t="s">
        <v>27</v>
      </c>
      <c r="D3435" s="463">
        <v>119000</v>
      </c>
    </row>
    <row r="3436" spans="1:4">
      <c r="A3436" s="462">
        <v>12481</v>
      </c>
      <c r="B3436" s="276" t="s">
        <v>3446</v>
      </c>
      <c r="C3436" s="462" t="s">
        <v>3447</v>
      </c>
      <c r="D3436" s="463">
        <v>690262</v>
      </c>
    </row>
    <row r="3437" spans="1:4">
      <c r="A3437" s="462">
        <v>12482</v>
      </c>
      <c r="B3437" s="276" t="s">
        <v>3448</v>
      </c>
      <c r="C3437" s="462" t="s">
        <v>44</v>
      </c>
      <c r="D3437" s="463">
        <v>0</v>
      </c>
    </row>
    <row r="3438" spans="1:4">
      <c r="A3438" s="462">
        <v>12483</v>
      </c>
      <c r="B3438" s="276" t="s">
        <v>3449</v>
      </c>
      <c r="C3438" s="462" t="s">
        <v>148</v>
      </c>
      <c r="D3438" s="463">
        <v>17850</v>
      </c>
    </row>
    <row r="3439" spans="1:4">
      <c r="A3439" s="462">
        <v>12487</v>
      </c>
      <c r="B3439" s="276" t="s">
        <v>3450</v>
      </c>
      <c r="C3439" s="462" t="s">
        <v>27</v>
      </c>
      <c r="D3439" s="463">
        <v>136955</v>
      </c>
    </row>
    <row r="3440" spans="1:4">
      <c r="A3440" s="462">
        <v>12488</v>
      </c>
      <c r="B3440" s="276" t="s">
        <v>3451</v>
      </c>
      <c r="C3440" s="462" t="s">
        <v>27</v>
      </c>
      <c r="D3440" s="463">
        <v>52707599</v>
      </c>
    </row>
    <row r="3441" spans="1:4">
      <c r="A3441" s="462">
        <v>12490</v>
      </c>
      <c r="B3441" s="276" t="s">
        <v>3452</v>
      </c>
      <c r="C3441" s="462" t="s">
        <v>3453</v>
      </c>
      <c r="D3441" s="463">
        <v>995.01</v>
      </c>
    </row>
    <row r="3442" spans="1:4">
      <c r="A3442" s="462">
        <v>12491</v>
      </c>
      <c r="B3442" s="276" t="s">
        <v>3454</v>
      </c>
      <c r="C3442" s="462" t="s">
        <v>27</v>
      </c>
      <c r="D3442" s="463">
        <v>1189000.3999999999</v>
      </c>
    </row>
    <row r="3443" spans="1:4">
      <c r="A3443" s="462">
        <v>12494</v>
      </c>
      <c r="B3443" s="276" t="s">
        <v>3455</v>
      </c>
      <c r="C3443" s="462" t="s">
        <v>30</v>
      </c>
      <c r="D3443" s="463">
        <v>80257</v>
      </c>
    </row>
    <row r="3444" spans="1:4">
      <c r="A3444" s="462">
        <v>12495</v>
      </c>
      <c r="B3444" s="276" t="s">
        <v>3456</v>
      </c>
      <c r="C3444" s="462" t="s">
        <v>27</v>
      </c>
      <c r="D3444" s="463">
        <v>465633.99</v>
      </c>
    </row>
    <row r="3445" spans="1:4">
      <c r="A3445" s="462">
        <v>12497</v>
      </c>
      <c r="B3445" s="276" t="s">
        <v>3457</v>
      </c>
      <c r="C3445" s="462" t="s">
        <v>27</v>
      </c>
      <c r="D3445" s="463">
        <v>40629</v>
      </c>
    </row>
    <row r="3446" spans="1:4">
      <c r="A3446" s="462">
        <v>12498</v>
      </c>
      <c r="B3446" s="276" t="s">
        <v>3458</v>
      </c>
      <c r="C3446" s="462" t="s">
        <v>27</v>
      </c>
      <c r="D3446" s="463">
        <v>797431</v>
      </c>
    </row>
    <row r="3447" spans="1:4">
      <c r="A3447" s="462">
        <v>12499</v>
      </c>
      <c r="B3447" s="276" t="s">
        <v>3459</v>
      </c>
      <c r="C3447" s="462" t="s">
        <v>27</v>
      </c>
      <c r="D3447" s="463">
        <v>286851.88</v>
      </c>
    </row>
    <row r="3448" spans="1:4">
      <c r="A3448" s="462">
        <v>12500</v>
      </c>
      <c r="B3448" s="276" t="s">
        <v>3460</v>
      </c>
      <c r="C3448" s="462" t="s">
        <v>44</v>
      </c>
      <c r="D3448" s="463">
        <v>6852</v>
      </c>
    </row>
    <row r="3449" spans="1:4">
      <c r="A3449" s="462">
        <v>12502</v>
      </c>
      <c r="B3449" s="276" t="s">
        <v>3461</v>
      </c>
      <c r="C3449" s="462" t="s">
        <v>27</v>
      </c>
      <c r="D3449" s="463">
        <v>100320.57</v>
      </c>
    </row>
    <row r="3450" spans="1:4">
      <c r="A3450" s="462">
        <v>12503</v>
      </c>
      <c r="B3450" s="276" t="s">
        <v>3462</v>
      </c>
      <c r="C3450" s="462" t="s">
        <v>27</v>
      </c>
      <c r="D3450" s="463">
        <v>20999.93</v>
      </c>
    </row>
    <row r="3451" spans="1:4">
      <c r="A3451" s="462">
        <v>12504</v>
      </c>
      <c r="B3451" s="276" t="s">
        <v>3463</v>
      </c>
      <c r="C3451" s="462" t="s">
        <v>27</v>
      </c>
      <c r="D3451" s="463">
        <v>156200</v>
      </c>
    </row>
    <row r="3452" spans="1:4">
      <c r="A3452" s="462">
        <v>12512</v>
      </c>
      <c r="B3452" s="276" t="s">
        <v>3464</v>
      </c>
      <c r="C3452" s="462" t="s">
        <v>593</v>
      </c>
      <c r="D3452" s="463">
        <v>982682521</v>
      </c>
    </row>
    <row r="3453" spans="1:4">
      <c r="A3453" s="462">
        <v>12513</v>
      </c>
      <c r="B3453" s="276" t="s">
        <v>3465</v>
      </c>
      <c r="C3453" s="462" t="s">
        <v>27</v>
      </c>
      <c r="D3453" s="463">
        <v>26263598</v>
      </c>
    </row>
    <row r="3454" spans="1:4">
      <c r="A3454" s="462">
        <v>12514</v>
      </c>
      <c r="B3454" s="276" t="s">
        <v>3466</v>
      </c>
      <c r="C3454" s="462" t="s">
        <v>27</v>
      </c>
      <c r="D3454" s="463">
        <v>23714618</v>
      </c>
    </row>
    <row r="3455" spans="1:4">
      <c r="A3455" s="462">
        <v>12515</v>
      </c>
      <c r="B3455" s="276" t="s">
        <v>3467</v>
      </c>
      <c r="C3455" s="462" t="s">
        <v>27</v>
      </c>
      <c r="D3455" s="463">
        <v>14383530</v>
      </c>
    </row>
    <row r="3456" spans="1:4">
      <c r="A3456" s="462">
        <v>12516</v>
      </c>
      <c r="B3456" s="276" t="s">
        <v>3468</v>
      </c>
      <c r="C3456" s="462" t="s">
        <v>27</v>
      </c>
      <c r="D3456" s="463">
        <v>13373042</v>
      </c>
    </row>
    <row r="3457" spans="1:4">
      <c r="A3457" s="462">
        <v>12517</v>
      </c>
      <c r="B3457" s="276" t="s">
        <v>3469</v>
      </c>
      <c r="C3457" s="462" t="s">
        <v>27</v>
      </c>
      <c r="D3457" s="463">
        <v>7273697</v>
      </c>
    </row>
    <row r="3458" spans="1:4">
      <c r="A3458" s="462">
        <v>12518</v>
      </c>
      <c r="B3458" s="276" t="s">
        <v>3470</v>
      </c>
      <c r="C3458" s="462" t="s">
        <v>27</v>
      </c>
      <c r="D3458" s="463">
        <v>35688100</v>
      </c>
    </row>
    <row r="3459" spans="1:4">
      <c r="A3459" s="462">
        <v>12519</v>
      </c>
      <c r="B3459" s="276" t="s">
        <v>3471</v>
      </c>
      <c r="C3459" s="462" t="s">
        <v>27</v>
      </c>
      <c r="D3459" s="463">
        <v>9058392</v>
      </c>
    </row>
    <row r="3460" spans="1:4">
      <c r="A3460" s="462">
        <v>12520</v>
      </c>
      <c r="B3460" s="276" t="s">
        <v>3472</v>
      </c>
      <c r="C3460" s="462" t="s">
        <v>27</v>
      </c>
      <c r="D3460" s="463">
        <v>15202845</v>
      </c>
    </row>
    <row r="3461" spans="1:4">
      <c r="A3461" s="462">
        <v>12521</v>
      </c>
      <c r="B3461" s="276" t="s">
        <v>3473</v>
      </c>
      <c r="C3461" s="462" t="s">
        <v>27</v>
      </c>
      <c r="D3461" s="463">
        <v>6554816</v>
      </c>
    </row>
    <row r="3462" spans="1:4">
      <c r="A3462" s="462">
        <v>12522</v>
      </c>
      <c r="B3462" s="276" t="s">
        <v>3474</v>
      </c>
      <c r="C3462" s="462" t="s">
        <v>27</v>
      </c>
      <c r="D3462" s="463">
        <v>22750674.66</v>
      </c>
    </row>
    <row r="3463" spans="1:4">
      <c r="A3463" s="462">
        <v>12523</v>
      </c>
      <c r="B3463" s="276" t="s">
        <v>3475</v>
      </c>
      <c r="C3463" s="462" t="s">
        <v>27</v>
      </c>
      <c r="D3463" s="463">
        <v>2285082.0099999998</v>
      </c>
    </row>
    <row r="3464" spans="1:4">
      <c r="A3464" s="462">
        <v>12524</v>
      </c>
      <c r="B3464" s="276" t="s">
        <v>3476</v>
      </c>
      <c r="C3464" s="462" t="s">
        <v>27</v>
      </c>
      <c r="D3464" s="463">
        <v>2794905.17</v>
      </c>
    </row>
    <row r="3465" spans="1:4">
      <c r="A3465" s="462">
        <v>12525</v>
      </c>
      <c r="B3465" s="276" t="s">
        <v>3477</v>
      </c>
      <c r="C3465" s="462" t="s">
        <v>27</v>
      </c>
      <c r="D3465" s="463">
        <v>19798188</v>
      </c>
    </row>
    <row r="3466" spans="1:4">
      <c r="A3466" s="462">
        <v>12526</v>
      </c>
      <c r="B3466" s="276" t="s">
        <v>3478</v>
      </c>
      <c r="C3466" s="462" t="s">
        <v>27</v>
      </c>
      <c r="D3466" s="463">
        <v>15259123.52</v>
      </c>
    </row>
    <row r="3467" spans="1:4">
      <c r="A3467" s="462">
        <v>12527</v>
      </c>
      <c r="B3467" s="276" t="s">
        <v>3479</v>
      </c>
      <c r="C3467" s="462" t="s">
        <v>27</v>
      </c>
      <c r="D3467" s="463">
        <v>29883282.02</v>
      </c>
    </row>
    <row r="3468" spans="1:4">
      <c r="A3468" s="462">
        <v>12528</v>
      </c>
      <c r="B3468" s="276" t="s">
        <v>3480</v>
      </c>
      <c r="C3468" s="462" t="s">
        <v>27</v>
      </c>
      <c r="D3468" s="463">
        <v>13901672.82</v>
      </c>
    </row>
    <row r="3469" spans="1:4">
      <c r="A3469" s="462">
        <v>12529</v>
      </c>
      <c r="B3469" s="276" t="s">
        <v>3481</v>
      </c>
      <c r="C3469" s="462" t="s">
        <v>27</v>
      </c>
      <c r="D3469" s="463">
        <v>20711399.010000002</v>
      </c>
    </row>
    <row r="3470" spans="1:4">
      <c r="A3470" s="462">
        <v>12530</v>
      </c>
      <c r="B3470" s="276" t="s">
        <v>3482</v>
      </c>
      <c r="C3470" s="462" t="s">
        <v>27</v>
      </c>
      <c r="D3470" s="463">
        <v>15649623</v>
      </c>
    </row>
    <row r="3471" spans="1:4">
      <c r="A3471" s="462">
        <v>12531</v>
      </c>
      <c r="B3471" s="276" t="s">
        <v>3483</v>
      </c>
      <c r="C3471" s="462" t="s">
        <v>27</v>
      </c>
      <c r="D3471" s="463">
        <v>27029513.629999999</v>
      </c>
    </row>
    <row r="3472" spans="1:4">
      <c r="A3472" s="462">
        <v>12532</v>
      </c>
      <c r="B3472" s="276" t="s">
        <v>3484</v>
      </c>
      <c r="C3472" s="462" t="s">
        <v>27</v>
      </c>
      <c r="D3472" s="463">
        <v>20083229.010000002</v>
      </c>
    </row>
    <row r="3473" spans="1:4">
      <c r="A3473" s="462">
        <v>12533</v>
      </c>
      <c r="B3473" s="276" t="s">
        <v>3485</v>
      </c>
      <c r="C3473" s="462" t="s">
        <v>27</v>
      </c>
      <c r="D3473" s="463">
        <v>15012086.810000001</v>
      </c>
    </row>
    <row r="3474" spans="1:4">
      <c r="A3474" s="462">
        <v>12534</v>
      </c>
      <c r="B3474" s="276" t="s">
        <v>3486</v>
      </c>
      <c r="C3474" s="462" t="s">
        <v>27</v>
      </c>
      <c r="D3474" s="463">
        <v>29105208.309999999</v>
      </c>
    </row>
    <row r="3475" spans="1:4">
      <c r="A3475" s="462">
        <v>12535</v>
      </c>
      <c r="B3475" s="276" t="s">
        <v>3487</v>
      </c>
      <c r="C3475" s="462" t="s">
        <v>27</v>
      </c>
      <c r="D3475" s="463">
        <v>12526982</v>
      </c>
    </row>
    <row r="3476" spans="1:4">
      <c r="A3476" s="462">
        <v>12536</v>
      </c>
      <c r="B3476" s="276" t="s">
        <v>3488</v>
      </c>
      <c r="C3476" s="462" t="s">
        <v>27</v>
      </c>
      <c r="D3476" s="463">
        <v>12526982</v>
      </c>
    </row>
    <row r="3477" spans="1:4">
      <c r="A3477" s="462">
        <v>12537</v>
      </c>
      <c r="B3477" s="276" t="s">
        <v>3489</v>
      </c>
      <c r="C3477" s="462" t="s">
        <v>27</v>
      </c>
      <c r="D3477" s="463">
        <v>4936920.87</v>
      </c>
    </row>
    <row r="3478" spans="1:4">
      <c r="A3478" s="462">
        <v>12538</v>
      </c>
      <c r="B3478" s="276" t="s">
        <v>3490</v>
      </c>
      <c r="C3478" s="462" t="s">
        <v>27</v>
      </c>
      <c r="D3478" s="463">
        <v>11152292</v>
      </c>
    </row>
    <row r="3479" spans="1:4">
      <c r="A3479" s="462">
        <v>12539</v>
      </c>
      <c r="B3479" s="276" t="s">
        <v>3491</v>
      </c>
      <c r="C3479" s="462" t="s">
        <v>27</v>
      </c>
      <c r="D3479" s="463">
        <v>17496803.239999998</v>
      </c>
    </row>
    <row r="3480" spans="1:4">
      <c r="A3480" s="462">
        <v>12540</v>
      </c>
      <c r="B3480" s="276" t="s">
        <v>3492</v>
      </c>
      <c r="C3480" s="462" t="s">
        <v>27</v>
      </c>
      <c r="D3480" s="463">
        <v>21439711.010000002</v>
      </c>
    </row>
    <row r="3481" spans="1:4">
      <c r="A3481" s="462">
        <v>12541</v>
      </c>
      <c r="B3481" s="276" t="s">
        <v>3493</v>
      </c>
      <c r="C3481" s="462" t="s">
        <v>27</v>
      </c>
      <c r="D3481" s="463">
        <v>2528082.0099999998</v>
      </c>
    </row>
    <row r="3482" spans="1:4">
      <c r="A3482" s="462">
        <v>12543</v>
      </c>
      <c r="B3482" s="276" t="s">
        <v>3494</v>
      </c>
      <c r="C3482" s="462" t="s">
        <v>27</v>
      </c>
      <c r="D3482" s="463">
        <v>6363576.8099999996</v>
      </c>
    </row>
    <row r="3483" spans="1:4">
      <c r="A3483" s="462">
        <v>12544</v>
      </c>
      <c r="B3483" s="276" t="s">
        <v>3495</v>
      </c>
      <c r="C3483" s="462" t="s">
        <v>27</v>
      </c>
      <c r="D3483" s="463">
        <v>5608005.9000000004</v>
      </c>
    </row>
    <row r="3484" spans="1:4">
      <c r="A3484" s="462">
        <v>12545</v>
      </c>
      <c r="B3484" s="276" t="s">
        <v>3496</v>
      </c>
      <c r="C3484" s="462" t="s">
        <v>27</v>
      </c>
      <c r="D3484" s="463">
        <v>5598902.2300000004</v>
      </c>
    </row>
    <row r="3485" spans="1:4">
      <c r="A3485" s="462">
        <v>12546</v>
      </c>
      <c r="B3485" s="276" t="s">
        <v>3497</v>
      </c>
      <c r="C3485" s="462" t="s">
        <v>27</v>
      </c>
      <c r="D3485" s="463">
        <v>91660497</v>
      </c>
    </row>
    <row r="3486" spans="1:4">
      <c r="A3486" s="462">
        <v>12547</v>
      </c>
      <c r="B3486" s="276" t="s">
        <v>3498</v>
      </c>
      <c r="C3486" s="462" t="s">
        <v>27</v>
      </c>
      <c r="D3486" s="463">
        <v>28030944</v>
      </c>
    </row>
    <row r="3487" spans="1:4">
      <c r="A3487" s="462">
        <v>12548</v>
      </c>
      <c r="B3487" s="276" t="s">
        <v>3499</v>
      </c>
      <c r="C3487" s="462" t="s">
        <v>27</v>
      </c>
      <c r="D3487" s="463">
        <v>27029514</v>
      </c>
    </row>
    <row r="3488" spans="1:4">
      <c r="A3488" s="462">
        <v>12550</v>
      </c>
      <c r="B3488" s="276" t="s">
        <v>3500</v>
      </c>
      <c r="C3488" s="462" t="s">
        <v>27</v>
      </c>
      <c r="D3488" s="463">
        <v>196659</v>
      </c>
    </row>
    <row r="3489" spans="1:4">
      <c r="A3489" s="462">
        <v>12556</v>
      </c>
      <c r="B3489" s="276" t="s">
        <v>3501</v>
      </c>
      <c r="C3489" s="462" t="s">
        <v>27</v>
      </c>
      <c r="D3489" s="463">
        <v>637</v>
      </c>
    </row>
    <row r="3490" spans="1:4">
      <c r="A3490" s="462">
        <v>12557</v>
      </c>
      <c r="B3490" s="276" t="s">
        <v>3502</v>
      </c>
      <c r="C3490" s="462" t="s">
        <v>27</v>
      </c>
      <c r="D3490" s="463">
        <v>128990</v>
      </c>
    </row>
    <row r="3491" spans="1:4">
      <c r="A3491" s="462">
        <v>12558</v>
      </c>
      <c r="B3491" s="276" t="s">
        <v>3503</v>
      </c>
      <c r="C3491" s="462" t="s">
        <v>30</v>
      </c>
      <c r="D3491" s="463">
        <v>163211.51</v>
      </c>
    </row>
    <row r="3492" spans="1:4">
      <c r="A3492" s="462">
        <v>12559</v>
      </c>
      <c r="B3492" s="276" t="s">
        <v>3504</v>
      </c>
      <c r="C3492" s="462" t="s">
        <v>30</v>
      </c>
      <c r="D3492" s="463">
        <v>200507.48</v>
      </c>
    </row>
    <row r="3493" spans="1:4">
      <c r="A3493" s="462">
        <v>12560</v>
      </c>
      <c r="B3493" s="276" t="s">
        <v>3505</v>
      </c>
      <c r="C3493" s="462" t="s">
        <v>30</v>
      </c>
      <c r="D3493" s="463">
        <v>244007.04000000001</v>
      </c>
    </row>
    <row r="3494" spans="1:4">
      <c r="A3494" s="462">
        <v>12561</v>
      </c>
      <c r="B3494" s="276" t="s">
        <v>3506</v>
      </c>
      <c r="C3494" s="462" t="s">
        <v>30</v>
      </c>
      <c r="D3494" s="463">
        <v>220182.76</v>
      </c>
    </row>
    <row r="3495" spans="1:4">
      <c r="A3495" s="462">
        <v>12562</v>
      </c>
      <c r="B3495" s="276" t="s">
        <v>3507</v>
      </c>
      <c r="C3495" s="462" t="s">
        <v>30</v>
      </c>
      <c r="D3495" s="463">
        <v>265658.06</v>
      </c>
    </row>
    <row r="3496" spans="1:4">
      <c r="A3496" s="462">
        <v>12564</v>
      </c>
      <c r="B3496" s="276" t="s">
        <v>3508</v>
      </c>
      <c r="C3496" s="462" t="s">
        <v>27</v>
      </c>
      <c r="D3496" s="463">
        <v>59900.01</v>
      </c>
    </row>
    <row r="3497" spans="1:4">
      <c r="A3497" s="462">
        <v>12565</v>
      </c>
      <c r="B3497" s="276" t="s">
        <v>3509</v>
      </c>
      <c r="C3497" s="462" t="s">
        <v>27</v>
      </c>
      <c r="D3497" s="463">
        <v>18135.009999999998</v>
      </c>
    </row>
    <row r="3498" spans="1:4">
      <c r="A3498" s="462">
        <v>12566</v>
      </c>
      <c r="B3498" s="276" t="s">
        <v>3510</v>
      </c>
      <c r="C3498" s="462" t="s">
        <v>60</v>
      </c>
      <c r="D3498" s="463">
        <v>55524</v>
      </c>
    </row>
    <row r="3499" spans="1:4">
      <c r="A3499" s="462">
        <v>12567</v>
      </c>
      <c r="B3499" s="276" t="s">
        <v>3511</v>
      </c>
      <c r="C3499" s="462" t="s">
        <v>27</v>
      </c>
      <c r="D3499" s="463">
        <v>75.010000000000005</v>
      </c>
    </row>
    <row r="3500" spans="1:4">
      <c r="A3500" s="462">
        <v>12568</v>
      </c>
      <c r="B3500" s="276" t="s">
        <v>3512</v>
      </c>
      <c r="C3500" s="462" t="s">
        <v>27</v>
      </c>
      <c r="D3500" s="463">
        <v>283.01</v>
      </c>
    </row>
    <row r="3501" spans="1:4">
      <c r="A3501" s="462">
        <v>12569</v>
      </c>
      <c r="B3501" s="276" t="s">
        <v>3513</v>
      </c>
      <c r="C3501" s="462" t="s">
        <v>83</v>
      </c>
      <c r="D3501" s="463">
        <v>479548</v>
      </c>
    </row>
    <row r="3502" spans="1:4">
      <c r="A3502" s="462">
        <v>12571</v>
      </c>
      <c r="B3502" s="276" t="s">
        <v>3514</v>
      </c>
      <c r="C3502" s="462" t="s">
        <v>27</v>
      </c>
      <c r="D3502" s="463">
        <v>20334.009999999998</v>
      </c>
    </row>
    <row r="3503" spans="1:4">
      <c r="A3503" s="462">
        <v>12572</v>
      </c>
      <c r="B3503" s="276" t="s">
        <v>3515</v>
      </c>
      <c r="C3503" s="462" t="s">
        <v>27</v>
      </c>
      <c r="D3503" s="463">
        <v>21684644</v>
      </c>
    </row>
    <row r="3504" spans="1:4">
      <c r="A3504" s="462">
        <v>12574</v>
      </c>
      <c r="B3504" s="276" t="s">
        <v>3516</v>
      </c>
      <c r="C3504" s="462" t="s">
        <v>27</v>
      </c>
      <c r="D3504" s="463">
        <v>0</v>
      </c>
    </row>
    <row r="3505" spans="1:4">
      <c r="A3505" s="462">
        <v>12575</v>
      </c>
      <c r="B3505" s="276" t="s">
        <v>3517</v>
      </c>
      <c r="C3505" s="462" t="s">
        <v>27</v>
      </c>
      <c r="D3505" s="463">
        <v>0</v>
      </c>
    </row>
    <row r="3506" spans="1:4">
      <c r="A3506" s="462">
        <v>12576</v>
      </c>
      <c r="B3506" s="276" t="s">
        <v>3518</v>
      </c>
      <c r="C3506" s="462" t="s">
        <v>27</v>
      </c>
      <c r="D3506" s="463">
        <v>0</v>
      </c>
    </row>
    <row r="3507" spans="1:4">
      <c r="A3507" s="462">
        <v>12577</v>
      </c>
      <c r="B3507" s="276" t="s">
        <v>3519</v>
      </c>
      <c r="C3507" s="462" t="s">
        <v>27</v>
      </c>
      <c r="D3507" s="463">
        <v>0</v>
      </c>
    </row>
    <row r="3508" spans="1:4">
      <c r="A3508" s="462">
        <v>12578</v>
      </c>
      <c r="B3508" s="276" t="s">
        <v>3520</v>
      </c>
      <c r="C3508" s="462" t="s">
        <v>27</v>
      </c>
      <c r="D3508" s="463">
        <v>0</v>
      </c>
    </row>
    <row r="3509" spans="1:4">
      <c r="A3509" s="462">
        <v>12579</v>
      </c>
      <c r="B3509" s="276" t="s">
        <v>3521</v>
      </c>
      <c r="C3509" s="462" t="s">
        <v>27</v>
      </c>
      <c r="D3509" s="463">
        <v>0</v>
      </c>
    </row>
    <row r="3510" spans="1:4">
      <c r="A3510" s="462">
        <v>12581</v>
      </c>
      <c r="B3510" s="276" t="s">
        <v>3522</v>
      </c>
      <c r="C3510" s="462" t="s">
        <v>27</v>
      </c>
      <c r="D3510" s="463">
        <v>832518</v>
      </c>
    </row>
    <row r="3511" spans="1:4">
      <c r="A3511" s="462">
        <v>12582</v>
      </c>
      <c r="B3511" s="276" t="s">
        <v>3523</v>
      </c>
      <c r="C3511" s="462" t="s">
        <v>27</v>
      </c>
      <c r="D3511" s="463">
        <v>0</v>
      </c>
    </row>
    <row r="3512" spans="1:4">
      <c r="A3512" s="462">
        <v>12583</v>
      </c>
      <c r="B3512" s="276" t="s">
        <v>3524</v>
      </c>
      <c r="C3512" s="462" t="s">
        <v>27</v>
      </c>
      <c r="D3512" s="463">
        <v>22441360.449999999</v>
      </c>
    </row>
    <row r="3513" spans="1:4">
      <c r="A3513" s="462">
        <v>12584</v>
      </c>
      <c r="B3513" s="276" t="s">
        <v>3525</v>
      </c>
      <c r="C3513" s="462" t="s">
        <v>27</v>
      </c>
      <c r="D3513" s="463">
        <v>5014124</v>
      </c>
    </row>
    <row r="3514" spans="1:4">
      <c r="A3514" s="462">
        <v>12585</v>
      </c>
      <c r="B3514" s="276" t="s">
        <v>3526</v>
      </c>
      <c r="C3514" s="462" t="s">
        <v>27</v>
      </c>
      <c r="D3514" s="463">
        <v>5110798.01</v>
      </c>
    </row>
    <row r="3515" spans="1:4">
      <c r="A3515" s="462">
        <v>12586</v>
      </c>
      <c r="B3515" s="276" t="s">
        <v>3527</v>
      </c>
      <c r="C3515" s="462" t="s">
        <v>27</v>
      </c>
      <c r="D3515" s="463">
        <v>1002257</v>
      </c>
    </row>
    <row r="3516" spans="1:4">
      <c r="A3516" s="462">
        <v>12587</v>
      </c>
      <c r="B3516" s="276" t="s">
        <v>3528</v>
      </c>
      <c r="C3516" s="462" t="s">
        <v>27</v>
      </c>
      <c r="D3516" s="463">
        <v>29578</v>
      </c>
    </row>
    <row r="3517" spans="1:4">
      <c r="A3517" s="462">
        <v>12588</v>
      </c>
      <c r="B3517" s="276" t="s">
        <v>3529</v>
      </c>
      <c r="C3517" s="462" t="s">
        <v>27</v>
      </c>
      <c r="D3517" s="463">
        <v>36134</v>
      </c>
    </row>
    <row r="3518" spans="1:4">
      <c r="A3518" s="462">
        <v>12589</v>
      </c>
      <c r="B3518" s="276" t="s">
        <v>3530</v>
      </c>
      <c r="C3518" s="462" t="s">
        <v>27</v>
      </c>
      <c r="D3518" s="463">
        <v>450355</v>
      </c>
    </row>
    <row r="3519" spans="1:4">
      <c r="A3519" s="462">
        <v>12590</v>
      </c>
      <c r="B3519" s="276" t="s">
        <v>3531</v>
      </c>
      <c r="C3519" s="462" t="s">
        <v>27</v>
      </c>
      <c r="D3519" s="463">
        <v>347465.99</v>
      </c>
    </row>
    <row r="3520" spans="1:4">
      <c r="A3520" s="462">
        <v>12591</v>
      </c>
      <c r="B3520" s="276" t="s">
        <v>3532</v>
      </c>
      <c r="C3520" s="462" t="s">
        <v>27</v>
      </c>
      <c r="D3520" s="463">
        <v>294012</v>
      </c>
    </row>
    <row r="3521" spans="1:4">
      <c r="A3521" s="462">
        <v>12593</v>
      </c>
      <c r="B3521" s="276" t="s">
        <v>3533</v>
      </c>
      <c r="C3521" s="462" t="s">
        <v>27</v>
      </c>
      <c r="D3521" s="463">
        <v>303119</v>
      </c>
    </row>
    <row r="3522" spans="1:4">
      <c r="A3522" s="462">
        <v>12594</v>
      </c>
      <c r="B3522" s="276" t="s">
        <v>3534</v>
      </c>
      <c r="C3522" s="462" t="s">
        <v>27</v>
      </c>
      <c r="D3522" s="463">
        <v>607212.01</v>
      </c>
    </row>
    <row r="3523" spans="1:4">
      <c r="A3523" s="462">
        <v>12595</v>
      </c>
      <c r="B3523" s="276" t="s">
        <v>3535</v>
      </c>
      <c r="C3523" s="462" t="s">
        <v>27</v>
      </c>
      <c r="D3523" s="463">
        <v>840761</v>
      </c>
    </row>
    <row r="3524" spans="1:4">
      <c r="A3524" s="462">
        <v>12596</v>
      </c>
      <c r="B3524" s="276" t="s">
        <v>3536</v>
      </c>
      <c r="C3524" s="462" t="s">
        <v>44</v>
      </c>
      <c r="D3524" s="463">
        <v>91473</v>
      </c>
    </row>
    <row r="3525" spans="1:4">
      <c r="A3525" s="462">
        <v>12598</v>
      </c>
      <c r="B3525" s="276" t="s">
        <v>3537</v>
      </c>
      <c r="C3525" s="462" t="s">
        <v>30</v>
      </c>
      <c r="D3525" s="463">
        <v>543887</v>
      </c>
    </row>
    <row r="3526" spans="1:4">
      <c r="A3526" s="462">
        <v>12599</v>
      </c>
      <c r="B3526" s="276" t="s">
        <v>3538</v>
      </c>
      <c r="C3526" s="462" t="s">
        <v>30</v>
      </c>
      <c r="D3526" s="463">
        <v>649733</v>
      </c>
    </row>
    <row r="3527" spans="1:4">
      <c r="A3527" s="462">
        <v>12600</v>
      </c>
      <c r="B3527" s="276" t="s">
        <v>3539</v>
      </c>
      <c r="C3527" s="462" t="s">
        <v>30</v>
      </c>
      <c r="D3527" s="463">
        <v>4343317</v>
      </c>
    </row>
    <row r="3528" spans="1:4">
      <c r="A3528" s="462">
        <v>12601</v>
      </c>
      <c r="B3528" s="276" t="s">
        <v>3540</v>
      </c>
      <c r="C3528" s="462" t="s">
        <v>27</v>
      </c>
      <c r="D3528" s="463">
        <v>502884</v>
      </c>
    </row>
    <row r="3529" spans="1:4">
      <c r="A3529" s="462">
        <v>12602</v>
      </c>
      <c r="B3529" s="276" t="s">
        <v>3541</v>
      </c>
      <c r="C3529" s="462" t="s">
        <v>27</v>
      </c>
      <c r="D3529" s="463">
        <v>736427</v>
      </c>
    </row>
    <row r="3530" spans="1:4">
      <c r="A3530" s="462">
        <v>12603</v>
      </c>
      <c r="B3530" s="276" t="s">
        <v>3542</v>
      </c>
      <c r="C3530" s="462" t="s">
        <v>27</v>
      </c>
      <c r="D3530" s="463">
        <v>259293</v>
      </c>
    </row>
    <row r="3531" spans="1:4">
      <c r="A3531" s="462">
        <v>12604</v>
      </c>
      <c r="B3531" s="276" t="s">
        <v>3543</v>
      </c>
      <c r="C3531" s="462" t="s">
        <v>27</v>
      </c>
      <c r="D3531" s="463">
        <v>64130</v>
      </c>
    </row>
    <row r="3532" spans="1:4">
      <c r="A3532" s="462">
        <v>12605</v>
      </c>
      <c r="B3532" s="276" t="s">
        <v>3544</v>
      </c>
      <c r="C3532" s="462" t="s">
        <v>27</v>
      </c>
      <c r="D3532" s="463">
        <v>66788</v>
      </c>
    </row>
    <row r="3533" spans="1:4">
      <c r="A3533" s="462">
        <v>12606</v>
      </c>
      <c r="B3533" s="276" t="s">
        <v>3545</v>
      </c>
      <c r="C3533" s="462" t="s">
        <v>27</v>
      </c>
      <c r="D3533" s="463">
        <v>84192</v>
      </c>
    </row>
    <row r="3534" spans="1:4">
      <c r="A3534" s="462">
        <v>12607</v>
      </c>
      <c r="B3534" s="276" t="s">
        <v>3546</v>
      </c>
      <c r="C3534" s="462" t="s">
        <v>27</v>
      </c>
      <c r="D3534" s="463">
        <v>70013</v>
      </c>
    </row>
    <row r="3535" spans="1:4">
      <c r="A3535" s="462">
        <v>12608</v>
      </c>
      <c r="B3535" s="276" t="s">
        <v>3547</v>
      </c>
      <c r="C3535" s="462" t="s">
        <v>27</v>
      </c>
      <c r="D3535" s="463">
        <v>91391</v>
      </c>
    </row>
    <row r="3536" spans="1:4">
      <c r="A3536" s="462">
        <v>12609</v>
      </c>
      <c r="B3536" s="276" t="s">
        <v>3548</v>
      </c>
      <c r="C3536" s="462" t="s">
        <v>27</v>
      </c>
      <c r="D3536" s="463">
        <v>50234.01</v>
      </c>
    </row>
    <row r="3537" spans="1:4">
      <c r="A3537" s="462">
        <v>12610</v>
      </c>
      <c r="B3537" s="276" t="s">
        <v>3549</v>
      </c>
      <c r="C3537" s="462" t="s">
        <v>27</v>
      </c>
      <c r="D3537" s="463">
        <v>296895</v>
      </c>
    </row>
    <row r="3538" spans="1:4">
      <c r="A3538" s="462">
        <v>12614</v>
      </c>
      <c r="B3538" s="276" t="s">
        <v>3550</v>
      </c>
      <c r="C3538" s="462" t="s">
        <v>83</v>
      </c>
      <c r="D3538" s="463">
        <v>265825</v>
      </c>
    </row>
    <row r="3539" spans="1:4">
      <c r="A3539" s="462">
        <v>12615</v>
      </c>
      <c r="B3539" s="276" t="s">
        <v>3551</v>
      </c>
      <c r="C3539" s="462" t="s">
        <v>44</v>
      </c>
      <c r="D3539" s="463">
        <v>194230</v>
      </c>
    </row>
    <row r="3540" spans="1:4">
      <c r="A3540" s="462">
        <v>12616</v>
      </c>
      <c r="B3540" s="276" t="s">
        <v>3552</v>
      </c>
      <c r="C3540" s="462" t="s">
        <v>44</v>
      </c>
      <c r="D3540" s="463">
        <v>114395</v>
      </c>
    </row>
    <row r="3541" spans="1:4">
      <c r="A3541" s="462">
        <v>12619</v>
      </c>
      <c r="B3541" s="276" t="s">
        <v>3553</v>
      </c>
      <c r="C3541" s="462" t="s">
        <v>27</v>
      </c>
      <c r="D3541" s="463">
        <v>2716356</v>
      </c>
    </row>
    <row r="3542" spans="1:4">
      <c r="A3542" s="462">
        <v>12620</v>
      </c>
      <c r="B3542" s="276" t="s">
        <v>3554</v>
      </c>
      <c r="C3542" s="462" t="s">
        <v>27</v>
      </c>
      <c r="D3542" s="463">
        <v>3305150.01</v>
      </c>
    </row>
    <row r="3543" spans="1:4">
      <c r="A3543" s="462">
        <v>12621</v>
      </c>
      <c r="B3543" s="276" t="s">
        <v>3555</v>
      </c>
      <c r="C3543" s="462" t="s">
        <v>27</v>
      </c>
      <c r="D3543" s="463">
        <v>3013794</v>
      </c>
    </row>
    <row r="3544" spans="1:4">
      <c r="A3544" s="462">
        <v>12622</v>
      </c>
      <c r="B3544" s="276" t="s">
        <v>3556</v>
      </c>
      <c r="C3544" s="462" t="s">
        <v>27</v>
      </c>
      <c r="D3544" s="463">
        <v>1568584.01</v>
      </c>
    </row>
    <row r="3545" spans="1:4">
      <c r="A3545" s="462">
        <v>12623</v>
      </c>
      <c r="B3545" s="276" t="s">
        <v>3557</v>
      </c>
      <c r="C3545" s="462" t="s">
        <v>27</v>
      </c>
      <c r="D3545" s="463">
        <v>871706</v>
      </c>
    </row>
    <row r="3546" spans="1:4">
      <c r="A3546" s="462">
        <v>12624</v>
      </c>
      <c r="B3546" s="276" t="s">
        <v>3558</v>
      </c>
      <c r="C3546" s="462" t="s">
        <v>27</v>
      </c>
      <c r="D3546" s="463">
        <v>1106560</v>
      </c>
    </row>
    <row r="3547" spans="1:4">
      <c r="A3547" s="462">
        <v>12626</v>
      </c>
      <c r="B3547" s="276" t="s">
        <v>3559</v>
      </c>
      <c r="C3547" s="462" t="s">
        <v>44</v>
      </c>
      <c r="D3547" s="463">
        <v>0</v>
      </c>
    </row>
    <row r="3548" spans="1:4">
      <c r="A3548" s="462">
        <v>12627</v>
      </c>
      <c r="B3548" s="276" t="s">
        <v>3560</v>
      </c>
      <c r="C3548" s="462" t="s">
        <v>30</v>
      </c>
      <c r="D3548" s="463">
        <v>0</v>
      </c>
    </row>
    <row r="3549" spans="1:4">
      <c r="A3549" s="462">
        <v>12628</v>
      </c>
      <c r="B3549" s="276" t="s">
        <v>3561</v>
      </c>
      <c r="C3549" s="462" t="s">
        <v>30</v>
      </c>
      <c r="D3549" s="463">
        <v>0</v>
      </c>
    </row>
    <row r="3550" spans="1:4">
      <c r="A3550" s="462">
        <v>12629</v>
      </c>
      <c r="B3550" s="276" t="s">
        <v>3562</v>
      </c>
      <c r="C3550" s="462" t="s">
        <v>30</v>
      </c>
      <c r="D3550" s="463">
        <v>21401</v>
      </c>
    </row>
    <row r="3551" spans="1:4">
      <c r="A3551" s="462">
        <v>12630</v>
      </c>
      <c r="B3551" s="276" t="s">
        <v>3563</v>
      </c>
      <c r="C3551" s="462" t="s">
        <v>30</v>
      </c>
      <c r="D3551" s="463">
        <v>37018.26</v>
      </c>
    </row>
    <row r="3552" spans="1:4">
      <c r="A3552" s="462">
        <v>12631</v>
      </c>
      <c r="B3552" s="276" t="s">
        <v>3564</v>
      </c>
      <c r="C3552" s="462" t="s">
        <v>30</v>
      </c>
      <c r="D3552" s="463">
        <v>30824.3</v>
      </c>
    </row>
    <row r="3553" spans="1:4">
      <c r="A3553" s="462">
        <v>12632</v>
      </c>
      <c r="B3553" s="276" t="s">
        <v>3565</v>
      </c>
      <c r="C3553" s="462" t="s">
        <v>44</v>
      </c>
      <c r="D3553" s="463">
        <v>14617</v>
      </c>
    </row>
    <row r="3554" spans="1:4">
      <c r="A3554" s="462">
        <v>12633</v>
      </c>
      <c r="B3554" s="276" t="s">
        <v>3566</v>
      </c>
      <c r="C3554" s="462" t="s">
        <v>30</v>
      </c>
      <c r="D3554" s="463">
        <v>1312853.01</v>
      </c>
    </row>
    <row r="3555" spans="1:4">
      <c r="A3555" s="462">
        <v>12634</v>
      </c>
      <c r="B3555" s="276" t="s">
        <v>3567</v>
      </c>
      <c r="C3555" s="462" t="s">
        <v>27</v>
      </c>
      <c r="D3555" s="463">
        <v>8396294</v>
      </c>
    </row>
    <row r="3556" spans="1:4">
      <c r="A3556" s="462">
        <v>12635</v>
      </c>
      <c r="B3556" s="276" t="s">
        <v>3568</v>
      </c>
      <c r="C3556" s="462" t="s">
        <v>27</v>
      </c>
      <c r="D3556" s="463">
        <v>20587000</v>
      </c>
    </row>
    <row r="3557" spans="1:4">
      <c r="A3557" s="462">
        <v>12636</v>
      </c>
      <c r="B3557" s="276" t="s">
        <v>3569</v>
      </c>
      <c r="C3557" s="462" t="s">
        <v>97</v>
      </c>
      <c r="D3557" s="463">
        <v>5728779</v>
      </c>
    </row>
    <row r="3558" spans="1:4">
      <c r="A3558" s="462">
        <v>12637</v>
      </c>
      <c r="B3558" s="276" t="s">
        <v>3570</v>
      </c>
      <c r="C3558" s="462" t="s">
        <v>27</v>
      </c>
      <c r="D3558" s="463">
        <v>3831562</v>
      </c>
    </row>
    <row r="3559" spans="1:4">
      <c r="A3559" s="462">
        <v>12638</v>
      </c>
      <c r="B3559" s="276" t="s">
        <v>3571</v>
      </c>
      <c r="C3559" s="462" t="s">
        <v>27</v>
      </c>
      <c r="D3559" s="463">
        <v>1374450</v>
      </c>
    </row>
    <row r="3560" spans="1:4">
      <c r="A3560" s="462">
        <v>12639</v>
      </c>
      <c r="B3560" s="276" t="s">
        <v>3572</v>
      </c>
      <c r="C3560" s="462" t="s">
        <v>27</v>
      </c>
      <c r="D3560" s="463">
        <v>662235</v>
      </c>
    </row>
    <row r="3561" spans="1:4">
      <c r="A3561" s="462">
        <v>12640</v>
      </c>
      <c r="B3561" s="276" t="s">
        <v>3573</v>
      </c>
      <c r="C3561" s="462" t="s">
        <v>27</v>
      </c>
      <c r="D3561" s="463">
        <v>189805</v>
      </c>
    </row>
    <row r="3562" spans="1:4">
      <c r="A3562" s="462">
        <v>12641</v>
      </c>
      <c r="B3562" s="276" t="s">
        <v>3574</v>
      </c>
      <c r="C3562" s="462" t="s">
        <v>27</v>
      </c>
      <c r="D3562" s="463">
        <v>19992</v>
      </c>
    </row>
    <row r="3563" spans="1:4">
      <c r="A3563" s="462">
        <v>12642</v>
      </c>
      <c r="B3563" s="276" t="s">
        <v>3575</v>
      </c>
      <c r="C3563" s="462" t="s">
        <v>27</v>
      </c>
      <c r="D3563" s="463">
        <v>394604</v>
      </c>
    </row>
    <row r="3564" spans="1:4">
      <c r="A3564" s="462">
        <v>12643</v>
      </c>
      <c r="B3564" s="276" t="s">
        <v>3576</v>
      </c>
      <c r="C3564" s="462" t="s">
        <v>27</v>
      </c>
      <c r="D3564" s="463">
        <v>392755</v>
      </c>
    </row>
    <row r="3565" spans="1:4">
      <c r="A3565" s="462">
        <v>12644</v>
      </c>
      <c r="B3565" s="276" t="s">
        <v>3577</v>
      </c>
      <c r="C3565" s="462" t="s">
        <v>30</v>
      </c>
      <c r="D3565" s="463">
        <v>2804999</v>
      </c>
    </row>
    <row r="3566" spans="1:4">
      <c r="A3566" s="462">
        <v>12645</v>
      </c>
      <c r="B3566" s="276" t="s">
        <v>3578</v>
      </c>
      <c r="C3566" s="462" t="s">
        <v>27</v>
      </c>
      <c r="D3566" s="463">
        <v>152920900.02000001</v>
      </c>
    </row>
    <row r="3567" spans="1:4">
      <c r="A3567" s="462">
        <v>12646</v>
      </c>
      <c r="B3567" s="276" t="s">
        <v>3579</v>
      </c>
      <c r="C3567" s="462" t="s">
        <v>593</v>
      </c>
      <c r="D3567" s="463">
        <v>273700000</v>
      </c>
    </row>
    <row r="3568" spans="1:4">
      <c r="A3568" s="462">
        <v>12647</v>
      </c>
      <c r="B3568" s="276" t="s">
        <v>3580</v>
      </c>
      <c r="C3568" s="462" t="s">
        <v>27</v>
      </c>
      <c r="D3568" s="463">
        <v>656880</v>
      </c>
    </row>
    <row r="3569" spans="1:4">
      <c r="A3569" s="462">
        <v>12648</v>
      </c>
      <c r="B3569" s="276" t="s">
        <v>3581</v>
      </c>
      <c r="C3569" s="462" t="s">
        <v>593</v>
      </c>
      <c r="D3569" s="463">
        <v>399140197</v>
      </c>
    </row>
    <row r="3570" spans="1:4">
      <c r="A3570" s="462">
        <v>12649</v>
      </c>
      <c r="B3570" s="276" t="s">
        <v>3582</v>
      </c>
      <c r="C3570" s="462" t="s">
        <v>27</v>
      </c>
      <c r="D3570" s="463">
        <v>2915500</v>
      </c>
    </row>
    <row r="3571" spans="1:4">
      <c r="A3571" s="462">
        <v>12650</v>
      </c>
      <c r="B3571" s="276" t="s">
        <v>3583</v>
      </c>
      <c r="C3571" s="462" t="s">
        <v>27</v>
      </c>
      <c r="D3571" s="463">
        <v>0</v>
      </c>
    </row>
    <row r="3572" spans="1:4">
      <c r="A3572" s="462">
        <v>12651</v>
      </c>
      <c r="B3572" s="276" t="s">
        <v>3584</v>
      </c>
      <c r="C3572" s="462" t="s">
        <v>27</v>
      </c>
      <c r="D3572" s="463">
        <v>117347698.01000001</v>
      </c>
    </row>
    <row r="3573" spans="1:4">
      <c r="A3573" s="462">
        <v>12652</v>
      </c>
      <c r="B3573" s="276" t="s">
        <v>3585</v>
      </c>
      <c r="C3573" s="462" t="s">
        <v>27</v>
      </c>
      <c r="D3573" s="463">
        <v>19040000</v>
      </c>
    </row>
    <row r="3574" spans="1:4">
      <c r="A3574" s="462">
        <v>12653</v>
      </c>
      <c r="B3574" s="276" t="s">
        <v>3586</v>
      </c>
      <c r="C3574" s="462" t="s">
        <v>27</v>
      </c>
      <c r="D3574" s="463">
        <v>170170</v>
      </c>
    </row>
    <row r="3575" spans="1:4">
      <c r="A3575" s="462">
        <v>12654</v>
      </c>
      <c r="B3575" s="276" t="s">
        <v>3587</v>
      </c>
      <c r="C3575" s="462" t="s">
        <v>27</v>
      </c>
      <c r="D3575" s="463">
        <v>208726</v>
      </c>
    </row>
    <row r="3576" spans="1:4">
      <c r="A3576" s="462">
        <v>12655</v>
      </c>
      <c r="B3576" s="276" t="s">
        <v>3588</v>
      </c>
      <c r="C3576" s="462" t="s">
        <v>44</v>
      </c>
      <c r="D3576" s="463">
        <v>9916</v>
      </c>
    </row>
    <row r="3577" spans="1:4">
      <c r="A3577" s="462">
        <v>12656</v>
      </c>
      <c r="B3577" s="276" t="s">
        <v>3589</v>
      </c>
      <c r="C3577" s="462" t="s">
        <v>44</v>
      </c>
      <c r="D3577" s="463">
        <v>46410</v>
      </c>
    </row>
    <row r="3578" spans="1:4">
      <c r="A3578" s="462">
        <v>12657</v>
      </c>
      <c r="B3578" s="276" t="s">
        <v>3590</v>
      </c>
      <c r="C3578" s="462" t="s">
        <v>30</v>
      </c>
      <c r="D3578" s="463">
        <v>7231.63</v>
      </c>
    </row>
    <row r="3579" spans="1:4">
      <c r="A3579" s="462">
        <v>12658</v>
      </c>
      <c r="B3579" s="276" t="s">
        <v>3591</v>
      </c>
      <c r="C3579" s="462" t="s">
        <v>44</v>
      </c>
      <c r="D3579" s="463">
        <v>3371.27</v>
      </c>
    </row>
    <row r="3580" spans="1:4">
      <c r="A3580" s="462">
        <v>12659</v>
      </c>
      <c r="B3580" s="276" t="s">
        <v>3592</v>
      </c>
      <c r="C3580" s="462" t="s">
        <v>44</v>
      </c>
      <c r="D3580" s="463">
        <v>16263.34</v>
      </c>
    </row>
    <row r="3581" spans="1:4">
      <c r="A3581" s="462">
        <v>12660</v>
      </c>
      <c r="B3581" s="276" t="s">
        <v>3593</v>
      </c>
      <c r="C3581" s="462" t="s">
        <v>27</v>
      </c>
      <c r="D3581" s="463">
        <v>1874250</v>
      </c>
    </row>
    <row r="3582" spans="1:4">
      <c r="A3582" s="462">
        <v>12661</v>
      </c>
      <c r="B3582" s="276" t="s">
        <v>3594</v>
      </c>
      <c r="C3582" s="462" t="s">
        <v>27</v>
      </c>
      <c r="D3582" s="463">
        <v>2229822</v>
      </c>
    </row>
    <row r="3583" spans="1:4">
      <c r="A3583" s="462">
        <v>12662</v>
      </c>
      <c r="B3583" s="276" t="s">
        <v>3595</v>
      </c>
      <c r="C3583" s="462" t="s">
        <v>27</v>
      </c>
      <c r="D3583" s="463">
        <v>3150000</v>
      </c>
    </row>
    <row r="3584" spans="1:4">
      <c r="A3584" s="462">
        <v>12663</v>
      </c>
      <c r="B3584" s="276" t="s">
        <v>3596</v>
      </c>
      <c r="C3584" s="462" t="s">
        <v>27</v>
      </c>
      <c r="D3584" s="463">
        <v>16946</v>
      </c>
    </row>
    <row r="3585" spans="1:4">
      <c r="A3585" s="462">
        <v>12664</v>
      </c>
      <c r="B3585" s="276" t="s">
        <v>3597</v>
      </c>
      <c r="C3585" s="462" t="s">
        <v>44</v>
      </c>
      <c r="D3585" s="463">
        <v>226960</v>
      </c>
    </row>
    <row r="3586" spans="1:4">
      <c r="A3586" s="462">
        <v>12665</v>
      </c>
      <c r="B3586" s="276" t="s">
        <v>3598</v>
      </c>
      <c r="C3586" s="462" t="s">
        <v>27</v>
      </c>
      <c r="D3586" s="463">
        <v>636333.71</v>
      </c>
    </row>
    <row r="3587" spans="1:4">
      <c r="A3587" s="462">
        <v>12666</v>
      </c>
      <c r="B3587" s="276" t="s">
        <v>3599</v>
      </c>
      <c r="C3587" s="462" t="s">
        <v>27</v>
      </c>
      <c r="D3587" s="463">
        <v>2686743.66</v>
      </c>
    </row>
    <row r="3588" spans="1:4">
      <c r="A3588" s="462">
        <v>12668</v>
      </c>
      <c r="B3588" s="276" t="s">
        <v>3600</v>
      </c>
      <c r="C3588" s="462" t="s">
        <v>27</v>
      </c>
      <c r="D3588" s="463">
        <v>917564.27</v>
      </c>
    </row>
    <row r="3589" spans="1:4">
      <c r="A3589" s="462">
        <v>12669</v>
      </c>
      <c r="B3589" s="276" t="s">
        <v>3601</v>
      </c>
      <c r="C3589" s="462" t="s">
        <v>27</v>
      </c>
      <c r="D3589" s="463">
        <v>171258.85</v>
      </c>
    </row>
    <row r="3590" spans="1:4">
      <c r="A3590" s="462">
        <v>12670</v>
      </c>
      <c r="B3590" s="276" t="s">
        <v>3602</v>
      </c>
      <c r="C3590" s="462" t="s">
        <v>27</v>
      </c>
      <c r="D3590" s="463">
        <v>313922</v>
      </c>
    </row>
    <row r="3591" spans="1:4">
      <c r="A3591" s="462">
        <v>12671</v>
      </c>
      <c r="B3591" s="276" t="s">
        <v>3603</v>
      </c>
      <c r="C3591" s="462" t="s">
        <v>27</v>
      </c>
      <c r="D3591" s="463">
        <v>593601</v>
      </c>
    </row>
    <row r="3592" spans="1:4">
      <c r="A3592" s="462">
        <v>12672</v>
      </c>
      <c r="B3592" s="276" t="s">
        <v>3604</v>
      </c>
      <c r="C3592" s="462" t="s">
        <v>30</v>
      </c>
      <c r="D3592" s="463">
        <v>423718</v>
      </c>
    </row>
    <row r="3593" spans="1:4">
      <c r="A3593" s="462">
        <v>12673</v>
      </c>
      <c r="B3593" s="276" t="s">
        <v>3605</v>
      </c>
      <c r="C3593" s="462" t="s">
        <v>44</v>
      </c>
      <c r="D3593" s="463">
        <v>113630.99</v>
      </c>
    </row>
    <row r="3594" spans="1:4">
      <c r="A3594" s="462">
        <v>12674</v>
      </c>
      <c r="B3594" s="276" t="s">
        <v>3606</v>
      </c>
      <c r="C3594" s="462" t="s">
        <v>32</v>
      </c>
      <c r="D3594" s="463">
        <v>800</v>
      </c>
    </row>
    <row r="3595" spans="1:4">
      <c r="A3595" s="462">
        <v>12675</v>
      </c>
      <c r="B3595" s="276" t="s">
        <v>3607</v>
      </c>
      <c r="C3595" s="462" t="s">
        <v>27</v>
      </c>
      <c r="D3595" s="463">
        <v>35129</v>
      </c>
    </row>
    <row r="3596" spans="1:4">
      <c r="A3596" s="462">
        <v>12676</v>
      </c>
      <c r="B3596" s="276" t="s">
        <v>3608</v>
      </c>
      <c r="C3596" s="462" t="s">
        <v>27</v>
      </c>
      <c r="D3596" s="463">
        <v>469336</v>
      </c>
    </row>
    <row r="3597" spans="1:4">
      <c r="A3597" s="462">
        <v>12677</v>
      </c>
      <c r="B3597" s="276" t="s">
        <v>3609</v>
      </c>
      <c r="C3597" s="462" t="s">
        <v>27</v>
      </c>
      <c r="D3597" s="463">
        <v>46008.01</v>
      </c>
    </row>
    <row r="3598" spans="1:4">
      <c r="A3598" s="462">
        <v>12678</v>
      </c>
      <c r="B3598" s="276" t="s">
        <v>3610</v>
      </c>
      <c r="C3598" s="462" t="s">
        <v>27</v>
      </c>
      <c r="D3598" s="463">
        <v>875543</v>
      </c>
    </row>
    <row r="3599" spans="1:4">
      <c r="A3599" s="462">
        <v>12679</v>
      </c>
      <c r="B3599" s="276" t="s">
        <v>3611</v>
      </c>
      <c r="C3599" s="462" t="s">
        <v>27</v>
      </c>
      <c r="D3599" s="463">
        <v>438634</v>
      </c>
    </row>
    <row r="3600" spans="1:4">
      <c r="A3600" s="462">
        <v>12680</v>
      </c>
      <c r="B3600" s="276" t="s">
        <v>3612</v>
      </c>
      <c r="C3600" s="462" t="s">
        <v>27</v>
      </c>
      <c r="D3600" s="463">
        <v>325974</v>
      </c>
    </row>
    <row r="3601" spans="1:4">
      <c r="A3601" s="462">
        <v>12681</v>
      </c>
      <c r="B3601" s="276" t="s">
        <v>3613</v>
      </c>
      <c r="C3601" s="462" t="s">
        <v>27</v>
      </c>
      <c r="D3601" s="463">
        <v>213546</v>
      </c>
    </row>
    <row r="3602" spans="1:4">
      <c r="A3602" s="462">
        <v>12682</v>
      </c>
      <c r="B3602" s="276" t="s">
        <v>3614</v>
      </c>
      <c r="C3602" s="462" t="s">
        <v>30</v>
      </c>
      <c r="D3602" s="463">
        <v>4959</v>
      </c>
    </row>
    <row r="3603" spans="1:4">
      <c r="A3603" s="462">
        <v>12683</v>
      </c>
      <c r="B3603" s="276" t="s">
        <v>3615</v>
      </c>
      <c r="C3603" s="462" t="s">
        <v>27</v>
      </c>
      <c r="D3603" s="463">
        <v>13482</v>
      </c>
    </row>
    <row r="3604" spans="1:4">
      <c r="A3604" s="462">
        <v>12684</v>
      </c>
      <c r="B3604" s="276" t="s">
        <v>3616</v>
      </c>
      <c r="C3604" s="462" t="s">
        <v>32</v>
      </c>
      <c r="D3604" s="463">
        <v>1152</v>
      </c>
    </row>
    <row r="3605" spans="1:4">
      <c r="A3605" s="462">
        <v>12685</v>
      </c>
      <c r="B3605" s="276" t="s">
        <v>3617</v>
      </c>
      <c r="C3605" s="462" t="s">
        <v>27</v>
      </c>
      <c r="D3605" s="463">
        <v>544999.77</v>
      </c>
    </row>
    <row r="3606" spans="1:4">
      <c r="A3606" s="462">
        <v>12686</v>
      </c>
      <c r="B3606" s="276" t="s">
        <v>3618</v>
      </c>
      <c r="C3606" s="462" t="s">
        <v>27</v>
      </c>
      <c r="D3606" s="463">
        <v>357999.6</v>
      </c>
    </row>
    <row r="3607" spans="1:4">
      <c r="A3607" s="462">
        <v>12687</v>
      </c>
      <c r="B3607" s="276" t="s">
        <v>3619</v>
      </c>
      <c r="C3607" s="462" t="s">
        <v>27</v>
      </c>
      <c r="D3607" s="463">
        <v>1802405</v>
      </c>
    </row>
    <row r="3608" spans="1:4">
      <c r="A3608" s="462">
        <v>12688</v>
      </c>
      <c r="B3608" s="276" t="s">
        <v>3620</v>
      </c>
      <c r="C3608" s="462" t="s">
        <v>27</v>
      </c>
      <c r="D3608" s="463">
        <v>1168141</v>
      </c>
    </row>
    <row r="3609" spans="1:4">
      <c r="A3609" s="462">
        <v>12689</v>
      </c>
      <c r="B3609" s="276" t="s">
        <v>3621</v>
      </c>
      <c r="C3609" s="462" t="s">
        <v>30</v>
      </c>
      <c r="D3609" s="463">
        <v>30208</v>
      </c>
    </row>
    <row r="3610" spans="1:4">
      <c r="A3610" s="462">
        <v>12690</v>
      </c>
      <c r="B3610" s="276" t="s">
        <v>3622</v>
      </c>
      <c r="C3610" s="462" t="s">
        <v>97</v>
      </c>
      <c r="D3610" s="463">
        <v>140420</v>
      </c>
    </row>
    <row r="3611" spans="1:4">
      <c r="A3611" s="462">
        <v>12691</v>
      </c>
      <c r="B3611" s="276" t="s">
        <v>3623</v>
      </c>
      <c r="C3611" s="462" t="s">
        <v>148</v>
      </c>
      <c r="D3611" s="463">
        <v>16095</v>
      </c>
    </row>
    <row r="3612" spans="1:4">
      <c r="A3612" s="462">
        <v>12692</v>
      </c>
      <c r="B3612" s="276" t="s">
        <v>3624</v>
      </c>
      <c r="C3612" s="462" t="s">
        <v>27</v>
      </c>
      <c r="D3612" s="463">
        <v>16090</v>
      </c>
    </row>
    <row r="3613" spans="1:4">
      <c r="A3613" s="462">
        <v>12693</v>
      </c>
      <c r="B3613" s="276" t="s">
        <v>3625</v>
      </c>
      <c r="C3613" s="462" t="s">
        <v>27</v>
      </c>
      <c r="D3613" s="463">
        <v>11389</v>
      </c>
    </row>
    <row r="3614" spans="1:4">
      <c r="A3614" s="462">
        <v>12694</v>
      </c>
      <c r="B3614" s="276" t="s">
        <v>3626</v>
      </c>
      <c r="C3614" s="462" t="s">
        <v>27</v>
      </c>
      <c r="D3614" s="463">
        <v>12582</v>
      </c>
    </row>
    <row r="3615" spans="1:4">
      <c r="A3615" s="462">
        <v>12695</v>
      </c>
      <c r="B3615" s="276" t="s">
        <v>3627</v>
      </c>
      <c r="C3615" s="462" t="s">
        <v>27</v>
      </c>
      <c r="D3615" s="463">
        <v>10906</v>
      </c>
    </row>
    <row r="3616" spans="1:4">
      <c r="A3616" s="462">
        <v>12696</v>
      </c>
      <c r="B3616" s="276" t="s">
        <v>3628</v>
      </c>
      <c r="C3616" s="462" t="s">
        <v>27</v>
      </c>
      <c r="D3616" s="463">
        <v>15559</v>
      </c>
    </row>
    <row r="3617" spans="1:4">
      <c r="A3617" s="462">
        <v>12697</v>
      </c>
      <c r="B3617" s="276" t="s">
        <v>3629</v>
      </c>
      <c r="C3617" s="462" t="s">
        <v>27</v>
      </c>
      <c r="D3617" s="463">
        <v>9844</v>
      </c>
    </row>
    <row r="3618" spans="1:4">
      <c r="A3618" s="462">
        <v>12698</v>
      </c>
      <c r="B3618" s="276" t="s">
        <v>3630</v>
      </c>
      <c r="C3618" s="462" t="s">
        <v>27</v>
      </c>
      <c r="D3618" s="463">
        <v>22625.01</v>
      </c>
    </row>
    <row r="3619" spans="1:4">
      <c r="A3619" s="462">
        <v>12699</v>
      </c>
      <c r="B3619" s="276" t="s">
        <v>3631</v>
      </c>
      <c r="C3619" s="462" t="s">
        <v>27</v>
      </c>
      <c r="D3619" s="463">
        <v>23106</v>
      </c>
    </row>
    <row r="3620" spans="1:4">
      <c r="A3620" s="462">
        <v>12700</v>
      </c>
      <c r="B3620" s="276" t="s">
        <v>3632</v>
      </c>
      <c r="C3620" s="462" t="s">
        <v>27</v>
      </c>
      <c r="D3620" s="463">
        <v>38318</v>
      </c>
    </row>
    <row r="3621" spans="1:4">
      <c r="A3621" s="462">
        <v>12701</v>
      </c>
      <c r="B3621" s="276" t="s">
        <v>3633</v>
      </c>
      <c r="C3621" s="462" t="s">
        <v>27</v>
      </c>
      <c r="D3621" s="463">
        <v>202206</v>
      </c>
    </row>
    <row r="3622" spans="1:4">
      <c r="A3622" s="462">
        <v>12702</v>
      </c>
      <c r="B3622" s="276" t="s">
        <v>3634</v>
      </c>
      <c r="C3622" s="462" t="s">
        <v>27</v>
      </c>
      <c r="D3622" s="463">
        <v>100328</v>
      </c>
    </row>
    <row r="3623" spans="1:4">
      <c r="A3623" s="462">
        <v>12703</v>
      </c>
      <c r="B3623" s="276" t="s">
        <v>3635</v>
      </c>
      <c r="C3623" s="462" t="s">
        <v>27</v>
      </c>
      <c r="D3623" s="463">
        <v>67873.009999999995</v>
      </c>
    </row>
    <row r="3624" spans="1:4">
      <c r="A3624" s="462">
        <v>12705</v>
      </c>
      <c r="B3624" s="276" t="s">
        <v>3636</v>
      </c>
      <c r="C3624" s="462" t="s">
        <v>27</v>
      </c>
      <c r="D3624" s="463">
        <v>17067777</v>
      </c>
    </row>
    <row r="3625" spans="1:4">
      <c r="A3625" s="462">
        <v>12706</v>
      </c>
      <c r="B3625" s="276" t="s">
        <v>3637</v>
      </c>
      <c r="C3625" s="462" t="s">
        <v>27</v>
      </c>
      <c r="D3625" s="463">
        <v>72590</v>
      </c>
    </row>
    <row r="3626" spans="1:4">
      <c r="A3626" s="462">
        <v>12707</v>
      </c>
      <c r="B3626" s="276" t="s">
        <v>3638</v>
      </c>
      <c r="C3626" s="462" t="s">
        <v>27</v>
      </c>
      <c r="D3626" s="463">
        <v>347004</v>
      </c>
    </row>
    <row r="3627" spans="1:4">
      <c r="A3627" s="462">
        <v>12708</v>
      </c>
      <c r="B3627" s="276" t="s">
        <v>3639</v>
      </c>
      <c r="C3627" s="462" t="s">
        <v>27</v>
      </c>
      <c r="D3627" s="463">
        <v>86957</v>
      </c>
    </row>
    <row r="3628" spans="1:4">
      <c r="A3628" s="462">
        <v>12709</v>
      </c>
      <c r="B3628" s="276" t="s">
        <v>3640</v>
      </c>
      <c r="C3628" s="462" t="s">
        <v>30</v>
      </c>
      <c r="D3628" s="463">
        <v>447570</v>
      </c>
    </row>
    <row r="3629" spans="1:4">
      <c r="A3629" s="462">
        <v>12710</v>
      </c>
      <c r="B3629" s="276" t="s">
        <v>3641</v>
      </c>
      <c r="C3629" s="462" t="s">
        <v>27</v>
      </c>
      <c r="D3629" s="463">
        <v>840851</v>
      </c>
    </row>
    <row r="3630" spans="1:4">
      <c r="A3630" s="462">
        <v>12711</v>
      </c>
      <c r="B3630" s="276" t="s">
        <v>3642</v>
      </c>
      <c r="C3630" s="462" t="s">
        <v>27</v>
      </c>
      <c r="D3630" s="463">
        <v>637517</v>
      </c>
    </row>
    <row r="3631" spans="1:4">
      <c r="A3631" s="462">
        <v>12713</v>
      </c>
      <c r="B3631" s="276" t="s">
        <v>3643</v>
      </c>
      <c r="C3631" s="462" t="s">
        <v>27</v>
      </c>
      <c r="D3631" s="463">
        <v>1045597</v>
      </c>
    </row>
    <row r="3632" spans="1:4">
      <c r="A3632" s="462">
        <v>12714</v>
      </c>
      <c r="B3632" s="276" t="s">
        <v>3644</v>
      </c>
      <c r="C3632" s="462" t="s">
        <v>27</v>
      </c>
      <c r="D3632" s="463">
        <v>1731625</v>
      </c>
    </row>
    <row r="3633" spans="1:4">
      <c r="A3633" s="462">
        <v>12715</v>
      </c>
      <c r="B3633" s="276" t="s">
        <v>3645</v>
      </c>
      <c r="C3633" s="462" t="s">
        <v>27</v>
      </c>
      <c r="D3633" s="463">
        <v>1227</v>
      </c>
    </row>
    <row r="3634" spans="1:4">
      <c r="A3634" s="462">
        <v>12716</v>
      </c>
      <c r="B3634" s="276" t="s">
        <v>3646</v>
      </c>
      <c r="C3634" s="462" t="s">
        <v>27</v>
      </c>
      <c r="D3634" s="463">
        <v>14505</v>
      </c>
    </row>
    <row r="3635" spans="1:4">
      <c r="A3635" s="462">
        <v>12717</v>
      </c>
      <c r="B3635" s="276" t="s">
        <v>3647</v>
      </c>
      <c r="C3635" s="462" t="s">
        <v>27</v>
      </c>
      <c r="D3635" s="463">
        <v>6560470</v>
      </c>
    </row>
    <row r="3636" spans="1:4">
      <c r="A3636" s="462">
        <v>12718</v>
      </c>
      <c r="B3636" s="276" t="s">
        <v>3648</v>
      </c>
      <c r="C3636" s="462" t="s">
        <v>27</v>
      </c>
      <c r="D3636" s="463">
        <v>367126.9</v>
      </c>
    </row>
    <row r="3637" spans="1:4">
      <c r="A3637" s="462">
        <v>12719</v>
      </c>
      <c r="B3637" s="276" t="s">
        <v>3649</v>
      </c>
      <c r="C3637" s="462" t="s">
        <v>27</v>
      </c>
      <c r="D3637" s="463">
        <v>824098.8</v>
      </c>
    </row>
    <row r="3638" spans="1:4">
      <c r="A3638" s="462">
        <v>12720</v>
      </c>
      <c r="B3638" s="276" t="s">
        <v>3650</v>
      </c>
      <c r="C3638" s="462" t="s">
        <v>27</v>
      </c>
      <c r="D3638" s="463">
        <v>148050</v>
      </c>
    </row>
    <row r="3639" spans="1:4">
      <c r="A3639" s="462">
        <v>12721</v>
      </c>
      <c r="B3639" s="276" t="s">
        <v>3651</v>
      </c>
      <c r="C3639" s="462" t="s">
        <v>27</v>
      </c>
      <c r="D3639" s="463">
        <v>22320</v>
      </c>
    </row>
    <row r="3640" spans="1:4">
      <c r="A3640" s="462">
        <v>12722</v>
      </c>
      <c r="B3640" s="276" t="s">
        <v>3652</v>
      </c>
      <c r="C3640" s="462" t="s">
        <v>27</v>
      </c>
      <c r="D3640" s="463">
        <v>742018.43</v>
      </c>
    </row>
    <row r="3641" spans="1:4">
      <c r="A3641" s="462">
        <v>12723</v>
      </c>
      <c r="B3641" s="276" t="s">
        <v>3653</v>
      </c>
      <c r="C3641" s="462" t="s">
        <v>27</v>
      </c>
      <c r="D3641" s="463">
        <v>79334</v>
      </c>
    </row>
    <row r="3642" spans="1:4">
      <c r="A3642" s="462">
        <v>12724</v>
      </c>
      <c r="B3642" s="276" t="s">
        <v>3654</v>
      </c>
      <c r="C3642" s="462" t="s">
        <v>27</v>
      </c>
      <c r="D3642" s="463">
        <v>128578.31</v>
      </c>
    </row>
    <row r="3643" spans="1:4">
      <c r="A3643" s="462">
        <v>12725</v>
      </c>
      <c r="B3643" s="276" t="s">
        <v>3655</v>
      </c>
      <c r="C3643" s="462" t="s">
        <v>27</v>
      </c>
      <c r="D3643" s="463">
        <v>331720</v>
      </c>
    </row>
    <row r="3644" spans="1:4">
      <c r="A3644" s="462">
        <v>12726</v>
      </c>
      <c r="B3644" s="276" t="s">
        <v>3656</v>
      </c>
      <c r="C3644" s="462" t="s">
        <v>27</v>
      </c>
      <c r="D3644" s="463">
        <v>25774.21</v>
      </c>
    </row>
    <row r="3645" spans="1:4">
      <c r="A3645" s="462">
        <v>12727</v>
      </c>
      <c r="B3645" s="276" t="s">
        <v>3657</v>
      </c>
      <c r="C3645" s="462" t="s">
        <v>27</v>
      </c>
      <c r="D3645" s="463">
        <v>39528.230000000003</v>
      </c>
    </row>
    <row r="3646" spans="1:4">
      <c r="A3646" s="462">
        <v>12728</v>
      </c>
      <c r="B3646" s="276" t="s">
        <v>3658</v>
      </c>
      <c r="C3646" s="462" t="s">
        <v>27</v>
      </c>
      <c r="D3646" s="463">
        <v>59266</v>
      </c>
    </row>
    <row r="3647" spans="1:4">
      <c r="A3647" s="462">
        <v>12729</v>
      </c>
      <c r="B3647" s="276" t="s">
        <v>3659</v>
      </c>
      <c r="C3647" s="462" t="s">
        <v>27</v>
      </c>
      <c r="D3647" s="463">
        <v>22777.79</v>
      </c>
    </row>
    <row r="3648" spans="1:4">
      <c r="A3648" s="462">
        <v>12730</v>
      </c>
      <c r="B3648" s="276" t="s">
        <v>3660</v>
      </c>
      <c r="C3648" s="462" t="s">
        <v>27</v>
      </c>
      <c r="D3648" s="463">
        <v>298441</v>
      </c>
    </row>
    <row r="3649" spans="1:4">
      <c r="A3649" s="462">
        <v>12731</v>
      </c>
      <c r="B3649" s="276" t="s">
        <v>3661</v>
      </c>
      <c r="C3649" s="462" t="s">
        <v>97</v>
      </c>
      <c r="D3649" s="463">
        <v>634617.48</v>
      </c>
    </row>
    <row r="3650" spans="1:4">
      <c r="A3650" s="462">
        <v>12732</v>
      </c>
      <c r="B3650" s="276" t="s">
        <v>3662</v>
      </c>
      <c r="C3650" s="462" t="s">
        <v>27</v>
      </c>
      <c r="D3650" s="463">
        <v>80762.92</v>
      </c>
    </row>
    <row r="3651" spans="1:4">
      <c r="A3651" s="462">
        <v>12733</v>
      </c>
      <c r="B3651" s="276" t="s">
        <v>3663</v>
      </c>
      <c r="C3651" s="462" t="s">
        <v>27</v>
      </c>
      <c r="D3651" s="463">
        <v>120000</v>
      </c>
    </row>
    <row r="3652" spans="1:4">
      <c r="A3652" s="462">
        <v>12734</v>
      </c>
      <c r="B3652" s="276" t="s">
        <v>3664</v>
      </c>
      <c r="C3652" s="462" t="s">
        <v>44</v>
      </c>
      <c r="D3652" s="463">
        <v>773647.39</v>
      </c>
    </row>
    <row r="3653" spans="1:4">
      <c r="A3653" s="462">
        <v>12735</v>
      </c>
      <c r="B3653" s="276" t="s">
        <v>3665</v>
      </c>
      <c r="C3653" s="462" t="s">
        <v>44</v>
      </c>
      <c r="D3653" s="463">
        <v>596171.65</v>
      </c>
    </row>
    <row r="3654" spans="1:4">
      <c r="A3654" s="462">
        <v>12736</v>
      </c>
      <c r="B3654" s="276" t="s">
        <v>3666</v>
      </c>
      <c r="C3654" s="462" t="s">
        <v>27</v>
      </c>
      <c r="D3654" s="463">
        <v>138089186.02000001</v>
      </c>
    </row>
    <row r="3655" spans="1:4">
      <c r="A3655" s="462">
        <v>12737</v>
      </c>
      <c r="B3655" s="276" t="s">
        <v>3667</v>
      </c>
      <c r="C3655" s="462" t="s">
        <v>27</v>
      </c>
      <c r="D3655" s="463">
        <v>53410243.840000004</v>
      </c>
    </row>
    <row r="3656" spans="1:4">
      <c r="A3656" s="462">
        <v>12738</v>
      </c>
      <c r="B3656" s="276" t="s">
        <v>3668</v>
      </c>
      <c r="C3656" s="462" t="s">
        <v>27</v>
      </c>
      <c r="D3656" s="463">
        <v>5416880</v>
      </c>
    </row>
    <row r="3657" spans="1:4">
      <c r="A3657" s="462">
        <v>12739</v>
      </c>
      <c r="B3657" s="276" t="s">
        <v>3669</v>
      </c>
      <c r="C3657" s="462" t="s">
        <v>27</v>
      </c>
      <c r="D3657" s="463">
        <v>304368.68</v>
      </c>
    </row>
    <row r="3658" spans="1:4">
      <c r="A3658" s="462">
        <v>12740</v>
      </c>
      <c r="B3658" s="276" t="s">
        <v>3670</v>
      </c>
      <c r="C3658" s="462" t="s">
        <v>27</v>
      </c>
      <c r="D3658" s="463">
        <v>8393835</v>
      </c>
    </row>
    <row r="3659" spans="1:4">
      <c r="A3659" s="462">
        <v>12741</v>
      </c>
      <c r="B3659" s="276" t="s">
        <v>3671</v>
      </c>
      <c r="C3659" s="462" t="s">
        <v>27</v>
      </c>
      <c r="D3659" s="463">
        <v>19564</v>
      </c>
    </row>
    <row r="3660" spans="1:4">
      <c r="A3660" s="462">
        <v>12742</v>
      </c>
      <c r="B3660" s="276" t="s">
        <v>3672</v>
      </c>
      <c r="C3660" s="462" t="s">
        <v>44</v>
      </c>
      <c r="D3660" s="463">
        <v>30356.9</v>
      </c>
    </row>
    <row r="3661" spans="1:4">
      <c r="A3661" s="462">
        <v>12743</v>
      </c>
      <c r="B3661" s="276" t="s">
        <v>3673</v>
      </c>
      <c r="C3661" s="462" t="s">
        <v>27</v>
      </c>
      <c r="D3661" s="463">
        <v>71628658.5</v>
      </c>
    </row>
    <row r="3662" spans="1:4">
      <c r="A3662" s="462">
        <v>12744</v>
      </c>
      <c r="B3662" s="276" t="s">
        <v>3674</v>
      </c>
      <c r="C3662" s="462" t="s">
        <v>27</v>
      </c>
      <c r="D3662" s="463">
        <v>254429.74</v>
      </c>
    </row>
    <row r="3663" spans="1:4">
      <c r="A3663" s="462">
        <v>12745</v>
      </c>
      <c r="B3663" s="276" t="s">
        <v>3675</v>
      </c>
      <c r="C3663" s="462" t="s">
        <v>44</v>
      </c>
      <c r="D3663" s="463">
        <v>114337.59</v>
      </c>
    </row>
    <row r="3664" spans="1:4">
      <c r="A3664" s="462">
        <v>12746</v>
      </c>
      <c r="B3664" s="276" t="s">
        <v>3676</v>
      </c>
      <c r="C3664" s="462" t="s">
        <v>44</v>
      </c>
      <c r="D3664" s="463">
        <v>733040</v>
      </c>
    </row>
    <row r="3665" spans="1:4">
      <c r="A3665" s="462">
        <v>12747</v>
      </c>
      <c r="B3665" s="276" t="s">
        <v>3677</v>
      </c>
      <c r="C3665" s="462" t="s">
        <v>27</v>
      </c>
      <c r="D3665" s="463">
        <v>1850000</v>
      </c>
    </row>
    <row r="3666" spans="1:4">
      <c r="A3666" s="462">
        <v>12748</v>
      </c>
      <c r="B3666" s="276" t="s">
        <v>3678</v>
      </c>
      <c r="C3666" s="462" t="s">
        <v>998</v>
      </c>
      <c r="D3666" s="463">
        <v>2499000</v>
      </c>
    </row>
    <row r="3667" spans="1:4">
      <c r="A3667" s="462">
        <v>12749</v>
      </c>
      <c r="B3667" s="276" t="s">
        <v>3679</v>
      </c>
      <c r="C3667" s="462" t="s">
        <v>27</v>
      </c>
      <c r="D3667" s="463">
        <v>60690</v>
      </c>
    </row>
    <row r="3668" spans="1:4">
      <c r="A3668" s="462">
        <v>12750</v>
      </c>
      <c r="B3668" s="276" t="s">
        <v>3680</v>
      </c>
      <c r="C3668" s="462" t="s">
        <v>27</v>
      </c>
      <c r="D3668" s="463">
        <v>621180</v>
      </c>
    </row>
    <row r="3669" spans="1:4">
      <c r="A3669" s="462">
        <v>12751</v>
      </c>
      <c r="B3669" s="276" t="s">
        <v>3681</v>
      </c>
      <c r="C3669" s="462" t="s">
        <v>27</v>
      </c>
      <c r="D3669" s="463">
        <v>669375</v>
      </c>
    </row>
    <row r="3670" spans="1:4">
      <c r="A3670" s="462">
        <v>12752</v>
      </c>
      <c r="B3670" s="276" t="s">
        <v>3682</v>
      </c>
      <c r="C3670" s="462" t="s">
        <v>27</v>
      </c>
      <c r="D3670" s="463">
        <v>230664483</v>
      </c>
    </row>
    <row r="3671" spans="1:4">
      <c r="A3671" s="462">
        <v>12753</v>
      </c>
      <c r="B3671" s="276" t="s">
        <v>3683</v>
      </c>
      <c r="C3671" s="462" t="s">
        <v>27</v>
      </c>
      <c r="D3671" s="463">
        <v>34666</v>
      </c>
    </row>
    <row r="3672" spans="1:4">
      <c r="A3672" s="462">
        <v>12754</v>
      </c>
      <c r="B3672" s="276" t="s">
        <v>3684</v>
      </c>
      <c r="C3672" s="462" t="s">
        <v>27</v>
      </c>
      <c r="D3672" s="463">
        <v>9845785.9900000002</v>
      </c>
    </row>
    <row r="3673" spans="1:4">
      <c r="A3673" s="462">
        <v>12756</v>
      </c>
      <c r="B3673" s="276" t="s">
        <v>3685</v>
      </c>
      <c r="C3673" s="462" t="s">
        <v>27</v>
      </c>
      <c r="D3673" s="463">
        <v>124950</v>
      </c>
    </row>
    <row r="3674" spans="1:4">
      <c r="A3674" s="462">
        <v>12757</v>
      </c>
      <c r="B3674" s="276" t="s">
        <v>3686</v>
      </c>
      <c r="C3674" s="462" t="s">
        <v>27</v>
      </c>
      <c r="D3674" s="463">
        <v>154733</v>
      </c>
    </row>
    <row r="3675" spans="1:4">
      <c r="A3675" s="462">
        <v>12758</v>
      </c>
      <c r="B3675" s="276" t="s">
        <v>3687</v>
      </c>
      <c r="C3675" s="462" t="s">
        <v>27</v>
      </c>
      <c r="D3675" s="463">
        <v>226219</v>
      </c>
    </row>
    <row r="3676" spans="1:4">
      <c r="A3676" s="462">
        <v>12759</v>
      </c>
      <c r="B3676" s="276" t="s">
        <v>3688</v>
      </c>
      <c r="C3676" s="462" t="s">
        <v>27</v>
      </c>
      <c r="D3676" s="463">
        <v>1312510.5</v>
      </c>
    </row>
    <row r="3677" spans="1:4">
      <c r="A3677" s="462">
        <v>12760</v>
      </c>
      <c r="B3677" s="276" t="s">
        <v>3689</v>
      </c>
      <c r="C3677" s="462" t="s">
        <v>27</v>
      </c>
      <c r="D3677" s="463">
        <v>921060</v>
      </c>
    </row>
    <row r="3678" spans="1:4">
      <c r="A3678" s="462">
        <v>12761</v>
      </c>
      <c r="B3678" s="276" t="s">
        <v>3690</v>
      </c>
      <c r="C3678" s="462" t="s">
        <v>30</v>
      </c>
      <c r="D3678" s="463">
        <v>9818</v>
      </c>
    </row>
    <row r="3679" spans="1:4">
      <c r="A3679" s="462">
        <v>12762</v>
      </c>
      <c r="B3679" s="276" t="s">
        <v>3691</v>
      </c>
      <c r="C3679" s="462" t="s">
        <v>30</v>
      </c>
      <c r="D3679" s="463">
        <v>22454298</v>
      </c>
    </row>
    <row r="3680" spans="1:4">
      <c r="A3680" s="462">
        <v>12763</v>
      </c>
      <c r="B3680" s="276" t="s">
        <v>3692</v>
      </c>
      <c r="C3680" s="462" t="s">
        <v>30</v>
      </c>
      <c r="D3680" s="463">
        <v>38482.01</v>
      </c>
    </row>
    <row r="3681" spans="1:4">
      <c r="A3681" s="462">
        <v>12764</v>
      </c>
      <c r="B3681" s="276" t="s">
        <v>3693</v>
      </c>
      <c r="C3681" s="462" t="s">
        <v>27</v>
      </c>
      <c r="D3681" s="463">
        <v>5076052</v>
      </c>
    </row>
    <row r="3682" spans="1:4">
      <c r="A3682" s="462">
        <v>12765</v>
      </c>
      <c r="B3682" s="276" t="s">
        <v>3694</v>
      </c>
      <c r="C3682" s="462" t="s">
        <v>27</v>
      </c>
      <c r="D3682" s="463">
        <v>33290250</v>
      </c>
    </row>
    <row r="3683" spans="1:4">
      <c r="A3683" s="462">
        <v>12767</v>
      </c>
      <c r="B3683" s="276" t="s">
        <v>3695</v>
      </c>
      <c r="C3683" s="462" t="s">
        <v>30</v>
      </c>
      <c r="D3683" s="463">
        <v>619351.01</v>
      </c>
    </row>
    <row r="3684" spans="1:4">
      <c r="A3684" s="462">
        <v>12768</v>
      </c>
      <c r="B3684" s="276" t="s">
        <v>3696</v>
      </c>
      <c r="C3684" s="462" t="s">
        <v>27</v>
      </c>
      <c r="D3684" s="463">
        <v>71357.009999999995</v>
      </c>
    </row>
    <row r="3685" spans="1:4">
      <c r="A3685" s="462">
        <v>12769</v>
      </c>
      <c r="B3685" s="276" t="s">
        <v>3697</v>
      </c>
      <c r="C3685" s="462" t="s">
        <v>148</v>
      </c>
      <c r="D3685" s="463">
        <v>506188</v>
      </c>
    </row>
    <row r="3686" spans="1:4">
      <c r="A3686" s="462">
        <v>12770</v>
      </c>
      <c r="B3686" s="276" t="s">
        <v>3698</v>
      </c>
      <c r="C3686" s="462" t="s">
        <v>27</v>
      </c>
      <c r="D3686" s="463">
        <v>36967</v>
      </c>
    </row>
    <row r="3687" spans="1:4">
      <c r="A3687" s="462">
        <v>12771</v>
      </c>
      <c r="B3687" s="276" t="s">
        <v>3699</v>
      </c>
      <c r="C3687" s="462" t="s">
        <v>27</v>
      </c>
      <c r="D3687" s="463">
        <v>0</v>
      </c>
    </row>
    <row r="3688" spans="1:4">
      <c r="A3688" s="462">
        <v>12772</v>
      </c>
      <c r="B3688" s="276" t="s">
        <v>3700</v>
      </c>
      <c r="C3688" s="462" t="s">
        <v>27</v>
      </c>
      <c r="D3688" s="463">
        <v>0</v>
      </c>
    </row>
    <row r="3689" spans="1:4">
      <c r="A3689" s="462">
        <v>12773</v>
      </c>
      <c r="B3689" s="276" t="s">
        <v>3701</v>
      </c>
      <c r="C3689" s="462" t="s">
        <v>27</v>
      </c>
      <c r="D3689" s="463">
        <v>0</v>
      </c>
    </row>
    <row r="3690" spans="1:4">
      <c r="A3690" s="462">
        <v>12774</v>
      </c>
      <c r="B3690" s="276" t="s">
        <v>3702</v>
      </c>
      <c r="C3690" s="462" t="s">
        <v>27</v>
      </c>
      <c r="D3690" s="463">
        <v>1068874.01</v>
      </c>
    </row>
    <row r="3691" spans="1:4">
      <c r="A3691" s="462">
        <v>12775</v>
      </c>
      <c r="B3691" s="276" t="s">
        <v>3703</v>
      </c>
      <c r="C3691" s="462" t="s">
        <v>27</v>
      </c>
      <c r="D3691" s="463">
        <v>792150</v>
      </c>
    </row>
    <row r="3692" spans="1:4">
      <c r="A3692" s="462">
        <v>12776</v>
      </c>
      <c r="B3692" s="276" t="s">
        <v>3704</v>
      </c>
      <c r="C3692" s="462" t="s">
        <v>27</v>
      </c>
      <c r="D3692" s="463">
        <v>236776</v>
      </c>
    </row>
    <row r="3693" spans="1:4">
      <c r="A3693" s="462">
        <v>12777</v>
      </c>
      <c r="B3693" s="276" t="s">
        <v>3705</v>
      </c>
      <c r="C3693" s="462" t="s">
        <v>27</v>
      </c>
      <c r="D3693" s="463">
        <v>0</v>
      </c>
    </row>
    <row r="3694" spans="1:4">
      <c r="A3694" s="462">
        <v>12779</v>
      </c>
      <c r="B3694" s="276" t="s">
        <v>3706</v>
      </c>
      <c r="C3694" s="462" t="s">
        <v>27</v>
      </c>
      <c r="D3694" s="463">
        <v>3816939.01</v>
      </c>
    </row>
    <row r="3695" spans="1:4">
      <c r="A3695" s="462">
        <v>12780</v>
      </c>
      <c r="B3695" s="276" t="s">
        <v>3707</v>
      </c>
      <c r="C3695" s="462" t="s">
        <v>148</v>
      </c>
      <c r="D3695" s="463">
        <v>1508254</v>
      </c>
    </row>
    <row r="3696" spans="1:4">
      <c r="A3696" s="462">
        <v>12781</v>
      </c>
      <c r="B3696" s="276" t="s">
        <v>3708</v>
      </c>
      <c r="C3696" s="462" t="s">
        <v>148</v>
      </c>
      <c r="D3696" s="463">
        <v>991677</v>
      </c>
    </row>
    <row r="3697" spans="1:4">
      <c r="A3697" s="462">
        <v>12782</v>
      </c>
      <c r="B3697" s="276" t="s">
        <v>3709</v>
      </c>
      <c r="C3697" s="462" t="s">
        <v>148</v>
      </c>
      <c r="D3697" s="463">
        <v>1168953.01</v>
      </c>
    </row>
    <row r="3698" spans="1:4">
      <c r="A3698" s="462">
        <v>12783</v>
      </c>
      <c r="B3698" s="276" t="s">
        <v>3710</v>
      </c>
      <c r="C3698" s="462" t="s">
        <v>148</v>
      </c>
      <c r="D3698" s="463">
        <v>1168953.01</v>
      </c>
    </row>
    <row r="3699" spans="1:4">
      <c r="A3699" s="462">
        <v>12784</v>
      </c>
      <c r="B3699" s="276" t="s">
        <v>3711</v>
      </c>
      <c r="C3699" s="462" t="s">
        <v>148</v>
      </c>
      <c r="D3699" s="463">
        <v>74005.009999999995</v>
      </c>
    </row>
    <row r="3700" spans="1:4">
      <c r="A3700" s="462">
        <v>12785</v>
      </c>
      <c r="B3700" s="276" t="s">
        <v>3712</v>
      </c>
      <c r="C3700" s="462" t="s">
        <v>30</v>
      </c>
      <c r="D3700" s="463">
        <v>120381</v>
      </c>
    </row>
    <row r="3701" spans="1:4">
      <c r="A3701" s="462">
        <v>12786</v>
      </c>
      <c r="B3701" s="276" t="s">
        <v>3713</v>
      </c>
      <c r="C3701" s="462" t="s">
        <v>27</v>
      </c>
      <c r="D3701" s="463">
        <v>134486.01</v>
      </c>
    </row>
    <row r="3702" spans="1:4">
      <c r="A3702" s="462">
        <v>12787</v>
      </c>
      <c r="B3702" s="276" t="s">
        <v>3714</v>
      </c>
      <c r="C3702" s="462" t="s">
        <v>44</v>
      </c>
      <c r="D3702" s="463">
        <v>11011</v>
      </c>
    </row>
    <row r="3703" spans="1:4">
      <c r="A3703" s="462">
        <v>12788</v>
      </c>
      <c r="B3703" s="276" t="s">
        <v>3715</v>
      </c>
      <c r="C3703" s="462" t="s">
        <v>27</v>
      </c>
      <c r="D3703" s="463">
        <v>125688</v>
      </c>
    </row>
    <row r="3704" spans="1:4">
      <c r="A3704" s="462">
        <v>12789</v>
      </c>
      <c r="B3704" s="276" t="s">
        <v>3716</v>
      </c>
      <c r="C3704" s="462" t="s">
        <v>30</v>
      </c>
      <c r="D3704" s="463">
        <v>75978</v>
      </c>
    </row>
    <row r="3705" spans="1:4">
      <c r="A3705" s="462">
        <v>12790</v>
      </c>
      <c r="B3705" s="276" t="s">
        <v>3717</v>
      </c>
      <c r="C3705" s="462" t="s">
        <v>27</v>
      </c>
      <c r="D3705" s="463">
        <v>719246</v>
      </c>
    </row>
    <row r="3706" spans="1:4">
      <c r="A3706" s="462">
        <v>12791</v>
      </c>
      <c r="B3706" s="276" t="s">
        <v>3718</v>
      </c>
      <c r="C3706" s="462" t="s">
        <v>27</v>
      </c>
      <c r="D3706" s="463">
        <v>200673098</v>
      </c>
    </row>
    <row r="3707" spans="1:4">
      <c r="A3707" s="462">
        <v>12793</v>
      </c>
      <c r="B3707" s="276" t="s">
        <v>3719</v>
      </c>
      <c r="C3707" s="462" t="s">
        <v>27</v>
      </c>
      <c r="D3707" s="463">
        <v>2605938</v>
      </c>
    </row>
    <row r="3708" spans="1:4">
      <c r="A3708" s="462">
        <v>12794</v>
      </c>
      <c r="B3708" s="276" t="s">
        <v>3720</v>
      </c>
      <c r="C3708" s="462" t="s">
        <v>211</v>
      </c>
      <c r="D3708" s="463">
        <v>4949405.01</v>
      </c>
    </row>
    <row r="3709" spans="1:4">
      <c r="A3709" s="462">
        <v>12795</v>
      </c>
      <c r="B3709" s="276" t="s">
        <v>3721</v>
      </c>
      <c r="C3709" s="462" t="s">
        <v>60</v>
      </c>
      <c r="D3709" s="463">
        <v>29196</v>
      </c>
    </row>
    <row r="3710" spans="1:4">
      <c r="A3710" s="462">
        <v>12796</v>
      </c>
      <c r="B3710" s="276" t="s">
        <v>3722</v>
      </c>
      <c r="C3710" s="462" t="s">
        <v>27</v>
      </c>
      <c r="D3710" s="463">
        <v>20661</v>
      </c>
    </row>
    <row r="3711" spans="1:4">
      <c r="A3711" s="462">
        <v>12797</v>
      </c>
      <c r="B3711" s="276" t="s">
        <v>3723</v>
      </c>
      <c r="C3711" s="462" t="s">
        <v>27</v>
      </c>
      <c r="D3711" s="463">
        <v>10959</v>
      </c>
    </row>
    <row r="3712" spans="1:4">
      <c r="A3712" s="462">
        <v>12798</v>
      </c>
      <c r="B3712" s="276" t="s">
        <v>3724</v>
      </c>
      <c r="C3712" s="462" t="s">
        <v>27</v>
      </c>
      <c r="D3712" s="463">
        <v>14786</v>
      </c>
    </row>
    <row r="3713" spans="1:4">
      <c r="A3713" s="462">
        <v>12799</v>
      </c>
      <c r="B3713" s="276" t="s">
        <v>3725</v>
      </c>
      <c r="C3713" s="462" t="s">
        <v>27</v>
      </c>
      <c r="D3713" s="463">
        <v>18484</v>
      </c>
    </row>
    <row r="3714" spans="1:4">
      <c r="A3714" s="462">
        <v>12800</v>
      </c>
      <c r="B3714" s="276" t="s">
        <v>3726</v>
      </c>
      <c r="C3714" s="462" t="s">
        <v>27</v>
      </c>
      <c r="D3714" s="463">
        <v>1056.01</v>
      </c>
    </row>
    <row r="3715" spans="1:4">
      <c r="A3715" s="462">
        <v>12801</v>
      </c>
      <c r="B3715" s="276" t="s">
        <v>3727</v>
      </c>
      <c r="C3715" s="462" t="s">
        <v>27</v>
      </c>
      <c r="D3715" s="463">
        <v>1056.01</v>
      </c>
    </row>
    <row r="3716" spans="1:4">
      <c r="A3716" s="462">
        <v>12802</v>
      </c>
      <c r="B3716" s="276" t="s">
        <v>3728</v>
      </c>
      <c r="C3716" s="462" t="s">
        <v>27</v>
      </c>
      <c r="D3716" s="463">
        <v>1056.01</v>
      </c>
    </row>
    <row r="3717" spans="1:4">
      <c r="A3717" s="462">
        <v>12803</v>
      </c>
      <c r="B3717" s="276" t="s">
        <v>3729</v>
      </c>
      <c r="C3717" s="462" t="s">
        <v>27</v>
      </c>
      <c r="D3717" s="463">
        <v>17849</v>
      </c>
    </row>
    <row r="3718" spans="1:4">
      <c r="A3718" s="462">
        <v>12804</v>
      </c>
      <c r="B3718" s="276" t="s">
        <v>3730</v>
      </c>
      <c r="C3718" s="462" t="s">
        <v>30</v>
      </c>
      <c r="D3718" s="463">
        <v>21065</v>
      </c>
    </row>
    <row r="3719" spans="1:4">
      <c r="A3719" s="462">
        <v>12805</v>
      </c>
      <c r="B3719" s="276" t="s">
        <v>3731</v>
      </c>
      <c r="C3719" s="462" t="s">
        <v>27</v>
      </c>
      <c r="D3719" s="463">
        <v>72141</v>
      </c>
    </row>
    <row r="3720" spans="1:4">
      <c r="A3720" s="462">
        <v>12806</v>
      </c>
      <c r="B3720" s="276" t="s">
        <v>3732</v>
      </c>
      <c r="C3720" s="462" t="s">
        <v>27</v>
      </c>
      <c r="D3720" s="463">
        <v>28697</v>
      </c>
    </row>
    <row r="3721" spans="1:4">
      <c r="A3721" s="462">
        <v>12807</v>
      </c>
      <c r="B3721" s="276" t="s">
        <v>3733</v>
      </c>
      <c r="C3721" s="462" t="s">
        <v>32</v>
      </c>
      <c r="D3721" s="463">
        <v>58773.01</v>
      </c>
    </row>
    <row r="3722" spans="1:4">
      <c r="A3722" s="462">
        <v>12808</v>
      </c>
      <c r="B3722" s="276" t="s">
        <v>3734</v>
      </c>
      <c r="C3722" s="462" t="s">
        <v>253</v>
      </c>
      <c r="D3722" s="463">
        <v>0</v>
      </c>
    </row>
    <row r="3723" spans="1:4">
      <c r="A3723" s="462">
        <v>12809</v>
      </c>
      <c r="B3723" s="276" t="s">
        <v>3735</v>
      </c>
      <c r="C3723" s="462" t="s">
        <v>27</v>
      </c>
      <c r="D3723" s="463">
        <v>138007</v>
      </c>
    </row>
    <row r="3724" spans="1:4">
      <c r="A3724" s="462">
        <v>12810</v>
      </c>
      <c r="B3724" s="276" t="s">
        <v>3736</v>
      </c>
      <c r="C3724" s="462" t="s">
        <v>27</v>
      </c>
      <c r="D3724" s="463">
        <v>89645</v>
      </c>
    </row>
    <row r="3725" spans="1:4">
      <c r="A3725" s="462">
        <v>12811</v>
      </c>
      <c r="B3725" s="276" t="s">
        <v>3737</v>
      </c>
      <c r="C3725" s="462" t="s">
        <v>27</v>
      </c>
      <c r="D3725" s="463">
        <v>51643</v>
      </c>
    </row>
    <row r="3726" spans="1:4">
      <c r="A3726" s="462">
        <v>12812</v>
      </c>
      <c r="B3726" s="276" t="s">
        <v>3738</v>
      </c>
      <c r="C3726" s="462" t="s">
        <v>27</v>
      </c>
      <c r="D3726" s="463">
        <v>158536</v>
      </c>
    </row>
    <row r="3727" spans="1:4">
      <c r="A3727" s="462">
        <v>12813</v>
      </c>
      <c r="B3727" s="276" t="s">
        <v>3739</v>
      </c>
      <c r="C3727" s="462" t="s">
        <v>27</v>
      </c>
      <c r="D3727" s="463">
        <v>117254</v>
      </c>
    </row>
    <row r="3728" spans="1:4">
      <c r="A3728" s="462">
        <v>12814</v>
      </c>
      <c r="B3728" s="276" t="s">
        <v>3740</v>
      </c>
      <c r="C3728" s="462" t="s">
        <v>27</v>
      </c>
      <c r="D3728" s="463">
        <v>77309</v>
      </c>
    </row>
    <row r="3729" spans="1:4">
      <c r="A3729" s="462">
        <v>12815</v>
      </c>
      <c r="B3729" s="276" t="s">
        <v>3741</v>
      </c>
      <c r="C3729" s="462" t="s">
        <v>30</v>
      </c>
      <c r="D3729" s="463">
        <v>0</v>
      </c>
    </row>
    <row r="3730" spans="1:4">
      <c r="A3730" s="462">
        <v>12816</v>
      </c>
      <c r="B3730" s="276" t="s">
        <v>3742</v>
      </c>
      <c r="C3730" s="462" t="s">
        <v>27</v>
      </c>
      <c r="D3730" s="463">
        <v>272057</v>
      </c>
    </row>
    <row r="3731" spans="1:4">
      <c r="A3731" s="462">
        <v>12817</v>
      </c>
      <c r="B3731" s="276" t="s">
        <v>3743</v>
      </c>
      <c r="C3731" s="462" t="s">
        <v>27</v>
      </c>
      <c r="D3731" s="463">
        <v>1362</v>
      </c>
    </row>
    <row r="3732" spans="1:4">
      <c r="A3732" s="462">
        <v>12819</v>
      </c>
      <c r="B3732" s="276" t="s">
        <v>3744</v>
      </c>
      <c r="C3732" s="462" t="s">
        <v>27</v>
      </c>
      <c r="D3732" s="463">
        <v>188532</v>
      </c>
    </row>
    <row r="3733" spans="1:4">
      <c r="A3733" s="462">
        <v>12820</v>
      </c>
      <c r="B3733" s="276" t="s">
        <v>3745</v>
      </c>
      <c r="C3733" s="462" t="s">
        <v>27</v>
      </c>
      <c r="D3733" s="463">
        <v>40136</v>
      </c>
    </row>
    <row r="3734" spans="1:4">
      <c r="A3734" s="462">
        <v>12822</v>
      </c>
      <c r="B3734" s="276" t="s">
        <v>3746</v>
      </c>
      <c r="C3734" s="462" t="s">
        <v>148</v>
      </c>
      <c r="D3734" s="463">
        <v>10591000</v>
      </c>
    </row>
    <row r="3735" spans="1:4">
      <c r="A3735" s="462">
        <v>12824</v>
      </c>
      <c r="B3735" s="276" t="s">
        <v>3747</v>
      </c>
      <c r="C3735" s="462" t="s">
        <v>27</v>
      </c>
      <c r="D3735" s="463">
        <v>11563278</v>
      </c>
    </row>
    <row r="3736" spans="1:4">
      <c r="A3736" s="462">
        <v>12825</v>
      </c>
      <c r="B3736" s="276" t="s">
        <v>3748</v>
      </c>
      <c r="C3736" s="462" t="s">
        <v>27</v>
      </c>
      <c r="D3736" s="463">
        <v>5027512</v>
      </c>
    </row>
    <row r="3737" spans="1:4">
      <c r="A3737" s="462">
        <v>12826</v>
      </c>
      <c r="B3737" s="276" t="s">
        <v>3749</v>
      </c>
      <c r="C3737" s="462" t="s">
        <v>27</v>
      </c>
      <c r="D3737" s="463">
        <v>10055024</v>
      </c>
    </row>
    <row r="3738" spans="1:4">
      <c r="A3738" s="462">
        <v>12828</v>
      </c>
      <c r="B3738" s="276" t="s">
        <v>3750</v>
      </c>
      <c r="C3738" s="462" t="s">
        <v>30</v>
      </c>
      <c r="D3738" s="463">
        <v>79758</v>
      </c>
    </row>
    <row r="3739" spans="1:4">
      <c r="A3739" s="462">
        <v>12830</v>
      </c>
      <c r="B3739" s="276" t="s">
        <v>3751</v>
      </c>
      <c r="C3739" s="462" t="s">
        <v>60</v>
      </c>
      <c r="D3739" s="463">
        <v>62844</v>
      </c>
    </row>
    <row r="3740" spans="1:4">
      <c r="A3740" s="462">
        <v>12831</v>
      </c>
      <c r="B3740" s="276" t="s">
        <v>3752</v>
      </c>
      <c r="C3740" s="462" t="s">
        <v>32</v>
      </c>
      <c r="D3740" s="463">
        <v>2228</v>
      </c>
    </row>
    <row r="3741" spans="1:4">
      <c r="A3741" s="462">
        <v>12832</v>
      </c>
      <c r="B3741" s="276" t="s">
        <v>3753</v>
      </c>
      <c r="C3741" s="462" t="s">
        <v>27</v>
      </c>
      <c r="D3741" s="463">
        <v>26405.01</v>
      </c>
    </row>
    <row r="3742" spans="1:4">
      <c r="A3742" s="462">
        <v>12833</v>
      </c>
      <c r="B3742" s="276" t="s">
        <v>3754</v>
      </c>
      <c r="C3742" s="462" t="s">
        <v>3755</v>
      </c>
      <c r="D3742" s="463">
        <v>23493</v>
      </c>
    </row>
    <row r="3743" spans="1:4">
      <c r="A3743" s="462">
        <v>12834</v>
      </c>
      <c r="B3743" s="276" t="s">
        <v>3756</v>
      </c>
      <c r="C3743" s="462" t="s">
        <v>27</v>
      </c>
      <c r="D3743" s="463">
        <v>25340</v>
      </c>
    </row>
    <row r="3744" spans="1:4">
      <c r="A3744" s="462">
        <v>12835</v>
      </c>
      <c r="B3744" s="276" t="s">
        <v>3757</v>
      </c>
      <c r="C3744" s="462" t="s">
        <v>27</v>
      </c>
      <c r="D3744" s="463">
        <v>142594</v>
      </c>
    </row>
    <row r="3745" spans="1:4">
      <c r="A3745" s="462">
        <v>12836</v>
      </c>
      <c r="B3745" s="276" t="s">
        <v>3758</v>
      </c>
      <c r="C3745" s="462" t="s">
        <v>27</v>
      </c>
      <c r="D3745" s="463">
        <v>142547.01</v>
      </c>
    </row>
    <row r="3746" spans="1:4">
      <c r="A3746" s="462">
        <v>12837</v>
      </c>
      <c r="B3746" s="276" t="s">
        <v>3759</v>
      </c>
      <c r="C3746" s="462" t="s">
        <v>27</v>
      </c>
      <c r="D3746" s="463">
        <v>518858</v>
      </c>
    </row>
    <row r="3747" spans="1:4">
      <c r="A3747" s="462">
        <v>12838</v>
      </c>
      <c r="B3747" s="276" t="s">
        <v>3760</v>
      </c>
      <c r="C3747" s="462" t="s">
        <v>27</v>
      </c>
      <c r="D3747" s="463">
        <v>25183.01</v>
      </c>
    </row>
    <row r="3748" spans="1:4">
      <c r="A3748" s="462">
        <v>12839</v>
      </c>
      <c r="B3748" s="276" t="s">
        <v>3761</v>
      </c>
      <c r="C3748" s="462" t="s">
        <v>27</v>
      </c>
      <c r="D3748" s="463">
        <v>917904</v>
      </c>
    </row>
    <row r="3749" spans="1:4">
      <c r="A3749" s="462">
        <v>12840</v>
      </c>
      <c r="B3749" s="276" t="s">
        <v>3762</v>
      </c>
      <c r="C3749" s="462" t="s">
        <v>27</v>
      </c>
      <c r="D3749" s="463">
        <v>1420</v>
      </c>
    </row>
    <row r="3750" spans="1:4">
      <c r="A3750" s="462">
        <v>12841</v>
      </c>
      <c r="B3750" s="276" t="s">
        <v>3763</v>
      </c>
      <c r="C3750" s="462" t="s">
        <v>998</v>
      </c>
      <c r="D3750" s="463">
        <v>37027</v>
      </c>
    </row>
    <row r="3751" spans="1:4">
      <c r="A3751" s="462">
        <v>12842</v>
      </c>
      <c r="B3751" s="276" t="s">
        <v>3764</v>
      </c>
      <c r="C3751" s="462" t="s">
        <v>27</v>
      </c>
      <c r="D3751" s="463">
        <v>33820</v>
      </c>
    </row>
    <row r="3752" spans="1:4">
      <c r="A3752" s="462">
        <v>12843</v>
      </c>
      <c r="B3752" s="276" t="s">
        <v>3765</v>
      </c>
      <c r="C3752" s="462" t="s">
        <v>27</v>
      </c>
      <c r="D3752" s="463">
        <v>38917</v>
      </c>
    </row>
    <row r="3753" spans="1:4">
      <c r="A3753" s="462">
        <v>12844</v>
      </c>
      <c r="B3753" s="276" t="s">
        <v>3766</v>
      </c>
      <c r="C3753" s="462" t="s">
        <v>27</v>
      </c>
      <c r="D3753" s="463">
        <v>41837</v>
      </c>
    </row>
    <row r="3754" spans="1:4">
      <c r="A3754" s="462">
        <v>12845</v>
      </c>
      <c r="B3754" s="276" t="s">
        <v>3767</v>
      </c>
      <c r="C3754" s="462" t="s">
        <v>27</v>
      </c>
      <c r="D3754" s="463">
        <v>99483</v>
      </c>
    </row>
    <row r="3755" spans="1:4">
      <c r="A3755" s="462">
        <v>12846</v>
      </c>
      <c r="B3755" s="276" t="s">
        <v>3768</v>
      </c>
      <c r="C3755" s="462" t="s">
        <v>60</v>
      </c>
      <c r="D3755" s="463">
        <v>146706</v>
      </c>
    </row>
    <row r="3756" spans="1:4">
      <c r="A3756" s="462">
        <v>12847</v>
      </c>
      <c r="B3756" s="276" t="s">
        <v>3769</v>
      </c>
      <c r="C3756" s="462" t="s">
        <v>998</v>
      </c>
      <c r="D3756" s="463">
        <v>63900</v>
      </c>
    </row>
    <row r="3757" spans="1:4">
      <c r="A3757" s="462">
        <v>12848</v>
      </c>
      <c r="B3757" s="276" t="s">
        <v>3770</v>
      </c>
      <c r="C3757" s="462" t="s">
        <v>27</v>
      </c>
      <c r="D3757" s="463">
        <v>18449</v>
      </c>
    </row>
    <row r="3758" spans="1:4">
      <c r="A3758" s="462">
        <v>12849</v>
      </c>
      <c r="B3758" s="276" t="s">
        <v>3771</v>
      </c>
      <c r="C3758" s="462" t="s">
        <v>27</v>
      </c>
      <c r="D3758" s="463">
        <v>33988</v>
      </c>
    </row>
    <row r="3759" spans="1:4">
      <c r="A3759" s="462">
        <v>12850</v>
      </c>
      <c r="B3759" s="276" t="s">
        <v>3772</v>
      </c>
      <c r="C3759" s="462" t="s">
        <v>27</v>
      </c>
      <c r="D3759" s="463">
        <v>284118</v>
      </c>
    </row>
    <row r="3760" spans="1:4">
      <c r="A3760" s="462">
        <v>12852</v>
      </c>
      <c r="B3760" s="276" t="s">
        <v>3773</v>
      </c>
      <c r="C3760" s="462" t="s">
        <v>27</v>
      </c>
      <c r="D3760" s="463">
        <v>107700</v>
      </c>
    </row>
    <row r="3761" spans="1:4">
      <c r="A3761" s="462">
        <v>12857</v>
      </c>
      <c r="B3761" s="276" t="s">
        <v>3774</v>
      </c>
      <c r="C3761" s="462" t="s">
        <v>148</v>
      </c>
      <c r="D3761" s="463">
        <v>1445410</v>
      </c>
    </row>
    <row r="3762" spans="1:4">
      <c r="A3762" s="462">
        <v>12858</v>
      </c>
      <c r="B3762" s="276" t="s">
        <v>3775</v>
      </c>
      <c r="C3762" s="462" t="s">
        <v>27</v>
      </c>
      <c r="D3762" s="463">
        <v>314219</v>
      </c>
    </row>
    <row r="3763" spans="1:4">
      <c r="A3763" s="462">
        <v>12859</v>
      </c>
      <c r="B3763" s="276" t="s">
        <v>3776</v>
      </c>
      <c r="C3763" s="462" t="s">
        <v>27</v>
      </c>
      <c r="D3763" s="463">
        <v>1796</v>
      </c>
    </row>
    <row r="3764" spans="1:4">
      <c r="A3764" s="462">
        <v>12860</v>
      </c>
      <c r="B3764" s="276" t="s">
        <v>3777</v>
      </c>
      <c r="C3764" s="462" t="s">
        <v>27</v>
      </c>
      <c r="D3764" s="463">
        <v>13625</v>
      </c>
    </row>
    <row r="3765" spans="1:4">
      <c r="A3765" s="462">
        <v>12861</v>
      </c>
      <c r="B3765" s="276" t="s">
        <v>3778</v>
      </c>
      <c r="C3765" s="462" t="s">
        <v>253</v>
      </c>
      <c r="D3765" s="463">
        <v>35859</v>
      </c>
    </row>
    <row r="3766" spans="1:4">
      <c r="A3766" s="462">
        <v>12862</v>
      </c>
      <c r="B3766" s="276" t="s">
        <v>3779</v>
      </c>
      <c r="C3766" s="462" t="s">
        <v>27</v>
      </c>
      <c r="D3766" s="463">
        <v>150825</v>
      </c>
    </row>
    <row r="3767" spans="1:4">
      <c r="A3767" s="462">
        <v>12863</v>
      </c>
      <c r="B3767" s="276" t="s">
        <v>3780</v>
      </c>
      <c r="C3767" s="462" t="s">
        <v>27</v>
      </c>
      <c r="D3767" s="463">
        <v>137663</v>
      </c>
    </row>
    <row r="3768" spans="1:4">
      <c r="A3768" s="462">
        <v>12864</v>
      </c>
      <c r="B3768" s="276" t="s">
        <v>3781</v>
      </c>
      <c r="C3768" s="462" t="s">
        <v>27</v>
      </c>
      <c r="D3768" s="463">
        <v>2116291</v>
      </c>
    </row>
    <row r="3769" spans="1:4">
      <c r="A3769" s="462">
        <v>12865</v>
      </c>
      <c r="B3769" s="276" t="s">
        <v>3782</v>
      </c>
      <c r="C3769" s="462" t="s">
        <v>32</v>
      </c>
      <c r="D3769" s="463">
        <v>1089</v>
      </c>
    </row>
    <row r="3770" spans="1:4">
      <c r="A3770" s="462">
        <v>12866</v>
      </c>
      <c r="B3770" s="276" t="s">
        <v>3783</v>
      </c>
      <c r="C3770" s="462" t="s">
        <v>27</v>
      </c>
      <c r="D3770" s="463">
        <v>10934839</v>
      </c>
    </row>
    <row r="3771" spans="1:4">
      <c r="A3771" s="462">
        <v>12867</v>
      </c>
      <c r="B3771" s="276" t="s">
        <v>3784</v>
      </c>
      <c r="C3771" s="462" t="s">
        <v>998</v>
      </c>
      <c r="D3771" s="463">
        <v>3388543</v>
      </c>
    </row>
    <row r="3772" spans="1:4">
      <c r="A3772" s="462">
        <v>12868</v>
      </c>
      <c r="B3772" s="276" t="s">
        <v>3785</v>
      </c>
      <c r="C3772" s="462" t="s">
        <v>83</v>
      </c>
      <c r="D3772" s="463">
        <v>25138</v>
      </c>
    </row>
    <row r="3773" spans="1:4">
      <c r="A3773" s="462">
        <v>12869</v>
      </c>
      <c r="B3773" s="276" t="s">
        <v>3786</v>
      </c>
      <c r="C3773" s="462" t="s">
        <v>27</v>
      </c>
      <c r="D3773" s="463">
        <v>69128</v>
      </c>
    </row>
    <row r="3774" spans="1:4">
      <c r="A3774" s="462">
        <v>12870</v>
      </c>
      <c r="B3774" s="276" t="s">
        <v>3787</v>
      </c>
      <c r="C3774" s="462" t="s">
        <v>253</v>
      </c>
      <c r="D3774" s="463">
        <v>53346</v>
      </c>
    </row>
    <row r="3775" spans="1:4">
      <c r="A3775" s="462">
        <v>12872</v>
      </c>
      <c r="B3775" s="276" t="s">
        <v>3788</v>
      </c>
      <c r="C3775" s="462" t="s">
        <v>27</v>
      </c>
      <c r="D3775" s="463">
        <v>10400461</v>
      </c>
    </row>
    <row r="3776" spans="1:4">
      <c r="A3776" s="462">
        <v>12873</v>
      </c>
      <c r="B3776" s="276" t="s">
        <v>3789</v>
      </c>
      <c r="C3776" s="462" t="s">
        <v>27</v>
      </c>
      <c r="D3776" s="463">
        <v>943756</v>
      </c>
    </row>
    <row r="3777" spans="1:4">
      <c r="A3777" s="462">
        <v>12874</v>
      </c>
      <c r="B3777" s="276" t="s">
        <v>3790</v>
      </c>
      <c r="C3777" s="462" t="s">
        <v>27</v>
      </c>
      <c r="D3777" s="463">
        <v>720743</v>
      </c>
    </row>
    <row r="3778" spans="1:4">
      <c r="A3778" s="462">
        <v>12875</v>
      </c>
      <c r="B3778" s="276" t="s">
        <v>3791</v>
      </c>
      <c r="C3778" s="462" t="s">
        <v>27</v>
      </c>
      <c r="D3778" s="463">
        <v>480984.01</v>
      </c>
    </row>
    <row r="3779" spans="1:4">
      <c r="A3779" s="462">
        <v>12876</v>
      </c>
      <c r="B3779" s="276" t="s">
        <v>3792</v>
      </c>
      <c r="C3779" s="462" t="s">
        <v>27</v>
      </c>
      <c r="D3779" s="463">
        <v>88721.64</v>
      </c>
    </row>
    <row r="3780" spans="1:4">
      <c r="A3780" s="462">
        <v>12877</v>
      </c>
      <c r="B3780" s="276" t="s">
        <v>3793</v>
      </c>
      <c r="C3780" s="462" t="s">
        <v>27</v>
      </c>
      <c r="D3780" s="463">
        <v>436841</v>
      </c>
    </row>
    <row r="3781" spans="1:4">
      <c r="A3781" s="462">
        <v>12878</v>
      </c>
      <c r="B3781" s="276" t="s">
        <v>3794</v>
      </c>
      <c r="C3781" s="462" t="s">
        <v>30</v>
      </c>
      <c r="D3781" s="463">
        <v>19766</v>
      </c>
    </row>
    <row r="3782" spans="1:4">
      <c r="A3782" s="462">
        <v>12878</v>
      </c>
      <c r="B3782" s="276" t="s">
        <v>3795</v>
      </c>
      <c r="C3782" s="462" t="s">
        <v>27</v>
      </c>
      <c r="D3782" s="463">
        <v>9371962</v>
      </c>
    </row>
    <row r="3783" spans="1:4">
      <c r="A3783" s="462">
        <v>12879</v>
      </c>
      <c r="B3783" s="276" t="s">
        <v>3796</v>
      </c>
      <c r="C3783" s="462" t="s">
        <v>27</v>
      </c>
      <c r="D3783" s="463">
        <v>2933508.34</v>
      </c>
    </row>
    <row r="3784" spans="1:4">
      <c r="A3784" s="462">
        <v>12880</v>
      </c>
      <c r="B3784" s="276" t="s">
        <v>3797</v>
      </c>
      <c r="C3784" s="462" t="s">
        <v>27</v>
      </c>
      <c r="D3784" s="463">
        <v>4081253.27</v>
      </c>
    </row>
    <row r="3785" spans="1:4">
      <c r="A3785" s="462">
        <v>12886</v>
      </c>
      <c r="B3785" s="276" t="s">
        <v>3798</v>
      </c>
      <c r="C3785" s="462" t="s">
        <v>27</v>
      </c>
      <c r="D3785" s="463">
        <v>27431362</v>
      </c>
    </row>
    <row r="3786" spans="1:4">
      <c r="A3786" s="462">
        <v>12887</v>
      </c>
      <c r="B3786" s="276" t="s">
        <v>3799</v>
      </c>
      <c r="C3786" s="462" t="s">
        <v>30</v>
      </c>
      <c r="D3786" s="463">
        <v>20020</v>
      </c>
    </row>
    <row r="3787" spans="1:4">
      <c r="A3787" s="462">
        <v>12888</v>
      </c>
      <c r="B3787" s="276" t="s">
        <v>3800</v>
      </c>
      <c r="C3787" s="462" t="s">
        <v>30</v>
      </c>
      <c r="D3787" s="463">
        <v>29289.01</v>
      </c>
    </row>
    <row r="3788" spans="1:4">
      <c r="A3788" s="462">
        <v>12889</v>
      </c>
      <c r="B3788" s="276" t="s">
        <v>3801</v>
      </c>
      <c r="C3788" s="462" t="s">
        <v>30</v>
      </c>
      <c r="D3788" s="463">
        <v>84496</v>
      </c>
    </row>
    <row r="3789" spans="1:4">
      <c r="A3789" s="462">
        <v>12890</v>
      </c>
      <c r="B3789" s="276" t="s">
        <v>3802</v>
      </c>
      <c r="C3789" s="462" t="s">
        <v>27</v>
      </c>
      <c r="D3789" s="463">
        <v>18484</v>
      </c>
    </row>
    <row r="3790" spans="1:4">
      <c r="A3790" s="462">
        <v>12891</v>
      </c>
      <c r="B3790" s="276" t="s">
        <v>3803</v>
      </c>
      <c r="C3790" s="462" t="s">
        <v>30</v>
      </c>
      <c r="D3790" s="463">
        <v>24270</v>
      </c>
    </row>
    <row r="3791" spans="1:4">
      <c r="A3791" s="462">
        <v>12896</v>
      </c>
      <c r="B3791" s="276" t="s">
        <v>3804</v>
      </c>
      <c r="C3791" s="462" t="s">
        <v>27</v>
      </c>
      <c r="D3791" s="463">
        <v>4803</v>
      </c>
    </row>
    <row r="3792" spans="1:4">
      <c r="A3792" s="462">
        <v>12897</v>
      </c>
      <c r="B3792" s="276" t="s">
        <v>3805</v>
      </c>
      <c r="C3792" s="462" t="s">
        <v>27</v>
      </c>
      <c r="D3792" s="463">
        <v>2192.86</v>
      </c>
    </row>
    <row r="3793" spans="1:4">
      <c r="A3793" s="462">
        <v>12898</v>
      </c>
      <c r="B3793" s="276" t="s">
        <v>3806</v>
      </c>
      <c r="C3793" s="462" t="s">
        <v>27</v>
      </c>
      <c r="D3793" s="463">
        <v>34392</v>
      </c>
    </row>
    <row r="3794" spans="1:4">
      <c r="A3794" s="462">
        <v>12899</v>
      </c>
      <c r="B3794" s="276" t="s">
        <v>3807</v>
      </c>
      <c r="C3794" s="462" t="s">
        <v>27</v>
      </c>
      <c r="D3794" s="463">
        <v>2828203</v>
      </c>
    </row>
    <row r="3795" spans="1:4">
      <c r="A3795" s="462">
        <v>12900</v>
      </c>
      <c r="B3795" s="276" t="s">
        <v>3808</v>
      </c>
      <c r="C3795" s="462" t="s">
        <v>27</v>
      </c>
      <c r="D3795" s="463">
        <v>3206213</v>
      </c>
    </row>
    <row r="3796" spans="1:4">
      <c r="A3796" s="462">
        <v>12901</v>
      </c>
      <c r="B3796" s="276" t="s">
        <v>3809</v>
      </c>
      <c r="C3796" s="462" t="s">
        <v>27</v>
      </c>
      <c r="D3796" s="463">
        <v>2915050</v>
      </c>
    </row>
    <row r="3797" spans="1:4">
      <c r="A3797" s="462">
        <v>12902</v>
      </c>
      <c r="B3797" s="276" t="s">
        <v>3810</v>
      </c>
      <c r="C3797" s="462" t="s">
        <v>27</v>
      </c>
      <c r="D3797" s="463">
        <v>14001306</v>
      </c>
    </row>
    <row r="3798" spans="1:4">
      <c r="A3798" s="462">
        <v>12903</v>
      </c>
      <c r="B3798" s="276" t="s">
        <v>3811</v>
      </c>
      <c r="C3798" s="462" t="s">
        <v>27</v>
      </c>
      <c r="D3798" s="463">
        <v>77297257</v>
      </c>
    </row>
    <row r="3799" spans="1:4">
      <c r="A3799" s="462">
        <v>12904</v>
      </c>
      <c r="B3799" s="276" t="s">
        <v>3812</v>
      </c>
      <c r="C3799" s="462" t="s">
        <v>27</v>
      </c>
      <c r="D3799" s="463">
        <v>13020383</v>
      </c>
    </row>
    <row r="3800" spans="1:4">
      <c r="A3800" s="462">
        <v>12905</v>
      </c>
      <c r="B3800" s="276" t="s">
        <v>3813</v>
      </c>
      <c r="C3800" s="462" t="s">
        <v>27</v>
      </c>
      <c r="D3800" s="463">
        <v>6251460</v>
      </c>
    </row>
    <row r="3801" spans="1:4">
      <c r="A3801" s="462">
        <v>12906</v>
      </c>
      <c r="B3801" s="276" t="s">
        <v>3814</v>
      </c>
      <c r="C3801" s="462" t="s">
        <v>27</v>
      </c>
      <c r="D3801" s="463">
        <v>38115</v>
      </c>
    </row>
    <row r="3802" spans="1:4">
      <c r="A3802" s="462">
        <v>12907</v>
      </c>
      <c r="B3802" s="276" t="s">
        <v>3815</v>
      </c>
      <c r="C3802" s="462" t="s">
        <v>27</v>
      </c>
      <c r="D3802" s="463">
        <v>22796</v>
      </c>
    </row>
    <row r="3803" spans="1:4">
      <c r="A3803" s="462">
        <v>12908</v>
      </c>
      <c r="B3803" s="276" t="s">
        <v>3816</v>
      </c>
      <c r="C3803" s="462" t="s">
        <v>27</v>
      </c>
      <c r="D3803" s="463">
        <v>41812</v>
      </c>
    </row>
    <row r="3804" spans="1:4">
      <c r="A3804" s="462">
        <v>12909</v>
      </c>
      <c r="B3804" s="276" t="s">
        <v>3817</v>
      </c>
      <c r="C3804" s="462" t="s">
        <v>27</v>
      </c>
      <c r="D3804" s="463">
        <v>62787</v>
      </c>
    </row>
    <row r="3805" spans="1:4">
      <c r="A3805" s="462">
        <v>12910</v>
      </c>
      <c r="B3805" s="276" t="s">
        <v>3818</v>
      </c>
      <c r="C3805" s="462" t="s">
        <v>27</v>
      </c>
      <c r="D3805" s="463">
        <v>64319</v>
      </c>
    </row>
    <row r="3806" spans="1:4">
      <c r="A3806" s="462">
        <v>12911</v>
      </c>
      <c r="B3806" s="276" t="s">
        <v>3819</v>
      </c>
      <c r="C3806" s="462" t="s">
        <v>27</v>
      </c>
      <c r="D3806" s="463">
        <v>77300</v>
      </c>
    </row>
    <row r="3807" spans="1:4">
      <c r="A3807" s="462">
        <v>12916</v>
      </c>
      <c r="B3807" s="276" t="s">
        <v>3820</v>
      </c>
      <c r="C3807" s="462" t="s">
        <v>27</v>
      </c>
      <c r="D3807" s="463">
        <v>9483968</v>
      </c>
    </row>
    <row r="3808" spans="1:4">
      <c r="A3808" s="462">
        <v>12917</v>
      </c>
      <c r="B3808" s="276" t="s">
        <v>3821</v>
      </c>
      <c r="C3808" s="462" t="s">
        <v>27</v>
      </c>
      <c r="D3808" s="463">
        <v>0</v>
      </c>
    </row>
    <row r="3809" spans="1:4">
      <c r="A3809" s="462">
        <v>12918</v>
      </c>
      <c r="B3809" s="276" t="s">
        <v>3822</v>
      </c>
      <c r="C3809" s="462" t="s">
        <v>27</v>
      </c>
      <c r="D3809" s="463">
        <v>80286</v>
      </c>
    </row>
    <row r="3810" spans="1:4">
      <c r="A3810" s="462">
        <v>12919</v>
      </c>
      <c r="B3810" s="276" t="s">
        <v>3823</v>
      </c>
      <c r="C3810" s="462" t="s">
        <v>27</v>
      </c>
      <c r="D3810" s="463">
        <v>20834</v>
      </c>
    </row>
    <row r="3811" spans="1:4">
      <c r="A3811" s="462">
        <v>12920</v>
      </c>
      <c r="B3811" s="276" t="s">
        <v>3824</v>
      </c>
      <c r="C3811" s="462" t="s">
        <v>27</v>
      </c>
      <c r="D3811" s="463">
        <v>0</v>
      </c>
    </row>
    <row r="3812" spans="1:4">
      <c r="A3812" s="462">
        <v>12921</v>
      </c>
      <c r="B3812" s="276" t="s">
        <v>3825</v>
      </c>
      <c r="C3812" s="462" t="s">
        <v>27</v>
      </c>
      <c r="D3812" s="463">
        <v>2980639.01</v>
      </c>
    </row>
    <row r="3813" spans="1:4">
      <c r="A3813" s="462">
        <v>12922</v>
      </c>
      <c r="B3813" s="276" t="s">
        <v>3826</v>
      </c>
      <c r="C3813" s="462" t="s">
        <v>27</v>
      </c>
      <c r="D3813" s="463">
        <v>6567464</v>
      </c>
    </row>
    <row r="3814" spans="1:4">
      <c r="A3814" s="462">
        <v>12923</v>
      </c>
      <c r="B3814" s="276" t="s">
        <v>3827</v>
      </c>
      <c r="C3814" s="462" t="s">
        <v>27</v>
      </c>
      <c r="D3814" s="463">
        <v>703284104</v>
      </c>
    </row>
    <row r="3815" spans="1:4">
      <c r="A3815" s="462">
        <v>12924</v>
      </c>
      <c r="B3815" s="276" t="s">
        <v>3828</v>
      </c>
      <c r="C3815" s="462" t="s">
        <v>27</v>
      </c>
      <c r="D3815" s="463">
        <v>3838506</v>
      </c>
    </row>
    <row r="3816" spans="1:4">
      <c r="A3816" s="462">
        <v>12925</v>
      </c>
      <c r="B3816" s="276" t="s">
        <v>3829</v>
      </c>
      <c r="C3816" s="462" t="s">
        <v>27</v>
      </c>
      <c r="D3816" s="463">
        <v>1320395057</v>
      </c>
    </row>
    <row r="3817" spans="1:4">
      <c r="A3817" s="462">
        <v>12926</v>
      </c>
      <c r="B3817" s="276" t="s">
        <v>3830</v>
      </c>
      <c r="C3817" s="462" t="s">
        <v>27</v>
      </c>
      <c r="D3817" s="463">
        <v>108092</v>
      </c>
    </row>
    <row r="3818" spans="1:4">
      <c r="A3818" s="462">
        <v>12927</v>
      </c>
      <c r="B3818" s="276" t="s">
        <v>3831</v>
      </c>
      <c r="C3818" s="462" t="s">
        <v>27</v>
      </c>
      <c r="D3818" s="463">
        <v>75325895</v>
      </c>
    </row>
    <row r="3819" spans="1:4">
      <c r="A3819" s="462">
        <v>12928</v>
      </c>
      <c r="B3819" s="276" t="s">
        <v>3832</v>
      </c>
      <c r="C3819" s="462" t="s">
        <v>27</v>
      </c>
      <c r="D3819" s="463">
        <v>41640</v>
      </c>
    </row>
    <row r="3820" spans="1:4">
      <c r="A3820" s="462">
        <v>12929</v>
      </c>
      <c r="B3820" s="276" t="s">
        <v>3833</v>
      </c>
      <c r="C3820" s="462" t="s">
        <v>27</v>
      </c>
      <c r="D3820" s="463">
        <v>113898288</v>
      </c>
    </row>
    <row r="3821" spans="1:4">
      <c r="A3821" s="462">
        <v>12930</v>
      </c>
      <c r="B3821" s="276" t="s">
        <v>3834</v>
      </c>
      <c r="C3821" s="462" t="s">
        <v>27</v>
      </c>
      <c r="D3821" s="463">
        <v>2760735</v>
      </c>
    </row>
    <row r="3822" spans="1:4">
      <c r="A3822" s="462">
        <v>12931</v>
      </c>
      <c r="B3822" s="276" t="s">
        <v>3835</v>
      </c>
      <c r="C3822" s="462" t="s">
        <v>27</v>
      </c>
      <c r="D3822" s="463">
        <v>117259286</v>
      </c>
    </row>
    <row r="3823" spans="1:4">
      <c r="A3823" s="462">
        <v>12932</v>
      </c>
      <c r="B3823" s="276" t="s">
        <v>3836</v>
      </c>
      <c r="C3823" s="462" t="s">
        <v>27</v>
      </c>
      <c r="D3823" s="463">
        <v>5384978</v>
      </c>
    </row>
    <row r="3824" spans="1:4">
      <c r="A3824" s="462">
        <v>12933</v>
      </c>
      <c r="B3824" s="276" t="s">
        <v>3837</v>
      </c>
      <c r="C3824" s="462" t="s">
        <v>27</v>
      </c>
      <c r="D3824" s="463">
        <v>1286111</v>
      </c>
    </row>
    <row r="3825" spans="1:4">
      <c r="A3825" s="462">
        <v>12934</v>
      </c>
      <c r="B3825" s="276" t="s">
        <v>3838</v>
      </c>
      <c r="C3825" s="462" t="s">
        <v>27</v>
      </c>
      <c r="D3825" s="463">
        <v>28588253</v>
      </c>
    </row>
    <row r="3826" spans="1:4">
      <c r="A3826" s="462">
        <v>12935</v>
      </c>
      <c r="B3826" s="276" t="s">
        <v>3839</v>
      </c>
      <c r="C3826" s="462" t="s">
        <v>27</v>
      </c>
      <c r="D3826" s="463">
        <v>4867746</v>
      </c>
    </row>
    <row r="3827" spans="1:4">
      <c r="A3827" s="462">
        <v>12936</v>
      </c>
      <c r="B3827" s="276" t="s">
        <v>3840</v>
      </c>
      <c r="C3827" s="462" t="s">
        <v>27</v>
      </c>
      <c r="D3827" s="463">
        <v>83253896</v>
      </c>
    </row>
    <row r="3828" spans="1:4">
      <c r="A3828" s="462">
        <v>12937</v>
      </c>
      <c r="B3828" s="276" t="s">
        <v>3841</v>
      </c>
      <c r="C3828" s="462" t="s">
        <v>27</v>
      </c>
      <c r="D3828" s="463">
        <v>100551</v>
      </c>
    </row>
    <row r="3829" spans="1:4">
      <c r="A3829" s="462">
        <v>12938</v>
      </c>
      <c r="B3829" s="276" t="s">
        <v>3842</v>
      </c>
      <c r="C3829" s="462" t="s">
        <v>27</v>
      </c>
      <c r="D3829" s="463">
        <v>10973566</v>
      </c>
    </row>
    <row r="3830" spans="1:4">
      <c r="A3830" s="462">
        <v>12939</v>
      </c>
      <c r="B3830" s="276" t="s">
        <v>3843</v>
      </c>
      <c r="C3830" s="462" t="s">
        <v>27</v>
      </c>
      <c r="D3830" s="463">
        <v>2570</v>
      </c>
    </row>
    <row r="3831" spans="1:4">
      <c r="A3831" s="462">
        <v>12940</v>
      </c>
      <c r="B3831" s="276" t="s">
        <v>3844</v>
      </c>
      <c r="C3831" s="462" t="s">
        <v>27</v>
      </c>
      <c r="D3831" s="463">
        <v>1333</v>
      </c>
    </row>
    <row r="3832" spans="1:4">
      <c r="A3832" s="462">
        <v>12941</v>
      </c>
      <c r="B3832" s="276" t="s">
        <v>3845</v>
      </c>
      <c r="C3832" s="462" t="s">
        <v>27</v>
      </c>
      <c r="D3832" s="463">
        <v>153108.01</v>
      </c>
    </row>
    <row r="3833" spans="1:4">
      <c r="A3833" s="462">
        <v>12942</v>
      </c>
      <c r="B3833" s="276" t="s">
        <v>3846</v>
      </c>
      <c r="C3833" s="462" t="s">
        <v>27</v>
      </c>
      <c r="D3833" s="463">
        <v>18905.009999999998</v>
      </c>
    </row>
    <row r="3834" spans="1:4">
      <c r="A3834" s="462">
        <v>12943</v>
      </c>
      <c r="B3834" s="276" t="s">
        <v>3847</v>
      </c>
      <c r="C3834" s="462" t="s">
        <v>27</v>
      </c>
      <c r="D3834" s="463">
        <v>31529</v>
      </c>
    </row>
    <row r="3835" spans="1:4">
      <c r="A3835" s="462">
        <v>12944</v>
      </c>
      <c r="B3835" s="276" t="s">
        <v>3848</v>
      </c>
      <c r="C3835" s="462" t="s">
        <v>27</v>
      </c>
      <c r="D3835" s="463">
        <v>149356</v>
      </c>
    </row>
    <row r="3836" spans="1:4">
      <c r="A3836" s="462">
        <v>12945</v>
      </c>
      <c r="B3836" s="276" t="s">
        <v>3849</v>
      </c>
      <c r="C3836" s="462" t="s">
        <v>27</v>
      </c>
      <c r="D3836" s="463">
        <v>186553</v>
      </c>
    </row>
    <row r="3837" spans="1:4">
      <c r="A3837" s="462">
        <v>12946</v>
      </c>
      <c r="B3837" s="276" t="s">
        <v>3850</v>
      </c>
      <c r="C3837" s="462" t="s">
        <v>27</v>
      </c>
      <c r="D3837" s="463">
        <v>52281</v>
      </c>
    </row>
    <row r="3838" spans="1:4">
      <c r="A3838" s="462">
        <v>12947</v>
      </c>
      <c r="B3838" s="276" t="s">
        <v>3851</v>
      </c>
      <c r="C3838" s="462" t="s">
        <v>27</v>
      </c>
      <c r="D3838" s="463">
        <v>52281</v>
      </c>
    </row>
    <row r="3839" spans="1:4">
      <c r="A3839" s="462">
        <v>12948</v>
      </c>
      <c r="B3839" s="276" t="s">
        <v>3852</v>
      </c>
      <c r="C3839" s="462" t="s">
        <v>27</v>
      </c>
      <c r="D3839" s="463">
        <v>52281</v>
      </c>
    </row>
    <row r="3840" spans="1:4">
      <c r="A3840" s="462">
        <v>12949</v>
      </c>
      <c r="B3840" s="276" t="s">
        <v>3853</v>
      </c>
      <c r="C3840" s="462" t="s">
        <v>27</v>
      </c>
      <c r="D3840" s="463">
        <v>52281</v>
      </c>
    </row>
    <row r="3841" spans="1:4">
      <c r="A3841" s="462">
        <v>12950</v>
      </c>
      <c r="B3841" s="276" t="s">
        <v>3854</v>
      </c>
      <c r="C3841" s="462" t="s">
        <v>27</v>
      </c>
      <c r="D3841" s="463">
        <v>52281</v>
      </c>
    </row>
    <row r="3842" spans="1:4">
      <c r="A3842" s="462">
        <v>12951</v>
      </c>
      <c r="B3842" s="276" t="s">
        <v>3855</v>
      </c>
      <c r="C3842" s="462" t="s">
        <v>27</v>
      </c>
      <c r="D3842" s="463">
        <v>460871.01</v>
      </c>
    </row>
    <row r="3843" spans="1:4">
      <c r="A3843" s="462">
        <v>12952</v>
      </c>
      <c r="B3843" s="276" t="s">
        <v>3856</v>
      </c>
      <c r="C3843" s="462" t="s">
        <v>27</v>
      </c>
      <c r="D3843" s="463">
        <v>87892</v>
      </c>
    </row>
    <row r="3844" spans="1:4">
      <c r="A3844" s="462">
        <v>12953</v>
      </c>
      <c r="B3844" s="276" t="s">
        <v>3857</v>
      </c>
      <c r="C3844" s="462" t="s">
        <v>27</v>
      </c>
      <c r="D3844" s="463">
        <v>93725</v>
      </c>
    </row>
    <row r="3845" spans="1:4">
      <c r="A3845" s="462">
        <v>12954</v>
      </c>
      <c r="B3845" s="276" t="s">
        <v>3858</v>
      </c>
      <c r="C3845" s="462" t="s">
        <v>27</v>
      </c>
      <c r="D3845" s="463">
        <v>100742</v>
      </c>
    </row>
    <row r="3846" spans="1:4">
      <c r="A3846" s="462">
        <v>12955</v>
      </c>
      <c r="B3846" s="276" t="s">
        <v>3859</v>
      </c>
      <c r="C3846" s="462" t="s">
        <v>27</v>
      </c>
      <c r="D3846" s="463">
        <v>147868</v>
      </c>
    </row>
    <row r="3847" spans="1:4">
      <c r="A3847" s="462">
        <v>12956</v>
      </c>
      <c r="B3847" s="276" t="s">
        <v>3860</v>
      </c>
      <c r="C3847" s="462" t="s">
        <v>27</v>
      </c>
      <c r="D3847" s="463">
        <v>168992</v>
      </c>
    </row>
    <row r="3848" spans="1:4">
      <c r="A3848" s="462">
        <v>12957</v>
      </c>
      <c r="B3848" s="276" t="s">
        <v>3861</v>
      </c>
      <c r="C3848" s="462" t="s">
        <v>27</v>
      </c>
      <c r="D3848" s="463">
        <v>171746</v>
      </c>
    </row>
    <row r="3849" spans="1:4">
      <c r="A3849" s="462">
        <v>12958</v>
      </c>
      <c r="B3849" s="276" t="s">
        <v>3862</v>
      </c>
      <c r="C3849" s="462" t="s">
        <v>27</v>
      </c>
      <c r="D3849" s="463">
        <v>221298</v>
      </c>
    </row>
    <row r="3850" spans="1:4">
      <c r="A3850" s="462">
        <v>12959</v>
      </c>
      <c r="B3850" s="276" t="s">
        <v>3863</v>
      </c>
      <c r="C3850" s="462" t="s">
        <v>27</v>
      </c>
      <c r="D3850" s="463">
        <v>191900</v>
      </c>
    </row>
    <row r="3851" spans="1:4">
      <c r="A3851" s="462">
        <v>12960</v>
      </c>
      <c r="B3851" s="276" t="s">
        <v>3864</v>
      </c>
      <c r="C3851" s="462" t="s">
        <v>27</v>
      </c>
      <c r="D3851" s="463">
        <v>192587.01</v>
      </c>
    </row>
    <row r="3852" spans="1:4">
      <c r="A3852" s="462">
        <v>12961</v>
      </c>
      <c r="B3852" s="276" t="s">
        <v>3865</v>
      </c>
      <c r="C3852" s="462" t="s">
        <v>27</v>
      </c>
      <c r="D3852" s="463">
        <v>1233031</v>
      </c>
    </row>
    <row r="3853" spans="1:4">
      <c r="A3853" s="462">
        <v>12962</v>
      </c>
      <c r="B3853" s="276" t="s">
        <v>3866</v>
      </c>
      <c r="C3853" s="462" t="s">
        <v>27</v>
      </c>
      <c r="D3853" s="463">
        <v>1653358</v>
      </c>
    </row>
    <row r="3854" spans="1:4">
      <c r="A3854" s="462">
        <v>12963</v>
      </c>
      <c r="B3854" s="276" t="s">
        <v>3867</v>
      </c>
      <c r="C3854" s="462" t="s">
        <v>32</v>
      </c>
      <c r="D3854" s="463">
        <v>7636</v>
      </c>
    </row>
    <row r="3855" spans="1:4">
      <c r="A3855" s="462">
        <v>12964</v>
      </c>
      <c r="B3855" s="276" t="s">
        <v>3868</v>
      </c>
      <c r="C3855" s="462" t="s">
        <v>579</v>
      </c>
      <c r="D3855" s="463">
        <v>5782</v>
      </c>
    </row>
    <row r="3856" spans="1:4">
      <c r="A3856" s="462">
        <v>12966</v>
      </c>
      <c r="B3856" s="276" t="s">
        <v>3869</v>
      </c>
      <c r="C3856" s="462" t="s">
        <v>27</v>
      </c>
      <c r="D3856" s="463">
        <v>110616373</v>
      </c>
    </row>
    <row r="3857" spans="1:4">
      <c r="A3857" s="462">
        <v>12967</v>
      </c>
      <c r="B3857" s="276" t="s">
        <v>3870</v>
      </c>
      <c r="C3857" s="462" t="s">
        <v>27</v>
      </c>
      <c r="D3857" s="463">
        <v>168208061</v>
      </c>
    </row>
    <row r="3858" spans="1:4">
      <c r="A3858" s="462">
        <v>12968</v>
      </c>
      <c r="B3858" s="276" t="s">
        <v>3871</v>
      </c>
      <c r="C3858" s="462" t="s">
        <v>27</v>
      </c>
      <c r="D3858" s="463">
        <v>48971717</v>
      </c>
    </row>
    <row r="3859" spans="1:4">
      <c r="A3859" s="462">
        <v>12969</v>
      </c>
      <c r="B3859" s="276" t="s">
        <v>3872</v>
      </c>
      <c r="C3859" s="462" t="s">
        <v>27</v>
      </c>
      <c r="D3859" s="463">
        <v>218484635</v>
      </c>
    </row>
    <row r="3860" spans="1:4">
      <c r="A3860" s="462">
        <v>12970</v>
      </c>
      <c r="B3860" s="276" t="s">
        <v>3873</v>
      </c>
      <c r="C3860" s="462" t="s">
        <v>27</v>
      </c>
      <c r="D3860" s="463">
        <v>142842412</v>
      </c>
    </row>
    <row r="3861" spans="1:4">
      <c r="A3861" s="462">
        <v>12971</v>
      </c>
      <c r="B3861" s="276" t="s">
        <v>3874</v>
      </c>
      <c r="C3861" s="462" t="s">
        <v>27</v>
      </c>
      <c r="D3861" s="463">
        <v>83431831</v>
      </c>
    </row>
    <row r="3862" spans="1:4">
      <c r="A3862" s="462">
        <v>12972</v>
      </c>
      <c r="B3862" s="276" t="s">
        <v>3875</v>
      </c>
      <c r="C3862" s="462" t="s">
        <v>27</v>
      </c>
      <c r="D3862" s="463">
        <v>0</v>
      </c>
    </row>
    <row r="3863" spans="1:4">
      <c r="A3863" s="462">
        <v>12973</v>
      </c>
      <c r="B3863" s="276" t="s">
        <v>3876</v>
      </c>
      <c r="C3863" s="462" t="s">
        <v>27</v>
      </c>
      <c r="D3863" s="463">
        <v>17354611</v>
      </c>
    </row>
    <row r="3864" spans="1:4">
      <c r="A3864" s="462">
        <v>12974</v>
      </c>
      <c r="B3864" s="276" t="s">
        <v>3877</v>
      </c>
      <c r="C3864" s="462" t="s">
        <v>27</v>
      </c>
      <c r="D3864" s="463">
        <v>37079715</v>
      </c>
    </row>
    <row r="3865" spans="1:4">
      <c r="A3865" s="462">
        <v>12975</v>
      </c>
      <c r="B3865" s="276" t="s">
        <v>3878</v>
      </c>
      <c r="C3865" s="462" t="s">
        <v>27</v>
      </c>
      <c r="D3865" s="463">
        <v>38080107</v>
      </c>
    </row>
    <row r="3866" spans="1:4">
      <c r="A3866" s="462">
        <v>12976</v>
      </c>
      <c r="B3866" s="276" t="s">
        <v>3879</v>
      </c>
      <c r="C3866" s="462" t="s">
        <v>27</v>
      </c>
      <c r="D3866" s="463">
        <v>125701322</v>
      </c>
    </row>
    <row r="3867" spans="1:4">
      <c r="A3867" s="462">
        <v>12977</v>
      </c>
      <c r="B3867" s="276" t="s">
        <v>3880</v>
      </c>
      <c r="C3867" s="462" t="s">
        <v>27</v>
      </c>
      <c r="D3867" s="463">
        <v>16854416</v>
      </c>
    </row>
    <row r="3868" spans="1:4">
      <c r="A3868" s="462">
        <v>12980</v>
      </c>
      <c r="B3868" s="276" t="s">
        <v>3881</v>
      </c>
      <c r="C3868" s="462" t="s">
        <v>148</v>
      </c>
      <c r="D3868" s="463">
        <v>1096097</v>
      </c>
    </row>
    <row r="3869" spans="1:4">
      <c r="A3869" s="462">
        <v>12981</v>
      </c>
      <c r="B3869" s="276" t="s">
        <v>3882</v>
      </c>
      <c r="C3869" s="462" t="s">
        <v>148</v>
      </c>
      <c r="D3869" s="463">
        <v>1903916.8</v>
      </c>
    </row>
    <row r="3870" spans="1:4">
      <c r="A3870" s="462">
        <v>12982</v>
      </c>
      <c r="B3870" s="276" t="s">
        <v>3883</v>
      </c>
      <c r="C3870" s="462" t="s">
        <v>148</v>
      </c>
      <c r="D3870" s="463">
        <v>3104455.2</v>
      </c>
    </row>
    <row r="3871" spans="1:4">
      <c r="A3871" s="462">
        <v>12983</v>
      </c>
      <c r="B3871" s="276" t="s">
        <v>3884</v>
      </c>
      <c r="C3871" s="462" t="s">
        <v>27</v>
      </c>
      <c r="D3871" s="463">
        <v>18484</v>
      </c>
    </row>
    <row r="3872" spans="1:4">
      <c r="A3872" s="462">
        <v>12984</v>
      </c>
      <c r="B3872" s="276" t="s">
        <v>3885</v>
      </c>
      <c r="C3872" s="462" t="s">
        <v>27</v>
      </c>
      <c r="D3872" s="463">
        <v>14760</v>
      </c>
    </row>
    <row r="3873" spans="1:4">
      <c r="A3873" s="462">
        <v>12985</v>
      </c>
      <c r="B3873" s="276" t="s">
        <v>3886</v>
      </c>
      <c r="C3873" s="462" t="s">
        <v>27</v>
      </c>
      <c r="D3873" s="463">
        <v>624480</v>
      </c>
    </row>
    <row r="3874" spans="1:4">
      <c r="A3874" s="462">
        <v>12988</v>
      </c>
      <c r="B3874" s="276" t="s">
        <v>3887</v>
      </c>
      <c r="C3874" s="462" t="s">
        <v>27</v>
      </c>
      <c r="D3874" s="463">
        <v>1977115</v>
      </c>
    </row>
    <row r="3875" spans="1:4">
      <c r="A3875" s="462">
        <v>12989</v>
      </c>
      <c r="B3875" s="276" t="s">
        <v>3888</v>
      </c>
      <c r="C3875" s="462" t="s">
        <v>27</v>
      </c>
      <c r="D3875" s="463">
        <v>6577558</v>
      </c>
    </row>
    <row r="3876" spans="1:4">
      <c r="A3876" s="462">
        <v>12990</v>
      </c>
      <c r="B3876" s="276" t="s">
        <v>3889</v>
      </c>
      <c r="C3876" s="462" t="s">
        <v>27</v>
      </c>
      <c r="D3876" s="463">
        <v>2460730</v>
      </c>
    </row>
    <row r="3877" spans="1:4">
      <c r="A3877" s="462">
        <v>12991</v>
      </c>
      <c r="B3877" s="276" t="s">
        <v>3890</v>
      </c>
      <c r="C3877" s="462" t="s">
        <v>27</v>
      </c>
      <c r="D3877" s="463">
        <v>1673637</v>
      </c>
    </row>
    <row r="3878" spans="1:4">
      <c r="A3878" s="462">
        <v>12992</v>
      </c>
      <c r="B3878" s="276" t="s">
        <v>3891</v>
      </c>
      <c r="C3878" s="462" t="s">
        <v>27</v>
      </c>
      <c r="D3878" s="463">
        <v>2814806</v>
      </c>
    </row>
    <row r="3879" spans="1:4">
      <c r="A3879" s="462">
        <v>12993</v>
      </c>
      <c r="B3879" s="276" t="s">
        <v>3892</v>
      </c>
      <c r="C3879" s="462" t="s">
        <v>27</v>
      </c>
      <c r="D3879" s="463">
        <v>656826</v>
      </c>
    </row>
    <row r="3880" spans="1:4">
      <c r="A3880" s="462">
        <v>12994</v>
      </c>
      <c r="B3880" s="276" t="s">
        <v>3893</v>
      </c>
      <c r="C3880" s="462" t="s">
        <v>27</v>
      </c>
      <c r="D3880" s="463">
        <v>330165</v>
      </c>
    </row>
    <row r="3881" spans="1:4">
      <c r="A3881" s="462">
        <v>12995</v>
      </c>
      <c r="B3881" s="276" t="s">
        <v>3894</v>
      </c>
      <c r="C3881" s="462" t="s">
        <v>27</v>
      </c>
      <c r="D3881" s="463">
        <v>246855</v>
      </c>
    </row>
    <row r="3882" spans="1:4">
      <c r="A3882" s="462">
        <v>12996</v>
      </c>
      <c r="B3882" s="276" t="s">
        <v>3895</v>
      </c>
      <c r="C3882" s="462" t="s">
        <v>27</v>
      </c>
      <c r="D3882" s="463">
        <v>273875</v>
      </c>
    </row>
    <row r="3883" spans="1:4">
      <c r="A3883" s="462">
        <v>12997</v>
      </c>
      <c r="B3883" s="276" t="s">
        <v>3896</v>
      </c>
      <c r="C3883" s="462" t="s">
        <v>27</v>
      </c>
      <c r="D3883" s="463">
        <v>81067</v>
      </c>
    </row>
    <row r="3884" spans="1:4">
      <c r="A3884" s="462">
        <v>12998</v>
      </c>
      <c r="B3884" s="276" t="s">
        <v>3897</v>
      </c>
      <c r="C3884" s="462" t="s">
        <v>27</v>
      </c>
      <c r="D3884" s="463">
        <v>164877</v>
      </c>
    </row>
    <row r="3885" spans="1:4">
      <c r="A3885" s="462">
        <v>12999</v>
      </c>
      <c r="B3885" s="276" t="s">
        <v>3898</v>
      </c>
      <c r="C3885" s="462" t="s">
        <v>27</v>
      </c>
      <c r="D3885" s="463">
        <v>25755</v>
      </c>
    </row>
    <row r="3886" spans="1:4">
      <c r="A3886" s="462">
        <v>13000</v>
      </c>
      <c r="B3886" s="276" t="s">
        <v>3899</v>
      </c>
      <c r="C3886" s="462" t="s">
        <v>27</v>
      </c>
      <c r="D3886" s="463">
        <v>20251</v>
      </c>
    </row>
    <row r="3887" spans="1:4">
      <c r="A3887" s="462">
        <v>13001</v>
      </c>
      <c r="B3887" s="276" t="s">
        <v>3900</v>
      </c>
      <c r="C3887" s="462" t="s">
        <v>27</v>
      </c>
      <c r="D3887" s="463">
        <v>100479.01</v>
      </c>
    </row>
    <row r="3888" spans="1:4">
      <c r="A3888" s="462">
        <v>13002</v>
      </c>
      <c r="B3888" s="276" t="s">
        <v>3901</v>
      </c>
      <c r="C3888" s="462" t="s">
        <v>27</v>
      </c>
      <c r="D3888" s="463">
        <v>20596</v>
      </c>
    </row>
    <row r="3889" spans="1:4">
      <c r="A3889" s="462">
        <v>13003</v>
      </c>
      <c r="B3889" s="276" t="s">
        <v>3902</v>
      </c>
      <c r="C3889" s="462" t="s">
        <v>27</v>
      </c>
      <c r="D3889" s="463">
        <v>90939</v>
      </c>
    </row>
    <row r="3890" spans="1:4">
      <c r="A3890" s="462">
        <v>13004</v>
      </c>
      <c r="B3890" s="276" t="s">
        <v>3903</v>
      </c>
      <c r="C3890" s="462" t="s">
        <v>27</v>
      </c>
      <c r="D3890" s="463">
        <v>404269</v>
      </c>
    </row>
    <row r="3891" spans="1:4">
      <c r="A3891" s="462">
        <v>13005</v>
      </c>
      <c r="B3891" s="276" t="s">
        <v>3904</v>
      </c>
      <c r="C3891" s="462" t="s">
        <v>3905</v>
      </c>
      <c r="D3891" s="463">
        <v>5307</v>
      </c>
    </row>
    <row r="3892" spans="1:4">
      <c r="A3892" s="462">
        <v>13006</v>
      </c>
      <c r="B3892" s="276" t="s">
        <v>3906</v>
      </c>
      <c r="C3892" s="462" t="s">
        <v>3905</v>
      </c>
      <c r="D3892" s="463">
        <v>5597</v>
      </c>
    </row>
    <row r="3893" spans="1:4">
      <c r="A3893" s="462">
        <v>13007</v>
      </c>
      <c r="B3893" s="276" t="s">
        <v>3907</v>
      </c>
      <c r="C3893" s="462" t="s">
        <v>3905</v>
      </c>
      <c r="D3893" s="463">
        <v>5175</v>
      </c>
    </row>
    <row r="3894" spans="1:4">
      <c r="A3894" s="462">
        <v>13008</v>
      </c>
      <c r="B3894" s="276" t="s">
        <v>3908</v>
      </c>
      <c r="C3894" s="462" t="s">
        <v>3905</v>
      </c>
      <c r="D3894" s="463">
        <v>8365</v>
      </c>
    </row>
    <row r="3895" spans="1:4">
      <c r="A3895" s="462">
        <v>13009</v>
      </c>
      <c r="B3895" s="276" t="s">
        <v>3909</v>
      </c>
      <c r="C3895" s="462" t="s">
        <v>3905</v>
      </c>
      <c r="D3895" s="463">
        <v>13066</v>
      </c>
    </row>
    <row r="3896" spans="1:4">
      <c r="A3896" s="462">
        <v>13010</v>
      </c>
      <c r="B3896" s="276" t="s">
        <v>3910</v>
      </c>
      <c r="C3896" s="462" t="s">
        <v>3905</v>
      </c>
      <c r="D3896" s="463">
        <v>6337</v>
      </c>
    </row>
    <row r="3897" spans="1:4">
      <c r="A3897" s="462">
        <v>13011</v>
      </c>
      <c r="B3897" s="276" t="s">
        <v>3911</v>
      </c>
      <c r="C3897" s="462" t="s">
        <v>3905</v>
      </c>
      <c r="D3897" s="463">
        <v>8439</v>
      </c>
    </row>
    <row r="3898" spans="1:4">
      <c r="A3898" s="462">
        <v>13012</v>
      </c>
      <c r="B3898" s="276" t="s">
        <v>3912</v>
      </c>
      <c r="C3898" s="462" t="s">
        <v>3905</v>
      </c>
      <c r="D3898" s="463">
        <v>7393.01</v>
      </c>
    </row>
    <row r="3899" spans="1:4">
      <c r="A3899" s="462">
        <v>13013</v>
      </c>
      <c r="B3899" s="276" t="s">
        <v>3913</v>
      </c>
      <c r="C3899" s="462" t="s">
        <v>3905</v>
      </c>
      <c r="D3899" s="463">
        <v>6834</v>
      </c>
    </row>
    <row r="3900" spans="1:4">
      <c r="A3900" s="462">
        <v>13014</v>
      </c>
      <c r="B3900" s="276" t="s">
        <v>3914</v>
      </c>
      <c r="C3900" s="462" t="s">
        <v>3905</v>
      </c>
      <c r="D3900" s="463">
        <v>4850</v>
      </c>
    </row>
    <row r="3901" spans="1:4">
      <c r="A3901" s="462">
        <v>13015</v>
      </c>
      <c r="B3901" s="276" t="s">
        <v>3915</v>
      </c>
      <c r="C3901" s="462" t="s">
        <v>27</v>
      </c>
      <c r="D3901" s="463">
        <v>5847.01</v>
      </c>
    </row>
    <row r="3902" spans="1:4">
      <c r="A3902" s="462">
        <v>13016</v>
      </c>
      <c r="B3902" s="276" t="s">
        <v>3916</v>
      </c>
      <c r="C3902" s="462" t="s">
        <v>3905</v>
      </c>
      <c r="D3902" s="463">
        <v>9033</v>
      </c>
    </row>
    <row r="3903" spans="1:4">
      <c r="A3903" s="462">
        <v>13017</v>
      </c>
      <c r="B3903" s="276" t="s">
        <v>3917</v>
      </c>
      <c r="C3903" s="462" t="s">
        <v>27</v>
      </c>
      <c r="D3903" s="463">
        <v>13407</v>
      </c>
    </row>
    <row r="3904" spans="1:4">
      <c r="A3904" s="462">
        <v>13018</v>
      </c>
      <c r="B3904" s="276" t="s">
        <v>3918</v>
      </c>
      <c r="C3904" s="462" t="s">
        <v>27</v>
      </c>
      <c r="D3904" s="463">
        <v>18684</v>
      </c>
    </row>
    <row r="3905" spans="1:4">
      <c r="A3905" s="462">
        <v>13019</v>
      </c>
      <c r="B3905" s="276" t="s">
        <v>3919</v>
      </c>
      <c r="C3905" s="462" t="s">
        <v>27</v>
      </c>
      <c r="D3905" s="463">
        <v>5550.01</v>
      </c>
    </row>
    <row r="3906" spans="1:4">
      <c r="A3906" s="462">
        <v>13020</v>
      </c>
      <c r="B3906" s="276" t="s">
        <v>3920</v>
      </c>
      <c r="C3906" s="462" t="s">
        <v>27</v>
      </c>
      <c r="D3906" s="463">
        <v>11994</v>
      </c>
    </row>
    <row r="3907" spans="1:4">
      <c r="A3907" s="462">
        <v>13021</v>
      </c>
      <c r="B3907" s="276" t="s">
        <v>3921</v>
      </c>
      <c r="C3907" s="462" t="s">
        <v>27</v>
      </c>
      <c r="D3907" s="463">
        <v>4834.01</v>
      </c>
    </row>
    <row r="3908" spans="1:4">
      <c r="A3908" s="462">
        <v>13022</v>
      </c>
      <c r="B3908" s="276" t="s">
        <v>3922</v>
      </c>
      <c r="C3908" s="462" t="s">
        <v>27</v>
      </c>
      <c r="D3908" s="463">
        <v>3578</v>
      </c>
    </row>
    <row r="3909" spans="1:4">
      <c r="A3909" s="462">
        <v>13023</v>
      </c>
      <c r="B3909" s="276" t="s">
        <v>3923</v>
      </c>
      <c r="C3909" s="462" t="s">
        <v>27</v>
      </c>
      <c r="D3909" s="463">
        <v>8799</v>
      </c>
    </row>
    <row r="3910" spans="1:4">
      <c r="A3910" s="462">
        <v>13024</v>
      </c>
      <c r="B3910" s="276" t="s">
        <v>3924</v>
      </c>
      <c r="C3910" s="462" t="s">
        <v>27</v>
      </c>
      <c r="D3910" s="463">
        <v>27562.01</v>
      </c>
    </row>
    <row r="3911" spans="1:4">
      <c r="A3911" s="462">
        <v>13025</v>
      </c>
      <c r="B3911" s="276" t="s">
        <v>3925</v>
      </c>
      <c r="C3911" s="462" t="s">
        <v>27</v>
      </c>
      <c r="D3911" s="463">
        <v>25243.01</v>
      </c>
    </row>
    <row r="3912" spans="1:4">
      <c r="A3912" s="462">
        <v>13026</v>
      </c>
      <c r="B3912" s="276" t="s">
        <v>3926</v>
      </c>
      <c r="C3912" s="462" t="s">
        <v>27</v>
      </c>
      <c r="D3912" s="463">
        <v>21196.01</v>
      </c>
    </row>
    <row r="3913" spans="1:4">
      <c r="A3913" s="462">
        <v>13027</v>
      </c>
      <c r="B3913" s="276" t="s">
        <v>3927</v>
      </c>
      <c r="C3913" s="462" t="s">
        <v>60</v>
      </c>
      <c r="D3913" s="463">
        <v>26516</v>
      </c>
    </row>
    <row r="3914" spans="1:4">
      <c r="A3914" s="462">
        <v>13028</v>
      </c>
      <c r="B3914" s="276" t="s">
        <v>3928</v>
      </c>
      <c r="C3914" s="462" t="s">
        <v>3755</v>
      </c>
      <c r="D3914" s="463">
        <v>25968708</v>
      </c>
    </row>
    <row r="3915" spans="1:4">
      <c r="A3915" s="462">
        <v>13029</v>
      </c>
      <c r="B3915" s="276" t="s">
        <v>3929</v>
      </c>
      <c r="C3915" s="462" t="s">
        <v>27</v>
      </c>
      <c r="D3915" s="463">
        <v>6912829</v>
      </c>
    </row>
    <row r="3916" spans="1:4">
      <c r="A3916" s="462">
        <v>13030</v>
      </c>
      <c r="B3916" s="276" t="s">
        <v>3930</v>
      </c>
      <c r="C3916" s="462" t="s">
        <v>27</v>
      </c>
      <c r="D3916" s="463">
        <v>1988755</v>
      </c>
    </row>
    <row r="3917" spans="1:4">
      <c r="A3917" s="462">
        <v>13031</v>
      </c>
      <c r="B3917" s="276" t="s">
        <v>3931</v>
      </c>
      <c r="C3917" s="462" t="s">
        <v>27</v>
      </c>
      <c r="D3917" s="463">
        <v>1568248</v>
      </c>
    </row>
    <row r="3918" spans="1:4">
      <c r="A3918" s="462">
        <v>13032</v>
      </c>
      <c r="B3918" s="276" t="s">
        <v>3932</v>
      </c>
      <c r="C3918" s="462" t="s">
        <v>27</v>
      </c>
      <c r="D3918" s="463">
        <v>5476</v>
      </c>
    </row>
    <row r="3919" spans="1:4">
      <c r="A3919" s="462">
        <v>13033</v>
      </c>
      <c r="B3919" s="276" t="s">
        <v>3933</v>
      </c>
      <c r="C3919" s="462" t="s">
        <v>27</v>
      </c>
      <c r="D3919" s="463">
        <v>20120</v>
      </c>
    </row>
    <row r="3920" spans="1:4">
      <c r="A3920" s="462">
        <v>13034</v>
      </c>
      <c r="B3920" s="276" t="s">
        <v>3934</v>
      </c>
      <c r="C3920" s="462" t="s">
        <v>44</v>
      </c>
      <c r="D3920" s="463">
        <v>26394</v>
      </c>
    </row>
    <row r="3921" spans="1:4">
      <c r="A3921" s="462">
        <v>13035</v>
      </c>
      <c r="B3921" s="276" t="s">
        <v>3935</v>
      </c>
      <c r="C3921" s="462" t="s">
        <v>211</v>
      </c>
      <c r="D3921" s="463">
        <v>10949862</v>
      </c>
    </row>
    <row r="3922" spans="1:4">
      <c r="A3922" s="462">
        <v>13036</v>
      </c>
      <c r="B3922" s="276" t="s">
        <v>3936</v>
      </c>
      <c r="C3922" s="462" t="s">
        <v>211</v>
      </c>
      <c r="D3922" s="463">
        <v>6945296</v>
      </c>
    </row>
    <row r="3923" spans="1:4">
      <c r="A3923" s="462">
        <v>13037</v>
      </c>
      <c r="B3923" s="276" t="s">
        <v>3937</v>
      </c>
      <c r="C3923" s="462" t="s">
        <v>27</v>
      </c>
      <c r="D3923" s="463">
        <v>603957</v>
      </c>
    </row>
    <row r="3924" spans="1:4">
      <c r="A3924" s="462">
        <v>13038</v>
      </c>
      <c r="B3924" s="276" t="s">
        <v>3938</v>
      </c>
      <c r="C3924" s="462" t="s">
        <v>27</v>
      </c>
      <c r="D3924" s="463">
        <v>105147</v>
      </c>
    </row>
    <row r="3925" spans="1:4">
      <c r="A3925" s="462">
        <v>13039</v>
      </c>
      <c r="B3925" s="276" t="s">
        <v>3939</v>
      </c>
      <c r="C3925" s="462" t="s">
        <v>27</v>
      </c>
      <c r="D3925" s="463">
        <v>62970</v>
      </c>
    </row>
    <row r="3926" spans="1:4">
      <c r="A3926" s="462">
        <v>13040</v>
      </c>
      <c r="B3926" s="276" t="s">
        <v>3940</v>
      </c>
      <c r="C3926" s="462" t="s">
        <v>253</v>
      </c>
      <c r="D3926" s="463">
        <v>46357</v>
      </c>
    </row>
    <row r="3927" spans="1:4">
      <c r="A3927" s="462">
        <v>13041</v>
      </c>
      <c r="B3927" s="276" t="s">
        <v>3941</v>
      </c>
      <c r="C3927" s="462" t="s">
        <v>27</v>
      </c>
      <c r="D3927" s="463">
        <v>1950552.82</v>
      </c>
    </row>
    <row r="3928" spans="1:4">
      <c r="A3928" s="462">
        <v>13042</v>
      </c>
      <c r="B3928" s="276" t="s">
        <v>3942</v>
      </c>
      <c r="C3928" s="462" t="s">
        <v>211</v>
      </c>
      <c r="D3928" s="463">
        <v>10202448</v>
      </c>
    </row>
    <row r="3929" spans="1:4">
      <c r="A3929" s="462">
        <v>13043</v>
      </c>
      <c r="B3929" s="276" t="s">
        <v>3943</v>
      </c>
      <c r="C3929" s="462" t="s">
        <v>27</v>
      </c>
      <c r="D3929" s="463">
        <v>426447</v>
      </c>
    </row>
    <row r="3930" spans="1:4">
      <c r="A3930" s="462">
        <v>13044</v>
      </c>
      <c r="B3930" s="276" t="s">
        <v>3944</v>
      </c>
      <c r="C3930" s="462" t="s">
        <v>27</v>
      </c>
      <c r="D3930" s="463">
        <v>714899</v>
      </c>
    </row>
    <row r="3931" spans="1:4">
      <c r="A3931" s="462">
        <v>13045</v>
      </c>
      <c r="B3931" s="276" t="s">
        <v>3945</v>
      </c>
      <c r="C3931" s="462" t="s">
        <v>27</v>
      </c>
      <c r="D3931" s="463">
        <v>756426</v>
      </c>
    </row>
    <row r="3932" spans="1:4">
      <c r="A3932" s="462">
        <v>13046</v>
      </c>
      <c r="B3932" s="276" t="s">
        <v>3946</v>
      </c>
      <c r="C3932" s="462" t="s">
        <v>27</v>
      </c>
      <c r="D3932" s="463">
        <v>575864</v>
      </c>
    </row>
    <row r="3933" spans="1:4">
      <c r="A3933" s="462">
        <v>13047</v>
      </c>
      <c r="B3933" s="276" t="s">
        <v>3947</v>
      </c>
      <c r="C3933" s="462" t="s">
        <v>27</v>
      </c>
      <c r="D3933" s="463">
        <v>1016891</v>
      </c>
    </row>
    <row r="3934" spans="1:4">
      <c r="A3934" s="462">
        <v>13048</v>
      </c>
      <c r="B3934" s="276" t="s">
        <v>3948</v>
      </c>
      <c r="C3934" s="462" t="s">
        <v>27</v>
      </c>
      <c r="D3934" s="463">
        <v>884429</v>
      </c>
    </row>
    <row r="3935" spans="1:4">
      <c r="A3935" s="462">
        <v>13049</v>
      </c>
      <c r="B3935" s="276" t="s">
        <v>3949</v>
      </c>
      <c r="C3935" s="462" t="s">
        <v>27</v>
      </c>
      <c r="D3935" s="463">
        <v>80159</v>
      </c>
    </row>
    <row r="3936" spans="1:4">
      <c r="A3936" s="462">
        <v>13050</v>
      </c>
      <c r="B3936" s="276" t="s">
        <v>3950</v>
      </c>
      <c r="C3936" s="462" t="s">
        <v>44</v>
      </c>
      <c r="D3936" s="463">
        <v>196180</v>
      </c>
    </row>
    <row r="3937" spans="1:4">
      <c r="A3937" s="462">
        <v>13051</v>
      </c>
      <c r="B3937" s="276" t="s">
        <v>3951</v>
      </c>
      <c r="C3937" s="462" t="s">
        <v>27</v>
      </c>
      <c r="D3937" s="463">
        <v>7384159</v>
      </c>
    </row>
    <row r="3938" spans="1:4">
      <c r="A3938" s="462">
        <v>13052</v>
      </c>
      <c r="B3938" s="276" t="s">
        <v>3952</v>
      </c>
      <c r="C3938" s="462" t="s">
        <v>27</v>
      </c>
      <c r="D3938" s="463">
        <v>1115479</v>
      </c>
    </row>
    <row r="3939" spans="1:4">
      <c r="A3939" s="462">
        <v>13053</v>
      </c>
      <c r="B3939" s="276" t="s">
        <v>3953</v>
      </c>
      <c r="C3939" s="462" t="s">
        <v>27</v>
      </c>
      <c r="D3939" s="463">
        <v>11620036.01</v>
      </c>
    </row>
    <row r="3940" spans="1:4">
      <c r="A3940" s="462">
        <v>13054</v>
      </c>
      <c r="B3940" s="276" t="s">
        <v>3954</v>
      </c>
      <c r="C3940" s="462" t="s">
        <v>27</v>
      </c>
      <c r="D3940" s="463">
        <v>4565141</v>
      </c>
    </row>
    <row r="3941" spans="1:4">
      <c r="A3941" s="462">
        <v>13055</v>
      </c>
      <c r="B3941" s="276" t="s">
        <v>3955</v>
      </c>
      <c r="C3941" s="462" t="s">
        <v>27</v>
      </c>
      <c r="D3941" s="463">
        <v>4718481</v>
      </c>
    </row>
    <row r="3942" spans="1:4">
      <c r="A3942" s="462">
        <v>13056</v>
      </c>
      <c r="B3942" s="276" t="s">
        <v>3956</v>
      </c>
      <c r="C3942" s="462" t="s">
        <v>27</v>
      </c>
      <c r="D3942" s="463">
        <v>12766472</v>
      </c>
    </row>
    <row r="3943" spans="1:4">
      <c r="A3943" s="462">
        <v>13057</v>
      </c>
      <c r="B3943" s="276" t="s">
        <v>3957</v>
      </c>
      <c r="C3943" s="462" t="s">
        <v>44</v>
      </c>
      <c r="D3943" s="463">
        <v>3881.01</v>
      </c>
    </row>
    <row r="3944" spans="1:4">
      <c r="A3944" s="462">
        <v>13058</v>
      </c>
      <c r="B3944" s="276" t="s">
        <v>3958</v>
      </c>
      <c r="C3944" s="462" t="s">
        <v>27</v>
      </c>
      <c r="D3944" s="463">
        <v>4094757</v>
      </c>
    </row>
    <row r="3945" spans="1:4">
      <c r="A3945" s="462">
        <v>13060</v>
      </c>
      <c r="B3945" s="276" t="s">
        <v>3959</v>
      </c>
      <c r="C3945" s="462" t="s">
        <v>27</v>
      </c>
      <c r="D3945" s="463">
        <v>982942</v>
      </c>
    </row>
    <row r="3946" spans="1:4">
      <c r="A3946" s="462">
        <v>13061</v>
      </c>
      <c r="B3946" s="276" t="s">
        <v>3960</v>
      </c>
      <c r="C3946" s="462" t="s">
        <v>27</v>
      </c>
      <c r="D3946" s="463">
        <v>780885</v>
      </c>
    </row>
    <row r="3947" spans="1:4">
      <c r="A3947" s="462">
        <v>13062</v>
      </c>
      <c r="B3947" s="276" t="s">
        <v>3961</v>
      </c>
      <c r="C3947" s="462" t="s">
        <v>27</v>
      </c>
      <c r="D3947" s="463">
        <v>1468269.01</v>
      </c>
    </row>
    <row r="3948" spans="1:4">
      <c r="A3948" s="462">
        <v>13063</v>
      </c>
      <c r="B3948" s="276" t="s">
        <v>3962</v>
      </c>
      <c r="C3948" s="462" t="s">
        <v>27</v>
      </c>
      <c r="D3948" s="463">
        <v>897123.1</v>
      </c>
    </row>
    <row r="3949" spans="1:4">
      <c r="A3949" s="462">
        <v>13064</v>
      </c>
      <c r="B3949" s="276" t="s">
        <v>3963</v>
      </c>
      <c r="C3949" s="462" t="s">
        <v>27</v>
      </c>
      <c r="D3949" s="463">
        <v>897123.1</v>
      </c>
    </row>
    <row r="3950" spans="1:4">
      <c r="A3950" s="462">
        <v>13065</v>
      </c>
      <c r="B3950" s="276" t="s">
        <v>3964</v>
      </c>
      <c r="C3950" s="462" t="s">
        <v>27</v>
      </c>
      <c r="D3950" s="463">
        <v>3756702.42</v>
      </c>
    </row>
    <row r="3951" spans="1:4">
      <c r="A3951" s="462">
        <v>13066</v>
      </c>
      <c r="B3951" s="276" t="s">
        <v>3965</v>
      </c>
      <c r="C3951" s="462" t="s">
        <v>27</v>
      </c>
      <c r="D3951" s="463">
        <v>3756702.42</v>
      </c>
    </row>
    <row r="3952" spans="1:4">
      <c r="A3952" s="462">
        <v>13067</v>
      </c>
      <c r="B3952" s="276" t="s">
        <v>3966</v>
      </c>
      <c r="C3952" s="462" t="s">
        <v>27</v>
      </c>
      <c r="D3952" s="463">
        <v>3756702.42</v>
      </c>
    </row>
    <row r="3953" spans="1:4">
      <c r="A3953" s="462">
        <v>13068</v>
      </c>
      <c r="B3953" s="276" t="s">
        <v>3967</v>
      </c>
      <c r="C3953" s="462" t="s">
        <v>27</v>
      </c>
      <c r="D3953" s="463">
        <v>31077368</v>
      </c>
    </row>
    <row r="3954" spans="1:4">
      <c r="A3954" s="462">
        <v>13069</v>
      </c>
      <c r="B3954" s="276" t="s">
        <v>3968</v>
      </c>
      <c r="C3954" s="462" t="s">
        <v>27</v>
      </c>
      <c r="D3954" s="463">
        <v>41255261</v>
      </c>
    </row>
    <row r="3955" spans="1:4">
      <c r="A3955" s="462">
        <v>13070</v>
      </c>
      <c r="B3955" s="276" t="s">
        <v>3969</v>
      </c>
      <c r="C3955" s="462" t="s">
        <v>27</v>
      </c>
      <c r="D3955" s="463">
        <v>9547211</v>
      </c>
    </row>
    <row r="3956" spans="1:4">
      <c r="A3956" s="462">
        <v>13071</v>
      </c>
      <c r="B3956" s="276" t="s">
        <v>3970</v>
      </c>
      <c r="C3956" s="462" t="s">
        <v>27</v>
      </c>
      <c r="D3956" s="463">
        <v>62763671</v>
      </c>
    </row>
    <row r="3957" spans="1:4">
      <c r="A3957" s="462">
        <v>13072</v>
      </c>
      <c r="B3957" s="276" t="s">
        <v>3971</v>
      </c>
      <c r="C3957" s="462" t="s">
        <v>27</v>
      </c>
      <c r="D3957" s="463">
        <v>9851678</v>
      </c>
    </row>
    <row r="3958" spans="1:4">
      <c r="A3958" s="462">
        <v>13073</v>
      </c>
      <c r="B3958" s="276" t="s">
        <v>3972</v>
      </c>
      <c r="C3958" s="462" t="s">
        <v>27</v>
      </c>
      <c r="D3958" s="463">
        <v>55391223</v>
      </c>
    </row>
    <row r="3959" spans="1:4">
      <c r="A3959" s="462">
        <v>13074</v>
      </c>
      <c r="B3959" s="276" t="s">
        <v>3973</v>
      </c>
      <c r="C3959" s="462" t="s">
        <v>27</v>
      </c>
      <c r="D3959" s="463">
        <v>77965266</v>
      </c>
    </row>
    <row r="3960" spans="1:4">
      <c r="A3960" s="462">
        <v>13075</v>
      </c>
      <c r="B3960" s="276" t="s">
        <v>3974</v>
      </c>
      <c r="C3960" s="462" t="s">
        <v>27</v>
      </c>
      <c r="D3960" s="463">
        <v>30207463</v>
      </c>
    </row>
    <row r="3961" spans="1:4">
      <c r="A3961" s="462">
        <v>13076</v>
      </c>
      <c r="B3961" s="276" t="s">
        <v>3975</v>
      </c>
      <c r="C3961" s="462" t="s">
        <v>27</v>
      </c>
      <c r="D3961" s="463">
        <v>24205116</v>
      </c>
    </row>
    <row r="3962" spans="1:4">
      <c r="A3962" s="462">
        <v>13077</v>
      </c>
      <c r="B3962" s="276" t="s">
        <v>3976</v>
      </c>
      <c r="C3962" s="462" t="s">
        <v>27</v>
      </c>
      <c r="D3962" s="463">
        <v>48736447</v>
      </c>
    </row>
    <row r="3963" spans="1:4">
      <c r="A3963" s="462">
        <v>13078</v>
      </c>
      <c r="B3963" s="276" t="s">
        <v>3977</v>
      </c>
      <c r="C3963" s="462" t="s">
        <v>27</v>
      </c>
      <c r="D3963" s="463">
        <v>14744895</v>
      </c>
    </row>
    <row r="3964" spans="1:4">
      <c r="A3964" s="462">
        <v>13079</v>
      </c>
      <c r="B3964" s="276" t="s">
        <v>3978</v>
      </c>
      <c r="C3964" s="462" t="s">
        <v>27</v>
      </c>
      <c r="D3964" s="463">
        <v>86272863</v>
      </c>
    </row>
    <row r="3965" spans="1:4">
      <c r="A3965" s="462">
        <v>13080</v>
      </c>
      <c r="B3965" s="276" t="s">
        <v>3979</v>
      </c>
      <c r="C3965" s="462" t="s">
        <v>27</v>
      </c>
      <c r="D3965" s="463">
        <v>47757804</v>
      </c>
    </row>
    <row r="3966" spans="1:4">
      <c r="A3966" s="462">
        <v>13081</v>
      </c>
      <c r="B3966" s="276" t="s">
        <v>3980</v>
      </c>
      <c r="C3966" s="462" t="s">
        <v>27</v>
      </c>
      <c r="D3966" s="463">
        <v>36932555</v>
      </c>
    </row>
    <row r="3967" spans="1:4">
      <c r="A3967" s="462">
        <v>13082</v>
      </c>
      <c r="B3967" s="276" t="s">
        <v>3981</v>
      </c>
      <c r="C3967" s="462" t="s">
        <v>27</v>
      </c>
      <c r="D3967" s="463">
        <v>42351413</v>
      </c>
    </row>
    <row r="3968" spans="1:4">
      <c r="A3968" s="462">
        <v>13083</v>
      </c>
      <c r="B3968" s="276" t="s">
        <v>3982</v>
      </c>
      <c r="C3968" s="462" t="s">
        <v>27</v>
      </c>
      <c r="D3968" s="463">
        <v>46979741</v>
      </c>
    </row>
    <row r="3969" spans="1:4">
      <c r="A3969" s="462">
        <v>13084</v>
      </c>
      <c r="B3969" s="276" t="s">
        <v>3983</v>
      </c>
      <c r="C3969" s="462" t="s">
        <v>27</v>
      </c>
      <c r="D3969" s="463">
        <v>42815465</v>
      </c>
    </row>
    <row r="3970" spans="1:4">
      <c r="A3970" s="462">
        <v>13085</v>
      </c>
      <c r="B3970" s="276" t="s">
        <v>3984</v>
      </c>
      <c r="C3970" s="462" t="s">
        <v>27</v>
      </c>
      <c r="D3970" s="463">
        <v>43461646</v>
      </c>
    </row>
    <row r="3971" spans="1:4">
      <c r="A3971" s="462">
        <v>13086</v>
      </c>
      <c r="B3971" s="276" t="s">
        <v>3985</v>
      </c>
      <c r="C3971" s="462" t="s">
        <v>27</v>
      </c>
      <c r="D3971" s="463">
        <v>32040925</v>
      </c>
    </row>
    <row r="3972" spans="1:4">
      <c r="A3972" s="462">
        <v>13087</v>
      </c>
      <c r="B3972" s="276" t="s">
        <v>3986</v>
      </c>
      <c r="C3972" s="462" t="s">
        <v>27</v>
      </c>
      <c r="D3972" s="463">
        <v>49158978</v>
      </c>
    </row>
    <row r="3973" spans="1:4">
      <c r="A3973" s="462">
        <v>13088</v>
      </c>
      <c r="B3973" s="276" t="s">
        <v>3987</v>
      </c>
      <c r="C3973" s="462" t="s">
        <v>27</v>
      </c>
      <c r="D3973" s="463">
        <v>24068916</v>
      </c>
    </row>
    <row r="3974" spans="1:4">
      <c r="A3974" s="462">
        <v>13089</v>
      </c>
      <c r="B3974" s="276" t="s">
        <v>3988</v>
      </c>
      <c r="C3974" s="462" t="s">
        <v>27</v>
      </c>
      <c r="D3974" s="463">
        <v>16226318</v>
      </c>
    </row>
    <row r="3975" spans="1:4">
      <c r="A3975" s="462">
        <v>13090</v>
      </c>
      <c r="B3975" s="276" t="s">
        <v>3989</v>
      </c>
      <c r="C3975" s="462" t="s">
        <v>27</v>
      </c>
      <c r="D3975" s="463">
        <v>14247714</v>
      </c>
    </row>
    <row r="3976" spans="1:4">
      <c r="A3976" s="462">
        <v>13091</v>
      </c>
      <c r="B3976" s="276" t="s">
        <v>3990</v>
      </c>
      <c r="C3976" s="462" t="s">
        <v>27</v>
      </c>
      <c r="D3976" s="463">
        <v>23441098</v>
      </c>
    </row>
    <row r="3977" spans="1:4">
      <c r="A3977" s="462">
        <v>13092</v>
      </c>
      <c r="B3977" s="276" t="s">
        <v>3991</v>
      </c>
      <c r="C3977" s="462" t="s">
        <v>27</v>
      </c>
      <c r="D3977" s="463">
        <v>33927595</v>
      </c>
    </row>
    <row r="3978" spans="1:4">
      <c r="A3978" s="462">
        <v>13093</v>
      </c>
      <c r="B3978" s="276" t="s">
        <v>3992</v>
      </c>
      <c r="C3978" s="462" t="s">
        <v>27</v>
      </c>
      <c r="D3978" s="463">
        <v>35514575</v>
      </c>
    </row>
    <row r="3979" spans="1:4">
      <c r="A3979" s="462">
        <v>13094</v>
      </c>
      <c r="B3979" s="276" t="s">
        <v>3993</v>
      </c>
      <c r="C3979" s="462" t="s">
        <v>27</v>
      </c>
      <c r="D3979" s="463">
        <v>35514575</v>
      </c>
    </row>
    <row r="3980" spans="1:4">
      <c r="A3980" s="462">
        <v>13095</v>
      </c>
      <c r="B3980" s="276" t="s">
        <v>3994</v>
      </c>
      <c r="C3980" s="462" t="s">
        <v>27</v>
      </c>
      <c r="D3980" s="463">
        <v>12937919</v>
      </c>
    </row>
    <row r="3981" spans="1:4">
      <c r="A3981" s="462">
        <v>13096</v>
      </c>
      <c r="B3981" s="276" t="s">
        <v>3995</v>
      </c>
      <c r="C3981" s="462" t="s">
        <v>27</v>
      </c>
      <c r="D3981" s="463">
        <v>33927595</v>
      </c>
    </row>
    <row r="3982" spans="1:4">
      <c r="A3982" s="462">
        <v>13097</v>
      </c>
      <c r="B3982" s="276" t="s">
        <v>3996</v>
      </c>
      <c r="C3982" s="462" t="s">
        <v>27</v>
      </c>
      <c r="D3982" s="463">
        <v>35708655</v>
      </c>
    </row>
    <row r="3983" spans="1:4">
      <c r="A3983" s="462">
        <v>13098</v>
      </c>
      <c r="B3983" s="276" t="s">
        <v>3997</v>
      </c>
      <c r="C3983" s="462" t="s">
        <v>27</v>
      </c>
      <c r="D3983" s="463">
        <v>8075575</v>
      </c>
    </row>
    <row r="3984" spans="1:4">
      <c r="A3984" s="462">
        <v>13099</v>
      </c>
      <c r="B3984" s="276" t="s">
        <v>3998</v>
      </c>
      <c r="C3984" s="462" t="s">
        <v>27</v>
      </c>
      <c r="D3984" s="463">
        <v>14306931</v>
      </c>
    </row>
    <row r="3985" spans="1:4">
      <c r="A3985" s="462">
        <v>13100</v>
      </c>
      <c r="B3985" s="276" t="s">
        <v>3999</v>
      </c>
      <c r="C3985" s="462" t="s">
        <v>27</v>
      </c>
      <c r="D3985" s="463">
        <v>12490015</v>
      </c>
    </row>
    <row r="3986" spans="1:4">
      <c r="A3986" s="462">
        <v>13101</v>
      </c>
      <c r="B3986" s="276" t="s">
        <v>4000</v>
      </c>
      <c r="C3986" s="462" t="s">
        <v>27</v>
      </c>
      <c r="D3986" s="463">
        <v>5241861</v>
      </c>
    </row>
    <row r="3987" spans="1:4">
      <c r="A3987" s="462">
        <v>13102</v>
      </c>
      <c r="B3987" s="276" t="s">
        <v>4001</v>
      </c>
      <c r="C3987" s="462" t="s">
        <v>27</v>
      </c>
      <c r="D3987" s="463">
        <v>30293634</v>
      </c>
    </row>
    <row r="3988" spans="1:4">
      <c r="A3988" s="462">
        <v>13103</v>
      </c>
      <c r="B3988" s="276" t="s">
        <v>4002</v>
      </c>
      <c r="C3988" s="462" t="s">
        <v>27</v>
      </c>
      <c r="D3988" s="463">
        <v>21487281</v>
      </c>
    </row>
    <row r="3989" spans="1:4">
      <c r="A3989" s="462">
        <v>13104</v>
      </c>
      <c r="B3989" s="276" t="s">
        <v>4003</v>
      </c>
      <c r="C3989" s="462" t="s">
        <v>27</v>
      </c>
      <c r="D3989" s="463">
        <v>42808598</v>
      </c>
    </row>
    <row r="3990" spans="1:4">
      <c r="A3990" s="462">
        <v>13105</v>
      </c>
      <c r="B3990" s="276" t="s">
        <v>4004</v>
      </c>
      <c r="C3990" s="462" t="s">
        <v>27</v>
      </c>
      <c r="D3990" s="463">
        <v>38448808</v>
      </c>
    </row>
    <row r="3991" spans="1:4">
      <c r="A3991" s="462">
        <v>13106</v>
      </c>
      <c r="B3991" s="276" t="s">
        <v>4005</v>
      </c>
      <c r="C3991" s="462" t="s">
        <v>27</v>
      </c>
      <c r="D3991" s="463">
        <v>38702468</v>
      </c>
    </row>
    <row r="3992" spans="1:4">
      <c r="A3992" s="462">
        <v>13110</v>
      </c>
      <c r="B3992" s="276" t="s">
        <v>4006</v>
      </c>
      <c r="C3992" s="462" t="s">
        <v>27</v>
      </c>
      <c r="D3992" s="463">
        <v>120547133</v>
      </c>
    </row>
    <row r="3993" spans="1:4">
      <c r="A3993" s="462">
        <v>13111</v>
      </c>
      <c r="B3993" s="276" t="s">
        <v>4007</v>
      </c>
      <c r="C3993" s="462" t="s">
        <v>27</v>
      </c>
      <c r="D3993" s="463">
        <v>27771729</v>
      </c>
    </row>
    <row r="3994" spans="1:4">
      <c r="A3994" s="462">
        <v>13112</v>
      </c>
      <c r="B3994" s="276" t="s">
        <v>4008</v>
      </c>
      <c r="C3994" s="462" t="s">
        <v>27</v>
      </c>
      <c r="D3994" s="463">
        <v>10460612</v>
      </c>
    </row>
    <row r="3995" spans="1:4">
      <c r="A3995" s="462">
        <v>13113</v>
      </c>
      <c r="B3995" s="276" t="s">
        <v>4009</v>
      </c>
      <c r="C3995" s="462" t="s">
        <v>27</v>
      </c>
      <c r="D3995" s="463">
        <v>31512321</v>
      </c>
    </row>
    <row r="3996" spans="1:4">
      <c r="A3996" s="462">
        <v>13114</v>
      </c>
      <c r="B3996" s="276" t="s">
        <v>4010</v>
      </c>
      <c r="C3996" s="462" t="s">
        <v>27</v>
      </c>
      <c r="D3996" s="463">
        <v>27228038</v>
      </c>
    </row>
    <row r="3997" spans="1:4">
      <c r="A3997" s="462">
        <v>13115</v>
      </c>
      <c r="B3997" s="276" t="s">
        <v>4011</v>
      </c>
      <c r="C3997" s="462" t="s">
        <v>27</v>
      </c>
      <c r="D3997" s="463">
        <v>9259711</v>
      </c>
    </row>
    <row r="3998" spans="1:4">
      <c r="A3998" s="462">
        <v>13116</v>
      </c>
      <c r="B3998" s="276" t="s">
        <v>4012</v>
      </c>
      <c r="C3998" s="462" t="s">
        <v>27</v>
      </c>
      <c r="D3998" s="463">
        <v>11771946</v>
      </c>
    </row>
    <row r="3999" spans="1:4">
      <c r="A3999" s="462">
        <v>13117</v>
      </c>
      <c r="B3999" s="276" t="s">
        <v>4013</v>
      </c>
      <c r="C3999" s="462" t="s">
        <v>27</v>
      </c>
      <c r="D3999" s="463">
        <v>11771946</v>
      </c>
    </row>
    <row r="4000" spans="1:4">
      <c r="A4000" s="462">
        <v>13118</v>
      </c>
      <c r="B4000" s="276" t="s">
        <v>4014</v>
      </c>
      <c r="C4000" s="462" t="s">
        <v>27</v>
      </c>
      <c r="D4000" s="463">
        <v>11771946</v>
      </c>
    </row>
    <row r="4001" spans="1:4">
      <c r="A4001" s="462">
        <v>13119</v>
      </c>
      <c r="B4001" s="276" t="s">
        <v>4015</v>
      </c>
      <c r="C4001" s="462" t="s">
        <v>27</v>
      </c>
      <c r="D4001" s="463">
        <v>11771946</v>
      </c>
    </row>
    <row r="4002" spans="1:4">
      <c r="A4002" s="462">
        <v>13120</v>
      </c>
      <c r="B4002" s="276" t="s">
        <v>4016</v>
      </c>
      <c r="C4002" s="462" t="s">
        <v>27</v>
      </c>
      <c r="D4002" s="463">
        <v>11771946</v>
      </c>
    </row>
    <row r="4003" spans="1:4">
      <c r="A4003" s="462">
        <v>13121</v>
      </c>
      <c r="B4003" s="276" t="s">
        <v>4017</v>
      </c>
      <c r="C4003" s="462" t="s">
        <v>44</v>
      </c>
      <c r="D4003" s="463">
        <v>338515.54</v>
      </c>
    </row>
    <row r="4004" spans="1:4">
      <c r="A4004" s="462">
        <v>13184</v>
      </c>
      <c r="B4004" s="276" t="s">
        <v>4018</v>
      </c>
      <c r="C4004" s="462" t="s">
        <v>83</v>
      </c>
      <c r="D4004" s="463">
        <v>577269</v>
      </c>
    </row>
    <row r="4005" spans="1:4">
      <c r="A4005" s="462">
        <v>13185</v>
      </c>
      <c r="B4005" s="276" t="s">
        <v>4019</v>
      </c>
      <c r="C4005" s="462" t="s">
        <v>83</v>
      </c>
      <c r="D4005" s="463">
        <v>62286</v>
      </c>
    </row>
    <row r="4006" spans="1:4">
      <c r="A4006" s="462">
        <v>13186</v>
      </c>
      <c r="B4006" s="276" t="s">
        <v>4020</v>
      </c>
      <c r="C4006" s="462" t="s">
        <v>27</v>
      </c>
      <c r="D4006" s="463">
        <v>145180</v>
      </c>
    </row>
    <row r="4007" spans="1:4">
      <c r="A4007" s="462">
        <v>13187</v>
      </c>
      <c r="B4007" s="276" t="s">
        <v>4021</v>
      </c>
      <c r="C4007" s="462" t="s">
        <v>27</v>
      </c>
      <c r="D4007" s="463">
        <v>136850</v>
      </c>
    </row>
    <row r="4008" spans="1:4">
      <c r="A4008" s="462">
        <v>13251</v>
      </c>
      <c r="B4008" s="276" t="s">
        <v>4022</v>
      </c>
      <c r="C4008" s="462" t="s">
        <v>27</v>
      </c>
      <c r="D4008" s="463">
        <v>3458</v>
      </c>
    </row>
    <row r="4009" spans="1:4">
      <c r="A4009" s="462">
        <v>13270</v>
      </c>
      <c r="B4009" s="276" t="s">
        <v>4023</v>
      </c>
      <c r="C4009" s="462" t="s">
        <v>27</v>
      </c>
      <c r="D4009" s="463">
        <v>2228482</v>
      </c>
    </row>
    <row r="4010" spans="1:4">
      <c r="A4010" s="462">
        <v>13293</v>
      </c>
      <c r="B4010" s="276" t="s">
        <v>4024</v>
      </c>
      <c r="C4010" s="462" t="s">
        <v>27</v>
      </c>
      <c r="D4010" s="463">
        <v>3205860</v>
      </c>
    </row>
    <row r="4011" spans="1:4">
      <c r="A4011" s="462">
        <v>13294</v>
      </c>
      <c r="B4011" s="276" t="s">
        <v>4025</v>
      </c>
      <c r="C4011" s="462" t="s">
        <v>27</v>
      </c>
      <c r="D4011" s="463">
        <v>146018</v>
      </c>
    </row>
    <row r="4012" spans="1:4">
      <c r="A4012" s="462">
        <v>13316</v>
      </c>
      <c r="B4012" s="276" t="s">
        <v>4026</v>
      </c>
      <c r="C4012" s="462" t="s">
        <v>2223</v>
      </c>
      <c r="D4012" s="463">
        <v>315235</v>
      </c>
    </row>
    <row r="4013" spans="1:4">
      <c r="A4013" s="462">
        <v>13337</v>
      </c>
      <c r="B4013" s="276" t="s">
        <v>4027</v>
      </c>
      <c r="C4013" s="462" t="s">
        <v>32</v>
      </c>
      <c r="D4013" s="463">
        <v>1487</v>
      </c>
    </row>
    <row r="4014" spans="1:4">
      <c r="A4014" s="462">
        <v>13338</v>
      </c>
      <c r="B4014" s="276" t="s">
        <v>4028</v>
      </c>
      <c r="C4014" s="462" t="s">
        <v>211</v>
      </c>
      <c r="D4014" s="463">
        <v>13316619.85</v>
      </c>
    </row>
    <row r="4015" spans="1:4">
      <c r="A4015" s="462">
        <v>13339</v>
      </c>
      <c r="B4015" s="276" t="s">
        <v>4029</v>
      </c>
      <c r="C4015" s="462" t="s">
        <v>211</v>
      </c>
      <c r="D4015" s="463">
        <v>10415056.4</v>
      </c>
    </row>
    <row r="4016" spans="1:4">
      <c r="A4016" s="462">
        <v>13340</v>
      </c>
      <c r="B4016" s="276" t="s">
        <v>4030</v>
      </c>
      <c r="C4016" s="462" t="s">
        <v>211</v>
      </c>
      <c r="D4016" s="463">
        <v>10415056.4</v>
      </c>
    </row>
    <row r="4017" spans="1:4">
      <c r="A4017" s="462">
        <v>13341</v>
      </c>
      <c r="B4017" s="276" t="s">
        <v>4031</v>
      </c>
      <c r="C4017" s="462" t="s">
        <v>97</v>
      </c>
      <c r="D4017" s="463">
        <v>6694520</v>
      </c>
    </row>
    <row r="4018" spans="1:4">
      <c r="A4018" s="462">
        <v>13342</v>
      </c>
      <c r="B4018" s="276" t="s">
        <v>4032</v>
      </c>
      <c r="C4018" s="462" t="s">
        <v>211</v>
      </c>
      <c r="D4018" s="463">
        <v>6386963</v>
      </c>
    </row>
    <row r="4019" spans="1:4">
      <c r="A4019" s="462">
        <v>13343</v>
      </c>
      <c r="B4019" s="276" t="s">
        <v>4033</v>
      </c>
      <c r="C4019" s="462" t="s">
        <v>211</v>
      </c>
      <c r="D4019" s="463">
        <v>3450561</v>
      </c>
    </row>
    <row r="4020" spans="1:4">
      <c r="A4020" s="462">
        <v>13344</v>
      </c>
      <c r="B4020" s="276" t="s">
        <v>4034</v>
      </c>
      <c r="C4020" s="462" t="s">
        <v>211</v>
      </c>
      <c r="D4020" s="463">
        <v>3894401</v>
      </c>
    </row>
    <row r="4021" spans="1:4">
      <c r="A4021" s="462">
        <v>13345</v>
      </c>
      <c r="B4021" s="276" t="s">
        <v>4035</v>
      </c>
      <c r="C4021" s="462" t="s">
        <v>211</v>
      </c>
      <c r="D4021" s="463">
        <v>3442276</v>
      </c>
    </row>
    <row r="4022" spans="1:4">
      <c r="A4022" s="462">
        <v>13346</v>
      </c>
      <c r="B4022" s="276" t="s">
        <v>4036</v>
      </c>
      <c r="C4022" s="462" t="s">
        <v>211</v>
      </c>
      <c r="D4022" s="463">
        <v>5117127</v>
      </c>
    </row>
    <row r="4023" spans="1:4">
      <c r="A4023" s="462">
        <v>13347</v>
      </c>
      <c r="B4023" s="276" t="s">
        <v>4037</v>
      </c>
      <c r="C4023" s="462" t="s">
        <v>211</v>
      </c>
      <c r="D4023" s="463">
        <v>3743724</v>
      </c>
    </row>
    <row r="4024" spans="1:4">
      <c r="A4024" s="462">
        <v>13348</v>
      </c>
      <c r="B4024" s="276" t="s">
        <v>4038</v>
      </c>
      <c r="C4024" s="462" t="s">
        <v>211</v>
      </c>
      <c r="D4024" s="463">
        <v>3325631</v>
      </c>
    </row>
    <row r="4025" spans="1:4">
      <c r="A4025" s="462">
        <v>13349</v>
      </c>
      <c r="B4025" s="276" t="s">
        <v>4039</v>
      </c>
      <c r="C4025" s="462" t="s">
        <v>211</v>
      </c>
      <c r="D4025" s="463">
        <v>3078946</v>
      </c>
    </row>
    <row r="4026" spans="1:4">
      <c r="A4026" s="462">
        <v>13350</v>
      </c>
      <c r="B4026" s="276" t="s">
        <v>4040</v>
      </c>
      <c r="C4026" s="462" t="s">
        <v>211</v>
      </c>
      <c r="D4026" s="463">
        <v>3092957</v>
      </c>
    </row>
    <row r="4027" spans="1:4">
      <c r="A4027" s="462">
        <v>13351</v>
      </c>
      <c r="B4027" s="276" t="s">
        <v>4041</v>
      </c>
      <c r="C4027" s="462" t="s">
        <v>211</v>
      </c>
      <c r="D4027" s="463">
        <v>2888833</v>
      </c>
    </row>
    <row r="4028" spans="1:4">
      <c r="A4028" s="462">
        <v>13352</v>
      </c>
      <c r="B4028" s="276" t="s">
        <v>4042</v>
      </c>
      <c r="C4028" s="462" t="s">
        <v>211</v>
      </c>
      <c r="D4028" s="463">
        <v>1980182</v>
      </c>
    </row>
    <row r="4029" spans="1:4">
      <c r="A4029" s="462">
        <v>13353</v>
      </c>
      <c r="B4029" s="276" t="s">
        <v>4043</v>
      </c>
      <c r="C4029" s="462" t="s">
        <v>211</v>
      </c>
      <c r="D4029" s="463">
        <v>2436687</v>
      </c>
    </row>
    <row r="4030" spans="1:4">
      <c r="A4030" s="462">
        <v>13354</v>
      </c>
      <c r="B4030" s="276" t="s">
        <v>4044</v>
      </c>
      <c r="C4030" s="462" t="s">
        <v>211</v>
      </c>
      <c r="D4030" s="463">
        <v>1985649</v>
      </c>
    </row>
    <row r="4031" spans="1:4">
      <c r="A4031" s="462">
        <v>13356</v>
      </c>
      <c r="B4031" s="276" t="s">
        <v>4045</v>
      </c>
      <c r="C4031" s="462" t="s">
        <v>211</v>
      </c>
      <c r="D4031" s="463">
        <v>2401987</v>
      </c>
    </row>
    <row r="4032" spans="1:4">
      <c r="A4032" s="462">
        <v>13357</v>
      </c>
      <c r="B4032" s="276" t="s">
        <v>4046</v>
      </c>
      <c r="C4032" s="462" t="s">
        <v>211</v>
      </c>
      <c r="D4032" s="463">
        <v>3599550</v>
      </c>
    </row>
    <row r="4033" spans="1:4">
      <c r="A4033" s="462">
        <v>13358</v>
      </c>
      <c r="B4033" s="276" t="s">
        <v>4047</v>
      </c>
      <c r="C4033" s="462" t="s">
        <v>211</v>
      </c>
      <c r="D4033" s="463">
        <v>3163822</v>
      </c>
    </row>
    <row r="4034" spans="1:4">
      <c r="A4034" s="462">
        <v>13359</v>
      </c>
      <c r="B4034" s="276" t="s">
        <v>4048</v>
      </c>
      <c r="C4034" s="462" t="s">
        <v>211</v>
      </c>
      <c r="D4034" s="463">
        <v>3828330</v>
      </c>
    </row>
    <row r="4035" spans="1:4">
      <c r="A4035" s="462">
        <v>13360</v>
      </c>
      <c r="B4035" s="276" t="s">
        <v>4049</v>
      </c>
      <c r="C4035" s="462" t="s">
        <v>211</v>
      </c>
      <c r="D4035" s="463">
        <v>3150830</v>
      </c>
    </row>
    <row r="4036" spans="1:4">
      <c r="A4036" s="462">
        <v>13361</v>
      </c>
      <c r="B4036" s="276" t="s">
        <v>4050</v>
      </c>
      <c r="C4036" s="462" t="s">
        <v>211</v>
      </c>
      <c r="D4036" s="463">
        <v>1160000</v>
      </c>
    </row>
    <row r="4037" spans="1:4">
      <c r="A4037" s="462">
        <v>13362</v>
      </c>
      <c r="B4037" s="276" t="s">
        <v>4051</v>
      </c>
      <c r="C4037" s="462" t="s">
        <v>30</v>
      </c>
      <c r="D4037" s="463">
        <v>2403764</v>
      </c>
    </row>
    <row r="4038" spans="1:4">
      <c r="A4038" s="462">
        <v>13363</v>
      </c>
      <c r="B4038" s="276" t="s">
        <v>4052</v>
      </c>
      <c r="C4038" s="462" t="s">
        <v>27</v>
      </c>
      <c r="D4038" s="463">
        <v>3554</v>
      </c>
    </row>
    <row r="4039" spans="1:4">
      <c r="A4039" s="462">
        <v>13364</v>
      </c>
      <c r="B4039" s="276" t="s">
        <v>4053</v>
      </c>
      <c r="C4039" s="462" t="s">
        <v>27</v>
      </c>
      <c r="D4039" s="463">
        <v>6322.01</v>
      </c>
    </row>
    <row r="4040" spans="1:4">
      <c r="A4040" s="462">
        <v>13365</v>
      </c>
      <c r="B4040" s="276" t="s">
        <v>4054</v>
      </c>
      <c r="C4040" s="462" t="s">
        <v>27</v>
      </c>
      <c r="D4040" s="463">
        <v>5318</v>
      </c>
    </row>
    <row r="4041" spans="1:4">
      <c r="A4041" s="462">
        <v>13366</v>
      </c>
      <c r="B4041" s="276" t="s">
        <v>4055</v>
      </c>
      <c r="C4041" s="462" t="s">
        <v>27</v>
      </c>
      <c r="D4041" s="463">
        <v>6017</v>
      </c>
    </row>
    <row r="4042" spans="1:4">
      <c r="A4042" s="462">
        <v>13367</v>
      </c>
      <c r="B4042" s="276" t="s">
        <v>4056</v>
      </c>
      <c r="C4042" s="462" t="s">
        <v>27</v>
      </c>
      <c r="D4042" s="463">
        <v>2772700</v>
      </c>
    </row>
    <row r="4043" spans="1:4">
      <c r="A4043" s="462">
        <v>13368</v>
      </c>
      <c r="B4043" s="276" t="s">
        <v>4057</v>
      </c>
      <c r="C4043" s="462" t="s">
        <v>27</v>
      </c>
      <c r="D4043" s="463">
        <v>2915500</v>
      </c>
    </row>
    <row r="4044" spans="1:4">
      <c r="A4044" s="462">
        <v>13369</v>
      </c>
      <c r="B4044" s="276" t="s">
        <v>4058</v>
      </c>
      <c r="C4044" s="462" t="s">
        <v>27</v>
      </c>
      <c r="D4044" s="463">
        <v>2975000</v>
      </c>
    </row>
    <row r="4045" spans="1:4">
      <c r="A4045" s="462">
        <v>13370</v>
      </c>
      <c r="B4045" s="276" t="s">
        <v>4059</v>
      </c>
      <c r="C4045" s="462" t="s">
        <v>27</v>
      </c>
      <c r="D4045" s="463">
        <v>1118600</v>
      </c>
    </row>
    <row r="4046" spans="1:4">
      <c r="A4046" s="462">
        <v>13371</v>
      </c>
      <c r="B4046" s="276" t="s">
        <v>4060</v>
      </c>
      <c r="C4046" s="462" t="s">
        <v>27</v>
      </c>
      <c r="D4046" s="463">
        <v>35736</v>
      </c>
    </row>
    <row r="4047" spans="1:4">
      <c r="A4047" s="462">
        <v>13372</v>
      </c>
      <c r="B4047" s="276" t="s">
        <v>4061</v>
      </c>
      <c r="C4047" s="462" t="s">
        <v>27</v>
      </c>
      <c r="D4047" s="463">
        <v>19952858</v>
      </c>
    </row>
    <row r="4048" spans="1:4">
      <c r="A4048" s="462">
        <v>13373</v>
      </c>
      <c r="B4048" s="276" t="s">
        <v>4062</v>
      </c>
      <c r="C4048" s="462" t="s">
        <v>27</v>
      </c>
      <c r="D4048" s="463">
        <v>19397000</v>
      </c>
    </row>
    <row r="4049" spans="1:4">
      <c r="A4049" s="462">
        <v>13374</v>
      </c>
      <c r="B4049" s="276" t="s">
        <v>4063</v>
      </c>
      <c r="C4049" s="462" t="s">
        <v>27</v>
      </c>
      <c r="D4049" s="463">
        <v>629838</v>
      </c>
    </row>
    <row r="4050" spans="1:4">
      <c r="A4050" s="462">
        <v>13375</v>
      </c>
      <c r="B4050" s="276" t="s">
        <v>4064</v>
      </c>
      <c r="C4050" s="462" t="s">
        <v>27</v>
      </c>
      <c r="D4050" s="463">
        <v>9097</v>
      </c>
    </row>
    <row r="4051" spans="1:4">
      <c r="A4051" s="462">
        <v>13376</v>
      </c>
      <c r="B4051" s="276" t="s">
        <v>3232</v>
      </c>
      <c r="C4051" s="462" t="s">
        <v>27</v>
      </c>
      <c r="D4051" s="463">
        <v>1210230</v>
      </c>
    </row>
    <row r="4052" spans="1:4">
      <c r="A4052" s="462">
        <v>13377</v>
      </c>
      <c r="B4052" s="276" t="s">
        <v>4065</v>
      </c>
      <c r="C4052" s="462" t="s">
        <v>27</v>
      </c>
      <c r="D4052" s="463">
        <v>2612050</v>
      </c>
    </row>
    <row r="4053" spans="1:4">
      <c r="A4053" s="462">
        <v>13378</v>
      </c>
      <c r="B4053" s="276" t="s">
        <v>4066</v>
      </c>
      <c r="C4053" s="462" t="s">
        <v>27</v>
      </c>
      <c r="D4053" s="463">
        <v>3103520</v>
      </c>
    </row>
    <row r="4054" spans="1:4">
      <c r="A4054" s="462">
        <v>13379</v>
      </c>
      <c r="B4054" s="276" t="s">
        <v>4067</v>
      </c>
      <c r="C4054" s="462" t="s">
        <v>27</v>
      </c>
      <c r="D4054" s="463">
        <v>244780</v>
      </c>
    </row>
    <row r="4055" spans="1:4">
      <c r="A4055" s="462">
        <v>13380</v>
      </c>
      <c r="B4055" s="276" t="s">
        <v>4068</v>
      </c>
      <c r="C4055" s="462" t="s">
        <v>27</v>
      </c>
      <c r="D4055" s="463">
        <v>200832</v>
      </c>
    </row>
    <row r="4056" spans="1:4">
      <c r="A4056" s="462">
        <v>13381</v>
      </c>
      <c r="B4056" s="276" t="s">
        <v>4069</v>
      </c>
      <c r="C4056" s="462" t="s">
        <v>27</v>
      </c>
      <c r="D4056" s="463">
        <v>5188400</v>
      </c>
    </row>
    <row r="4057" spans="1:4">
      <c r="A4057" s="462">
        <v>13382</v>
      </c>
      <c r="B4057" s="276" t="s">
        <v>4070</v>
      </c>
      <c r="C4057" s="462" t="s">
        <v>27</v>
      </c>
      <c r="D4057" s="463">
        <v>2283033</v>
      </c>
    </row>
    <row r="4058" spans="1:4">
      <c r="A4058" s="462">
        <v>13383</v>
      </c>
      <c r="B4058" s="276" t="s">
        <v>4071</v>
      </c>
      <c r="C4058" s="462" t="s">
        <v>27</v>
      </c>
      <c r="D4058" s="463">
        <v>23512</v>
      </c>
    </row>
    <row r="4059" spans="1:4">
      <c r="A4059" s="462">
        <v>13384</v>
      </c>
      <c r="B4059" s="276" t="s">
        <v>4072</v>
      </c>
      <c r="C4059" s="462" t="s">
        <v>27</v>
      </c>
      <c r="D4059" s="463">
        <v>14459</v>
      </c>
    </row>
    <row r="4060" spans="1:4">
      <c r="A4060" s="462">
        <v>13385</v>
      </c>
      <c r="B4060" s="276" t="s">
        <v>4073</v>
      </c>
      <c r="C4060" s="462" t="s">
        <v>44</v>
      </c>
      <c r="D4060" s="463">
        <v>17776</v>
      </c>
    </row>
    <row r="4061" spans="1:4">
      <c r="A4061" s="462">
        <v>13386</v>
      </c>
      <c r="B4061" s="276" t="s">
        <v>4074</v>
      </c>
      <c r="C4061" s="462" t="s">
        <v>44</v>
      </c>
      <c r="D4061" s="463">
        <v>11620</v>
      </c>
    </row>
    <row r="4062" spans="1:4">
      <c r="A4062" s="462">
        <v>13387</v>
      </c>
      <c r="B4062" s="276" t="s">
        <v>4075</v>
      </c>
      <c r="C4062" s="462" t="s">
        <v>27</v>
      </c>
      <c r="D4062" s="463">
        <v>59500000</v>
      </c>
    </row>
    <row r="4063" spans="1:4">
      <c r="A4063" s="462">
        <v>13388</v>
      </c>
      <c r="B4063" s="276" t="s">
        <v>4076</v>
      </c>
      <c r="C4063" s="462" t="s">
        <v>998</v>
      </c>
      <c r="D4063" s="463">
        <v>51427807</v>
      </c>
    </row>
    <row r="4064" spans="1:4">
      <c r="A4064" s="462">
        <v>13389</v>
      </c>
      <c r="B4064" s="276" t="s">
        <v>4077</v>
      </c>
      <c r="C4064" s="462" t="s">
        <v>27</v>
      </c>
      <c r="D4064" s="463">
        <v>10500</v>
      </c>
    </row>
    <row r="4065" spans="1:4">
      <c r="A4065" s="462">
        <v>13390</v>
      </c>
      <c r="B4065" s="276" t="s">
        <v>4078</v>
      </c>
      <c r="C4065" s="462" t="s">
        <v>27</v>
      </c>
      <c r="D4065" s="463">
        <v>29441</v>
      </c>
    </row>
    <row r="4066" spans="1:4">
      <c r="A4066" s="462">
        <v>13391</v>
      </c>
      <c r="B4066" s="276" t="s">
        <v>4079</v>
      </c>
      <c r="C4066" s="462" t="s">
        <v>27</v>
      </c>
      <c r="D4066" s="463">
        <v>23534</v>
      </c>
    </row>
    <row r="4067" spans="1:4">
      <c r="A4067" s="462">
        <v>13392</v>
      </c>
      <c r="B4067" s="276" t="s">
        <v>4080</v>
      </c>
      <c r="C4067" s="462" t="s">
        <v>27</v>
      </c>
      <c r="D4067" s="463">
        <v>3886</v>
      </c>
    </row>
    <row r="4068" spans="1:4">
      <c r="A4068" s="462">
        <v>13393</v>
      </c>
      <c r="B4068" s="276" t="s">
        <v>4081</v>
      </c>
      <c r="C4068" s="462" t="s">
        <v>27</v>
      </c>
      <c r="D4068" s="463">
        <v>211124</v>
      </c>
    </row>
    <row r="4069" spans="1:4">
      <c r="A4069" s="462">
        <v>13394</v>
      </c>
      <c r="B4069" s="276" t="s">
        <v>4082</v>
      </c>
      <c r="C4069" s="462" t="s">
        <v>30</v>
      </c>
      <c r="D4069" s="463">
        <v>101423.7</v>
      </c>
    </row>
    <row r="4070" spans="1:4">
      <c r="A4070" s="462">
        <v>13395</v>
      </c>
      <c r="B4070" s="276" t="s">
        <v>4083</v>
      </c>
      <c r="C4070" s="462" t="s">
        <v>30</v>
      </c>
      <c r="D4070" s="463">
        <v>51550.8</v>
      </c>
    </row>
    <row r="4071" spans="1:4">
      <c r="A4071" s="462">
        <v>13396</v>
      </c>
      <c r="B4071" s="276" t="s">
        <v>4084</v>
      </c>
      <c r="C4071" s="462" t="s">
        <v>83</v>
      </c>
      <c r="D4071" s="463">
        <v>793230</v>
      </c>
    </row>
    <row r="4072" spans="1:4">
      <c r="A4072" s="462">
        <v>13397</v>
      </c>
      <c r="B4072" s="276" t="s">
        <v>4085</v>
      </c>
      <c r="C4072" s="462" t="s">
        <v>30</v>
      </c>
      <c r="D4072" s="463">
        <v>60993.85</v>
      </c>
    </row>
    <row r="4073" spans="1:4">
      <c r="A4073" s="462">
        <v>13398</v>
      </c>
      <c r="B4073" s="276" t="s">
        <v>4086</v>
      </c>
      <c r="C4073" s="462" t="s">
        <v>27</v>
      </c>
      <c r="D4073" s="463">
        <v>37466</v>
      </c>
    </row>
    <row r="4074" spans="1:4">
      <c r="A4074" s="462">
        <v>13399</v>
      </c>
      <c r="B4074" s="276" t="s">
        <v>4087</v>
      </c>
      <c r="C4074" s="462" t="s">
        <v>27</v>
      </c>
      <c r="D4074" s="463">
        <v>471621</v>
      </c>
    </row>
    <row r="4075" spans="1:4">
      <c r="A4075" s="462">
        <v>13400</v>
      </c>
      <c r="B4075" s="276" t="s">
        <v>4088</v>
      </c>
      <c r="C4075" s="462" t="s">
        <v>27</v>
      </c>
      <c r="D4075" s="463">
        <v>204952</v>
      </c>
    </row>
    <row r="4076" spans="1:4">
      <c r="A4076" s="462">
        <v>13401</v>
      </c>
      <c r="B4076" s="276" t="s">
        <v>4089</v>
      </c>
      <c r="C4076" s="462" t="s">
        <v>97</v>
      </c>
      <c r="D4076" s="463">
        <v>116214</v>
      </c>
    </row>
    <row r="4077" spans="1:4">
      <c r="A4077" s="462">
        <v>13402</v>
      </c>
      <c r="B4077" s="276" t="s">
        <v>4090</v>
      </c>
      <c r="C4077" s="462" t="s">
        <v>27</v>
      </c>
      <c r="D4077" s="463">
        <v>39084</v>
      </c>
    </row>
    <row r="4078" spans="1:4">
      <c r="A4078" s="462">
        <v>13403</v>
      </c>
      <c r="B4078" s="276" t="s">
        <v>4091</v>
      </c>
      <c r="C4078" s="462" t="s">
        <v>30</v>
      </c>
      <c r="D4078" s="463">
        <v>67145.75</v>
      </c>
    </row>
    <row r="4079" spans="1:4">
      <c r="A4079" s="462">
        <v>13404</v>
      </c>
      <c r="B4079" s="276" t="s">
        <v>4092</v>
      </c>
      <c r="C4079" s="462" t="s">
        <v>89</v>
      </c>
      <c r="D4079" s="463">
        <v>27738</v>
      </c>
    </row>
    <row r="4080" spans="1:4">
      <c r="A4080" s="462">
        <v>13405</v>
      </c>
      <c r="B4080" s="276" t="s">
        <v>4093</v>
      </c>
      <c r="C4080" s="462" t="s">
        <v>27</v>
      </c>
      <c r="D4080" s="463">
        <v>545215</v>
      </c>
    </row>
    <row r="4081" spans="1:4">
      <c r="A4081" s="462">
        <v>13406</v>
      </c>
      <c r="B4081" s="276" t="s">
        <v>4094</v>
      </c>
      <c r="C4081" s="462" t="s">
        <v>27</v>
      </c>
      <c r="D4081" s="463">
        <v>23948750</v>
      </c>
    </row>
    <row r="4082" spans="1:4">
      <c r="A4082" s="462">
        <v>13407</v>
      </c>
      <c r="B4082" s="276" t="s">
        <v>4095</v>
      </c>
      <c r="C4082" s="462" t="s">
        <v>27</v>
      </c>
      <c r="D4082" s="463">
        <v>4311370</v>
      </c>
    </row>
    <row r="4083" spans="1:4">
      <c r="A4083" s="462">
        <v>13408</v>
      </c>
      <c r="B4083" s="276" t="s">
        <v>4096</v>
      </c>
      <c r="C4083" s="462" t="s">
        <v>27</v>
      </c>
      <c r="D4083" s="463">
        <v>15396220</v>
      </c>
    </row>
    <row r="4084" spans="1:4">
      <c r="A4084" s="462">
        <v>13409</v>
      </c>
      <c r="B4084" s="276" t="s">
        <v>4097</v>
      </c>
      <c r="C4084" s="462" t="s">
        <v>27</v>
      </c>
      <c r="D4084" s="463">
        <v>2600150</v>
      </c>
    </row>
    <row r="4085" spans="1:4">
      <c r="A4085" s="462">
        <v>13410</v>
      </c>
      <c r="B4085" s="276" t="s">
        <v>4098</v>
      </c>
      <c r="C4085" s="462" t="s">
        <v>27</v>
      </c>
      <c r="D4085" s="463">
        <v>260610</v>
      </c>
    </row>
    <row r="4086" spans="1:4">
      <c r="A4086" s="462">
        <v>13411</v>
      </c>
      <c r="B4086" s="276" t="s">
        <v>4099</v>
      </c>
      <c r="C4086" s="462" t="s">
        <v>27</v>
      </c>
      <c r="D4086" s="463">
        <v>10115000</v>
      </c>
    </row>
    <row r="4087" spans="1:4">
      <c r="A4087" s="462">
        <v>13412</v>
      </c>
      <c r="B4087" s="276" t="s">
        <v>4100</v>
      </c>
      <c r="C4087" s="462" t="s">
        <v>27</v>
      </c>
      <c r="D4087" s="463">
        <v>3801361.35</v>
      </c>
    </row>
    <row r="4088" spans="1:4">
      <c r="A4088" s="462">
        <v>13413</v>
      </c>
      <c r="B4088" s="276" t="s">
        <v>4101</v>
      </c>
      <c r="C4088" s="462" t="s">
        <v>27</v>
      </c>
      <c r="D4088" s="463">
        <v>6545000</v>
      </c>
    </row>
    <row r="4089" spans="1:4">
      <c r="A4089" s="462">
        <v>13414</v>
      </c>
      <c r="B4089" s="276" t="s">
        <v>4102</v>
      </c>
      <c r="C4089" s="462" t="s">
        <v>27</v>
      </c>
      <c r="D4089" s="463">
        <v>39270000</v>
      </c>
    </row>
    <row r="4090" spans="1:4">
      <c r="A4090" s="462">
        <v>13415</v>
      </c>
      <c r="B4090" s="276" t="s">
        <v>4103</v>
      </c>
      <c r="C4090" s="462" t="s">
        <v>27</v>
      </c>
      <c r="D4090" s="463">
        <v>48790000</v>
      </c>
    </row>
    <row r="4091" spans="1:4">
      <c r="A4091" s="462">
        <v>13416</v>
      </c>
      <c r="B4091" s="276" t="s">
        <v>4104</v>
      </c>
      <c r="C4091" s="462" t="s">
        <v>30</v>
      </c>
      <c r="D4091" s="463">
        <v>62339</v>
      </c>
    </row>
    <row r="4092" spans="1:4">
      <c r="A4092" s="462">
        <v>13417</v>
      </c>
      <c r="B4092" s="276" t="s">
        <v>4105</v>
      </c>
      <c r="C4092" s="462" t="s">
        <v>27</v>
      </c>
      <c r="D4092" s="463">
        <v>468702</v>
      </c>
    </row>
    <row r="4093" spans="1:4">
      <c r="A4093" s="462">
        <v>13418</v>
      </c>
      <c r="B4093" s="276" t="s">
        <v>4106</v>
      </c>
      <c r="C4093" s="462" t="s">
        <v>27</v>
      </c>
      <c r="D4093" s="463">
        <v>448446</v>
      </c>
    </row>
    <row r="4094" spans="1:4">
      <c r="A4094" s="462">
        <v>13419</v>
      </c>
      <c r="B4094" s="276" t="s">
        <v>4107</v>
      </c>
      <c r="C4094" s="462" t="s">
        <v>30</v>
      </c>
      <c r="D4094" s="463">
        <v>280000</v>
      </c>
    </row>
    <row r="4095" spans="1:4">
      <c r="A4095" s="462">
        <v>13420</v>
      </c>
      <c r="B4095" s="276" t="s">
        <v>4108</v>
      </c>
      <c r="C4095" s="462" t="s">
        <v>27</v>
      </c>
      <c r="D4095" s="463">
        <v>135000</v>
      </c>
    </row>
    <row r="4096" spans="1:4">
      <c r="A4096" s="462">
        <v>13421</v>
      </c>
      <c r="B4096" s="276" t="s">
        <v>4109</v>
      </c>
      <c r="C4096" s="462" t="s">
        <v>27</v>
      </c>
      <c r="D4096" s="463">
        <v>520000</v>
      </c>
    </row>
    <row r="4097" spans="1:4">
      <c r="A4097" s="462">
        <v>13422</v>
      </c>
      <c r="B4097" s="276" t="s">
        <v>4110</v>
      </c>
      <c r="C4097" s="462" t="s">
        <v>27</v>
      </c>
      <c r="D4097" s="463">
        <v>128214</v>
      </c>
    </row>
    <row r="4098" spans="1:4">
      <c r="A4098" s="462">
        <v>13423</v>
      </c>
      <c r="B4098" s="276" t="s">
        <v>4111</v>
      </c>
      <c r="C4098" s="462" t="s">
        <v>27</v>
      </c>
      <c r="D4098" s="463">
        <v>15500</v>
      </c>
    </row>
    <row r="4099" spans="1:4">
      <c r="A4099" s="462">
        <v>13424</v>
      </c>
      <c r="B4099" s="276" t="s">
        <v>4112</v>
      </c>
      <c r="C4099" s="462" t="s">
        <v>30</v>
      </c>
      <c r="D4099" s="463">
        <v>9000.01</v>
      </c>
    </row>
    <row r="4100" spans="1:4">
      <c r="A4100" s="462">
        <v>13425</v>
      </c>
      <c r="B4100" s="276" t="s">
        <v>4113</v>
      </c>
      <c r="C4100" s="462" t="s">
        <v>30</v>
      </c>
      <c r="D4100" s="463">
        <v>13805</v>
      </c>
    </row>
    <row r="4101" spans="1:4">
      <c r="A4101" s="462">
        <v>13426</v>
      </c>
      <c r="B4101" s="276" t="s">
        <v>4114</v>
      </c>
      <c r="C4101" s="462" t="s">
        <v>27</v>
      </c>
      <c r="D4101" s="463">
        <v>110000.01</v>
      </c>
    </row>
    <row r="4102" spans="1:4">
      <c r="A4102" s="462">
        <v>13427</v>
      </c>
      <c r="B4102" s="276" t="s">
        <v>4115</v>
      </c>
      <c r="C4102" s="462" t="s">
        <v>27</v>
      </c>
      <c r="D4102" s="463">
        <v>13827</v>
      </c>
    </row>
    <row r="4103" spans="1:4">
      <c r="A4103" s="462">
        <v>13428</v>
      </c>
      <c r="B4103" s="276" t="s">
        <v>4116</v>
      </c>
      <c r="C4103" s="462" t="s">
        <v>27</v>
      </c>
      <c r="D4103" s="463">
        <v>20000</v>
      </c>
    </row>
    <row r="4104" spans="1:4">
      <c r="A4104" s="462">
        <v>13429</v>
      </c>
      <c r="B4104" s="276" t="s">
        <v>4117</v>
      </c>
      <c r="C4104" s="462" t="s">
        <v>27</v>
      </c>
      <c r="D4104" s="463">
        <v>6069000</v>
      </c>
    </row>
    <row r="4105" spans="1:4">
      <c r="A4105" s="462">
        <v>13430</v>
      </c>
      <c r="B4105" s="276" t="s">
        <v>4118</v>
      </c>
      <c r="C4105" s="462" t="s">
        <v>44</v>
      </c>
      <c r="D4105" s="463">
        <v>60907</v>
      </c>
    </row>
    <row r="4106" spans="1:4">
      <c r="A4106" s="462">
        <v>13431</v>
      </c>
      <c r="B4106" s="276" t="s">
        <v>4119</v>
      </c>
      <c r="C4106" s="462" t="s">
        <v>27</v>
      </c>
      <c r="D4106" s="463">
        <v>2334830</v>
      </c>
    </row>
    <row r="4107" spans="1:4">
      <c r="A4107" s="462">
        <v>13432</v>
      </c>
      <c r="B4107" s="276" t="s">
        <v>4120</v>
      </c>
      <c r="C4107" s="462" t="s">
        <v>27</v>
      </c>
      <c r="D4107" s="463">
        <v>159950376</v>
      </c>
    </row>
    <row r="4108" spans="1:4">
      <c r="A4108" s="462">
        <v>13433</v>
      </c>
      <c r="B4108" s="276" t="s">
        <v>4121</v>
      </c>
      <c r="C4108" s="462" t="s">
        <v>27</v>
      </c>
      <c r="D4108" s="463">
        <v>3575408</v>
      </c>
    </row>
    <row r="4109" spans="1:4">
      <c r="A4109" s="462">
        <v>13434</v>
      </c>
      <c r="B4109" s="276" t="s">
        <v>4122</v>
      </c>
      <c r="C4109" s="462" t="s">
        <v>27</v>
      </c>
      <c r="D4109" s="463">
        <v>12333484</v>
      </c>
    </row>
    <row r="4110" spans="1:4">
      <c r="A4110" s="462">
        <v>13435</v>
      </c>
      <c r="B4110" s="276" t="s">
        <v>4123</v>
      </c>
      <c r="C4110" s="462" t="s">
        <v>27</v>
      </c>
      <c r="D4110" s="463">
        <v>5994903</v>
      </c>
    </row>
    <row r="4111" spans="1:4">
      <c r="A4111" s="462">
        <v>13436</v>
      </c>
      <c r="B4111" s="276" t="s">
        <v>4124</v>
      </c>
      <c r="C4111" s="462" t="s">
        <v>27</v>
      </c>
      <c r="D4111" s="463">
        <v>1854772</v>
      </c>
    </row>
    <row r="4112" spans="1:4">
      <c r="A4112" s="462">
        <v>13437</v>
      </c>
      <c r="B4112" s="276" t="s">
        <v>4125</v>
      </c>
      <c r="C4112" s="462" t="s">
        <v>27</v>
      </c>
      <c r="D4112" s="463">
        <v>4647</v>
      </c>
    </row>
    <row r="4113" spans="1:4">
      <c r="A4113" s="462">
        <v>13438</v>
      </c>
      <c r="B4113" s="276" t="s">
        <v>4126</v>
      </c>
      <c r="C4113" s="462" t="s">
        <v>44</v>
      </c>
      <c r="D4113" s="463">
        <v>59248</v>
      </c>
    </row>
    <row r="4114" spans="1:4">
      <c r="A4114" s="462">
        <v>13439</v>
      </c>
      <c r="B4114" s="276" t="s">
        <v>4127</v>
      </c>
      <c r="C4114" s="462" t="s">
        <v>89</v>
      </c>
      <c r="D4114" s="463">
        <v>347849.99</v>
      </c>
    </row>
    <row r="4115" spans="1:4">
      <c r="A4115" s="462">
        <v>13440</v>
      </c>
      <c r="B4115" s="276" t="s">
        <v>4128</v>
      </c>
      <c r="C4115" s="462" t="s">
        <v>83</v>
      </c>
      <c r="D4115" s="463">
        <v>791857</v>
      </c>
    </row>
    <row r="4116" spans="1:4">
      <c r="A4116" s="462">
        <v>13441</v>
      </c>
      <c r="B4116" s="276" t="s">
        <v>4129</v>
      </c>
      <c r="C4116" s="462" t="s">
        <v>27</v>
      </c>
      <c r="D4116" s="463">
        <v>7657519</v>
      </c>
    </row>
    <row r="4117" spans="1:4">
      <c r="A4117" s="462">
        <v>13442</v>
      </c>
      <c r="B4117" s="276" t="s">
        <v>4130</v>
      </c>
      <c r="C4117" s="462" t="s">
        <v>27</v>
      </c>
      <c r="D4117" s="463">
        <v>5308829</v>
      </c>
    </row>
    <row r="4118" spans="1:4">
      <c r="A4118" s="462">
        <v>13443</v>
      </c>
      <c r="B4118" s="276" t="s">
        <v>4131</v>
      </c>
      <c r="C4118" s="462" t="s">
        <v>27</v>
      </c>
      <c r="D4118" s="463">
        <v>4469425</v>
      </c>
    </row>
    <row r="4119" spans="1:4">
      <c r="A4119" s="462">
        <v>13444</v>
      </c>
      <c r="B4119" s="276" t="s">
        <v>4132</v>
      </c>
      <c r="C4119" s="462" t="s">
        <v>27</v>
      </c>
      <c r="D4119" s="463">
        <v>4023421</v>
      </c>
    </row>
    <row r="4120" spans="1:4">
      <c r="A4120" s="462">
        <v>13445</v>
      </c>
      <c r="B4120" s="276" t="s">
        <v>4133</v>
      </c>
      <c r="C4120" s="462" t="s">
        <v>27</v>
      </c>
      <c r="D4120" s="463">
        <v>6497400</v>
      </c>
    </row>
    <row r="4121" spans="1:4">
      <c r="A4121" s="462">
        <v>13446</v>
      </c>
      <c r="B4121" s="276" t="s">
        <v>4134</v>
      </c>
      <c r="C4121" s="462" t="s">
        <v>27</v>
      </c>
      <c r="D4121" s="463">
        <v>1529388</v>
      </c>
    </row>
    <row r="4122" spans="1:4">
      <c r="A4122" s="462">
        <v>13447</v>
      </c>
      <c r="B4122" s="276" t="s">
        <v>4135</v>
      </c>
      <c r="C4122" s="462" t="s">
        <v>27</v>
      </c>
      <c r="D4122" s="463">
        <v>4887244</v>
      </c>
    </row>
    <row r="4123" spans="1:4">
      <c r="A4123" s="462">
        <v>13448</v>
      </c>
      <c r="B4123" s="276" t="s">
        <v>4136</v>
      </c>
      <c r="C4123" s="462" t="s">
        <v>27</v>
      </c>
      <c r="D4123" s="463">
        <v>4560508</v>
      </c>
    </row>
    <row r="4124" spans="1:4">
      <c r="A4124" s="462">
        <v>13449</v>
      </c>
      <c r="B4124" s="276" t="s">
        <v>4137</v>
      </c>
      <c r="C4124" s="462" t="s">
        <v>27</v>
      </c>
      <c r="D4124" s="463">
        <v>4341763</v>
      </c>
    </row>
    <row r="4125" spans="1:4">
      <c r="A4125" s="462">
        <v>13450</v>
      </c>
      <c r="B4125" s="276" t="s">
        <v>4138</v>
      </c>
      <c r="C4125" s="462" t="s">
        <v>27</v>
      </c>
      <c r="D4125" s="463">
        <v>7735238</v>
      </c>
    </row>
    <row r="4126" spans="1:4">
      <c r="A4126" s="462">
        <v>13451</v>
      </c>
      <c r="B4126" s="276" t="s">
        <v>4139</v>
      </c>
      <c r="C4126" s="462" t="s">
        <v>27</v>
      </c>
      <c r="D4126" s="463">
        <v>1122118</v>
      </c>
    </row>
    <row r="4127" spans="1:4">
      <c r="A4127" s="462">
        <v>13452</v>
      </c>
      <c r="B4127" s="276" t="s">
        <v>4140</v>
      </c>
      <c r="C4127" s="462" t="s">
        <v>27</v>
      </c>
      <c r="D4127" s="463">
        <v>16022</v>
      </c>
    </row>
    <row r="4128" spans="1:4">
      <c r="A4128" s="462">
        <v>13453</v>
      </c>
      <c r="B4128" s="276" t="s">
        <v>4141</v>
      </c>
      <c r="C4128" s="462" t="s">
        <v>27</v>
      </c>
      <c r="D4128" s="463">
        <v>20375</v>
      </c>
    </row>
    <row r="4129" spans="1:4">
      <c r="A4129" s="462">
        <v>13454</v>
      </c>
      <c r="B4129" s="276" t="s">
        <v>4142</v>
      </c>
      <c r="C4129" s="462" t="s">
        <v>27</v>
      </c>
      <c r="D4129" s="463">
        <v>45778</v>
      </c>
    </row>
    <row r="4130" spans="1:4">
      <c r="A4130" s="462">
        <v>13455</v>
      </c>
      <c r="B4130" s="276" t="s">
        <v>4143</v>
      </c>
      <c r="C4130" s="462" t="s">
        <v>27</v>
      </c>
      <c r="D4130" s="463">
        <v>18514</v>
      </c>
    </row>
    <row r="4131" spans="1:4">
      <c r="A4131" s="462">
        <v>13456</v>
      </c>
      <c r="B4131" s="276" t="s">
        <v>4144</v>
      </c>
      <c r="C4131" s="462" t="s">
        <v>27</v>
      </c>
      <c r="D4131" s="463">
        <v>16357</v>
      </c>
    </row>
    <row r="4132" spans="1:4">
      <c r="A4132" s="462">
        <v>13457</v>
      </c>
      <c r="B4132" s="276" t="s">
        <v>4145</v>
      </c>
      <c r="C4132" s="462" t="s">
        <v>27</v>
      </c>
      <c r="D4132" s="463">
        <v>70107</v>
      </c>
    </row>
    <row r="4133" spans="1:4">
      <c r="A4133" s="462">
        <v>13458</v>
      </c>
      <c r="B4133" s="276" t="s">
        <v>4146</v>
      </c>
      <c r="C4133" s="462" t="s">
        <v>27</v>
      </c>
      <c r="D4133" s="463">
        <v>44116</v>
      </c>
    </row>
    <row r="4134" spans="1:4">
      <c r="A4134" s="462">
        <v>13459</v>
      </c>
      <c r="B4134" s="276" t="s">
        <v>4147</v>
      </c>
      <c r="C4134" s="462" t="s">
        <v>27</v>
      </c>
      <c r="D4134" s="463">
        <v>18328</v>
      </c>
    </row>
    <row r="4135" spans="1:4">
      <c r="A4135" s="462">
        <v>13460</v>
      </c>
      <c r="B4135" s="276" t="s">
        <v>4148</v>
      </c>
      <c r="C4135" s="462" t="s">
        <v>27</v>
      </c>
      <c r="D4135" s="463">
        <v>18185</v>
      </c>
    </row>
    <row r="4136" spans="1:4">
      <c r="A4136" s="462">
        <v>13461</v>
      </c>
      <c r="B4136" s="276" t="s">
        <v>4149</v>
      </c>
      <c r="C4136" s="462" t="s">
        <v>27</v>
      </c>
      <c r="D4136" s="463">
        <v>9716</v>
      </c>
    </row>
    <row r="4137" spans="1:4">
      <c r="A4137" s="462">
        <v>13462</v>
      </c>
      <c r="B4137" s="276" t="s">
        <v>4150</v>
      </c>
      <c r="C4137" s="462" t="s">
        <v>27</v>
      </c>
      <c r="D4137" s="463">
        <v>15684</v>
      </c>
    </row>
    <row r="4138" spans="1:4">
      <c r="A4138" s="462">
        <v>13463</v>
      </c>
      <c r="B4138" s="276" t="s">
        <v>4151</v>
      </c>
      <c r="C4138" s="462" t="s">
        <v>27</v>
      </c>
      <c r="D4138" s="463">
        <v>41348</v>
      </c>
    </row>
    <row r="4139" spans="1:4">
      <c r="A4139" s="462">
        <v>13464</v>
      </c>
      <c r="B4139" s="276" t="s">
        <v>4152</v>
      </c>
      <c r="C4139" s="462" t="s">
        <v>27</v>
      </c>
      <c r="D4139" s="463">
        <v>26845</v>
      </c>
    </row>
    <row r="4140" spans="1:4">
      <c r="A4140" s="462">
        <v>13465</v>
      </c>
      <c r="B4140" s="276" t="s">
        <v>4153</v>
      </c>
      <c r="C4140" s="462" t="s">
        <v>27</v>
      </c>
      <c r="D4140" s="463">
        <v>22977</v>
      </c>
    </row>
    <row r="4141" spans="1:4">
      <c r="A4141" s="462">
        <v>13466</v>
      </c>
      <c r="B4141" s="276" t="s">
        <v>4154</v>
      </c>
      <c r="C4141" s="462" t="s">
        <v>27</v>
      </c>
      <c r="D4141" s="463">
        <v>22253</v>
      </c>
    </row>
    <row r="4142" spans="1:4">
      <c r="A4142" s="462">
        <v>13467</v>
      </c>
      <c r="B4142" s="276" t="s">
        <v>4155</v>
      </c>
      <c r="C4142" s="462" t="s">
        <v>27</v>
      </c>
      <c r="D4142" s="463">
        <v>22253</v>
      </c>
    </row>
    <row r="4143" spans="1:4">
      <c r="A4143" s="462">
        <v>13468</v>
      </c>
      <c r="B4143" s="276" t="s">
        <v>4156</v>
      </c>
      <c r="C4143" s="462" t="s">
        <v>27</v>
      </c>
      <c r="D4143" s="463">
        <v>5293</v>
      </c>
    </row>
    <row r="4144" spans="1:4">
      <c r="A4144" s="462">
        <v>13469</v>
      </c>
      <c r="B4144" s="276" t="s">
        <v>4157</v>
      </c>
      <c r="C4144" s="462" t="s">
        <v>27</v>
      </c>
      <c r="D4144" s="463">
        <v>2268</v>
      </c>
    </row>
    <row r="4145" spans="1:4">
      <c r="A4145" s="462">
        <v>13470</v>
      </c>
      <c r="B4145" s="276" t="s">
        <v>4158</v>
      </c>
      <c r="C4145" s="462" t="s">
        <v>27</v>
      </c>
      <c r="D4145" s="463">
        <v>8901</v>
      </c>
    </row>
    <row r="4146" spans="1:4">
      <c r="A4146" s="462">
        <v>13471</v>
      </c>
      <c r="B4146" s="276" t="s">
        <v>4159</v>
      </c>
      <c r="C4146" s="462" t="s">
        <v>27</v>
      </c>
      <c r="D4146" s="463">
        <v>3956</v>
      </c>
    </row>
    <row r="4147" spans="1:4">
      <c r="A4147" s="462">
        <v>13472</v>
      </c>
      <c r="B4147" s="276" t="s">
        <v>4160</v>
      </c>
      <c r="C4147" s="462" t="s">
        <v>27</v>
      </c>
      <c r="D4147" s="463">
        <v>4856</v>
      </c>
    </row>
    <row r="4148" spans="1:4">
      <c r="A4148" s="462">
        <v>13473</v>
      </c>
      <c r="B4148" s="276" t="s">
        <v>4161</v>
      </c>
      <c r="C4148" s="462" t="s">
        <v>27</v>
      </c>
      <c r="D4148" s="463">
        <v>4484</v>
      </c>
    </row>
    <row r="4149" spans="1:4">
      <c r="A4149" s="462">
        <v>13474</v>
      </c>
      <c r="B4149" s="276" t="s">
        <v>4162</v>
      </c>
      <c r="C4149" s="462" t="s">
        <v>27</v>
      </c>
      <c r="D4149" s="463">
        <v>4728</v>
      </c>
    </row>
    <row r="4150" spans="1:4">
      <c r="A4150" s="462">
        <v>13475</v>
      </c>
      <c r="B4150" s="276" t="s">
        <v>4163</v>
      </c>
      <c r="C4150" s="462" t="s">
        <v>27</v>
      </c>
      <c r="D4150" s="463">
        <v>5229</v>
      </c>
    </row>
    <row r="4151" spans="1:4">
      <c r="A4151" s="462">
        <v>13476</v>
      </c>
      <c r="B4151" s="276" t="s">
        <v>4164</v>
      </c>
      <c r="C4151" s="462" t="s">
        <v>27</v>
      </c>
      <c r="D4151" s="463">
        <v>2639</v>
      </c>
    </row>
    <row r="4152" spans="1:4">
      <c r="A4152" s="462">
        <v>13477</v>
      </c>
      <c r="B4152" s="276" t="s">
        <v>4165</v>
      </c>
      <c r="C4152" s="462" t="s">
        <v>27</v>
      </c>
      <c r="D4152" s="463">
        <v>8925</v>
      </c>
    </row>
    <row r="4153" spans="1:4">
      <c r="A4153" s="462">
        <v>13478</v>
      </c>
      <c r="B4153" s="276" t="s">
        <v>4166</v>
      </c>
      <c r="C4153" s="462" t="s">
        <v>30</v>
      </c>
      <c r="D4153" s="463">
        <v>1000</v>
      </c>
    </row>
    <row r="4154" spans="1:4">
      <c r="A4154" s="462">
        <v>13479</v>
      </c>
      <c r="B4154" s="276" t="s">
        <v>4167</v>
      </c>
      <c r="C4154" s="462" t="s">
        <v>27</v>
      </c>
      <c r="D4154" s="463">
        <v>3832</v>
      </c>
    </row>
    <row r="4155" spans="1:4">
      <c r="A4155" s="462">
        <v>13480</v>
      </c>
      <c r="B4155" s="276" t="s">
        <v>4168</v>
      </c>
      <c r="C4155" s="462" t="s">
        <v>30</v>
      </c>
      <c r="D4155" s="463">
        <v>898</v>
      </c>
    </row>
    <row r="4156" spans="1:4">
      <c r="A4156" s="462">
        <v>13481</v>
      </c>
      <c r="B4156" s="276" t="s">
        <v>4169</v>
      </c>
      <c r="C4156" s="462" t="s">
        <v>32</v>
      </c>
      <c r="D4156" s="463">
        <v>60697</v>
      </c>
    </row>
    <row r="4157" spans="1:4">
      <c r="A4157" s="462">
        <v>13482</v>
      </c>
      <c r="B4157" s="276" t="s">
        <v>4170</v>
      </c>
      <c r="C4157" s="462" t="s">
        <v>32</v>
      </c>
      <c r="D4157" s="463">
        <v>3906</v>
      </c>
    </row>
    <row r="4158" spans="1:4">
      <c r="A4158" s="462">
        <v>13483</v>
      </c>
      <c r="B4158" s="276" t="s">
        <v>4171</v>
      </c>
      <c r="C4158" s="462" t="s">
        <v>32</v>
      </c>
      <c r="D4158" s="463">
        <v>16746</v>
      </c>
    </row>
    <row r="4159" spans="1:4">
      <c r="A4159" s="462">
        <v>13484</v>
      </c>
      <c r="B4159" s="276" t="s">
        <v>4172</v>
      </c>
      <c r="C4159" s="462" t="s">
        <v>27</v>
      </c>
      <c r="D4159" s="463">
        <v>157059610</v>
      </c>
    </row>
    <row r="4160" spans="1:4">
      <c r="A4160" s="462">
        <v>13485</v>
      </c>
      <c r="B4160" s="276" t="s">
        <v>4173</v>
      </c>
      <c r="C4160" s="462" t="s">
        <v>27</v>
      </c>
      <c r="D4160" s="463">
        <v>211755668</v>
      </c>
    </row>
    <row r="4161" spans="1:4">
      <c r="A4161" s="462">
        <v>13486</v>
      </c>
      <c r="B4161" s="276" t="s">
        <v>4174</v>
      </c>
      <c r="C4161" s="462" t="s">
        <v>27</v>
      </c>
      <c r="D4161" s="463">
        <v>307473153</v>
      </c>
    </row>
    <row r="4162" spans="1:4">
      <c r="A4162" s="462">
        <v>13487</v>
      </c>
      <c r="B4162" s="276" t="s">
        <v>4175</v>
      </c>
      <c r="C4162" s="462" t="s">
        <v>27</v>
      </c>
      <c r="D4162" s="463">
        <v>175484609</v>
      </c>
    </row>
    <row r="4163" spans="1:4">
      <c r="A4163" s="462">
        <v>13488</v>
      </c>
      <c r="B4163" s="276" t="s">
        <v>4176</v>
      </c>
      <c r="C4163" s="462" t="s">
        <v>27</v>
      </c>
      <c r="D4163" s="463">
        <v>248590159</v>
      </c>
    </row>
    <row r="4164" spans="1:4">
      <c r="A4164" s="462">
        <v>13489</v>
      </c>
      <c r="B4164" s="276" t="s">
        <v>4177</v>
      </c>
      <c r="C4164" s="462" t="s">
        <v>211</v>
      </c>
      <c r="D4164" s="463">
        <v>592374</v>
      </c>
    </row>
    <row r="4165" spans="1:4">
      <c r="A4165" s="462">
        <v>13490</v>
      </c>
      <c r="B4165" s="276" t="s">
        <v>4178</v>
      </c>
      <c r="C4165" s="462" t="s">
        <v>211</v>
      </c>
      <c r="D4165" s="463">
        <v>604546</v>
      </c>
    </row>
    <row r="4166" spans="1:4">
      <c r="A4166" s="462">
        <v>13491</v>
      </c>
      <c r="B4166" s="276" t="s">
        <v>4179</v>
      </c>
      <c r="C4166" s="462" t="s">
        <v>211</v>
      </c>
      <c r="D4166" s="463">
        <v>697865</v>
      </c>
    </row>
    <row r="4167" spans="1:4">
      <c r="A4167" s="462">
        <v>13492</v>
      </c>
      <c r="B4167" s="276" t="s">
        <v>4180</v>
      </c>
      <c r="C4167" s="462" t="s">
        <v>211</v>
      </c>
      <c r="D4167" s="463">
        <v>659320</v>
      </c>
    </row>
    <row r="4168" spans="1:4">
      <c r="A4168" s="462">
        <v>13493</v>
      </c>
      <c r="B4168" s="276" t="s">
        <v>4181</v>
      </c>
      <c r="C4168" s="462" t="s">
        <v>211</v>
      </c>
      <c r="D4168" s="463">
        <v>407300</v>
      </c>
    </row>
    <row r="4169" spans="1:4">
      <c r="A4169" s="462">
        <v>13494</v>
      </c>
      <c r="B4169" s="276" t="s">
        <v>4182</v>
      </c>
      <c r="C4169" s="462" t="s">
        <v>27</v>
      </c>
      <c r="D4169" s="463">
        <v>2794590</v>
      </c>
    </row>
    <row r="4170" spans="1:4">
      <c r="A4170" s="462">
        <v>13495</v>
      </c>
      <c r="B4170" s="276" t="s">
        <v>4183</v>
      </c>
      <c r="C4170" s="462" t="s">
        <v>27</v>
      </c>
      <c r="D4170" s="463">
        <v>3269056</v>
      </c>
    </row>
    <row r="4171" spans="1:4">
      <c r="A4171" s="462">
        <v>13496</v>
      </c>
      <c r="B4171" s="276" t="s">
        <v>4184</v>
      </c>
      <c r="C4171" s="462" t="s">
        <v>27</v>
      </c>
      <c r="D4171" s="463">
        <v>797524</v>
      </c>
    </row>
    <row r="4172" spans="1:4">
      <c r="A4172" s="462">
        <v>13497</v>
      </c>
      <c r="B4172" s="276" t="s">
        <v>4185</v>
      </c>
      <c r="C4172" s="462" t="s">
        <v>30</v>
      </c>
      <c r="D4172" s="463">
        <v>75869</v>
      </c>
    </row>
    <row r="4173" spans="1:4">
      <c r="A4173" s="462">
        <v>13498</v>
      </c>
      <c r="B4173" s="276" t="s">
        <v>4186</v>
      </c>
      <c r="C4173" s="462" t="s">
        <v>27</v>
      </c>
      <c r="D4173" s="463">
        <v>20542</v>
      </c>
    </row>
    <row r="4174" spans="1:4">
      <c r="A4174" s="462">
        <v>13499</v>
      </c>
      <c r="B4174" s="276" t="s">
        <v>4187</v>
      </c>
      <c r="C4174" s="462" t="s">
        <v>27</v>
      </c>
      <c r="D4174" s="463">
        <v>7553334</v>
      </c>
    </row>
    <row r="4175" spans="1:4">
      <c r="A4175" s="462">
        <v>13500</v>
      </c>
      <c r="B4175" s="276" t="s">
        <v>4188</v>
      </c>
      <c r="C4175" s="462" t="s">
        <v>27</v>
      </c>
      <c r="D4175" s="463">
        <v>4521892</v>
      </c>
    </row>
    <row r="4176" spans="1:4">
      <c r="A4176" s="462">
        <v>13501</v>
      </c>
      <c r="B4176" s="276" t="s">
        <v>4189</v>
      </c>
      <c r="C4176" s="462" t="s">
        <v>27</v>
      </c>
      <c r="D4176" s="463">
        <v>6099046</v>
      </c>
    </row>
    <row r="4177" spans="1:4">
      <c r="A4177" s="462">
        <v>13502</v>
      </c>
      <c r="B4177" s="276" t="s">
        <v>4190</v>
      </c>
      <c r="C4177" s="462" t="s">
        <v>27</v>
      </c>
      <c r="D4177" s="463">
        <v>31570464</v>
      </c>
    </row>
    <row r="4178" spans="1:4">
      <c r="A4178" s="462">
        <v>13503</v>
      </c>
      <c r="B4178" s="276" t="s">
        <v>4191</v>
      </c>
      <c r="C4178" s="462" t="s">
        <v>27</v>
      </c>
      <c r="D4178" s="463">
        <v>2182556</v>
      </c>
    </row>
    <row r="4179" spans="1:4">
      <c r="A4179" s="462">
        <v>13504</v>
      </c>
      <c r="B4179" s="276" t="s">
        <v>4192</v>
      </c>
      <c r="C4179" s="462" t="s">
        <v>27</v>
      </c>
      <c r="D4179" s="463">
        <v>316381</v>
      </c>
    </row>
    <row r="4180" spans="1:4">
      <c r="A4180" s="462">
        <v>13505</v>
      </c>
      <c r="B4180" s="276" t="s">
        <v>4193</v>
      </c>
      <c r="C4180" s="462" t="s">
        <v>27</v>
      </c>
      <c r="D4180" s="463">
        <v>419660</v>
      </c>
    </row>
    <row r="4181" spans="1:4">
      <c r="A4181" s="462">
        <v>13506</v>
      </c>
      <c r="B4181" s="276" t="s">
        <v>4194</v>
      </c>
      <c r="C4181" s="462" t="s">
        <v>27</v>
      </c>
      <c r="D4181" s="463">
        <v>4735385</v>
      </c>
    </row>
    <row r="4182" spans="1:4">
      <c r="A4182" s="462">
        <v>13507</v>
      </c>
      <c r="B4182" s="276" t="s">
        <v>4195</v>
      </c>
      <c r="C4182" s="462" t="s">
        <v>27</v>
      </c>
      <c r="D4182" s="463">
        <v>2559270</v>
      </c>
    </row>
    <row r="4183" spans="1:4">
      <c r="A4183" s="462">
        <v>13508</v>
      </c>
      <c r="B4183" s="276" t="s">
        <v>4196</v>
      </c>
      <c r="C4183" s="462" t="s">
        <v>27</v>
      </c>
      <c r="D4183" s="463">
        <v>1774899</v>
      </c>
    </row>
    <row r="4184" spans="1:4">
      <c r="A4184" s="462">
        <v>13509</v>
      </c>
      <c r="B4184" s="276" t="s">
        <v>4197</v>
      </c>
      <c r="C4184" s="462" t="s">
        <v>27</v>
      </c>
      <c r="D4184" s="463">
        <v>6972418</v>
      </c>
    </row>
    <row r="4185" spans="1:4">
      <c r="A4185" s="462">
        <v>13510</v>
      </c>
      <c r="B4185" s="276" t="s">
        <v>4198</v>
      </c>
      <c r="C4185" s="462" t="s">
        <v>27</v>
      </c>
      <c r="D4185" s="463">
        <v>1536626</v>
      </c>
    </row>
    <row r="4186" spans="1:4">
      <c r="A4186" s="462">
        <v>13511</v>
      </c>
      <c r="B4186" s="276" t="s">
        <v>4199</v>
      </c>
      <c r="C4186" s="462" t="s">
        <v>27</v>
      </c>
      <c r="D4186" s="463">
        <v>2347982</v>
      </c>
    </row>
    <row r="4187" spans="1:4">
      <c r="A4187" s="462">
        <v>13512</v>
      </c>
      <c r="B4187" s="276" t="s">
        <v>4200</v>
      </c>
      <c r="C4187" s="462" t="s">
        <v>593</v>
      </c>
      <c r="D4187" s="463">
        <v>25154417</v>
      </c>
    </row>
    <row r="4188" spans="1:4">
      <c r="A4188" s="462">
        <v>13517</v>
      </c>
      <c r="B4188" s="276" t="s">
        <v>4201</v>
      </c>
      <c r="C4188" s="462" t="s">
        <v>27</v>
      </c>
      <c r="D4188" s="463">
        <v>189218</v>
      </c>
    </row>
    <row r="4189" spans="1:4">
      <c r="A4189" s="462">
        <v>13518</v>
      </c>
      <c r="B4189" s="276" t="s">
        <v>4202</v>
      </c>
      <c r="C4189" s="462" t="s">
        <v>27</v>
      </c>
      <c r="D4189" s="463">
        <v>492170</v>
      </c>
    </row>
    <row r="4190" spans="1:4">
      <c r="A4190" s="462">
        <v>13519</v>
      </c>
      <c r="B4190" s="276" t="s">
        <v>4203</v>
      </c>
      <c r="C4190" s="462" t="s">
        <v>27</v>
      </c>
      <c r="D4190" s="463">
        <v>67780</v>
      </c>
    </row>
    <row r="4191" spans="1:4">
      <c r="A4191" s="462">
        <v>13520</v>
      </c>
      <c r="B4191" s="276" t="s">
        <v>4204</v>
      </c>
      <c r="C4191" s="462" t="s">
        <v>27</v>
      </c>
      <c r="D4191" s="463">
        <v>505015</v>
      </c>
    </row>
    <row r="4192" spans="1:4">
      <c r="A4192" s="462">
        <v>13521</v>
      </c>
      <c r="B4192" s="276" t="s">
        <v>4205</v>
      </c>
      <c r="C4192" s="462" t="s">
        <v>27</v>
      </c>
      <c r="D4192" s="463">
        <v>657285</v>
      </c>
    </row>
    <row r="4193" spans="1:4">
      <c r="A4193" s="462">
        <v>13522</v>
      </c>
      <c r="B4193" s="276" t="s">
        <v>4206</v>
      </c>
      <c r="C4193" s="462" t="s">
        <v>27</v>
      </c>
      <c r="D4193" s="463">
        <v>112288</v>
      </c>
    </row>
    <row r="4194" spans="1:4">
      <c r="A4194" s="462">
        <v>13523</v>
      </c>
      <c r="B4194" s="276" t="s">
        <v>4207</v>
      </c>
      <c r="C4194" s="462" t="s">
        <v>27</v>
      </c>
      <c r="D4194" s="463">
        <v>29424</v>
      </c>
    </row>
    <row r="4195" spans="1:4">
      <c r="A4195" s="462">
        <v>13524</v>
      </c>
      <c r="B4195" s="276" t="s">
        <v>4208</v>
      </c>
      <c r="C4195" s="462" t="s">
        <v>27</v>
      </c>
      <c r="D4195" s="463">
        <v>74369</v>
      </c>
    </row>
    <row r="4196" spans="1:4">
      <c r="A4196" s="462">
        <v>13525</v>
      </c>
      <c r="B4196" s="276" t="s">
        <v>4209</v>
      </c>
      <c r="C4196" s="462" t="s">
        <v>27</v>
      </c>
      <c r="D4196" s="463">
        <v>13321</v>
      </c>
    </row>
    <row r="4197" spans="1:4">
      <c r="A4197" s="462">
        <v>13526</v>
      </c>
      <c r="B4197" s="276" t="s">
        <v>4210</v>
      </c>
      <c r="C4197" s="462" t="s">
        <v>27</v>
      </c>
      <c r="D4197" s="463">
        <v>1026578</v>
      </c>
    </row>
    <row r="4198" spans="1:4">
      <c r="A4198" s="462">
        <v>13527</v>
      </c>
      <c r="B4198" s="276" t="s">
        <v>4211</v>
      </c>
      <c r="C4198" s="462" t="s">
        <v>27</v>
      </c>
      <c r="D4198" s="463">
        <v>132389</v>
      </c>
    </row>
    <row r="4199" spans="1:4">
      <c r="A4199" s="462">
        <v>13528</v>
      </c>
      <c r="B4199" s="276" t="s">
        <v>4212</v>
      </c>
      <c r="C4199" s="462" t="s">
        <v>32</v>
      </c>
      <c r="D4199" s="463">
        <v>53222</v>
      </c>
    </row>
    <row r="4200" spans="1:4">
      <c r="A4200" s="462">
        <v>13529</v>
      </c>
      <c r="B4200" s="276" t="s">
        <v>4213</v>
      </c>
      <c r="C4200" s="462" t="s">
        <v>27</v>
      </c>
      <c r="D4200" s="463">
        <v>4874948</v>
      </c>
    </row>
    <row r="4201" spans="1:4">
      <c r="A4201" s="462">
        <v>13530</v>
      </c>
      <c r="B4201" s="276" t="s">
        <v>4214</v>
      </c>
      <c r="C4201" s="462" t="s">
        <v>27</v>
      </c>
      <c r="D4201" s="463">
        <v>4478217</v>
      </c>
    </row>
    <row r="4202" spans="1:4">
      <c r="A4202" s="462">
        <v>13531</v>
      </c>
      <c r="B4202" s="276" t="s">
        <v>4215</v>
      </c>
      <c r="C4202" s="462" t="s">
        <v>27</v>
      </c>
      <c r="D4202" s="463">
        <v>4478217</v>
      </c>
    </row>
    <row r="4203" spans="1:4">
      <c r="A4203" s="462">
        <v>13532</v>
      </c>
      <c r="B4203" s="276" t="s">
        <v>4216</v>
      </c>
      <c r="C4203" s="462" t="s">
        <v>27</v>
      </c>
      <c r="D4203" s="463">
        <v>4935954</v>
      </c>
    </row>
    <row r="4204" spans="1:4">
      <c r="A4204" s="462">
        <v>13533</v>
      </c>
      <c r="B4204" s="276" t="s">
        <v>4217</v>
      </c>
      <c r="C4204" s="462" t="s">
        <v>44</v>
      </c>
      <c r="D4204" s="463">
        <v>2052876</v>
      </c>
    </row>
    <row r="4205" spans="1:4">
      <c r="A4205" s="462">
        <v>13560</v>
      </c>
      <c r="B4205" s="276" t="s">
        <v>4218</v>
      </c>
      <c r="C4205" s="462" t="s">
        <v>211</v>
      </c>
      <c r="D4205" s="463">
        <v>22448095</v>
      </c>
    </row>
    <row r="4206" spans="1:4">
      <c r="A4206" s="462">
        <v>13561</v>
      </c>
      <c r="B4206" s="276" t="s">
        <v>4219</v>
      </c>
      <c r="C4206" s="462" t="s">
        <v>211</v>
      </c>
      <c r="D4206" s="463">
        <v>22448095</v>
      </c>
    </row>
    <row r="4207" spans="1:4">
      <c r="A4207" s="462">
        <v>13562</v>
      </c>
      <c r="B4207" s="276" t="s">
        <v>4220</v>
      </c>
      <c r="C4207" s="462" t="s">
        <v>211</v>
      </c>
      <c r="D4207" s="463">
        <v>13204771</v>
      </c>
    </row>
    <row r="4208" spans="1:4">
      <c r="A4208" s="462">
        <v>13563</v>
      </c>
      <c r="B4208" s="276" t="s">
        <v>4221</v>
      </c>
      <c r="C4208" s="462" t="s">
        <v>211</v>
      </c>
      <c r="D4208" s="463">
        <v>20294528.850000001</v>
      </c>
    </row>
    <row r="4209" spans="1:4">
      <c r="A4209" s="462">
        <v>13564</v>
      </c>
      <c r="B4209" s="276" t="s">
        <v>4222</v>
      </c>
      <c r="C4209" s="462" t="s">
        <v>211</v>
      </c>
      <c r="D4209" s="463">
        <v>15872546.4</v>
      </c>
    </row>
    <row r="4210" spans="1:4">
      <c r="A4210" s="462">
        <v>13565</v>
      </c>
      <c r="B4210" s="276" t="s">
        <v>4223</v>
      </c>
      <c r="C4210" s="462" t="s">
        <v>211</v>
      </c>
      <c r="D4210" s="463">
        <v>15872546.4</v>
      </c>
    </row>
    <row r="4211" spans="1:4">
      <c r="A4211" s="462">
        <v>13566</v>
      </c>
      <c r="B4211" s="276" t="s">
        <v>4224</v>
      </c>
      <c r="C4211" s="462" t="s">
        <v>211</v>
      </c>
      <c r="D4211" s="463">
        <v>10202448</v>
      </c>
    </row>
    <row r="4212" spans="1:4">
      <c r="A4212" s="462">
        <v>13567</v>
      </c>
      <c r="B4212" s="276" t="s">
        <v>4225</v>
      </c>
      <c r="C4212" s="462" t="s">
        <v>211</v>
      </c>
      <c r="D4212" s="463">
        <v>10202448</v>
      </c>
    </row>
    <row r="4213" spans="1:4">
      <c r="A4213" s="462">
        <v>13568</v>
      </c>
      <c r="B4213" s="276" t="s">
        <v>4226</v>
      </c>
      <c r="C4213" s="462" t="s">
        <v>211</v>
      </c>
      <c r="D4213" s="463">
        <v>9733732</v>
      </c>
    </row>
    <row r="4214" spans="1:4">
      <c r="A4214" s="462">
        <v>13569</v>
      </c>
      <c r="B4214" s="276" t="s">
        <v>4227</v>
      </c>
      <c r="C4214" s="462" t="s">
        <v>211</v>
      </c>
      <c r="D4214" s="463">
        <v>6945296</v>
      </c>
    </row>
    <row r="4215" spans="1:4">
      <c r="A4215" s="462">
        <v>13570</v>
      </c>
      <c r="B4215" s="276" t="s">
        <v>4228</v>
      </c>
      <c r="C4215" s="462" t="s">
        <v>211</v>
      </c>
      <c r="D4215" s="463">
        <v>6565255</v>
      </c>
    </row>
    <row r="4216" spans="1:4">
      <c r="A4216" s="462">
        <v>13571</v>
      </c>
      <c r="B4216" s="276" t="s">
        <v>4229</v>
      </c>
      <c r="C4216" s="462" t="s">
        <v>211</v>
      </c>
      <c r="D4216" s="463">
        <v>5172046</v>
      </c>
    </row>
    <row r="4217" spans="1:4">
      <c r="A4217" s="462">
        <v>13572</v>
      </c>
      <c r="B4217" s="276" t="s">
        <v>4230</v>
      </c>
      <c r="C4217" s="462" t="s">
        <v>211</v>
      </c>
      <c r="D4217" s="463">
        <v>5837318</v>
      </c>
    </row>
    <row r="4218" spans="1:4">
      <c r="A4218" s="462">
        <v>13573</v>
      </c>
      <c r="B4218" s="276" t="s">
        <v>4231</v>
      </c>
      <c r="C4218" s="462" t="s">
        <v>211</v>
      </c>
      <c r="D4218" s="463">
        <v>7670062</v>
      </c>
    </row>
    <row r="4219" spans="1:4">
      <c r="A4219" s="462">
        <v>13574</v>
      </c>
      <c r="B4219" s="276" t="s">
        <v>4232</v>
      </c>
      <c r="C4219" s="462" t="s">
        <v>211</v>
      </c>
      <c r="D4219" s="463">
        <v>4908705</v>
      </c>
    </row>
    <row r="4220" spans="1:4">
      <c r="A4220" s="462">
        <v>13575</v>
      </c>
      <c r="B4220" s="276" t="s">
        <v>4233</v>
      </c>
      <c r="C4220" s="462" t="s">
        <v>211</v>
      </c>
      <c r="D4220" s="463">
        <v>5650912</v>
      </c>
    </row>
    <row r="4221" spans="1:4">
      <c r="A4221" s="462">
        <v>13576</v>
      </c>
      <c r="B4221" s="276" t="s">
        <v>4234</v>
      </c>
      <c r="C4221" s="462" t="s">
        <v>211</v>
      </c>
      <c r="D4221" s="463">
        <v>5231745</v>
      </c>
    </row>
    <row r="4222" spans="1:4">
      <c r="A4222" s="462">
        <v>13577</v>
      </c>
      <c r="B4222" s="276" t="s">
        <v>4235</v>
      </c>
      <c r="C4222" s="462" t="s">
        <v>211</v>
      </c>
      <c r="D4222" s="463">
        <v>5255553</v>
      </c>
    </row>
    <row r="4223" spans="1:4">
      <c r="A4223" s="462">
        <v>13578</v>
      </c>
      <c r="B4223" s="276" t="s">
        <v>4236</v>
      </c>
      <c r="C4223" s="462" t="s">
        <v>211</v>
      </c>
      <c r="D4223" s="463">
        <v>4151451</v>
      </c>
    </row>
    <row r="4224" spans="1:4">
      <c r="A4224" s="462">
        <v>13579</v>
      </c>
      <c r="B4224" s="276" t="s">
        <v>4237</v>
      </c>
      <c r="C4224" s="462" t="s">
        <v>211</v>
      </c>
      <c r="D4224" s="463">
        <v>3364725</v>
      </c>
    </row>
    <row r="4225" spans="1:4">
      <c r="A4225" s="462">
        <v>13580</v>
      </c>
      <c r="B4225" s="276" t="s">
        <v>4238</v>
      </c>
      <c r="C4225" s="462" t="s">
        <v>211</v>
      </c>
      <c r="D4225" s="463">
        <v>4140419</v>
      </c>
    </row>
    <row r="4226" spans="1:4">
      <c r="A4226" s="462">
        <v>13581</v>
      </c>
      <c r="B4226" s="276" t="s">
        <v>4239</v>
      </c>
      <c r="C4226" s="462" t="s">
        <v>211</v>
      </c>
      <c r="D4226" s="463">
        <v>4081456</v>
      </c>
    </row>
    <row r="4227" spans="1:4">
      <c r="A4227" s="462">
        <v>13582</v>
      </c>
      <c r="B4227" s="276" t="s">
        <v>4240</v>
      </c>
      <c r="C4227" s="462" t="s">
        <v>211</v>
      </c>
      <c r="D4227" s="463">
        <v>5395365</v>
      </c>
    </row>
    <row r="4228" spans="1:4">
      <c r="A4228" s="462">
        <v>13583</v>
      </c>
      <c r="B4228" s="276" t="s">
        <v>4241</v>
      </c>
      <c r="C4228" s="462" t="s">
        <v>211</v>
      </c>
      <c r="D4228" s="463">
        <v>5738284</v>
      </c>
    </row>
    <row r="4229" spans="1:4">
      <c r="A4229" s="462">
        <v>13584</v>
      </c>
      <c r="B4229" s="276" t="s">
        <v>4242</v>
      </c>
      <c r="C4229" s="462" t="s">
        <v>27</v>
      </c>
      <c r="D4229" s="463">
        <v>10680266</v>
      </c>
    </row>
    <row r="4230" spans="1:4">
      <c r="A4230" s="462">
        <v>13585</v>
      </c>
      <c r="B4230" s="276" t="s">
        <v>4243</v>
      </c>
      <c r="C4230" s="462" t="s">
        <v>27</v>
      </c>
      <c r="D4230" s="463">
        <v>4244246</v>
      </c>
    </row>
    <row r="4231" spans="1:4">
      <c r="A4231" s="462">
        <v>13586</v>
      </c>
      <c r="B4231" s="276" t="s">
        <v>4244</v>
      </c>
      <c r="C4231" s="462" t="s">
        <v>27</v>
      </c>
      <c r="D4231" s="463">
        <v>577057</v>
      </c>
    </row>
    <row r="4232" spans="1:4">
      <c r="A4232" s="462">
        <v>13587</v>
      </c>
      <c r="B4232" s="276" t="s">
        <v>4245</v>
      </c>
      <c r="C4232" s="462" t="s">
        <v>27</v>
      </c>
      <c r="D4232" s="463">
        <v>17036075</v>
      </c>
    </row>
    <row r="4233" spans="1:4">
      <c r="A4233" s="462">
        <v>13588</v>
      </c>
      <c r="B4233" s="276" t="s">
        <v>4246</v>
      </c>
      <c r="C4233" s="462" t="s">
        <v>27</v>
      </c>
      <c r="D4233" s="463">
        <v>70056610</v>
      </c>
    </row>
    <row r="4234" spans="1:4">
      <c r="A4234" s="462">
        <v>13589</v>
      </c>
      <c r="B4234" s="276" t="s">
        <v>4247</v>
      </c>
      <c r="C4234" s="462" t="s">
        <v>27</v>
      </c>
      <c r="D4234" s="463">
        <v>243699995</v>
      </c>
    </row>
    <row r="4235" spans="1:4">
      <c r="A4235" s="462">
        <v>13590</v>
      </c>
      <c r="B4235" s="276" t="s">
        <v>4248</v>
      </c>
      <c r="C4235" s="462" t="s">
        <v>27</v>
      </c>
      <c r="D4235" s="463">
        <v>228916792</v>
      </c>
    </row>
    <row r="4236" spans="1:4">
      <c r="A4236" s="462">
        <v>13591</v>
      </c>
      <c r="B4236" s="276" t="s">
        <v>4249</v>
      </c>
      <c r="C4236" s="462" t="s">
        <v>27</v>
      </c>
      <c r="D4236" s="463">
        <v>46346860</v>
      </c>
    </row>
    <row r="4237" spans="1:4">
      <c r="A4237" s="462">
        <v>13592</v>
      </c>
      <c r="B4237" s="276" t="s">
        <v>4250</v>
      </c>
      <c r="C4237" s="462" t="s">
        <v>27</v>
      </c>
      <c r="D4237" s="463">
        <v>13738066</v>
      </c>
    </row>
    <row r="4238" spans="1:4">
      <c r="A4238" s="462">
        <v>13593</v>
      </c>
      <c r="B4238" s="276" t="s">
        <v>4251</v>
      </c>
      <c r="C4238" s="462" t="s">
        <v>27</v>
      </c>
      <c r="D4238" s="463">
        <v>9286521</v>
      </c>
    </row>
    <row r="4239" spans="1:4">
      <c r="A4239" s="462">
        <v>13594</v>
      </c>
      <c r="B4239" s="276" t="s">
        <v>4252</v>
      </c>
      <c r="C4239" s="462" t="s">
        <v>27</v>
      </c>
      <c r="D4239" s="463">
        <v>125630129</v>
      </c>
    </row>
    <row r="4240" spans="1:4">
      <c r="A4240" s="462">
        <v>13595</v>
      </c>
      <c r="B4240" s="276" t="s">
        <v>4253</v>
      </c>
      <c r="C4240" s="462" t="s">
        <v>27</v>
      </c>
      <c r="D4240" s="463">
        <v>54098451</v>
      </c>
    </row>
    <row r="4241" spans="1:4">
      <c r="A4241" s="462">
        <v>13596</v>
      </c>
      <c r="B4241" s="276" t="s">
        <v>4254</v>
      </c>
      <c r="C4241" s="462" t="s">
        <v>27</v>
      </c>
      <c r="D4241" s="463">
        <v>16285734</v>
      </c>
    </row>
    <row r="4242" spans="1:4">
      <c r="A4242" s="462">
        <v>13597</v>
      </c>
      <c r="B4242" s="276" t="s">
        <v>4255</v>
      </c>
      <c r="C4242" s="462" t="s">
        <v>27</v>
      </c>
      <c r="D4242" s="463">
        <v>21746260</v>
      </c>
    </row>
    <row r="4243" spans="1:4">
      <c r="A4243" s="462">
        <v>13598</v>
      </c>
      <c r="B4243" s="276" t="s">
        <v>4256</v>
      </c>
      <c r="C4243" s="462" t="s">
        <v>27</v>
      </c>
      <c r="D4243" s="463">
        <v>32694534</v>
      </c>
    </row>
    <row r="4244" spans="1:4">
      <c r="A4244" s="462">
        <v>13599</v>
      </c>
      <c r="B4244" s="276" t="s">
        <v>4257</v>
      </c>
      <c r="C4244" s="462" t="s">
        <v>27</v>
      </c>
      <c r="D4244" s="463">
        <v>46133719</v>
      </c>
    </row>
    <row r="4245" spans="1:4">
      <c r="A4245" s="462">
        <v>13600</v>
      </c>
      <c r="B4245" s="276" t="s">
        <v>4258</v>
      </c>
      <c r="C4245" s="462" t="s">
        <v>27</v>
      </c>
      <c r="D4245" s="463">
        <v>9675700</v>
      </c>
    </row>
    <row r="4246" spans="1:4">
      <c r="A4246" s="462">
        <v>13601</v>
      </c>
      <c r="B4246" s="276" t="s">
        <v>4259</v>
      </c>
      <c r="C4246" s="462" t="s">
        <v>27</v>
      </c>
      <c r="D4246" s="463">
        <v>343271959</v>
      </c>
    </row>
    <row r="4247" spans="1:4">
      <c r="A4247" s="462">
        <v>13602</v>
      </c>
      <c r="B4247" s="276" t="s">
        <v>4260</v>
      </c>
      <c r="C4247" s="462" t="s">
        <v>27</v>
      </c>
      <c r="D4247" s="463">
        <v>85328781</v>
      </c>
    </row>
    <row r="4248" spans="1:4">
      <c r="A4248" s="462">
        <v>13603</v>
      </c>
      <c r="B4248" s="276" t="s">
        <v>4261</v>
      </c>
      <c r="C4248" s="462" t="s">
        <v>27</v>
      </c>
      <c r="D4248" s="463">
        <v>34350484</v>
      </c>
    </row>
    <row r="4249" spans="1:4">
      <c r="A4249" s="462">
        <v>13604</v>
      </c>
      <c r="B4249" s="276" t="s">
        <v>4262</v>
      </c>
      <c r="C4249" s="462" t="s">
        <v>27</v>
      </c>
      <c r="D4249" s="463">
        <v>85027690</v>
      </c>
    </row>
    <row r="4250" spans="1:4">
      <c r="A4250" s="462">
        <v>13605</v>
      </c>
      <c r="B4250" s="276" t="s">
        <v>4263</v>
      </c>
      <c r="C4250" s="462" t="s">
        <v>27</v>
      </c>
      <c r="D4250" s="463">
        <v>88585928</v>
      </c>
    </row>
    <row r="4251" spans="1:4">
      <c r="A4251" s="462">
        <v>13606</v>
      </c>
      <c r="B4251" s="276" t="s">
        <v>4264</v>
      </c>
      <c r="C4251" s="462" t="s">
        <v>27</v>
      </c>
      <c r="D4251" s="463">
        <v>23990627</v>
      </c>
    </row>
    <row r="4252" spans="1:4">
      <c r="A4252" s="462">
        <v>13607</v>
      </c>
      <c r="B4252" s="276" t="s">
        <v>4265</v>
      </c>
      <c r="C4252" s="462" t="s">
        <v>27</v>
      </c>
      <c r="D4252" s="463">
        <v>43109144</v>
      </c>
    </row>
    <row r="4253" spans="1:4">
      <c r="A4253" s="462">
        <v>13608</v>
      </c>
      <c r="B4253" s="276" t="s">
        <v>4266</v>
      </c>
      <c r="C4253" s="462" t="s">
        <v>27</v>
      </c>
      <c r="D4253" s="463">
        <v>33228301</v>
      </c>
    </row>
    <row r="4254" spans="1:4">
      <c r="A4254" s="462">
        <v>13609</v>
      </c>
      <c r="B4254" s="276" t="s">
        <v>4267</v>
      </c>
      <c r="C4254" s="462" t="s">
        <v>27</v>
      </c>
      <c r="D4254" s="463">
        <v>35130589</v>
      </c>
    </row>
    <row r="4255" spans="1:4">
      <c r="A4255" s="462">
        <v>13610</v>
      </c>
      <c r="B4255" s="276" t="s">
        <v>4268</v>
      </c>
      <c r="C4255" s="462" t="s">
        <v>27</v>
      </c>
      <c r="D4255" s="463">
        <v>32379780</v>
      </c>
    </row>
    <row r="4256" spans="1:4">
      <c r="A4256" s="462">
        <v>13611</v>
      </c>
      <c r="B4256" s="276" t="s">
        <v>4269</v>
      </c>
      <c r="C4256" s="462" t="s">
        <v>27</v>
      </c>
      <c r="D4256" s="463">
        <v>38811996</v>
      </c>
    </row>
    <row r="4257" spans="1:4">
      <c r="A4257" s="462">
        <v>13612</v>
      </c>
      <c r="B4257" s="276" t="s">
        <v>4270</v>
      </c>
      <c r="C4257" s="462" t="s">
        <v>27</v>
      </c>
      <c r="D4257" s="463">
        <v>134965882</v>
      </c>
    </row>
    <row r="4258" spans="1:4">
      <c r="A4258" s="462">
        <v>13613</v>
      </c>
      <c r="B4258" s="276" t="s">
        <v>4271</v>
      </c>
      <c r="C4258" s="462" t="s">
        <v>27</v>
      </c>
      <c r="D4258" s="463">
        <v>309249994</v>
      </c>
    </row>
    <row r="4259" spans="1:4">
      <c r="A4259" s="462">
        <v>13614</v>
      </c>
      <c r="B4259" s="276" t="s">
        <v>4272</v>
      </c>
      <c r="C4259" s="462" t="s">
        <v>27</v>
      </c>
      <c r="D4259" s="463">
        <v>365059206</v>
      </c>
    </row>
    <row r="4260" spans="1:4">
      <c r="A4260" s="462">
        <v>13615</v>
      </c>
      <c r="B4260" s="276" t="s">
        <v>4273</v>
      </c>
      <c r="C4260" s="462" t="s">
        <v>27</v>
      </c>
      <c r="D4260" s="463">
        <v>38634074</v>
      </c>
    </row>
    <row r="4261" spans="1:4">
      <c r="A4261" s="462">
        <v>13616</v>
      </c>
      <c r="B4261" s="276" t="s">
        <v>4274</v>
      </c>
      <c r="C4261" s="462" t="s">
        <v>27</v>
      </c>
      <c r="D4261" s="463">
        <v>67482941</v>
      </c>
    </row>
    <row r="4262" spans="1:4">
      <c r="A4262" s="462">
        <v>13617</v>
      </c>
      <c r="B4262" s="276" t="s">
        <v>4275</v>
      </c>
      <c r="C4262" s="462" t="s">
        <v>27</v>
      </c>
      <c r="D4262" s="463">
        <v>86888887</v>
      </c>
    </row>
    <row r="4263" spans="1:4">
      <c r="A4263" s="462">
        <v>13618</v>
      </c>
      <c r="B4263" s="276" t="s">
        <v>4276</v>
      </c>
      <c r="C4263" s="462" t="s">
        <v>27</v>
      </c>
      <c r="D4263" s="463">
        <v>77254381</v>
      </c>
    </row>
    <row r="4264" spans="1:4">
      <c r="A4264" s="462">
        <v>13619</v>
      </c>
      <c r="B4264" s="276" t="s">
        <v>4277</v>
      </c>
      <c r="C4264" s="462" t="s">
        <v>27</v>
      </c>
      <c r="D4264" s="463">
        <v>170506965</v>
      </c>
    </row>
    <row r="4265" spans="1:4">
      <c r="A4265" s="462">
        <v>13620</v>
      </c>
      <c r="B4265" s="276" t="s">
        <v>4278</v>
      </c>
      <c r="C4265" s="462" t="s">
        <v>27</v>
      </c>
      <c r="D4265" s="463">
        <v>149143977</v>
      </c>
    </row>
    <row r="4266" spans="1:4">
      <c r="A4266" s="462">
        <v>13621</v>
      </c>
      <c r="B4266" s="276" t="s">
        <v>4279</v>
      </c>
      <c r="C4266" s="462" t="s">
        <v>27</v>
      </c>
      <c r="D4266" s="463">
        <v>230914520</v>
      </c>
    </row>
    <row r="4267" spans="1:4">
      <c r="A4267" s="462">
        <v>13622</v>
      </c>
      <c r="B4267" s="276" t="s">
        <v>4280</v>
      </c>
      <c r="C4267" s="462" t="s">
        <v>27</v>
      </c>
      <c r="D4267" s="463">
        <v>198548402</v>
      </c>
    </row>
    <row r="4268" spans="1:4">
      <c r="A4268" s="462">
        <v>13623</v>
      </c>
      <c r="B4268" s="276" t="s">
        <v>4281</v>
      </c>
      <c r="C4268" s="462" t="s">
        <v>27</v>
      </c>
      <c r="D4268" s="463">
        <v>170698550</v>
      </c>
    </row>
    <row r="4269" spans="1:4">
      <c r="A4269" s="462">
        <v>13624</v>
      </c>
      <c r="B4269" s="276" t="s">
        <v>4282</v>
      </c>
      <c r="C4269" s="462" t="s">
        <v>27</v>
      </c>
      <c r="D4269" s="463">
        <v>270246517</v>
      </c>
    </row>
    <row r="4270" spans="1:4">
      <c r="A4270" s="462">
        <v>13625</v>
      </c>
      <c r="B4270" s="276" t="s">
        <v>4283</v>
      </c>
      <c r="C4270" s="462" t="s">
        <v>27</v>
      </c>
      <c r="D4270" s="463">
        <v>399286522</v>
      </c>
    </row>
    <row r="4271" spans="1:4">
      <c r="A4271" s="462">
        <v>13626</v>
      </c>
      <c r="B4271" s="276" t="s">
        <v>4284</v>
      </c>
      <c r="C4271" s="462" t="s">
        <v>27</v>
      </c>
      <c r="D4271" s="463">
        <v>335060728</v>
      </c>
    </row>
    <row r="4272" spans="1:4">
      <c r="A4272" s="462">
        <v>13627</v>
      </c>
      <c r="B4272" s="276" t="s">
        <v>4285</v>
      </c>
      <c r="C4272" s="462" t="s">
        <v>27</v>
      </c>
      <c r="D4272" s="463">
        <v>503720158</v>
      </c>
    </row>
    <row r="4273" spans="1:4">
      <c r="A4273" s="462">
        <v>13628</v>
      </c>
      <c r="B4273" s="276" t="s">
        <v>4286</v>
      </c>
      <c r="C4273" s="462" t="s">
        <v>27</v>
      </c>
      <c r="D4273" s="463">
        <v>584674266</v>
      </c>
    </row>
    <row r="4274" spans="1:4">
      <c r="A4274" s="462">
        <v>13629</v>
      </c>
      <c r="B4274" s="276" t="s">
        <v>4287</v>
      </c>
      <c r="C4274" s="462" t="s">
        <v>27</v>
      </c>
      <c r="D4274" s="463">
        <v>4885772</v>
      </c>
    </row>
    <row r="4275" spans="1:4">
      <c r="A4275" s="462">
        <v>13630</v>
      </c>
      <c r="B4275" s="276" t="s">
        <v>4288</v>
      </c>
      <c r="C4275" s="462" t="s">
        <v>27</v>
      </c>
      <c r="D4275" s="463">
        <v>4493908</v>
      </c>
    </row>
    <row r="4276" spans="1:4">
      <c r="A4276" s="462">
        <v>13631</v>
      </c>
      <c r="B4276" s="276" t="s">
        <v>4289</v>
      </c>
      <c r="C4276" s="462" t="s">
        <v>27</v>
      </c>
      <c r="D4276" s="463">
        <v>4885772</v>
      </c>
    </row>
    <row r="4277" spans="1:4">
      <c r="A4277" s="462">
        <v>13632</v>
      </c>
      <c r="B4277" s="276" t="s">
        <v>4290</v>
      </c>
      <c r="C4277" s="462" t="s">
        <v>27</v>
      </c>
      <c r="D4277" s="463">
        <v>5966865</v>
      </c>
    </row>
    <row r="4278" spans="1:4">
      <c r="A4278" s="462">
        <v>13633</v>
      </c>
      <c r="B4278" s="276" t="s">
        <v>4291</v>
      </c>
      <c r="C4278" s="462" t="s">
        <v>27</v>
      </c>
      <c r="D4278" s="463">
        <v>8498660</v>
      </c>
    </row>
    <row r="4279" spans="1:4">
      <c r="A4279" s="462">
        <v>13634</v>
      </c>
      <c r="B4279" s="276" t="s">
        <v>4292</v>
      </c>
      <c r="C4279" s="462" t="s">
        <v>27</v>
      </c>
      <c r="D4279" s="463">
        <v>6719644</v>
      </c>
    </row>
    <row r="4280" spans="1:4">
      <c r="A4280" s="462">
        <v>13635</v>
      </c>
      <c r="B4280" s="276" t="s">
        <v>4293</v>
      </c>
      <c r="C4280" s="462" t="s">
        <v>27</v>
      </c>
      <c r="D4280" s="463">
        <v>9100842</v>
      </c>
    </row>
    <row r="4281" spans="1:4">
      <c r="A4281" s="462">
        <v>13636</v>
      </c>
      <c r="B4281" s="276" t="s">
        <v>4294</v>
      </c>
      <c r="C4281" s="462" t="s">
        <v>27</v>
      </c>
      <c r="D4281" s="463">
        <v>28096294</v>
      </c>
    </row>
    <row r="4282" spans="1:4">
      <c r="A4282" s="462">
        <v>13637</v>
      </c>
      <c r="B4282" s="276" t="s">
        <v>4295</v>
      </c>
      <c r="C4282" s="462" t="s">
        <v>27</v>
      </c>
      <c r="D4282" s="463">
        <v>11605313</v>
      </c>
    </row>
    <row r="4283" spans="1:4">
      <c r="A4283" s="462">
        <v>13638</v>
      </c>
      <c r="B4283" s="276" t="s">
        <v>4296</v>
      </c>
      <c r="C4283" s="462" t="s">
        <v>27</v>
      </c>
      <c r="D4283" s="463">
        <v>8649257</v>
      </c>
    </row>
    <row r="4284" spans="1:4">
      <c r="A4284" s="462">
        <v>13639</v>
      </c>
      <c r="B4284" s="276" t="s">
        <v>4297</v>
      </c>
      <c r="C4284" s="462" t="s">
        <v>27</v>
      </c>
      <c r="D4284" s="463">
        <v>5488387</v>
      </c>
    </row>
    <row r="4285" spans="1:4">
      <c r="A4285" s="462">
        <v>13640</v>
      </c>
      <c r="B4285" s="276" t="s">
        <v>4298</v>
      </c>
      <c r="C4285" s="462" t="s">
        <v>27</v>
      </c>
      <c r="D4285" s="463">
        <v>11284517</v>
      </c>
    </row>
    <row r="4286" spans="1:4">
      <c r="A4286" s="462">
        <v>13641</v>
      </c>
      <c r="B4286" s="276" t="s">
        <v>4299</v>
      </c>
      <c r="C4286" s="462" t="s">
        <v>27</v>
      </c>
      <c r="D4286" s="463">
        <v>9711883</v>
      </c>
    </row>
    <row r="4287" spans="1:4">
      <c r="A4287" s="462">
        <v>13642</v>
      </c>
      <c r="B4287" s="276" t="s">
        <v>4300</v>
      </c>
      <c r="C4287" s="462" t="s">
        <v>27</v>
      </c>
      <c r="D4287" s="463">
        <v>5469781</v>
      </c>
    </row>
    <row r="4288" spans="1:4">
      <c r="A4288" s="462">
        <v>13643</v>
      </c>
      <c r="B4288" s="276" t="s">
        <v>4301</v>
      </c>
      <c r="C4288" s="462" t="s">
        <v>27</v>
      </c>
      <c r="D4288" s="463">
        <v>11694990</v>
      </c>
    </row>
    <row r="4289" spans="1:4">
      <c r="A4289" s="462">
        <v>13644</v>
      </c>
      <c r="B4289" s="276" t="s">
        <v>4302</v>
      </c>
      <c r="C4289" s="462" t="s">
        <v>27</v>
      </c>
      <c r="D4289" s="463">
        <v>10903429</v>
      </c>
    </row>
    <row r="4290" spans="1:4">
      <c r="A4290" s="462">
        <v>13645</v>
      </c>
      <c r="B4290" s="276" t="s">
        <v>4303</v>
      </c>
      <c r="C4290" s="462" t="s">
        <v>27</v>
      </c>
      <c r="D4290" s="463">
        <v>6914511</v>
      </c>
    </row>
    <row r="4291" spans="1:4">
      <c r="A4291" s="462">
        <v>13646</v>
      </c>
      <c r="B4291" s="276" t="s">
        <v>4304</v>
      </c>
      <c r="C4291" s="462" t="s">
        <v>27</v>
      </c>
      <c r="D4291" s="463">
        <v>4331068</v>
      </c>
    </row>
    <row r="4292" spans="1:4">
      <c r="A4292" s="462">
        <v>13647</v>
      </c>
      <c r="B4292" s="276" t="s">
        <v>4305</v>
      </c>
      <c r="C4292" s="462" t="s">
        <v>27</v>
      </c>
      <c r="D4292" s="463">
        <v>11416539</v>
      </c>
    </row>
    <row r="4293" spans="1:4">
      <c r="A4293" s="462">
        <v>13648</v>
      </c>
      <c r="B4293" s="276" t="s">
        <v>4306</v>
      </c>
      <c r="C4293" s="462" t="s">
        <v>27</v>
      </c>
      <c r="D4293" s="463">
        <v>15348694</v>
      </c>
    </row>
    <row r="4294" spans="1:4">
      <c r="A4294" s="462">
        <v>13649</v>
      </c>
      <c r="B4294" s="276" t="s">
        <v>4307</v>
      </c>
      <c r="C4294" s="462" t="s">
        <v>27</v>
      </c>
      <c r="D4294" s="463">
        <v>4505</v>
      </c>
    </row>
    <row r="4295" spans="1:4">
      <c r="A4295" s="462">
        <v>13650</v>
      </c>
      <c r="B4295" s="276" t="s">
        <v>4308</v>
      </c>
      <c r="C4295" s="462" t="s">
        <v>27</v>
      </c>
      <c r="D4295" s="463">
        <v>3458</v>
      </c>
    </row>
    <row r="4296" spans="1:4">
      <c r="A4296" s="462">
        <v>13652</v>
      </c>
      <c r="B4296" s="276" t="s">
        <v>4309</v>
      </c>
      <c r="C4296" s="462" t="s">
        <v>27</v>
      </c>
      <c r="D4296" s="463">
        <v>1021210.28</v>
      </c>
    </row>
    <row r="4297" spans="1:4">
      <c r="A4297" s="462">
        <v>13653</v>
      </c>
      <c r="B4297" s="276" t="s">
        <v>4310</v>
      </c>
      <c r="C4297" s="462" t="s">
        <v>27</v>
      </c>
      <c r="D4297" s="463">
        <v>1021210.28</v>
      </c>
    </row>
    <row r="4298" spans="1:4">
      <c r="A4298" s="462">
        <v>13654</v>
      </c>
      <c r="B4298" s="276" t="s">
        <v>4311</v>
      </c>
      <c r="C4298" s="462" t="s">
        <v>27</v>
      </c>
      <c r="D4298" s="463">
        <v>10212102.810000001</v>
      </c>
    </row>
    <row r="4299" spans="1:4">
      <c r="A4299" s="462">
        <v>13655</v>
      </c>
      <c r="B4299" s="276" t="s">
        <v>4312</v>
      </c>
      <c r="C4299" s="462" t="s">
        <v>27</v>
      </c>
      <c r="D4299" s="463">
        <v>1021210.28</v>
      </c>
    </row>
    <row r="4300" spans="1:4">
      <c r="A4300" s="462">
        <v>13656</v>
      </c>
      <c r="B4300" s="276" t="s">
        <v>4313</v>
      </c>
      <c r="C4300" s="462" t="s">
        <v>27</v>
      </c>
      <c r="D4300" s="463">
        <v>1021210.28</v>
      </c>
    </row>
    <row r="4301" spans="1:4">
      <c r="A4301" s="462">
        <v>13657</v>
      </c>
      <c r="B4301" s="276" t="s">
        <v>4314</v>
      </c>
      <c r="C4301" s="462" t="s">
        <v>97</v>
      </c>
      <c r="D4301" s="463">
        <v>1021210.28</v>
      </c>
    </row>
    <row r="4302" spans="1:4">
      <c r="A4302" s="462">
        <v>13658</v>
      </c>
      <c r="B4302" s="276" t="s">
        <v>4315</v>
      </c>
      <c r="C4302" s="462" t="s">
        <v>27</v>
      </c>
      <c r="D4302" s="463">
        <v>1283059.07</v>
      </c>
    </row>
    <row r="4303" spans="1:4">
      <c r="A4303" s="462">
        <v>13659</v>
      </c>
      <c r="B4303" s="276" t="s">
        <v>4316</v>
      </c>
      <c r="C4303" s="462" t="s">
        <v>27</v>
      </c>
      <c r="D4303" s="463">
        <v>1283059.07</v>
      </c>
    </row>
    <row r="4304" spans="1:4">
      <c r="A4304" s="462">
        <v>13660</v>
      </c>
      <c r="B4304" s="276" t="s">
        <v>4317</v>
      </c>
      <c r="C4304" s="462" t="s">
        <v>27</v>
      </c>
      <c r="D4304" s="463">
        <v>5212566</v>
      </c>
    </row>
    <row r="4305" spans="1:4">
      <c r="A4305" s="462">
        <v>13661</v>
      </c>
      <c r="B4305" s="276" t="s">
        <v>4318</v>
      </c>
      <c r="C4305" s="462" t="s">
        <v>44</v>
      </c>
      <c r="D4305" s="463">
        <v>42166</v>
      </c>
    </row>
    <row r="4306" spans="1:4">
      <c r="A4306" s="462">
        <v>13662</v>
      </c>
      <c r="B4306" s="276" t="s">
        <v>4319</v>
      </c>
      <c r="C4306" s="462" t="s">
        <v>27</v>
      </c>
      <c r="D4306" s="463">
        <v>3921988</v>
      </c>
    </row>
    <row r="4307" spans="1:4">
      <c r="A4307" s="462">
        <v>13663</v>
      </c>
      <c r="B4307" s="276" t="s">
        <v>4320</v>
      </c>
      <c r="C4307" s="462" t="s">
        <v>27</v>
      </c>
      <c r="D4307" s="463">
        <v>20814661</v>
      </c>
    </row>
    <row r="4308" spans="1:4">
      <c r="A4308" s="462">
        <v>13664</v>
      </c>
      <c r="B4308" s="276" t="s">
        <v>4321</v>
      </c>
      <c r="C4308" s="462" t="s">
        <v>27</v>
      </c>
      <c r="D4308" s="463">
        <v>11455017</v>
      </c>
    </row>
    <row r="4309" spans="1:4">
      <c r="A4309" s="462">
        <v>13665</v>
      </c>
      <c r="B4309" s="276" t="s">
        <v>4322</v>
      </c>
      <c r="C4309" s="462" t="s">
        <v>27</v>
      </c>
      <c r="D4309" s="463">
        <v>32641690</v>
      </c>
    </row>
    <row r="4310" spans="1:4">
      <c r="A4310" s="462">
        <v>13666</v>
      </c>
      <c r="B4310" s="276" t="s">
        <v>4323</v>
      </c>
      <c r="C4310" s="462" t="s">
        <v>27</v>
      </c>
      <c r="D4310" s="463">
        <v>3524</v>
      </c>
    </row>
    <row r="4311" spans="1:4">
      <c r="A4311" s="462">
        <v>13667</v>
      </c>
      <c r="B4311" s="276" t="s">
        <v>4324</v>
      </c>
      <c r="C4311" s="462" t="s">
        <v>27</v>
      </c>
      <c r="D4311" s="463">
        <v>1217408</v>
      </c>
    </row>
    <row r="4312" spans="1:4">
      <c r="A4312" s="462">
        <v>13668</v>
      </c>
      <c r="B4312" s="276" t="s">
        <v>4325</v>
      </c>
      <c r="C4312" s="462" t="s">
        <v>27</v>
      </c>
      <c r="D4312" s="463">
        <v>3899936</v>
      </c>
    </row>
    <row r="4313" spans="1:4">
      <c r="A4313" s="462">
        <v>13669</v>
      </c>
      <c r="B4313" s="276" t="s">
        <v>4326</v>
      </c>
      <c r="C4313" s="462" t="s">
        <v>27</v>
      </c>
      <c r="D4313" s="463">
        <v>34178</v>
      </c>
    </row>
    <row r="4314" spans="1:4">
      <c r="A4314" s="462">
        <v>13670</v>
      </c>
      <c r="B4314" s="276" t="s">
        <v>4327</v>
      </c>
      <c r="C4314" s="462" t="s">
        <v>27</v>
      </c>
      <c r="D4314" s="463">
        <v>642</v>
      </c>
    </row>
    <row r="4315" spans="1:4">
      <c r="A4315" s="462">
        <v>13671</v>
      </c>
      <c r="B4315" s="276" t="s">
        <v>4328</v>
      </c>
      <c r="C4315" s="462" t="s">
        <v>30</v>
      </c>
      <c r="D4315" s="463">
        <v>33254</v>
      </c>
    </row>
    <row r="4316" spans="1:4">
      <c r="A4316" s="462">
        <v>13672</v>
      </c>
      <c r="B4316" s="276" t="s">
        <v>4329</v>
      </c>
      <c r="C4316" s="462" t="s">
        <v>27</v>
      </c>
      <c r="D4316" s="463">
        <v>965644</v>
      </c>
    </row>
    <row r="4317" spans="1:4">
      <c r="A4317" s="462">
        <v>13673</v>
      </c>
      <c r="B4317" s="276" t="s">
        <v>4330</v>
      </c>
      <c r="C4317" s="462" t="s">
        <v>44</v>
      </c>
      <c r="D4317" s="463">
        <v>379832</v>
      </c>
    </row>
    <row r="4318" spans="1:4">
      <c r="A4318" s="462">
        <v>13674</v>
      </c>
      <c r="B4318" s="276" t="s">
        <v>4331</v>
      </c>
      <c r="C4318" s="462" t="s">
        <v>44</v>
      </c>
      <c r="D4318" s="463">
        <v>669476</v>
      </c>
    </row>
    <row r="4319" spans="1:4">
      <c r="A4319" s="462">
        <v>13675</v>
      </c>
      <c r="B4319" s="276" t="s">
        <v>4332</v>
      </c>
      <c r="C4319" s="462" t="s">
        <v>44</v>
      </c>
      <c r="D4319" s="463">
        <v>803210</v>
      </c>
    </row>
    <row r="4320" spans="1:4">
      <c r="A4320" s="462">
        <v>13676</v>
      </c>
      <c r="B4320" s="276" t="s">
        <v>4333</v>
      </c>
      <c r="C4320" s="462" t="s">
        <v>44</v>
      </c>
      <c r="D4320" s="463">
        <v>949741</v>
      </c>
    </row>
    <row r="4321" spans="1:4">
      <c r="A4321" s="462">
        <v>13677</v>
      </c>
      <c r="B4321" s="276" t="s">
        <v>4334</v>
      </c>
      <c r="C4321" s="462" t="s">
        <v>44</v>
      </c>
      <c r="D4321" s="463">
        <v>968629</v>
      </c>
    </row>
    <row r="4322" spans="1:4">
      <c r="A4322" s="462">
        <v>13678</v>
      </c>
      <c r="B4322" s="276" t="s">
        <v>4335</v>
      </c>
      <c r="C4322" s="462" t="s">
        <v>27</v>
      </c>
      <c r="D4322" s="463">
        <v>726507</v>
      </c>
    </row>
    <row r="4323" spans="1:4">
      <c r="A4323" s="462">
        <v>13679</v>
      </c>
      <c r="B4323" s="276" t="s">
        <v>4336</v>
      </c>
      <c r="C4323" s="462" t="s">
        <v>27</v>
      </c>
      <c r="D4323" s="463">
        <v>741443</v>
      </c>
    </row>
    <row r="4324" spans="1:4">
      <c r="A4324" s="462">
        <v>13680</v>
      </c>
      <c r="B4324" s="276" t="s">
        <v>4337</v>
      </c>
      <c r="C4324" s="462" t="s">
        <v>27</v>
      </c>
      <c r="D4324" s="463">
        <v>13331280</v>
      </c>
    </row>
    <row r="4325" spans="1:4">
      <c r="A4325" s="462">
        <v>13681</v>
      </c>
      <c r="B4325" s="276" t="s">
        <v>4338</v>
      </c>
      <c r="C4325" s="462" t="s">
        <v>27</v>
      </c>
      <c r="D4325" s="463">
        <v>13909661</v>
      </c>
    </row>
    <row r="4326" spans="1:4">
      <c r="A4326" s="462">
        <v>13682</v>
      </c>
      <c r="B4326" s="276" t="s">
        <v>4339</v>
      </c>
      <c r="C4326" s="462" t="s">
        <v>30</v>
      </c>
      <c r="D4326" s="463">
        <v>34155</v>
      </c>
    </row>
    <row r="4327" spans="1:4">
      <c r="A4327" s="462">
        <v>13683</v>
      </c>
      <c r="B4327" s="276" t="s">
        <v>4340</v>
      </c>
      <c r="C4327" s="462" t="s">
        <v>998</v>
      </c>
      <c r="D4327" s="463">
        <v>33095204</v>
      </c>
    </row>
    <row r="4328" spans="1:4">
      <c r="A4328" s="462">
        <v>13684</v>
      </c>
      <c r="B4328" s="276" t="s">
        <v>4341</v>
      </c>
      <c r="C4328" s="462" t="s">
        <v>998</v>
      </c>
      <c r="D4328" s="463">
        <v>2527255</v>
      </c>
    </row>
    <row r="4329" spans="1:4">
      <c r="A4329" s="462">
        <v>13685</v>
      </c>
      <c r="B4329" s="276" t="s">
        <v>4342</v>
      </c>
      <c r="C4329" s="462" t="s">
        <v>998</v>
      </c>
      <c r="D4329" s="463">
        <v>4844076</v>
      </c>
    </row>
    <row r="4330" spans="1:4">
      <c r="A4330" s="462">
        <v>13686</v>
      </c>
      <c r="B4330" s="276" t="s">
        <v>4343</v>
      </c>
      <c r="C4330" s="462" t="s">
        <v>998</v>
      </c>
      <c r="D4330" s="463">
        <v>15008222</v>
      </c>
    </row>
    <row r="4331" spans="1:4">
      <c r="A4331" s="462">
        <v>13687</v>
      </c>
      <c r="B4331" s="276" t="s">
        <v>4344</v>
      </c>
      <c r="C4331" s="462" t="s">
        <v>998</v>
      </c>
      <c r="D4331" s="463">
        <v>2490705</v>
      </c>
    </row>
    <row r="4332" spans="1:4">
      <c r="A4332" s="462">
        <v>13688</v>
      </c>
      <c r="B4332" s="276" t="s">
        <v>4345</v>
      </c>
      <c r="C4332" s="462" t="s">
        <v>998</v>
      </c>
      <c r="D4332" s="463">
        <v>2617708</v>
      </c>
    </row>
    <row r="4333" spans="1:4">
      <c r="A4333" s="462">
        <v>13689</v>
      </c>
      <c r="B4333" s="276" t="s">
        <v>4346</v>
      </c>
      <c r="C4333" s="462" t="s">
        <v>998</v>
      </c>
      <c r="D4333" s="463">
        <v>1500217</v>
      </c>
    </row>
    <row r="4334" spans="1:4">
      <c r="A4334" s="462">
        <v>13690</v>
      </c>
      <c r="B4334" s="276" t="s">
        <v>4347</v>
      </c>
      <c r="C4334" s="462" t="s">
        <v>27</v>
      </c>
      <c r="D4334" s="463">
        <v>2173585</v>
      </c>
    </row>
    <row r="4335" spans="1:4">
      <c r="A4335" s="462">
        <v>13691</v>
      </c>
      <c r="B4335" s="276" t="s">
        <v>4348</v>
      </c>
      <c r="C4335" s="462" t="s">
        <v>310</v>
      </c>
      <c r="D4335" s="463">
        <v>863165</v>
      </c>
    </row>
    <row r="4336" spans="1:4">
      <c r="A4336" s="462">
        <v>13692</v>
      </c>
      <c r="B4336" s="276" t="s">
        <v>4349</v>
      </c>
      <c r="C4336" s="462" t="s">
        <v>998</v>
      </c>
      <c r="D4336" s="463">
        <v>2815868</v>
      </c>
    </row>
    <row r="4337" spans="1:4">
      <c r="A4337" s="462">
        <v>13693</v>
      </c>
      <c r="B4337" s="276" t="s">
        <v>4350</v>
      </c>
      <c r="C4337" s="462" t="s">
        <v>310</v>
      </c>
      <c r="D4337" s="463">
        <v>840260</v>
      </c>
    </row>
    <row r="4338" spans="1:4">
      <c r="A4338" s="462">
        <v>13694</v>
      </c>
      <c r="B4338" s="276" t="s">
        <v>4351</v>
      </c>
      <c r="C4338" s="462" t="s">
        <v>998</v>
      </c>
      <c r="D4338" s="463">
        <v>22240122</v>
      </c>
    </row>
    <row r="4339" spans="1:4">
      <c r="A4339" s="462">
        <v>13695</v>
      </c>
      <c r="B4339" s="276" t="s">
        <v>4352</v>
      </c>
      <c r="C4339" s="462" t="s">
        <v>998</v>
      </c>
      <c r="D4339" s="463">
        <v>2490705</v>
      </c>
    </row>
    <row r="4340" spans="1:4">
      <c r="A4340" s="462">
        <v>13696</v>
      </c>
      <c r="B4340" s="276" t="s">
        <v>4353</v>
      </c>
      <c r="C4340" s="462" t="s">
        <v>998</v>
      </c>
      <c r="D4340" s="463">
        <v>2618266</v>
      </c>
    </row>
    <row r="4341" spans="1:4">
      <c r="A4341" s="462">
        <v>13697</v>
      </c>
      <c r="B4341" s="276" t="s">
        <v>4354</v>
      </c>
      <c r="C4341" s="462" t="s">
        <v>27</v>
      </c>
      <c r="D4341" s="463">
        <v>1820098</v>
      </c>
    </row>
    <row r="4342" spans="1:4">
      <c r="A4342" s="462">
        <v>13698</v>
      </c>
      <c r="B4342" s="276" t="s">
        <v>4355</v>
      </c>
      <c r="C4342" s="462" t="s">
        <v>310</v>
      </c>
      <c r="D4342" s="463">
        <v>1848774</v>
      </c>
    </row>
    <row r="4343" spans="1:4">
      <c r="A4343" s="462">
        <v>13699</v>
      </c>
      <c r="B4343" s="276" t="s">
        <v>4356</v>
      </c>
      <c r="C4343" s="462" t="s">
        <v>998</v>
      </c>
      <c r="D4343" s="463">
        <v>1234832</v>
      </c>
    </row>
    <row r="4344" spans="1:4">
      <c r="A4344" s="462">
        <v>13700</v>
      </c>
      <c r="B4344" s="276" t="s">
        <v>4357</v>
      </c>
      <c r="C4344" s="462" t="s">
        <v>310</v>
      </c>
      <c r="D4344" s="463">
        <v>1729596</v>
      </c>
    </row>
    <row r="4345" spans="1:4">
      <c r="A4345" s="462">
        <v>13701</v>
      </c>
      <c r="B4345" s="276" t="s">
        <v>4358</v>
      </c>
      <c r="C4345" s="462" t="s">
        <v>998</v>
      </c>
      <c r="D4345" s="463">
        <v>24932265</v>
      </c>
    </row>
    <row r="4346" spans="1:4">
      <c r="A4346" s="462">
        <v>13702</v>
      </c>
      <c r="B4346" s="276" t="s">
        <v>4359</v>
      </c>
      <c r="C4346" s="462" t="s">
        <v>998</v>
      </c>
      <c r="D4346" s="463">
        <v>2567217</v>
      </c>
    </row>
    <row r="4347" spans="1:4">
      <c r="A4347" s="462">
        <v>13703</v>
      </c>
      <c r="B4347" s="276" t="s">
        <v>4360</v>
      </c>
      <c r="C4347" s="462" t="s">
        <v>1934</v>
      </c>
      <c r="D4347" s="463">
        <v>1549977</v>
      </c>
    </row>
    <row r="4348" spans="1:4">
      <c r="A4348" s="462">
        <v>13704</v>
      </c>
      <c r="B4348" s="276" t="s">
        <v>4361</v>
      </c>
      <c r="C4348" s="462" t="s">
        <v>148</v>
      </c>
      <c r="D4348" s="463">
        <v>2608370</v>
      </c>
    </row>
    <row r="4349" spans="1:4">
      <c r="A4349" s="462">
        <v>13705</v>
      </c>
      <c r="B4349" s="276" t="s">
        <v>4362</v>
      </c>
      <c r="C4349" s="462" t="s">
        <v>1934</v>
      </c>
      <c r="D4349" s="463">
        <v>2066636</v>
      </c>
    </row>
    <row r="4350" spans="1:4">
      <c r="A4350" s="462">
        <v>13706</v>
      </c>
      <c r="B4350" s="276" t="s">
        <v>4363</v>
      </c>
      <c r="C4350" s="462" t="s">
        <v>310</v>
      </c>
      <c r="D4350" s="463">
        <v>857530</v>
      </c>
    </row>
    <row r="4351" spans="1:4">
      <c r="A4351" s="462">
        <v>13707</v>
      </c>
      <c r="B4351" s="276" t="s">
        <v>4364</v>
      </c>
      <c r="C4351" s="462" t="s">
        <v>998</v>
      </c>
      <c r="D4351" s="463">
        <v>1174411</v>
      </c>
    </row>
    <row r="4352" spans="1:4">
      <c r="A4352" s="462">
        <v>13708</v>
      </c>
      <c r="B4352" s="276" t="s">
        <v>4365</v>
      </c>
      <c r="C4352" s="462" t="s">
        <v>998</v>
      </c>
      <c r="D4352" s="463">
        <v>1098121</v>
      </c>
    </row>
    <row r="4353" spans="1:4">
      <c r="A4353" s="462">
        <v>13709</v>
      </c>
      <c r="B4353" s="276" t="s">
        <v>4366</v>
      </c>
      <c r="C4353" s="462" t="s">
        <v>27</v>
      </c>
      <c r="D4353" s="463">
        <v>43054920</v>
      </c>
    </row>
    <row r="4354" spans="1:4">
      <c r="A4354" s="462">
        <v>13710</v>
      </c>
      <c r="B4354" s="276" t="s">
        <v>4367</v>
      </c>
      <c r="C4354" s="462" t="s">
        <v>27</v>
      </c>
      <c r="D4354" s="463">
        <v>109410</v>
      </c>
    </row>
    <row r="4355" spans="1:4">
      <c r="A4355" s="462">
        <v>13711</v>
      </c>
      <c r="B4355" s="276" t="s">
        <v>4368</v>
      </c>
      <c r="C4355" s="462" t="s">
        <v>27</v>
      </c>
      <c r="D4355" s="463">
        <v>5014632</v>
      </c>
    </row>
    <row r="4356" spans="1:4">
      <c r="A4356" s="462">
        <v>13712</v>
      </c>
      <c r="B4356" s="276" t="s">
        <v>4369</v>
      </c>
      <c r="C4356" s="462" t="s">
        <v>27</v>
      </c>
      <c r="D4356" s="463">
        <v>6199909</v>
      </c>
    </row>
    <row r="4357" spans="1:4">
      <c r="A4357" s="462">
        <v>13713</v>
      </c>
      <c r="B4357" s="276" t="s">
        <v>4370</v>
      </c>
      <c r="C4357" s="462" t="s">
        <v>27</v>
      </c>
      <c r="D4357" s="463">
        <v>3191130</v>
      </c>
    </row>
    <row r="4358" spans="1:4">
      <c r="A4358" s="462">
        <v>13714</v>
      </c>
      <c r="B4358" s="276" t="s">
        <v>4371</v>
      </c>
      <c r="C4358" s="462" t="s">
        <v>27</v>
      </c>
      <c r="D4358" s="463">
        <v>1350090.7</v>
      </c>
    </row>
    <row r="4359" spans="1:4">
      <c r="A4359" s="462">
        <v>13715</v>
      </c>
      <c r="B4359" s="276" t="s">
        <v>4372</v>
      </c>
      <c r="C4359" s="462" t="s">
        <v>27</v>
      </c>
      <c r="D4359" s="463">
        <v>37595556</v>
      </c>
    </row>
    <row r="4360" spans="1:4">
      <c r="A4360" s="462">
        <v>13716</v>
      </c>
      <c r="B4360" s="276" t="s">
        <v>4373</v>
      </c>
      <c r="C4360" s="462" t="s">
        <v>27</v>
      </c>
      <c r="D4360" s="463">
        <v>185867</v>
      </c>
    </row>
    <row r="4361" spans="1:4">
      <c r="A4361" s="462">
        <v>13717</v>
      </c>
      <c r="B4361" s="276" t="s">
        <v>4374</v>
      </c>
      <c r="C4361" s="462" t="s">
        <v>27</v>
      </c>
      <c r="D4361" s="463">
        <v>1008997</v>
      </c>
    </row>
    <row r="4362" spans="1:4">
      <c r="A4362" s="462">
        <v>13718</v>
      </c>
      <c r="B4362" s="276" t="s">
        <v>4375</v>
      </c>
      <c r="C4362" s="462" t="s">
        <v>27</v>
      </c>
      <c r="D4362" s="463">
        <v>5236336</v>
      </c>
    </row>
    <row r="4363" spans="1:4">
      <c r="A4363" s="462">
        <v>13719</v>
      </c>
      <c r="B4363" s="276" t="s">
        <v>4376</v>
      </c>
      <c r="C4363" s="462" t="s">
        <v>27</v>
      </c>
      <c r="D4363" s="463">
        <v>59625</v>
      </c>
    </row>
    <row r="4364" spans="1:4">
      <c r="A4364" s="462">
        <v>13720</v>
      </c>
      <c r="B4364" s="276" t="s">
        <v>4377</v>
      </c>
      <c r="C4364" s="462" t="s">
        <v>27</v>
      </c>
      <c r="D4364" s="463">
        <v>26210.94</v>
      </c>
    </row>
    <row r="4365" spans="1:4">
      <c r="A4365" s="462">
        <v>13721</v>
      </c>
      <c r="B4365" s="276" t="s">
        <v>4378</v>
      </c>
      <c r="C4365" s="462" t="s">
        <v>27</v>
      </c>
      <c r="D4365" s="463">
        <v>4967809</v>
      </c>
    </row>
    <row r="4366" spans="1:4">
      <c r="A4366" s="462">
        <v>13722</v>
      </c>
      <c r="B4366" s="276" t="s">
        <v>4379</v>
      </c>
      <c r="C4366" s="462" t="s">
        <v>44</v>
      </c>
      <c r="D4366" s="463">
        <v>35749</v>
      </c>
    </row>
    <row r="4367" spans="1:4">
      <c r="A4367" s="462">
        <v>13723</v>
      </c>
      <c r="B4367" s="276" t="s">
        <v>4380</v>
      </c>
      <c r="C4367" s="462" t="s">
        <v>44</v>
      </c>
      <c r="D4367" s="463">
        <v>44030</v>
      </c>
    </row>
    <row r="4368" spans="1:4">
      <c r="A4368" s="462">
        <v>13724</v>
      </c>
      <c r="B4368" s="276" t="s">
        <v>4381</v>
      </c>
      <c r="C4368" s="462" t="s">
        <v>27</v>
      </c>
      <c r="D4368" s="463">
        <v>1974041.02</v>
      </c>
    </row>
    <row r="4369" spans="1:4">
      <c r="A4369" s="462">
        <v>13725</v>
      </c>
      <c r="B4369" s="276" t="s">
        <v>4382</v>
      </c>
      <c r="C4369" s="462" t="s">
        <v>27</v>
      </c>
      <c r="D4369" s="463">
        <v>5722290</v>
      </c>
    </row>
    <row r="4370" spans="1:4">
      <c r="A4370" s="462">
        <v>13726</v>
      </c>
      <c r="B4370" s="276" t="s">
        <v>4383</v>
      </c>
      <c r="C4370" s="462" t="s">
        <v>27</v>
      </c>
      <c r="D4370" s="463">
        <v>1002052</v>
      </c>
    </row>
    <row r="4371" spans="1:4">
      <c r="A4371" s="462">
        <v>13727</v>
      </c>
      <c r="B4371" s="276" t="s">
        <v>4384</v>
      </c>
      <c r="C4371" s="462" t="s">
        <v>27</v>
      </c>
      <c r="D4371" s="463">
        <v>1673022</v>
      </c>
    </row>
    <row r="4372" spans="1:4">
      <c r="A4372" s="462">
        <v>13728</v>
      </c>
      <c r="B4372" s="276" t="s">
        <v>4385</v>
      </c>
      <c r="C4372" s="462" t="s">
        <v>27</v>
      </c>
      <c r="D4372" s="463">
        <v>5531143</v>
      </c>
    </row>
    <row r="4373" spans="1:4">
      <c r="A4373" s="462">
        <v>13729</v>
      </c>
      <c r="B4373" s="276" t="s">
        <v>4386</v>
      </c>
      <c r="C4373" s="462" t="s">
        <v>27</v>
      </c>
      <c r="D4373" s="463">
        <v>1035033</v>
      </c>
    </row>
    <row r="4374" spans="1:4">
      <c r="A4374" s="462">
        <v>13730</v>
      </c>
      <c r="B4374" s="276" t="s">
        <v>4387</v>
      </c>
      <c r="C4374" s="462" t="s">
        <v>27</v>
      </c>
      <c r="D4374" s="463">
        <v>1914812</v>
      </c>
    </row>
    <row r="4375" spans="1:4">
      <c r="A4375" s="462">
        <v>13731</v>
      </c>
      <c r="B4375" s="276" t="s">
        <v>4388</v>
      </c>
      <c r="C4375" s="462" t="s">
        <v>27</v>
      </c>
      <c r="D4375" s="463">
        <v>151933</v>
      </c>
    </row>
    <row r="4376" spans="1:4">
      <c r="A4376" s="462">
        <v>13732</v>
      </c>
      <c r="B4376" s="276" t="s">
        <v>4389</v>
      </c>
      <c r="C4376" s="462" t="s">
        <v>27</v>
      </c>
      <c r="D4376" s="463">
        <v>19095718</v>
      </c>
    </row>
    <row r="4377" spans="1:4">
      <c r="A4377" s="462">
        <v>13733</v>
      </c>
      <c r="B4377" s="276" t="s">
        <v>4390</v>
      </c>
      <c r="C4377" s="462" t="s">
        <v>27</v>
      </c>
      <c r="D4377" s="463">
        <v>461775</v>
      </c>
    </row>
    <row r="4378" spans="1:4">
      <c r="A4378" s="462">
        <v>13734</v>
      </c>
      <c r="B4378" s="276" t="s">
        <v>4391</v>
      </c>
      <c r="C4378" s="462" t="s">
        <v>27</v>
      </c>
      <c r="D4378" s="463">
        <v>8797785</v>
      </c>
    </row>
    <row r="4379" spans="1:4">
      <c r="A4379" s="462">
        <v>13735</v>
      </c>
      <c r="B4379" s="276" t="s">
        <v>4392</v>
      </c>
      <c r="C4379" s="462" t="s">
        <v>998</v>
      </c>
      <c r="D4379" s="463">
        <v>9574060</v>
      </c>
    </row>
    <row r="4380" spans="1:4">
      <c r="A4380" s="462">
        <v>13736</v>
      </c>
      <c r="B4380" s="276" t="s">
        <v>4393</v>
      </c>
      <c r="C4380" s="462" t="s">
        <v>27</v>
      </c>
      <c r="D4380" s="463">
        <v>7503993</v>
      </c>
    </row>
    <row r="4381" spans="1:4">
      <c r="A4381" s="462">
        <v>13737</v>
      </c>
      <c r="B4381" s="276" t="s">
        <v>4394</v>
      </c>
      <c r="C4381" s="462" t="s">
        <v>27</v>
      </c>
      <c r="D4381" s="463">
        <v>9444725</v>
      </c>
    </row>
    <row r="4382" spans="1:4">
      <c r="A4382" s="462">
        <v>13738</v>
      </c>
      <c r="B4382" s="276" t="s">
        <v>4395</v>
      </c>
      <c r="C4382" s="462" t="s">
        <v>998</v>
      </c>
      <c r="D4382" s="463">
        <v>10231797</v>
      </c>
    </row>
    <row r="4383" spans="1:4">
      <c r="A4383" s="462">
        <v>13739</v>
      </c>
      <c r="B4383" s="276" t="s">
        <v>4396</v>
      </c>
      <c r="C4383" s="462" t="s">
        <v>27</v>
      </c>
      <c r="D4383" s="463">
        <v>5874798</v>
      </c>
    </row>
    <row r="4384" spans="1:4">
      <c r="A4384" s="462">
        <v>13740</v>
      </c>
      <c r="B4384" s="276" t="s">
        <v>4397</v>
      </c>
      <c r="C4384" s="462" t="s">
        <v>27</v>
      </c>
      <c r="D4384" s="463">
        <v>9798093</v>
      </c>
    </row>
    <row r="4385" spans="1:4">
      <c r="A4385" s="462">
        <v>13741</v>
      </c>
      <c r="B4385" s="276" t="s">
        <v>4398</v>
      </c>
      <c r="C4385" s="462" t="s">
        <v>27</v>
      </c>
      <c r="D4385" s="463">
        <v>0</v>
      </c>
    </row>
    <row r="4386" spans="1:4">
      <c r="A4386" s="462">
        <v>13742</v>
      </c>
      <c r="B4386" s="276" t="s">
        <v>4399</v>
      </c>
      <c r="C4386" s="462" t="s">
        <v>44</v>
      </c>
      <c r="D4386" s="463">
        <v>0</v>
      </c>
    </row>
    <row r="4387" spans="1:4">
      <c r="A4387" s="462">
        <v>13743</v>
      </c>
      <c r="B4387" s="276" t="s">
        <v>4400</v>
      </c>
      <c r="C4387" s="462" t="s">
        <v>27</v>
      </c>
      <c r="D4387" s="463">
        <v>2328826</v>
      </c>
    </row>
    <row r="4388" spans="1:4">
      <c r="A4388" s="462">
        <v>13744</v>
      </c>
      <c r="B4388" s="276" t="s">
        <v>4401</v>
      </c>
      <c r="C4388" s="462" t="s">
        <v>998</v>
      </c>
      <c r="D4388" s="463">
        <v>1159755</v>
      </c>
    </row>
    <row r="4389" spans="1:4">
      <c r="A4389" s="462">
        <v>13745</v>
      </c>
      <c r="B4389" s="276" t="s">
        <v>4402</v>
      </c>
      <c r="C4389" s="462" t="s">
        <v>27</v>
      </c>
      <c r="D4389" s="463">
        <v>166463</v>
      </c>
    </row>
    <row r="4390" spans="1:4">
      <c r="A4390" s="462">
        <v>13756</v>
      </c>
      <c r="B4390" s="276" t="s">
        <v>4403</v>
      </c>
      <c r="C4390" s="462" t="s">
        <v>148</v>
      </c>
      <c r="D4390" s="463">
        <v>29953</v>
      </c>
    </row>
    <row r="4391" spans="1:4">
      <c r="A4391" s="462">
        <v>13758</v>
      </c>
      <c r="B4391" s="276" t="s">
        <v>4404</v>
      </c>
      <c r="C4391" s="462" t="s">
        <v>30</v>
      </c>
      <c r="D4391" s="463">
        <v>10635</v>
      </c>
    </row>
    <row r="4392" spans="1:4">
      <c r="A4392" s="462">
        <v>13759</v>
      </c>
      <c r="B4392" s="276" t="s">
        <v>4405</v>
      </c>
      <c r="C4392" s="462" t="s">
        <v>27</v>
      </c>
      <c r="D4392" s="463">
        <v>10456619</v>
      </c>
    </row>
    <row r="4393" spans="1:4">
      <c r="A4393" s="462">
        <v>13760</v>
      </c>
      <c r="B4393" s="276" t="s">
        <v>4406</v>
      </c>
      <c r="C4393" s="462" t="s">
        <v>30</v>
      </c>
      <c r="D4393" s="463">
        <v>27787</v>
      </c>
    </row>
    <row r="4394" spans="1:4">
      <c r="A4394" s="462">
        <v>13761</v>
      </c>
      <c r="B4394" s="276" t="s">
        <v>4407</v>
      </c>
      <c r="C4394" s="462" t="s">
        <v>27</v>
      </c>
      <c r="D4394" s="463">
        <v>118221</v>
      </c>
    </row>
    <row r="4395" spans="1:4">
      <c r="A4395" s="462">
        <v>13762</v>
      </c>
      <c r="B4395" s="276" t="s">
        <v>4408</v>
      </c>
      <c r="C4395" s="462" t="s">
        <v>27</v>
      </c>
      <c r="D4395" s="463">
        <v>86148</v>
      </c>
    </row>
    <row r="4396" spans="1:4">
      <c r="A4396" s="462">
        <v>13763</v>
      </c>
      <c r="B4396" s="276" t="s">
        <v>4409</v>
      </c>
      <c r="C4396" s="462" t="s">
        <v>44</v>
      </c>
      <c r="D4396" s="463">
        <v>16333</v>
      </c>
    </row>
    <row r="4397" spans="1:4">
      <c r="A4397" s="462">
        <v>13764</v>
      </c>
      <c r="B4397" s="276" t="s">
        <v>4410</v>
      </c>
      <c r="C4397" s="462" t="s">
        <v>44</v>
      </c>
      <c r="D4397" s="463">
        <v>76435</v>
      </c>
    </row>
    <row r="4398" spans="1:4">
      <c r="A4398" s="462">
        <v>13765</v>
      </c>
      <c r="B4398" s="276" t="s">
        <v>4411</v>
      </c>
      <c r="C4398" s="462" t="s">
        <v>44</v>
      </c>
      <c r="D4398" s="463">
        <v>103887</v>
      </c>
    </row>
    <row r="4399" spans="1:4">
      <c r="A4399" s="462">
        <v>13766</v>
      </c>
      <c r="B4399" s="276" t="s">
        <v>4412</v>
      </c>
      <c r="C4399" s="462" t="s">
        <v>27</v>
      </c>
      <c r="D4399" s="463">
        <v>3204310</v>
      </c>
    </row>
    <row r="4400" spans="1:4">
      <c r="A4400" s="462">
        <v>13767</v>
      </c>
      <c r="B4400" s="276" t="s">
        <v>4413</v>
      </c>
      <c r="C4400" s="462" t="s">
        <v>27</v>
      </c>
      <c r="D4400" s="463">
        <v>426251</v>
      </c>
    </row>
    <row r="4401" spans="1:4">
      <c r="A4401" s="462">
        <v>13768</v>
      </c>
      <c r="B4401" s="276" t="s">
        <v>4414</v>
      </c>
      <c r="C4401" s="462" t="s">
        <v>27</v>
      </c>
      <c r="D4401" s="463">
        <v>3222255</v>
      </c>
    </row>
    <row r="4402" spans="1:4">
      <c r="A4402" s="462">
        <v>13769</v>
      </c>
      <c r="B4402" s="276" t="s">
        <v>4415</v>
      </c>
      <c r="C4402" s="462" t="s">
        <v>593</v>
      </c>
      <c r="D4402" s="463">
        <v>167941310</v>
      </c>
    </row>
    <row r="4403" spans="1:4">
      <c r="A4403" s="462">
        <v>13770</v>
      </c>
      <c r="B4403" s="276" t="s">
        <v>4416</v>
      </c>
      <c r="C4403" s="462" t="s">
        <v>593</v>
      </c>
      <c r="D4403" s="463">
        <v>928781192</v>
      </c>
    </row>
    <row r="4404" spans="1:4">
      <c r="A4404" s="462">
        <v>13771</v>
      </c>
      <c r="B4404" s="276" t="s">
        <v>4417</v>
      </c>
      <c r="C4404" s="462" t="s">
        <v>593</v>
      </c>
      <c r="D4404" s="463">
        <v>517191094</v>
      </c>
    </row>
    <row r="4405" spans="1:4">
      <c r="A4405" s="462">
        <v>13772</v>
      </c>
      <c r="B4405" s="276" t="s">
        <v>4418</v>
      </c>
      <c r="C4405" s="462" t="s">
        <v>593</v>
      </c>
      <c r="D4405" s="463">
        <v>1452068845</v>
      </c>
    </row>
    <row r="4406" spans="1:4">
      <c r="A4406" s="462">
        <v>13773</v>
      </c>
      <c r="B4406" s="276" t="s">
        <v>4419</v>
      </c>
      <c r="C4406" s="462" t="s">
        <v>27</v>
      </c>
      <c r="D4406" s="463">
        <v>433790</v>
      </c>
    </row>
    <row r="4407" spans="1:4">
      <c r="A4407" s="462">
        <v>13774</v>
      </c>
      <c r="B4407" s="276" t="s">
        <v>4420</v>
      </c>
      <c r="C4407" s="462" t="s">
        <v>27</v>
      </c>
      <c r="D4407" s="463">
        <v>49609</v>
      </c>
    </row>
    <row r="4408" spans="1:4">
      <c r="A4408" s="462">
        <v>13775</v>
      </c>
      <c r="B4408" s="276" t="s">
        <v>4421</v>
      </c>
      <c r="C4408" s="462" t="s">
        <v>27</v>
      </c>
      <c r="D4408" s="463">
        <v>16908</v>
      </c>
    </row>
    <row r="4409" spans="1:4">
      <c r="A4409" s="462">
        <v>13780</v>
      </c>
      <c r="B4409" s="276" t="s">
        <v>4422</v>
      </c>
      <c r="C4409" s="462" t="s">
        <v>32</v>
      </c>
      <c r="D4409" s="463">
        <v>225</v>
      </c>
    </row>
    <row r="4410" spans="1:4">
      <c r="A4410" s="462">
        <v>13781</v>
      </c>
      <c r="B4410" s="276" t="s">
        <v>4423</v>
      </c>
      <c r="C4410" s="462" t="s">
        <v>27</v>
      </c>
      <c r="D4410" s="463">
        <v>687047</v>
      </c>
    </row>
    <row r="4411" spans="1:4">
      <c r="A4411" s="462">
        <v>13782</v>
      </c>
      <c r="B4411" s="276" t="s">
        <v>4424</v>
      </c>
      <c r="C4411" s="462" t="s">
        <v>27</v>
      </c>
      <c r="D4411" s="463">
        <v>214308</v>
      </c>
    </row>
    <row r="4412" spans="1:4">
      <c r="A4412" s="462">
        <v>13783</v>
      </c>
      <c r="B4412" s="276" t="s">
        <v>4425</v>
      </c>
      <c r="C4412" s="462" t="s">
        <v>27</v>
      </c>
      <c r="D4412" s="463">
        <v>130077</v>
      </c>
    </row>
    <row r="4413" spans="1:4">
      <c r="A4413" s="462">
        <v>13784</v>
      </c>
      <c r="B4413" s="276" t="s">
        <v>4426</v>
      </c>
      <c r="C4413" s="462" t="s">
        <v>44</v>
      </c>
      <c r="D4413" s="463">
        <v>76435</v>
      </c>
    </row>
    <row r="4414" spans="1:4">
      <c r="A4414" s="462">
        <v>13785</v>
      </c>
      <c r="B4414" s="276" t="s">
        <v>4427</v>
      </c>
      <c r="C4414" s="462" t="s">
        <v>44</v>
      </c>
      <c r="D4414" s="463">
        <v>50381</v>
      </c>
    </row>
    <row r="4415" spans="1:4">
      <c r="A4415" s="462">
        <v>13786</v>
      </c>
      <c r="B4415" s="276" t="s">
        <v>4428</v>
      </c>
      <c r="C4415" s="462" t="s">
        <v>44</v>
      </c>
      <c r="D4415" s="463">
        <v>141417</v>
      </c>
    </row>
    <row r="4416" spans="1:4">
      <c r="A4416" s="462">
        <v>13787</v>
      </c>
      <c r="B4416" s="276" t="s">
        <v>4429</v>
      </c>
      <c r="C4416" s="462" t="s">
        <v>27</v>
      </c>
      <c r="D4416" s="463">
        <v>4526</v>
      </c>
    </row>
    <row r="4417" spans="1:4">
      <c r="A4417" s="462">
        <v>13788</v>
      </c>
      <c r="B4417" s="276" t="s">
        <v>4430</v>
      </c>
      <c r="C4417" s="462" t="s">
        <v>27</v>
      </c>
      <c r="D4417" s="463">
        <v>3682753</v>
      </c>
    </row>
    <row r="4418" spans="1:4">
      <c r="A4418" s="462">
        <v>13789</v>
      </c>
      <c r="B4418" s="276" t="s">
        <v>4431</v>
      </c>
      <c r="C4418" s="462" t="s">
        <v>44</v>
      </c>
      <c r="D4418" s="463">
        <v>332311</v>
      </c>
    </row>
    <row r="4419" spans="1:4">
      <c r="A4419" s="462">
        <v>13790</v>
      </c>
      <c r="B4419" s="276" t="s">
        <v>4432</v>
      </c>
      <c r="C4419" s="462" t="s">
        <v>30</v>
      </c>
      <c r="D4419" s="463">
        <v>1185604</v>
      </c>
    </row>
    <row r="4420" spans="1:4">
      <c r="A4420" s="462">
        <v>13791</v>
      </c>
      <c r="B4420" s="276" t="s">
        <v>4433</v>
      </c>
      <c r="C4420" s="462" t="s">
        <v>44</v>
      </c>
      <c r="D4420" s="463">
        <v>453878</v>
      </c>
    </row>
    <row r="4421" spans="1:4">
      <c r="A4421" s="462">
        <v>13792</v>
      </c>
      <c r="B4421" s="276" t="s">
        <v>4434</v>
      </c>
      <c r="C4421" s="462" t="s">
        <v>44</v>
      </c>
      <c r="D4421" s="463">
        <v>443408</v>
      </c>
    </row>
    <row r="4422" spans="1:4">
      <c r="A4422" s="462">
        <v>13793</v>
      </c>
      <c r="B4422" s="276" t="s">
        <v>4435</v>
      </c>
      <c r="C4422" s="462" t="s">
        <v>30</v>
      </c>
      <c r="D4422" s="463">
        <v>658473</v>
      </c>
    </row>
    <row r="4423" spans="1:4">
      <c r="A4423" s="462">
        <v>13794</v>
      </c>
      <c r="B4423" s="276" t="s">
        <v>4436</v>
      </c>
      <c r="C4423" s="462" t="s">
        <v>44</v>
      </c>
      <c r="D4423" s="463">
        <v>634401</v>
      </c>
    </row>
    <row r="4424" spans="1:4">
      <c r="A4424" s="462">
        <v>13795</v>
      </c>
      <c r="B4424" s="276" t="s">
        <v>4437</v>
      </c>
      <c r="C4424" s="462" t="s">
        <v>27</v>
      </c>
      <c r="D4424" s="463">
        <v>45345</v>
      </c>
    </row>
    <row r="4425" spans="1:4">
      <c r="A4425" s="462">
        <v>13796</v>
      </c>
      <c r="B4425" s="276" t="s">
        <v>4438</v>
      </c>
      <c r="C4425" s="462" t="s">
        <v>27</v>
      </c>
      <c r="D4425" s="463">
        <v>97453</v>
      </c>
    </row>
    <row r="4426" spans="1:4">
      <c r="A4426" s="462">
        <v>13797</v>
      </c>
      <c r="B4426" s="276" t="s">
        <v>4439</v>
      </c>
      <c r="C4426" s="462" t="s">
        <v>27</v>
      </c>
      <c r="D4426" s="463">
        <v>432341</v>
      </c>
    </row>
    <row r="4427" spans="1:4">
      <c r="A4427" s="462">
        <v>13798</v>
      </c>
      <c r="B4427" s="276" t="s">
        <v>4440</v>
      </c>
      <c r="C4427" s="462" t="s">
        <v>27</v>
      </c>
      <c r="D4427" s="463">
        <v>66946</v>
      </c>
    </row>
    <row r="4428" spans="1:4">
      <c r="A4428" s="462">
        <v>13799</v>
      </c>
      <c r="B4428" s="276" t="s">
        <v>4441</v>
      </c>
      <c r="C4428" s="462" t="s">
        <v>27</v>
      </c>
      <c r="D4428" s="463">
        <v>69167</v>
      </c>
    </row>
    <row r="4429" spans="1:4">
      <c r="A4429" s="462">
        <v>13800</v>
      </c>
      <c r="B4429" s="276" t="s">
        <v>4442</v>
      </c>
      <c r="C4429" s="462" t="s">
        <v>27</v>
      </c>
      <c r="D4429" s="463">
        <v>217877</v>
      </c>
    </row>
    <row r="4430" spans="1:4">
      <c r="A4430" s="462">
        <v>13801</v>
      </c>
      <c r="B4430" s="276" t="s">
        <v>4443</v>
      </c>
      <c r="C4430" s="462" t="s">
        <v>27</v>
      </c>
      <c r="D4430" s="463">
        <v>117585</v>
      </c>
    </row>
    <row r="4431" spans="1:4">
      <c r="A4431" s="462">
        <v>13802</v>
      </c>
      <c r="B4431" s="276" t="s">
        <v>4444</v>
      </c>
      <c r="C4431" s="462" t="s">
        <v>27</v>
      </c>
      <c r="D4431" s="463">
        <v>109515</v>
      </c>
    </row>
    <row r="4432" spans="1:4">
      <c r="A4432" s="462">
        <v>13803</v>
      </c>
      <c r="B4432" s="276" t="s">
        <v>4445</v>
      </c>
      <c r="C4432" s="462" t="s">
        <v>27</v>
      </c>
      <c r="D4432" s="463">
        <v>259378</v>
      </c>
    </row>
    <row r="4433" spans="1:4">
      <c r="A4433" s="462">
        <v>13804</v>
      </c>
      <c r="B4433" s="276" t="s">
        <v>4446</v>
      </c>
      <c r="C4433" s="462" t="s">
        <v>27</v>
      </c>
      <c r="D4433" s="463">
        <v>245544</v>
      </c>
    </row>
    <row r="4434" spans="1:4">
      <c r="A4434" s="462">
        <v>13805</v>
      </c>
      <c r="B4434" s="276" t="s">
        <v>4447</v>
      </c>
      <c r="C4434" s="462" t="s">
        <v>27</v>
      </c>
      <c r="D4434" s="463">
        <v>486006</v>
      </c>
    </row>
    <row r="4435" spans="1:4">
      <c r="A4435" s="462">
        <v>13806</v>
      </c>
      <c r="B4435" s="276" t="s">
        <v>4448</v>
      </c>
      <c r="C4435" s="462" t="s">
        <v>27</v>
      </c>
      <c r="D4435" s="463">
        <v>12131</v>
      </c>
    </row>
    <row r="4436" spans="1:4">
      <c r="A4436" s="462">
        <v>13807</v>
      </c>
      <c r="B4436" s="276" t="s">
        <v>4449</v>
      </c>
      <c r="C4436" s="462" t="s">
        <v>27</v>
      </c>
      <c r="D4436" s="463">
        <v>82678</v>
      </c>
    </row>
    <row r="4437" spans="1:4">
      <c r="A4437" s="462">
        <v>13808</v>
      </c>
      <c r="B4437" s="276" t="s">
        <v>4450</v>
      </c>
      <c r="C4437" s="462" t="s">
        <v>27</v>
      </c>
      <c r="D4437" s="463">
        <v>10431</v>
      </c>
    </row>
    <row r="4438" spans="1:4">
      <c r="A4438" s="462">
        <v>13809</v>
      </c>
      <c r="B4438" s="276" t="s">
        <v>4451</v>
      </c>
      <c r="C4438" s="462" t="s">
        <v>27</v>
      </c>
      <c r="D4438" s="463">
        <v>640489</v>
      </c>
    </row>
    <row r="4439" spans="1:4">
      <c r="A4439" s="462">
        <v>13810</v>
      </c>
      <c r="B4439" s="276" t="s">
        <v>4452</v>
      </c>
      <c r="C4439" s="462" t="s">
        <v>27</v>
      </c>
      <c r="D4439" s="463">
        <v>270257</v>
      </c>
    </row>
    <row r="4440" spans="1:4">
      <c r="A4440" s="462">
        <v>13811</v>
      </c>
      <c r="B4440" s="276" t="s">
        <v>4453</v>
      </c>
      <c r="C4440" s="462" t="s">
        <v>27</v>
      </c>
      <c r="D4440" s="463">
        <v>6465937</v>
      </c>
    </row>
    <row r="4441" spans="1:4">
      <c r="A4441" s="462">
        <v>13812</v>
      </c>
      <c r="B4441" s="276" t="s">
        <v>4454</v>
      </c>
      <c r="C4441" s="462" t="s">
        <v>27</v>
      </c>
      <c r="D4441" s="463">
        <v>262563</v>
      </c>
    </row>
    <row r="4442" spans="1:4">
      <c r="A4442" s="462">
        <v>13813</v>
      </c>
      <c r="B4442" s="276" t="s">
        <v>4455</v>
      </c>
      <c r="C4442" s="462" t="s">
        <v>27</v>
      </c>
      <c r="D4442" s="463">
        <v>10544233</v>
      </c>
    </row>
    <row r="4443" spans="1:4">
      <c r="A4443" s="462">
        <v>13814</v>
      </c>
      <c r="B4443" s="276" t="s">
        <v>4456</v>
      </c>
      <c r="C4443" s="462" t="s">
        <v>27</v>
      </c>
      <c r="D4443" s="463">
        <v>130641</v>
      </c>
    </row>
    <row r="4444" spans="1:4">
      <c r="A4444" s="462">
        <v>13815</v>
      </c>
      <c r="B4444" s="276" t="s">
        <v>4457</v>
      </c>
      <c r="C4444" s="462" t="s">
        <v>27</v>
      </c>
      <c r="D4444" s="463">
        <v>491989</v>
      </c>
    </row>
    <row r="4445" spans="1:4">
      <c r="A4445" s="462">
        <v>13816</v>
      </c>
      <c r="B4445" s="276" t="s">
        <v>4458</v>
      </c>
      <c r="C4445" s="462" t="s">
        <v>27</v>
      </c>
      <c r="D4445" s="463">
        <v>506045</v>
      </c>
    </row>
    <row r="4446" spans="1:4">
      <c r="A4446" s="462">
        <v>13817</v>
      </c>
      <c r="B4446" s="276" t="s">
        <v>4459</v>
      </c>
      <c r="C4446" s="462" t="s">
        <v>27</v>
      </c>
      <c r="D4446" s="463">
        <v>632558</v>
      </c>
    </row>
    <row r="4447" spans="1:4">
      <c r="A4447" s="462">
        <v>13818</v>
      </c>
      <c r="B4447" s="276" t="s">
        <v>4460</v>
      </c>
      <c r="C4447" s="462" t="s">
        <v>27</v>
      </c>
      <c r="D4447" s="463">
        <v>674728</v>
      </c>
    </row>
    <row r="4448" spans="1:4">
      <c r="A4448" s="462">
        <v>13819</v>
      </c>
      <c r="B4448" s="276" t="s">
        <v>4461</v>
      </c>
      <c r="C4448" s="462" t="s">
        <v>27</v>
      </c>
      <c r="D4448" s="463">
        <v>871524</v>
      </c>
    </row>
    <row r="4449" spans="1:4">
      <c r="A4449" s="462">
        <v>13820</v>
      </c>
      <c r="B4449" s="276" t="s">
        <v>4462</v>
      </c>
      <c r="C4449" s="462" t="s">
        <v>27</v>
      </c>
      <c r="D4449" s="463">
        <v>4834499</v>
      </c>
    </row>
    <row r="4450" spans="1:4">
      <c r="A4450" s="462">
        <v>13821</v>
      </c>
      <c r="B4450" s="276" t="s">
        <v>4463</v>
      </c>
      <c r="C4450" s="462" t="s">
        <v>27</v>
      </c>
      <c r="D4450" s="463">
        <v>5663210</v>
      </c>
    </row>
    <row r="4451" spans="1:4">
      <c r="A4451" s="462">
        <v>13822</v>
      </c>
      <c r="B4451" s="276" t="s">
        <v>4464</v>
      </c>
      <c r="C4451" s="462" t="s">
        <v>27</v>
      </c>
      <c r="D4451" s="463">
        <v>5960108</v>
      </c>
    </row>
    <row r="4452" spans="1:4">
      <c r="A4452" s="462">
        <v>13823</v>
      </c>
      <c r="B4452" s="276" t="s">
        <v>4465</v>
      </c>
      <c r="C4452" s="462" t="s">
        <v>27</v>
      </c>
      <c r="D4452" s="463">
        <v>2670802</v>
      </c>
    </row>
    <row r="4453" spans="1:4">
      <c r="A4453" s="462">
        <v>13824</v>
      </c>
      <c r="B4453" s="276" t="s">
        <v>4466</v>
      </c>
      <c r="C4453" s="462" t="s">
        <v>27</v>
      </c>
      <c r="D4453" s="463">
        <v>912120</v>
      </c>
    </row>
    <row r="4454" spans="1:4">
      <c r="A4454" s="462">
        <v>13825</v>
      </c>
      <c r="B4454" s="276" t="s">
        <v>4467</v>
      </c>
      <c r="C4454" s="462" t="s">
        <v>27</v>
      </c>
      <c r="D4454" s="463">
        <v>674728</v>
      </c>
    </row>
    <row r="4455" spans="1:4">
      <c r="A4455" s="462">
        <v>13826</v>
      </c>
      <c r="B4455" s="276" t="s">
        <v>4468</v>
      </c>
      <c r="C4455" s="462" t="s">
        <v>27</v>
      </c>
      <c r="D4455" s="463">
        <v>1657565</v>
      </c>
    </row>
    <row r="4456" spans="1:4">
      <c r="A4456" s="462">
        <v>13827</v>
      </c>
      <c r="B4456" s="276" t="s">
        <v>4469</v>
      </c>
      <c r="C4456" s="462" t="s">
        <v>27</v>
      </c>
      <c r="D4456" s="463">
        <v>2820170</v>
      </c>
    </row>
    <row r="4457" spans="1:4">
      <c r="A4457" s="462">
        <v>13828</v>
      </c>
      <c r="B4457" s="276" t="s">
        <v>4470</v>
      </c>
      <c r="C4457" s="462" t="s">
        <v>27</v>
      </c>
      <c r="D4457" s="463">
        <v>3736725</v>
      </c>
    </row>
    <row r="4458" spans="1:4">
      <c r="A4458" s="462">
        <v>13830</v>
      </c>
      <c r="B4458" s="276" t="s">
        <v>4471</v>
      </c>
      <c r="C4458" s="462" t="s">
        <v>27</v>
      </c>
      <c r="D4458" s="463">
        <v>1207</v>
      </c>
    </row>
    <row r="4459" spans="1:4">
      <c r="A4459" s="462">
        <v>13831</v>
      </c>
      <c r="B4459" s="276" t="s">
        <v>4472</v>
      </c>
      <c r="C4459" s="462" t="s">
        <v>27</v>
      </c>
      <c r="D4459" s="463">
        <v>623</v>
      </c>
    </row>
    <row r="4460" spans="1:4">
      <c r="A4460" s="462">
        <v>13832</v>
      </c>
      <c r="B4460" s="276" t="s">
        <v>4473</v>
      </c>
      <c r="C4460" s="462" t="s">
        <v>27</v>
      </c>
      <c r="D4460" s="463">
        <v>412</v>
      </c>
    </row>
    <row r="4461" spans="1:4">
      <c r="A4461" s="462">
        <v>13833</v>
      </c>
      <c r="B4461" s="276" t="s">
        <v>4474</v>
      </c>
      <c r="C4461" s="462" t="s">
        <v>27</v>
      </c>
      <c r="D4461" s="463">
        <v>247</v>
      </c>
    </row>
    <row r="4462" spans="1:4">
      <c r="A4462" s="462">
        <v>13834</v>
      </c>
      <c r="B4462" s="276" t="s">
        <v>4475</v>
      </c>
      <c r="C4462" s="462" t="s">
        <v>27</v>
      </c>
      <c r="D4462" s="463">
        <v>19420</v>
      </c>
    </row>
    <row r="4463" spans="1:4">
      <c r="A4463" s="462">
        <v>13835</v>
      </c>
      <c r="B4463" s="276" t="s">
        <v>4476</v>
      </c>
      <c r="C4463" s="462" t="s">
        <v>27</v>
      </c>
      <c r="D4463" s="463">
        <v>49719</v>
      </c>
    </row>
    <row r="4464" spans="1:4">
      <c r="A4464" s="462">
        <v>13836</v>
      </c>
      <c r="B4464" s="276" t="s">
        <v>4477</v>
      </c>
      <c r="C4464" s="462" t="s">
        <v>27</v>
      </c>
      <c r="D4464" s="463">
        <v>20154</v>
      </c>
    </row>
    <row r="4465" spans="1:4">
      <c r="A4465" s="462">
        <v>13837</v>
      </c>
      <c r="B4465" s="276" t="s">
        <v>4478</v>
      </c>
      <c r="C4465" s="462" t="s">
        <v>27</v>
      </c>
      <c r="D4465" s="463">
        <v>82135</v>
      </c>
    </row>
    <row r="4466" spans="1:4">
      <c r="A4466" s="462">
        <v>13838</v>
      </c>
      <c r="B4466" s="276" t="s">
        <v>4479</v>
      </c>
      <c r="C4466" s="462" t="s">
        <v>27</v>
      </c>
      <c r="D4466" s="463">
        <v>25707</v>
      </c>
    </row>
    <row r="4467" spans="1:4">
      <c r="A4467" s="462">
        <v>13839</v>
      </c>
      <c r="B4467" s="276" t="s">
        <v>4480</v>
      </c>
      <c r="C4467" s="462" t="s">
        <v>27</v>
      </c>
      <c r="D4467" s="463">
        <v>32691</v>
      </c>
    </row>
    <row r="4468" spans="1:4">
      <c r="A4468" s="462">
        <v>13840</v>
      </c>
      <c r="B4468" s="276" t="s">
        <v>4481</v>
      </c>
      <c r="C4468" s="462" t="s">
        <v>27</v>
      </c>
      <c r="D4468" s="463">
        <v>79379</v>
      </c>
    </row>
    <row r="4469" spans="1:4">
      <c r="A4469" s="462">
        <v>13841</v>
      </c>
      <c r="B4469" s="276" t="s">
        <v>4482</v>
      </c>
      <c r="C4469" s="462" t="s">
        <v>27</v>
      </c>
      <c r="D4469" s="463">
        <v>24916</v>
      </c>
    </row>
    <row r="4470" spans="1:4">
      <c r="A4470" s="462">
        <v>13842</v>
      </c>
      <c r="B4470" s="276" t="s">
        <v>4483</v>
      </c>
      <c r="C4470" s="462" t="s">
        <v>27</v>
      </c>
      <c r="D4470" s="463">
        <v>15878</v>
      </c>
    </row>
    <row r="4471" spans="1:4">
      <c r="A4471" s="462">
        <v>13843</v>
      </c>
      <c r="B4471" s="276" t="s">
        <v>4484</v>
      </c>
      <c r="C4471" s="462" t="s">
        <v>27</v>
      </c>
      <c r="D4471" s="463">
        <v>33262</v>
      </c>
    </row>
    <row r="4472" spans="1:4">
      <c r="A4472" s="462">
        <v>13844</v>
      </c>
      <c r="B4472" s="276" t="s">
        <v>4485</v>
      </c>
      <c r="C4472" s="462" t="s">
        <v>253</v>
      </c>
      <c r="D4472" s="463">
        <v>36932</v>
      </c>
    </row>
    <row r="4473" spans="1:4">
      <c r="A4473" s="462">
        <v>13845</v>
      </c>
      <c r="B4473" s="276" t="s">
        <v>4486</v>
      </c>
      <c r="C4473" s="462" t="s">
        <v>253</v>
      </c>
      <c r="D4473" s="463">
        <v>704682</v>
      </c>
    </row>
    <row r="4474" spans="1:4">
      <c r="A4474" s="462">
        <v>13846</v>
      </c>
      <c r="B4474" s="276" t="s">
        <v>4487</v>
      </c>
      <c r="C4474" s="462" t="s">
        <v>27</v>
      </c>
      <c r="D4474" s="463">
        <v>6165796</v>
      </c>
    </row>
    <row r="4475" spans="1:4">
      <c r="A4475" s="462">
        <v>13847</v>
      </c>
      <c r="B4475" s="276" t="s">
        <v>4488</v>
      </c>
      <c r="C4475" s="462" t="s">
        <v>27</v>
      </c>
      <c r="D4475" s="463">
        <v>4064436</v>
      </c>
    </row>
    <row r="4476" spans="1:4">
      <c r="A4476" s="462">
        <v>13848</v>
      </c>
      <c r="B4476" s="276" t="s">
        <v>4489</v>
      </c>
      <c r="C4476" s="462" t="s">
        <v>27</v>
      </c>
      <c r="D4476" s="463">
        <v>644424</v>
      </c>
    </row>
    <row r="4477" spans="1:4">
      <c r="A4477" s="462">
        <v>13849</v>
      </c>
      <c r="B4477" s="276" t="s">
        <v>4490</v>
      </c>
      <c r="C4477" s="462" t="s">
        <v>27</v>
      </c>
      <c r="D4477" s="463">
        <v>242571</v>
      </c>
    </row>
    <row r="4478" spans="1:4">
      <c r="A4478" s="462">
        <v>13850</v>
      </c>
      <c r="B4478" s="276" t="s">
        <v>4491</v>
      </c>
      <c r="C4478" s="462" t="s">
        <v>27</v>
      </c>
      <c r="D4478" s="463">
        <v>647280</v>
      </c>
    </row>
    <row r="4479" spans="1:4">
      <c r="A4479" s="462">
        <v>13851</v>
      </c>
      <c r="B4479" s="276" t="s">
        <v>4492</v>
      </c>
      <c r="C4479" s="462" t="s">
        <v>27</v>
      </c>
      <c r="D4479" s="463">
        <v>123380</v>
      </c>
    </row>
    <row r="4480" spans="1:4">
      <c r="A4480" s="462">
        <v>13852</v>
      </c>
      <c r="B4480" s="276" t="s">
        <v>4493</v>
      </c>
      <c r="C4480" s="462" t="s">
        <v>27</v>
      </c>
      <c r="D4480" s="463">
        <v>1172781</v>
      </c>
    </row>
    <row r="4481" spans="1:4">
      <c r="A4481" s="462">
        <v>13853</v>
      </c>
      <c r="B4481" s="276" t="s">
        <v>4494</v>
      </c>
      <c r="C4481" s="462" t="s">
        <v>27</v>
      </c>
      <c r="D4481" s="463">
        <v>783520</v>
      </c>
    </row>
    <row r="4482" spans="1:4">
      <c r="A4482" s="462">
        <v>13854</v>
      </c>
      <c r="B4482" s="276" t="s">
        <v>4495</v>
      </c>
      <c r="C4482" s="462" t="s">
        <v>27</v>
      </c>
      <c r="D4482" s="463">
        <v>319281</v>
      </c>
    </row>
    <row r="4483" spans="1:4">
      <c r="A4483" s="462">
        <v>13855</v>
      </c>
      <c r="B4483" s="276" t="s">
        <v>4496</v>
      </c>
      <c r="C4483" s="462" t="s">
        <v>27</v>
      </c>
      <c r="D4483" s="463">
        <v>495437</v>
      </c>
    </row>
    <row r="4484" spans="1:4">
      <c r="A4484" s="462">
        <v>13856</v>
      </c>
      <c r="B4484" s="276" t="s">
        <v>4497</v>
      </c>
      <c r="C4484" s="462" t="s">
        <v>27</v>
      </c>
      <c r="D4484" s="463">
        <v>325833</v>
      </c>
    </row>
    <row r="4485" spans="1:4">
      <c r="A4485" s="462">
        <v>13857</v>
      </c>
      <c r="B4485" s="276" t="s">
        <v>4498</v>
      </c>
      <c r="C4485" s="462" t="s">
        <v>27</v>
      </c>
      <c r="D4485" s="463">
        <v>370517</v>
      </c>
    </row>
    <row r="4486" spans="1:4">
      <c r="A4486" s="462">
        <v>13858</v>
      </c>
      <c r="B4486" s="276" t="s">
        <v>4499</v>
      </c>
      <c r="C4486" s="462" t="s">
        <v>27</v>
      </c>
      <c r="D4486" s="463">
        <v>38518</v>
      </c>
    </row>
    <row r="4487" spans="1:4">
      <c r="A4487" s="462">
        <v>13859</v>
      </c>
      <c r="B4487" s="276" t="s">
        <v>4500</v>
      </c>
      <c r="C4487" s="462" t="s">
        <v>27</v>
      </c>
      <c r="D4487" s="463">
        <v>92378</v>
      </c>
    </row>
    <row r="4488" spans="1:4">
      <c r="A4488" s="462">
        <v>13860</v>
      </c>
      <c r="B4488" s="276" t="s">
        <v>4501</v>
      </c>
      <c r="C4488" s="462" t="s">
        <v>27</v>
      </c>
      <c r="D4488" s="463">
        <v>6263649</v>
      </c>
    </row>
    <row r="4489" spans="1:4">
      <c r="A4489" s="462">
        <v>13861</v>
      </c>
      <c r="B4489" s="276" t="s">
        <v>4502</v>
      </c>
      <c r="C4489" s="462" t="s">
        <v>27</v>
      </c>
      <c r="D4489" s="463">
        <v>2622356</v>
      </c>
    </row>
    <row r="4490" spans="1:4">
      <c r="A4490" s="462">
        <v>13862</v>
      </c>
      <c r="B4490" s="276" t="s">
        <v>4503</v>
      </c>
      <c r="C4490" s="462" t="s">
        <v>27</v>
      </c>
      <c r="D4490" s="463">
        <v>2594240</v>
      </c>
    </row>
    <row r="4491" spans="1:4">
      <c r="A4491" s="462">
        <v>13863</v>
      </c>
      <c r="B4491" s="276" t="s">
        <v>4504</v>
      </c>
      <c r="C4491" s="462" t="s">
        <v>27</v>
      </c>
      <c r="D4491" s="463">
        <v>384059</v>
      </c>
    </row>
    <row r="4492" spans="1:4">
      <c r="A4492" s="462">
        <v>13864</v>
      </c>
      <c r="B4492" s="276" t="s">
        <v>4505</v>
      </c>
      <c r="C4492" s="462" t="s">
        <v>27</v>
      </c>
      <c r="D4492" s="463">
        <v>301160</v>
      </c>
    </row>
    <row r="4493" spans="1:4">
      <c r="A4493" s="462">
        <v>13865</v>
      </c>
      <c r="B4493" s="276" t="s">
        <v>4506</v>
      </c>
      <c r="C4493" s="462" t="s">
        <v>27</v>
      </c>
      <c r="D4493" s="463">
        <v>842013</v>
      </c>
    </row>
    <row r="4494" spans="1:4">
      <c r="A4494" s="462">
        <v>13866</v>
      </c>
      <c r="B4494" s="276" t="s">
        <v>4507</v>
      </c>
      <c r="C4494" s="462" t="s">
        <v>27</v>
      </c>
      <c r="D4494" s="463">
        <v>13414143</v>
      </c>
    </row>
    <row r="4495" spans="1:4">
      <c r="A4495" s="462">
        <v>13867</v>
      </c>
      <c r="B4495" s="276" t="s">
        <v>4508</v>
      </c>
      <c r="C4495" s="462" t="s">
        <v>27</v>
      </c>
      <c r="D4495" s="463">
        <v>144298</v>
      </c>
    </row>
    <row r="4496" spans="1:4">
      <c r="A4496" s="462">
        <v>13868</v>
      </c>
      <c r="B4496" s="276" t="s">
        <v>4509</v>
      </c>
      <c r="C4496" s="462" t="s">
        <v>27</v>
      </c>
      <c r="D4496" s="463">
        <v>144298</v>
      </c>
    </row>
    <row r="4497" spans="1:4">
      <c r="A4497" s="462">
        <v>13869</v>
      </c>
      <c r="B4497" s="276" t="s">
        <v>4510</v>
      </c>
      <c r="C4497" s="462" t="s">
        <v>27</v>
      </c>
      <c r="D4497" s="463">
        <v>162441</v>
      </c>
    </row>
    <row r="4498" spans="1:4">
      <c r="A4498" s="462">
        <v>13870</v>
      </c>
      <c r="B4498" s="276" t="s">
        <v>4511</v>
      </c>
      <c r="C4498" s="462" t="s">
        <v>27</v>
      </c>
      <c r="D4498" s="463">
        <v>189944</v>
      </c>
    </row>
    <row r="4499" spans="1:4">
      <c r="A4499" s="462">
        <v>13871</v>
      </c>
      <c r="B4499" s="276" t="s">
        <v>4512</v>
      </c>
      <c r="C4499" s="462" t="s">
        <v>83</v>
      </c>
      <c r="D4499" s="463">
        <v>209292</v>
      </c>
    </row>
    <row r="4500" spans="1:4">
      <c r="A4500" s="462">
        <v>13872</v>
      </c>
      <c r="B4500" s="276" t="s">
        <v>4513</v>
      </c>
      <c r="C4500" s="462" t="s">
        <v>27</v>
      </c>
      <c r="D4500" s="463">
        <v>1165282</v>
      </c>
    </row>
    <row r="4501" spans="1:4">
      <c r="A4501" s="462">
        <v>13873</v>
      </c>
      <c r="B4501" s="276" t="s">
        <v>4514</v>
      </c>
      <c r="C4501" s="462" t="s">
        <v>27</v>
      </c>
      <c r="D4501" s="463">
        <v>5151726</v>
      </c>
    </row>
    <row r="4502" spans="1:4">
      <c r="A4502" s="462">
        <v>13874</v>
      </c>
      <c r="B4502" s="276" t="s">
        <v>4515</v>
      </c>
      <c r="C4502" s="462" t="s">
        <v>27</v>
      </c>
      <c r="D4502" s="463">
        <v>264172</v>
      </c>
    </row>
    <row r="4503" spans="1:4">
      <c r="A4503" s="462">
        <v>13876</v>
      </c>
      <c r="B4503" s="276" t="s">
        <v>4516</v>
      </c>
      <c r="C4503" s="462" t="s">
        <v>27</v>
      </c>
      <c r="D4503" s="463">
        <v>18071</v>
      </c>
    </row>
    <row r="4504" spans="1:4">
      <c r="A4504" s="462">
        <v>13877</v>
      </c>
      <c r="B4504" s="276" t="s">
        <v>4517</v>
      </c>
      <c r="C4504" s="462" t="s">
        <v>60</v>
      </c>
      <c r="D4504" s="463">
        <v>272755</v>
      </c>
    </row>
    <row r="4505" spans="1:4">
      <c r="A4505" s="462">
        <v>13878</v>
      </c>
      <c r="B4505" s="276" t="s">
        <v>4518</v>
      </c>
      <c r="C4505" s="462" t="s">
        <v>27</v>
      </c>
      <c r="D4505" s="463">
        <v>2811575</v>
      </c>
    </row>
    <row r="4506" spans="1:4">
      <c r="A4506" s="462">
        <v>13879</v>
      </c>
      <c r="B4506" s="276" t="s">
        <v>4519</v>
      </c>
      <c r="C4506" s="462" t="s">
        <v>27</v>
      </c>
      <c r="D4506" s="463">
        <v>156374</v>
      </c>
    </row>
    <row r="4507" spans="1:4">
      <c r="A4507" s="462">
        <v>13880</v>
      </c>
      <c r="B4507" s="276" t="s">
        <v>4520</v>
      </c>
      <c r="C4507" s="462" t="s">
        <v>27</v>
      </c>
      <c r="D4507" s="463">
        <v>32585563</v>
      </c>
    </row>
    <row r="4508" spans="1:4">
      <c r="A4508" s="462">
        <v>13881</v>
      </c>
      <c r="B4508" s="276" t="s">
        <v>4521</v>
      </c>
      <c r="C4508" s="462" t="s">
        <v>27</v>
      </c>
      <c r="D4508" s="463">
        <v>6687003</v>
      </c>
    </row>
    <row r="4509" spans="1:4">
      <c r="A4509" s="462">
        <v>13882</v>
      </c>
      <c r="B4509" s="276" t="s">
        <v>4522</v>
      </c>
      <c r="C4509" s="462" t="s">
        <v>27</v>
      </c>
      <c r="D4509" s="463">
        <v>3249788</v>
      </c>
    </row>
    <row r="4510" spans="1:4">
      <c r="A4510" s="462">
        <v>13883</v>
      </c>
      <c r="B4510" s="276" t="s">
        <v>4523</v>
      </c>
      <c r="C4510" s="462" t="s">
        <v>27</v>
      </c>
      <c r="D4510" s="463">
        <v>1042053</v>
      </c>
    </row>
    <row r="4511" spans="1:4">
      <c r="A4511" s="462">
        <v>13884</v>
      </c>
      <c r="B4511" s="276" t="s">
        <v>4524</v>
      </c>
      <c r="C4511" s="462" t="s">
        <v>27</v>
      </c>
      <c r="D4511" s="463">
        <v>502713</v>
      </c>
    </row>
    <row r="4512" spans="1:4">
      <c r="A4512" s="462">
        <v>13885</v>
      </c>
      <c r="B4512" s="276" t="s">
        <v>4525</v>
      </c>
      <c r="C4512" s="462" t="s">
        <v>27</v>
      </c>
      <c r="D4512" s="463">
        <v>3920221</v>
      </c>
    </row>
    <row r="4513" spans="1:4">
      <c r="A4513" s="462">
        <v>13888</v>
      </c>
      <c r="B4513" s="276" t="s">
        <v>4526</v>
      </c>
      <c r="C4513" s="462" t="s">
        <v>27</v>
      </c>
      <c r="D4513" s="463">
        <v>125387325</v>
      </c>
    </row>
    <row r="4514" spans="1:4">
      <c r="A4514" s="462">
        <v>13889</v>
      </c>
      <c r="B4514" s="276" t="s">
        <v>4527</v>
      </c>
      <c r="C4514" s="462" t="s">
        <v>27</v>
      </c>
      <c r="D4514" s="463">
        <v>36049</v>
      </c>
    </row>
    <row r="4515" spans="1:4">
      <c r="A4515" s="462">
        <v>13890</v>
      </c>
      <c r="B4515" s="276" t="s">
        <v>4528</v>
      </c>
      <c r="C4515" s="462" t="s">
        <v>27</v>
      </c>
      <c r="D4515" s="463">
        <v>37071</v>
      </c>
    </row>
    <row r="4516" spans="1:4">
      <c r="A4516" s="462">
        <v>13891</v>
      </c>
      <c r="B4516" s="276" t="s">
        <v>4529</v>
      </c>
      <c r="C4516" s="462" t="s">
        <v>27</v>
      </c>
      <c r="D4516" s="463">
        <v>37790</v>
      </c>
    </row>
    <row r="4517" spans="1:4">
      <c r="A4517" s="462">
        <v>13892</v>
      </c>
      <c r="B4517" s="276" t="s">
        <v>4530</v>
      </c>
      <c r="C4517" s="462" t="s">
        <v>27</v>
      </c>
      <c r="D4517" s="463">
        <v>38735</v>
      </c>
    </row>
    <row r="4518" spans="1:4">
      <c r="A4518" s="462">
        <v>13893</v>
      </c>
      <c r="B4518" s="276" t="s">
        <v>4531</v>
      </c>
      <c r="C4518" s="462" t="s">
        <v>27</v>
      </c>
      <c r="D4518" s="463">
        <v>36479</v>
      </c>
    </row>
    <row r="4519" spans="1:4">
      <c r="A4519" s="462">
        <v>13894</v>
      </c>
      <c r="B4519" s="276" t="s">
        <v>4532</v>
      </c>
      <c r="C4519" s="462" t="s">
        <v>27</v>
      </c>
      <c r="D4519" s="463">
        <v>36512</v>
      </c>
    </row>
    <row r="4520" spans="1:4">
      <c r="A4520" s="462">
        <v>13896</v>
      </c>
      <c r="B4520" s="276" t="s">
        <v>4533</v>
      </c>
      <c r="C4520" s="462" t="s">
        <v>27</v>
      </c>
      <c r="D4520" s="463">
        <v>43980</v>
      </c>
    </row>
    <row r="4521" spans="1:4">
      <c r="A4521" s="462">
        <v>13897</v>
      </c>
      <c r="B4521" s="276" t="s">
        <v>4534</v>
      </c>
      <c r="C4521" s="462" t="s">
        <v>83</v>
      </c>
      <c r="D4521" s="463">
        <v>770358</v>
      </c>
    </row>
    <row r="4522" spans="1:4">
      <c r="A4522" s="462">
        <v>13898</v>
      </c>
      <c r="B4522" s="276" t="s">
        <v>4535</v>
      </c>
      <c r="C4522" s="462" t="s">
        <v>83</v>
      </c>
      <c r="D4522" s="463">
        <v>155636</v>
      </c>
    </row>
    <row r="4523" spans="1:4">
      <c r="A4523" s="462">
        <v>13899</v>
      </c>
      <c r="B4523" s="276" t="s">
        <v>4536</v>
      </c>
      <c r="C4523" s="462" t="s">
        <v>83</v>
      </c>
      <c r="D4523" s="463">
        <v>802167</v>
      </c>
    </row>
    <row r="4524" spans="1:4">
      <c r="A4524" s="462">
        <v>13900</v>
      </c>
      <c r="B4524" s="276" t="s">
        <v>4537</v>
      </c>
      <c r="C4524" s="462" t="s">
        <v>83</v>
      </c>
      <c r="D4524" s="463">
        <v>749093</v>
      </c>
    </row>
    <row r="4525" spans="1:4">
      <c r="A4525" s="462">
        <v>13901</v>
      </c>
      <c r="B4525" s="276" t="s">
        <v>4538</v>
      </c>
      <c r="C4525" s="462" t="s">
        <v>27</v>
      </c>
      <c r="D4525" s="463">
        <v>543212</v>
      </c>
    </row>
    <row r="4526" spans="1:4">
      <c r="A4526" s="462">
        <v>13902</v>
      </c>
      <c r="B4526" s="276" t="s">
        <v>4539</v>
      </c>
      <c r="C4526" s="462" t="s">
        <v>27</v>
      </c>
      <c r="D4526" s="463">
        <v>506868</v>
      </c>
    </row>
    <row r="4527" spans="1:4">
      <c r="A4527" s="462">
        <v>13903</v>
      </c>
      <c r="B4527" s="276" t="s">
        <v>4540</v>
      </c>
      <c r="C4527" s="462" t="s">
        <v>27</v>
      </c>
      <c r="D4527" s="463">
        <v>602953</v>
      </c>
    </row>
    <row r="4528" spans="1:4">
      <c r="A4528" s="462">
        <v>13904</v>
      </c>
      <c r="B4528" s="276" t="s">
        <v>4541</v>
      </c>
      <c r="C4528" s="462" t="s">
        <v>27</v>
      </c>
      <c r="D4528" s="463">
        <v>167009</v>
      </c>
    </row>
    <row r="4529" spans="1:4">
      <c r="A4529" s="462">
        <v>13905</v>
      </c>
      <c r="B4529" s="276" t="s">
        <v>4542</v>
      </c>
      <c r="C4529" s="462" t="s">
        <v>27</v>
      </c>
      <c r="D4529" s="463">
        <v>192820</v>
      </c>
    </row>
    <row r="4530" spans="1:4">
      <c r="A4530" s="462">
        <v>13906</v>
      </c>
      <c r="B4530" s="276" t="s">
        <v>4543</v>
      </c>
      <c r="C4530" s="462" t="s">
        <v>27</v>
      </c>
      <c r="D4530" s="463">
        <v>9489</v>
      </c>
    </row>
    <row r="4531" spans="1:4">
      <c r="A4531" s="462">
        <v>13907</v>
      </c>
      <c r="B4531" s="276" t="s">
        <v>4544</v>
      </c>
      <c r="C4531" s="462" t="s">
        <v>27</v>
      </c>
      <c r="D4531" s="463">
        <v>82582</v>
      </c>
    </row>
    <row r="4532" spans="1:4">
      <c r="A4532" s="462">
        <v>13908</v>
      </c>
      <c r="B4532" s="276" t="s">
        <v>4545</v>
      </c>
      <c r="C4532" s="462" t="s">
        <v>27</v>
      </c>
      <c r="D4532" s="463">
        <v>75074</v>
      </c>
    </row>
    <row r="4533" spans="1:4">
      <c r="A4533" s="462">
        <v>13909</v>
      </c>
      <c r="B4533" s="276" t="s">
        <v>4546</v>
      </c>
      <c r="C4533" s="462" t="s">
        <v>27</v>
      </c>
      <c r="D4533" s="463">
        <v>255068</v>
      </c>
    </row>
    <row r="4534" spans="1:4">
      <c r="A4534" s="462">
        <v>13910</v>
      </c>
      <c r="B4534" s="276" t="s">
        <v>4547</v>
      </c>
      <c r="C4534" s="462" t="s">
        <v>27</v>
      </c>
      <c r="D4534" s="463">
        <v>313810</v>
      </c>
    </row>
    <row r="4535" spans="1:4">
      <c r="A4535" s="462">
        <v>13911</v>
      </c>
      <c r="B4535" s="276" t="s">
        <v>4548</v>
      </c>
      <c r="C4535" s="462" t="s">
        <v>27</v>
      </c>
      <c r="D4535" s="463">
        <v>3416</v>
      </c>
    </row>
    <row r="4536" spans="1:4">
      <c r="A4536" s="462">
        <v>13912</v>
      </c>
      <c r="B4536" s="276" t="s">
        <v>4549</v>
      </c>
      <c r="C4536" s="462" t="s">
        <v>27</v>
      </c>
      <c r="D4536" s="463">
        <v>4505</v>
      </c>
    </row>
    <row r="4537" spans="1:4">
      <c r="A4537" s="462">
        <v>13913</v>
      </c>
      <c r="B4537" s="276" t="s">
        <v>4550</v>
      </c>
      <c r="C4537" s="462" t="s">
        <v>27</v>
      </c>
      <c r="D4537" s="463">
        <v>5630</v>
      </c>
    </row>
    <row r="4538" spans="1:4">
      <c r="A4538" s="462">
        <v>13914</v>
      </c>
      <c r="B4538" s="276" t="s">
        <v>4551</v>
      </c>
      <c r="C4538" s="462" t="s">
        <v>27</v>
      </c>
      <c r="D4538" s="463">
        <v>27027</v>
      </c>
    </row>
    <row r="4539" spans="1:4">
      <c r="A4539" s="462">
        <v>13915</v>
      </c>
      <c r="B4539" s="276" t="s">
        <v>4552</v>
      </c>
      <c r="C4539" s="462" t="s">
        <v>27</v>
      </c>
      <c r="D4539" s="463">
        <v>7018</v>
      </c>
    </row>
    <row r="4540" spans="1:4">
      <c r="A4540" s="462">
        <v>13916</v>
      </c>
      <c r="B4540" s="276" t="s">
        <v>4553</v>
      </c>
      <c r="C4540" s="462" t="s">
        <v>27</v>
      </c>
      <c r="D4540" s="463">
        <v>8773</v>
      </c>
    </row>
    <row r="4541" spans="1:4">
      <c r="A4541" s="462">
        <v>13917</v>
      </c>
      <c r="B4541" s="276" t="s">
        <v>4554</v>
      </c>
      <c r="C4541" s="462" t="s">
        <v>27</v>
      </c>
      <c r="D4541" s="463">
        <v>70184</v>
      </c>
    </row>
    <row r="4542" spans="1:4">
      <c r="A4542" s="462">
        <v>13918</v>
      </c>
      <c r="B4542" s="276" t="s">
        <v>4555</v>
      </c>
      <c r="C4542" s="462" t="s">
        <v>27</v>
      </c>
      <c r="D4542" s="463">
        <v>424169</v>
      </c>
    </row>
    <row r="4543" spans="1:4">
      <c r="A4543" s="462">
        <v>13919</v>
      </c>
      <c r="B4543" s="276" t="s">
        <v>4556</v>
      </c>
      <c r="C4543" s="462" t="s">
        <v>27</v>
      </c>
      <c r="D4543" s="463">
        <v>3181</v>
      </c>
    </row>
    <row r="4544" spans="1:4">
      <c r="A4544" s="462">
        <v>13920</v>
      </c>
      <c r="B4544" s="276" t="s">
        <v>4557</v>
      </c>
      <c r="C4544" s="462" t="s">
        <v>27</v>
      </c>
      <c r="D4544" s="463">
        <v>23862</v>
      </c>
    </row>
    <row r="4545" spans="1:4">
      <c r="A4545" s="462">
        <v>13921</v>
      </c>
      <c r="B4545" s="276" t="s">
        <v>4558</v>
      </c>
      <c r="C4545" s="462" t="s">
        <v>27</v>
      </c>
      <c r="D4545" s="463">
        <v>133306</v>
      </c>
    </row>
    <row r="4546" spans="1:4">
      <c r="A4546" s="462">
        <v>13922</v>
      </c>
      <c r="B4546" s="276" t="s">
        <v>4559</v>
      </c>
      <c r="C4546" s="462" t="s">
        <v>27</v>
      </c>
      <c r="D4546" s="463">
        <v>566760</v>
      </c>
    </row>
    <row r="4547" spans="1:4">
      <c r="A4547" s="462">
        <v>13923</v>
      </c>
      <c r="B4547" s="276" t="s">
        <v>4560</v>
      </c>
      <c r="C4547" s="462" t="s">
        <v>27</v>
      </c>
      <c r="D4547" s="463">
        <v>569146</v>
      </c>
    </row>
    <row r="4548" spans="1:4">
      <c r="A4548" s="462">
        <v>13924</v>
      </c>
      <c r="B4548" s="276" t="s">
        <v>4561</v>
      </c>
      <c r="C4548" s="462" t="s">
        <v>27</v>
      </c>
      <c r="D4548" s="463">
        <v>2950577</v>
      </c>
    </row>
    <row r="4549" spans="1:4">
      <c r="A4549" s="462">
        <v>13925</v>
      </c>
      <c r="B4549" s="276" t="s">
        <v>4562</v>
      </c>
      <c r="C4549" s="462" t="s">
        <v>27</v>
      </c>
      <c r="D4549" s="463">
        <v>1000672</v>
      </c>
    </row>
    <row r="4550" spans="1:4">
      <c r="A4550" s="462">
        <v>13926</v>
      </c>
      <c r="B4550" s="276" t="s">
        <v>4563</v>
      </c>
      <c r="C4550" s="462" t="s">
        <v>27</v>
      </c>
      <c r="D4550" s="463">
        <v>577823</v>
      </c>
    </row>
    <row r="4551" spans="1:4">
      <c r="A4551" s="462">
        <v>13927</v>
      </c>
      <c r="B4551" s="276" t="s">
        <v>4564</v>
      </c>
      <c r="C4551" s="462" t="s">
        <v>27</v>
      </c>
      <c r="D4551" s="463">
        <v>21894667</v>
      </c>
    </row>
    <row r="4552" spans="1:4">
      <c r="A4552" s="462">
        <v>13929</v>
      </c>
      <c r="B4552" s="276" t="s">
        <v>4565</v>
      </c>
      <c r="C4552" s="462" t="s">
        <v>27</v>
      </c>
      <c r="D4552" s="463">
        <v>8183649</v>
      </c>
    </row>
    <row r="4553" spans="1:4">
      <c r="A4553" s="462">
        <v>13930</v>
      </c>
      <c r="B4553" s="276" t="s">
        <v>4566</v>
      </c>
      <c r="C4553" s="462" t="s">
        <v>32</v>
      </c>
      <c r="D4553" s="463">
        <v>2115</v>
      </c>
    </row>
    <row r="4554" spans="1:4">
      <c r="A4554" s="462">
        <v>13931</v>
      </c>
      <c r="B4554" s="276" t="s">
        <v>4567</v>
      </c>
      <c r="C4554" s="462" t="s">
        <v>83</v>
      </c>
      <c r="D4554" s="463">
        <v>780669</v>
      </c>
    </row>
    <row r="4555" spans="1:4">
      <c r="A4555" s="462">
        <v>13932</v>
      </c>
      <c r="B4555" s="276" t="s">
        <v>4568</v>
      </c>
      <c r="C4555" s="462" t="s">
        <v>83</v>
      </c>
      <c r="D4555" s="463">
        <v>716390</v>
      </c>
    </row>
    <row r="4556" spans="1:4">
      <c r="A4556" s="462">
        <v>13933</v>
      </c>
      <c r="B4556" s="276" t="s">
        <v>4569</v>
      </c>
      <c r="C4556" s="462" t="s">
        <v>44</v>
      </c>
      <c r="D4556" s="463">
        <v>27681</v>
      </c>
    </row>
    <row r="4557" spans="1:4">
      <c r="A4557" s="462">
        <v>13934</v>
      </c>
      <c r="B4557" s="276" t="s">
        <v>4570</v>
      </c>
      <c r="C4557" s="462" t="s">
        <v>593</v>
      </c>
      <c r="D4557" s="463">
        <v>145896630</v>
      </c>
    </row>
    <row r="4558" spans="1:4">
      <c r="A4558" s="462">
        <v>14067</v>
      </c>
      <c r="B4558" s="276" t="s">
        <v>4571</v>
      </c>
      <c r="C4558" s="462" t="s">
        <v>27</v>
      </c>
      <c r="D4558" s="463">
        <v>3542</v>
      </c>
    </row>
    <row r="4559" spans="1:4">
      <c r="A4559" s="462">
        <v>14068</v>
      </c>
      <c r="B4559" s="276" t="s">
        <v>4572</v>
      </c>
      <c r="C4559" s="462" t="s">
        <v>83</v>
      </c>
      <c r="D4559" s="463">
        <v>738929</v>
      </c>
    </row>
    <row r="4560" spans="1:4">
      <c r="A4560" s="462">
        <v>14069</v>
      </c>
      <c r="B4560" s="276" t="s">
        <v>4573</v>
      </c>
      <c r="C4560" s="462" t="s">
        <v>30</v>
      </c>
      <c r="D4560" s="463">
        <v>342719</v>
      </c>
    </row>
    <row r="4561" spans="1:4">
      <c r="A4561" s="462">
        <v>14070</v>
      </c>
      <c r="B4561" s="276" t="s">
        <v>4574</v>
      </c>
      <c r="C4561" s="462" t="s">
        <v>27</v>
      </c>
      <c r="D4561" s="463">
        <v>25189</v>
      </c>
    </row>
    <row r="4562" spans="1:4">
      <c r="A4562" s="462">
        <v>14071</v>
      </c>
      <c r="B4562" s="276" t="s">
        <v>4575</v>
      </c>
      <c r="C4562" s="462" t="s">
        <v>27</v>
      </c>
      <c r="D4562" s="463">
        <v>248</v>
      </c>
    </row>
    <row r="4563" spans="1:4">
      <c r="A4563" s="462">
        <v>14072</v>
      </c>
      <c r="B4563" s="276" t="s">
        <v>4576</v>
      </c>
      <c r="C4563" s="462" t="s">
        <v>27</v>
      </c>
      <c r="D4563" s="463">
        <v>243124</v>
      </c>
    </row>
    <row r="4564" spans="1:4">
      <c r="A4564" s="462">
        <v>14073</v>
      </c>
      <c r="B4564" s="276" t="s">
        <v>4577</v>
      </c>
      <c r="C4564" s="462" t="s">
        <v>27</v>
      </c>
      <c r="D4564" s="463">
        <v>499778</v>
      </c>
    </row>
    <row r="4565" spans="1:4">
      <c r="A4565" s="462">
        <v>14074</v>
      </c>
      <c r="B4565" s="276" t="s">
        <v>4578</v>
      </c>
      <c r="C4565" s="462" t="s">
        <v>27</v>
      </c>
      <c r="D4565" s="463">
        <v>77320</v>
      </c>
    </row>
    <row r="4566" spans="1:4">
      <c r="A4566" s="462">
        <v>14075</v>
      </c>
      <c r="B4566" s="276" t="s">
        <v>4579</v>
      </c>
      <c r="C4566" s="462" t="s">
        <v>30</v>
      </c>
      <c r="D4566" s="463">
        <v>63131</v>
      </c>
    </row>
    <row r="4567" spans="1:4">
      <c r="A4567" s="462">
        <v>14076</v>
      </c>
      <c r="B4567" s="276" t="s">
        <v>4580</v>
      </c>
      <c r="C4567" s="462" t="s">
        <v>30</v>
      </c>
      <c r="D4567" s="463">
        <v>149549</v>
      </c>
    </row>
    <row r="4568" spans="1:4">
      <c r="A4568" s="462">
        <v>14077</v>
      </c>
      <c r="B4568" s="276" t="s">
        <v>4581</v>
      </c>
      <c r="C4568" s="462" t="s">
        <v>27</v>
      </c>
      <c r="D4568" s="463">
        <v>265647</v>
      </c>
    </row>
    <row r="4569" spans="1:4">
      <c r="A4569" s="462">
        <v>14078</v>
      </c>
      <c r="B4569" s="276" t="s">
        <v>4582</v>
      </c>
      <c r="C4569" s="462" t="s">
        <v>27</v>
      </c>
      <c r="D4569" s="463">
        <v>202608</v>
      </c>
    </row>
    <row r="4570" spans="1:4">
      <c r="A4570" s="462">
        <v>14079</v>
      </c>
      <c r="B4570" s="276" t="s">
        <v>4583</v>
      </c>
      <c r="C4570" s="462" t="s">
        <v>27</v>
      </c>
      <c r="D4570" s="463">
        <v>199154</v>
      </c>
    </row>
    <row r="4571" spans="1:4">
      <c r="A4571" s="462">
        <v>14080</v>
      </c>
      <c r="B4571" s="276" t="s">
        <v>4584</v>
      </c>
      <c r="C4571" s="462" t="s">
        <v>27</v>
      </c>
      <c r="D4571" s="463">
        <v>163928</v>
      </c>
    </row>
    <row r="4572" spans="1:4">
      <c r="A4572" s="462">
        <v>14081</v>
      </c>
      <c r="B4572" s="276" t="s">
        <v>4585</v>
      </c>
      <c r="C4572" s="462" t="s">
        <v>27</v>
      </c>
      <c r="D4572" s="463">
        <v>225785</v>
      </c>
    </row>
    <row r="4573" spans="1:4">
      <c r="A4573" s="462">
        <v>14082</v>
      </c>
      <c r="B4573" s="276" t="s">
        <v>4586</v>
      </c>
      <c r="C4573" s="462" t="s">
        <v>27</v>
      </c>
      <c r="D4573" s="463">
        <v>90684</v>
      </c>
    </row>
    <row r="4574" spans="1:4">
      <c r="A4574" s="462">
        <v>14083</v>
      </c>
      <c r="B4574" s="276" t="s">
        <v>4587</v>
      </c>
      <c r="C4574" s="462" t="s">
        <v>27</v>
      </c>
      <c r="D4574" s="463">
        <v>317023</v>
      </c>
    </row>
    <row r="4575" spans="1:4">
      <c r="A4575" s="462">
        <v>14084</v>
      </c>
      <c r="B4575" s="276" t="s">
        <v>4588</v>
      </c>
      <c r="C4575" s="462" t="s">
        <v>27</v>
      </c>
      <c r="D4575" s="463">
        <v>396.63</v>
      </c>
    </row>
    <row r="4576" spans="1:4">
      <c r="A4576" s="462">
        <v>14085</v>
      </c>
      <c r="B4576" s="276" t="s">
        <v>4589</v>
      </c>
      <c r="C4576" s="462" t="s">
        <v>27</v>
      </c>
      <c r="D4576" s="463">
        <v>166884</v>
      </c>
    </row>
    <row r="4577" spans="1:4">
      <c r="A4577" s="462">
        <v>14086</v>
      </c>
      <c r="B4577" s="276" t="s">
        <v>4590</v>
      </c>
      <c r="C4577" s="462" t="s">
        <v>27</v>
      </c>
      <c r="D4577" s="463">
        <v>88673</v>
      </c>
    </row>
    <row r="4578" spans="1:4">
      <c r="A4578" s="462">
        <v>14087</v>
      </c>
      <c r="B4578" s="276" t="s">
        <v>4591</v>
      </c>
      <c r="C4578" s="462" t="s">
        <v>27</v>
      </c>
      <c r="D4578" s="463">
        <v>171715</v>
      </c>
    </row>
    <row r="4579" spans="1:4">
      <c r="A4579" s="462">
        <v>14088</v>
      </c>
      <c r="B4579" s="276" t="s">
        <v>4592</v>
      </c>
      <c r="C4579" s="462" t="s">
        <v>27</v>
      </c>
      <c r="D4579" s="463">
        <v>1880931</v>
      </c>
    </row>
    <row r="4580" spans="1:4">
      <c r="A4580" s="462">
        <v>14089</v>
      </c>
      <c r="B4580" s="276" t="s">
        <v>4593</v>
      </c>
      <c r="C4580" s="462" t="s">
        <v>27</v>
      </c>
      <c r="D4580" s="463">
        <v>0</v>
      </c>
    </row>
    <row r="4581" spans="1:4">
      <c r="A4581" s="462">
        <v>14090</v>
      </c>
      <c r="B4581" s="276" t="s">
        <v>4594</v>
      </c>
      <c r="C4581" s="462" t="s">
        <v>27</v>
      </c>
      <c r="D4581" s="463">
        <v>0</v>
      </c>
    </row>
    <row r="4582" spans="1:4">
      <c r="A4582" s="462">
        <v>14091</v>
      </c>
      <c r="B4582" s="276" t="s">
        <v>4595</v>
      </c>
      <c r="C4582" s="462" t="s">
        <v>27</v>
      </c>
      <c r="D4582" s="463">
        <v>0</v>
      </c>
    </row>
    <row r="4583" spans="1:4">
      <c r="A4583" s="462">
        <v>14092</v>
      </c>
      <c r="B4583" s="276" t="s">
        <v>4596</v>
      </c>
      <c r="C4583" s="462" t="s">
        <v>27</v>
      </c>
      <c r="D4583" s="463">
        <v>0</v>
      </c>
    </row>
    <row r="4584" spans="1:4">
      <c r="A4584" s="462">
        <v>14093</v>
      </c>
      <c r="B4584" s="276" t="s">
        <v>4597</v>
      </c>
      <c r="C4584" s="462" t="s">
        <v>27</v>
      </c>
      <c r="D4584" s="463">
        <v>0</v>
      </c>
    </row>
    <row r="4585" spans="1:4">
      <c r="A4585" s="462">
        <v>14094</v>
      </c>
      <c r="B4585" s="276" t="s">
        <v>4598</v>
      </c>
      <c r="C4585" s="462" t="s">
        <v>27</v>
      </c>
      <c r="D4585" s="463">
        <v>0</v>
      </c>
    </row>
    <row r="4586" spans="1:4">
      <c r="A4586" s="462">
        <v>14095</v>
      </c>
      <c r="B4586" s="276" t="s">
        <v>4599</v>
      </c>
      <c r="C4586" s="462" t="s">
        <v>27</v>
      </c>
      <c r="D4586" s="463">
        <v>0</v>
      </c>
    </row>
    <row r="4587" spans="1:4">
      <c r="A4587" s="462">
        <v>14096</v>
      </c>
      <c r="B4587" s="276" t="s">
        <v>4600</v>
      </c>
      <c r="C4587" s="462" t="s">
        <v>27</v>
      </c>
      <c r="D4587" s="463">
        <v>0</v>
      </c>
    </row>
    <row r="4588" spans="1:4">
      <c r="A4588" s="462">
        <v>14097</v>
      </c>
      <c r="B4588" s="276" t="s">
        <v>4601</v>
      </c>
      <c r="C4588" s="462" t="s">
        <v>27</v>
      </c>
      <c r="D4588" s="463">
        <v>0</v>
      </c>
    </row>
    <row r="4589" spans="1:4">
      <c r="A4589" s="462">
        <v>14098</v>
      </c>
      <c r="B4589" s="276" t="s">
        <v>4602</v>
      </c>
      <c r="C4589" s="462" t="s">
        <v>27</v>
      </c>
      <c r="D4589" s="463">
        <v>0</v>
      </c>
    </row>
    <row r="4590" spans="1:4">
      <c r="A4590" s="462">
        <v>14099</v>
      </c>
      <c r="B4590" s="276" t="s">
        <v>4603</v>
      </c>
      <c r="C4590" s="462" t="s">
        <v>27</v>
      </c>
      <c r="D4590" s="463">
        <v>0</v>
      </c>
    </row>
    <row r="4591" spans="1:4">
      <c r="A4591" s="462">
        <v>14100</v>
      </c>
      <c r="B4591" s="276" t="s">
        <v>4604</v>
      </c>
      <c r="C4591" s="462" t="s">
        <v>27</v>
      </c>
      <c r="D4591" s="463">
        <v>0</v>
      </c>
    </row>
    <row r="4592" spans="1:4">
      <c r="A4592" s="462">
        <v>14101</v>
      </c>
      <c r="B4592" s="276" t="s">
        <v>4605</v>
      </c>
      <c r="C4592" s="462" t="s">
        <v>27</v>
      </c>
      <c r="D4592" s="463">
        <v>0</v>
      </c>
    </row>
    <row r="4593" spans="1:4">
      <c r="A4593" s="462">
        <v>14102</v>
      </c>
      <c r="B4593" s="276" t="s">
        <v>4606</v>
      </c>
      <c r="C4593" s="462" t="s">
        <v>27</v>
      </c>
      <c r="D4593" s="463">
        <v>0</v>
      </c>
    </row>
    <row r="4594" spans="1:4">
      <c r="A4594" s="462">
        <v>14103</v>
      </c>
      <c r="B4594" s="276" t="s">
        <v>4607</v>
      </c>
      <c r="C4594" s="462" t="s">
        <v>27</v>
      </c>
      <c r="D4594" s="463">
        <v>0</v>
      </c>
    </row>
    <row r="4595" spans="1:4">
      <c r="A4595" s="462">
        <v>14104</v>
      </c>
      <c r="B4595" s="276" t="s">
        <v>4608</v>
      </c>
      <c r="C4595" s="462" t="s">
        <v>27</v>
      </c>
      <c r="D4595" s="463">
        <v>0</v>
      </c>
    </row>
    <row r="4596" spans="1:4">
      <c r="A4596" s="462">
        <v>14105</v>
      </c>
      <c r="B4596" s="276" t="s">
        <v>4609</v>
      </c>
      <c r="C4596" s="462" t="s">
        <v>27</v>
      </c>
      <c r="D4596" s="463">
        <v>0</v>
      </c>
    </row>
    <row r="4597" spans="1:4">
      <c r="A4597" s="462">
        <v>14106</v>
      </c>
      <c r="B4597" s="276" t="s">
        <v>4610</v>
      </c>
      <c r="C4597" s="462" t="s">
        <v>27</v>
      </c>
      <c r="D4597" s="463">
        <v>0</v>
      </c>
    </row>
    <row r="4598" spans="1:4">
      <c r="A4598" s="462">
        <v>14107</v>
      </c>
      <c r="B4598" s="276" t="s">
        <v>4611</v>
      </c>
      <c r="C4598" s="462" t="s">
        <v>27</v>
      </c>
      <c r="D4598" s="463">
        <v>0</v>
      </c>
    </row>
    <row r="4599" spans="1:4">
      <c r="A4599" s="462">
        <v>14108</v>
      </c>
      <c r="B4599" s="276" t="s">
        <v>4612</v>
      </c>
      <c r="C4599" s="462" t="s">
        <v>27</v>
      </c>
      <c r="D4599" s="463">
        <v>0</v>
      </c>
    </row>
    <row r="4600" spans="1:4">
      <c r="A4600" s="462">
        <v>14109</v>
      </c>
      <c r="B4600" s="276" t="s">
        <v>4613</v>
      </c>
      <c r="C4600" s="462" t="s">
        <v>27</v>
      </c>
      <c r="D4600" s="463">
        <v>0</v>
      </c>
    </row>
    <row r="4601" spans="1:4">
      <c r="A4601" s="462">
        <v>14110</v>
      </c>
      <c r="B4601" s="276" t="s">
        <v>4614</v>
      </c>
      <c r="C4601" s="462" t="s">
        <v>27</v>
      </c>
      <c r="D4601" s="463">
        <v>0</v>
      </c>
    </row>
    <row r="4602" spans="1:4">
      <c r="A4602" s="462">
        <v>14111</v>
      </c>
      <c r="B4602" s="276" t="s">
        <v>4615</v>
      </c>
      <c r="C4602" s="462" t="s">
        <v>27</v>
      </c>
      <c r="D4602" s="463">
        <v>0</v>
      </c>
    </row>
    <row r="4603" spans="1:4">
      <c r="A4603" s="462">
        <v>14112</v>
      </c>
      <c r="B4603" s="276" t="s">
        <v>4616</v>
      </c>
      <c r="C4603" s="462" t="s">
        <v>27</v>
      </c>
      <c r="D4603" s="463">
        <v>0</v>
      </c>
    </row>
    <row r="4604" spans="1:4">
      <c r="A4604" s="462">
        <v>14113</v>
      </c>
      <c r="B4604" s="276" t="s">
        <v>4617</v>
      </c>
      <c r="C4604" s="462" t="s">
        <v>27</v>
      </c>
      <c r="D4604" s="463">
        <v>0</v>
      </c>
    </row>
    <row r="4605" spans="1:4">
      <c r="A4605" s="462">
        <v>14114</v>
      </c>
      <c r="B4605" s="276" t="s">
        <v>4618</v>
      </c>
      <c r="C4605" s="462" t="s">
        <v>27</v>
      </c>
      <c r="D4605" s="463">
        <v>0</v>
      </c>
    </row>
    <row r="4606" spans="1:4">
      <c r="A4606" s="462">
        <v>14115</v>
      </c>
      <c r="B4606" s="276" t="s">
        <v>4619</v>
      </c>
      <c r="C4606" s="462" t="s">
        <v>27</v>
      </c>
      <c r="D4606" s="463">
        <v>0</v>
      </c>
    </row>
    <row r="4607" spans="1:4">
      <c r="A4607" s="462">
        <v>14116</v>
      </c>
      <c r="B4607" s="276" t="s">
        <v>4620</v>
      </c>
      <c r="C4607" s="462" t="s">
        <v>27</v>
      </c>
      <c r="D4607" s="463">
        <v>0</v>
      </c>
    </row>
    <row r="4608" spans="1:4">
      <c r="A4608" s="462">
        <v>14117</v>
      </c>
      <c r="B4608" s="276" t="s">
        <v>4621</v>
      </c>
      <c r="C4608" s="462" t="s">
        <v>27</v>
      </c>
      <c r="D4608" s="463">
        <v>0</v>
      </c>
    </row>
    <row r="4609" spans="1:4">
      <c r="A4609" s="462">
        <v>14118</v>
      </c>
      <c r="B4609" s="276" t="s">
        <v>4622</v>
      </c>
      <c r="C4609" s="462" t="s">
        <v>27</v>
      </c>
      <c r="D4609" s="463">
        <v>0</v>
      </c>
    </row>
    <row r="4610" spans="1:4">
      <c r="A4610" s="462">
        <v>14119</v>
      </c>
      <c r="B4610" s="276" t="s">
        <v>4623</v>
      </c>
      <c r="C4610" s="462" t="s">
        <v>27</v>
      </c>
      <c r="D4610" s="463">
        <v>0</v>
      </c>
    </row>
    <row r="4611" spans="1:4">
      <c r="A4611" s="462">
        <v>14120</v>
      </c>
      <c r="B4611" s="276" t="s">
        <v>4624</v>
      </c>
      <c r="C4611" s="462" t="s">
        <v>27</v>
      </c>
      <c r="D4611" s="463">
        <v>0</v>
      </c>
    </row>
    <row r="4612" spans="1:4">
      <c r="A4612" s="462">
        <v>14121</v>
      </c>
      <c r="B4612" s="276" t="s">
        <v>4625</v>
      </c>
      <c r="C4612" s="462" t="s">
        <v>27</v>
      </c>
      <c r="D4612" s="463">
        <v>0</v>
      </c>
    </row>
    <row r="4613" spans="1:4">
      <c r="A4613" s="462">
        <v>14122</v>
      </c>
      <c r="B4613" s="276" t="s">
        <v>4626</v>
      </c>
      <c r="C4613" s="462" t="s">
        <v>27</v>
      </c>
      <c r="D4613" s="463">
        <v>0</v>
      </c>
    </row>
    <row r="4614" spans="1:4">
      <c r="A4614" s="462">
        <v>14123</v>
      </c>
      <c r="B4614" s="276" t="s">
        <v>4627</v>
      </c>
      <c r="C4614" s="462" t="s">
        <v>27</v>
      </c>
      <c r="D4614" s="463">
        <v>0</v>
      </c>
    </row>
    <row r="4615" spans="1:4">
      <c r="A4615" s="462">
        <v>14124</v>
      </c>
      <c r="B4615" s="276" t="s">
        <v>4628</v>
      </c>
      <c r="C4615" s="462" t="s">
        <v>27</v>
      </c>
      <c r="D4615" s="463">
        <v>0</v>
      </c>
    </row>
    <row r="4616" spans="1:4">
      <c r="A4616" s="462">
        <v>14125</v>
      </c>
      <c r="B4616" s="276" t="s">
        <v>4629</v>
      </c>
      <c r="C4616" s="462" t="s">
        <v>27</v>
      </c>
      <c r="D4616" s="463">
        <v>0</v>
      </c>
    </row>
    <row r="4617" spans="1:4">
      <c r="A4617" s="462">
        <v>14126</v>
      </c>
      <c r="B4617" s="276" t="s">
        <v>4630</v>
      </c>
      <c r="C4617" s="462" t="s">
        <v>27</v>
      </c>
      <c r="D4617" s="463">
        <v>0</v>
      </c>
    </row>
    <row r="4618" spans="1:4">
      <c r="A4618" s="462">
        <v>14127</v>
      </c>
      <c r="B4618" s="276" t="s">
        <v>4631</v>
      </c>
      <c r="C4618" s="462" t="s">
        <v>27</v>
      </c>
      <c r="D4618" s="463">
        <v>0</v>
      </c>
    </row>
    <row r="4619" spans="1:4">
      <c r="A4619" s="462">
        <v>14128</v>
      </c>
      <c r="B4619" s="276" t="s">
        <v>4632</v>
      </c>
      <c r="C4619" s="462" t="s">
        <v>27</v>
      </c>
      <c r="D4619" s="463">
        <v>0</v>
      </c>
    </row>
    <row r="4620" spans="1:4">
      <c r="A4620" s="462">
        <v>14129</v>
      </c>
      <c r="B4620" s="276" t="s">
        <v>4594</v>
      </c>
      <c r="C4620" s="462" t="s">
        <v>27</v>
      </c>
      <c r="D4620" s="463">
        <v>0</v>
      </c>
    </row>
    <row r="4621" spans="1:4">
      <c r="A4621" s="462">
        <v>14130</v>
      </c>
      <c r="B4621" s="276" t="s">
        <v>4633</v>
      </c>
      <c r="C4621" s="462" t="s">
        <v>27</v>
      </c>
      <c r="D4621" s="463">
        <v>0</v>
      </c>
    </row>
    <row r="4622" spans="1:4">
      <c r="A4622" s="462">
        <v>14131</v>
      </c>
      <c r="B4622" s="276" t="s">
        <v>4634</v>
      </c>
      <c r="C4622" s="462" t="s">
        <v>27</v>
      </c>
      <c r="D4622" s="463">
        <v>0</v>
      </c>
    </row>
    <row r="4623" spans="1:4">
      <c r="A4623" s="462">
        <v>14132</v>
      </c>
      <c r="B4623" s="276" t="s">
        <v>4635</v>
      </c>
      <c r="C4623" s="462" t="s">
        <v>27</v>
      </c>
      <c r="D4623" s="463">
        <v>0</v>
      </c>
    </row>
    <row r="4624" spans="1:4">
      <c r="A4624" s="462">
        <v>14133</v>
      </c>
      <c r="B4624" s="276" t="s">
        <v>4636</v>
      </c>
      <c r="C4624" s="462" t="s">
        <v>27</v>
      </c>
      <c r="D4624" s="463">
        <v>0</v>
      </c>
    </row>
    <row r="4625" spans="1:4">
      <c r="A4625" s="462">
        <v>14134</v>
      </c>
      <c r="B4625" s="276" t="s">
        <v>4637</v>
      </c>
      <c r="C4625" s="462" t="s">
        <v>27</v>
      </c>
      <c r="D4625" s="463">
        <v>0</v>
      </c>
    </row>
    <row r="4626" spans="1:4">
      <c r="A4626" s="462">
        <v>14135</v>
      </c>
      <c r="B4626" s="276" t="s">
        <v>4638</v>
      </c>
      <c r="C4626" s="462" t="s">
        <v>27</v>
      </c>
      <c r="D4626" s="463">
        <v>0</v>
      </c>
    </row>
    <row r="4627" spans="1:4">
      <c r="A4627" s="462">
        <v>14136</v>
      </c>
      <c r="B4627" s="276" t="s">
        <v>4639</v>
      </c>
      <c r="C4627" s="462" t="s">
        <v>27</v>
      </c>
      <c r="D4627" s="463">
        <v>0</v>
      </c>
    </row>
    <row r="4628" spans="1:4">
      <c r="A4628" s="462">
        <v>14137</v>
      </c>
      <c r="B4628" s="276" t="s">
        <v>4640</v>
      </c>
      <c r="C4628" s="462" t="s">
        <v>27</v>
      </c>
      <c r="D4628" s="463">
        <v>0</v>
      </c>
    </row>
    <row r="4629" spans="1:4">
      <c r="A4629" s="462">
        <v>14138</v>
      </c>
      <c r="B4629" s="276" t="s">
        <v>4641</v>
      </c>
      <c r="C4629" s="462" t="s">
        <v>27</v>
      </c>
      <c r="D4629" s="463">
        <v>0</v>
      </c>
    </row>
    <row r="4630" spans="1:4">
      <c r="A4630" s="462">
        <v>14139</v>
      </c>
      <c r="B4630" s="276" t="s">
        <v>4640</v>
      </c>
      <c r="C4630" s="462" t="s">
        <v>27</v>
      </c>
      <c r="D4630" s="463">
        <v>0</v>
      </c>
    </row>
    <row r="4631" spans="1:4">
      <c r="A4631" s="462">
        <v>14140</v>
      </c>
      <c r="B4631" s="276" t="s">
        <v>4642</v>
      </c>
      <c r="C4631" s="462" t="s">
        <v>27</v>
      </c>
      <c r="D4631" s="463">
        <v>0</v>
      </c>
    </row>
    <row r="4632" spans="1:4">
      <c r="A4632" s="462">
        <v>14141</v>
      </c>
      <c r="B4632" s="276" t="s">
        <v>4643</v>
      </c>
      <c r="C4632" s="462" t="s">
        <v>27</v>
      </c>
      <c r="D4632" s="463">
        <v>0</v>
      </c>
    </row>
    <row r="4633" spans="1:4">
      <c r="A4633" s="462">
        <v>14142</v>
      </c>
      <c r="B4633" s="276" t="s">
        <v>4644</v>
      </c>
      <c r="C4633" s="462" t="s">
        <v>27</v>
      </c>
      <c r="D4633" s="463">
        <v>0</v>
      </c>
    </row>
    <row r="4634" spans="1:4">
      <c r="A4634" s="462">
        <v>14143</v>
      </c>
      <c r="B4634" s="276" t="s">
        <v>4645</v>
      </c>
      <c r="C4634" s="462" t="s">
        <v>27</v>
      </c>
      <c r="D4634" s="463">
        <v>0</v>
      </c>
    </row>
    <row r="4635" spans="1:4">
      <c r="A4635" s="462">
        <v>14144</v>
      </c>
      <c r="B4635" s="276" t="s">
        <v>4646</v>
      </c>
      <c r="C4635" s="462" t="s">
        <v>27</v>
      </c>
      <c r="D4635" s="463">
        <v>0</v>
      </c>
    </row>
    <row r="4636" spans="1:4">
      <c r="A4636" s="462">
        <v>14145</v>
      </c>
      <c r="B4636" s="276" t="s">
        <v>4647</v>
      </c>
      <c r="C4636" s="462" t="s">
        <v>27</v>
      </c>
      <c r="D4636" s="463">
        <v>0</v>
      </c>
    </row>
    <row r="4637" spans="1:4">
      <c r="A4637" s="462">
        <v>14146</v>
      </c>
      <c r="B4637" s="276" t="s">
        <v>4648</v>
      </c>
      <c r="C4637" s="462" t="s">
        <v>27</v>
      </c>
      <c r="D4637" s="463">
        <v>0</v>
      </c>
    </row>
    <row r="4638" spans="1:4">
      <c r="A4638" s="462">
        <v>14147</v>
      </c>
      <c r="B4638" s="276" t="s">
        <v>4649</v>
      </c>
      <c r="C4638" s="462" t="s">
        <v>27</v>
      </c>
      <c r="D4638" s="463">
        <v>0</v>
      </c>
    </row>
    <row r="4639" spans="1:4">
      <c r="A4639" s="462">
        <v>14148</v>
      </c>
      <c r="B4639" s="276" t="s">
        <v>4650</v>
      </c>
      <c r="C4639" s="462" t="s">
        <v>27</v>
      </c>
      <c r="D4639" s="463">
        <v>0</v>
      </c>
    </row>
    <row r="4640" spans="1:4">
      <c r="A4640" s="462">
        <v>14149</v>
      </c>
      <c r="B4640" s="276" t="s">
        <v>4651</v>
      </c>
      <c r="C4640" s="462" t="s">
        <v>27</v>
      </c>
      <c r="D4640" s="463">
        <v>0</v>
      </c>
    </row>
    <row r="4641" spans="1:4">
      <c r="A4641" s="462">
        <v>14150</v>
      </c>
      <c r="B4641" s="276" t="s">
        <v>4652</v>
      </c>
      <c r="C4641" s="462" t="s">
        <v>27</v>
      </c>
      <c r="D4641" s="463">
        <v>0</v>
      </c>
    </row>
    <row r="4642" spans="1:4">
      <c r="A4642" s="462">
        <v>14151</v>
      </c>
      <c r="B4642" s="276" t="s">
        <v>4653</v>
      </c>
      <c r="C4642" s="462" t="s">
        <v>27</v>
      </c>
      <c r="D4642" s="463">
        <v>0</v>
      </c>
    </row>
    <row r="4643" spans="1:4">
      <c r="A4643" s="462">
        <v>14152</v>
      </c>
      <c r="B4643" s="276" t="s">
        <v>4654</v>
      </c>
      <c r="C4643" s="462" t="s">
        <v>27</v>
      </c>
      <c r="D4643" s="463">
        <v>0</v>
      </c>
    </row>
    <row r="4644" spans="1:4">
      <c r="A4644" s="462">
        <v>14153</v>
      </c>
      <c r="B4644" s="276" t="s">
        <v>4655</v>
      </c>
      <c r="C4644" s="462" t="s">
        <v>27</v>
      </c>
      <c r="D4644" s="463">
        <v>0</v>
      </c>
    </row>
    <row r="4645" spans="1:4">
      <c r="A4645" s="462">
        <v>14154</v>
      </c>
      <c r="B4645" s="276" t="s">
        <v>4656</v>
      </c>
      <c r="C4645" s="462" t="s">
        <v>27</v>
      </c>
      <c r="D4645" s="463">
        <v>0</v>
      </c>
    </row>
    <row r="4646" spans="1:4">
      <c r="A4646" s="462">
        <v>14155</v>
      </c>
      <c r="B4646" s="276" t="s">
        <v>4657</v>
      </c>
      <c r="C4646" s="462" t="s">
        <v>27</v>
      </c>
      <c r="D4646" s="463">
        <v>0</v>
      </c>
    </row>
    <row r="4647" spans="1:4">
      <c r="A4647" s="462">
        <v>14156</v>
      </c>
      <c r="B4647" s="276" t="s">
        <v>4658</v>
      </c>
      <c r="C4647" s="462" t="s">
        <v>27</v>
      </c>
      <c r="D4647" s="463">
        <v>0</v>
      </c>
    </row>
    <row r="4648" spans="1:4">
      <c r="A4648" s="462">
        <v>14157</v>
      </c>
      <c r="B4648" s="276" t="s">
        <v>4659</v>
      </c>
      <c r="C4648" s="462" t="s">
        <v>27</v>
      </c>
      <c r="D4648" s="463">
        <v>0</v>
      </c>
    </row>
    <row r="4649" spans="1:4">
      <c r="A4649" s="462">
        <v>14158</v>
      </c>
      <c r="B4649" s="276" t="s">
        <v>4644</v>
      </c>
      <c r="C4649" s="462" t="s">
        <v>27</v>
      </c>
      <c r="D4649" s="463">
        <v>0</v>
      </c>
    </row>
    <row r="4650" spans="1:4">
      <c r="A4650" s="462">
        <v>14159</v>
      </c>
      <c r="B4650" s="276" t="s">
        <v>4660</v>
      </c>
      <c r="C4650" s="462" t="s">
        <v>27</v>
      </c>
      <c r="D4650" s="463">
        <v>0</v>
      </c>
    </row>
    <row r="4651" spans="1:4">
      <c r="A4651" s="462">
        <v>14160</v>
      </c>
      <c r="B4651" s="276" t="s">
        <v>4661</v>
      </c>
      <c r="C4651" s="462" t="s">
        <v>27</v>
      </c>
      <c r="D4651" s="463">
        <v>0</v>
      </c>
    </row>
    <row r="4652" spans="1:4">
      <c r="A4652" s="462">
        <v>14161</v>
      </c>
      <c r="B4652" s="276" t="s">
        <v>4662</v>
      </c>
      <c r="C4652" s="462" t="s">
        <v>27</v>
      </c>
      <c r="D4652" s="463">
        <v>0</v>
      </c>
    </row>
    <row r="4653" spans="1:4">
      <c r="A4653" s="462">
        <v>14162</v>
      </c>
      <c r="B4653" s="276" t="s">
        <v>4663</v>
      </c>
      <c r="C4653" s="462" t="s">
        <v>27</v>
      </c>
      <c r="D4653" s="463">
        <v>0</v>
      </c>
    </row>
    <row r="4654" spans="1:4">
      <c r="A4654" s="462">
        <v>14163</v>
      </c>
      <c r="B4654" s="276" t="s">
        <v>4664</v>
      </c>
      <c r="C4654" s="462" t="s">
        <v>27</v>
      </c>
      <c r="D4654" s="463">
        <v>0</v>
      </c>
    </row>
    <row r="4655" spans="1:4">
      <c r="A4655" s="462">
        <v>14164</v>
      </c>
      <c r="B4655" s="276" t="s">
        <v>4665</v>
      </c>
      <c r="C4655" s="462" t="s">
        <v>27</v>
      </c>
      <c r="D4655" s="463">
        <v>0</v>
      </c>
    </row>
    <row r="4656" spans="1:4">
      <c r="A4656" s="462">
        <v>14165</v>
      </c>
      <c r="B4656" s="276" t="s">
        <v>4666</v>
      </c>
      <c r="C4656" s="462" t="s">
        <v>27</v>
      </c>
      <c r="D4656" s="463">
        <v>0</v>
      </c>
    </row>
    <row r="4657" spans="1:4">
      <c r="A4657" s="462">
        <v>14166</v>
      </c>
      <c r="B4657" s="276" t="s">
        <v>4667</v>
      </c>
      <c r="C4657" s="462" t="s">
        <v>27</v>
      </c>
      <c r="D4657" s="463">
        <v>0</v>
      </c>
    </row>
    <row r="4658" spans="1:4">
      <c r="A4658" s="462">
        <v>14167</v>
      </c>
      <c r="B4658" s="276" t="s">
        <v>4666</v>
      </c>
      <c r="C4658" s="462" t="s">
        <v>27</v>
      </c>
      <c r="D4658" s="463">
        <v>0</v>
      </c>
    </row>
    <row r="4659" spans="1:4">
      <c r="A4659" s="462">
        <v>14168</v>
      </c>
      <c r="B4659" s="276" t="s">
        <v>4667</v>
      </c>
      <c r="C4659" s="462" t="s">
        <v>27</v>
      </c>
      <c r="D4659" s="463">
        <v>0</v>
      </c>
    </row>
    <row r="4660" spans="1:4">
      <c r="A4660" s="462">
        <v>14169</v>
      </c>
      <c r="B4660" s="276" t="s">
        <v>4667</v>
      </c>
      <c r="C4660" s="462" t="s">
        <v>27</v>
      </c>
      <c r="D4660" s="463">
        <v>0</v>
      </c>
    </row>
    <row r="4661" spans="1:4">
      <c r="A4661" s="462">
        <v>14170</v>
      </c>
      <c r="B4661" s="276" t="s">
        <v>4666</v>
      </c>
      <c r="C4661" s="462" t="s">
        <v>27</v>
      </c>
      <c r="D4661" s="463">
        <v>0</v>
      </c>
    </row>
    <row r="4662" spans="1:4">
      <c r="A4662" s="462">
        <v>14171</v>
      </c>
      <c r="B4662" s="276" t="s">
        <v>4666</v>
      </c>
      <c r="C4662" s="462" t="s">
        <v>27</v>
      </c>
      <c r="D4662" s="463">
        <v>0</v>
      </c>
    </row>
    <row r="4663" spans="1:4">
      <c r="A4663" s="462">
        <v>14172</v>
      </c>
      <c r="B4663" s="276" t="s">
        <v>4668</v>
      </c>
      <c r="C4663" s="462" t="s">
        <v>27</v>
      </c>
      <c r="D4663" s="463">
        <v>0</v>
      </c>
    </row>
    <row r="4664" spans="1:4">
      <c r="A4664" s="462">
        <v>14173</v>
      </c>
      <c r="B4664" s="276" t="s">
        <v>4669</v>
      </c>
      <c r="C4664" s="462" t="s">
        <v>27</v>
      </c>
      <c r="D4664" s="463">
        <v>0</v>
      </c>
    </row>
    <row r="4665" spans="1:4">
      <c r="A4665" s="462">
        <v>14174</v>
      </c>
      <c r="B4665" s="276" t="s">
        <v>4670</v>
      </c>
      <c r="C4665" s="462" t="s">
        <v>27</v>
      </c>
      <c r="D4665" s="463">
        <v>0</v>
      </c>
    </row>
    <row r="4666" spans="1:4">
      <c r="A4666" s="462">
        <v>14175</v>
      </c>
      <c r="B4666" s="276" t="s">
        <v>4671</v>
      </c>
      <c r="C4666" s="462" t="s">
        <v>27</v>
      </c>
      <c r="D4666" s="463">
        <v>0</v>
      </c>
    </row>
    <row r="4667" spans="1:4">
      <c r="A4667" s="462">
        <v>14176</v>
      </c>
      <c r="B4667" s="276" t="s">
        <v>4672</v>
      </c>
      <c r="C4667" s="462" t="s">
        <v>27</v>
      </c>
      <c r="D4667" s="463">
        <v>0</v>
      </c>
    </row>
    <row r="4668" spans="1:4">
      <c r="A4668" s="462">
        <v>14177</v>
      </c>
      <c r="B4668" s="276" t="s">
        <v>4645</v>
      </c>
      <c r="C4668" s="462" t="s">
        <v>27</v>
      </c>
      <c r="D4668" s="463">
        <v>0</v>
      </c>
    </row>
    <row r="4669" spans="1:4">
      <c r="A4669" s="462">
        <v>14178</v>
      </c>
      <c r="B4669" s="276" t="s">
        <v>4644</v>
      </c>
      <c r="C4669" s="462" t="s">
        <v>27</v>
      </c>
      <c r="D4669" s="463">
        <v>0</v>
      </c>
    </row>
    <row r="4670" spans="1:4">
      <c r="A4670" s="462">
        <v>14179</v>
      </c>
      <c r="B4670" s="276" t="s">
        <v>4673</v>
      </c>
      <c r="C4670" s="462" t="s">
        <v>27</v>
      </c>
      <c r="D4670" s="463">
        <v>0</v>
      </c>
    </row>
    <row r="4671" spans="1:4">
      <c r="A4671" s="462">
        <v>14180</v>
      </c>
      <c r="B4671" s="276" t="s">
        <v>4674</v>
      </c>
      <c r="C4671" s="462" t="s">
        <v>27</v>
      </c>
      <c r="D4671" s="463">
        <v>0</v>
      </c>
    </row>
    <row r="4672" spans="1:4">
      <c r="A4672" s="462">
        <v>14181</v>
      </c>
      <c r="B4672" s="276" t="s">
        <v>4675</v>
      </c>
      <c r="C4672" s="462" t="s">
        <v>27</v>
      </c>
      <c r="D4672" s="463">
        <v>0</v>
      </c>
    </row>
    <row r="4673" spans="1:4">
      <c r="A4673" s="462">
        <v>14182</v>
      </c>
      <c r="B4673" s="276" t="s">
        <v>4632</v>
      </c>
      <c r="C4673" s="462" t="s">
        <v>27</v>
      </c>
      <c r="D4673" s="463">
        <v>0</v>
      </c>
    </row>
    <row r="4674" spans="1:4">
      <c r="A4674" s="462">
        <v>14183</v>
      </c>
      <c r="B4674" s="276" t="s">
        <v>4676</v>
      </c>
      <c r="C4674" s="462" t="s">
        <v>27</v>
      </c>
      <c r="D4674" s="463">
        <v>0</v>
      </c>
    </row>
    <row r="4675" spans="1:4">
      <c r="A4675" s="462">
        <v>14184</v>
      </c>
      <c r="B4675" s="276" t="s">
        <v>4632</v>
      </c>
      <c r="C4675" s="462" t="s">
        <v>27</v>
      </c>
      <c r="D4675" s="463">
        <v>0</v>
      </c>
    </row>
    <row r="4676" spans="1:4">
      <c r="A4676" s="462">
        <v>14185</v>
      </c>
      <c r="B4676" s="276" t="s">
        <v>4677</v>
      </c>
      <c r="C4676" s="462" t="s">
        <v>27</v>
      </c>
      <c r="D4676" s="463">
        <v>0</v>
      </c>
    </row>
    <row r="4677" spans="1:4">
      <c r="A4677" s="462">
        <v>14186</v>
      </c>
      <c r="B4677" s="276" t="s">
        <v>4678</v>
      </c>
      <c r="C4677" s="462" t="s">
        <v>27</v>
      </c>
      <c r="D4677" s="463">
        <v>0</v>
      </c>
    </row>
    <row r="4678" spans="1:4">
      <c r="A4678" s="462">
        <v>14187</v>
      </c>
      <c r="B4678" s="276" t="s">
        <v>4679</v>
      </c>
      <c r="C4678" s="462" t="s">
        <v>27</v>
      </c>
      <c r="D4678" s="463">
        <v>0</v>
      </c>
    </row>
    <row r="4679" spans="1:4">
      <c r="A4679" s="462">
        <v>14188</v>
      </c>
      <c r="B4679" s="276" t="s">
        <v>4680</v>
      </c>
      <c r="C4679" s="462" t="s">
        <v>27</v>
      </c>
      <c r="D4679" s="463">
        <v>0</v>
      </c>
    </row>
    <row r="4680" spans="1:4">
      <c r="A4680" s="462">
        <v>14189</v>
      </c>
      <c r="B4680" s="276" t="s">
        <v>4681</v>
      </c>
      <c r="C4680" s="462" t="s">
        <v>27</v>
      </c>
      <c r="D4680" s="463">
        <v>0</v>
      </c>
    </row>
    <row r="4681" spans="1:4">
      <c r="A4681" s="462">
        <v>14190</v>
      </c>
      <c r="B4681" s="276" t="s">
        <v>4682</v>
      </c>
      <c r="C4681" s="462" t="s">
        <v>27</v>
      </c>
      <c r="D4681" s="463">
        <v>0</v>
      </c>
    </row>
    <row r="4682" spans="1:4">
      <c r="A4682" s="462">
        <v>14191</v>
      </c>
      <c r="B4682" s="276" t="s">
        <v>4683</v>
      </c>
      <c r="C4682" s="462" t="s">
        <v>27</v>
      </c>
      <c r="D4682" s="463">
        <v>0</v>
      </c>
    </row>
    <row r="4683" spans="1:4">
      <c r="A4683" s="462">
        <v>14192</v>
      </c>
      <c r="B4683" s="276" t="s">
        <v>4684</v>
      </c>
      <c r="C4683" s="462" t="s">
        <v>27</v>
      </c>
      <c r="D4683" s="463">
        <v>0</v>
      </c>
    </row>
    <row r="4684" spans="1:4">
      <c r="A4684" s="462">
        <v>14193</v>
      </c>
      <c r="B4684" s="276" t="s">
        <v>4685</v>
      </c>
      <c r="C4684" s="462" t="s">
        <v>27</v>
      </c>
      <c r="D4684" s="463">
        <v>0</v>
      </c>
    </row>
    <row r="4685" spans="1:4">
      <c r="A4685" s="462">
        <v>14194</v>
      </c>
      <c r="B4685" s="276" t="s">
        <v>4686</v>
      </c>
      <c r="C4685" s="462" t="s">
        <v>27</v>
      </c>
      <c r="D4685" s="463">
        <v>0</v>
      </c>
    </row>
    <row r="4686" spans="1:4">
      <c r="A4686" s="462">
        <v>14270</v>
      </c>
      <c r="B4686" s="276" t="s">
        <v>4687</v>
      </c>
      <c r="C4686" s="462" t="s">
        <v>27</v>
      </c>
      <c r="D4686" s="463">
        <v>123950</v>
      </c>
    </row>
    <row r="4687" spans="1:4">
      <c r="A4687" s="462">
        <v>14272</v>
      </c>
      <c r="B4687" s="276" t="s">
        <v>4688</v>
      </c>
      <c r="C4687" s="462" t="s">
        <v>27</v>
      </c>
      <c r="D4687" s="463">
        <v>31242</v>
      </c>
    </row>
    <row r="4688" spans="1:4">
      <c r="A4688" s="462">
        <v>14273</v>
      </c>
      <c r="B4688" s="276" t="s">
        <v>4689</v>
      </c>
      <c r="C4688" s="462" t="s">
        <v>27</v>
      </c>
      <c r="D4688" s="463">
        <v>42623005</v>
      </c>
    </row>
    <row r="4689" spans="1:4">
      <c r="A4689" s="462">
        <v>14274</v>
      </c>
      <c r="B4689" s="276" t="s">
        <v>4690</v>
      </c>
      <c r="C4689" s="462" t="s">
        <v>27</v>
      </c>
      <c r="D4689" s="463">
        <v>4426799</v>
      </c>
    </row>
    <row r="4690" spans="1:4">
      <c r="A4690" s="462">
        <v>14275</v>
      </c>
      <c r="B4690" s="276" t="s">
        <v>4691</v>
      </c>
      <c r="C4690" s="462" t="s">
        <v>998</v>
      </c>
      <c r="D4690" s="463">
        <v>6800329</v>
      </c>
    </row>
    <row r="4691" spans="1:4">
      <c r="A4691" s="462">
        <v>14276</v>
      </c>
      <c r="B4691" s="276" t="s">
        <v>4692</v>
      </c>
      <c r="C4691" s="462" t="s">
        <v>998</v>
      </c>
      <c r="D4691" s="463">
        <v>9386551</v>
      </c>
    </row>
    <row r="4692" spans="1:4">
      <c r="A4692" s="462">
        <v>14277</v>
      </c>
      <c r="B4692" s="276" t="s">
        <v>4693</v>
      </c>
      <c r="C4692" s="462" t="s">
        <v>27</v>
      </c>
      <c r="D4692" s="463">
        <v>2498232</v>
      </c>
    </row>
    <row r="4693" spans="1:4">
      <c r="A4693" s="462">
        <v>14278</v>
      </c>
      <c r="B4693" s="276" t="s">
        <v>4694</v>
      </c>
      <c r="C4693" s="462" t="s">
        <v>27</v>
      </c>
      <c r="D4693" s="463">
        <v>86908581</v>
      </c>
    </row>
    <row r="4694" spans="1:4">
      <c r="A4694" s="462">
        <v>14279</v>
      </c>
      <c r="B4694" s="276" t="s">
        <v>4695</v>
      </c>
      <c r="C4694" s="462" t="s">
        <v>27</v>
      </c>
      <c r="D4694" s="463">
        <v>771466</v>
      </c>
    </row>
    <row r="4695" spans="1:4">
      <c r="A4695" s="462">
        <v>14280</v>
      </c>
      <c r="B4695" s="276" t="s">
        <v>4696</v>
      </c>
      <c r="C4695" s="462" t="s">
        <v>27</v>
      </c>
      <c r="D4695" s="463">
        <v>188723</v>
      </c>
    </row>
    <row r="4696" spans="1:4">
      <c r="A4696" s="462">
        <v>14281</v>
      </c>
      <c r="B4696" s="276" t="s">
        <v>4697</v>
      </c>
      <c r="C4696" s="462" t="s">
        <v>27</v>
      </c>
      <c r="D4696" s="463">
        <v>3024322</v>
      </c>
    </row>
    <row r="4697" spans="1:4">
      <c r="A4697" s="462">
        <v>14282</v>
      </c>
      <c r="B4697" s="276" t="s">
        <v>4698</v>
      </c>
      <c r="C4697" s="462" t="s">
        <v>27</v>
      </c>
      <c r="D4697" s="463">
        <v>970253</v>
      </c>
    </row>
    <row r="4698" spans="1:4">
      <c r="A4698" s="462">
        <v>14283</v>
      </c>
      <c r="B4698" s="276" t="s">
        <v>4699</v>
      </c>
      <c r="C4698" s="462" t="s">
        <v>27</v>
      </c>
      <c r="D4698" s="463">
        <v>106902</v>
      </c>
    </row>
    <row r="4699" spans="1:4">
      <c r="A4699" s="462">
        <v>14284</v>
      </c>
      <c r="B4699" s="276" t="s">
        <v>4700</v>
      </c>
      <c r="C4699" s="462" t="s">
        <v>27</v>
      </c>
      <c r="D4699" s="463">
        <v>15855068</v>
      </c>
    </row>
    <row r="4700" spans="1:4">
      <c r="A4700" s="462">
        <v>14285</v>
      </c>
      <c r="B4700" s="276" t="s">
        <v>4701</v>
      </c>
      <c r="C4700" s="462" t="s">
        <v>27</v>
      </c>
      <c r="D4700" s="463">
        <v>796393</v>
      </c>
    </row>
    <row r="4701" spans="1:4">
      <c r="A4701" s="462">
        <v>14286</v>
      </c>
      <c r="B4701" s="276" t="s">
        <v>4702</v>
      </c>
      <c r="C4701" s="462" t="s">
        <v>30</v>
      </c>
      <c r="D4701" s="463">
        <v>126214</v>
      </c>
    </row>
    <row r="4702" spans="1:4">
      <c r="A4702" s="462">
        <v>14287</v>
      </c>
      <c r="B4702" s="276" t="s">
        <v>4703</v>
      </c>
      <c r="C4702" s="462" t="s">
        <v>30</v>
      </c>
      <c r="D4702" s="463">
        <v>211106</v>
      </c>
    </row>
    <row r="4703" spans="1:4">
      <c r="A4703" s="462">
        <v>14288</v>
      </c>
      <c r="B4703" s="276" t="s">
        <v>4704</v>
      </c>
      <c r="C4703" s="462" t="s">
        <v>30</v>
      </c>
      <c r="D4703" s="463">
        <v>1491745</v>
      </c>
    </row>
    <row r="4704" spans="1:4">
      <c r="A4704" s="462">
        <v>14289</v>
      </c>
      <c r="B4704" s="276" t="s">
        <v>4705</v>
      </c>
      <c r="C4704" s="462" t="s">
        <v>30</v>
      </c>
      <c r="D4704" s="463">
        <v>785206</v>
      </c>
    </row>
    <row r="4705" spans="1:4">
      <c r="A4705" s="462">
        <v>14290</v>
      </c>
      <c r="B4705" s="276" t="s">
        <v>4706</v>
      </c>
      <c r="C4705" s="462" t="s">
        <v>593</v>
      </c>
      <c r="D4705" s="463">
        <v>110502279</v>
      </c>
    </row>
    <row r="4706" spans="1:4">
      <c r="A4706" s="462">
        <v>14291</v>
      </c>
      <c r="B4706" s="276" t="s">
        <v>4707</v>
      </c>
      <c r="C4706" s="462" t="s">
        <v>593</v>
      </c>
      <c r="D4706" s="463">
        <v>1551379100</v>
      </c>
    </row>
    <row r="4707" spans="1:4">
      <c r="A4707" s="462">
        <v>14292</v>
      </c>
      <c r="B4707" s="276" t="s">
        <v>4708</v>
      </c>
      <c r="C4707" s="462" t="s">
        <v>27</v>
      </c>
      <c r="D4707" s="463">
        <v>443893</v>
      </c>
    </row>
    <row r="4708" spans="1:4">
      <c r="A4708" s="462">
        <v>14293</v>
      </c>
      <c r="B4708" s="276" t="s">
        <v>4709</v>
      </c>
      <c r="C4708" s="462" t="s">
        <v>27</v>
      </c>
      <c r="D4708" s="463">
        <v>274810</v>
      </c>
    </row>
    <row r="4709" spans="1:4">
      <c r="A4709" s="462">
        <v>14294</v>
      </c>
      <c r="B4709" s="276" t="s">
        <v>4710</v>
      </c>
      <c r="C4709" s="462" t="s">
        <v>44</v>
      </c>
      <c r="D4709" s="463">
        <v>782263</v>
      </c>
    </row>
    <row r="4710" spans="1:4">
      <c r="A4710" s="462">
        <v>14295</v>
      </c>
      <c r="B4710" s="276" t="s">
        <v>4711</v>
      </c>
      <c r="C4710" s="462" t="s">
        <v>44</v>
      </c>
      <c r="D4710" s="463">
        <v>444149</v>
      </c>
    </row>
    <row r="4711" spans="1:4">
      <c r="A4711" s="462">
        <v>14296</v>
      </c>
      <c r="B4711" s="276" t="s">
        <v>4712</v>
      </c>
      <c r="C4711" s="462" t="s">
        <v>27</v>
      </c>
      <c r="D4711" s="463">
        <v>113232</v>
      </c>
    </row>
    <row r="4712" spans="1:4">
      <c r="A4712" s="462">
        <v>14297</v>
      </c>
      <c r="B4712" s="276" t="s">
        <v>4713</v>
      </c>
      <c r="C4712" s="462" t="s">
        <v>27</v>
      </c>
      <c r="D4712" s="463">
        <v>124611</v>
      </c>
    </row>
    <row r="4713" spans="1:4">
      <c r="A4713" s="462">
        <v>14298</v>
      </c>
      <c r="B4713" s="276" t="s">
        <v>4714</v>
      </c>
      <c r="C4713" s="462" t="s">
        <v>27</v>
      </c>
      <c r="D4713" s="463">
        <v>0</v>
      </c>
    </row>
    <row r="4714" spans="1:4">
      <c r="A4714" s="462">
        <v>14299</v>
      </c>
      <c r="B4714" s="276" t="s">
        <v>4715</v>
      </c>
      <c r="C4714" s="462" t="s">
        <v>27</v>
      </c>
      <c r="D4714" s="463">
        <v>1174957</v>
      </c>
    </row>
    <row r="4715" spans="1:4">
      <c r="A4715" s="462">
        <v>14300</v>
      </c>
      <c r="B4715" s="276" t="s">
        <v>4716</v>
      </c>
      <c r="C4715" s="462" t="s">
        <v>27</v>
      </c>
      <c r="D4715" s="463">
        <v>540279</v>
      </c>
    </row>
    <row r="4716" spans="1:4">
      <c r="A4716" s="462">
        <v>14301</v>
      </c>
      <c r="B4716" s="276" t="s">
        <v>4717</v>
      </c>
      <c r="C4716" s="462" t="s">
        <v>27</v>
      </c>
      <c r="D4716" s="463">
        <v>839343</v>
      </c>
    </row>
    <row r="4717" spans="1:4">
      <c r="A4717" s="462">
        <v>14302</v>
      </c>
      <c r="B4717" s="276" t="s">
        <v>4718</v>
      </c>
      <c r="C4717" s="462" t="s">
        <v>27</v>
      </c>
      <c r="D4717" s="463">
        <v>182495</v>
      </c>
    </row>
    <row r="4718" spans="1:4">
      <c r="A4718" s="462">
        <v>14303</v>
      </c>
      <c r="B4718" s="276" t="s">
        <v>4719</v>
      </c>
      <c r="C4718" s="462" t="s">
        <v>27</v>
      </c>
      <c r="D4718" s="463">
        <v>192117</v>
      </c>
    </row>
    <row r="4719" spans="1:4">
      <c r="A4719" s="462">
        <v>14304</v>
      </c>
      <c r="B4719" s="276" t="s">
        <v>4720</v>
      </c>
      <c r="C4719" s="462" t="s">
        <v>27</v>
      </c>
      <c r="D4719" s="463">
        <v>275757</v>
      </c>
    </row>
    <row r="4720" spans="1:4">
      <c r="A4720" s="462">
        <v>14305</v>
      </c>
      <c r="B4720" s="276" t="s">
        <v>4721</v>
      </c>
      <c r="C4720" s="462" t="s">
        <v>27</v>
      </c>
      <c r="D4720" s="463">
        <v>0</v>
      </c>
    </row>
    <row r="4721" spans="1:4">
      <c r="A4721" s="462">
        <v>14306</v>
      </c>
      <c r="B4721" s="276" t="s">
        <v>4722</v>
      </c>
      <c r="C4721" s="462" t="s">
        <v>27</v>
      </c>
      <c r="D4721" s="463">
        <v>1014693</v>
      </c>
    </row>
    <row r="4722" spans="1:4">
      <c r="A4722" s="462">
        <v>14307</v>
      </c>
      <c r="B4722" s="276" t="s">
        <v>4723</v>
      </c>
      <c r="C4722" s="462" t="s">
        <v>27</v>
      </c>
      <c r="D4722" s="463">
        <v>3415145</v>
      </c>
    </row>
    <row r="4723" spans="1:4">
      <c r="A4723" s="462">
        <v>14308</v>
      </c>
      <c r="B4723" s="276" t="s">
        <v>4724</v>
      </c>
      <c r="C4723" s="462" t="s">
        <v>27</v>
      </c>
      <c r="D4723" s="463">
        <v>6592068</v>
      </c>
    </row>
    <row r="4724" spans="1:4">
      <c r="A4724" s="462">
        <v>14309</v>
      </c>
      <c r="B4724" s="276" t="s">
        <v>4725</v>
      </c>
      <c r="C4724" s="462" t="s">
        <v>30</v>
      </c>
      <c r="D4724" s="463">
        <v>96548</v>
      </c>
    </row>
    <row r="4725" spans="1:4">
      <c r="A4725" s="462">
        <v>14310</v>
      </c>
      <c r="B4725" s="276" t="s">
        <v>4726</v>
      </c>
      <c r="C4725" s="462" t="s">
        <v>30</v>
      </c>
      <c r="D4725" s="463">
        <v>112168</v>
      </c>
    </row>
    <row r="4726" spans="1:4">
      <c r="A4726" s="462">
        <v>14311</v>
      </c>
      <c r="B4726" s="276" t="s">
        <v>4727</v>
      </c>
      <c r="C4726" s="462" t="s">
        <v>27</v>
      </c>
      <c r="D4726" s="463">
        <v>66780</v>
      </c>
    </row>
    <row r="4727" spans="1:4">
      <c r="A4727" s="462">
        <v>14312</v>
      </c>
      <c r="B4727" s="276" t="s">
        <v>4728</v>
      </c>
      <c r="C4727" s="462" t="s">
        <v>27</v>
      </c>
      <c r="D4727" s="463">
        <v>0</v>
      </c>
    </row>
    <row r="4728" spans="1:4">
      <c r="A4728" s="462">
        <v>14313</v>
      </c>
      <c r="B4728" s="276" t="s">
        <v>4729</v>
      </c>
      <c r="C4728" s="462" t="s">
        <v>27</v>
      </c>
      <c r="D4728" s="463">
        <v>24424</v>
      </c>
    </row>
    <row r="4729" spans="1:4">
      <c r="A4729" s="462">
        <v>14314</v>
      </c>
      <c r="B4729" s="276" t="s">
        <v>4730</v>
      </c>
      <c r="C4729" s="462" t="s">
        <v>27</v>
      </c>
      <c r="D4729" s="463">
        <v>0</v>
      </c>
    </row>
    <row r="4730" spans="1:4">
      <c r="A4730" s="462">
        <v>14315</v>
      </c>
      <c r="B4730" s="276" t="s">
        <v>4731</v>
      </c>
      <c r="C4730" s="462" t="s">
        <v>27</v>
      </c>
      <c r="D4730" s="463">
        <v>57671</v>
      </c>
    </row>
    <row r="4731" spans="1:4">
      <c r="A4731" s="462">
        <v>14316</v>
      </c>
      <c r="B4731" s="276" t="s">
        <v>4732</v>
      </c>
      <c r="C4731" s="462" t="s">
        <v>27</v>
      </c>
      <c r="D4731" s="463">
        <v>11122</v>
      </c>
    </row>
    <row r="4732" spans="1:4">
      <c r="A4732" s="462">
        <v>14317</v>
      </c>
      <c r="B4732" s="276" t="s">
        <v>4733</v>
      </c>
      <c r="C4732" s="462" t="s">
        <v>30</v>
      </c>
      <c r="D4732" s="463">
        <v>30267</v>
      </c>
    </row>
    <row r="4733" spans="1:4">
      <c r="A4733" s="462">
        <v>14318</v>
      </c>
      <c r="B4733" s="276" t="s">
        <v>4734</v>
      </c>
      <c r="C4733" s="462" t="s">
        <v>30</v>
      </c>
      <c r="D4733" s="463">
        <v>22354</v>
      </c>
    </row>
    <row r="4734" spans="1:4">
      <c r="A4734" s="462">
        <v>14319</v>
      </c>
      <c r="B4734" s="276" t="s">
        <v>4735</v>
      </c>
      <c r="C4734" s="462" t="s">
        <v>30</v>
      </c>
      <c r="D4734" s="463">
        <v>37448</v>
      </c>
    </row>
    <row r="4735" spans="1:4">
      <c r="A4735" s="462">
        <v>14320</v>
      </c>
      <c r="B4735" s="276" t="s">
        <v>4736</v>
      </c>
      <c r="C4735" s="462" t="s">
        <v>30</v>
      </c>
      <c r="D4735" s="463">
        <v>70135</v>
      </c>
    </row>
    <row r="4736" spans="1:4">
      <c r="A4736" s="462">
        <v>14321</v>
      </c>
      <c r="B4736" s="276" t="s">
        <v>4737</v>
      </c>
      <c r="C4736" s="462" t="s">
        <v>30</v>
      </c>
      <c r="D4736" s="463">
        <v>29425</v>
      </c>
    </row>
    <row r="4737" spans="1:4">
      <c r="A4737" s="462">
        <v>14322</v>
      </c>
      <c r="B4737" s="276" t="s">
        <v>4738</v>
      </c>
      <c r="C4737" s="462" t="s">
        <v>27</v>
      </c>
      <c r="D4737" s="463">
        <v>726652</v>
      </c>
    </row>
    <row r="4738" spans="1:4">
      <c r="A4738" s="462">
        <v>14323</v>
      </c>
      <c r="B4738" s="276" t="s">
        <v>4739</v>
      </c>
      <c r="C4738" s="462" t="s">
        <v>27</v>
      </c>
      <c r="D4738" s="463">
        <v>1486369</v>
      </c>
    </row>
    <row r="4739" spans="1:4">
      <c r="A4739" s="462">
        <v>14324</v>
      </c>
      <c r="B4739" s="276" t="s">
        <v>4740</v>
      </c>
      <c r="C4739" s="462" t="s">
        <v>44</v>
      </c>
      <c r="D4739" s="463">
        <v>93172</v>
      </c>
    </row>
    <row r="4740" spans="1:4">
      <c r="A4740" s="462">
        <v>14325</v>
      </c>
      <c r="B4740" s="276" t="s">
        <v>4741</v>
      </c>
      <c r="C4740" s="462" t="s">
        <v>27</v>
      </c>
      <c r="D4740" s="463">
        <v>6869</v>
      </c>
    </row>
    <row r="4741" spans="1:4">
      <c r="A4741" s="462">
        <v>14326</v>
      </c>
      <c r="B4741" s="276" t="s">
        <v>4742</v>
      </c>
      <c r="C4741" s="462" t="s">
        <v>30</v>
      </c>
      <c r="D4741" s="463">
        <v>135836</v>
      </c>
    </row>
    <row r="4742" spans="1:4">
      <c r="A4742" s="462">
        <v>14327</v>
      </c>
      <c r="B4742" s="276" t="s">
        <v>4743</v>
      </c>
      <c r="C4742" s="462" t="s">
        <v>27</v>
      </c>
      <c r="D4742" s="463">
        <v>163135</v>
      </c>
    </row>
    <row r="4743" spans="1:4">
      <c r="A4743" s="462">
        <v>14328</v>
      </c>
      <c r="B4743" s="276" t="s">
        <v>4744</v>
      </c>
      <c r="C4743" s="462" t="s">
        <v>27</v>
      </c>
      <c r="D4743" s="463">
        <v>7857908</v>
      </c>
    </row>
    <row r="4744" spans="1:4">
      <c r="A4744" s="462">
        <v>14329</v>
      </c>
      <c r="B4744" s="276" t="s">
        <v>4745</v>
      </c>
      <c r="C4744" s="462" t="s">
        <v>27</v>
      </c>
      <c r="D4744" s="463">
        <v>618236</v>
      </c>
    </row>
    <row r="4745" spans="1:4">
      <c r="A4745" s="462">
        <v>14330</v>
      </c>
      <c r="B4745" s="276" t="s">
        <v>4746</v>
      </c>
      <c r="C4745" s="462" t="s">
        <v>30</v>
      </c>
      <c r="D4745" s="463">
        <v>10751</v>
      </c>
    </row>
    <row r="4746" spans="1:4">
      <c r="A4746" s="462">
        <v>14331</v>
      </c>
      <c r="B4746" s="276" t="s">
        <v>4747</v>
      </c>
      <c r="C4746" s="462" t="s">
        <v>30</v>
      </c>
      <c r="D4746" s="463">
        <v>5915</v>
      </c>
    </row>
    <row r="4747" spans="1:4">
      <c r="A4747" s="462">
        <v>14332</v>
      </c>
      <c r="B4747" s="276" t="s">
        <v>4748</v>
      </c>
      <c r="C4747" s="462" t="s">
        <v>27</v>
      </c>
      <c r="D4747" s="463">
        <v>5910</v>
      </c>
    </row>
    <row r="4748" spans="1:4">
      <c r="A4748" s="462">
        <v>14333</v>
      </c>
      <c r="B4748" s="276" t="s">
        <v>4749</v>
      </c>
      <c r="C4748" s="462" t="s">
        <v>27</v>
      </c>
      <c r="D4748" s="463">
        <v>9322</v>
      </c>
    </row>
    <row r="4749" spans="1:4">
      <c r="A4749" s="462">
        <v>14334</v>
      </c>
      <c r="B4749" s="276" t="s">
        <v>4750</v>
      </c>
      <c r="C4749" s="462" t="s">
        <v>27</v>
      </c>
      <c r="D4749" s="463">
        <v>1681743</v>
      </c>
    </row>
    <row r="4750" spans="1:4">
      <c r="A4750" s="462">
        <v>14335</v>
      </c>
      <c r="B4750" s="276" t="s">
        <v>4751</v>
      </c>
      <c r="C4750" s="462" t="s">
        <v>30</v>
      </c>
      <c r="D4750" s="463">
        <v>6945</v>
      </c>
    </row>
    <row r="4751" spans="1:4">
      <c r="A4751" s="462">
        <v>14336</v>
      </c>
      <c r="B4751" s="276" t="s">
        <v>4752</v>
      </c>
      <c r="C4751" s="462" t="s">
        <v>27</v>
      </c>
      <c r="D4751" s="463">
        <v>183015</v>
      </c>
    </row>
    <row r="4752" spans="1:4">
      <c r="A4752" s="462">
        <v>14337</v>
      </c>
      <c r="B4752" s="276" t="s">
        <v>4753</v>
      </c>
      <c r="C4752" s="462" t="s">
        <v>27</v>
      </c>
      <c r="D4752" s="463">
        <v>88776</v>
      </c>
    </row>
    <row r="4753" spans="1:4">
      <c r="A4753" s="462">
        <v>14338</v>
      </c>
      <c r="B4753" s="276" t="s">
        <v>4754</v>
      </c>
      <c r="C4753" s="462" t="s">
        <v>27</v>
      </c>
      <c r="D4753" s="463">
        <v>5271</v>
      </c>
    </row>
    <row r="4754" spans="1:4">
      <c r="A4754" s="462">
        <v>14339</v>
      </c>
      <c r="B4754" s="276" t="s">
        <v>4755</v>
      </c>
      <c r="C4754" s="462" t="s">
        <v>27</v>
      </c>
      <c r="D4754" s="463">
        <v>310895</v>
      </c>
    </row>
    <row r="4755" spans="1:4">
      <c r="A4755" s="462">
        <v>14340</v>
      </c>
      <c r="B4755" s="276" t="s">
        <v>4756</v>
      </c>
      <c r="C4755" s="462" t="s">
        <v>27</v>
      </c>
      <c r="D4755" s="463">
        <v>917855</v>
      </c>
    </row>
    <row r="4756" spans="1:4">
      <c r="A4756" s="462">
        <v>14341</v>
      </c>
      <c r="B4756" s="276" t="s">
        <v>4757</v>
      </c>
      <c r="C4756" s="462" t="s">
        <v>27</v>
      </c>
      <c r="D4756" s="463">
        <v>862682</v>
      </c>
    </row>
    <row r="4757" spans="1:4">
      <c r="A4757" s="462">
        <v>14342</v>
      </c>
      <c r="B4757" s="276" t="s">
        <v>4758</v>
      </c>
      <c r="C4757" s="462" t="s">
        <v>27</v>
      </c>
      <c r="D4757" s="463">
        <v>28795</v>
      </c>
    </row>
    <row r="4758" spans="1:4">
      <c r="A4758" s="462">
        <v>14343</v>
      </c>
      <c r="B4758" s="276" t="s">
        <v>4759</v>
      </c>
      <c r="C4758" s="462" t="s">
        <v>27</v>
      </c>
      <c r="D4758" s="463">
        <v>38828177</v>
      </c>
    </row>
    <row r="4759" spans="1:4">
      <c r="A4759" s="462">
        <v>14344</v>
      </c>
      <c r="B4759" s="276" t="s">
        <v>4760</v>
      </c>
      <c r="C4759" s="462" t="s">
        <v>27</v>
      </c>
      <c r="D4759" s="463">
        <v>15550647</v>
      </c>
    </row>
    <row r="4760" spans="1:4">
      <c r="A4760" s="462">
        <v>14345</v>
      </c>
      <c r="B4760" s="276" t="s">
        <v>4761</v>
      </c>
      <c r="C4760" s="462" t="s">
        <v>27</v>
      </c>
      <c r="D4760" s="463">
        <v>5174234</v>
      </c>
    </row>
    <row r="4761" spans="1:4">
      <c r="A4761" s="462">
        <v>14346</v>
      </c>
      <c r="B4761" s="276" t="s">
        <v>4762</v>
      </c>
      <c r="C4761" s="462" t="s">
        <v>30</v>
      </c>
      <c r="D4761" s="463">
        <v>1091382</v>
      </c>
    </row>
    <row r="4762" spans="1:4">
      <c r="A4762" s="462">
        <v>14347</v>
      </c>
      <c r="B4762" s="276" t="s">
        <v>4763</v>
      </c>
      <c r="C4762" s="462" t="s">
        <v>27</v>
      </c>
      <c r="D4762" s="463">
        <v>911024</v>
      </c>
    </row>
    <row r="4763" spans="1:4">
      <c r="A4763" s="462">
        <v>14348</v>
      </c>
      <c r="B4763" s="276" t="s">
        <v>4764</v>
      </c>
      <c r="C4763" s="462" t="s">
        <v>27</v>
      </c>
      <c r="D4763" s="463">
        <v>1150620</v>
      </c>
    </row>
    <row r="4764" spans="1:4">
      <c r="A4764" s="462">
        <v>14349</v>
      </c>
      <c r="B4764" s="276" t="s">
        <v>4765</v>
      </c>
      <c r="C4764" s="462" t="s">
        <v>27</v>
      </c>
      <c r="D4764" s="463">
        <v>95885</v>
      </c>
    </row>
    <row r="4765" spans="1:4">
      <c r="A4765" s="462">
        <v>14350</v>
      </c>
      <c r="B4765" s="276" t="s">
        <v>4766</v>
      </c>
      <c r="C4765" s="462" t="s">
        <v>27</v>
      </c>
      <c r="D4765" s="463">
        <v>3030</v>
      </c>
    </row>
    <row r="4766" spans="1:4">
      <c r="A4766" s="462">
        <v>14351</v>
      </c>
      <c r="B4766" s="276" t="s">
        <v>4767</v>
      </c>
      <c r="C4766" s="462" t="s">
        <v>27</v>
      </c>
      <c r="D4766" s="463">
        <v>1767059</v>
      </c>
    </row>
    <row r="4767" spans="1:4">
      <c r="A4767" s="462">
        <v>14352</v>
      </c>
      <c r="B4767" s="276" t="s">
        <v>4768</v>
      </c>
      <c r="C4767" s="462" t="s">
        <v>27</v>
      </c>
      <c r="D4767" s="463">
        <v>422920</v>
      </c>
    </row>
    <row r="4768" spans="1:4">
      <c r="A4768" s="462">
        <v>14353</v>
      </c>
      <c r="B4768" s="276" t="s">
        <v>4769</v>
      </c>
      <c r="C4768" s="462" t="s">
        <v>27</v>
      </c>
      <c r="D4768" s="463">
        <v>169318</v>
      </c>
    </row>
    <row r="4769" spans="1:4">
      <c r="A4769" s="462">
        <v>14354</v>
      </c>
      <c r="B4769" s="276" t="s">
        <v>4770</v>
      </c>
      <c r="C4769" s="462" t="s">
        <v>27</v>
      </c>
      <c r="D4769" s="463">
        <v>1936754</v>
      </c>
    </row>
    <row r="4770" spans="1:4">
      <c r="A4770" s="462">
        <v>14355</v>
      </c>
      <c r="B4770" s="276" t="s">
        <v>4771</v>
      </c>
      <c r="C4770" s="462" t="s">
        <v>27</v>
      </c>
      <c r="D4770" s="463">
        <v>1395961</v>
      </c>
    </row>
    <row r="4771" spans="1:4">
      <c r="A4771" s="462">
        <v>14356</v>
      </c>
      <c r="B4771" s="276" t="s">
        <v>4772</v>
      </c>
      <c r="C4771" s="462" t="s">
        <v>27</v>
      </c>
      <c r="D4771" s="463">
        <v>1084793</v>
      </c>
    </row>
    <row r="4772" spans="1:4">
      <c r="A4772" s="462">
        <v>14357</v>
      </c>
      <c r="B4772" s="276" t="s">
        <v>4773</v>
      </c>
      <c r="C4772" s="462" t="s">
        <v>27</v>
      </c>
      <c r="D4772" s="463">
        <v>554145</v>
      </c>
    </row>
    <row r="4773" spans="1:4">
      <c r="A4773" s="462">
        <v>14358</v>
      </c>
      <c r="B4773" s="276" t="s">
        <v>4774</v>
      </c>
      <c r="C4773" s="462" t="s">
        <v>27</v>
      </c>
      <c r="D4773" s="463">
        <v>10378566</v>
      </c>
    </row>
    <row r="4774" spans="1:4">
      <c r="A4774" s="462">
        <v>14359</v>
      </c>
      <c r="B4774" s="276" t="s">
        <v>4775</v>
      </c>
      <c r="C4774" s="462" t="s">
        <v>30</v>
      </c>
      <c r="D4774" s="463">
        <v>23491</v>
      </c>
    </row>
    <row r="4775" spans="1:4">
      <c r="A4775" s="462">
        <v>14360</v>
      </c>
      <c r="B4775" s="276" t="s">
        <v>4776</v>
      </c>
      <c r="C4775" s="462" t="s">
        <v>30</v>
      </c>
      <c r="D4775" s="463">
        <v>9071</v>
      </c>
    </row>
    <row r="4776" spans="1:4">
      <c r="A4776" s="462">
        <v>14361</v>
      </c>
      <c r="B4776" s="276" t="s">
        <v>4777</v>
      </c>
      <c r="C4776" s="462" t="s">
        <v>27</v>
      </c>
      <c r="D4776" s="463">
        <v>18402476</v>
      </c>
    </row>
    <row r="4777" spans="1:4">
      <c r="A4777" s="462">
        <v>14362</v>
      </c>
      <c r="B4777" s="276" t="s">
        <v>4778</v>
      </c>
      <c r="C4777" s="462" t="s">
        <v>27</v>
      </c>
      <c r="D4777" s="463">
        <v>3051432</v>
      </c>
    </row>
    <row r="4778" spans="1:4">
      <c r="A4778" s="462">
        <v>14363</v>
      </c>
      <c r="B4778" s="276" t="s">
        <v>4779</v>
      </c>
      <c r="C4778" s="462" t="s">
        <v>27</v>
      </c>
      <c r="D4778" s="463">
        <v>2655914</v>
      </c>
    </row>
    <row r="4779" spans="1:4">
      <c r="A4779" s="462">
        <v>14364</v>
      </c>
      <c r="B4779" s="276" t="s">
        <v>4780</v>
      </c>
      <c r="C4779" s="462" t="s">
        <v>27</v>
      </c>
      <c r="D4779" s="463">
        <v>903274</v>
      </c>
    </row>
    <row r="4780" spans="1:4">
      <c r="A4780" s="462">
        <v>14365</v>
      </c>
      <c r="B4780" s="276" t="s">
        <v>4781</v>
      </c>
      <c r="C4780" s="462" t="s">
        <v>27</v>
      </c>
      <c r="D4780" s="463">
        <v>2896120</v>
      </c>
    </row>
    <row r="4781" spans="1:4">
      <c r="A4781" s="462">
        <v>14366</v>
      </c>
      <c r="B4781" s="276" t="s">
        <v>4782</v>
      </c>
      <c r="C4781" s="462" t="s">
        <v>27</v>
      </c>
      <c r="D4781" s="463">
        <v>757149</v>
      </c>
    </row>
    <row r="4782" spans="1:4">
      <c r="A4782" s="462">
        <v>14367</v>
      </c>
      <c r="B4782" s="276" t="s">
        <v>4783</v>
      </c>
      <c r="C4782" s="462" t="s">
        <v>27</v>
      </c>
      <c r="D4782" s="463">
        <v>8166978</v>
      </c>
    </row>
    <row r="4783" spans="1:4">
      <c r="A4783" s="462">
        <v>14368</v>
      </c>
      <c r="B4783" s="276" t="s">
        <v>4784</v>
      </c>
      <c r="C4783" s="462" t="s">
        <v>27</v>
      </c>
      <c r="D4783" s="463">
        <v>226803</v>
      </c>
    </row>
    <row r="4784" spans="1:4">
      <c r="A4784" s="462">
        <v>14369</v>
      </c>
      <c r="B4784" s="276" t="s">
        <v>4785</v>
      </c>
      <c r="C4784" s="462" t="s">
        <v>27</v>
      </c>
      <c r="D4784" s="463">
        <v>272445</v>
      </c>
    </row>
    <row r="4785" spans="1:4">
      <c r="A4785" s="462">
        <v>14370</v>
      </c>
      <c r="B4785" s="276" t="s">
        <v>4786</v>
      </c>
      <c r="C4785" s="462" t="s">
        <v>27</v>
      </c>
      <c r="D4785" s="463">
        <v>371054</v>
      </c>
    </row>
    <row r="4786" spans="1:4">
      <c r="A4786" s="462">
        <v>14371</v>
      </c>
      <c r="B4786" s="276" t="s">
        <v>4787</v>
      </c>
      <c r="C4786" s="462" t="s">
        <v>27</v>
      </c>
      <c r="D4786" s="463">
        <v>1457004</v>
      </c>
    </row>
    <row r="4787" spans="1:4">
      <c r="A4787" s="462">
        <v>14372</v>
      </c>
      <c r="B4787" s="276" t="s">
        <v>4788</v>
      </c>
      <c r="C4787" s="462" t="s">
        <v>27</v>
      </c>
      <c r="D4787" s="463">
        <v>5217266</v>
      </c>
    </row>
    <row r="4788" spans="1:4">
      <c r="A4788" s="462">
        <v>14373</v>
      </c>
      <c r="B4788" s="276" t="s">
        <v>4789</v>
      </c>
      <c r="C4788" s="462" t="s">
        <v>27</v>
      </c>
      <c r="D4788" s="463">
        <v>15339563</v>
      </c>
    </row>
    <row r="4789" spans="1:4">
      <c r="A4789" s="462">
        <v>14374</v>
      </c>
      <c r="B4789" s="276" t="s">
        <v>4790</v>
      </c>
      <c r="C4789" s="462" t="s">
        <v>27</v>
      </c>
      <c r="D4789" s="463">
        <v>196150</v>
      </c>
    </row>
    <row r="4790" spans="1:4">
      <c r="A4790" s="462">
        <v>14375</v>
      </c>
      <c r="B4790" s="276" t="s">
        <v>4791</v>
      </c>
      <c r="C4790" s="462" t="s">
        <v>27</v>
      </c>
      <c r="D4790" s="463">
        <v>75648549</v>
      </c>
    </row>
    <row r="4791" spans="1:4">
      <c r="A4791" s="462">
        <v>14376</v>
      </c>
      <c r="B4791" s="276" t="s">
        <v>4792</v>
      </c>
      <c r="C4791" s="462" t="s">
        <v>27</v>
      </c>
      <c r="D4791" s="463">
        <v>29610731</v>
      </c>
    </row>
    <row r="4792" spans="1:4">
      <c r="A4792" s="462">
        <v>14377</v>
      </c>
      <c r="B4792" s="276" t="s">
        <v>4793</v>
      </c>
      <c r="C4792" s="462" t="s">
        <v>27</v>
      </c>
      <c r="D4792" s="463">
        <v>31141078</v>
      </c>
    </row>
    <row r="4793" spans="1:4">
      <c r="A4793" s="462">
        <v>14378</v>
      </c>
      <c r="B4793" s="276" t="s">
        <v>4794</v>
      </c>
      <c r="C4793" s="462" t="s">
        <v>27</v>
      </c>
      <c r="D4793" s="463">
        <v>71550</v>
      </c>
    </row>
    <row r="4794" spans="1:4">
      <c r="A4794" s="462">
        <v>14379</v>
      </c>
      <c r="B4794" s="276" t="s">
        <v>4795</v>
      </c>
      <c r="C4794" s="462" t="s">
        <v>593</v>
      </c>
      <c r="D4794" s="463">
        <v>110502279</v>
      </c>
    </row>
    <row r="4795" spans="1:4">
      <c r="A4795" s="462">
        <v>14380</v>
      </c>
      <c r="B4795" s="276" t="s">
        <v>4796</v>
      </c>
      <c r="C4795" s="462" t="s">
        <v>27</v>
      </c>
      <c r="D4795" s="463">
        <v>9537</v>
      </c>
    </row>
    <row r="4796" spans="1:4">
      <c r="A4796" s="462">
        <v>14381</v>
      </c>
      <c r="B4796" s="276" t="s">
        <v>4797</v>
      </c>
      <c r="C4796" s="462" t="s">
        <v>30</v>
      </c>
      <c r="D4796" s="463">
        <v>149978</v>
      </c>
    </row>
    <row r="4797" spans="1:4">
      <c r="A4797" s="462">
        <v>14382</v>
      </c>
      <c r="B4797" s="276" t="s">
        <v>4798</v>
      </c>
      <c r="C4797" s="462" t="s">
        <v>30</v>
      </c>
      <c r="D4797" s="463">
        <v>483271</v>
      </c>
    </row>
    <row r="4798" spans="1:4">
      <c r="A4798" s="462">
        <v>14383</v>
      </c>
      <c r="B4798" s="276" t="s">
        <v>4799</v>
      </c>
      <c r="C4798" s="462" t="s">
        <v>27</v>
      </c>
      <c r="D4798" s="463">
        <v>174744</v>
      </c>
    </row>
    <row r="4799" spans="1:4">
      <c r="A4799" s="462">
        <v>14384</v>
      </c>
      <c r="B4799" s="276" t="s">
        <v>4800</v>
      </c>
      <c r="C4799" s="462" t="s">
        <v>27</v>
      </c>
      <c r="D4799" s="463">
        <v>191683</v>
      </c>
    </row>
    <row r="4800" spans="1:4">
      <c r="A4800" s="462">
        <v>14385</v>
      </c>
      <c r="B4800" s="276" t="s">
        <v>4801</v>
      </c>
      <c r="C4800" s="462" t="s">
        <v>27</v>
      </c>
      <c r="D4800" s="463">
        <v>490471</v>
      </c>
    </row>
    <row r="4801" spans="1:4">
      <c r="A4801" s="462">
        <v>14386</v>
      </c>
      <c r="B4801" s="276" t="s">
        <v>4802</v>
      </c>
      <c r="C4801" s="462" t="s">
        <v>27</v>
      </c>
      <c r="D4801" s="463">
        <v>674823</v>
      </c>
    </row>
    <row r="4802" spans="1:4">
      <c r="A4802" s="462">
        <v>14387</v>
      </c>
      <c r="B4802" s="276" t="s">
        <v>4803</v>
      </c>
      <c r="C4802" s="462" t="s">
        <v>30</v>
      </c>
      <c r="D4802" s="463">
        <v>75411</v>
      </c>
    </row>
    <row r="4803" spans="1:4">
      <c r="A4803" s="462">
        <v>14388</v>
      </c>
      <c r="B4803" s="276" t="s">
        <v>4804</v>
      </c>
      <c r="C4803" s="462" t="s">
        <v>27</v>
      </c>
      <c r="D4803" s="463">
        <v>182127</v>
      </c>
    </row>
    <row r="4804" spans="1:4">
      <c r="A4804" s="462">
        <v>14389</v>
      </c>
      <c r="B4804" s="276" t="s">
        <v>4805</v>
      </c>
      <c r="C4804" s="462" t="s">
        <v>27</v>
      </c>
      <c r="D4804" s="463">
        <v>105625</v>
      </c>
    </row>
    <row r="4805" spans="1:4">
      <c r="A4805" s="462">
        <v>14390</v>
      </c>
      <c r="B4805" s="276" t="s">
        <v>4806</v>
      </c>
      <c r="C4805" s="462" t="s">
        <v>27</v>
      </c>
      <c r="D4805" s="463">
        <v>856787</v>
      </c>
    </row>
    <row r="4806" spans="1:4">
      <c r="A4806" s="462">
        <v>14391</v>
      </c>
      <c r="B4806" s="276" t="s">
        <v>4807</v>
      </c>
      <c r="C4806" s="462" t="s">
        <v>27</v>
      </c>
      <c r="D4806" s="463">
        <v>661122</v>
      </c>
    </row>
    <row r="4807" spans="1:4">
      <c r="A4807" s="462">
        <v>14392</v>
      </c>
      <c r="B4807" s="276" t="s">
        <v>4808</v>
      </c>
      <c r="C4807" s="462" t="s">
        <v>27</v>
      </c>
      <c r="D4807" s="463">
        <v>56668</v>
      </c>
    </row>
    <row r="4808" spans="1:4">
      <c r="A4808" s="462">
        <v>14393</v>
      </c>
      <c r="B4808" s="276" t="s">
        <v>4809</v>
      </c>
      <c r="C4808" s="462" t="s">
        <v>97</v>
      </c>
      <c r="D4808" s="463">
        <v>185076</v>
      </c>
    </row>
    <row r="4809" spans="1:4">
      <c r="A4809" s="462">
        <v>14394</v>
      </c>
      <c r="B4809" s="276" t="s">
        <v>4810</v>
      </c>
      <c r="C4809" s="462" t="s">
        <v>27</v>
      </c>
      <c r="D4809" s="463">
        <v>85192</v>
      </c>
    </row>
    <row r="4810" spans="1:4">
      <c r="A4810" s="462">
        <v>14395</v>
      </c>
      <c r="B4810" s="276" t="s">
        <v>4811</v>
      </c>
      <c r="C4810" s="462" t="s">
        <v>27</v>
      </c>
      <c r="D4810" s="463">
        <v>57135</v>
      </c>
    </row>
    <row r="4811" spans="1:4">
      <c r="A4811" s="462">
        <v>14396</v>
      </c>
      <c r="B4811" s="276" t="s">
        <v>4812</v>
      </c>
      <c r="C4811" s="462" t="s">
        <v>27</v>
      </c>
      <c r="D4811" s="463">
        <v>21002</v>
      </c>
    </row>
    <row r="4812" spans="1:4">
      <c r="A4812" s="462">
        <v>14397</v>
      </c>
      <c r="B4812" s="276" t="s">
        <v>4742</v>
      </c>
      <c r="C4812" s="462" t="s">
        <v>30</v>
      </c>
      <c r="D4812" s="463">
        <v>226913</v>
      </c>
    </row>
    <row r="4813" spans="1:4">
      <c r="A4813" s="462">
        <v>14398</v>
      </c>
      <c r="B4813" s="276" t="s">
        <v>4813</v>
      </c>
      <c r="C4813" s="462" t="s">
        <v>27</v>
      </c>
      <c r="D4813" s="463">
        <v>74586379</v>
      </c>
    </row>
    <row r="4814" spans="1:4">
      <c r="A4814" s="462">
        <v>14399</v>
      </c>
      <c r="B4814" s="276" t="s">
        <v>4814</v>
      </c>
      <c r="C4814" s="462" t="s">
        <v>27</v>
      </c>
      <c r="D4814" s="463">
        <v>53204523</v>
      </c>
    </row>
    <row r="4815" spans="1:4">
      <c r="A4815" s="462">
        <v>14400</v>
      </c>
      <c r="B4815" s="276" t="s">
        <v>4815</v>
      </c>
      <c r="C4815" s="462" t="s">
        <v>27</v>
      </c>
      <c r="D4815" s="463">
        <v>62409</v>
      </c>
    </row>
    <row r="4816" spans="1:4">
      <c r="A4816" s="462">
        <v>14401</v>
      </c>
      <c r="B4816" s="276" t="s">
        <v>4816</v>
      </c>
      <c r="C4816" s="462" t="s">
        <v>27</v>
      </c>
      <c r="D4816" s="463">
        <v>207879</v>
      </c>
    </row>
    <row r="4817" spans="1:4">
      <c r="A4817" s="462">
        <v>14402</v>
      </c>
      <c r="B4817" s="276" t="s">
        <v>4817</v>
      </c>
      <c r="C4817" s="462" t="s">
        <v>27</v>
      </c>
      <c r="D4817" s="463">
        <v>21599606</v>
      </c>
    </row>
    <row r="4818" spans="1:4">
      <c r="A4818" s="462">
        <v>14403</v>
      </c>
      <c r="B4818" s="276" t="s">
        <v>4818</v>
      </c>
      <c r="C4818" s="462" t="s">
        <v>27</v>
      </c>
      <c r="D4818" s="463">
        <v>109722350</v>
      </c>
    </row>
    <row r="4819" spans="1:4">
      <c r="A4819" s="462">
        <v>14404</v>
      </c>
      <c r="B4819" s="276" t="s">
        <v>4819</v>
      </c>
      <c r="C4819" s="462" t="s">
        <v>27</v>
      </c>
      <c r="D4819" s="463">
        <v>23917</v>
      </c>
    </row>
    <row r="4820" spans="1:4">
      <c r="A4820" s="462">
        <v>14405</v>
      </c>
      <c r="B4820" s="276" t="s">
        <v>4820</v>
      </c>
      <c r="C4820" s="462" t="s">
        <v>27</v>
      </c>
      <c r="D4820" s="463">
        <v>19424</v>
      </c>
    </row>
    <row r="4821" spans="1:4">
      <c r="A4821" s="462">
        <v>14406</v>
      </c>
      <c r="B4821" s="276" t="s">
        <v>4821</v>
      </c>
      <c r="C4821" s="462" t="s">
        <v>27</v>
      </c>
      <c r="D4821" s="463">
        <v>257580</v>
      </c>
    </row>
    <row r="4822" spans="1:4">
      <c r="A4822" s="462">
        <v>14407</v>
      </c>
      <c r="B4822" s="276" t="s">
        <v>4822</v>
      </c>
      <c r="C4822" s="462" t="s">
        <v>27</v>
      </c>
      <c r="D4822" s="463">
        <v>1484764</v>
      </c>
    </row>
    <row r="4823" spans="1:4">
      <c r="A4823" s="462">
        <v>14408</v>
      </c>
      <c r="B4823" s="276" t="s">
        <v>4823</v>
      </c>
      <c r="C4823" s="462" t="s">
        <v>27</v>
      </c>
      <c r="D4823" s="463">
        <v>12357687</v>
      </c>
    </row>
    <row r="4824" spans="1:4">
      <c r="A4824" s="462">
        <v>14409</v>
      </c>
      <c r="B4824" s="276" t="s">
        <v>4824</v>
      </c>
      <c r="C4824" s="462" t="s">
        <v>27</v>
      </c>
      <c r="D4824" s="463">
        <v>4659034</v>
      </c>
    </row>
    <row r="4825" spans="1:4">
      <c r="A4825" s="462">
        <v>14410</v>
      </c>
      <c r="B4825" s="276" t="s">
        <v>4825</v>
      </c>
      <c r="C4825" s="462" t="s">
        <v>27</v>
      </c>
      <c r="D4825" s="463">
        <v>3607102</v>
      </c>
    </row>
    <row r="4826" spans="1:4">
      <c r="A4826" s="462">
        <v>14411</v>
      </c>
      <c r="B4826" s="276" t="s">
        <v>4826</v>
      </c>
      <c r="C4826" s="462" t="s">
        <v>27</v>
      </c>
      <c r="D4826" s="463">
        <v>10961317</v>
      </c>
    </row>
    <row r="4827" spans="1:4">
      <c r="A4827" s="462">
        <v>14412</v>
      </c>
      <c r="B4827" s="276" t="s">
        <v>4827</v>
      </c>
      <c r="C4827" s="462" t="s">
        <v>27</v>
      </c>
      <c r="D4827" s="463">
        <v>13043967</v>
      </c>
    </row>
    <row r="4828" spans="1:4">
      <c r="A4828" s="462">
        <v>14413</v>
      </c>
      <c r="B4828" s="276" t="s">
        <v>4828</v>
      </c>
      <c r="C4828" s="462" t="s">
        <v>27</v>
      </c>
      <c r="D4828" s="463">
        <v>20225</v>
      </c>
    </row>
    <row r="4829" spans="1:4">
      <c r="A4829" s="462">
        <v>14414</v>
      </c>
      <c r="B4829" s="276" t="s">
        <v>4829</v>
      </c>
      <c r="C4829" s="462" t="s">
        <v>27</v>
      </c>
      <c r="D4829" s="463">
        <v>629735</v>
      </c>
    </row>
    <row r="4830" spans="1:4">
      <c r="A4830" s="462">
        <v>14415</v>
      </c>
      <c r="B4830" s="276" t="s">
        <v>4830</v>
      </c>
      <c r="C4830" s="462" t="s">
        <v>27</v>
      </c>
      <c r="D4830" s="463">
        <v>119650</v>
      </c>
    </row>
    <row r="4831" spans="1:4">
      <c r="A4831" s="462">
        <v>14416</v>
      </c>
      <c r="B4831" s="276" t="s">
        <v>4831</v>
      </c>
      <c r="C4831" s="462" t="s">
        <v>27</v>
      </c>
      <c r="D4831" s="463">
        <v>1026229</v>
      </c>
    </row>
    <row r="4832" spans="1:4">
      <c r="A4832" s="462">
        <v>14417</v>
      </c>
      <c r="B4832" s="276" t="s">
        <v>4832</v>
      </c>
      <c r="C4832" s="462" t="s">
        <v>27</v>
      </c>
      <c r="D4832" s="463">
        <v>16099958</v>
      </c>
    </row>
    <row r="4833" spans="1:4">
      <c r="A4833" s="462">
        <v>14418</v>
      </c>
      <c r="B4833" s="276" t="s">
        <v>4833</v>
      </c>
      <c r="C4833" s="462" t="s">
        <v>30</v>
      </c>
      <c r="D4833" s="463">
        <v>76181</v>
      </c>
    </row>
    <row r="4834" spans="1:4">
      <c r="A4834" s="462">
        <v>14419</v>
      </c>
      <c r="B4834" s="276" t="s">
        <v>4834</v>
      </c>
      <c r="C4834" s="462" t="s">
        <v>30</v>
      </c>
      <c r="D4834" s="463">
        <v>86069</v>
      </c>
    </row>
    <row r="4835" spans="1:4">
      <c r="A4835" s="462">
        <v>14420</v>
      </c>
      <c r="B4835" s="276" t="s">
        <v>4835</v>
      </c>
      <c r="C4835" s="462" t="s">
        <v>27</v>
      </c>
      <c r="D4835" s="463">
        <v>132545</v>
      </c>
    </row>
    <row r="4836" spans="1:4">
      <c r="A4836" s="462">
        <v>14421</v>
      </c>
      <c r="B4836" s="276" t="s">
        <v>4836</v>
      </c>
      <c r="C4836" s="462" t="s">
        <v>27</v>
      </c>
      <c r="D4836" s="463">
        <v>1820203</v>
      </c>
    </row>
    <row r="4837" spans="1:4">
      <c r="A4837" s="462">
        <v>14422</v>
      </c>
      <c r="B4837" s="276" t="s">
        <v>4837</v>
      </c>
      <c r="C4837" s="462" t="s">
        <v>97</v>
      </c>
      <c r="D4837" s="463">
        <v>13389961</v>
      </c>
    </row>
    <row r="4838" spans="1:4">
      <c r="A4838" s="462">
        <v>14423</v>
      </c>
      <c r="B4838" s="276" t="s">
        <v>4838</v>
      </c>
      <c r="C4838" s="462" t="s">
        <v>27</v>
      </c>
      <c r="D4838" s="463">
        <v>1090523</v>
      </c>
    </row>
    <row r="4839" spans="1:4">
      <c r="A4839" s="462">
        <v>14424</v>
      </c>
      <c r="B4839" s="276" t="s">
        <v>4839</v>
      </c>
      <c r="C4839" s="462" t="s">
        <v>27</v>
      </c>
      <c r="D4839" s="463">
        <v>0</v>
      </c>
    </row>
    <row r="4840" spans="1:4">
      <c r="A4840" s="462">
        <v>14425</v>
      </c>
      <c r="B4840" s="276" t="s">
        <v>4840</v>
      </c>
      <c r="C4840" s="462" t="s">
        <v>27</v>
      </c>
      <c r="D4840" s="463">
        <v>412790</v>
      </c>
    </row>
    <row r="4841" spans="1:4">
      <c r="A4841" s="462">
        <v>14426</v>
      </c>
      <c r="B4841" s="276" t="s">
        <v>4841</v>
      </c>
      <c r="C4841" s="462" t="s">
        <v>27</v>
      </c>
      <c r="D4841" s="463">
        <v>115521</v>
      </c>
    </row>
    <row r="4842" spans="1:4">
      <c r="A4842" s="462">
        <v>14427</v>
      </c>
      <c r="B4842" s="276" t="s">
        <v>4842</v>
      </c>
      <c r="C4842" s="462" t="s">
        <v>27</v>
      </c>
      <c r="D4842" s="463">
        <v>0</v>
      </c>
    </row>
    <row r="4843" spans="1:4">
      <c r="A4843" s="462">
        <v>14428</v>
      </c>
      <c r="B4843" s="276" t="s">
        <v>4843</v>
      </c>
      <c r="C4843" s="462" t="s">
        <v>27</v>
      </c>
      <c r="D4843" s="463">
        <v>2716</v>
      </c>
    </row>
    <row r="4844" spans="1:4">
      <c r="A4844" s="462">
        <v>14429</v>
      </c>
      <c r="B4844" s="276" t="s">
        <v>4844</v>
      </c>
      <c r="C4844" s="462" t="s">
        <v>27</v>
      </c>
      <c r="D4844" s="463">
        <v>25949</v>
      </c>
    </row>
    <row r="4845" spans="1:4">
      <c r="A4845" s="462">
        <v>14430</v>
      </c>
      <c r="B4845" s="276" t="s">
        <v>4845</v>
      </c>
      <c r="C4845" s="462" t="s">
        <v>27</v>
      </c>
      <c r="D4845" s="463">
        <v>28567275</v>
      </c>
    </row>
    <row r="4846" spans="1:4">
      <c r="A4846" s="462">
        <v>14431</v>
      </c>
      <c r="B4846" s="276" t="s">
        <v>4846</v>
      </c>
      <c r="C4846" s="462" t="s">
        <v>27</v>
      </c>
      <c r="D4846" s="463">
        <v>307850</v>
      </c>
    </row>
    <row r="4847" spans="1:4">
      <c r="A4847" s="462">
        <v>14432</v>
      </c>
      <c r="B4847" s="276" t="s">
        <v>4847</v>
      </c>
      <c r="C4847" s="462" t="s">
        <v>27</v>
      </c>
      <c r="D4847" s="463">
        <v>307850</v>
      </c>
    </row>
    <row r="4848" spans="1:4">
      <c r="A4848" s="462">
        <v>14433</v>
      </c>
      <c r="B4848" s="276" t="s">
        <v>4848</v>
      </c>
      <c r="C4848" s="462" t="s">
        <v>30</v>
      </c>
      <c r="D4848" s="463">
        <v>344068</v>
      </c>
    </row>
    <row r="4849" spans="1:4">
      <c r="A4849" s="462">
        <v>14434</v>
      </c>
      <c r="B4849" s="276" t="s">
        <v>4849</v>
      </c>
      <c r="C4849" s="462" t="s">
        <v>27</v>
      </c>
      <c r="D4849" s="463">
        <v>40580221</v>
      </c>
    </row>
    <row r="4850" spans="1:4">
      <c r="A4850" s="462">
        <v>14435</v>
      </c>
      <c r="B4850" s="276" t="s">
        <v>4850</v>
      </c>
      <c r="C4850" s="462" t="s">
        <v>27</v>
      </c>
      <c r="D4850" s="463">
        <v>556546</v>
      </c>
    </row>
    <row r="4851" spans="1:4">
      <c r="A4851" s="462">
        <v>14436</v>
      </c>
      <c r="B4851" s="276" t="s">
        <v>4851</v>
      </c>
      <c r="C4851" s="462" t="s">
        <v>27</v>
      </c>
      <c r="D4851" s="463">
        <v>1561540</v>
      </c>
    </row>
    <row r="4852" spans="1:4">
      <c r="A4852" s="462">
        <v>14437</v>
      </c>
      <c r="B4852" s="276" t="s">
        <v>4852</v>
      </c>
      <c r="C4852" s="462" t="s">
        <v>27</v>
      </c>
      <c r="D4852" s="463">
        <v>738301</v>
      </c>
    </row>
    <row r="4853" spans="1:4">
      <c r="A4853" s="462">
        <v>14438</v>
      </c>
      <c r="B4853" s="276" t="s">
        <v>4853</v>
      </c>
      <c r="C4853" s="462" t="s">
        <v>27</v>
      </c>
      <c r="D4853" s="463">
        <v>1097768</v>
      </c>
    </row>
    <row r="4854" spans="1:4">
      <c r="A4854" s="462">
        <v>14439</v>
      </c>
      <c r="B4854" s="276" t="s">
        <v>4854</v>
      </c>
      <c r="C4854" s="462" t="s">
        <v>27</v>
      </c>
      <c r="D4854" s="463">
        <v>725040</v>
      </c>
    </row>
    <row r="4855" spans="1:4">
      <c r="A4855" s="462">
        <v>14440</v>
      </c>
      <c r="B4855" s="276" t="s">
        <v>4855</v>
      </c>
      <c r="C4855" s="462" t="s">
        <v>27</v>
      </c>
      <c r="D4855" s="463">
        <v>6927740</v>
      </c>
    </row>
    <row r="4856" spans="1:4">
      <c r="A4856" s="462">
        <v>14441</v>
      </c>
      <c r="B4856" s="276" t="s">
        <v>4856</v>
      </c>
      <c r="C4856" s="462" t="s">
        <v>27</v>
      </c>
      <c r="D4856" s="463">
        <v>6019648</v>
      </c>
    </row>
    <row r="4857" spans="1:4">
      <c r="A4857" s="462">
        <v>14442</v>
      </c>
      <c r="B4857" s="276" t="s">
        <v>4857</v>
      </c>
      <c r="C4857" s="462" t="s">
        <v>30</v>
      </c>
      <c r="D4857" s="463">
        <v>212107</v>
      </c>
    </row>
    <row r="4858" spans="1:4">
      <c r="A4858" s="462">
        <v>14443</v>
      </c>
      <c r="B4858" s="276" t="s">
        <v>4858</v>
      </c>
      <c r="C4858" s="462" t="s">
        <v>44</v>
      </c>
      <c r="D4858" s="463">
        <v>260524</v>
      </c>
    </row>
    <row r="4859" spans="1:4">
      <c r="A4859" s="462">
        <v>14444</v>
      </c>
      <c r="B4859" s="276" t="s">
        <v>4859</v>
      </c>
      <c r="C4859" s="462" t="s">
        <v>44</v>
      </c>
      <c r="D4859" s="463">
        <v>248553</v>
      </c>
    </row>
    <row r="4860" spans="1:4">
      <c r="A4860" s="462">
        <v>14445</v>
      </c>
      <c r="B4860" s="276" t="s">
        <v>4860</v>
      </c>
      <c r="C4860" s="462" t="s">
        <v>44</v>
      </c>
      <c r="D4860" s="463">
        <v>200871</v>
      </c>
    </row>
    <row r="4861" spans="1:4">
      <c r="A4861" s="462">
        <v>14446</v>
      </c>
      <c r="B4861" s="276" t="s">
        <v>4861</v>
      </c>
      <c r="C4861" s="462" t="s">
        <v>44</v>
      </c>
      <c r="D4861" s="463">
        <v>172465</v>
      </c>
    </row>
    <row r="4862" spans="1:4">
      <c r="A4862" s="462">
        <v>14447</v>
      </c>
      <c r="B4862" s="276" t="s">
        <v>4862</v>
      </c>
      <c r="C4862" s="462" t="s">
        <v>44</v>
      </c>
      <c r="D4862" s="463">
        <v>280002</v>
      </c>
    </row>
    <row r="4863" spans="1:4">
      <c r="A4863" s="462">
        <v>14448</v>
      </c>
      <c r="B4863" s="276" t="s">
        <v>4863</v>
      </c>
      <c r="C4863" s="462" t="s">
        <v>44</v>
      </c>
      <c r="D4863" s="463">
        <v>260524</v>
      </c>
    </row>
    <row r="4864" spans="1:4">
      <c r="A4864" s="462">
        <v>14449</v>
      </c>
      <c r="B4864" s="276" t="s">
        <v>4864</v>
      </c>
      <c r="C4864" s="462" t="s">
        <v>44</v>
      </c>
      <c r="D4864" s="463">
        <v>248553</v>
      </c>
    </row>
    <row r="4865" spans="1:4">
      <c r="A4865" s="462">
        <v>14450</v>
      </c>
      <c r="B4865" s="276" t="s">
        <v>4865</v>
      </c>
      <c r="C4865" s="462" t="s">
        <v>44</v>
      </c>
      <c r="D4865" s="463">
        <v>200871</v>
      </c>
    </row>
    <row r="4866" spans="1:4">
      <c r="A4866" s="462">
        <v>14451</v>
      </c>
      <c r="B4866" s="276" t="s">
        <v>4866</v>
      </c>
      <c r="C4866" s="462" t="s">
        <v>44</v>
      </c>
      <c r="D4866" s="463">
        <v>172465</v>
      </c>
    </row>
    <row r="4867" spans="1:4">
      <c r="A4867" s="462">
        <v>14452</v>
      </c>
      <c r="B4867" s="276" t="s">
        <v>4867</v>
      </c>
      <c r="C4867" s="462" t="s">
        <v>27</v>
      </c>
      <c r="D4867" s="463">
        <v>80613</v>
      </c>
    </row>
    <row r="4868" spans="1:4">
      <c r="A4868" s="462">
        <v>14453</v>
      </c>
      <c r="B4868" s="276" t="s">
        <v>4868</v>
      </c>
      <c r="C4868" s="462" t="s">
        <v>27</v>
      </c>
      <c r="D4868" s="463">
        <v>1897115</v>
      </c>
    </row>
    <row r="4869" spans="1:4">
      <c r="A4869" s="462">
        <v>14454</v>
      </c>
      <c r="B4869" s="276" t="s">
        <v>4869</v>
      </c>
      <c r="C4869" s="462" t="s">
        <v>27</v>
      </c>
      <c r="D4869" s="463">
        <v>69769119</v>
      </c>
    </row>
    <row r="4870" spans="1:4">
      <c r="A4870" s="462">
        <v>14455</v>
      </c>
      <c r="B4870" s="276" t="s">
        <v>4870</v>
      </c>
      <c r="C4870" s="462" t="s">
        <v>27</v>
      </c>
      <c r="D4870" s="463">
        <v>306754470</v>
      </c>
    </row>
    <row r="4871" spans="1:4">
      <c r="A4871" s="462">
        <v>14456</v>
      </c>
      <c r="B4871" s="276" t="s">
        <v>4871</v>
      </c>
      <c r="C4871" s="462" t="s">
        <v>27</v>
      </c>
      <c r="D4871" s="463">
        <v>1929541</v>
      </c>
    </row>
    <row r="4872" spans="1:4">
      <c r="A4872" s="462">
        <v>14457</v>
      </c>
      <c r="B4872" s="276" t="s">
        <v>4872</v>
      </c>
      <c r="C4872" s="462" t="s">
        <v>27</v>
      </c>
      <c r="D4872" s="463">
        <v>1118998</v>
      </c>
    </row>
    <row r="4873" spans="1:4">
      <c r="A4873" s="462">
        <v>14458</v>
      </c>
      <c r="B4873" s="276" t="s">
        <v>4873</v>
      </c>
      <c r="C4873" s="462" t="s">
        <v>27</v>
      </c>
      <c r="D4873" s="463">
        <v>4598048</v>
      </c>
    </row>
    <row r="4874" spans="1:4">
      <c r="A4874" s="462">
        <v>14459</v>
      </c>
      <c r="B4874" s="276" t="s">
        <v>4874</v>
      </c>
      <c r="C4874" s="462" t="s">
        <v>27</v>
      </c>
      <c r="D4874" s="463">
        <v>11551229</v>
      </c>
    </row>
    <row r="4875" spans="1:4">
      <c r="A4875" s="462">
        <v>14460</v>
      </c>
      <c r="B4875" s="276" t="s">
        <v>4875</v>
      </c>
      <c r="C4875" s="462" t="s">
        <v>27</v>
      </c>
      <c r="D4875" s="463">
        <v>65004</v>
      </c>
    </row>
    <row r="4876" spans="1:4">
      <c r="A4876" s="462">
        <v>14461</v>
      </c>
      <c r="B4876" s="276" t="s">
        <v>4704</v>
      </c>
      <c r="C4876" s="462" t="s">
        <v>30</v>
      </c>
      <c r="D4876" s="463">
        <v>1698643</v>
      </c>
    </row>
    <row r="4877" spans="1:4">
      <c r="A4877" s="462">
        <v>14467</v>
      </c>
      <c r="B4877" s="276" t="s">
        <v>4876</v>
      </c>
      <c r="C4877" s="462" t="s">
        <v>27</v>
      </c>
      <c r="D4877" s="463">
        <v>11910710</v>
      </c>
    </row>
    <row r="4878" spans="1:4">
      <c r="A4878" s="462">
        <v>14468</v>
      </c>
      <c r="B4878" s="276" t="s">
        <v>4877</v>
      </c>
      <c r="C4878" s="462" t="s">
        <v>27</v>
      </c>
      <c r="D4878" s="463">
        <v>16498977</v>
      </c>
    </row>
    <row r="4879" spans="1:4">
      <c r="A4879" s="462">
        <v>14469</v>
      </c>
      <c r="B4879" s="276" t="s">
        <v>4878</v>
      </c>
      <c r="C4879" s="462" t="s">
        <v>27</v>
      </c>
      <c r="D4879" s="463">
        <v>47434174</v>
      </c>
    </row>
    <row r="4880" spans="1:4">
      <c r="A4880" s="462">
        <v>14470</v>
      </c>
      <c r="B4880" s="276" t="s">
        <v>4879</v>
      </c>
      <c r="C4880" s="462" t="s">
        <v>27</v>
      </c>
      <c r="D4880" s="463">
        <v>0</v>
      </c>
    </row>
    <row r="4881" spans="1:4">
      <c r="A4881" s="462">
        <v>14471</v>
      </c>
      <c r="B4881" s="276" t="s">
        <v>4880</v>
      </c>
      <c r="C4881" s="462" t="s">
        <v>27</v>
      </c>
      <c r="D4881" s="463">
        <v>935910267</v>
      </c>
    </row>
    <row r="4882" spans="1:4">
      <c r="A4882" s="462">
        <v>14472</v>
      </c>
      <c r="B4882" s="276" t="s">
        <v>4881</v>
      </c>
      <c r="C4882" s="462" t="s">
        <v>27</v>
      </c>
      <c r="D4882" s="463">
        <v>2881805</v>
      </c>
    </row>
    <row r="4883" spans="1:4">
      <c r="A4883" s="462">
        <v>14473</v>
      </c>
      <c r="B4883" s="276" t="s">
        <v>4882</v>
      </c>
      <c r="C4883" s="462" t="s">
        <v>27</v>
      </c>
      <c r="D4883" s="463">
        <v>93405</v>
      </c>
    </row>
    <row r="4884" spans="1:4">
      <c r="A4884" s="462">
        <v>14474</v>
      </c>
      <c r="B4884" s="276" t="s">
        <v>4883</v>
      </c>
      <c r="C4884" s="462" t="s">
        <v>27</v>
      </c>
      <c r="D4884" s="463">
        <v>5511887</v>
      </c>
    </row>
    <row r="4885" spans="1:4">
      <c r="A4885" s="462">
        <v>14475</v>
      </c>
      <c r="B4885" s="276" t="s">
        <v>4884</v>
      </c>
      <c r="C4885" s="462" t="s">
        <v>27</v>
      </c>
      <c r="D4885" s="463">
        <v>7269186</v>
      </c>
    </row>
    <row r="4886" spans="1:4">
      <c r="A4886" s="462">
        <v>14476</v>
      </c>
      <c r="B4886" s="276" t="s">
        <v>4885</v>
      </c>
      <c r="C4886" s="462" t="s">
        <v>27</v>
      </c>
      <c r="D4886" s="463">
        <v>77149986</v>
      </c>
    </row>
    <row r="4887" spans="1:4">
      <c r="A4887" s="462">
        <v>14477</v>
      </c>
      <c r="B4887" s="276" t="s">
        <v>4886</v>
      </c>
      <c r="C4887" s="462" t="s">
        <v>476</v>
      </c>
      <c r="D4887" s="463">
        <v>500177</v>
      </c>
    </row>
    <row r="4888" spans="1:4">
      <c r="A4888" s="462">
        <v>14478</v>
      </c>
      <c r="B4888" s="276" t="s">
        <v>4887</v>
      </c>
      <c r="C4888" s="462" t="s">
        <v>27</v>
      </c>
      <c r="D4888" s="463">
        <v>11033340</v>
      </c>
    </row>
    <row r="4889" spans="1:4">
      <c r="A4889" s="462">
        <v>14479</v>
      </c>
      <c r="B4889" s="276" t="s">
        <v>4888</v>
      </c>
      <c r="C4889" s="462" t="s">
        <v>27</v>
      </c>
      <c r="D4889" s="463">
        <v>26243897</v>
      </c>
    </row>
    <row r="4890" spans="1:4">
      <c r="A4890" s="462">
        <v>14480</v>
      </c>
      <c r="B4890" s="276" t="s">
        <v>4889</v>
      </c>
      <c r="C4890" s="462" t="s">
        <v>27</v>
      </c>
      <c r="D4890" s="463">
        <v>7298554</v>
      </c>
    </row>
    <row r="4891" spans="1:4">
      <c r="A4891" s="462">
        <v>14481</v>
      </c>
      <c r="B4891" s="276" t="s">
        <v>4890</v>
      </c>
      <c r="C4891" s="462" t="s">
        <v>27</v>
      </c>
      <c r="D4891" s="463">
        <v>3827575</v>
      </c>
    </row>
    <row r="4892" spans="1:4">
      <c r="A4892" s="462">
        <v>14482</v>
      </c>
      <c r="B4892" s="276" t="s">
        <v>4891</v>
      </c>
      <c r="C4892" s="462" t="s">
        <v>32</v>
      </c>
      <c r="D4892" s="463">
        <v>4379</v>
      </c>
    </row>
    <row r="4893" spans="1:4">
      <c r="A4893" s="462">
        <v>14483</v>
      </c>
      <c r="B4893" s="276" t="s">
        <v>4892</v>
      </c>
      <c r="C4893" s="462" t="s">
        <v>211</v>
      </c>
      <c r="D4893" s="463">
        <v>2744101</v>
      </c>
    </row>
    <row r="4894" spans="1:4">
      <c r="A4894" s="462">
        <v>14484</v>
      </c>
      <c r="B4894" s="276" t="s">
        <v>4893</v>
      </c>
      <c r="C4894" s="462" t="s">
        <v>211</v>
      </c>
      <c r="D4894" s="463">
        <v>2928096</v>
      </c>
    </row>
    <row r="4895" spans="1:4">
      <c r="A4895" s="462">
        <v>14485</v>
      </c>
      <c r="B4895" s="276" t="s">
        <v>4894</v>
      </c>
      <c r="C4895" s="462" t="s">
        <v>27</v>
      </c>
      <c r="D4895" s="463">
        <v>377249</v>
      </c>
    </row>
    <row r="4896" spans="1:4">
      <c r="A4896" s="462">
        <v>14487</v>
      </c>
      <c r="B4896" s="276" t="s">
        <v>4895</v>
      </c>
      <c r="C4896" s="462" t="s">
        <v>27</v>
      </c>
      <c r="D4896" s="463">
        <v>26386</v>
      </c>
    </row>
    <row r="4897" spans="1:4">
      <c r="A4897" s="462">
        <v>14488</v>
      </c>
      <c r="B4897" s="276" t="s">
        <v>4896</v>
      </c>
      <c r="C4897" s="462" t="s">
        <v>27</v>
      </c>
      <c r="D4897" s="463">
        <v>107350</v>
      </c>
    </row>
    <row r="4898" spans="1:4">
      <c r="A4898" s="462">
        <v>14489</v>
      </c>
      <c r="B4898" s="276" t="s">
        <v>4897</v>
      </c>
      <c r="C4898" s="462" t="s">
        <v>27</v>
      </c>
      <c r="D4898" s="463">
        <v>229155</v>
      </c>
    </row>
    <row r="4899" spans="1:4">
      <c r="A4899" s="462">
        <v>14490</v>
      </c>
      <c r="B4899" s="276" t="s">
        <v>4898</v>
      </c>
      <c r="C4899" s="462" t="s">
        <v>27</v>
      </c>
      <c r="D4899" s="463">
        <v>311569</v>
      </c>
    </row>
    <row r="4900" spans="1:4">
      <c r="A4900" s="462">
        <v>14491</v>
      </c>
      <c r="B4900" s="276" t="s">
        <v>4899</v>
      </c>
      <c r="C4900" s="462" t="s">
        <v>27</v>
      </c>
      <c r="D4900" s="463">
        <v>2685510</v>
      </c>
    </row>
    <row r="4901" spans="1:4">
      <c r="A4901" s="462">
        <v>14492</v>
      </c>
      <c r="B4901" s="276" t="s">
        <v>4900</v>
      </c>
      <c r="C4901" s="462" t="s">
        <v>211</v>
      </c>
      <c r="D4901" s="463">
        <v>14729721</v>
      </c>
    </row>
    <row r="4902" spans="1:4">
      <c r="A4902" s="462">
        <v>14493</v>
      </c>
      <c r="B4902" s="276" t="s">
        <v>4901</v>
      </c>
      <c r="C4902" s="462" t="s">
        <v>211</v>
      </c>
      <c r="D4902" s="463">
        <v>13815362</v>
      </c>
    </row>
    <row r="4903" spans="1:4">
      <c r="A4903" s="462">
        <v>14494</v>
      </c>
      <c r="B4903" s="276" t="s">
        <v>4902</v>
      </c>
      <c r="C4903" s="462" t="s">
        <v>211</v>
      </c>
      <c r="D4903" s="463">
        <v>8115933</v>
      </c>
    </row>
    <row r="4904" spans="1:4">
      <c r="A4904" s="462">
        <v>14495</v>
      </c>
      <c r="B4904" s="276" t="s">
        <v>4903</v>
      </c>
      <c r="C4904" s="462" t="s">
        <v>211</v>
      </c>
      <c r="D4904" s="463">
        <v>8232306</v>
      </c>
    </row>
    <row r="4905" spans="1:4">
      <c r="A4905" s="462">
        <v>14496</v>
      </c>
      <c r="B4905" s="276" t="s">
        <v>4904</v>
      </c>
      <c r="C4905" s="462" t="s">
        <v>211</v>
      </c>
      <c r="D4905" s="463">
        <v>7683691</v>
      </c>
    </row>
    <row r="4906" spans="1:4">
      <c r="A4906" s="462">
        <v>14497</v>
      </c>
      <c r="B4906" s="276" t="s">
        <v>4905</v>
      </c>
      <c r="C4906" s="462" t="s">
        <v>211</v>
      </c>
      <c r="D4906" s="463">
        <v>7251448</v>
      </c>
    </row>
    <row r="4907" spans="1:4">
      <c r="A4907" s="462">
        <v>14498</v>
      </c>
      <c r="B4907" s="276" t="s">
        <v>4906</v>
      </c>
      <c r="C4907" s="462" t="s">
        <v>211</v>
      </c>
      <c r="D4907" s="463">
        <v>7002077</v>
      </c>
    </row>
    <row r="4908" spans="1:4">
      <c r="A4908" s="462">
        <v>14499</v>
      </c>
      <c r="B4908" s="276" t="s">
        <v>4907</v>
      </c>
      <c r="C4908" s="462" t="s">
        <v>211</v>
      </c>
      <c r="D4908" s="463">
        <v>6569834</v>
      </c>
    </row>
    <row r="4909" spans="1:4">
      <c r="A4909" s="462">
        <v>14502</v>
      </c>
      <c r="B4909" s="276" t="s">
        <v>4908</v>
      </c>
      <c r="C4909" s="462" t="s">
        <v>30</v>
      </c>
      <c r="D4909" s="463">
        <v>0</v>
      </c>
    </row>
    <row r="4910" spans="1:4">
      <c r="A4910" s="462">
        <v>14503</v>
      </c>
      <c r="B4910" s="276" t="s">
        <v>4909</v>
      </c>
      <c r="C4910" s="462" t="s">
        <v>27</v>
      </c>
      <c r="D4910" s="463">
        <v>0</v>
      </c>
    </row>
    <row r="4911" spans="1:4">
      <c r="A4911" s="462">
        <v>14504</v>
      </c>
      <c r="B4911" s="276" t="s">
        <v>4910</v>
      </c>
      <c r="C4911" s="462" t="s">
        <v>27</v>
      </c>
      <c r="D4911" s="463">
        <v>0</v>
      </c>
    </row>
    <row r="4912" spans="1:4">
      <c r="A4912" s="462">
        <v>14505</v>
      </c>
      <c r="B4912" s="276" t="s">
        <v>4911</v>
      </c>
      <c r="C4912" s="462" t="s">
        <v>27</v>
      </c>
      <c r="D4912" s="463">
        <v>0</v>
      </c>
    </row>
    <row r="4913" spans="1:4">
      <c r="A4913" s="462">
        <v>14506</v>
      </c>
      <c r="B4913" s="276" t="s">
        <v>4912</v>
      </c>
      <c r="C4913" s="462" t="s">
        <v>27</v>
      </c>
      <c r="D4913" s="463">
        <v>0</v>
      </c>
    </row>
    <row r="4914" spans="1:4">
      <c r="A4914" s="462">
        <v>14507</v>
      </c>
      <c r="B4914" s="276" t="s">
        <v>4913</v>
      </c>
      <c r="C4914" s="462" t="s">
        <v>27</v>
      </c>
      <c r="D4914" s="463">
        <v>0</v>
      </c>
    </row>
    <row r="4915" spans="1:4">
      <c r="A4915" s="462">
        <v>14508</v>
      </c>
      <c r="B4915" s="276" t="s">
        <v>4914</v>
      </c>
      <c r="C4915" s="462" t="s">
        <v>27</v>
      </c>
      <c r="D4915" s="463">
        <v>0</v>
      </c>
    </row>
    <row r="4916" spans="1:4">
      <c r="A4916" s="462">
        <v>14509</v>
      </c>
      <c r="B4916" s="276" t="s">
        <v>4915</v>
      </c>
      <c r="C4916" s="462" t="s">
        <v>27</v>
      </c>
      <c r="D4916" s="463">
        <v>0</v>
      </c>
    </row>
    <row r="4917" spans="1:4">
      <c r="A4917" s="462">
        <v>14510</v>
      </c>
      <c r="B4917" s="276" t="s">
        <v>4916</v>
      </c>
      <c r="C4917" s="462" t="s">
        <v>27</v>
      </c>
      <c r="D4917" s="463">
        <v>0</v>
      </c>
    </row>
    <row r="4918" spans="1:4">
      <c r="A4918" s="462">
        <v>14511</v>
      </c>
      <c r="B4918" s="276" t="s">
        <v>4917</v>
      </c>
      <c r="C4918" s="462" t="s">
        <v>27</v>
      </c>
      <c r="D4918" s="463">
        <v>0</v>
      </c>
    </row>
    <row r="4919" spans="1:4">
      <c r="A4919" s="462">
        <v>14512</v>
      </c>
      <c r="B4919" s="276" t="s">
        <v>4918</v>
      </c>
      <c r="C4919" s="462" t="s">
        <v>27</v>
      </c>
      <c r="D4919" s="463">
        <v>0</v>
      </c>
    </row>
    <row r="4920" spans="1:4">
      <c r="A4920" s="462">
        <v>14513</v>
      </c>
      <c r="B4920" s="276" t="s">
        <v>4919</v>
      </c>
      <c r="C4920" s="462" t="s">
        <v>27</v>
      </c>
      <c r="D4920" s="463">
        <v>0</v>
      </c>
    </row>
    <row r="4921" spans="1:4">
      <c r="A4921" s="462">
        <v>14514</v>
      </c>
      <c r="B4921" s="276" t="s">
        <v>4920</v>
      </c>
      <c r="C4921" s="462" t="s">
        <v>27</v>
      </c>
      <c r="D4921" s="463">
        <v>0</v>
      </c>
    </row>
    <row r="4922" spans="1:4">
      <c r="A4922" s="462">
        <v>14515</v>
      </c>
      <c r="B4922" s="276" t="s">
        <v>4921</v>
      </c>
      <c r="C4922" s="462" t="s">
        <v>27</v>
      </c>
      <c r="D4922" s="463">
        <v>0</v>
      </c>
    </row>
    <row r="4923" spans="1:4">
      <c r="A4923" s="462">
        <v>14516</v>
      </c>
      <c r="B4923" s="276" t="s">
        <v>4922</v>
      </c>
      <c r="C4923" s="462" t="s">
        <v>27</v>
      </c>
      <c r="D4923" s="463">
        <v>0</v>
      </c>
    </row>
    <row r="4924" spans="1:4">
      <c r="A4924" s="462">
        <v>14517</v>
      </c>
      <c r="B4924" s="276" t="s">
        <v>4923</v>
      </c>
      <c r="C4924" s="462" t="s">
        <v>27</v>
      </c>
      <c r="D4924" s="463">
        <v>0</v>
      </c>
    </row>
    <row r="4925" spans="1:4">
      <c r="A4925" s="462">
        <v>14518</v>
      </c>
      <c r="B4925" s="276" t="s">
        <v>4924</v>
      </c>
      <c r="C4925" s="462" t="s">
        <v>27</v>
      </c>
      <c r="D4925" s="463">
        <v>0</v>
      </c>
    </row>
    <row r="4926" spans="1:4">
      <c r="A4926" s="462">
        <v>14519</v>
      </c>
      <c r="B4926" s="276" t="s">
        <v>4925</v>
      </c>
      <c r="C4926" s="462" t="s">
        <v>44</v>
      </c>
      <c r="D4926" s="463">
        <v>0</v>
      </c>
    </row>
    <row r="4927" spans="1:4">
      <c r="A4927" s="462">
        <v>14520</v>
      </c>
      <c r="B4927" s="276" t="s">
        <v>4926</v>
      </c>
      <c r="C4927" s="462" t="s">
        <v>27</v>
      </c>
      <c r="D4927" s="463">
        <v>0</v>
      </c>
    </row>
    <row r="4928" spans="1:4">
      <c r="A4928" s="462">
        <v>14521</v>
      </c>
      <c r="B4928" s="276" t="s">
        <v>4927</v>
      </c>
      <c r="C4928" s="462" t="s">
        <v>27</v>
      </c>
      <c r="D4928" s="463">
        <v>0</v>
      </c>
    </row>
    <row r="4929" spans="1:4">
      <c r="A4929" s="462">
        <v>14522</v>
      </c>
      <c r="B4929" s="276" t="s">
        <v>4928</v>
      </c>
      <c r="C4929" s="462" t="s">
        <v>27</v>
      </c>
      <c r="D4929" s="463">
        <v>0</v>
      </c>
    </row>
    <row r="4930" spans="1:4">
      <c r="A4930" s="462">
        <v>14523</v>
      </c>
      <c r="B4930" s="276" t="s">
        <v>4929</v>
      </c>
      <c r="C4930" s="462" t="s">
        <v>27</v>
      </c>
      <c r="D4930" s="463">
        <v>0</v>
      </c>
    </row>
    <row r="4931" spans="1:4">
      <c r="A4931" s="462">
        <v>14524</v>
      </c>
      <c r="B4931" s="276" t="s">
        <v>4930</v>
      </c>
      <c r="C4931" s="462" t="s">
        <v>27</v>
      </c>
      <c r="D4931" s="463">
        <v>0</v>
      </c>
    </row>
    <row r="4932" spans="1:4">
      <c r="A4932" s="462">
        <v>14525</v>
      </c>
      <c r="B4932" s="276" t="s">
        <v>4931</v>
      </c>
      <c r="C4932" s="462" t="s">
        <v>27</v>
      </c>
      <c r="D4932" s="463">
        <v>0</v>
      </c>
    </row>
    <row r="4933" spans="1:4">
      <c r="A4933" s="462">
        <v>14526</v>
      </c>
      <c r="B4933" s="276" t="s">
        <v>4932</v>
      </c>
      <c r="C4933" s="462" t="s">
        <v>27</v>
      </c>
      <c r="D4933" s="463">
        <v>0</v>
      </c>
    </row>
    <row r="4934" spans="1:4">
      <c r="A4934" s="462">
        <v>14527</v>
      </c>
      <c r="B4934" s="276" t="s">
        <v>4933</v>
      </c>
      <c r="C4934" s="462" t="s">
        <v>27</v>
      </c>
      <c r="D4934" s="463">
        <v>0</v>
      </c>
    </row>
    <row r="4935" spans="1:4">
      <c r="A4935" s="462">
        <v>14528</v>
      </c>
      <c r="B4935" s="276" t="s">
        <v>4934</v>
      </c>
      <c r="C4935" s="462" t="s">
        <v>27</v>
      </c>
      <c r="D4935" s="463">
        <v>0</v>
      </c>
    </row>
    <row r="4936" spans="1:4">
      <c r="A4936" s="462">
        <v>14529</v>
      </c>
      <c r="B4936" s="276" t="s">
        <v>4935</v>
      </c>
      <c r="C4936" s="462" t="s">
        <v>30</v>
      </c>
      <c r="D4936" s="463">
        <v>0</v>
      </c>
    </row>
    <row r="4937" spans="1:4">
      <c r="A4937" s="462">
        <v>14530</v>
      </c>
      <c r="B4937" s="276" t="s">
        <v>4936</v>
      </c>
      <c r="C4937" s="462" t="s">
        <v>30</v>
      </c>
      <c r="D4937" s="463">
        <v>0</v>
      </c>
    </row>
    <row r="4938" spans="1:4">
      <c r="A4938" s="462">
        <v>14531</v>
      </c>
      <c r="B4938" s="276" t="s">
        <v>4937</v>
      </c>
      <c r="C4938" s="462" t="s">
        <v>27</v>
      </c>
      <c r="D4938" s="463">
        <v>0</v>
      </c>
    </row>
    <row r="4939" spans="1:4">
      <c r="A4939" s="462">
        <v>14532</v>
      </c>
      <c r="B4939" s="276" t="s">
        <v>4938</v>
      </c>
      <c r="C4939" s="462" t="s">
        <v>44</v>
      </c>
      <c r="D4939" s="463">
        <v>0</v>
      </c>
    </row>
    <row r="4940" spans="1:4">
      <c r="A4940" s="462">
        <v>14533</v>
      </c>
      <c r="B4940" s="276" t="s">
        <v>4939</v>
      </c>
      <c r="C4940" s="462" t="s">
        <v>44</v>
      </c>
      <c r="D4940" s="463">
        <v>0</v>
      </c>
    </row>
    <row r="4941" spans="1:4">
      <c r="A4941" s="462">
        <v>14534</v>
      </c>
      <c r="B4941" s="276" t="s">
        <v>4940</v>
      </c>
      <c r="C4941" s="462" t="s">
        <v>44</v>
      </c>
      <c r="D4941" s="463">
        <v>0</v>
      </c>
    </row>
    <row r="4942" spans="1:4">
      <c r="A4942" s="462">
        <v>14535</v>
      </c>
      <c r="B4942" s="276" t="s">
        <v>4941</v>
      </c>
      <c r="C4942" s="462" t="s">
        <v>27</v>
      </c>
      <c r="D4942" s="463">
        <v>0</v>
      </c>
    </row>
    <row r="4943" spans="1:4">
      <c r="A4943" s="462">
        <v>14536</v>
      </c>
      <c r="B4943" s="276" t="s">
        <v>4942</v>
      </c>
      <c r="C4943" s="462" t="s">
        <v>27</v>
      </c>
      <c r="D4943" s="463">
        <v>0</v>
      </c>
    </row>
    <row r="4944" spans="1:4">
      <c r="A4944" s="462">
        <v>14537</v>
      </c>
      <c r="B4944" s="276" t="s">
        <v>4943</v>
      </c>
      <c r="C4944" s="462" t="s">
        <v>27</v>
      </c>
      <c r="D4944" s="463">
        <v>0</v>
      </c>
    </row>
    <row r="4945" spans="1:4">
      <c r="A4945" s="462">
        <v>14538</v>
      </c>
      <c r="B4945" s="276" t="s">
        <v>4944</v>
      </c>
      <c r="C4945" s="462" t="s">
        <v>27</v>
      </c>
      <c r="D4945" s="463">
        <v>0</v>
      </c>
    </row>
    <row r="4946" spans="1:4">
      <c r="A4946" s="462">
        <v>14539</v>
      </c>
      <c r="B4946" s="276" t="s">
        <v>4945</v>
      </c>
      <c r="C4946" s="462" t="s">
        <v>27</v>
      </c>
      <c r="D4946" s="463">
        <v>0</v>
      </c>
    </row>
    <row r="4947" spans="1:4">
      <c r="A4947" s="462">
        <v>14540</v>
      </c>
      <c r="B4947" s="276" t="s">
        <v>4946</v>
      </c>
      <c r="C4947" s="462" t="s">
        <v>27</v>
      </c>
      <c r="D4947" s="463">
        <v>0</v>
      </c>
    </row>
    <row r="4948" spans="1:4">
      <c r="A4948" s="462">
        <v>14541</v>
      </c>
      <c r="B4948" s="276" t="s">
        <v>4947</v>
      </c>
      <c r="C4948" s="462" t="s">
        <v>30</v>
      </c>
      <c r="D4948" s="463">
        <v>0</v>
      </c>
    </row>
    <row r="4949" spans="1:4">
      <c r="A4949" s="462">
        <v>14542</v>
      </c>
      <c r="B4949" s="276" t="s">
        <v>4948</v>
      </c>
      <c r="C4949" s="462" t="s">
        <v>30</v>
      </c>
      <c r="D4949" s="463">
        <v>0</v>
      </c>
    </row>
    <row r="4950" spans="1:4">
      <c r="A4950" s="462">
        <v>14543</v>
      </c>
      <c r="B4950" s="276" t="s">
        <v>4949</v>
      </c>
      <c r="C4950" s="462" t="s">
        <v>27</v>
      </c>
      <c r="D4950" s="463">
        <v>0</v>
      </c>
    </row>
    <row r="4951" spans="1:4">
      <c r="A4951" s="462">
        <v>14544</v>
      </c>
      <c r="B4951" s="276" t="s">
        <v>4950</v>
      </c>
      <c r="C4951" s="462" t="s">
        <v>27</v>
      </c>
      <c r="D4951" s="463">
        <v>0</v>
      </c>
    </row>
    <row r="4952" spans="1:4">
      <c r="A4952" s="462">
        <v>14545</v>
      </c>
      <c r="B4952" s="276" t="s">
        <v>4951</v>
      </c>
      <c r="C4952" s="462" t="s">
        <v>27</v>
      </c>
      <c r="D4952" s="463">
        <v>0</v>
      </c>
    </row>
    <row r="4953" spans="1:4">
      <c r="A4953" s="462">
        <v>14546</v>
      </c>
      <c r="B4953" s="276" t="s">
        <v>4952</v>
      </c>
      <c r="C4953" s="462" t="s">
        <v>27</v>
      </c>
      <c r="D4953" s="463">
        <v>0</v>
      </c>
    </row>
    <row r="4954" spans="1:4">
      <c r="A4954" s="462">
        <v>14547</v>
      </c>
      <c r="B4954" s="276" t="s">
        <v>4953</v>
      </c>
      <c r="C4954" s="462" t="s">
        <v>27</v>
      </c>
      <c r="D4954" s="463">
        <v>0</v>
      </c>
    </row>
    <row r="4955" spans="1:4">
      <c r="A4955" s="462">
        <v>14548</v>
      </c>
      <c r="B4955" s="276" t="s">
        <v>4954</v>
      </c>
      <c r="C4955" s="462" t="s">
        <v>27</v>
      </c>
      <c r="D4955" s="463">
        <v>0</v>
      </c>
    </row>
    <row r="4956" spans="1:4">
      <c r="A4956" s="462">
        <v>14549</v>
      </c>
      <c r="B4956" s="276" t="s">
        <v>4955</v>
      </c>
      <c r="C4956" s="462" t="s">
        <v>32</v>
      </c>
      <c r="D4956" s="463">
        <v>0</v>
      </c>
    </row>
    <row r="4957" spans="1:4">
      <c r="A4957" s="462">
        <v>14551</v>
      </c>
      <c r="B4957" s="276" t="s">
        <v>4956</v>
      </c>
      <c r="C4957" s="462" t="s">
        <v>30</v>
      </c>
      <c r="D4957" s="463">
        <v>0</v>
      </c>
    </row>
    <row r="4958" spans="1:4">
      <c r="A4958" s="462">
        <v>14552</v>
      </c>
      <c r="B4958" s="276" t="s">
        <v>4957</v>
      </c>
      <c r="C4958" s="462" t="s">
        <v>30</v>
      </c>
      <c r="D4958" s="463">
        <v>0</v>
      </c>
    </row>
    <row r="4959" spans="1:4">
      <c r="A4959" s="462">
        <v>14553</v>
      </c>
      <c r="B4959" s="276" t="s">
        <v>4958</v>
      </c>
      <c r="C4959" s="462" t="s">
        <v>27</v>
      </c>
      <c r="D4959" s="463">
        <v>0</v>
      </c>
    </row>
    <row r="4960" spans="1:4">
      <c r="A4960" s="462">
        <v>14554</v>
      </c>
      <c r="B4960" s="276" t="s">
        <v>4959</v>
      </c>
      <c r="C4960" s="462" t="s">
        <v>30</v>
      </c>
      <c r="D4960" s="463">
        <v>0</v>
      </c>
    </row>
    <row r="4961" spans="1:4">
      <c r="A4961" s="462">
        <v>14555</v>
      </c>
      <c r="B4961" s="276" t="s">
        <v>4960</v>
      </c>
      <c r="C4961" s="462" t="s">
        <v>44</v>
      </c>
      <c r="D4961" s="463">
        <v>0</v>
      </c>
    </row>
    <row r="4962" spans="1:4">
      <c r="A4962" s="462">
        <v>14556</v>
      </c>
      <c r="B4962" s="276" t="s">
        <v>4961</v>
      </c>
      <c r="C4962" s="462" t="s">
        <v>30</v>
      </c>
      <c r="D4962" s="463">
        <v>0</v>
      </c>
    </row>
    <row r="4963" spans="1:4">
      <c r="A4963" s="462">
        <v>14557</v>
      </c>
      <c r="B4963" s="276" t="s">
        <v>4962</v>
      </c>
      <c r="C4963" s="462" t="s">
        <v>30</v>
      </c>
      <c r="D4963" s="463">
        <v>0</v>
      </c>
    </row>
    <row r="4964" spans="1:4">
      <c r="A4964" s="462">
        <v>14558</v>
      </c>
      <c r="B4964" s="276" t="s">
        <v>4963</v>
      </c>
      <c r="C4964" s="462" t="s">
        <v>27</v>
      </c>
      <c r="D4964" s="463">
        <v>0</v>
      </c>
    </row>
    <row r="4965" spans="1:4">
      <c r="A4965" s="462">
        <v>14559</v>
      </c>
      <c r="B4965" s="276" t="s">
        <v>4964</v>
      </c>
      <c r="C4965" s="462" t="s">
        <v>27</v>
      </c>
      <c r="D4965" s="463">
        <v>0</v>
      </c>
    </row>
    <row r="4966" spans="1:4">
      <c r="A4966" s="462">
        <v>14560</v>
      </c>
      <c r="B4966" s="276" t="s">
        <v>4965</v>
      </c>
      <c r="C4966" s="462" t="s">
        <v>27</v>
      </c>
      <c r="D4966" s="463">
        <v>0</v>
      </c>
    </row>
    <row r="4967" spans="1:4">
      <c r="A4967" s="462">
        <v>14561</v>
      </c>
      <c r="B4967" s="276" t="s">
        <v>4966</v>
      </c>
      <c r="C4967" s="462" t="s">
        <v>27</v>
      </c>
      <c r="D4967" s="463">
        <v>0</v>
      </c>
    </row>
    <row r="4968" spans="1:4">
      <c r="A4968" s="462">
        <v>14562</v>
      </c>
      <c r="B4968" s="276" t="s">
        <v>4967</v>
      </c>
      <c r="C4968" s="462" t="s">
        <v>30</v>
      </c>
      <c r="D4968" s="463">
        <v>0</v>
      </c>
    </row>
    <row r="4969" spans="1:4">
      <c r="A4969" s="462">
        <v>14563</v>
      </c>
      <c r="B4969" s="276" t="s">
        <v>4968</v>
      </c>
      <c r="C4969" s="462" t="s">
        <v>30</v>
      </c>
      <c r="D4969" s="463">
        <v>0</v>
      </c>
    </row>
    <row r="4970" spans="1:4">
      <c r="A4970" s="462">
        <v>14564</v>
      </c>
      <c r="B4970" s="276" t="s">
        <v>4969</v>
      </c>
      <c r="C4970" s="462" t="s">
        <v>27</v>
      </c>
      <c r="D4970" s="463">
        <v>0</v>
      </c>
    </row>
    <row r="4971" spans="1:4">
      <c r="A4971" s="462">
        <v>14565</v>
      </c>
      <c r="B4971" s="276" t="s">
        <v>4970</v>
      </c>
      <c r="C4971" s="462" t="s">
        <v>27</v>
      </c>
      <c r="D4971" s="463">
        <v>0</v>
      </c>
    </row>
    <row r="4972" spans="1:4">
      <c r="A4972" s="462">
        <v>14566</v>
      </c>
      <c r="B4972" s="276" t="s">
        <v>4971</v>
      </c>
      <c r="C4972" s="462" t="s">
        <v>27</v>
      </c>
      <c r="D4972" s="463">
        <v>0</v>
      </c>
    </row>
    <row r="4973" spans="1:4">
      <c r="A4973" s="462">
        <v>14567</v>
      </c>
      <c r="B4973" s="276" t="s">
        <v>4972</v>
      </c>
      <c r="C4973" s="462" t="s">
        <v>27</v>
      </c>
      <c r="D4973" s="463">
        <v>0</v>
      </c>
    </row>
    <row r="4974" spans="1:4">
      <c r="A4974" s="462">
        <v>14568</v>
      </c>
      <c r="B4974" s="276" t="s">
        <v>4973</v>
      </c>
      <c r="C4974" s="462" t="s">
        <v>27</v>
      </c>
      <c r="D4974" s="463">
        <v>0</v>
      </c>
    </row>
    <row r="4975" spans="1:4">
      <c r="A4975" s="462">
        <v>14569</v>
      </c>
      <c r="B4975" s="276" t="s">
        <v>4974</v>
      </c>
      <c r="C4975" s="462" t="s">
        <v>27</v>
      </c>
      <c r="D4975" s="463">
        <v>0</v>
      </c>
    </row>
    <row r="4976" spans="1:4">
      <c r="A4976" s="462">
        <v>14570</v>
      </c>
      <c r="B4976" s="276" t="s">
        <v>4975</v>
      </c>
      <c r="C4976" s="462" t="s">
        <v>27</v>
      </c>
      <c r="D4976" s="463">
        <v>0</v>
      </c>
    </row>
    <row r="4977" spans="1:4">
      <c r="A4977" s="462">
        <v>14571</v>
      </c>
      <c r="B4977" s="276" t="s">
        <v>4976</v>
      </c>
      <c r="C4977" s="462" t="s">
        <v>27</v>
      </c>
      <c r="D4977" s="463">
        <v>0</v>
      </c>
    </row>
    <row r="4978" spans="1:4">
      <c r="A4978" s="462">
        <v>14572</v>
      </c>
      <c r="B4978" s="276" t="s">
        <v>4977</v>
      </c>
      <c r="C4978" s="462" t="s">
        <v>27</v>
      </c>
      <c r="D4978" s="463">
        <v>0</v>
      </c>
    </row>
    <row r="4979" spans="1:4">
      <c r="A4979" s="462">
        <v>14573</v>
      </c>
      <c r="B4979" s="276" t="s">
        <v>4978</v>
      </c>
      <c r="C4979" s="462" t="s">
        <v>27</v>
      </c>
      <c r="D4979" s="463">
        <v>0</v>
      </c>
    </row>
    <row r="4980" spans="1:4">
      <c r="A4980" s="462">
        <v>14574</v>
      </c>
      <c r="B4980" s="276" t="s">
        <v>4979</v>
      </c>
      <c r="C4980" s="462" t="s">
        <v>27</v>
      </c>
      <c r="D4980" s="463">
        <v>0</v>
      </c>
    </row>
    <row r="4981" spans="1:4">
      <c r="A4981" s="462">
        <v>14575</v>
      </c>
      <c r="B4981" s="276" t="s">
        <v>4980</v>
      </c>
      <c r="C4981" s="462" t="s">
        <v>30</v>
      </c>
      <c r="D4981" s="463">
        <v>0</v>
      </c>
    </row>
    <row r="4982" spans="1:4">
      <c r="A4982" s="462">
        <v>14576</v>
      </c>
      <c r="B4982" s="276" t="s">
        <v>4981</v>
      </c>
      <c r="C4982" s="462" t="s">
        <v>30</v>
      </c>
      <c r="D4982" s="463">
        <v>0</v>
      </c>
    </row>
    <row r="4983" spans="1:4">
      <c r="A4983" s="462">
        <v>14577</v>
      </c>
      <c r="B4983" s="276" t="s">
        <v>4982</v>
      </c>
      <c r="C4983" s="462" t="s">
        <v>27</v>
      </c>
      <c r="D4983" s="463">
        <v>0</v>
      </c>
    </row>
    <row r="4984" spans="1:4">
      <c r="A4984" s="462">
        <v>14578</v>
      </c>
      <c r="B4984" s="276" t="s">
        <v>4983</v>
      </c>
      <c r="C4984" s="462" t="s">
        <v>27</v>
      </c>
      <c r="D4984" s="463">
        <v>0</v>
      </c>
    </row>
    <row r="4985" spans="1:4">
      <c r="A4985" s="462">
        <v>14579</v>
      </c>
      <c r="B4985" s="276" t="s">
        <v>4984</v>
      </c>
      <c r="C4985" s="462" t="s">
        <v>27</v>
      </c>
      <c r="D4985" s="463">
        <v>0</v>
      </c>
    </row>
    <row r="4986" spans="1:4">
      <c r="A4986" s="462">
        <v>14580</v>
      </c>
      <c r="B4986" s="276" t="s">
        <v>4985</v>
      </c>
      <c r="C4986" s="462" t="s">
        <v>27</v>
      </c>
      <c r="D4986" s="463">
        <v>0</v>
      </c>
    </row>
    <row r="4987" spans="1:4">
      <c r="A4987" s="462">
        <v>14581</v>
      </c>
      <c r="B4987" s="276" t="s">
        <v>4986</v>
      </c>
      <c r="C4987" s="462" t="s">
        <v>27</v>
      </c>
      <c r="D4987" s="463">
        <v>0</v>
      </c>
    </row>
    <row r="4988" spans="1:4">
      <c r="A4988" s="462">
        <v>14582</v>
      </c>
      <c r="B4988" s="276" t="s">
        <v>4987</v>
      </c>
      <c r="C4988" s="462" t="s">
        <v>27</v>
      </c>
      <c r="D4988" s="463">
        <v>0</v>
      </c>
    </row>
    <row r="4989" spans="1:4">
      <c r="A4989" s="462">
        <v>14583</v>
      </c>
      <c r="B4989" s="276" t="s">
        <v>4988</v>
      </c>
      <c r="C4989" s="462" t="s">
        <v>27</v>
      </c>
      <c r="D4989" s="463">
        <v>0</v>
      </c>
    </row>
    <row r="4990" spans="1:4">
      <c r="A4990" s="462">
        <v>14584</v>
      </c>
      <c r="B4990" s="276" t="s">
        <v>4989</v>
      </c>
      <c r="C4990" s="462" t="s">
        <v>27</v>
      </c>
      <c r="D4990" s="463">
        <v>0</v>
      </c>
    </row>
    <row r="4991" spans="1:4">
      <c r="A4991" s="462">
        <v>14585</v>
      </c>
      <c r="B4991" s="276" t="s">
        <v>4990</v>
      </c>
      <c r="C4991" s="462" t="s">
        <v>27</v>
      </c>
      <c r="D4991" s="463">
        <v>0</v>
      </c>
    </row>
    <row r="4992" spans="1:4">
      <c r="A4992" s="462">
        <v>14586</v>
      </c>
      <c r="B4992" s="276" t="s">
        <v>4991</v>
      </c>
      <c r="C4992" s="462" t="s">
        <v>27</v>
      </c>
      <c r="D4992" s="463">
        <v>0</v>
      </c>
    </row>
    <row r="4993" spans="1:4">
      <c r="A4993" s="462">
        <v>14587</v>
      </c>
      <c r="B4993" s="276" t="s">
        <v>4992</v>
      </c>
      <c r="C4993" s="462" t="s">
        <v>27</v>
      </c>
      <c r="D4993" s="463">
        <v>0</v>
      </c>
    </row>
    <row r="4994" spans="1:4">
      <c r="A4994" s="462">
        <v>14588</v>
      </c>
      <c r="B4994" s="276" t="s">
        <v>4993</v>
      </c>
      <c r="C4994" s="462" t="s">
        <v>27</v>
      </c>
      <c r="D4994" s="463">
        <v>0</v>
      </c>
    </row>
    <row r="4995" spans="1:4">
      <c r="A4995" s="462">
        <v>14589</v>
      </c>
      <c r="B4995" s="276" t="s">
        <v>4917</v>
      </c>
      <c r="C4995" s="462" t="s">
        <v>27</v>
      </c>
      <c r="D4995" s="463">
        <v>0</v>
      </c>
    </row>
    <row r="4996" spans="1:4">
      <c r="A4996" s="462">
        <v>14590</v>
      </c>
      <c r="B4996" s="276" t="s">
        <v>4994</v>
      </c>
      <c r="C4996" s="462" t="s">
        <v>27</v>
      </c>
      <c r="D4996" s="463">
        <v>0</v>
      </c>
    </row>
    <row r="4997" spans="1:4">
      <c r="A4997" s="462">
        <v>14591</v>
      </c>
      <c r="B4997" s="276" t="s">
        <v>4995</v>
      </c>
      <c r="C4997" s="462" t="s">
        <v>27</v>
      </c>
      <c r="D4997" s="463">
        <v>0</v>
      </c>
    </row>
    <row r="4998" spans="1:4">
      <c r="A4998" s="462">
        <v>14592</v>
      </c>
      <c r="B4998" s="276" t="s">
        <v>4996</v>
      </c>
      <c r="C4998" s="462" t="s">
        <v>27</v>
      </c>
      <c r="D4998" s="463">
        <v>0</v>
      </c>
    </row>
    <row r="4999" spans="1:4">
      <c r="A4999" s="462">
        <v>14593</v>
      </c>
      <c r="B4999" s="276" t="s">
        <v>4997</v>
      </c>
      <c r="C4999" s="462" t="s">
        <v>27</v>
      </c>
      <c r="D4999" s="463">
        <v>0</v>
      </c>
    </row>
    <row r="5000" spans="1:4">
      <c r="A5000" s="462">
        <v>14594</v>
      </c>
      <c r="B5000" s="276" t="s">
        <v>4998</v>
      </c>
      <c r="C5000" s="462" t="s">
        <v>27</v>
      </c>
      <c r="D5000" s="463">
        <v>0</v>
      </c>
    </row>
    <row r="5001" spans="1:4">
      <c r="A5001" s="462">
        <v>14595</v>
      </c>
      <c r="B5001" s="276" t="s">
        <v>4999</v>
      </c>
      <c r="C5001" s="462" t="s">
        <v>27</v>
      </c>
      <c r="D5001" s="463">
        <v>0</v>
      </c>
    </row>
    <row r="5002" spans="1:4">
      <c r="A5002" s="462">
        <v>14596</v>
      </c>
      <c r="B5002" s="276" t="s">
        <v>5000</v>
      </c>
      <c r="C5002" s="462" t="s">
        <v>27</v>
      </c>
      <c r="D5002" s="463">
        <v>0</v>
      </c>
    </row>
    <row r="5003" spans="1:4">
      <c r="A5003" s="462">
        <v>14597</v>
      </c>
      <c r="B5003" s="276" t="s">
        <v>5001</v>
      </c>
      <c r="C5003" s="462" t="s">
        <v>27</v>
      </c>
      <c r="D5003" s="463">
        <v>0</v>
      </c>
    </row>
    <row r="5004" spans="1:4">
      <c r="A5004" s="462">
        <v>14598</v>
      </c>
      <c r="B5004" s="276" t="s">
        <v>5002</v>
      </c>
      <c r="C5004" s="462" t="s">
        <v>27</v>
      </c>
      <c r="D5004" s="463">
        <v>0</v>
      </c>
    </row>
    <row r="5005" spans="1:4">
      <c r="A5005" s="462">
        <v>14599</v>
      </c>
      <c r="B5005" s="276" t="s">
        <v>5003</v>
      </c>
      <c r="C5005" s="462" t="s">
        <v>27</v>
      </c>
      <c r="D5005" s="463">
        <v>0</v>
      </c>
    </row>
    <row r="5006" spans="1:4">
      <c r="A5006" s="462">
        <v>14600</v>
      </c>
      <c r="B5006" s="276" t="s">
        <v>5004</v>
      </c>
      <c r="C5006" s="462" t="s">
        <v>27</v>
      </c>
      <c r="D5006" s="463">
        <v>0</v>
      </c>
    </row>
    <row r="5007" spans="1:4">
      <c r="A5007" s="462">
        <v>14601</v>
      </c>
      <c r="B5007" s="276" t="s">
        <v>5005</v>
      </c>
      <c r="C5007" s="462" t="s">
        <v>27</v>
      </c>
      <c r="D5007" s="463">
        <v>0</v>
      </c>
    </row>
    <row r="5008" spans="1:4">
      <c r="A5008" s="462">
        <v>14602</v>
      </c>
      <c r="B5008" s="276" t="s">
        <v>5002</v>
      </c>
      <c r="C5008" s="462" t="s">
        <v>27</v>
      </c>
      <c r="D5008" s="463">
        <v>0</v>
      </c>
    </row>
    <row r="5009" spans="1:4">
      <c r="A5009" s="462">
        <v>14603</v>
      </c>
      <c r="B5009" s="276" t="s">
        <v>5006</v>
      </c>
      <c r="C5009" s="462" t="s">
        <v>27</v>
      </c>
      <c r="D5009" s="463">
        <v>0</v>
      </c>
    </row>
    <row r="5010" spans="1:4">
      <c r="A5010" s="462">
        <v>14604</v>
      </c>
      <c r="B5010" s="276" t="s">
        <v>5007</v>
      </c>
      <c r="C5010" s="462" t="s">
        <v>27</v>
      </c>
      <c r="D5010" s="463">
        <v>0</v>
      </c>
    </row>
    <row r="5011" spans="1:4">
      <c r="A5011" s="462">
        <v>14605</v>
      </c>
      <c r="B5011" s="276" t="s">
        <v>5008</v>
      </c>
      <c r="C5011" s="462" t="s">
        <v>27</v>
      </c>
      <c r="D5011" s="463">
        <v>0</v>
      </c>
    </row>
    <row r="5012" spans="1:4">
      <c r="A5012" s="462">
        <v>14606</v>
      </c>
      <c r="B5012" s="276" t="s">
        <v>5009</v>
      </c>
      <c r="C5012" s="462" t="s">
        <v>27</v>
      </c>
      <c r="D5012" s="463">
        <v>0</v>
      </c>
    </row>
    <row r="5013" spans="1:4">
      <c r="A5013" s="462">
        <v>14607</v>
      </c>
      <c r="B5013" s="276" t="s">
        <v>5010</v>
      </c>
      <c r="C5013" s="462" t="s">
        <v>27</v>
      </c>
      <c r="D5013" s="463">
        <v>0</v>
      </c>
    </row>
    <row r="5014" spans="1:4">
      <c r="A5014" s="462">
        <v>14608</v>
      </c>
      <c r="B5014" s="276" t="s">
        <v>5011</v>
      </c>
      <c r="C5014" s="462" t="s">
        <v>27</v>
      </c>
      <c r="D5014" s="463">
        <v>0</v>
      </c>
    </row>
    <row r="5015" spans="1:4">
      <c r="A5015" s="462">
        <v>14609</v>
      </c>
      <c r="B5015" s="276" t="s">
        <v>5012</v>
      </c>
      <c r="C5015" s="462" t="s">
        <v>27</v>
      </c>
      <c r="D5015" s="463">
        <v>0</v>
      </c>
    </row>
    <row r="5016" spans="1:4">
      <c r="A5016" s="462">
        <v>14610</v>
      </c>
      <c r="B5016" s="276" t="s">
        <v>5013</v>
      </c>
      <c r="C5016" s="462" t="s">
        <v>27</v>
      </c>
      <c r="D5016" s="463">
        <v>0</v>
      </c>
    </row>
    <row r="5017" spans="1:4">
      <c r="A5017" s="462">
        <v>14611</v>
      </c>
      <c r="B5017" s="276" t="s">
        <v>5014</v>
      </c>
      <c r="C5017" s="462" t="s">
        <v>27</v>
      </c>
      <c r="D5017" s="463">
        <v>0</v>
      </c>
    </row>
    <row r="5018" spans="1:4">
      <c r="A5018" s="462">
        <v>14612</v>
      </c>
      <c r="B5018" s="276" t="s">
        <v>5015</v>
      </c>
      <c r="C5018" s="462" t="s">
        <v>27</v>
      </c>
      <c r="D5018" s="463">
        <v>0</v>
      </c>
    </row>
    <row r="5019" spans="1:4">
      <c r="A5019" s="462">
        <v>14613</v>
      </c>
      <c r="B5019" s="276" t="s">
        <v>5016</v>
      </c>
      <c r="C5019" s="462" t="s">
        <v>27</v>
      </c>
      <c r="D5019" s="463">
        <v>0</v>
      </c>
    </row>
    <row r="5020" spans="1:4">
      <c r="A5020" s="462">
        <v>14614</v>
      </c>
      <c r="B5020" s="276" t="s">
        <v>5017</v>
      </c>
      <c r="C5020" s="462" t="s">
        <v>27</v>
      </c>
      <c r="D5020" s="463">
        <v>0</v>
      </c>
    </row>
    <row r="5021" spans="1:4">
      <c r="A5021" s="462">
        <v>14615</v>
      </c>
      <c r="B5021" s="276" t="s">
        <v>5018</v>
      </c>
      <c r="C5021" s="462" t="s">
        <v>27</v>
      </c>
      <c r="D5021" s="463">
        <v>0</v>
      </c>
    </row>
    <row r="5022" spans="1:4">
      <c r="A5022" s="462">
        <v>14616</v>
      </c>
      <c r="B5022" s="276" t="s">
        <v>5019</v>
      </c>
      <c r="C5022" s="462" t="s">
        <v>27</v>
      </c>
      <c r="D5022" s="463">
        <v>0</v>
      </c>
    </row>
    <row r="5023" spans="1:4">
      <c r="A5023" s="462">
        <v>14617</v>
      </c>
      <c r="B5023" s="276" t="s">
        <v>5020</v>
      </c>
      <c r="C5023" s="462" t="s">
        <v>27</v>
      </c>
      <c r="D5023" s="463">
        <v>0</v>
      </c>
    </row>
    <row r="5024" spans="1:4">
      <c r="A5024" s="462">
        <v>14618</v>
      </c>
      <c r="B5024" s="276" t="s">
        <v>5021</v>
      </c>
      <c r="C5024" s="462" t="s">
        <v>27</v>
      </c>
      <c r="D5024" s="463">
        <v>0</v>
      </c>
    </row>
    <row r="5025" spans="1:4">
      <c r="A5025" s="462">
        <v>14619</v>
      </c>
      <c r="B5025" s="276" t="s">
        <v>5022</v>
      </c>
      <c r="C5025" s="462" t="s">
        <v>27</v>
      </c>
      <c r="D5025" s="463">
        <v>0</v>
      </c>
    </row>
    <row r="5026" spans="1:4">
      <c r="A5026" s="462">
        <v>14620</v>
      </c>
      <c r="B5026" s="276" t="s">
        <v>5023</v>
      </c>
      <c r="C5026" s="462" t="s">
        <v>27</v>
      </c>
      <c r="D5026" s="463">
        <v>0</v>
      </c>
    </row>
    <row r="5027" spans="1:4">
      <c r="A5027" s="462">
        <v>14621</v>
      </c>
      <c r="B5027" s="276" t="s">
        <v>5024</v>
      </c>
      <c r="C5027" s="462" t="s">
        <v>27</v>
      </c>
      <c r="D5027" s="463">
        <v>0</v>
      </c>
    </row>
    <row r="5028" spans="1:4">
      <c r="A5028" s="462">
        <v>14622</v>
      </c>
      <c r="B5028" s="276" t="s">
        <v>5025</v>
      </c>
      <c r="C5028" s="462" t="s">
        <v>27</v>
      </c>
      <c r="D5028" s="463">
        <v>0</v>
      </c>
    </row>
    <row r="5029" spans="1:4">
      <c r="A5029" s="462">
        <v>14623</v>
      </c>
      <c r="B5029" s="276" t="s">
        <v>5026</v>
      </c>
      <c r="C5029" s="462" t="s">
        <v>27</v>
      </c>
      <c r="D5029" s="463">
        <v>0</v>
      </c>
    </row>
    <row r="5030" spans="1:4">
      <c r="A5030" s="462">
        <v>14624</v>
      </c>
      <c r="B5030" s="276" t="s">
        <v>5027</v>
      </c>
      <c r="C5030" s="462" t="s">
        <v>27</v>
      </c>
      <c r="D5030" s="463">
        <v>0</v>
      </c>
    </row>
    <row r="5031" spans="1:4">
      <c r="A5031" s="462">
        <v>14625</v>
      </c>
      <c r="B5031" s="276" t="s">
        <v>5028</v>
      </c>
      <c r="C5031" s="462" t="s">
        <v>27</v>
      </c>
      <c r="D5031" s="463">
        <v>0</v>
      </c>
    </row>
    <row r="5032" spans="1:4">
      <c r="A5032" s="462">
        <v>14626</v>
      </c>
      <c r="B5032" s="276" t="s">
        <v>5029</v>
      </c>
      <c r="C5032" s="462" t="s">
        <v>27</v>
      </c>
      <c r="D5032" s="463">
        <v>0</v>
      </c>
    </row>
    <row r="5033" spans="1:4">
      <c r="A5033" s="462">
        <v>14627</v>
      </c>
      <c r="B5033" s="276" t="s">
        <v>5030</v>
      </c>
      <c r="C5033" s="462" t="s">
        <v>27</v>
      </c>
      <c r="D5033" s="463">
        <v>0</v>
      </c>
    </row>
    <row r="5034" spans="1:4">
      <c r="A5034" s="462">
        <v>14628</v>
      </c>
      <c r="B5034" s="276" t="s">
        <v>5031</v>
      </c>
      <c r="C5034" s="462" t="s">
        <v>27</v>
      </c>
      <c r="D5034" s="463">
        <v>0</v>
      </c>
    </row>
    <row r="5035" spans="1:4">
      <c r="A5035" s="462">
        <v>14629</v>
      </c>
      <c r="B5035" s="276" t="s">
        <v>5032</v>
      </c>
      <c r="C5035" s="462" t="s">
        <v>27</v>
      </c>
      <c r="D5035" s="463">
        <v>0</v>
      </c>
    </row>
    <row r="5036" spans="1:4">
      <c r="A5036" s="462">
        <v>14630</v>
      </c>
      <c r="B5036" s="276" t="s">
        <v>5033</v>
      </c>
      <c r="C5036" s="462" t="s">
        <v>27</v>
      </c>
      <c r="D5036" s="463">
        <v>0</v>
      </c>
    </row>
    <row r="5037" spans="1:4">
      <c r="A5037" s="462">
        <v>14631</v>
      </c>
      <c r="B5037" s="276" t="s">
        <v>5034</v>
      </c>
      <c r="C5037" s="462" t="s">
        <v>27</v>
      </c>
      <c r="D5037" s="463">
        <v>0</v>
      </c>
    </row>
    <row r="5038" spans="1:4">
      <c r="A5038" s="462">
        <v>14632</v>
      </c>
      <c r="B5038" s="276" t="s">
        <v>5035</v>
      </c>
      <c r="C5038" s="462" t="s">
        <v>27</v>
      </c>
      <c r="D5038" s="463">
        <v>0</v>
      </c>
    </row>
    <row r="5039" spans="1:4">
      <c r="A5039" s="462">
        <v>14633</v>
      </c>
      <c r="B5039" s="276" t="s">
        <v>5036</v>
      </c>
      <c r="C5039" s="462" t="s">
        <v>27</v>
      </c>
      <c r="D5039" s="463">
        <v>0</v>
      </c>
    </row>
    <row r="5040" spans="1:4">
      <c r="A5040" s="462">
        <v>14634</v>
      </c>
      <c r="B5040" s="276" t="s">
        <v>5037</v>
      </c>
      <c r="C5040" s="462" t="s">
        <v>27</v>
      </c>
      <c r="D5040" s="463">
        <v>0</v>
      </c>
    </row>
    <row r="5041" spans="1:4">
      <c r="A5041" s="462">
        <v>14635</v>
      </c>
      <c r="B5041" s="276" t="s">
        <v>5038</v>
      </c>
      <c r="C5041" s="462" t="s">
        <v>27</v>
      </c>
      <c r="D5041" s="463">
        <v>0</v>
      </c>
    </row>
    <row r="5042" spans="1:4">
      <c r="A5042" s="462">
        <v>14636</v>
      </c>
      <c r="B5042" s="276" t="s">
        <v>5039</v>
      </c>
      <c r="C5042" s="462" t="s">
        <v>27</v>
      </c>
      <c r="D5042" s="463">
        <v>0</v>
      </c>
    </row>
    <row r="5043" spans="1:4">
      <c r="A5043" s="462">
        <v>14637</v>
      </c>
      <c r="B5043" s="276" t="s">
        <v>5040</v>
      </c>
      <c r="C5043" s="462" t="s">
        <v>27</v>
      </c>
      <c r="D5043" s="463">
        <v>0</v>
      </c>
    </row>
    <row r="5044" spans="1:4">
      <c r="A5044" s="462">
        <v>14638</v>
      </c>
      <c r="B5044" s="276" t="s">
        <v>5041</v>
      </c>
      <c r="C5044" s="462" t="s">
        <v>27</v>
      </c>
      <c r="D5044" s="463">
        <v>0</v>
      </c>
    </row>
    <row r="5045" spans="1:4">
      <c r="A5045" s="462">
        <v>14639</v>
      </c>
      <c r="B5045" s="276" t="s">
        <v>5042</v>
      </c>
      <c r="C5045" s="462" t="s">
        <v>27</v>
      </c>
      <c r="D5045" s="463">
        <v>0</v>
      </c>
    </row>
    <row r="5046" spans="1:4">
      <c r="A5046" s="462">
        <v>14640</v>
      </c>
      <c r="B5046" s="276" t="s">
        <v>5043</v>
      </c>
      <c r="C5046" s="462" t="s">
        <v>27</v>
      </c>
      <c r="D5046" s="463">
        <v>0</v>
      </c>
    </row>
    <row r="5047" spans="1:4">
      <c r="A5047" s="462">
        <v>14641</v>
      </c>
      <c r="B5047" s="276" t="s">
        <v>5044</v>
      </c>
      <c r="C5047" s="462" t="s">
        <v>27</v>
      </c>
      <c r="D5047" s="463">
        <v>0</v>
      </c>
    </row>
    <row r="5048" spans="1:4">
      <c r="A5048" s="462">
        <v>14642</v>
      </c>
      <c r="B5048" s="276" t="s">
        <v>5045</v>
      </c>
      <c r="C5048" s="462" t="s">
        <v>27</v>
      </c>
      <c r="D5048" s="463">
        <v>0</v>
      </c>
    </row>
    <row r="5049" spans="1:4">
      <c r="A5049" s="462">
        <v>14643</v>
      </c>
      <c r="B5049" s="276" t="s">
        <v>5046</v>
      </c>
      <c r="C5049" s="462" t="s">
        <v>27</v>
      </c>
      <c r="D5049" s="463">
        <v>0</v>
      </c>
    </row>
    <row r="5050" spans="1:4">
      <c r="A5050" s="462">
        <v>14644</v>
      </c>
      <c r="B5050" s="276" t="s">
        <v>5047</v>
      </c>
      <c r="C5050" s="462" t="s">
        <v>27</v>
      </c>
      <c r="D5050" s="463">
        <v>0</v>
      </c>
    </row>
    <row r="5051" spans="1:4">
      <c r="A5051" s="462">
        <v>14645</v>
      </c>
      <c r="B5051" s="276" t="s">
        <v>5048</v>
      </c>
      <c r="C5051" s="462" t="s">
        <v>27</v>
      </c>
      <c r="D5051" s="463">
        <v>0</v>
      </c>
    </row>
    <row r="5052" spans="1:4">
      <c r="A5052" s="462">
        <v>14646</v>
      </c>
      <c r="B5052" s="276" t="s">
        <v>5049</v>
      </c>
      <c r="C5052" s="462" t="s">
        <v>27</v>
      </c>
      <c r="D5052" s="463">
        <v>0</v>
      </c>
    </row>
    <row r="5053" spans="1:4">
      <c r="A5053" s="462">
        <v>14647</v>
      </c>
      <c r="B5053" s="276" t="s">
        <v>5050</v>
      </c>
      <c r="C5053" s="462" t="s">
        <v>27</v>
      </c>
      <c r="D5053" s="463">
        <v>0</v>
      </c>
    </row>
    <row r="5054" spans="1:4">
      <c r="A5054" s="462">
        <v>14648</v>
      </c>
      <c r="B5054" s="276" t="s">
        <v>5051</v>
      </c>
      <c r="C5054" s="462" t="s">
        <v>27</v>
      </c>
      <c r="D5054" s="463">
        <v>0</v>
      </c>
    </row>
    <row r="5055" spans="1:4">
      <c r="A5055" s="462">
        <v>14649</v>
      </c>
      <c r="B5055" s="276" t="s">
        <v>5052</v>
      </c>
      <c r="C5055" s="462" t="s">
        <v>27</v>
      </c>
      <c r="D5055" s="463">
        <v>0</v>
      </c>
    </row>
    <row r="5056" spans="1:4">
      <c r="A5056" s="462">
        <v>14650</v>
      </c>
      <c r="B5056" s="276" t="s">
        <v>5053</v>
      </c>
      <c r="C5056" s="462" t="s">
        <v>27</v>
      </c>
      <c r="D5056" s="463">
        <v>0</v>
      </c>
    </row>
    <row r="5057" spans="1:4">
      <c r="A5057" s="462">
        <v>14651</v>
      </c>
      <c r="B5057" s="276" t="s">
        <v>5054</v>
      </c>
      <c r="C5057" s="462" t="s">
        <v>27</v>
      </c>
      <c r="D5057" s="463">
        <v>0</v>
      </c>
    </row>
    <row r="5058" spans="1:4">
      <c r="A5058" s="462">
        <v>14652</v>
      </c>
      <c r="B5058" s="276" t="s">
        <v>5055</v>
      </c>
      <c r="C5058" s="462" t="s">
        <v>27</v>
      </c>
      <c r="D5058" s="463">
        <v>0</v>
      </c>
    </row>
    <row r="5059" spans="1:4">
      <c r="A5059" s="462">
        <v>14653</v>
      </c>
      <c r="B5059" s="276" t="s">
        <v>5056</v>
      </c>
      <c r="C5059" s="462" t="s">
        <v>27</v>
      </c>
      <c r="D5059" s="463">
        <v>0</v>
      </c>
    </row>
    <row r="5060" spans="1:4">
      <c r="A5060" s="462">
        <v>14654</v>
      </c>
      <c r="B5060" s="276" t="s">
        <v>5057</v>
      </c>
      <c r="C5060" s="462" t="s">
        <v>27</v>
      </c>
      <c r="D5060" s="463">
        <v>0</v>
      </c>
    </row>
    <row r="5061" spans="1:4">
      <c r="A5061" s="462">
        <v>14655</v>
      </c>
      <c r="B5061" s="276" t="s">
        <v>5058</v>
      </c>
      <c r="C5061" s="462" t="s">
        <v>27</v>
      </c>
      <c r="D5061" s="463">
        <v>0</v>
      </c>
    </row>
    <row r="5062" spans="1:4">
      <c r="A5062" s="462">
        <v>14656</v>
      </c>
      <c r="B5062" s="276" t="s">
        <v>5059</v>
      </c>
      <c r="C5062" s="462" t="s">
        <v>27</v>
      </c>
      <c r="D5062" s="463">
        <v>0</v>
      </c>
    </row>
    <row r="5063" spans="1:4">
      <c r="A5063" s="462">
        <v>14657</v>
      </c>
      <c r="B5063" s="276" t="s">
        <v>5060</v>
      </c>
      <c r="C5063" s="462" t="s">
        <v>27</v>
      </c>
      <c r="D5063" s="463">
        <v>0</v>
      </c>
    </row>
    <row r="5064" spans="1:4">
      <c r="A5064" s="462">
        <v>14658</v>
      </c>
      <c r="B5064" s="276" t="s">
        <v>5061</v>
      </c>
      <c r="C5064" s="462" t="s">
        <v>27</v>
      </c>
      <c r="D5064" s="463">
        <v>0</v>
      </c>
    </row>
    <row r="5065" spans="1:4">
      <c r="A5065" s="462">
        <v>14659</v>
      </c>
      <c r="B5065" s="276" t="s">
        <v>5062</v>
      </c>
      <c r="C5065" s="462" t="s">
        <v>27</v>
      </c>
      <c r="D5065" s="463">
        <v>0</v>
      </c>
    </row>
    <row r="5066" spans="1:4">
      <c r="A5066" s="462">
        <v>14660</v>
      </c>
      <c r="B5066" s="276" t="s">
        <v>5063</v>
      </c>
      <c r="C5066" s="462" t="s">
        <v>27</v>
      </c>
      <c r="D5066" s="463">
        <v>0</v>
      </c>
    </row>
    <row r="5067" spans="1:4">
      <c r="A5067" s="462">
        <v>14661</v>
      </c>
      <c r="B5067" s="276" t="s">
        <v>5064</v>
      </c>
      <c r="C5067" s="462" t="s">
        <v>27</v>
      </c>
      <c r="D5067" s="463">
        <v>0</v>
      </c>
    </row>
    <row r="5068" spans="1:4">
      <c r="A5068" s="462">
        <v>14662</v>
      </c>
      <c r="B5068" s="276" t="s">
        <v>5065</v>
      </c>
      <c r="C5068" s="462" t="s">
        <v>27</v>
      </c>
      <c r="D5068" s="463">
        <v>0</v>
      </c>
    </row>
    <row r="5069" spans="1:4">
      <c r="A5069" s="462">
        <v>14663</v>
      </c>
      <c r="B5069" s="276" t="s">
        <v>5066</v>
      </c>
      <c r="C5069" s="462" t="s">
        <v>27</v>
      </c>
      <c r="D5069" s="463">
        <v>0</v>
      </c>
    </row>
    <row r="5070" spans="1:4">
      <c r="A5070" s="462">
        <v>14664</v>
      </c>
      <c r="B5070" s="276" t="s">
        <v>5067</v>
      </c>
      <c r="C5070" s="462" t="s">
        <v>27</v>
      </c>
      <c r="D5070" s="463">
        <v>0</v>
      </c>
    </row>
    <row r="5071" spans="1:4">
      <c r="A5071" s="462">
        <v>14665</v>
      </c>
      <c r="B5071" s="276" t="s">
        <v>5068</v>
      </c>
      <c r="C5071" s="462" t="s">
        <v>27</v>
      </c>
      <c r="D5071" s="463">
        <v>0</v>
      </c>
    </row>
    <row r="5072" spans="1:4">
      <c r="A5072" s="462">
        <v>14666</v>
      </c>
      <c r="B5072" s="276" t="s">
        <v>5069</v>
      </c>
      <c r="C5072" s="462" t="s">
        <v>27</v>
      </c>
      <c r="D5072" s="463">
        <v>0</v>
      </c>
    </row>
    <row r="5073" spans="1:4">
      <c r="A5073" s="462">
        <v>14667</v>
      </c>
      <c r="B5073" s="276" t="s">
        <v>5070</v>
      </c>
      <c r="C5073" s="462" t="s">
        <v>27</v>
      </c>
      <c r="D5073" s="463">
        <v>0</v>
      </c>
    </row>
    <row r="5074" spans="1:4">
      <c r="A5074" s="462">
        <v>14668</v>
      </c>
      <c r="B5074" s="276" t="s">
        <v>5071</v>
      </c>
      <c r="C5074" s="462" t="s">
        <v>27</v>
      </c>
      <c r="D5074" s="463">
        <v>0</v>
      </c>
    </row>
    <row r="5075" spans="1:4">
      <c r="A5075" s="462">
        <v>14669</v>
      </c>
      <c r="B5075" s="276" t="s">
        <v>5072</v>
      </c>
      <c r="C5075" s="462" t="s">
        <v>27</v>
      </c>
      <c r="D5075" s="463">
        <v>0</v>
      </c>
    </row>
    <row r="5076" spans="1:4">
      <c r="A5076" s="462">
        <v>14670</v>
      </c>
      <c r="B5076" s="276" t="s">
        <v>5073</v>
      </c>
      <c r="C5076" s="462" t="s">
        <v>27</v>
      </c>
      <c r="D5076" s="463">
        <v>0</v>
      </c>
    </row>
    <row r="5077" spans="1:4">
      <c r="A5077" s="462">
        <v>14671</v>
      </c>
      <c r="B5077" s="276" t="s">
        <v>5074</v>
      </c>
      <c r="C5077" s="462" t="s">
        <v>27</v>
      </c>
      <c r="D5077" s="463">
        <v>0</v>
      </c>
    </row>
    <row r="5078" spans="1:4">
      <c r="A5078" s="462">
        <v>14672</v>
      </c>
      <c r="B5078" s="276" t="s">
        <v>5075</v>
      </c>
      <c r="C5078" s="462" t="s">
        <v>27</v>
      </c>
      <c r="D5078" s="463">
        <v>0</v>
      </c>
    </row>
    <row r="5079" spans="1:4">
      <c r="A5079" s="462">
        <v>14673</v>
      </c>
      <c r="B5079" s="276" t="s">
        <v>5076</v>
      </c>
      <c r="C5079" s="462" t="s">
        <v>27</v>
      </c>
      <c r="D5079" s="463">
        <v>0</v>
      </c>
    </row>
    <row r="5080" spans="1:4">
      <c r="A5080" s="462">
        <v>14674</v>
      </c>
      <c r="B5080" s="276" t="s">
        <v>5077</v>
      </c>
      <c r="C5080" s="462" t="s">
        <v>27</v>
      </c>
      <c r="D5080" s="463">
        <v>0</v>
      </c>
    </row>
    <row r="5081" spans="1:4">
      <c r="A5081" s="462">
        <v>14675</v>
      </c>
      <c r="B5081" s="276" t="s">
        <v>5078</v>
      </c>
      <c r="C5081" s="462" t="s">
        <v>27</v>
      </c>
      <c r="D5081" s="463">
        <v>0</v>
      </c>
    </row>
    <row r="5082" spans="1:4">
      <c r="A5082" s="462">
        <v>14676</v>
      </c>
      <c r="B5082" s="276" t="s">
        <v>5079</v>
      </c>
      <c r="C5082" s="462" t="s">
        <v>27</v>
      </c>
      <c r="D5082" s="463">
        <v>0</v>
      </c>
    </row>
    <row r="5083" spans="1:4">
      <c r="A5083" s="462">
        <v>14677</v>
      </c>
      <c r="B5083" s="276" t="s">
        <v>5080</v>
      </c>
      <c r="C5083" s="462" t="s">
        <v>27</v>
      </c>
      <c r="D5083" s="463">
        <v>0</v>
      </c>
    </row>
    <row r="5084" spans="1:4">
      <c r="A5084" s="462">
        <v>14678</v>
      </c>
      <c r="B5084" s="276" t="s">
        <v>5081</v>
      </c>
      <c r="C5084" s="462" t="s">
        <v>27</v>
      </c>
      <c r="D5084" s="463">
        <v>0</v>
      </c>
    </row>
    <row r="5085" spans="1:4">
      <c r="A5085" s="462">
        <v>14679</v>
      </c>
      <c r="B5085" s="276" t="s">
        <v>5082</v>
      </c>
      <c r="C5085" s="462" t="s">
        <v>27</v>
      </c>
      <c r="D5085" s="463">
        <v>0</v>
      </c>
    </row>
    <row r="5086" spans="1:4">
      <c r="A5086" s="462">
        <v>14680</v>
      </c>
      <c r="B5086" s="276" t="s">
        <v>5083</v>
      </c>
      <c r="C5086" s="462" t="s">
        <v>27</v>
      </c>
      <c r="D5086" s="463">
        <v>0</v>
      </c>
    </row>
    <row r="5087" spans="1:4">
      <c r="A5087" s="462">
        <v>14681</v>
      </c>
      <c r="B5087" s="276" t="s">
        <v>5084</v>
      </c>
      <c r="C5087" s="462" t="s">
        <v>27</v>
      </c>
      <c r="D5087" s="463">
        <v>0</v>
      </c>
    </row>
    <row r="5088" spans="1:4">
      <c r="A5088" s="462">
        <v>14682</v>
      </c>
      <c r="B5088" s="276" t="s">
        <v>5085</v>
      </c>
      <c r="C5088" s="462" t="s">
        <v>27</v>
      </c>
      <c r="D5088" s="463">
        <v>0</v>
      </c>
    </row>
    <row r="5089" spans="1:4">
      <c r="A5089" s="462">
        <v>14683</v>
      </c>
      <c r="B5089" s="276" t="s">
        <v>5086</v>
      </c>
      <c r="C5089" s="462" t="s">
        <v>30</v>
      </c>
      <c r="D5089" s="463">
        <v>0</v>
      </c>
    </row>
    <row r="5090" spans="1:4">
      <c r="A5090" s="462">
        <v>14684</v>
      </c>
      <c r="B5090" s="276" t="s">
        <v>5087</v>
      </c>
      <c r="C5090" s="462" t="s">
        <v>27</v>
      </c>
      <c r="D5090" s="463">
        <v>0</v>
      </c>
    </row>
    <row r="5091" spans="1:4">
      <c r="A5091" s="462">
        <v>14685</v>
      </c>
      <c r="B5091" s="276" t="s">
        <v>5088</v>
      </c>
      <c r="C5091" s="462" t="s">
        <v>27</v>
      </c>
      <c r="D5091" s="463">
        <v>0</v>
      </c>
    </row>
    <row r="5092" spans="1:4">
      <c r="A5092" s="462">
        <v>14686</v>
      </c>
      <c r="B5092" s="276" t="s">
        <v>5089</v>
      </c>
      <c r="C5092" s="462" t="s">
        <v>27</v>
      </c>
      <c r="D5092" s="463">
        <v>0</v>
      </c>
    </row>
    <row r="5093" spans="1:4">
      <c r="A5093" s="462">
        <v>14687</v>
      </c>
      <c r="B5093" s="276" t="s">
        <v>5090</v>
      </c>
      <c r="C5093" s="462" t="s">
        <v>27</v>
      </c>
      <c r="D5093" s="463">
        <v>0</v>
      </c>
    </row>
    <row r="5094" spans="1:4">
      <c r="A5094" s="462">
        <v>14688</v>
      </c>
      <c r="B5094" s="276" t="s">
        <v>5091</v>
      </c>
      <c r="C5094" s="462" t="s">
        <v>30</v>
      </c>
      <c r="D5094" s="463">
        <v>0</v>
      </c>
    </row>
    <row r="5095" spans="1:4">
      <c r="A5095" s="462">
        <v>14689</v>
      </c>
      <c r="B5095" s="276" t="s">
        <v>5092</v>
      </c>
      <c r="C5095" s="462" t="s">
        <v>27</v>
      </c>
      <c r="D5095" s="463">
        <v>0</v>
      </c>
    </row>
    <row r="5096" spans="1:4">
      <c r="A5096" s="462">
        <v>14690</v>
      </c>
      <c r="B5096" s="276" t="s">
        <v>5093</v>
      </c>
      <c r="C5096" s="462" t="s">
        <v>27</v>
      </c>
      <c r="D5096" s="463">
        <v>0</v>
      </c>
    </row>
    <row r="5097" spans="1:4">
      <c r="A5097" s="462">
        <v>14691</v>
      </c>
      <c r="B5097" s="276" t="s">
        <v>5094</v>
      </c>
      <c r="C5097" s="462" t="s">
        <v>30</v>
      </c>
      <c r="D5097" s="463">
        <v>0</v>
      </c>
    </row>
    <row r="5098" spans="1:4">
      <c r="A5098" s="462">
        <v>14692</v>
      </c>
      <c r="B5098" s="276" t="s">
        <v>5095</v>
      </c>
      <c r="C5098" s="462" t="s">
        <v>27</v>
      </c>
      <c r="D5098" s="463">
        <v>0</v>
      </c>
    </row>
    <row r="5099" spans="1:4">
      <c r="A5099" s="462">
        <v>14693</v>
      </c>
      <c r="B5099" s="276" t="s">
        <v>5096</v>
      </c>
      <c r="C5099" s="462" t="s">
        <v>30</v>
      </c>
      <c r="D5099" s="463">
        <v>0</v>
      </c>
    </row>
    <row r="5100" spans="1:4">
      <c r="A5100" s="462">
        <v>14694</v>
      </c>
      <c r="B5100" s="276" t="s">
        <v>5097</v>
      </c>
      <c r="C5100" s="462" t="s">
        <v>27</v>
      </c>
      <c r="D5100" s="463">
        <v>0</v>
      </c>
    </row>
    <row r="5101" spans="1:4">
      <c r="A5101" s="462">
        <v>14695</v>
      </c>
      <c r="B5101" s="276" t="s">
        <v>5098</v>
      </c>
      <c r="C5101" s="462" t="s">
        <v>27</v>
      </c>
      <c r="D5101" s="463">
        <v>0</v>
      </c>
    </row>
    <row r="5102" spans="1:4">
      <c r="A5102" s="462">
        <v>14696</v>
      </c>
      <c r="B5102" s="276" t="s">
        <v>5099</v>
      </c>
      <c r="C5102" s="462" t="s">
        <v>27</v>
      </c>
      <c r="D5102" s="463">
        <v>0</v>
      </c>
    </row>
    <row r="5103" spans="1:4">
      <c r="A5103" s="462">
        <v>14697</v>
      </c>
      <c r="B5103" s="276" t="s">
        <v>5100</v>
      </c>
      <c r="C5103" s="462" t="s">
        <v>27</v>
      </c>
      <c r="D5103" s="463">
        <v>0</v>
      </c>
    </row>
    <row r="5104" spans="1:4">
      <c r="A5104" s="462">
        <v>14698</v>
      </c>
      <c r="B5104" s="276" t="s">
        <v>5101</v>
      </c>
      <c r="C5104" s="462" t="s">
        <v>27</v>
      </c>
      <c r="D5104" s="463">
        <v>0</v>
      </c>
    </row>
    <row r="5105" spans="1:4">
      <c r="A5105" s="462">
        <v>14699</v>
      </c>
      <c r="B5105" s="276" t="s">
        <v>5102</v>
      </c>
      <c r="C5105" s="462" t="s">
        <v>27</v>
      </c>
      <c r="D5105" s="463">
        <v>0</v>
      </c>
    </row>
    <row r="5106" spans="1:4">
      <c r="A5106" s="462">
        <v>14700</v>
      </c>
      <c r="B5106" s="276" t="s">
        <v>5103</v>
      </c>
      <c r="C5106" s="462" t="s">
        <v>30</v>
      </c>
      <c r="D5106" s="463">
        <v>0</v>
      </c>
    </row>
    <row r="5107" spans="1:4">
      <c r="A5107" s="462">
        <v>14701</v>
      </c>
      <c r="B5107" s="276" t="s">
        <v>5104</v>
      </c>
      <c r="C5107" s="462" t="s">
        <v>30</v>
      </c>
      <c r="D5107" s="463">
        <v>0</v>
      </c>
    </row>
    <row r="5108" spans="1:4">
      <c r="A5108" s="462">
        <v>14702</v>
      </c>
      <c r="B5108" s="276" t="s">
        <v>5105</v>
      </c>
      <c r="C5108" s="462" t="s">
        <v>30</v>
      </c>
      <c r="D5108" s="463">
        <v>0</v>
      </c>
    </row>
    <row r="5109" spans="1:4">
      <c r="A5109" s="462">
        <v>14703</v>
      </c>
      <c r="B5109" s="276" t="s">
        <v>5106</v>
      </c>
      <c r="C5109" s="462" t="s">
        <v>30</v>
      </c>
      <c r="D5109" s="463">
        <v>0</v>
      </c>
    </row>
    <row r="5110" spans="1:4">
      <c r="A5110" s="462">
        <v>14704</v>
      </c>
      <c r="B5110" s="276" t="s">
        <v>5107</v>
      </c>
      <c r="C5110" s="462" t="s">
        <v>27</v>
      </c>
      <c r="D5110" s="463">
        <v>0</v>
      </c>
    </row>
    <row r="5111" spans="1:4">
      <c r="A5111" s="462">
        <v>14705</v>
      </c>
      <c r="B5111" s="276" t="s">
        <v>5108</v>
      </c>
      <c r="C5111" s="462" t="s">
        <v>27</v>
      </c>
      <c r="D5111" s="463">
        <v>0</v>
      </c>
    </row>
    <row r="5112" spans="1:4">
      <c r="A5112" s="462">
        <v>14706</v>
      </c>
      <c r="B5112" s="276" t="s">
        <v>5109</v>
      </c>
      <c r="C5112" s="462" t="s">
        <v>27</v>
      </c>
      <c r="D5112" s="463">
        <v>0</v>
      </c>
    </row>
    <row r="5113" spans="1:4">
      <c r="A5113" s="462">
        <v>14707</v>
      </c>
      <c r="B5113" s="276" t="s">
        <v>5110</v>
      </c>
      <c r="C5113" s="462" t="s">
        <v>27</v>
      </c>
      <c r="D5113" s="463">
        <v>0</v>
      </c>
    </row>
    <row r="5114" spans="1:4">
      <c r="A5114" s="462">
        <v>14708</v>
      </c>
      <c r="B5114" s="276" t="s">
        <v>5111</v>
      </c>
      <c r="C5114" s="462" t="s">
        <v>27</v>
      </c>
      <c r="D5114" s="463">
        <v>0</v>
      </c>
    </row>
    <row r="5115" spans="1:4">
      <c r="A5115" s="462">
        <v>14709</v>
      </c>
      <c r="B5115" s="276" t="s">
        <v>5112</v>
      </c>
      <c r="C5115" s="462" t="s">
        <v>27</v>
      </c>
      <c r="D5115" s="463">
        <v>0</v>
      </c>
    </row>
    <row r="5116" spans="1:4">
      <c r="A5116" s="462">
        <v>14710</v>
      </c>
      <c r="B5116" s="276" t="s">
        <v>4922</v>
      </c>
      <c r="C5116" s="462" t="s">
        <v>27</v>
      </c>
      <c r="D5116" s="463">
        <v>0</v>
      </c>
    </row>
    <row r="5117" spans="1:4">
      <c r="A5117" s="462">
        <v>14711</v>
      </c>
      <c r="B5117" s="276" t="s">
        <v>5113</v>
      </c>
      <c r="C5117" s="462" t="s">
        <v>27</v>
      </c>
      <c r="D5117" s="463">
        <v>0</v>
      </c>
    </row>
    <row r="5118" spans="1:4">
      <c r="A5118" s="462">
        <v>14712</v>
      </c>
      <c r="B5118" s="276" t="s">
        <v>5114</v>
      </c>
      <c r="C5118" s="462" t="s">
        <v>27</v>
      </c>
      <c r="D5118" s="463">
        <v>0</v>
      </c>
    </row>
    <row r="5119" spans="1:4">
      <c r="A5119" s="462">
        <v>14713</v>
      </c>
      <c r="B5119" s="276" t="s">
        <v>5115</v>
      </c>
      <c r="C5119" s="462" t="s">
        <v>27</v>
      </c>
      <c r="D5119" s="463">
        <v>0</v>
      </c>
    </row>
    <row r="5120" spans="1:4">
      <c r="A5120" s="462">
        <v>14714</v>
      </c>
      <c r="B5120" s="276" t="s">
        <v>5116</v>
      </c>
      <c r="C5120" s="462" t="s">
        <v>27</v>
      </c>
      <c r="D5120" s="463">
        <v>0</v>
      </c>
    </row>
    <row r="5121" spans="1:4">
      <c r="A5121" s="462">
        <v>14715</v>
      </c>
      <c r="B5121" s="276" t="s">
        <v>5117</v>
      </c>
      <c r="C5121" s="462" t="s">
        <v>27</v>
      </c>
      <c r="D5121" s="463">
        <v>0</v>
      </c>
    </row>
    <row r="5122" spans="1:4">
      <c r="A5122" s="462">
        <v>14716</v>
      </c>
      <c r="B5122" s="276" t="s">
        <v>5118</v>
      </c>
      <c r="C5122" s="462" t="s">
        <v>27</v>
      </c>
      <c r="D5122" s="463">
        <v>0</v>
      </c>
    </row>
    <row r="5123" spans="1:4">
      <c r="A5123" s="462">
        <v>14717</v>
      </c>
      <c r="B5123" s="276" t="s">
        <v>5119</v>
      </c>
      <c r="C5123" s="462" t="s">
        <v>27</v>
      </c>
      <c r="D5123" s="463">
        <v>0</v>
      </c>
    </row>
    <row r="5124" spans="1:4">
      <c r="A5124" s="462">
        <v>14718</v>
      </c>
      <c r="B5124" s="276" t="s">
        <v>5120</v>
      </c>
      <c r="C5124" s="462" t="s">
        <v>27</v>
      </c>
      <c r="D5124" s="463">
        <v>0</v>
      </c>
    </row>
    <row r="5125" spans="1:4">
      <c r="A5125" s="462">
        <v>14719</v>
      </c>
      <c r="B5125" s="276" t="s">
        <v>5121</v>
      </c>
      <c r="C5125" s="462" t="s">
        <v>27</v>
      </c>
      <c r="D5125" s="463">
        <v>0</v>
      </c>
    </row>
    <row r="5126" spans="1:4">
      <c r="A5126" s="462">
        <v>14720</v>
      </c>
      <c r="B5126" s="276" t="s">
        <v>5122</v>
      </c>
      <c r="C5126" s="462" t="s">
        <v>27</v>
      </c>
      <c r="D5126" s="463">
        <v>0</v>
      </c>
    </row>
    <row r="5127" spans="1:4">
      <c r="A5127" s="462">
        <v>14721</v>
      </c>
      <c r="B5127" s="276" t="s">
        <v>5123</v>
      </c>
      <c r="C5127" s="462" t="s">
        <v>27</v>
      </c>
      <c r="D5127" s="463">
        <v>0</v>
      </c>
    </row>
    <row r="5128" spans="1:4">
      <c r="A5128" s="462">
        <v>14722</v>
      </c>
      <c r="B5128" s="276" t="s">
        <v>5124</v>
      </c>
      <c r="C5128" s="462" t="s">
        <v>27</v>
      </c>
      <c r="D5128" s="463">
        <v>0</v>
      </c>
    </row>
    <row r="5129" spans="1:4">
      <c r="A5129" s="462">
        <v>14723</v>
      </c>
      <c r="B5129" s="276" t="s">
        <v>5125</v>
      </c>
      <c r="C5129" s="462" t="s">
        <v>27</v>
      </c>
      <c r="D5129" s="463">
        <v>0</v>
      </c>
    </row>
    <row r="5130" spans="1:4">
      <c r="A5130" s="462">
        <v>14724</v>
      </c>
      <c r="B5130" s="276" t="s">
        <v>5126</v>
      </c>
      <c r="C5130" s="462" t="s">
        <v>27</v>
      </c>
      <c r="D5130" s="463">
        <v>0</v>
      </c>
    </row>
    <row r="5131" spans="1:4">
      <c r="A5131" s="462">
        <v>14725</v>
      </c>
      <c r="B5131" s="276" t="s">
        <v>5127</v>
      </c>
      <c r="C5131" s="462" t="s">
        <v>27</v>
      </c>
      <c r="D5131" s="463">
        <v>0</v>
      </c>
    </row>
    <row r="5132" spans="1:4">
      <c r="A5132" s="462">
        <v>14726</v>
      </c>
      <c r="B5132" s="276" t="s">
        <v>5128</v>
      </c>
      <c r="C5132" s="462" t="s">
        <v>27</v>
      </c>
      <c r="D5132" s="463">
        <v>0</v>
      </c>
    </row>
    <row r="5133" spans="1:4">
      <c r="A5133" s="462">
        <v>14727</v>
      </c>
      <c r="B5133" s="276" t="s">
        <v>5129</v>
      </c>
      <c r="C5133" s="462" t="s">
        <v>27</v>
      </c>
      <c r="D5133" s="463">
        <v>0</v>
      </c>
    </row>
    <row r="5134" spans="1:4">
      <c r="A5134" s="462">
        <v>14728</v>
      </c>
      <c r="B5134" s="276" t="s">
        <v>5130</v>
      </c>
      <c r="C5134" s="462" t="s">
        <v>27</v>
      </c>
      <c r="D5134" s="463">
        <v>0</v>
      </c>
    </row>
    <row r="5135" spans="1:4">
      <c r="A5135" s="462">
        <v>14729</v>
      </c>
      <c r="B5135" s="276" t="s">
        <v>5131</v>
      </c>
      <c r="C5135" s="462" t="s">
        <v>27</v>
      </c>
      <c r="D5135" s="463">
        <v>0</v>
      </c>
    </row>
    <row r="5136" spans="1:4">
      <c r="A5136" s="462">
        <v>14730</v>
      </c>
      <c r="B5136" s="276" t="s">
        <v>5132</v>
      </c>
      <c r="C5136" s="462" t="s">
        <v>27</v>
      </c>
      <c r="D5136" s="463">
        <v>0</v>
      </c>
    </row>
    <row r="5137" spans="1:4">
      <c r="A5137" s="462">
        <v>14731</v>
      </c>
      <c r="B5137" s="276" t="s">
        <v>5133</v>
      </c>
      <c r="C5137" s="462" t="s">
        <v>27</v>
      </c>
      <c r="D5137" s="463">
        <v>0</v>
      </c>
    </row>
    <row r="5138" spans="1:4">
      <c r="A5138" s="462">
        <v>14732</v>
      </c>
      <c r="B5138" s="276" t="s">
        <v>5134</v>
      </c>
      <c r="C5138" s="462" t="s">
        <v>27</v>
      </c>
      <c r="D5138" s="463">
        <v>0</v>
      </c>
    </row>
    <row r="5139" spans="1:4">
      <c r="A5139" s="462">
        <v>14733</v>
      </c>
      <c r="B5139" s="276" t="s">
        <v>5135</v>
      </c>
      <c r="C5139" s="462" t="s">
        <v>27</v>
      </c>
      <c r="D5139" s="463">
        <v>0</v>
      </c>
    </row>
    <row r="5140" spans="1:4">
      <c r="A5140" s="462">
        <v>14734</v>
      </c>
      <c r="B5140" s="276" t="s">
        <v>5136</v>
      </c>
      <c r="C5140" s="462" t="s">
        <v>27</v>
      </c>
      <c r="D5140" s="463">
        <v>0</v>
      </c>
    </row>
    <row r="5141" spans="1:4">
      <c r="A5141" s="462">
        <v>14735</v>
      </c>
      <c r="B5141" s="276" t="s">
        <v>5137</v>
      </c>
      <c r="C5141" s="462" t="s">
        <v>27</v>
      </c>
      <c r="D5141" s="463">
        <v>0</v>
      </c>
    </row>
    <row r="5142" spans="1:4">
      <c r="A5142" s="462">
        <v>14736</v>
      </c>
      <c r="B5142" s="276" t="s">
        <v>5138</v>
      </c>
      <c r="C5142" s="462" t="s">
        <v>27</v>
      </c>
      <c r="D5142" s="463">
        <v>0</v>
      </c>
    </row>
    <row r="5143" spans="1:4">
      <c r="A5143" s="462">
        <v>14737</v>
      </c>
      <c r="B5143" s="276" t="s">
        <v>5139</v>
      </c>
      <c r="C5143" s="462" t="s">
        <v>27</v>
      </c>
      <c r="D5143" s="463">
        <v>0</v>
      </c>
    </row>
    <row r="5144" spans="1:4">
      <c r="A5144" s="462">
        <v>14738</v>
      </c>
      <c r="B5144" s="276" t="s">
        <v>5140</v>
      </c>
      <c r="C5144" s="462" t="s">
        <v>27</v>
      </c>
      <c r="D5144" s="463">
        <v>0</v>
      </c>
    </row>
    <row r="5145" spans="1:4">
      <c r="A5145" s="462">
        <v>14739</v>
      </c>
      <c r="B5145" s="276" t="s">
        <v>5141</v>
      </c>
      <c r="C5145" s="462" t="s">
        <v>27</v>
      </c>
      <c r="D5145" s="463">
        <v>0</v>
      </c>
    </row>
    <row r="5146" spans="1:4">
      <c r="A5146" s="462">
        <v>14740</v>
      </c>
      <c r="B5146" s="276" t="s">
        <v>5142</v>
      </c>
      <c r="C5146" s="462" t="s">
        <v>27</v>
      </c>
      <c r="D5146" s="463">
        <v>0</v>
      </c>
    </row>
    <row r="5147" spans="1:4">
      <c r="A5147" s="462">
        <v>14741</v>
      </c>
      <c r="B5147" s="276" t="s">
        <v>5143</v>
      </c>
      <c r="C5147" s="462" t="s">
        <v>27</v>
      </c>
      <c r="D5147" s="463">
        <v>0</v>
      </c>
    </row>
    <row r="5148" spans="1:4">
      <c r="A5148" s="462">
        <v>14742</v>
      </c>
      <c r="B5148" s="276" t="s">
        <v>5144</v>
      </c>
      <c r="C5148" s="462" t="s">
        <v>27</v>
      </c>
      <c r="D5148" s="463">
        <v>0</v>
      </c>
    </row>
    <row r="5149" spans="1:4">
      <c r="A5149" s="462">
        <v>14743</v>
      </c>
      <c r="B5149" s="276" t="s">
        <v>5145</v>
      </c>
      <c r="C5149" s="462" t="s">
        <v>27</v>
      </c>
      <c r="D5149" s="463">
        <v>0</v>
      </c>
    </row>
    <row r="5150" spans="1:4">
      <c r="A5150" s="462">
        <v>14744</v>
      </c>
      <c r="B5150" s="276" t="s">
        <v>5146</v>
      </c>
      <c r="C5150" s="462" t="s">
        <v>27</v>
      </c>
      <c r="D5150" s="463">
        <v>0</v>
      </c>
    </row>
    <row r="5151" spans="1:4">
      <c r="A5151" s="462">
        <v>14745</v>
      </c>
      <c r="B5151" s="276" t="s">
        <v>5147</v>
      </c>
      <c r="C5151" s="462" t="s">
        <v>27</v>
      </c>
      <c r="D5151" s="463">
        <v>0</v>
      </c>
    </row>
    <row r="5152" spans="1:4">
      <c r="A5152" s="462">
        <v>14746</v>
      </c>
      <c r="B5152" s="276" t="s">
        <v>5148</v>
      </c>
      <c r="C5152" s="462" t="s">
        <v>27</v>
      </c>
      <c r="D5152" s="463">
        <v>0</v>
      </c>
    </row>
    <row r="5153" spans="1:4">
      <c r="A5153" s="462">
        <v>14747</v>
      </c>
      <c r="B5153" s="276" t="s">
        <v>5149</v>
      </c>
      <c r="C5153" s="462" t="s">
        <v>27</v>
      </c>
      <c r="D5153" s="463">
        <v>0</v>
      </c>
    </row>
    <row r="5154" spans="1:4">
      <c r="A5154" s="462">
        <v>14748</v>
      </c>
      <c r="B5154" s="276" t="s">
        <v>5150</v>
      </c>
      <c r="C5154" s="462" t="s">
        <v>27</v>
      </c>
      <c r="D5154" s="463">
        <v>0</v>
      </c>
    </row>
    <row r="5155" spans="1:4">
      <c r="A5155" s="462">
        <v>14775</v>
      </c>
      <c r="B5155" s="276" t="s">
        <v>5151</v>
      </c>
      <c r="C5155" s="462" t="s">
        <v>27</v>
      </c>
      <c r="D5155" s="463">
        <v>0</v>
      </c>
    </row>
    <row r="5156" spans="1:4">
      <c r="A5156" s="462">
        <v>14776</v>
      </c>
      <c r="B5156" s="276" t="s">
        <v>5152</v>
      </c>
      <c r="C5156" s="462" t="s">
        <v>27</v>
      </c>
      <c r="D5156" s="463">
        <v>0</v>
      </c>
    </row>
    <row r="5157" spans="1:4">
      <c r="A5157" s="462">
        <v>14777</v>
      </c>
      <c r="B5157" s="276" t="s">
        <v>5153</v>
      </c>
      <c r="C5157" s="462" t="s">
        <v>27</v>
      </c>
      <c r="D5157" s="463">
        <v>0</v>
      </c>
    </row>
    <row r="5158" spans="1:4">
      <c r="A5158" s="462">
        <v>14778</v>
      </c>
      <c r="B5158" s="276" t="s">
        <v>5154</v>
      </c>
      <c r="C5158" s="462" t="s">
        <v>27</v>
      </c>
      <c r="D5158" s="463">
        <v>0</v>
      </c>
    </row>
    <row r="5159" spans="1:4">
      <c r="A5159" s="462">
        <v>14779</v>
      </c>
      <c r="B5159" s="276" t="s">
        <v>5155</v>
      </c>
      <c r="C5159" s="462" t="s">
        <v>27</v>
      </c>
      <c r="D5159" s="463">
        <v>0</v>
      </c>
    </row>
    <row r="5160" spans="1:4">
      <c r="A5160" s="462">
        <v>14780</v>
      </c>
      <c r="B5160" s="276" t="s">
        <v>5156</v>
      </c>
      <c r="C5160" s="462" t="s">
        <v>27</v>
      </c>
      <c r="D5160" s="463">
        <v>0</v>
      </c>
    </row>
    <row r="5161" spans="1:4">
      <c r="A5161" s="462">
        <v>14781</v>
      </c>
      <c r="B5161" s="276" t="s">
        <v>5157</v>
      </c>
      <c r="C5161" s="462" t="s">
        <v>27</v>
      </c>
      <c r="D5161" s="463">
        <v>0</v>
      </c>
    </row>
    <row r="5162" spans="1:4">
      <c r="A5162" s="462">
        <v>14782</v>
      </c>
      <c r="B5162" s="276" t="s">
        <v>5158</v>
      </c>
      <c r="C5162" s="462" t="s">
        <v>27</v>
      </c>
      <c r="D5162" s="463">
        <v>14511</v>
      </c>
    </row>
    <row r="5163" spans="1:4">
      <c r="A5163" s="462">
        <v>14783</v>
      </c>
      <c r="B5163" s="276" t="s">
        <v>5159</v>
      </c>
      <c r="C5163" s="462" t="s">
        <v>27</v>
      </c>
      <c r="D5163" s="463">
        <v>1419</v>
      </c>
    </row>
    <row r="5164" spans="1:4">
      <c r="A5164" s="462">
        <v>14784</v>
      </c>
      <c r="B5164" s="276" t="s">
        <v>5160</v>
      </c>
      <c r="C5164" s="462" t="s">
        <v>32</v>
      </c>
      <c r="D5164" s="463">
        <v>10532</v>
      </c>
    </row>
    <row r="5165" spans="1:4">
      <c r="A5165" s="462">
        <v>14785</v>
      </c>
      <c r="B5165" s="276" t="s">
        <v>5161</v>
      </c>
      <c r="C5165" s="462" t="s">
        <v>27</v>
      </c>
      <c r="D5165" s="463">
        <v>30808</v>
      </c>
    </row>
    <row r="5166" spans="1:4">
      <c r="A5166" s="462">
        <v>14786</v>
      </c>
      <c r="B5166" s="276" t="s">
        <v>5162</v>
      </c>
      <c r="C5166" s="462" t="s">
        <v>27</v>
      </c>
      <c r="D5166" s="463">
        <v>46647</v>
      </c>
    </row>
    <row r="5167" spans="1:4">
      <c r="A5167" s="462">
        <v>14787</v>
      </c>
      <c r="B5167" s="276" t="s">
        <v>5163</v>
      </c>
      <c r="C5167" s="462" t="s">
        <v>27</v>
      </c>
      <c r="D5167" s="463">
        <v>41053</v>
      </c>
    </row>
    <row r="5168" spans="1:4">
      <c r="A5168" s="462">
        <v>14788</v>
      </c>
      <c r="B5168" s="276" t="s">
        <v>5164</v>
      </c>
      <c r="C5168" s="462" t="s">
        <v>27</v>
      </c>
      <c r="D5168" s="463">
        <v>26988</v>
      </c>
    </row>
    <row r="5169" spans="1:4">
      <c r="A5169" s="462">
        <v>14789</v>
      </c>
      <c r="B5169" s="276" t="s">
        <v>5165</v>
      </c>
      <c r="C5169" s="462" t="s">
        <v>27</v>
      </c>
      <c r="D5169" s="463">
        <v>0</v>
      </c>
    </row>
    <row r="5170" spans="1:4">
      <c r="A5170" s="462">
        <v>14790</v>
      </c>
      <c r="B5170" s="276" t="s">
        <v>5166</v>
      </c>
      <c r="C5170" s="462" t="s">
        <v>27</v>
      </c>
      <c r="D5170" s="463">
        <v>0</v>
      </c>
    </row>
    <row r="5171" spans="1:4">
      <c r="A5171" s="462">
        <v>14791</v>
      </c>
      <c r="B5171" s="276" t="s">
        <v>5167</v>
      </c>
      <c r="C5171" s="462" t="s">
        <v>27</v>
      </c>
      <c r="D5171" s="463">
        <v>0</v>
      </c>
    </row>
    <row r="5172" spans="1:4">
      <c r="A5172" s="462">
        <v>14793</v>
      </c>
      <c r="B5172" s="276" t="s">
        <v>5168</v>
      </c>
      <c r="C5172" s="462" t="s">
        <v>27</v>
      </c>
      <c r="D5172" s="463">
        <v>0</v>
      </c>
    </row>
    <row r="5173" spans="1:4">
      <c r="A5173" s="462">
        <v>14794</v>
      </c>
      <c r="B5173" s="276" t="s">
        <v>5169</v>
      </c>
      <c r="C5173" s="462" t="s">
        <v>27</v>
      </c>
      <c r="D5173" s="463">
        <v>0</v>
      </c>
    </row>
    <row r="5174" spans="1:4">
      <c r="A5174" s="462">
        <v>14795</v>
      </c>
      <c r="B5174" s="276" t="s">
        <v>5170</v>
      </c>
      <c r="C5174" s="462" t="s">
        <v>27</v>
      </c>
      <c r="D5174" s="463">
        <v>0</v>
      </c>
    </row>
    <row r="5175" spans="1:4">
      <c r="A5175" s="462">
        <v>14796</v>
      </c>
      <c r="B5175" s="276" t="s">
        <v>5171</v>
      </c>
      <c r="C5175" s="462" t="s">
        <v>27</v>
      </c>
      <c r="D5175" s="463">
        <v>40838</v>
      </c>
    </row>
    <row r="5176" spans="1:4">
      <c r="A5176" s="462">
        <v>14797</v>
      </c>
      <c r="B5176" s="276" t="s">
        <v>5172</v>
      </c>
      <c r="C5176" s="462" t="s">
        <v>27</v>
      </c>
      <c r="D5176" s="463">
        <v>28054</v>
      </c>
    </row>
    <row r="5177" spans="1:4">
      <c r="A5177" s="462">
        <v>14798</v>
      </c>
      <c r="B5177" s="276" t="s">
        <v>5173</v>
      </c>
      <c r="C5177" s="462" t="s">
        <v>27</v>
      </c>
      <c r="D5177" s="463">
        <v>21016</v>
      </c>
    </row>
    <row r="5178" spans="1:4">
      <c r="A5178" s="462">
        <v>14799</v>
      </c>
      <c r="B5178" s="276" t="s">
        <v>5174</v>
      </c>
      <c r="C5178" s="462" t="s">
        <v>27</v>
      </c>
      <c r="D5178" s="463">
        <v>2264</v>
      </c>
    </row>
    <row r="5179" spans="1:4">
      <c r="A5179" s="462">
        <v>14800</v>
      </c>
      <c r="B5179" s="276" t="s">
        <v>5175</v>
      </c>
      <c r="C5179" s="462" t="s">
        <v>27</v>
      </c>
      <c r="D5179" s="463">
        <v>2185.0100000000002</v>
      </c>
    </row>
    <row r="5180" spans="1:4">
      <c r="A5180" s="462">
        <v>14801</v>
      </c>
      <c r="B5180" s="276" t="s">
        <v>5176</v>
      </c>
      <c r="C5180" s="462" t="s">
        <v>27</v>
      </c>
      <c r="D5180" s="463">
        <v>23951</v>
      </c>
    </row>
    <row r="5181" spans="1:4">
      <c r="A5181" s="462">
        <v>14802</v>
      </c>
      <c r="B5181" s="276" t="s">
        <v>5177</v>
      </c>
      <c r="C5181" s="462" t="s">
        <v>27</v>
      </c>
      <c r="D5181" s="463">
        <v>96250</v>
      </c>
    </row>
    <row r="5182" spans="1:4">
      <c r="A5182" s="462">
        <v>14803</v>
      </c>
      <c r="B5182" s="276" t="s">
        <v>5178</v>
      </c>
      <c r="C5182" s="462" t="s">
        <v>27</v>
      </c>
      <c r="D5182" s="463">
        <v>81605</v>
      </c>
    </row>
    <row r="5183" spans="1:4">
      <c r="A5183" s="462">
        <v>14804</v>
      </c>
      <c r="B5183" s="276" t="s">
        <v>5179</v>
      </c>
      <c r="C5183" s="462" t="s">
        <v>27</v>
      </c>
      <c r="D5183" s="463">
        <v>36600</v>
      </c>
    </row>
    <row r="5184" spans="1:4">
      <c r="A5184" s="462">
        <v>14805</v>
      </c>
      <c r="B5184" s="276" t="s">
        <v>5180</v>
      </c>
      <c r="C5184" s="462" t="s">
        <v>27</v>
      </c>
      <c r="D5184" s="463">
        <v>83927</v>
      </c>
    </row>
    <row r="5185" spans="1:4">
      <c r="A5185" s="462">
        <v>14806</v>
      </c>
      <c r="B5185" s="276" t="s">
        <v>5181</v>
      </c>
      <c r="C5185" s="462" t="s">
        <v>27</v>
      </c>
      <c r="D5185" s="463">
        <v>29740</v>
      </c>
    </row>
    <row r="5186" spans="1:4">
      <c r="A5186" s="462">
        <v>14807</v>
      </c>
      <c r="B5186" s="276" t="s">
        <v>5182</v>
      </c>
      <c r="C5186" s="462" t="s">
        <v>27</v>
      </c>
      <c r="D5186" s="463">
        <v>38000</v>
      </c>
    </row>
    <row r="5187" spans="1:4">
      <c r="A5187" s="462">
        <v>14808</v>
      </c>
      <c r="B5187" s="276" t="s">
        <v>5183</v>
      </c>
      <c r="C5187" s="462" t="s">
        <v>27</v>
      </c>
      <c r="D5187" s="463">
        <v>1333333</v>
      </c>
    </row>
    <row r="5188" spans="1:4">
      <c r="A5188" s="462">
        <v>14809</v>
      </c>
      <c r="B5188" s="276" t="s">
        <v>5184</v>
      </c>
      <c r="C5188" s="462" t="s">
        <v>27</v>
      </c>
      <c r="D5188" s="463">
        <v>130909</v>
      </c>
    </row>
    <row r="5189" spans="1:4">
      <c r="A5189" s="462">
        <v>14810</v>
      </c>
      <c r="B5189" s="276" t="s">
        <v>5185</v>
      </c>
      <c r="C5189" s="462" t="s">
        <v>27</v>
      </c>
      <c r="D5189" s="463">
        <v>0</v>
      </c>
    </row>
    <row r="5190" spans="1:4">
      <c r="A5190" s="462">
        <v>14811</v>
      </c>
      <c r="B5190" s="276" t="s">
        <v>5186</v>
      </c>
      <c r="C5190" s="462" t="s">
        <v>27</v>
      </c>
      <c r="D5190" s="463">
        <v>0</v>
      </c>
    </row>
    <row r="5191" spans="1:4">
      <c r="A5191" s="462">
        <v>14812</v>
      </c>
      <c r="B5191" s="276" t="s">
        <v>5187</v>
      </c>
      <c r="C5191" s="462" t="s">
        <v>27</v>
      </c>
      <c r="D5191" s="463">
        <v>0</v>
      </c>
    </row>
    <row r="5192" spans="1:4">
      <c r="A5192" s="462">
        <v>14813</v>
      </c>
      <c r="B5192" s="276" t="s">
        <v>5188</v>
      </c>
      <c r="C5192" s="462" t="s">
        <v>27</v>
      </c>
      <c r="D5192" s="463">
        <v>0</v>
      </c>
    </row>
    <row r="5193" spans="1:4">
      <c r="A5193" s="462">
        <v>14814</v>
      </c>
      <c r="B5193" s="276" t="s">
        <v>5189</v>
      </c>
      <c r="C5193" s="462" t="s">
        <v>27</v>
      </c>
      <c r="D5193" s="463">
        <v>0</v>
      </c>
    </row>
    <row r="5194" spans="1:4">
      <c r="A5194" s="462">
        <v>14815</v>
      </c>
      <c r="B5194" s="276" t="s">
        <v>5190</v>
      </c>
      <c r="C5194" s="462" t="s">
        <v>27</v>
      </c>
      <c r="D5194" s="463">
        <v>0</v>
      </c>
    </row>
    <row r="5195" spans="1:4">
      <c r="A5195" s="462">
        <v>14816</v>
      </c>
      <c r="B5195" s="276" t="s">
        <v>5191</v>
      </c>
      <c r="C5195" s="462" t="s">
        <v>27</v>
      </c>
      <c r="D5195" s="463">
        <v>0</v>
      </c>
    </row>
    <row r="5196" spans="1:4">
      <c r="A5196" s="462">
        <v>14817</v>
      </c>
      <c r="B5196" s="276" t="s">
        <v>5192</v>
      </c>
      <c r="C5196" s="462" t="s">
        <v>27</v>
      </c>
      <c r="D5196" s="463">
        <v>0</v>
      </c>
    </row>
    <row r="5197" spans="1:4">
      <c r="A5197" s="462">
        <v>14818</v>
      </c>
      <c r="B5197" s="276" t="s">
        <v>5193</v>
      </c>
      <c r="C5197" s="462" t="s">
        <v>27</v>
      </c>
      <c r="D5197" s="463">
        <v>0</v>
      </c>
    </row>
    <row r="5198" spans="1:4">
      <c r="A5198" s="462">
        <v>14819</v>
      </c>
      <c r="B5198" s="276" t="s">
        <v>5194</v>
      </c>
      <c r="C5198" s="462" t="s">
        <v>27</v>
      </c>
      <c r="D5198" s="463">
        <v>0</v>
      </c>
    </row>
    <row r="5199" spans="1:4">
      <c r="A5199" s="462">
        <v>14820</v>
      </c>
      <c r="B5199" s="276" t="s">
        <v>5195</v>
      </c>
      <c r="C5199" s="462" t="s">
        <v>27</v>
      </c>
      <c r="D5199" s="463">
        <v>0</v>
      </c>
    </row>
    <row r="5200" spans="1:4">
      <c r="A5200" s="462">
        <v>14821</v>
      </c>
      <c r="B5200" s="276" t="s">
        <v>5196</v>
      </c>
      <c r="C5200" s="462" t="s">
        <v>27</v>
      </c>
      <c r="D5200" s="463">
        <v>0</v>
      </c>
    </row>
    <row r="5201" spans="1:4">
      <c r="A5201" s="462">
        <v>14822</v>
      </c>
      <c r="B5201" s="276" t="s">
        <v>5197</v>
      </c>
      <c r="C5201" s="462" t="s">
        <v>27</v>
      </c>
      <c r="D5201" s="463">
        <v>0</v>
      </c>
    </row>
    <row r="5202" spans="1:4">
      <c r="A5202" s="462">
        <v>14823</v>
      </c>
      <c r="B5202" s="276" t="s">
        <v>5198</v>
      </c>
      <c r="C5202" s="462" t="s">
        <v>27</v>
      </c>
      <c r="D5202" s="463">
        <v>0</v>
      </c>
    </row>
    <row r="5203" spans="1:4">
      <c r="A5203" s="462">
        <v>14824</v>
      </c>
      <c r="B5203" s="276" t="s">
        <v>5199</v>
      </c>
      <c r="C5203" s="462" t="s">
        <v>27</v>
      </c>
      <c r="D5203" s="463">
        <v>0</v>
      </c>
    </row>
    <row r="5204" spans="1:4">
      <c r="A5204" s="462">
        <v>14825</v>
      </c>
      <c r="B5204" s="276" t="s">
        <v>5200</v>
      </c>
      <c r="C5204" s="462" t="s">
        <v>27</v>
      </c>
      <c r="D5204" s="463">
        <v>0</v>
      </c>
    </row>
    <row r="5205" spans="1:4">
      <c r="A5205" s="462">
        <v>14826</v>
      </c>
      <c r="B5205" s="276" t="s">
        <v>5201</v>
      </c>
      <c r="C5205" s="462" t="s">
        <v>30</v>
      </c>
      <c r="D5205" s="463">
        <v>0</v>
      </c>
    </row>
    <row r="5206" spans="1:4">
      <c r="A5206" s="462">
        <v>14827</v>
      </c>
      <c r="B5206" s="276" t="s">
        <v>5202</v>
      </c>
      <c r="C5206" s="462" t="s">
        <v>27</v>
      </c>
      <c r="D5206" s="463">
        <v>0</v>
      </c>
    </row>
    <row r="5207" spans="1:4">
      <c r="A5207" s="462">
        <v>14828</v>
      </c>
      <c r="B5207" s="276" t="s">
        <v>5203</v>
      </c>
      <c r="C5207" s="462" t="s">
        <v>27</v>
      </c>
      <c r="D5207" s="463">
        <v>0</v>
      </c>
    </row>
    <row r="5208" spans="1:4">
      <c r="A5208" s="462">
        <v>14829</v>
      </c>
      <c r="B5208" s="276" t="s">
        <v>5204</v>
      </c>
      <c r="C5208" s="462" t="s">
        <v>27</v>
      </c>
      <c r="D5208" s="463">
        <v>0</v>
      </c>
    </row>
    <row r="5209" spans="1:4">
      <c r="A5209" s="462">
        <v>14830</v>
      </c>
      <c r="B5209" s="276" t="s">
        <v>5205</v>
      </c>
      <c r="C5209" s="462" t="s">
        <v>27</v>
      </c>
      <c r="D5209" s="463">
        <v>0</v>
      </c>
    </row>
    <row r="5210" spans="1:4">
      <c r="A5210" s="462">
        <v>14831</v>
      </c>
      <c r="B5210" s="276" t="s">
        <v>5206</v>
      </c>
      <c r="C5210" s="462" t="s">
        <v>30</v>
      </c>
      <c r="D5210" s="463">
        <v>0</v>
      </c>
    </row>
    <row r="5211" spans="1:4">
      <c r="A5211" s="462">
        <v>14832</v>
      </c>
      <c r="B5211" s="276" t="s">
        <v>5207</v>
      </c>
      <c r="C5211" s="462" t="s">
        <v>27</v>
      </c>
      <c r="D5211" s="463">
        <v>0</v>
      </c>
    </row>
    <row r="5212" spans="1:4">
      <c r="A5212" s="462">
        <v>14833</v>
      </c>
      <c r="B5212" s="276" t="s">
        <v>5208</v>
      </c>
      <c r="C5212" s="462" t="s">
        <v>27</v>
      </c>
      <c r="D5212" s="463">
        <v>0</v>
      </c>
    </row>
    <row r="5213" spans="1:4">
      <c r="A5213" s="462">
        <v>14834</v>
      </c>
      <c r="B5213" s="276" t="s">
        <v>5209</v>
      </c>
      <c r="C5213" s="462" t="s">
        <v>27</v>
      </c>
      <c r="D5213" s="463">
        <v>0</v>
      </c>
    </row>
    <row r="5214" spans="1:4">
      <c r="A5214" s="462">
        <v>14835</v>
      </c>
      <c r="B5214" s="276" t="s">
        <v>5210</v>
      </c>
      <c r="C5214" s="462" t="s">
        <v>27</v>
      </c>
      <c r="D5214" s="463">
        <v>0</v>
      </c>
    </row>
    <row r="5215" spans="1:4">
      <c r="A5215" s="462">
        <v>14836</v>
      </c>
      <c r="B5215" s="276" t="s">
        <v>5211</v>
      </c>
      <c r="C5215" s="462" t="s">
        <v>27</v>
      </c>
      <c r="D5215" s="463">
        <v>0</v>
      </c>
    </row>
    <row r="5216" spans="1:4">
      <c r="A5216" s="462">
        <v>14837</v>
      </c>
      <c r="B5216" s="276" t="s">
        <v>5212</v>
      </c>
      <c r="C5216" s="462" t="s">
        <v>27</v>
      </c>
      <c r="D5216" s="463">
        <v>0</v>
      </c>
    </row>
    <row r="5217" spans="1:4">
      <c r="A5217" s="462">
        <v>14838</v>
      </c>
      <c r="B5217" s="276" t="s">
        <v>5213</v>
      </c>
      <c r="C5217" s="462" t="s">
        <v>27</v>
      </c>
      <c r="D5217" s="463">
        <v>0</v>
      </c>
    </row>
    <row r="5218" spans="1:4">
      <c r="A5218" s="462">
        <v>14839</v>
      </c>
      <c r="B5218" s="276" t="s">
        <v>5214</v>
      </c>
      <c r="C5218" s="462" t="s">
        <v>27</v>
      </c>
      <c r="D5218" s="463">
        <v>0</v>
      </c>
    </row>
    <row r="5219" spans="1:4">
      <c r="A5219" s="462">
        <v>14840</v>
      </c>
      <c r="B5219" s="276" t="s">
        <v>5215</v>
      </c>
      <c r="C5219" s="462" t="s">
        <v>27</v>
      </c>
      <c r="D5219" s="463">
        <v>0</v>
      </c>
    </row>
    <row r="5220" spans="1:4">
      <c r="A5220" s="462">
        <v>14841</v>
      </c>
      <c r="B5220" s="276" t="s">
        <v>5216</v>
      </c>
      <c r="C5220" s="462" t="s">
        <v>27</v>
      </c>
      <c r="D5220" s="463">
        <v>0</v>
      </c>
    </row>
    <row r="5221" spans="1:4">
      <c r="A5221" s="462">
        <v>14842</v>
      </c>
      <c r="B5221" s="276" t="s">
        <v>5217</v>
      </c>
      <c r="C5221" s="462" t="s">
        <v>27</v>
      </c>
      <c r="D5221" s="463">
        <v>0</v>
      </c>
    </row>
    <row r="5222" spans="1:4">
      <c r="A5222" s="462">
        <v>14843</v>
      </c>
      <c r="B5222" s="276" t="s">
        <v>5218</v>
      </c>
      <c r="C5222" s="462" t="s">
        <v>27</v>
      </c>
      <c r="D5222" s="463">
        <v>0</v>
      </c>
    </row>
    <row r="5223" spans="1:4">
      <c r="A5223" s="462">
        <v>14844</v>
      </c>
      <c r="B5223" s="276" t="s">
        <v>5219</v>
      </c>
      <c r="C5223" s="462" t="s">
        <v>27</v>
      </c>
      <c r="D5223" s="463">
        <v>0</v>
      </c>
    </row>
    <row r="5224" spans="1:4">
      <c r="A5224" s="462">
        <v>14845</v>
      </c>
      <c r="B5224" s="276" t="s">
        <v>5220</v>
      </c>
      <c r="C5224" s="462" t="s">
        <v>27</v>
      </c>
      <c r="D5224" s="463">
        <v>0</v>
      </c>
    </row>
    <row r="5225" spans="1:4">
      <c r="A5225" s="462">
        <v>14846</v>
      </c>
      <c r="B5225" s="276" t="s">
        <v>5221</v>
      </c>
      <c r="C5225" s="462" t="s">
        <v>27</v>
      </c>
      <c r="D5225" s="463">
        <v>0</v>
      </c>
    </row>
    <row r="5226" spans="1:4">
      <c r="A5226" s="462">
        <v>14847</v>
      </c>
      <c r="B5226" s="276" t="s">
        <v>5222</v>
      </c>
      <c r="C5226" s="462" t="s">
        <v>27</v>
      </c>
      <c r="D5226" s="463">
        <v>0</v>
      </c>
    </row>
    <row r="5227" spans="1:4">
      <c r="A5227" s="462">
        <v>14848</v>
      </c>
      <c r="B5227" s="276" t="s">
        <v>5223</v>
      </c>
      <c r="C5227" s="462" t="s">
        <v>27</v>
      </c>
      <c r="D5227" s="463">
        <v>0</v>
      </c>
    </row>
    <row r="5228" spans="1:4">
      <c r="A5228" s="462">
        <v>14849</v>
      </c>
      <c r="B5228" s="276" t="s">
        <v>5224</v>
      </c>
      <c r="C5228" s="462" t="s">
        <v>27</v>
      </c>
      <c r="D5228" s="463">
        <v>0</v>
      </c>
    </row>
    <row r="5229" spans="1:4">
      <c r="A5229" s="462">
        <v>14850</v>
      </c>
      <c r="B5229" s="276" t="s">
        <v>5225</v>
      </c>
      <c r="C5229" s="462" t="s">
        <v>27</v>
      </c>
      <c r="D5229" s="463">
        <v>0</v>
      </c>
    </row>
    <row r="5230" spans="1:4">
      <c r="A5230" s="462">
        <v>14851</v>
      </c>
      <c r="B5230" s="276" t="s">
        <v>5226</v>
      </c>
      <c r="C5230" s="462" t="s">
        <v>27</v>
      </c>
      <c r="D5230" s="463">
        <v>0</v>
      </c>
    </row>
    <row r="5231" spans="1:4">
      <c r="A5231" s="462">
        <v>14852</v>
      </c>
      <c r="B5231" s="276" t="s">
        <v>5227</v>
      </c>
      <c r="C5231" s="462" t="s">
        <v>27</v>
      </c>
      <c r="D5231" s="463">
        <v>0</v>
      </c>
    </row>
    <row r="5232" spans="1:4">
      <c r="A5232" s="462">
        <v>14853</v>
      </c>
      <c r="B5232" s="276" t="s">
        <v>5228</v>
      </c>
      <c r="C5232" s="462" t="s">
        <v>27</v>
      </c>
      <c r="D5232" s="463">
        <v>0</v>
      </c>
    </row>
    <row r="5233" spans="1:4">
      <c r="A5233" s="462">
        <v>14854</v>
      </c>
      <c r="B5233" s="276" t="s">
        <v>5229</v>
      </c>
      <c r="C5233" s="462" t="s">
        <v>27</v>
      </c>
      <c r="D5233" s="463">
        <v>0</v>
      </c>
    </row>
    <row r="5234" spans="1:4">
      <c r="A5234" s="462">
        <v>14855</v>
      </c>
      <c r="B5234" s="276" t="s">
        <v>5230</v>
      </c>
      <c r="C5234" s="462" t="s">
        <v>27</v>
      </c>
      <c r="D5234" s="463">
        <v>0</v>
      </c>
    </row>
    <row r="5235" spans="1:4">
      <c r="A5235" s="462">
        <v>14856</v>
      </c>
      <c r="B5235" s="276" t="s">
        <v>5231</v>
      </c>
      <c r="C5235" s="462" t="s">
        <v>27</v>
      </c>
      <c r="D5235" s="463">
        <v>0</v>
      </c>
    </row>
    <row r="5236" spans="1:4">
      <c r="A5236" s="462">
        <v>14857</v>
      </c>
      <c r="B5236" s="276" t="s">
        <v>5232</v>
      </c>
      <c r="C5236" s="462" t="s">
        <v>27</v>
      </c>
      <c r="D5236" s="463">
        <v>0</v>
      </c>
    </row>
    <row r="5237" spans="1:4">
      <c r="A5237" s="462">
        <v>14858</v>
      </c>
      <c r="B5237" s="276" t="s">
        <v>5233</v>
      </c>
      <c r="C5237" s="462" t="s">
        <v>27</v>
      </c>
      <c r="D5237" s="463">
        <v>0</v>
      </c>
    </row>
    <row r="5238" spans="1:4">
      <c r="A5238" s="462">
        <v>14859</v>
      </c>
      <c r="B5238" s="276" t="s">
        <v>5234</v>
      </c>
      <c r="C5238" s="462" t="s">
        <v>27</v>
      </c>
      <c r="D5238" s="463">
        <v>0</v>
      </c>
    </row>
    <row r="5239" spans="1:4">
      <c r="A5239" s="462">
        <v>14860</v>
      </c>
      <c r="B5239" s="276" t="s">
        <v>5235</v>
      </c>
      <c r="C5239" s="462" t="s">
        <v>27</v>
      </c>
      <c r="D5239" s="463">
        <v>0</v>
      </c>
    </row>
    <row r="5240" spans="1:4">
      <c r="A5240" s="462">
        <v>14862</v>
      </c>
      <c r="B5240" s="276" t="s">
        <v>5236</v>
      </c>
      <c r="C5240" s="462" t="s">
        <v>27</v>
      </c>
      <c r="D5240" s="463">
        <v>1000</v>
      </c>
    </row>
    <row r="5241" spans="1:4">
      <c r="A5241" s="462">
        <v>14863</v>
      </c>
      <c r="B5241" s="276" t="s">
        <v>5237</v>
      </c>
      <c r="C5241" s="462" t="s">
        <v>27</v>
      </c>
      <c r="D5241" s="463">
        <v>986578</v>
      </c>
    </row>
    <row r="5242" spans="1:4">
      <c r="A5242" s="462">
        <v>14864</v>
      </c>
      <c r="B5242" s="276" t="s">
        <v>5238</v>
      </c>
      <c r="C5242" s="462" t="s">
        <v>27</v>
      </c>
      <c r="D5242" s="463">
        <v>19500.009999999998</v>
      </c>
    </row>
    <row r="5243" spans="1:4">
      <c r="A5243" s="462">
        <v>14865</v>
      </c>
      <c r="B5243" s="276" t="s">
        <v>5239</v>
      </c>
      <c r="C5243" s="462" t="s">
        <v>27</v>
      </c>
      <c r="D5243" s="463">
        <v>2500</v>
      </c>
    </row>
    <row r="5244" spans="1:4">
      <c r="A5244" s="462">
        <v>14866</v>
      </c>
      <c r="B5244" s="276" t="s">
        <v>5240</v>
      </c>
      <c r="C5244" s="462" t="s">
        <v>30</v>
      </c>
      <c r="D5244" s="463">
        <v>179751</v>
      </c>
    </row>
    <row r="5245" spans="1:4">
      <c r="A5245" s="462">
        <v>14867</v>
      </c>
      <c r="B5245" s="276" t="s">
        <v>5241</v>
      </c>
      <c r="C5245" s="462" t="s">
        <v>27</v>
      </c>
      <c r="D5245" s="463">
        <v>4403</v>
      </c>
    </row>
    <row r="5246" spans="1:4">
      <c r="A5246" s="462">
        <v>14868</v>
      </c>
      <c r="B5246" s="276" t="s">
        <v>5242</v>
      </c>
      <c r="C5246" s="462" t="s">
        <v>27</v>
      </c>
      <c r="D5246" s="463">
        <v>0</v>
      </c>
    </row>
    <row r="5247" spans="1:4">
      <c r="A5247" s="462">
        <v>14869</v>
      </c>
      <c r="B5247" s="276" t="s">
        <v>5243</v>
      </c>
      <c r="C5247" s="462" t="s">
        <v>27</v>
      </c>
      <c r="D5247" s="463">
        <v>0</v>
      </c>
    </row>
    <row r="5248" spans="1:4">
      <c r="A5248" s="462">
        <v>14870</v>
      </c>
      <c r="B5248" s="276" t="s">
        <v>5244</v>
      </c>
      <c r="C5248" s="462" t="s">
        <v>44</v>
      </c>
      <c r="D5248" s="463">
        <v>0</v>
      </c>
    </row>
    <row r="5249" spans="1:4">
      <c r="A5249" s="462">
        <v>14871</v>
      </c>
      <c r="B5249" s="276" t="s">
        <v>5245</v>
      </c>
      <c r="C5249" s="462" t="s">
        <v>30</v>
      </c>
      <c r="D5249" s="463">
        <v>0</v>
      </c>
    </row>
    <row r="5250" spans="1:4">
      <c r="A5250" s="462">
        <v>14872</v>
      </c>
      <c r="B5250" s="276" t="s">
        <v>5246</v>
      </c>
      <c r="C5250" s="462" t="s">
        <v>27</v>
      </c>
      <c r="D5250" s="463">
        <v>0</v>
      </c>
    </row>
    <row r="5251" spans="1:4">
      <c r="A5251" s="462">
        <v>14873</v>
      </c>
      <c r="B5251" s="276" t="s">
        <v>5247</v>
      </c>
      <c r="C5251" s="462" t="s">
        <v>27</v>
      </c>
      <c r="D5251" s="463">
        <v>0</v>
      </c>
    </row>
    <row r="5252" spans="1:4">
      <c r="A5252" s="462">
        <v>14874</v>
      </c>
      <c r="B5252" s="276" t="s">
        <v>5248</v>
      </c>
      <c r="C5252" s="462" t="s">
        <v>27</v>
      </c>
      <c r="D5252" s="463">
        <v>0</v>
      </c>
    </row>
    <row r="5253" spans="1:4">
      <c r="A5253" s="462">
        <v>14875</v>
      </c>
      <c r="B5253" s="276" t="s">
        <v>5249</v>
      </c>
      <c r="C5253" s="462" t="s">
        <v>27</v>
      </c>
      <c r="D5253" s="463">
        <v>0</v>
      </c>
    </row>
    <row r="5254" spans="1:4">
      <c r="A5254" s="462">
        <v>14876</v>
      </c>
      <c r="B5254" s="276" t="s">
        <v>5250</v>
      </c>
      <c r="C5254" s="462" t="s">
        <v>27</v>
      </c>
      <c r="D5254" s="463">
        <v>0</v>
      </c>
    </row>
    <row r="5255" spans="1:4">
      <c r="A5255" s="462">
        <v>14877</v>
      </c>
      <c r="B5255" s="276" t="s">
        <v>5251</v>
      </c>
      <c r="C5255" s="462" t="s">
        <v>27</v>
      </c>
      <c r="D5255" s="463">
        <v>0</v>
      </c>
    </row>
    <row r="5256" spans="1:4">
      <c r="A5256" s="462">
        <v>14878</v>
      </c>
      <c r="B5256" s="276" t="s">
        <v>5252</v>
      </c>
      <c r="C5256" s="462" t="s">
        <v>27</v>
      </c>
      <c r="D5256" s="463">
        <v>0</v>
      </c>
    </row>
    <row r="5257" spans="1:4">
      <c r="A5257" s="462">
        <v>14879</v>
      </c>
      <c r="B5257" s="276" t="s">
        <v>5253</v>
      </c>
      <c r="C5257" s="462" t="s">
        <v>27</v>
      </c>
      <c r="D5257" s="463">
        <v>0</v>
      </c>
    </row>
    <row r="5258" spans="1:4">
      <c r="A5258" s="462">
        <v>14880</v>
      </c>
      <c r="B5258" s="276" t="s">
        <v>5254</v>
      </c>
      <c r="C5258" s="462" t="s">
        <v>27</v>
      </c>
      <c r="D5258" s="463">
        <v>0</v>
      </c>
    </row>
    <row r="5259" spans="1:4">
      <c r="A5259" s="462">
        <v>14881</v>
      </c>
      <c r="B5259" s="276" t="s">
        <v>5255</v>
      </c>
      <c r="C5259" s="462" t="s">
        <v>27</v>
      </c>
      <c r="D5259" s="463">
        <v>0</v>
      </c>
    </row>
    <row r="5260" spans="1:4">
      <c r="A5260" s="462">
        <v>14882</v>
      </c>
      <c r="B5260" s="276" t="s">
        <v>5256</v>
      </c>
      <c r="C5260" s="462" t="s">
        <v>27</v>
      </c>
      <c r="D5260" s="463">
        <v>0</v>
      </c>
    </row>
    <row r="5261" spans="1:4">
      <c r="A5261" s="462">
        <v>14883</v>
      </c>
      <c r="B5261" s="276" t="s">
        <v>5257</v>
      </c>
      <c r="C5261" s="462" t="s">
        <v>27</v>
      </c>
      <c r="D5261" s="463">
        <v>0</v>
      </c>
    </row>
    <row r="5262" spans="1:4">
      <c r="A5262" s="462">
        <v>14884</v>
      </c>
      <c r="B5262" s="276" t="s">
        <v>5258</v>
      </c>
      <c r="C5262" s="462" t="s">
        <v>27</v>
      </c>
      <c r="D5262" s="463">
        <v>0</v>
      </c>
    </row>
    <row r="5263" spans="1:4">
      <c r="A5263" s="462">
        <v>14885</v>
      </c>
      <c r="B5263" s="276" t="s">
        <v>5259</v>
      </c>
      <c r="C5263" s="462" t="s">
        <v>27</v>
      </c>
      <c r="D5263" s="463">
        <v>0</v>
      </c>
    </row>
    <row r="5264" spans="1:4">
      <c r="A5264" s="462">
        <v>14886</v>
      </c>
      <c r="B5264" s="276" t="s">
        <v>5260</v>
      </c>
      <c r="C5264" s="462" t="s">
        <v>27</v>
      </c>
      <c r="D5264" s="463">
        <v>31826</v>
      </c>
    </row>
    <row r="5265" spans="1:4">
      <c r="A5265" s="462">
        <v>14887</v>
      </c>
      <c r="B5265" s="276" t="s">
        <v>5261</v>
      </c>
      <c r="C5265" s="462" t="s">
        <v>27</v>
      </c>
      <c r="D5265" s="463">
        <v>46940</v>
      </c>
    </row>
    <row r="5266" spans="1:4">
      <c r="A5266" s="462">
        <v>14888</v>
      </c>
      <c r="B5266" s="276" t="s">
        <v>5262</v>
      </c>
      <c r="C5266" s="462" t="s">
        <v>27</v>
      </c>
      <c r="D5266" s="463">
        <v>300486</v>
      </c>
    </row>
    <row r="5267" spans="1:4">
      <c r="A5267" s="462">
        <v>14889</v>
      </c>
      <c r="B5267" s="276" t="s">
        <v>5263</v>
      </c>
      <c r="C5267" s="462" t="s">
        <v>27</v>
      </c>
      <c r="D5267" s="463">
        <v>288851</v>
      </c>
    </row>
    <row r="5268" spans="1:4">
      <c r="A5268" s="462">
        <v>14890</v>
      </c>
      <c r="B5268" s="276" t="s">
        <v>5264</v>
      </c>
      <c r="C5268" s="462" t="s">
        <v>27</v>
      </c>
      <c r="D5268" s="463">
        <v>126937</v>
      </c>
    </row>
    <row r="5269" spans="1:4">
      <c r="A5269" s="462">
        <v>14891</v>
      </c>
      <c r="B5269" s="276" t="s">
        <v>5265</v>
      </c>
      <c r="C5269" s="462" t="s">
        <v>27</v>
      </c>
      <c r="D5269" s="463">
        <v>1990</v>
      </c>
    </row>
    <row r="5270" spans="1:4">
      <c r="A5270" s="462">
        <v>14892</v>
      </c>
      <c r="B5270" s="276" t="s">
        <v>5266</v>
      </c>
      <c r="C5270" s="462" t="s">
        <v>27</v>
      </c>
      <c r="D5270" s="463">
        <v>22600</v>
      </c>
    </row>
    <row r="5271" spans="1:4">
      <c r="A5271" s="462">
        <v>14893</v>
      </c>
      <c r="B5271" s="276" t="s">
        <v>5267</v>
      </c>
      <c r="C5271" s="462" t="s">
        <v>27</v>
      </c>
      <c r="D5271" s="463">
        <v>1454</v>
      </c>
    </row>
    <row r="5272" spans="1:4">
      <c r="A5272" s="462">
        <v>14894</v>
      </c>
      <c r="B5272" s="276" t="s">
        <v>5268</v>
      </c>
      <c r="C5272" s="462" t="s">
        <v>27</v>
      </c>
      <c r="D5272" s="463">
        <v>20675</v>
      </c>
    </row>
    <row r="5273" spans="1:4">
      <c r="A5273" s="462">
        <v>14895</v>
      </c>
      <c r="B5273" s="276" t="s">
        <v>5269</v>
      </c>
      <c r="C5273" s="462" t="s">
        <v>27</v>
      </c>
      <c r="D5273" s="463">
        <v>71281</v>
      </c>
    </row>
    <row r="5274" spans="1:4">
      <c r="A5274" s="462">
        <v>14896</v>
      </c>
      <c r="B5274" s="276" t="s">
        <v>5270</v>
      </c>
      <c r="C5274" s="462" t="s">
        <v>27</v>
      </c>
      <c r="D5274" s="463">
        <v>18900</v>
      </c>
    </row>
    <row r="5275" spans="1:4">
      <c r="A5275" s="462">
        <v>14897</v>
      </c>
      <c r="B5275" s="276" t="s">
        <v>5265</v>
      </c>
      <c r="C5275" s="462" t="s">
        <v>27</v>
      </c>
      <c r="D5275" s="463">
        <v>1971</v>
      </c>
    </row>
    <row r="5276" spans="1:4">
      <c r="A5276" s="462">
        <v>14898</v>
      </c>
      <c r="B5276" s="276" t="s">
        <v>5271</v>
      </c>
      <c r="C5276" s="462" t="s">
        <v>27</v>
      </c>
      <c r="D5276" s="463">
        <v>13029</v>
      </c>
    </row>
    <row r="5277" spans="1:4">
      <c r="A5277" s="462">
        <v>14899</v>
      </c>
      <c r="B5277" s="276" t="s">
        <v>5272</v>
      </c>
      <c r="C5277" s="462" t="s">
        <v>27</v>
      </c>
      <c r="D5277" s="463">
        <v>5392</v>
      </c>
    </row>
    <row r="5278" spans="1:4">
      <c r="A5278" s="462">
        <v>14900</v>
      </c>
      <c r="B5278" s="276" t="s">
        <v>5273</v>
      </c>
      <c r="C5278" s="462" t="s">
        <v>27</v>
      </c>
      <c r="D5278" s="463">
        <v>226607</v>
      </c>
    </row>
    <row r="5279" spans="1:4">
      <c r="A5279" s="462">
        <v>14901</v>
      </c>
      <c r="B5279" s="276" t="s">
        <v>5274</v>
      </c>
      <c r="C5279" s="462" t="s">
        <v>27</v>
      </c>
      <c r="D5279" s="463">
        <v>115191</v>
      </c>
    </row>
    <row r="5280" spans="1:4">
      <c r="A5280" s="462">
        <v>14902</v>
      </c>
      <c r="B5280" s="276" t="s">
        <v>5275</v>
      </c>
      <c r="C5280" s="462" t="s">
        <v>27</v>
      </c>
      <c r="D5280" s="463">
        <v>70176</v>
      </c>
    </row>
    <row r="5281" spans="1:4">
      <c r="A5281" s="462">
        <v>14903</v>
      </c>
      <c r="B5281" s="276" t="s">
        <v>5276</v>
      </c>
      <c r="C5281" s="462" t="s">
        <v>27</v>
      </c>
      <c r="D5281" s="463">
        <v>52912</v>
      </c>
    </row>
    <row r="5282" spans="1:4">
      <c r="A5282" s="462">
        <v>14904</v>
      </c>
      <c r="B5282" s="276" t="s">
        <v>5277</v>
      </c>
      <c r="C5282" s="462" t="s">
        <v>27</v>
      </c>
      <c r="D5282" s="463">
        <v>37087</v>
      </c>
    </row>
    <row r="5283" spans="1:4">
      <c r="A5283" s="462">
        <v>14919</v>
      </c>
      <c r="B5283" s="276" t="s">
        <v>5278</v>
      </c>
      <c r="C5283" s="462" t="s">
        <v>27</v>
      </c>
      <c r="D5283" s="463">
        <v>9247</v>
      </c>
    </row>
    <row r="5284" spans="1:4">
      <c r="A5284" s="462">
        <v>14920</v>
      </c>
      <c r="B5284" s="276" t="s">
        <v>5279</v>
      </c>
      <c r="C5284" s="462" t="s">
        <v>27</v>
      </c>
      <c r="D5284" s="463">
        <v>11229.01</v>
      </c>
    </row>
    <row r="5285" spans="1:4">
      <c r="A5285" s="462">
        <v>14921</v>
      </c>
      <c r="B5285" s="276" t="s">
        <v>5280</v>
      </c>
      <c r="C5285" s="462" t="s">
        <v>27</v>
      </c>
      <c r="D5285" s="463">
        <v>0</v>
      </c>
    </row>
    <row r="5286" spans="1:4">
      <c r="A5286" s="462">
        <v>14922</v>
      </c>
      <c r="B5286" s="276" t="s">
        <v>5281</v>
      </c>
      <c r="C5286" s="462" t="s">
        <v>27</v>
      </c>
      <c r="D5286" s="463">
        <v>161</v>
      </c>
    </row>
    <row r="5287" spans="1:4">
      <c r="A5287" s="462">
        <v>14923</v>
      </c>
      <c r="B5287" s="276" t="s">
        <v>5282</v>
      </c>
      <c r="C5287" s="462" t="s">
        <v>44</v>
      </c>
      <c r="D5287" s="463">
        <v>59848</v>
      </c>
    </row>
    <row r="5288" spans="1:4">
      <c r="A5288" s="462">
        <v>14924</v>
      </c>
      <c r="B5288" s="276" t="s">
        <v>5283</v>
      </c>
      <c r="C5288" s="462" t="s">
        <v>32</v>
      </c>
      <c r="D5288" s="463">
        <v>31271</v>
      </c>
    </row>
    <row r="5289" spans="1:4">
      <c r="A5289" s="462">
        <v>14925</v>
      </c>
      <c r="B5289" s="276" t="s">
        <v>5284</v>
      </c>
      <c r="C5289" s="462" t="s">
        <v>32</v>
      </c>
      <c r="D5289" s="463">
        <v>5302</v>
      </c>
    </row>
    <row r="5290" spans="1:4">
      <c r="A5290" s="462">
        <v>14926</v>
      </c>
      <c r="B5290" s="276" t="s">
        <v>5285</v>
      </c>
      <c r="C5290" s="462" t="s">
        <v>44</v>
      </c>
      <c r="D5290" s="463">
        <v>60500</v>
      </c>
    </row>
    <row r="5291" spans="1:4">
      <c r="A5291" s="462">
        <v>14927</v>
      </c>
      <c r="B5291" s="276" t="s">
        <v>5286</v>
      </c>
      <c r="C5291" s="462" t="s">
        <v>44</v>
      </c>
      <c r="D5291" s="463">
        <v>226547</v>
      </c>
    </row>
    <row r="5292" spans="1:4">
      <c r="A5292" s="462">
        <v>14928</v>
      </c>
      <c r="B5292" s="276" t="s">
        <v>5287</v>
      </c>
      <c r="C5292" s="462" t="s">
        <v>32</v>
      </c>
      <c r="D5292" s="463">
        <v>12452.01</v>
      </c>
    </row>
    <row r="5293" spans="1:4">
      <c r="A5293" s="462">
        <v>14929</v>
      </c>
      <c r="B5293" s="276" t="s">
        <v>5288</v>
      </c>
      <c r="C5293" s="462" t="s">
        <v>44</v>
      </c>
      <c r="D5293" s="463">
        <v>71900</v>
      </c>
    </row>
    <row r="5294" spans="1:4">
      <c r="A5294" s="462">
        <v>14930</v>
      </c>
      <c r="B5294" s="276" t="s">
        <v>5289</v>
      </c>
      <c r="C5294" s="462" t="s">
        <v>211</v>
      </c>
      <c r="D5294" s="463">
        <v>21890702</v>
      </c>
    </row>
    <row r="5295" spans="1:4">
      <c r="A5295" s="462">
        <v>14931</v>
      </c>
      <c r="B5295" s="276" t="s">
        <v>5290</v>
      </c>
      <c r="C5295" s="462" t="s">
        <v>211</v>
      </c>
      <c r="D5295" s="463">
        <v>21054612</v>
      </c>
    </row>
    <row r="5296" spans="1:4">
      <c r="A5296" s="462">
        <v>14932</v>
      </c>
      <c r="B5296" s="276" t="s">
        <v>5291</v>
      </c>
      <c r="C5296" s="462" t="s">
        <v>211</v>
      </c>
      <c r="D5296" s="463">
        <v>12546034</v>
      </c>
    </row>
    <row r="5297" spans="1:4">
      <c r="A5297" s="462">
        <v>14933</v>
      </c>
      <c r="B5297" s="276" t="s">
        <v>5292</v>
      </c>
      <c r="C5297" s="462" t="s">
        <v>211</v>
      </c>
      <c r="D5297" s="463">
        <v>12368682</v>
      </c>
    </row>
    <row r="5298" spans="1:4">
      <c r="A5298" s="462">
        <v>14934</v>
      </c>
      <c r="B5298" s="276" t="s">
        <v>5293</v>
      </c>
      <c r="C5298" s="462" t="s">
        <v>211</v>
      </c>
      <c r="D5298" s="463">
        <v>11709945</v>
      </c>
    </row>
    <row r="5299" spans="1:4">
      <c r="A5299" s="462">
        <v>14935</v>
      </c>
      <c r="B5299" s="276" t="s">
        <v>5294</v>
      </c>
      <c r="C5299" s="462" t="s">
        <v>211</v>
      </c>
      <c r="D5299" s="463">
        <v>11051207</v>
      </c>
    </row>
    <row r="5300" spans="1:4">
      <c r="A5300" s="462">
        <v>14936</v>
      </c>
      <c r="B5300" s="276" t="s">
        <v>5295</v>
      </c>
      <c r="C5300" s="462" t="s">
        <v>211</v>
      </c>
      <c r="D5300" s="463">
        <v>10671165</v>
      </c>
    </row>
    <row r="5301" spans="1:4">
      <c r="A5301" s="462">
        <v>14937</v>
      </c>
      <c r="B5301" s="276" t="s">
        <v>5296</v>
      </c>
      <c r="C5301" s="462" t="s">
        <v>211</v>
      </c>
      <c r="D5301" s="463">
        <v>10012427</v>
      </c>
    </row>
    <row r="5302" spans="1:4">
      <c r="A5302" s="462">
        <v>14938</v>
      </c>
      <c r="B5302" s="276" t="s">
        <v>5297</v>
      </c>
      <c r="C5302" s="462" t="s">
        <v>211</v>
      </c>
      <c r="D5302" s="463">
        <v>2975138</v>
      </c>
    </row>
    <row r="5303" spans="1:4">
      <c r="A5303" s="462">
        <v>15616</v>
      </c>
      <c r="B5303" s="276" t="s">
        <v>5298</v>
      </c>
      <c r="C5303" s="462" t="s">
        <v>27</v>
      </c>
      <c r="D5303" s="463">
        <v>0</v>
      </c>
    </row>
    <row r="5304" spans="1:4">
      <c r="A5304" s="462">
        <v>15617</v>
      </c>
      <c r="B5304" s="276" t="s">
        <v>5299</v>
      </c>
      <c r="C5304" s="462" t="s">
        <v>27</v>
      </c>
      <c r="D5304" s="463">
        <v>0</v>
      </c>
    </row>
    <row r="5305" spans="1:4">
      <c r="A5305" s="462">
        <v>15618</v>
      </c>
      <c r="B5305" s="276" t="s">
        <v>5300</v>
      </c>
      <c r="C5305" s="462" t="s">
        <v>27</v>
      </c>
      <c r="D5305" s="463">
        <v>0</v>
      </c>
    </row>
    <row r="5306" spans="1:4">
      <c r="A5306" s="462">
        <v>15619</v>
      </c>
      <c r="B5306" s="276" t="s">
        <v>5301</v>
      </c>
      <c r="C5306" s="462" t="s">
        <v>27</v>
      </c>
      <c r="D5306" s="463">
        <v>0</v>
      </c>
    </row>
    <row r="5307" spans="1:4">
      <c r="A5307" s="462">
        <v>15620</v>
      </c>
      <c r="B5307" s="276" t="s">
        <v>5302</v>
      </c>
      <c r="C5307" s="462" t="s">
        <v>27</v>
      </c>
      <c r="D5307" s="463">
        <v>0</v>
      </c>
    </row>
    <row r="5308" spans="1:4">
      <c r="A5308" s="462">
        <v>15621</v>
      </c>
      <c r="B5308" s="276" t="s">
        <v>5303</v>
      </c>
      <c r="C5308" s="462" t="s">
        <v>27</v>
      </c>
      <c r="D5308" s="463">
        <v>0</v>
      </c>
    </row>
    <row r="5309" spans="1:4">
      <c r="A5309" s="462">
        <v>15622</v>
      </c>
      <c r="B5309" s="276" t="s">
        <v>5304</v>
      </c>
      <c r="C5309" s="462" t="s">
        <v>27</v>
      </c>
      <c r="D5309" s="463">
        <v>0</v>
      </c>
    </row>
    <row r="5310" spans="1:4">
      <c r="A5310" s="462">
        <v>15623</v>
      </c>
      <c r="B5310" s="276" t="s">
        <v>5305</v>
      </c>
      <c r="C5310" s="462" t="s">
        <v>27</v>
      </c>
      <c r="D5310" s="463">
        <v>0</v>
      </c>
    </row>
    <row r="5311" spans="1:4">
      <c r="A5311" s="462">
        <v>15624</v>
      </c>
      <c r="B5311" s="276" t="s">
        <v>5306</v>
      </c>
      <c r="C5311" s="462" t="s">
        <v>27</v>
      </c>
      <c r="D5311" s="463">
        <v>0</v>
      </c>
    </row>
    <row r="5312" spans="1:4">
      <c r="A5312" s="462">
        <v>15625</v>
      </c>
      <c r="B5312" s="276" t="s">
        <v>5307</v>
      </c>
      <c r="C5312" s="462" t="s">
        <v>27</v>
      </c>
      <c r="D5312" s="463">
        <v>0</v>
      </c>
    </row>
    <row r="5313" spans="1:4">
      <c r="A5313" s="462">
        <v>26569</v>
      </c>
      <c r="B5313" s="276" t="s">
        <v>5308</v>
      </c>
      <c r="C5313" s="462" t="s">
        <v>27</v>
      </c>
      <c r="D5313" s="463">
        <v>678755.68</v>
      </c>
    </row>
    <row r="5314" spans="1:4">
      <c r="A5314" s="462">
        <v>27273</v>
      </c>
      <c r="B5314" s="276" t="s">
        <v>5309</v>
      </c>
      <c r="C5314" s="462" t="s">
        <v>27</v>
      </c>
      <c r="D5314" s="463">
        <v>1667458.25</v>
      </c>
    </row>
    <row r="5315" spans="1:4">
      <c r="A5315" s="462">
        <v>27484</v>
      </c>
      <c r="B5315" s="276" t="s">
        <v>5310</v>
      </c>
      <c r="C5315" s="462" t="s">
        <v>27</v>
      </c>
      <c r="D5315" s="463">
        <v>494925.78</v>
      </c>
    </row>
    <row r="5316" spans="1:4">
      <c r="A5316" s="462">
        <v>27485</v>
      </c>
      <c r="B5316" s="276" t="s">
        <v>5311</v>
      </c>
      <c r="C5316" s="462" t="s">
        <v>27</v>
      </c>
      <c r="D5316" s="463">
        <v>509065.8</v>
      </c>
    </row>
    <row r="5317" spans="1:4">
      <c r="A5317" s="462">
        <v>27487</v>
      </c>
      <c r="B5317" s="276" t="s">
        <v>5312</v>
      </c>
      <c r="C5317" s="462" t="s">
        <v>27</v>
      </c>
      <c r="D5317" s="463">
        <v>678755.69</v>
      </c>
    </row>
    <row r="5318" spans="1:4">
      <c r="A5318" s="462">
        <v>27488</v>
      </c>
      <c r="B5318" s="276" t="s">
        <v>5313</v>
      </c>
      <c r="C5318" s="462" t="s">
        <v>27</v>
      </c>
      <c r="D5318" s="463">
        <v>876725.61</v>
      </c>
    </row>
    <row r="5319" spans="1:4">
      <c r="A5319" s="462">
        <v>31900</v>
      </c>
      <c r="B5319" s="276" t="s">
        <v>5314</v>
      </c>
      <c r="C5319" s="462" t="s">
        <v>27</v>
      </c>
      <c r="D5319" s="463">
        <v>0</v>
      </c>
    </row>
    <row r="5320" spans="1:4">
      <c r="A5320" s="462">
        <v>31901</v>
      </c>
      <c r="B5320" s="276" t="s">
        <v>5315</v>
      </c>
      <c r="C5320" s="462" t="s">
        <v>27</v>
      </c>
      <c r="D5320" s="463">
        <v>0</v>
      </c>
    </row>
    <row r="5321" spans="1:4">
      <c r="A5321" s="462">
        <v>31902</v>
      </c>
      <c r="B5321" s="276" t="s">
        <v>5316</v>
      </c>
      <c r="C5321" s="462" t="s">
        <v>27</v>
      </c>
      <c r="D5321" s="463">
        <v>104742</v>
      </c>
    </row>
    <row r="5322" spans="1:4">
      <c r="A5322" s="462">
        <v>31906</v>
      </c>
      <c r="B5322" s="276" t="s">
        <v>5317</v>
      </c>
      <c r="C5322" s="462" t="s">
        <v>27</v>
      </c>
      <c r="D5322" s="463">
        <v>0</v>
      </c>
    </row>
    <row r="5323" spans="1:4">
      <c r="A5323" s="462">
        <v>31907</v>
      </c>
      <c r="B5323" s="276" t="s">
        <v>5318</v>
      </c>
      <c r="C5323" s="462" t="s">
        <v>27</v>
      </c>
      <c r="D5323" s="463">
        <v>0</v>
      </c>
    </row>
    <row r="5324" spans="1:4">
      <c r="A5324" s="462">
        <v>31909</v>
      </c>
      <c r="B5324" s="276" t="s">
        <v>5319</v>
      </c>
      <c r="C5324" s="462" t="s">
        <v>27</v>
      </c>
      <c r="D5324" s="463">
        <v>0</v>
      </c>
    </row>
    <row r="5325" spans="1:4">
      <c r="A5325" s="462">
        <v>31912</v>
      </c>
      <c r="B5325" s="276" t="s">
        <v>5320</v>
      </c>
      <c r="C5325" s="462" t="s">
        <v>27</v>
      </c>
      <c r="D5325" s="463">
        <v>0</v>
      </c>
    </row>
    <row r="5326" spans="1:4">
      <c r="A5326" s="462">
        <v>31913</v>
      </c>
      <c r="B5326" s="276" t="s">
        <v>5321</v>
      </c>
      <c r="C5326" s="462" t="s">
        <v>27</v>
      </c>
      <c r="D5326" s="463">
        <v>0</v>
      </c>
    </row>
    <row r="5327" spans="1:4">
      <c r="A5327" s="462">
        <v>31915</v>
      </c>
      <c r="B5327" s="276" t="s">
        <v>5322</v>
      </c>
      <c r="C5327" s="462" t="s">
        <v>27</v>
      </c>
      <c r="D5327" s="463">
        <v>0</v>
      </c>
    </row>
    <row r="5328" spans="1:4">
      <c r="A5328" s="462">
        <v>31916</v>
      </c>
      <c r="B5328" s="276" t="s">
        <v>5323</v>
      </c>
      <c r="C5328" s="462" t="s">
        <v>27</v>
      </c>
      <c r="D5328" s="463">
        <v>0</v>
      </c>
    </row>
    <row r="5329" spans="1:4">
      <c r="A5329" s="462">
        <v>31917</v>
      </c>
      <c r="B5329" s="276" t="s">
        <v>5324</v>
      </c>
      <c r="C5329" s="462" t="s">
        <v>27</v>
      </c>
      <c r="D5329" s="463">
        <v>0</v>
      </c>
    </row>
    <row r="5330" spans="1:4">
      <c r="A5330" s="462">
        <v>31918</v>
      </c>
      <c r="B5330" s="276" t="s">
        <v>303</v>
      </c>
      <c r="C5330" s="462" t="s">
        <v>148</v>
      </c>
      <c r="D5330" s="463">
        <v>60</v>
      </c>
    </row>
    <row r="5331" spans="1:4">
      <c r="A5331" s="462">
        <v>31919</v>
      </c>
      <c r="B5331" s="276" t="s">
        <v>5325</v>
      </c>
      <c r="C5331" s="462" t="s">
        <v>27</v>
      </c>
      <c r="D5331" s="463">
        <v>0</v>
      </c>
    </row>
    <row r="5332" spans="1:4">
      <c r="A5332" s="462">
        <v>90004</v>
      </c>
      <c r="B5332" s="276" t="s">
        <v>5326</v>
      </c>
      <c r="C5332" s="462" t="s">
        <v>30</v>
      </c>
      <c r="D5332" s="463">
        <v>15935</v>
      </c>
    </row>
    <row r="5333" spans="1:4">
      <c r="A5333" s="462">
        <v>90006</v>
      </c>
      <c r="B5333" s="276" t="s">
        <v>5327</v>
      </c>
      <c r="C5333" s="462" t="s">
        <v>30</v>
      </c>
      <c r="D5333" s="463">
        <v>0</v>
      </c>
    </row>
    <row r="5334" spans="1:4">
      <c r="A5334" s="462">
        <v>90007</v>
      </c>
      <c r="B5334" s="276" t="s">
        <v>5328</v>
      </c>
      <c r="C5334" s="462" t="s">
        <v>30</v>
      </c>
      <c r="D5334" s="463">
        <v>24913</v>
      </c>
    </row>
    <row r="5335" spans="1:4">
      <c r="A5335" s="462">
        <v>90009</v>
      </c>
      <c r="B5335" s="276" t="s">
        <v>5329</v>
      </c>
      <c r="C5335" s="462" t="s">
        <v>30</v>
      </c>
      <c r="D5335" s="463">
        <v>6358</v>
      </c>
    </row>
    <row r="5336" spans="1:4">
      <c r="A5336" s="462">
        <v>90011</v>
      </c>
      <c r="B5336" s="276" t="s">
        <v>5330</v>
      </c>
      <c r="C5336" s="462" t="s">
        <v>30</v>
      </c>
      <c r="D5336" s="463">
        <v>4090</v>
      </c>
    </row>
    <row r="5337" spans="1:4">
      <c r="A5337" s="462">
        <v>90012</v>
      </c>
      <c r="B5337" s="276" t="s">
        <v>2111</v>
      </c>
      <c r="C5337" s="462" t="s">
        <v>32</v>
      </c>
      <c r="D5337" s="463">
        <v>0</v>
      </c>
    </row>
    <row r="5338" spans="1:4">
      <c r="A5338" s="462">
        <v>90016</v>
      </c>
      <c r="B5338" s="276" t="s">
        <v>5331</v>
      </c>
      <c r="C5338" s="462" t="s">
        <v>27</v>
      </c>
      <c r="D5338" s="463">
        <v>0</v>
      </c>
    </row>
    <row r="5339" spans="1:4">
      <c r="A5339" s="462">
        <v>90037</v>
      </c>
      <c r="B5339" s="276" t="s">
        <v>5332</v>
      </c>
      <c r="C5339" s="462" t="s">
        <v>27</v>
      </c>
      <c r="D5339" s="463">
        <v>269116</v>
      </c>
    </row>
    <row r="5340" spans="1:4">
      <c r="A5340" s="462">
        <v>100000</v>
      </c>
      <c r="B5340" s="276" t="s">
        <v>5333</v>
      </c>
      <c r="C5340" s="462" t="s">
        <v>89</v>
      </c>
      <c r="D5340" s="463">
        <v>193795</v>
      </c>
    </row>
    <row r="5341" spans="1:4">
      <c r="A5341" s="462">
        <v>100001</v>
      </c>
      <c r="B5341" s="276" t="s">
        <v>5334</v>
      </c>
      <c r="C5341" s="462" t="s">
        <v>44</v>
      </c>
      <c r="D5341" s="463">
        <v>0</v>
      </c>
    </row>
    <row r="5342" spans="1:4">
      <c r="A5342" s="462">
        <v>100002</v>
      </c>
      <c r="B5342" s="276" t="s">
        <v>5335</v>
      </c>
      <c r="C5342" s="462" t="s">
        <v>44</v>
      </c>
      <c r="D5342" s="463">
        <v>5161.01</v>
      </c>
    </row>
    <row r="5343" spans="1:4">
      <c r="A5343" s="462">
        <v>100003</v>
      </c>
      <c r="B5343" s="276" t="s">
        <v>5336</v>
      </c>
      <c r="C5343" s="462" t="s">
        <v>44</v>
      </c>
      <c r="D5343" s="463">
        <v>0</v>
      </c>
    </row>
    <row r="5344" spans="1:4">
      <c r="A5344" s="462">
        <v>100004</v>
      </c>
      <c r="B5344" s="276" t="s">
        <v>5337</v>
      </c>
      <c r="C5344" s="462" t="s">
        <v>44</v>
      </c>
      <c r="D5344" s="463">
        <v>0</v>
      </c>
    </row>
    <row r="5345" spans="1:4">
      <c r="A5345" s="462">
        <v>100005</v>
      </c>
      <c r="B5345" s="276" t="s">
        <v>5338</v>
      </c>
      <c r="C5345" s="462" t="s">
        <v>44</v>
      </c>
      <c r="D5345" s="463">
        <v>0</v>
      </c>
    </row>
    <row r="5346" spans="1:4">
      <c r="A5346" s="462">
        <v>100006</v>
      </c>
      <c r="B5346" s="276" t="s">
        <v>5339</v>
      </c>
      <c r="C5346" s="462" t="s">
        <v>44</v>
      </c>
      <c r="D5346" s="463">
        <v>0</v>
      </c>
    </row>
    <row r="5347" spans="1:4">
      <c r="A5347" s="462">
        <v>100007</v>
      </c>
      <c r="B5347" s="276" t="s">
        <v>5340</v>
      </c>
      <c r="C5347" s="462" t="s">
        <v>44</v>
      </c>
      <c r="D5347" s="463">
        <v>0</v>
      </c>
    </row>
    <row r="5348" spans="1:4">
      <c r="A5348" s="462">
        <v>100008</v>
      </c>
      <c r="B5348" s="276" t="s">
        <v>5341</v>
      </c>
      <c r="C5348" s="462" t="s">
        <v>44</v>
      </c>
      <c r="D5348" s="463">
        <v>11192</v>
      </c>
    </row>
    <row r="5349" spans="1:4">
      <c r="A5349" s="462">
        <v>100009</v>
      </c>
      <c r="B5349" s="276" t="s">
        <v>5342</v>
      </c>
      <c r="C5349" s="462" t="s">
        <v>44</v>
      </c>
      <c r="D5349" s="463">
        <v>9370</v>
      </c>
    </row>
    <row r="5350" spans="1:4">
      <c r="A5350" s="462">
        <v>100010</v>
      </c>
      <c r="B5350" s="276" t="s">
        <v>5343</v>
      </c>
      <c r="C5350" s="462" t="s">
        <v>44</v>
      </c>
      <c r="D5350" s="463">
        <v>0</v>
      </c>
    </row>
    <row r="5351" spans="1:4">
      <c r="A5351" s="462">
        <v>100011</v>
      </c>
      <c r="B5351" s="276" t="s">
        <v>5344</v>
      </c>
      <c r="C5351" s="462" t="s">
        <v>44</v>
      </c>
      <c r="D5351" s="463">
        <v>0</v>
      </c>
    </row>
    <row r="5352" spans="1:4">
      <c r="A5352" s="462">
        <v>100012</v>
      </c>
      <c r="B5352" s="276" t="s">
        <v>5345</v>
      </c>
      <c r="C5352" s="462" t="s">
        <v>27</v>
      </c>
      <c r="D5352" s="463">
        <v>559786</v>
      </c>
    </row>
    <row r="5353" spans="1:4">
      <c r="A5353" s="462">
        <v>100013</v>
      </c>
      <c r="B5353" s="276" t="s">
        <v>5346</v>
      </c>
      <c r="C5353" s="462" t="s">
        <v>32</v>
      </c>
      <c r="D5353" s="463">
        <v>114425</v>
      </c>
    </row>
    <row r="5354" spans="1:4">
      <c r="A5354" s="462">
        <v>100014</v>
      </c>
      <c r="B5354" s="276" t="s">
        <v>5347</v>
      </c>
      <c r="C5354" s="462" t="s">
        <v>211</v>
      </c>
      <c r="D5354" s="463">
        <v>6694520</v>
      </c>
    </row>
    <row r="5355" spans="1:4">
      <c r="A5355" s="462">
        <v>100016</v>
      </c>
      <c r="B5355" s="276" t="s">
        <v>5348</v>
      </c>
      <c r="C5355" s="462" t="s">
        <v>30</v>
      </c>
      <c r="D5355" s="463">
        <v>26290</v>
      </c>
    </row>
    <row r="5356" spans="1:4">
      <c r="A5356" s="462">
        <v>100017</v>
      </c>
      <c r="B5356" s="276" t="s">
        <v>5349</v>
      </c>
      <c r="C5356" s="462" t="s">
        <v>44</v>
      </c>
      <c r="D5356" s="463">
        <v>5710</v>
      </c>
    </row>
    <row r="5357" spans="1:4">
      <c r="A5357" s="462">
        <v>100019</v>
      </c>
      <c r="B5357" s="276" t="s">
        <v>5350</v>
      </c>
      <c r="C5357" s="462" t="s">
        <v>30</v>
      </c>
      <c r="D5357" s="463">
        <v>146279</v>
      </c>
    </row>
    <row r="5358" spans="1:4">
      <c r="A5358" s="462">
        <v>100020</v>
      </c>
      <c r="B5358" s="276" t="s">
        <v>5351</v>
      </c>
      <c r="C5358" s="462" t="s">
        <v>27</v>
      </c>
      <c r="D5358" s="463">
        <v>0</v>
      </c>
    </row>
    <row r="5359" spans="1:4">
      <c r="A5359" s="462">
        <v>100021</v>
      </c>
      <c r="B5359" s="276" t="s">
        <v>5352</v>
      </c>
      <c r="C5359" s="462" t="s">
        <v>27</v>
      </c>
      <c r="D5359" s="463">
        <v>139031</v>
      </c>
    </row>
    <row r="5360" spans="1:4">
      <c r="A5360" s="462">
        <v>100022</v>
      </c>
      <c r="B5360" s="276" t="s">
        <v>5353</v>
      </c>
      <c r="C5360" s="462" t="s">
        <v>44</v>
      </c>
      <c r="D5360" s="463">
        <v>20389</v>
      </c>
    </row>
    <row r="5361" spans="1:4">
      <c r="A5361" s="462">
        <v>100023</v>
      </c>
      <c r="B5361" s="276" t="s">
        <v>5354</v>
      </c>
      <c r="C5361" s="462" t="s">
        <v>211</v>
      </c>
      <c r="D5361" s="463">
        <v>4307910</v>
      </c>
    </row>
    <row r="5362" spans="1:4">
      <c r="A5362" s="462">
        <v>100024</v>
      </c>
      <c r="B5362" s="276" t="s">
        <v>5355</v>
      </c>
      <c r="C5362" s="462" t="s">
        <v>27</v>
      </c>
      <c r="D5362" s="463">
        <v>0</v>
      </c>
    </row>
    <row r="5363" spans="1:4">
      <c r="A5363" s="462">
        <v>100025</v>
      </c>
      <c r="B5363" s="276" t="s">
        <v>5356</v>
      </c>
      <c r="C5363" s="462" t="s">
        <v>27</v>
      </c>
      <c r="D5363" s="463">
        <v>0</v>
      </c>
    </row>
    <row r="5364" spans="1:4">
      <c r="A5364" s="462">
        <v>100026</v>
      </c>
      <c r="B5364" s="276" t="s">
        <v>5357</v>
      </c>
      <c r="C5364" s="462" t="s">
        <v>27</v>
      </c>
      <c r="D5364" s="463">
        <v>112712</v>
      </c>
    </row>
    <row r="5365" spans="1:4">
      <c r="A5365" s="462">
        <v>100027</v>
      </c>
      <c r="B5365" s="276" t="s">
        <v>5358</v>
      </c>
      <c r="C5365" s="462" t="s">
        <v>30</v>
      </c>
      <c r="D5365" s="463">
        <v>0</v>
      </c>
    </row>
    <row r="5366" spans="1:4">
      <c r="A5366" s="462">
        <v>100028</v>
      </c>
      <c r="B5366" s="276" t="s">
        <v>5359</v>
      </c>
      <c r="C5366" s="462" t="s">
        <v>27</v>
      </c>
      <c r="D5366" s="463">
        <v>0</v>
      </c>
    </row>
    <row r="5367" spans="1:4">
      <c r="A5367" s="462">
        <v>100029</v>
      </c>
      <c r="B5367" s="276" t="s">
        <v>5360</v>
      </c>
      <c r="C5367" s="462" t="s">
        <v>30</v>
      </c>
      <c r="D5367" s="463">
        <v>0</v>
      </c>
    </row>
    <row r="5368" spans="1:4">
      <c r="A5368" s="462">
        <v>100030</v>
      </c>
      <c r="B5368" s="276" t="s">
        <v>5361</v>
      </c>
      <c r="C5368" s="462" t="s">
        <v>30</v>
      </c>
      <c r="D5368" s="463">
        <v>0</v>
      </c>
    </row>
    <row r="5369" spans="1:4">
      <c r="A5369" s="462">
        <v>100031</v>
      </c>
      <c r="B5369" s="276" t="s">
        <v>5362</v>
      </c>
      <c r="C5369" s="462" t="s">
        <v>30</v>
      </c>
      <c r="D5369" s="463">
        <v>0</v>
      </c>
    </row>
    <row r="5370" spans="1:4">
      <c r="A5370" s="462">
        <v>100032</v>
      </c>
      <c r="B5370" s="276" t="s">
        <v>5363</v>
      </c>
      <c r="C5370" s="462" t="s">
        <v>27</v>
      </c>
      <c r="D5370" s="463">
        <v>5560</v>
      </c>
    </row>
    <row r="5371" spans="1:4">
      <c r="A5371" s="462">
        <v>100033</v>
      </c>
      <c r="B5371" s="276" t="s">
        <v>5364</v>
      </c>
      <c r="C5371" s="462" t="s">
        <v>27</v>
      </c>
      <c r="D5371" s="463">
        <v>21865</v>
      </c>
    </row>
    <row r="5372" spans="1:4">
      <c r="A5372" s="462">
        <v>100034</v>
      </c>
      <c r="B5372" s="276" t="s">
        <v>5365</v>
      </c>
      <c r="C5372" s="462" t="s">
        <v>27</v>
      </c>
      <c r="D5372" s="463">
        <v>16937</v>
      </c>
    </row>
    <row r="5373" spans="1:4">
      <c r="A5373" s="462">
        <v>100035</v>
      </c>
      <c r="B5373" s="276" t="s">
        <v>5366</v>
      </c>
      <c r="C5373" s="462" t="s">
        <v>27</v>
      </c>
      <c r="D5373" s="463">
        <v>0</v>
      </c>
    </row>
    <row r="5374" spans="1:4">
      <c r="A5374" s="462">
        <v>100036</v>
      </c>
      <c r="B5374" s="276" t="s">
        <v>5367</v>
      </c>
      <c r="C5374" s="462" t="s">
        <v>27</v>
      </c>
      <c r="D5374" s="463">
        <v>0</v>
      </c>
    </row>
    <row r="5375" spans="1:4">
      <c r="A5375" s="462">
        <v>100038</v>
      </c>
      <c r="B5375" s="276" t="s">
        <v>5368</v>
      </c>
      <c r="C5375" s="462" t="s">
        <v>27</v>
      </c>
      <c r="D5375" s="463">
        <v>0</v>
      </c>
    </row>
    <row r="5376" spans="1:4">
      <c r="A5376" s="462">
        <v>100039</v>
      </c>
      <c r="B5376" s="276" t="s">
        <v>5369</v>
      </c>
      <c r="C5376" s="462" t="s">
        <v>27</v>
      </c>
      <c r="D5376" s="463">
        <v>0</v>
      </c>
    </row>
    <row r="5377" spans="1:4">
      <c r="A5377" s="462">
        <v>100040</v>
      </c>
      <c r="B5377" s="276" t="s">
        <v>5370</v>
      </c>
      <c r="C5377" s="462" t="s">
        <v>27</v>
      </c>
      <c r="D5377" s="463">
        <v>194932</v>
      </c>
    </row>
    <row r="5378" spans="1:4">
      <c r="A5378" s="462">
        <v>100041</v>
      </c>
      <c r="B5378" s="276" t="s">
        <v>5371</v>
      </c>
      <c r="C5378" s="462" t="s">
        <v>27</v>
      </c>
      <c r="D5378" s="463">
        <v>0</v>
      </c>
    </row>
    <row r="5379" spans="1:4">
      <c r="A5379" s="462">
        <v>100042</v>
      </c>
      <c r="B5379" s="276" t="s">
        <v>5372</v>
      </c>
      <c r="C5379" s="462" t="s">
        <v>30</v>
      </c>
      <c r="D5379" s="463">
        <v>0</v>
      </c>
    </row>
    <row r="5380" spans="1:4">
      <c r="A5380" s="462">
        <v>100043</v>
      </c>
      <c r="B5380" s="276" t="s">
        <v>5373</v>
      </c>
      <c r="C5380" s="462" t="s">
        <v>30</v>
      </c>
      <c r="D5380" s="463">
        <v>0</v>
      </c>
    </row>
    <row r="5381" spans="1:4">
      <c r="A5381" s="462">
        <v>100044</v>
      </c>
      <c r="B5381" s="276" t="s">
        <v>5374</v>
      </c>
      <c r="C5381" s="462" t="s">
        <v>27</v>
      </c>
      <c r="D5381" s="463">
        <v>0</v>
      </c>
    </row>
    <row r="5382" spans="1:4">
      <c r="A5382" s="462">
        <v>100045</v>
      </c>
      <c r="B5382" s="276" t="s">
        <v>5375</v>
      </c>
      <c r="C5382" s="462" t="s">
        <v>27</v>
      </c>
      <c r="D5382" s="463">
        <v>0</v>
      </c>
    </row>
    <row r="5383" spans="1:4">
      <c r="A5383" s="462">
        <v>100046</v>
      </c>
      <c r="B5383" s="276" t="s">
        <v>5376</v>
      </c>
      <c r="C5383" s="462" t="s">
        <v>27</v>
      </c>
      <c r="D5383" s="463">
        <v>0</v>
      </c>
    </row>
    <row r="5384" spans="1:4">
      <c r="A5384" s="462">
        <v>100047</v>
      </c>
      <c r="B5384" s="276" t="s">
        <v>5377</v>
      </c>
      <c r="C5384" s="462" t="s">
        <v>27</v>
      </c>
      <c r="D5384" s="463">
        <v>0</v>
      </c>
    </row>
    <row r="5385" spans="1:4">
      <c r="A5385" s="462">
        <v>100048</v>
      </c>
      <c r="B5385" s="276" t="s">
        <v>5378</v>
      </c>
      <c r="C5385" s="462" t="s">
        <v>30</v>
      </c>
      <c r="D5385" s="463">
        <v>0</v>
      </c>
    </row>
    <row r="5386" spans="1:4">
      <c r="A5386" s="462">
        <v>100049</v>
      </c>
      <c r="B5386" s="276" t="s">
        <v>5379</v>
      </c>
      <c r="C5386" s="462" t="s">
        <v>32</v>
      </c>
      <c r="D5386" s="463">
        <v>843464.65</v>
      </c>
    </row>
    <row r="5387" spans="1:4">
      <c r="A5387" s="462">
        <v>100050</v>
      </c>
      <c r="B5387" s="276" t="s">
        <v>5380</v>
      </c>
      <c r="C5387" s="462" t="s">
        <v>27</v>
      </c>
      <c r="D5387" s="463">
        <v>0</v>
      </c>
    </row>
    <row r="5388" spans="1:4">
      <c r="A5388" s="462">
        <v>100051</v>
      </c>
      <c r="B5388" s="276" t="s">
        <v>5381</v>
      </c>
      <c r="C5388" s="462" t="s">
        <v>30</v>
      </c>
      <c r="D5388" s="463">
        <v>0</v>
      </c>
    </row>
    <row r="5389" spans="1:4">
      <c r="A5389" s="462">
        <v>100052</v>
      </c>
      <c r="B5389" s="276" t="s">
        <v>5382</v>
      </c>
      <c r="C5389" s="462" t="s">
        <v>27</v>
      </c>
      <c r="D5389" s="463">
        <v>16677.009999999998</v>
      </c>
    </row>
    <row r="5390" spans="1:4">
      <c r="A5390" s="462">
        <v>100053</v>
      </c>
      <c r="B5390" s="276" t="s">
        <v>5383</v>
      </c>
      <c r="C5390" s="462" t="s">
        <v>30</v>
      </c>
      <c r="D5390" s="463">
        <v>35700</v>
      </c>
    </row>
    <row r="5391" spans="1:4">
      <c r="A5391" s="462">
        <v>100054</v>
      </c>
      <c r="B5391" s="276" t="s">
        <v>5384</v>
      </c>
      <c r="C5391" s="462" t="s">
        <v>211</v>
      </c>
      <c r="D5391" s="463">
        <v>14729721</v>
      </c>
    </row>
    <row r="5392" spans="1:4">
      <c r="A5392" s="462">
        <v>100055</v>
      </c>
      <c r="B5392" s="276" t="s">
        <v>5385</v>
      </c>
      <c r="C5392" s="462" t="s">
        <v>27</v>
      </c>
      <c r="D5392" s="463">
        <v>0</v>
      </c>
    </row>
    <row r="5393" spans="1:4">
      <c r="A5393" s="462">
        <v>100056</v>
      </c>
      <c r="B5393" s="276" t="s">
        <v>5386</v>
      </c>
      <c r="C5393" s="462" t="s">
        <v>27</v>
      </c>
      <c r="D5393" s="463">
        <v>0</v>
      </c>
    </row>
    <row r="5394" spans="1:4">
      <c r="A5394" s="462">
        <v>100057</v>
      </c>
      <c r="B5394" s="276" t="s">
        <v>5387</v>
      </c>
      <c r="C5394" s="462" t="s">
        <v>27</v>
      </c>
      <c r="D5394" s="463">
        <v>0</v>
      </c>
    </row>
    <row r="5395" spans="1:4">
      <c r="A5395" s="462">
        <v>100058</v>
      </c>
      <c r="B5395" s="276" t="s">
        <v>5388</v>
      </c>
      <c r="C5395" s="462" t="s">
        <v>27</v>
      </c>
      <c r="D5395" s="463">
        <v>0</v>
      </c>
    </row>
    <row r="5396" spans="1:4">
      <c r="A5396" s="462">
        <v>100059</v>
      </c>
      <c r="B5396" s="276" t="s">
        <v>5389</v>
      </c>
      <c r="C5396" s="462" t="s">
        <v>27</v>
      </c>
      <c r="D5396" s="463">
        <v>0</v>
      </c>
    </row>
    <row r="5397" spans="1:4">
      <c r="A5397" s="462">
        <v>100060</v>
      </c>
      <c r="B5397" s="276" t="s">
        <v>5390</v>
      </c>
      <c r="C5397" s="462" t="s">
        <v>27</v>
      </c>
      <c r="D5397" s="463">
        <v>1388385.46</v>
      </c>
    </row>
    <row r="5398" spans="1:4">
      <c r="A5398" s="462">
        <v>100061</v>
      </c>
      <c r="B5398" s="276" t="s">
        <v>5391</v>
      </c>
      <c r="C5398" s="462" t="s">
        <v>27</v>
      </c>
      <c r="D5398" s="463">
        <v>0</v>
      </c>
    </row>
    <row r="5399" spans="1:4">
      <c r="A5399" s="462">
        <v>100062</v>
      </c>
      <c r="B5399" s="276" t="s">
        <v>5392</v>
      </c>
      <c r="C5399" s="462" t="s">
        <v>27</v>
      </c>
      <c r="D5399" s="463">
        <v>0</v>
      </c>
    </row>
    <row r="5400" spans="1:4">
      <c r="A5400" s="462">
        <v>100063</v>
      </c>
      <c r="B5400" s="276" t="s">
        <v>5393</v>
      </c>
      <c r="C5400" s="462" t="s">
        <v>27</v>
      </c>
      <c r="D5400" s="463">
        <v>0</v>
      </c>
    </row>
    <row r="5401" spans="1:4">
      <c r="A5401" s="462">
        <v>100064</v>
      </c>
      <c r="B5401" s="276" t="s">
        <v>5394</v>
      </c>
      <c r="C5401" s="462" t="s">
        <v>27</v>
      </c>
      <c r="D5401" s="463">
        <v>22749</v>
      </c>
    </row>
    <row r="5402" spans="1:4">
      <c r="A5402" s="462">
        <v>100065</v>
      </c>
      <c r="B5402" s="276" t="s">
        <v>5395</v>
      </c>
      <c r="C5402" s="462" t="s">
        <v>27</v>
      </c>
      <c r="D5402" s="463">
        <v>29537</v>
      </c>
    </row>
    <row r="5403" spans="1:4">
      <c r="A5403" s="462">
        <v>100066</v>
      </c>
      <c r="B5403" s="276" t="s">
        <v>5396</v>
      </c>
      <c r="C5403" s="462" t="s">
        <v>27</v>
      </c>
      <c r="D5403" s="463">
        <v>0</v>
      </c>
    </row>
    <row r="5404" spans="1:4">
      <c r="A5404" s="462">
        <v>100067</v>
      </c>
      <c r="B5404" s="276" t="s">
        <v>5397</v>
      </c>
      <c r="C5404" s="462" t="s">
        <v>27</v>
      </c>
      <c r="D5404" s="463">
        <v>0</v>
      </c>
    </row>
    <row r="5405" spans="1:4">
      <c r="A5405" s="462">
        <v>100068</v>
      </c>
      <c r="B5405" s="276" t="s">
        <v>5398</v>
      </c>
      <c r="C5405" s="462" t="s">
        <v>27</v>
      </c>
      <c r="D5405" s="463">
        <v>0</v>
      </c>
    </row>
    <row r="5406" spans="1:4">
      <c r="A5406" s="462">
        <v>100069</v>
      </c>
      <c r="B5406" s="276" t="s">
        <v>5399</v>
      </c>
      <c r="C5406" s="462" t="s">
        <v>27</v>
      </c>
      <c r="D5406" s="463">
        <v>0</v>
      </c>
    </row>
    <row r="5407" spans="1:4">
      <c r="A5407" s="462">
        <v>100070</v>
      </c>
      <c r="B5407" s="276" t="s">
        <v>5400</v>
      </c>
      <c r="C5407" s="462" t="s">
        <v>27</v>
      </c>
      <c r="D5407" s="463">
        <v>0</v>
      </c>
    </row>
    <row r="5408" spans="1:4">
      <c r="A5408" s="462">
        <v>100071</v>
      </c>
      <c r="B5408" s="276" t="s">
        <v>5401</v>
      </c>
      <c r="C5408" s="462" t="s">
        <v>27</v>
      </c>
      <c r="D5408" s="463">
        <v>0</v>
      </c>
    </row>
    <row r="5409" spans="1:4">
      <c r="A5409" s="462">
        <v>100072</v>
      </c>
      <c r="B5409" s="276" t="s">
        <v>5402</v>
      </c>
      <c r="C5409" s="462" t="s">
        <v>27</v>
      </c>
      <c r="D5409" s="463">
        <v>0</v>
      </c>
    </row>
    <row r="5410" spans="1:4">
      <c r="A5410" s="462">
        <v>100073</v>
      </c>
      <c r="B5410" s="276" t="s">
        <v>5403</v>
      </c>
      <c r="C5410" s="462" t="s">
        <v>30</v>
      </c>
      <c r="D5410" s="463">
        <v>0</v>
      </c>
    </row>
    <row r="5411" spans="1:4">
      <c r="A5411" s="462">
        <v>100074</v>
      </c>
      <c r="B5411" s="276" t="s">
        <v>5404</v>
      </c>
      <c r="C5411" s="462" t="s">
        <v>27</v>
      </c>
      <c r="D5411" s="463">
        <v>0</v>
      </c>
    </row>
    <row r="5412" spans="1:4">
      <c r="A5412" s="462">
        <v>100075</v>
      </c>
      <c r="B5412" s="276" t="s">
        <v>5405</v>
      </c>
      <c r="C5412" s="462" t="s">
        <v>27</v>
      </c>
      <c r="D5412" s="463">
        <v>0</v>
      </c>
    </row>
    <row r="5413" spans="1:4">
      <c r="A5413" s="462">
        <v>100076</v>
      </c>
      <c r="B5413" s="276" t="s">
        <v>5406</v>
      </c>
      <c r="C5413" s="462" t="s">
        <v>27</v>
      </c>
      <c r="D5413" s="463">
        <v>0</v>
      </c>
    </row>
    <row r="5414" spans="1:4">
      <c r="A5414" s="462">
        <v>100077</v>
      </c>
      <c r="B5414" s="276" t="s">
        <v>5407</v>
      </c>
      <c r="C5414" s="462" t="s">
        <v>27</v>
      </c>
      <c r="D5414" s="463">
        <v>0</v>
      </c>
    </row>
    <row r="5415" spans="1:4">
      <c r="A5415" s="462">
        <v>100078</v>
      </c>
      <c r="B5415" s="276" t="s">
        <v>5408</v>
      </c>
      <c r="C5415" s="462" t="s">
        <v>27</v>
      </c>
      <c r="D5415" s="463">
        <v>0</v>
      </c>
    </row>
    <row r="5416" spans="1:4">
      <c r="A5416" s="462">
        <v>100079</v>
      </c>
      <c r="B5416" s="276" t="s">
        <v>5409</v>
      </c>
      <c r="C5416" s="462" t="s">
        <v>27</v>
      </c>
      <c r="D5416" s="463">
        <v>0</v>
      </c>
    </row>
    <row r="5417" spans="1:4">
      <c r="A5417" s="462">
        <v>100080</v>
      </c>
      <c r="B5417" s="276" t="s">
        <v>5410</v>
      </c>
      <c r="C5417" s="462" t="s">
        <v>27</v>
      </c>
      <c r="D5417" s="463">
        <v>0</v>
      </c>
    </row>
    <row r="5418" spans="1:4">
      <c r="A5418" s="462">
        <v>100081</v>
      </c>
      <c r="B5418" s="276" t="s">
        <v>5411</v>
      </c>
      <c r="C5418" s="462" t="s">
        <v>27</v>
      </c>
      <c r="D5418" s="463">
        <v>0</v>
      </c>
    </row>
    <row r="5419" spans="1:4">
      <c r="A5419" s="462">
        <v>100082</v>
      </c>
      <c r="B5419" s="276" t="s">
        <v>5412</v>
      </c>
      <c r="C5419" s="462" t="s">
        <v>30</v>
      </c>
      <c r="D5419" s="463">
        <v>0</v>
      </c>
    </row>
    <row r="5420" spans="1:4">
      <c r="A5420" s="462">
        <v>100083</v>
      </c>
      <c r="B5420" s="276" t="s">
        <v>5413</v>
      </c>
      <c r="C5420" s="462" t="s">
        <v>27</v>
      </c>
      <c r="D5420" s="463">
        <v>0</v>
      </c>
    </row>
    <row r="5421" spans="1:4">
      <c r="A5421" s="462">
        <v>100084</v>
      </c>
      <c r="B5421" s="276" t="s">
        <v>5414</v>
      </c>
      <c r="C5421" s="462" t="s">
        <v>32</v>
      </c>
      <c r="D5421" s="463">
        <v>0</v>
      </c>
    </row>
    <row r="5422" spans="1:4">
      <c r="A5422" s="462">
        <v>100085</v>
      </c>
      <c r="B5422" s="276" t="s">
        <v>5415</v>
      </c>
      <c r="C5422" s="462" t="s">
        <v>32</v>
      </c>
      <c r="D5422" s="463">
        <v>0</v>
      </c>
    </row>
    <row r="5423" spans="1:4">
      <c r="A5423" s="462">
        <v>100086</v>
      </c>
      <c r="B5423" s="276" t="s">
        <v>5416</v>
      </c>
      <c r="C5423" s="462" t="s">
        <v>32</v>
      </c>
      <c r="D5423" s="463">
        <v>0</v>
      </c>
    </row>
    <row r="5424" spans="1:4">
      <c r="A5424" s="462">
        <v>100087</v>
      </c>
      <c r="B5424" s="276" t="s">
        <v>5417</v>
      </c>
      <c r="C5424" s="462" t="s">
        <v>27</v>
      </c>
      <c r="D5424" s="463">
        <v>0</v>
      </c>
    </row>
    <row r="5425" spans="1:4">
      <c r="A5425" s="462">
        <v>100088</v>
      </c>
      <c r="B5425" s="276" t="s">
        <v>5418</v>
      </c>
      <c r="C5425" s="462" t="s">
        <v>27</v>
      </c>
      <c r="D5425" s="463">
        <v>0</v>
      </c>
    </row>
    <row r="5426" spans="1:4">
      <c r="A5426" s="462">
        <v>100089</v>
      </c>
      <c r="B5426" s="276" t="s">
        <v>5419</v>
      </c>
      <c r="C5426" s="462" t="s">
        <v>27</v>
      </c>
      <c r="D5426" s="463">
        <v>0</v>
      </c>
    </row>
    <row r="5427" spans="1:4">
      <c r="A5427" s="462">
        <v>100090</v>
      </c>
      <c r="B5427" s="276" t="s">
        <v>5420</v>
      </c>
      <c r="C5427" s="462" t="s">
        <v>27</v>
      </c>
      <c r="D5427" s="463">
        <v>511355.01</v>
      </c>
    </row>
    <row r="5428" spans="1:4">
      <c r="A5428" s="462">
        <v>100091</v>
      </c>
      <c r="B5428" s="276" t="s">
        <v>5421</v>
      </c>
      <c r="C5428" s="462" t="s">
        <v>27</v>
      </c>
      <c r="D5428" s="463">
        <v>0</v>
      </c>
    </row>
    <row r="5429" spans="1:4">
      <c r="A5429" s="462">
        <v>100092</v>
      </c>
      <c r="B5429" s="276" t="s">
        <v>5422</v>
      </c>
      <c r="C5429" s="462" t="s">
        <v>27</v>
      </c>
      <c r="D5429" s="463">
        <v>0</v>
      </c>
    </row>
    <row r="5430" spans="1:4">
      <c r="A5430" s="462">
        <v>100093</v>
      </c>
      <c r="B5430" s="276" t="s">
        <v>5423</v>
      </c>
      <c r="C5430" s="462" t="s">
        <v>27</v>
      </c>
      <c r="D5430" s="463">
        <v>0</v>
      </c>
    </row>
    <row r="5431" spans="1:4">
      <c r="A5431" s="462">
        <v>100094</v>
      </c>
      <c r="B5431" s="276" t="s">
        <v>5424</v>
      </c>
      <c r="C5431" s="462" t="s">
        <v>27</v>
      </c>
      <c r="D5431" s="463">
        <v>0</v>
      </c>
    </row>
    <row r="5432" spans="1:4">
      <c r="A5432" s="462">
        <v>100095</v>
      </c>
      <c r="B5432" s="276" t="s">
        <v>5425</v>
      </c>
      <c r="C5432" s="462" t="s">
        <v>27</v>
      </c>
      <c r="D5432" s="463">
        <v>0</v>
      </c>
    </row>
    <row r="5433" spans="1:4">
      <c r="A5433" s="462">
        <v>100096</v>
      </c>
      <c r="B5433" s="276" t="s">
        <v>5426</v>
      </c>
      <c r="C5433" s="462" t="s">
        <v>27</v>
      </c>
      <c r="D5433" s="463">
        <v>0</v>
      </c>
    </row>
    <row r="5434" spans="1:4">
      <c r="A5434" s="462">
        <v>100097</v>
      </c>
      <c r="B5434" s="276" t="s">
        <v>5427</v>
      </c>
      <c r="C5434" s="462" t="s">
        <v>27</v>
      </c>
      <c r="D5434" s="463">
        <v>0</v>
      </c>
    </row>
    <row r="5435" spans="1:4">
      <c r="A5435" s="462">
        <v>100098</v>
      </c>
      <c r="B5435" s="276" t="s">
        <v>5428</v>
      </c>
      <c r="C5435" s="462" t="s">
        <v>27</v>
      </c>
      <c r="D5435" s="463">
        <v>0</v>
      </c>
    </row>
    <row r="5436" spans="1:4">
      <c r="A5436" s="462">
        <v>100099</v>
      </c>
      <c r="B5436" s="276" t="s">
        <v>5429</v>
      </c>
      <c r="C5436" s="462" t="s">
        <v>27</v>
      </c>
      <c r="D5436" s="463">
        <v>108320</v>
      </c>
    </row>
    <row r="5437" spans="1:4">
      <c r="A5437" s="462">
        <v>100100</v>
      </c>
      <c r="B5437" s="276" t="s">
        <v>5430</v>
      </c>
      <c r="C5437" s="462" t="s">
        <v>27</v>
      </c>
      <c r="D5437" s="463">
        <v>0</v>
      </c>
    </row>
    <row r="5438" spans="1:4">
      <c r="A5438" s="462">
        <v>100101</v>
      </c>
      <c r="B5438" s="276" t="s">
        <v>5431</v>
      </c>
      <c r="C5438" s="462" t="s">
        <v>27</v>
      </c>
      <c r="D5438" s="463">
        <v>0</v>
      </c>
    </row>
    <row r="5439" spans="1:4">
      <c r="A5439" s="462">
        <v>100102</v>
      </c>
      <c r="B5439" s="276" t="s">
        <v>5432</v>
      </c>
      <c r="C5439" s="462" t="s">
        <v>27</v>
      </c>
      <c r="D5439" s="463">
        <v>0</v>
      </c>
    </row>
    <row r="5440" spans="1:4">
      <c r="A5440" s="462">
        <v>100103</v>
      </c>
      <c r="B5440" s="276" t="s">
        <v>5433</v>
      </c>
      <c r="C5440" s="462" t="s">
        <v>27</v>
      </c>
      <c r="D5440" s="463">
        <v>0</v>
      </c>
    </row>
    <row r="5441" spans="1:4">
      <c r="A5441" s="462">
        <v>100104</v>
      </c>
      <c r="B5441" s="276" t="s">
        <v>5434</v>
      </c>
      <c r="C5441" s="462" t="s">
        <v>30</v>
      </c>
      <c r="D5441" s="463">
        <v>0</v>
      </c>
    </row>
    <row r="5442" spans="1:4">
      <c r="A5442" s="462">
        <v>100105</v>
      </c>
      <c r="B5442" s="276" t="s">
        <v>5435</v>
      </c>
      <c r="C5442" s="462" t="s">
        <v>30</v>
      </c>
      <c r="D5442" s="463">
        <v>0</v>
      </c>
    </row>
    <row r="5443" spans="1:4">
      <c r="A5443" s="462">
        <v>100106</v>
      </c>
      <c r="B5443" s="276" t="s">
        <v>5436</v>
      </c>
      <c r="C5443" s="462" t="s">
        <v>30</v>
      </c>
      <c r="D5443" s="463">
        <v>0</v>
      </c>
    </row>
    <row r="5444" spans="1:4">
      <c r="A5444" s="462">
        <v>100107</v>
      </c>
      <c r="B5444" s="276" t="s">
        <v>5437</v>
      </c>
      <c r="C5444" s="462" t="s">
        <v>30</v>
      </c>
      <c r="D5444" s="463">
        <v>0</v>
      </c>
    </row>
    <row r="5445" spans="1:4">
      <c r="A5445" s="462">
        <v>100108</v>
      </c>
      <c r="B5445" s="276" t="s">
        <v>5438</v>
      </c>
      <c r="C5445" s="462" t="s">
        <v>30</v>
      </c>
      <c r="D5445" s="463">
        <v>19250.32</v>
      </c>
    </row>
    <row r="5446" spans="1:4">
      <c r="A5446" s="462">
        <v>100109</v>
      </c>
      <c r="B5446" s="276" t="s">
        <v>5439</v>
      </c>
      <c r="C5446" s="462" t="s">
        <v>30</v>
      </c>
      <c r="D5446" s="463">
        <v>0</v>
      </c>
    </row>
    <row r="5447" spans="1:4">
      <c r="A5447" s="462">
        <v>100110</v>
      </c>
      <c r="B5447" s="276" t="s">
        <v>5440</v>
      </c>
      <c r="C5447" s="462" t="s">
        <v>30</v>
      </c>
      <c r="D5447" s="463">
        <v>13745</v>
      </c>
    </row>
    <row r="5448" spans="1:4">
      <c r="A5448" s="462">
        <v>100111</v>
      </c>
      <c r="B5448" s="276" t="s">
        <v>5441</v>
      </c>
      <c r="C5448" s="462" t="s">
        <v>30</v>
      </c>
      <c r="D5448" s="463">
        <v>0</v>
      </c>
    </row>
    <row r="5449" spans="1:4">
      <c r="A5449" s="462">
        <v>100112</v>
      </c>
      <c r="B5449" s="276" t="s">
        <v>5442</v>
      </c>
      <c r="C5449" s="462" t="s">
        <v>30</v>
      </c>
      <c r="D5449" s="463">
        <v>0</v>
      </c>
    </row>
    <row r="5450" spans="1:4">
      <c r="A5450" s="462">
        <v>100113</v>
      </c>
      <c r="B5450" s="276" t="s">
        <v>5443</v>
      </c>
      <c r="C5450" s="462" t="s">
        <v>30</v>
      </c>
      <c r="D5450" s="463">
        <v>0</v>
      </c>
    </row>
    <row r="5451" spans="1:4">
      <c r="A5451" s="462">
        <v>100114</v>
      </c>
      <c r="B5451" s="276" t="s">
        <v>5444</v>
      </c>
      <c r="C5451" s="462" t="s">
        <v>30</v>
      </c>
      <c r="D5451" s="463">
        <v>0</v>
      </c>
    </row>
    <row r="5452" spans="1:4">
      <c r="A5452" s="462">
        <v>100115</v>
      </c>
      <c r="B5452" s="276" t="s">
        <v>5445</v>
      </c>
      <c r="C5452" s="462" t="s">
        <v>30</v>
      </c>
      <c r="D5452" s="463">
        <v>0</v>
      </c>
    </row>
    <row r="5453" spans="1:4">
      <c r="A5453" s="462">
        <v>100116</v>
      </c>
      <c r="B5453" s="276" t="s">
        <v>5446</v>
      </c>
      <c r="C5453" s="462" t="s">
        <v>30</v>
      </c>
      <c r="D5453" s="463">
        <v>0</v>
      </c>
    </row>
    <row r="5454" spans="1:4">
      <c r="A5454" s="462">
        <v>100117</v>
      </c>
      <c r="B5454" s="276" t="s">
        <v>5447</v>
      </c>
      <c r="C5454" s="462" t="s">
        <v>30</v>
      </c>
      <c r="D5454" s="463">
        <v>67478</v>
      </c>
    </row>
    <row r="5455" spans="1:4">
      <c r="A5455" s="462">
        <v>100118</v>
      </c>
      <c r="B5455" s="276" t="s">
        <v>5448</v>
      </c>
      <c r="C5455" s="462" t="s">
        <v>30</v>
      </c>
      <c r="D5455" s="463">
        <v>0</v>
      </c>
    </row>
    <row r="5456" spans="1:4">
      <c r="A5456" s="462">
        <v>100119</v>
      </c>
      <c r="B5456" s="276" t="s">
        <v>5449</v>
      </c>
      <c r="C5456" s="462" t="s">
        <v>30</v>
      </c>
      <c r="D5456" s="463">
        <v>0</v>
      </c>
    </row>
    <row r="5457" spans="1:4">
      <c r="A5457" s="462">
        <v>100120</v>
      </c>
      <c r="B5457" s="276" t="s">
        <v>5450</v>
      </c>
      <c r="C5457" s="462" t="s">
        <v>30</v>
      </c>
      <c r="D5457" s="463">
        <v>0</v>
      </c>
    </row>
    <row r="5458" spans="1:4">
      <c r="A5458" s="462">
        <v>100121</v>
      </c>
      <c r="B5458" s="276" t="s">
        <v>5451</v>
      </c>
      <c r="C5458" s="462" t="s">
        <v>30</v>
      </c>
      <c r="D5458" s="463">
        <v>0</v>
      </c>
    </row>
    <row r="5459" spans="1:4">
      <c r="A5459" s="462">
        <v>100122</v>
      </c>
      <c r="B5459" s="276" t="s">
        <v>5452</v>
      </c>
      <c r="C5459" s="462" t="s">
        <v>30</v>
      </c>
      <c r="D5459" s="463">
        <v>0</v>
      </c>
    </row>
    <row r="5460" spans="1:4">
      <c r="A5460" s="462">
        <v>100123</v>
      </c>
      <c r="B5460" s="276" t="s">
        <v>5453</v>
      </c>
      <c r="C5460" s="462" t="s">
        <v>30</v>
      </c>
      <c r="D5460" s="463">
        <v>0</v>
      </c>
    </row>
    <row r="5461" spans="1:4">
      <c r="A5461" s="462">
        <v>100124</v>
      </c>
      <c r="B5461" s="276" t="s">
        <v>5454</v>
      </c>
      <c r="C5461" s="462" t="s">
        <v>27</v>
      </c>
      <c r="D5461" s="463">
        <v>120398849</v>
      </c>
    </row>
    <row r="5462" spans="1:4">
      <c r="A5462" s="462">
        <v>100125</v>
      </c>
      <c r="B5462" s="276" t="s">
        <v>5455</v>
      </c>
      <c r="C5462" s="462" t="s">
        <v>211</v>
      </c>
      <c r="D5462" s="463">
        <v>14729721</v>
      </c>
    </row>
    <row r="5463" spans="1:4">
      <c r="A5463" s="462">
        <v>100126</v>
      </c>
      <c r="B5463" s="276" t="s">
        <v>5456</v>
      </c>
      <c r="C5463" s="462" t="s">
        <v>30</v>
      </c>
      <c r="D5463" s="463">
        <v>0</v>
      </c>
    </row>
    <row r="5464" spans="1:4">
      <c r="A5464" s="462">
        <v>100127</v>
      </c>
      <c r="B5464" s="276" t="s">
        <v>5457</v>
      </c>
      <c r="C5464" s="462" t="s">
        <v>30</v>
      </c>
      <c r="D5464" s="463">
        <v>0</v>
      </c>
    </row>
    <row r="5465" spans="1:4">
      <c r="A5465" s="462">
        <v>100128</v>
      </c>
      <c r="B5465" s="276" t="s">
        <v>5458</v>
      </c>
      <c r="C5465" s="462" t="s">
        <v>30</v>
      </c>
      <c r="D5465" s="463">
        <v>0</v>
      </c>
    </row>
    <row r="5466" spans="1:4">
      <c r="A5466" s="462">
        <v>100129</v>
      </c>
      <c r="B5466" s="276" t="s">
        <v>5459</v>
      </c>
      <c r="C5466" s="462" t="s">
        <v>30</v>
      </c>
      <c r="D5466" s="463">
        <v>0</v>
      </c>
    </row>
    <row r="5467" spans="1:4">
      <c r="A5467" s="462">
        <v>100130</v>
      </c>
      <c r="B5467" s="276" t="s">
        <v>5460</v>
      </c>
      <c r="C5467" s="462" t="s">
        <v>30</v>
      </c>
      <c r="D5467" s="463">
        <v>33869</v>
      </c>
    </row>
    <row r="5468" spans="1:4">
      <c r="A5468" s="462">
        <v>100131</v>
      </c>
      <c r="B5468" s="276" t="s">
        <v>5461</v>
      </c>
      <c r="C5468" s="462" t="s">
        <v>27</v>
      </c>
      <c r="D5468" s="463">
        <v>9950493</v>
      </c>
    </row>
    <row r="5469" spans="1:4">
      <c r="A5469" s="462">
        <v>100132</v>
      </c>
      <c r="B5469" s="276" t="s">
        <v>5462</v>
      </c>
      <c r="C5469" s="462" t="s">
        <v>30</v>
      </c>
      <c r="D5469" s="463">
        <v>28896</v>
      </c>
    </row>
    <row r="5470" spans="1:4">
      <c r="A5470" s="462">
        <v>100133</v>
      </c>
      <c r="B5470" s="276" t="s">
        <v>5463</v>
      </c>
      <c r="C5470" s="462" t="s">
        <v>30</v>
      </c>
      <c r="D5470" s="463">
        <v>0</v>
      </c>
    </row>
    <row r="5471" spans="1:4">
      <c r="A5471" s="462">
        <v>100134</v>
      </c>
      <c r="B5471" s="276" t="s">
        <v>5464</v>
      </c>
      <c r="C5471" s="462" t="s">
        <v>30</v>
      </c>
      <c r="D5471" s="463">
        <v>0</v>
      </c>
    </row>
    <row r="5472" spans="1:4">
      <c r="A5472" s="462">
        <v>100135</v>
      </c>
      <c r="B5472" s="276" t="s">
        <v>5465</v>
      </c>
      <c r="C5472" s="462" t="s">
        <v>30</v>
      </c>
      <c r="D5472" s="463">
        <v>67310.570000000007</v>
      </c>
    </row>
    <row r="5473" spans="1:4">
      <c r="A5473" s="462">
        <v>100136</v>
      </c>
      <c r="B5473" s="276" t="s">
        <v>5466</v>
      </c>
      <c r="C5473" s="462" t="s">
        <v>30</v>
      </c>
      <c r="D5473" s="463">
        <v>0</v>
      </c>
    </row>
    <row r="5474" spans="1:4">
      <c r="A5474" s="462">
        <v>100137</v>
      </c>
      <c r="B5474" s="276" t="s">
        <v>5467</v>
      </c>
      <c r="C5474" s="462" t="s">
        <v>30</v>
      </c>
      <c r="D5474" s="463">
        <v>38057</v>
      </c>
    </row>
    <row r="5475" spans="1:4">
      <c r="A5475" s="462">
        <v>100138</v>
      </c>
      <c r="B5475" s="276" t="s">
        <v>5468</v>
      </c>
      <c r="C5475" s="462" t="s">
        <v>30</v>
      </c>
      <c r="D5475" s="463">
        <v>110341</v>
      </c>
    </row>
    <row r="5476" spans="1:4">
      <c r="A5476" s="462">
        <v>100139</v>
      </c>
      <c r="B5476" s="276" t="s">
        <v>5469</v>
      </c>
      <c r="C5476" s="462" t="s">
        <v>27</v>
      </c>
      <c r="D5476" s="463">
        <v>0</v>
      </c>
    </row>
    <row r="5477" spans="1:4">
      <c r="A5477" s="462">
        <v>100140</v>
      </c>
      <c r="B5477" s="276" t="s">
        <v>5470</v>
      </c>
      <c r="C5477" s="462" t="s">
        <v>27</v>
      </c>
      <c r="D5477" s="463">
        <v>0</v>
      </c>
    </row>
    <row r="5478" spans="1:4">
      <c r="A5478" s="462">
        <v>100141</v>
      </c>
      <c r="B5478" s="276" t="s">
        <v>5471</v>
      </c>
      <c r="C5478" s="462" t="s">
        <v>27</v>
      </c>
      <c r="D5478" s="463">
        <v>0</v>
      </c>
    </row>
    <row r="5479" spans="1:4">
      <c r="A5479" s="462">
        <v>100142</v>
      </c>
      <c r="B5479" s="276" t="s">
        <v>5472</v>
      </c>
      <c r="C5479" s="462" t="s">
        <v>211</v>
      </c>
      <c r="D5479" s="463">
        <v>8664548</v>
      </c>
    </row>
    <row r="5480" spans="1:4">
      <c r="A5480" s="462">
        <v>100143</v>
      </c>
      <c r="B5480" s="276" t="s">
        <v>5473</v>
      </c>
      <c r="C5480" s="462" t="s">
        <v>211</v>
      </c>
      <c r="D5480" s="463">
        <v>8049434</v>
      </c>
    </row>
    <row r="5481" spans="1:4">
      <c r="A5481" s="462">
        <v>100144</v>
      </c>
      <c r="B5481" s="276" t="s">
        <v>5474</v>
      </c>
      <c r="C5481" s="462" t="s">
        <v>211</v>
      </c>
      <c r="D5481" s="463">
        <v>7617192</v>
      </c>
    </row>
    <row r="5482" spans="1:4">
      <c r="A5482" s="462">
        <v>100145</v>
      </c>
      <c r="B5482" s="276" t="s">
        <v>5475</v>
      </c>
      <c r="C5482" s="462" t="s">
        <v>211</v>
      </c>
      <c r="D5482" s="463">
        <v>7184949</v>
      </c>
    </row>
    <row r="5483" spans="1:4">
      <c r="A5483" s="462">
        <v>100146</v>
      </c>
      <c r="B5483" s="276" t="s">
        <v>5476</v>
      </c>
      <c r="C5483" s="462" t="s">
        <v>30</v>
      </c>
      <c r="D5483" s="463">
        <v>5500</v>
      </c>
    </row>
    <row r="5484" spans="1:4">
      <c r="A5484" s="462">
        <v>100147</v>
      </c>
      <c r="B5484" s="276" t="s">
        <v>5477</v>
      </c>
      <c r="C5484" s="462" t="s">
        <v>27</v>
      </c>
      <c r="D5484" s="463">
        <v>0</v>
      </c>
    </row>
    <row r="5485" spans="1:4">
      <c r="A5485" s="462">
        <v>100148</v>
      </c>
      <c r="B5485" s="276" t="s">
        <v>5478</v>
      </c>
      <c r="C5485" s="462" t="s">
        <v>211</v>
      </c>
      <c r="D5485" s="463">
        <v>6694520</v>
      </c>
    </row>
    <row r="5486" spans="1:4">
      <c r="A5486" s="462">
        <v>100149</v>
      </c>
      <c r="B5486" s="276" t="s">
        <v>5479</v>
      </c>
      <c r="C5486" s="462" t="s">
        <v>211</v>
      </c>
      <c r="D5486" s="463">
        <v>4557281</v>
      </c>
    </row>
    <row r="5487" spans="1:4">
      <c r="A5487" s="462">
        <v>100150</v>
      </c>
      <c r="B5487" s="276" t="s">
        <v>5480</v>
      </c>
      <c r="C5487" s="462" t="s">
        <v>211</v>
      </c>
      <c r="D5487" s="463">
        <v>4557281</v>
      </c>
    </row>
    <row r="5488" spans="1:4">
      <c r="A5488" s="462">
        <v>100151</v>
      </c>
      <c r="B5488" s="276" t="s">
        <v>5481</v>
      </c>
      <c r="C5488" s="462" t="s">
        <v>27</v>
      </c>
      <c r="D5488" s="463">
        <v>237422231</v>
      </c>
    </row>
    <row r="5489" spans="1:4">
      <c r="A5489" s="462">
        <v>100152</v>
      </c>
      <c r="B5489" s="276" t="s">
        <v>5482</v>
      </c>
      <c r="C5489" s="462" t="s">
        <v>27</v>
      </c>
      <c r="D5489" s="463">
        <v>131927025</v>
      </c>
    </row>
    <row r="5490" spans="1:4">
      <c r="A5490" s="462">
        <v>100153</v>
      </c>
      <c r="B5490" s="276" t="s">
        <v>5483</v>
      </c>
      <c r="C5490" s="462" t="s">
        <v>27</v>
      </c>
      <c r="D5490" s="463">
        <v>177106529</v>
      </c>
    </row>
    <row r="5491" spans="1:4">
      <c r="A5491" s="462">
        <v>100154</v>
      </c>
      <c r="B5491" s="276" t="s">
        <v>5484</v>
      </c>
      <c r="C5491" s="462" t="s">
        <v>27</v>
      </c>
      <c r="D5491" s="463">
        <v>88230669</v>
      </c>
    </row>
    <row r="5492" spans="1:4">
      <c r="A5492" s="462">
        <v>100155</v>
      </c>
      <c r="B5492" s="276" t="s">
        <v>5485</v>
      </c>
      <c r="C5492" s="462" t="s">
        <v>44</v>
      </c>
      <c r="D5492" s="463">
        <v>0</v>
      </c>
    </row>
    <row r="5493" spans="1:4">
      <c r="A5493" s="462">
        <v>100156</v>
      </c>
      <c r="B5493" s="276" t="s">
        <v>5486</v>
      </c>
      <c r="C5493" s="462" t="s">
        <v>30</v>
      </c>
      <c r="D5493" s="463">
        <v>0</v>
      </c>
    </row>
    <row r="5494" spans="1:4">
      <c r="A5494" s="462">
        <v>100157</v>
      </c>
      <c r="B5494" s="276" t="s">
        <v>5487</v>
      </c>
      <c r="C5494" s="462" t="s">
        <v>30</v>
      </c>
      <c r="D5494" s="463">
        <v>0</v>
      </c>
    </row>
    <row r="5495" spans="1:4">
      <c r="A5495" s="462">
        <v>100158</v>
      </c>
      <c r="B5495" s="276" t="s">
        <v>5488</v>
      </c>
      <c r="C5495" s="462" t="s">
        <v>27</v>
      </c>
      <c r="D5495" s="463">
        <v>0</v>
      </c>
    </row>
    <row r="5496" spans="1:4">
      <c r="A5496" s="462">
        <v>100159</v>
      </c>
      <c r="B5496" s="276" t="s">
        <v>5489</v>
      </c>
      <c r="C5496" s="462" t="s">
        <v>27</v>
      </c>
      <c r="D5496" s="463">
        <v>0</v>
      </c>
    </row>
    <row r="5497" spans="1:4">
      <c r="A5497" s="462">
        <v>100160</v>
      </c>
      <c r="B5497" s="276" t="s">
        <v>5490</v>
      </c>
      <c r="C5497" s="462" t="s">
        <v>30</v>
      </c>
      <c r="D5497" s="463">
        <v>0</v>
      </c>
    </row>
    <row r="5498" spans="1:4">
      <c r="A5498" s="462">
        <v>100161</v>
      </c>
      <c r="B5498" s="276" t="s">
        <v>5491</v>
      </c>
      <c r="C5498" s="462" t="s">
        <v>27</v>
      </c>
      <c r="D5498" s="463">
        <v>0</v>
      </c>
    </row>
    <row r="5499" spans="1:4">
      <c r="A5499" s="462">
        <v>100162</v>
      </c>
      <c r="B5499" s="276" t="s">
        <v>5492</v>
      </c>
      <c r="C5499" s="462" t="s">
        <v>27</v>
      </c>
      <c r="D5499" s="463">
        <v>0</v>
      </c>
    </row>
    <row r="5500" spans="1:4">
      <c r="A5500" s="462">
        <v>100163</v>
      </c>
      <c r="B5500" s="276" t="s">
        <v>5493</v>
      </c>
      <c r="C5500" s="462" t="s">
        <v>27</v>
      </c>
      <c r="D5500" s="463">
        <v>0</v>
      </c>
    </row>
    <row r="5501" spans="1:4">
      <c r="A5501" s="462">
        <v>100164</v>
      </c>
      <c r="B5501" s="276" t="s">
        <v>5494</v>
      </c>
      <c r="C5501" s="462" t="s">
        <v>27</v>
      </c>
      <c r="D5501" s="463">
        <v>0</v>
      </c>
    </row>
    <row r="5502" spans="1:4">
      <c r="A5502" s="462">
        <v>100165</v>
      </c>
      <c r="B5502" s="276" t="s">
        <v>5495</v>
      </c>
      <c r="C5502" s="462" t="s">
        <v>27</v>
      </c>
      <c r="D5502" s="463">
        <v>121321</v>
      </c>
    </row>
    <row r="5503" spans="1:4">
      <c r="A5503" s="462">
        <v>100166</v>
      </c>
      <c r="B5503" s="276" t="s">
        <v>5496</v>
      </c>
      <c r="C5503" s="462" t="s">
        <v>27</v>
      </c>
      <c r="D5503" s="463">
        <v>505548</v>
      </c>
    </row>
    <row r="5504" spans="1:4">
      <c r="A5504" s="462">
        <v>100167</v>
      </c>
      <c r="B5504" s="276" t="s">
        <v>5497</v>
      </c>
      <c r="C5504" s="462" t="s">
        <v>27</v>
      </c>
      <c r="D5504" s="463">
        <v>0</v>
      </c>
    </row>
    <row r="5505" spans="1:4">
      <c r="A5505" s="462">
        <v>100168</v>
      </c>
      <c r="B5505" s="276" t="s">
        <v>5498</v>
      </c>
      <c r="C5505" s="462" t="s">
        <v>27</v>
      </c>
      <c r="D5505" s="463">
        <v>0</v>
      </c>
    </row>
    <row r="5506" spans="1:4">
      <c r="A5506" s="462">
        <v>100169</v>
      </c>
      <c r="B5506" s="276" t="s">
        <v>5499</v>
      </c>
      <c r="C5506" s="462" t="s">
        <v>30</v>
      </c>
      <c r="D5506" s="463">
        <v>0</v>
      </c>
    </row>
    <row r="5507" spans="1:4">
      <c r="A5507" s="462">
        <v>100170</v>
      </c>
      <c r="B5507" s="276" t="s">
        <v>5500</v>
      </c>
      <c r="C5507" s="462" t="s">
        <v>30</v>
      </c>
      <c r="D5507" s="463">
        <v>0</v>
      </c>
    </row>
    <row r="5508" spans="1:4">
      <c r="A5508" s="462">
        <v>100171</v>
      </c>
      <c r="B5508" s="276" t="s">
        <v>5501</v>
      </c>
      <c r="C5508" s="462" t="s">
        <v>30</v>
      </c>
      <c r="D5508" s="463">
        <v>0</v>
      </c>
    </row>
    <row r="5509" spans="1:4">
      <c r="A5509" s="462">
        <v>100172</v>
      </c>
      <c r="B5509" s="276" t="s">
        <v>5502</v>
      </c>
      <c r="C5509" s="462" t="s">
        <v>30</v>
      </c>
      <c r="D5509" s="463">
        <v>0</v>
      </c>
    </row>
    <row r="5510" spans="1:4">
      <c r="A5510" s="462">
        <v>100173</v>
      </c>
      <c r="B5510" s="276" t="s">
        <v>5503</v>
      </c>
      <c r="C5510" s="462" t="s">
        <v>30</v>
      </c>
      <c r="D5510" s="463">
        <v>0</v>
      </c>
    </row>
    <row r="5511" spans="1:4">
      <c r="A5511" s="462">
        <v>100174</v>
      </c>
      <c r="B5511" s="276" t="s">
        <v>5504</v>
      </c>
      <c r="C5511" s="462" t="s">
        <v>30</v>
      </c>
      <c r="D5511" s="463">
        <v>0</v>
      </c>
    </row>
    <row r="5512" spans="1:4">
      <c r="A5512" s="462">
        <v>100175</v>
      </c>
      <c r="B5512" s="276" t="s">
        <v>5505</v>
      </c>
      <c r="C5512" s="462" t="s">
        <v>30</v>
      </c>
      <c r="D5512" s="463">
        <v>0</v>
      </c>
    </row>
    <row r="5513" spans="1:4">
      <c r="A5513" s="462">
        <v>100176</v>
      </c>
      <c r="B5513" s="276" t="s">
        <v>5506</v>
      </c>
      <c r="C5513" s="462" t="s">
        <v>30</v>
      </c>
      <c r="D5513" s="463">
        <v>0</v>
      </c>
    </row>
    <row r="5514" spans="1:4">
      <c r="A5514" s="462">
        <v>100177</v>
      </c>
      <c r="B5514" s="276" t="s">
        <v>5507</v>
      </c>
      <c r="C5514" s="462" t="s">
        <v>30</v>
      </c>
      <c r="D5514" s="463">
        <v>0</v>
      </c>
    </row>
    <row r="5515" spans="1:4">
      <c r="A5515" s="462">
        <v>100178</v>
      </c>
      <c r="B5515" s="276" t="s">
        <v>5508</v>
      </c>
      <c r="C5515" s="462" t="s">
        <v>30</v>
      </c>
      <c r="D5515" s="463">
        <v>0</v>
      </c>
    </row>
    <row r="5516" spans="1:4">
      <c r="A5516" s="462">
        <v>100179</v>
      </c>
      <c r="B5516" s="276" t="s">
        <v>5509</v>
      </c>
      <c r="C5516" s="462" t="s">
        <v>30</v>
      </c>
      <c r="D5516" s="463">
        <v>0</v>
      </c>
    </row>
    <row r="5517" spans="1:4">
      <c r="A5517" s="462">
        <v>100180</v>
      </c>
      <c r="B5517" s="276" t="s">
        <v>5510</v>
      </c>
      <c r="C5517" s="462" t="s">
        <v>27</v>
      </c>
      <c r="D5517" s="463">
        <v>0</v>
      </c>
    </row>
    <row r="5518" spans="1:4">
      <c r="A5518" s="462">
        <v>100181</v>
      </c>
      <c r="B5518" s="276" t="s">
        <v>5511</v>
      </c>
      <c r="C5518" s="462" t="s">
        <v>27</v>
      </c>
      <c r="D5518" s="463">
        <v>0</v>
      </c>
    </row>
    <row r="5519" spans="1:4">
      <c r="A5519" s="462">
        <v>100182</v>
      </c>
      <c r="B5519" s="276" t="s">
        <v>5512</v>
      </c>
      <c r="C5519" s="462" t="s">
        <v>27</v>
      </c>
      <c r="D5519" s="463">
        <v>0</v>
      </c>
    </row>
    <row r="5520" spans="1:4">
      <c r="A5520" s="462">
        <v>100183</v>
      </c>
      <c r="B5520" s="276" t="s">
        <v>5513</v>
      </c>
      <c r="C5520" s="462" t="s">
        <v>27</v>
      </c>
      <c r="D5520" s="463">
        <v>0</v>
      </c>
    </row>
    <row r="5521" spans="1:4">
      <c r="A5521" s="462">
        <v>100184</v>
      </c>
      <c r="B5521" s="276" t="s">
        <v>5514</v>
      </c>
      <c r="C5521" s="462" t="s">
        <v>30</v>
      </c>
      <c r="D5521" s="463">
        <v>0</v>
      </c>
    </row>
    <row r="5522" spans="1:4">
      <c r="A5522" s="462">
        <v>100185</v>
      </c>
      <c r="B5522" s="276" t="s">
        <v>5515</v>
      </c>
      <c r="C5522" s="462" t="s">
        <v>30</v>
      </c>
      <c r="D5522" s="463">
        <v>0</v>
      </c>
    </row>
    <row r="5523" spans="1:4">
      <c r="A5523" s="462">
        <v>100186</v>
      </c>
      <c r="B5523" s="276" t="s">
        <v>5516</v>
      </c>
      <c r="C5523" s="462" t="s">
        <v>30</v>
      </c>
      <c r="D5523" s="463">
        <v>0</v>
      </c>
    </row>
    <row r="5524" spans="1:4">
      <c r="A5524" s="462">
        <v>100187</v>
      </c>
      <c r="B5524" s="276" t="s">
        <v>5517</v>
      </c>
      <c r="C5524" s="462" t="s">
        <v>27</v>
      </c>
      <c r="D5524" s="463">
        <v>0</v>
      </c>
    </row>
    <row r="5525" spans="1:4">
      <c r="A5525" s="462">
        <v>100188</v>
      </c>
      <c r="B5525" s="276" t="s">
        <v>5518</v>
      </c>
      <c r="C5525" s="462" t="s">
        <v>27</v>
      </c>
      <c r="D5525" s="463">
        <v>0</v>
      </c>
    </row>
    <row r="5526" spans="1:4">
      <c r="A5526" s="462">
        <v>100189</v>
      </c>
      <c r="B5526" s="276" t="s">
        <v>5519</v>
      </c>
      <c r="C5526" s="462" t="s">
        <v>27</v>
      </c>
      <c r="D5526" s="463">
        <v>0</v>
      </c>
    </row>
    <row r="5527" spans="1:4">
      <c r="A5527" s="462">
        <v>100190</v>
      </c>
      <c r="B5527" s="276" t="s">
        <v>5520</v>
      </c>
      <c r="C5527" s="462" t="s">
        <v>27</v>
      </c>
      <c r="D5527" s="463">
        <v>0</v>
      </c>
    </row>
    <row r="5528" spans="1:4">
      <c r="A5528" s="462">
        <v>100191</v>
      </c>
      <c r="B5528" s="276" t="s">
        <v>5521</v>
      </c>
      <c r="C5528" s="462" t="s">
        <v>27</v>
      </c>
      <c r="D5528" s="463">
        <v>0</v>
      </c>
    </row>
    <row r="5529" spans="1:4">
      <c r="A5529" s="462">
        <v>100192</v>
      </c>
      <c r="B5529" s="276" t="s">
        <v>5522</v>
      </c>
      <c r="C5529" s="462" t="s">
        <v>27</v>
      </c>
      <c r="D5529" s="463">
        <v>0</v>
      </c>
    </row>
    <row r="5530" spans="1:4">
      <c r="A5530" s="462">
        <v>100193</v>
      </c>
      <c r="B5530" s="276" t="s">
        <v>5523</v>
      </c>
      <c r="C5530" s="462" t="s">
        <v>27</v>
      </c>
      <c r="D5530" s="463">
        <v>0</v>
      </c>
    </row>
    <row r="5531" spans="1:4">
      <c r="A5531" s="462">
        <v>100194</v>
      </c>
      <c r="B5531" s="276" t="s">
        <v>5524</v>
      </c>
      <c r="C5531" s="462" t="s">
        <v>27</v>
      </c>
      <c r="D5531" s="463">
        <v>0</v>
      </c>
    </row>
    <row r="5532" spans="1:4">
      <c r="A5532" s="462">
        <v>100195</v>
      </c>
      <c r="B5532" s="276" t="s">
        <v>5525</v>
      </c>
      <c r="C5532" s="462" t="s">
        <v>27</v>
      </c>
      <c r="D5532" s="463">
        <v>0</v>
      </c>
    </row>
    <row r="5533" spans="1:4">
      <c r="A5533" s="462">
        <v>100196</v>
      </c>
      <c r="B5533" s="276" t="s">
        <v>5526</v>
      </c>
      <c r="C5533" s="462" t="s">
        <v>27</v>
      </c>
      <c r="D5533" s="463">
        <v>0</v>
      </c>
    </row>
    <row r="5534" spans="1:4">
      <c r="A5534" s="462">
        <v>100197</v>
      </c>
      <c r="B5534" s="276" t="s">
        <v>5527</v>
      </c>
      <c r="C5534" s="462" t="s">
        <v>27</v>
      </c>
      <c r="D5534" s="463">
        <v>0</v>
      </c>
    </row>
    <row r="5535" spans="1:4">
      <c r="A5535" s="462">
        <v>100198</v>
      </c>
      <c r="B5535" s="276" t="s">
        <v>5528</v>
      </c>
      <c r="C5535" s="462" t="s">
        <v>27</v>
      </c>
      <c r="D5535" s="463">
        <v>0</v>
      </c>
    </row>
    <row r="5536" spans="1:4">
      <c r="A5536" s="462">
        <v>100199</v>
      </c>
      <c r="B5536" s="276" t="s">
        <v>5529</v>
      </c>
      <c r="C5536" s="462" t="s">
        <v>27</v>
      </c>
      <c r="D5536" s="463">
        <v>0</v>
      </c>
    </row>
    <row r="5537" spans="1:4">
      <c r="A5537" s="462">
        <v>100200</v>
      </c>
      <c r="B5537" s="276" t="s">
        <v>5530</v>
      </c>
      <c r="C5537" s="462" t="s">
        <v>27</v>
      </c>
      <c r="D5537" s="463">
        <v>0</v>
      </c>
    </row>
    <row r="5538" spans="1:4">
      <c r="A5538" s="462">
        <v>100201</v>
      </c>
      <c r="B5538" s="276" t="s">
        <v>5531</v>
      </c>
      <c r="C5538" s="462" t="s">
        <v>27</v>
      </c>
      <c r="D5538" s="463">
        <v>0</v>
      </c>
    </row>
    <row r="5539" spans="1:4">
      <c r="A5539" s="462">
        <v>100202</v>
      </c>
      <c r="B5539" s="276" t="s">
        <v>5532</v>
      </c>
      <c r="C5539" s="462" t="s">
        <v>27</v>
      </c>
      <c r="D5539" s="463">
        <v>0</v>
      </c>
    </row>
    <row r="5540" spans="1:4">
      <c r="A5540" s="462">
        <v>100203</v>
      </c>
      <c r="B5540" s="276" t="s">
        <v>5533</v>
      </c>
      <c r="C5540" s="462" t="s">
        <v>27</v>
      </c>
      <c r="D5540" s="463">
        <v>0</v>
      </c>
    </row>
    <row r="5541" spans="1:4">
      <c r="A5541" s="462">
        <v>100204</v>
      </c>
      <c r="B5541" s="276" t="s">
        <v>5534</v>
      </c>
      <c r="C5541" s="462" t="s">
        <v>27</v>
      </c>
      <c r="D5541" s="463">
        <v>0</v>
      </c>
    </row>
    <row r="5542" spans="1:4">
      <c r="A5542" s="462">
        <v>100205</v>
      </c>
      <c r="B5542" s="276" t="s">
        <v>5535</v>
      </c>
      <c r="C5542" s="462" t="s">
        <v>27</v>
      </c>
      <c r="D5542" s="463">
        <v>0</v>
      </c>
    </row>
    <row r="5543" spans="1:4">
      <c r="A5543" s="462">
        <v>100206</v>
      </c>
      <c r="B5543" s="276" t="s">
        <v>5536</v>
      </c>
      <c r="C5543" s="462" t="s">
        <v>27</v>
      </c>
      <c r="D5543" s="463">
        <v>0</v>
      </c>
    </row>
    <row r="5544" spans="1:4">
      <c r="A5544" s="462">
        <v>100207</v>
      </c>
      <c r="B5544" s="276" t="s">
        <v>5537</v>
      </c>
      <c r="C5544" s="462" t="s">
        <v>27</v>
      </c>
      <c r="D5544" s="463">
        <v>0</v>
      </c>
    </row>
    <row r="5545" spans="1:4">
      <c r="A5545" s="462">
        <v>100208</v>
      </c>
      <c r="B5545" s="276" t="s">
        <v>5538</v>
      </c>
      <c r="C5545" s="462" t="s">
        <v>27</v>
      </c>
      <c r="D5545" s="463">
        <v>0</v>
      </c>
    </row>
    <row r="5546" spans="1:4">
      <c r="A5546" s="462">
        <v>100209</v>
      </c>
      <c r="B5546" s="276" t="s">
        <v>5539</v>
      </c>
      <c r="C5546" s="462" t="s">
        <v>27</v>
      </c>
      <c r="D5546" s="463">
        <v>0</v>
      </c>
    </row>
    <row r="5547" spans="1:4">
      <c r="A5547" s="462">
        <v>100210</v>
      </c>
      <c r="B5547" s="276" t="s">
        <v>5540</v>
      </c>
      <c r="C5547" s="462" t="s">
        <v>30</v>
      </c>
      <c r="D5547" s="463">
        <v>0</v>
      </c>
    </row>
    <row r="5548" spans="1:4">
      <c r="A5548" s="462">
        <v>100211</v>
      </c>
      <c r="B5548" s="276" t="s">
        <v>5541</v>
      </c>
      <c r="C5548" s="462" t="s">
        <v>89</v>
      </c>
      <c r="D5548" s="463">
        <v>27738</v>
      </c>
    </row>
    <row r="5549" spans="1:4">
      <c r="A5549" s="462">
        <v>100212</v>
      </c>
      <c r="B5549" s="276" t="s">
        <v>5542</v>
      </c>
      <c r="C5549" s="462" t="s">
        <v>30</v>
      </c>
      <c r="D5549" s="463">
        <v>0</v>
      </c>
    </row>
    <row r="5550" spans="1:4">
      <c r="A5550" s="462">
        <v>100213</v>
      </c>
      <c r="B5550" s="276" t="s">
        <v>5543</v>
      </c>
      <c r="C5550" s="462" t="s">
        <v>27</v>
      </c>
      <c r="D5550" s="463">
        <v>0</v>
      </c>
    </row>
    <row r="5551" spans="1:4">
      <c r="A5551" s="462">
        <v>100214</v>
      </c>
      <c r="B5551" s="276" t="s">
        <v>5544</v>
      </c>
      <c r="C5551" s="462" t="s">
        <v>27</v>
      </c>
      <c r="D5551" s="463">
        <v>0</v>
      </c>
    </row>
    <row r="5552" spans="1:4">
      <c r="A5552" s="462">
        <v>100215</v>
      </c>
      <c r="B5552" s="276" t="s">
        <v>5545</v>
      </c>
      <c r="C5552" s="462" t="s">
        <v>27</v>
      </c>
      <c r="D5552" s="463">
        <v>180292</v>
      </c>
    </row>
    <row r="5553" spans="1:4">
      <c r="A5553" s="462">
        <v>100216</v>
      </c>
      <c r="B5553" s="276" t="s">
        <v>5546</v>
      </c>
      <c r="C5553" s="462" t="s">
        <v>27</v>
      </c>
      <c r="D5553" s="463">
        <v>0</v>
      </c>
    </row>
    <row r="5554" spans="1:4">
      <c r="A5554" s="462">
        <v>100217</v>
      </c>
      <c r="B5554" s="276" t="s">
        <v>5547</v>
      </c>
      <c r="C5554" s="462" t="s">
        <v>27</v>
      </c>
      <c r="D5554" s="463">
        <v>0</v>
      </c>
    </row>
    <row r="5555" spans="1:4">
      <c r="A5555" s="462">
        <v>100218</v>
      </c>
      <c r="B5555" s="276" t="s">
        <v>5548</v>
      </c>
      <c r="C5555" s="462" t="s">
        <v>27</v>
      </c>
      <c r="D5555" s="463">
        <v>0</v>
      </c>
    </row>
    <row r="5556" spans="1:4">
      <c r="A5556" s="462">
        <v>100219</v>
      </c>
      <c r="B5556" s="276" t="s">
        <v>5549</v>
      </c>
      <c r="C5556" s="462" t="s">
        <v>27</v>
      </c>
      <c r="D5556" s="463">
        <v>0</v>
      </c>
    </row>
    <row r="5557" spans="1:4">
      <c r="A5557" s="462">
        <v>100220</v>
      </c>
      <c r="B5557" s="276" t="s">
        <v>5550</v>
      </c>
      <c r="C5557" s="462" t="s">
        <v>30</v>
      </c>
      <c r="D5557" s="463">
        <v>0</v>
      </c>
    </row>
    <row r="5558" spans="1:4">
      <c r="A5558" s="462">
        <v>100221</v>
      </c>
      <c r="B5558" s="276" t="s">
        <v>5551</v>
      </c>
      <c r="C5558" s="462" t="s">
        <v>30</v>
      </c>
      <c r="D5558" s="463">
        <v>0</v>
      </c>
    </row>
    <row r="5559" spans="1:4">
      <c r="A5559" s="462">
        <v>100222</v>
      </c>
      <c r="B5559" s="276" t="s">
        <v>5552</v>
      </c>
      <c r="C5559" s="462" t="s">
        <v>32</v>
      </c>
      <c r="D5559" s="463">
        <v>0</v>
      </c>
    </row>
    <row r="5560" spans="1:4">
      <c r="A5560" s="462">
        <v>100223</v>
      </c>
      <c r="B5560" s="276" t="s">
        <v>5553</v>
      </c>
      <c r="C5560" s="462" t="s">
        <v>32</v>
      </c>
      <c r="D5560" s="463">
        <v>2420</v>
      </c>
    </row>
    <row r="5561" spans="1:4">
      <c r="A5561" s="462">
        <v>100224</v>
      </c>
      <c r="B5561" s="276" t="s">
        <v>5554</v>
      </c>
      <c r="C5561" s="462" t="s">
        <v>32</v>
      </c>
      <c r="D5561" s="463">
        <v>0</v>
      </c>
    </row>
    <row r="5562" spans="1:4">
      <c r="A5562" s="462">
        <v>100225</v>
      </c>
      <c r="B5562" s="276" t="s">
        <v>5555</v>
      </c>
      <c r="C5562" s="462" t="s">
        <v>44</v>
      </c>
      <c r="D5562" s="463">
        <v>0</v>
      </c>
    </row>
    <row r="5563" spans="1:4">
      <c r="A5563" s="462">
        <v>100226</v>
      </c>
      <c r="B5563" s="276" t="s">
        <v>5556</v>
      </c>
      <c r="C5563" s="462" t="s">
        <v>32</v>
      </c>
      <c r="D5563" s="463">
        <v>0</v>
      </c>
    </row>
    <row r="5564" spans="1:4">
      <c r="A5564" s="462">
        <v>100227</v>
      </c>
      <c r="B5564" s="276" t="s">
        <v>5557</v>
      </c>
      <c r="C5564" s="462" t="s">
        <v>32</v>
      </c>
      <c r="D5564" s="463">
        <v>5819</v>
      </c>
    </row>
    <row r="5565" spans="1:4">
      <c r="A5565" s="462">
        <v>100228</v>
      </c>
      <c r="B5565" s="276" t="s">
        <v>5558</v>
      </c>
      <c r="C5565" s="462" t="s">
        <v>27</v>
      </c>
      <c r="D5565" s="463">
        <v>0</v>
      </c>
    </row>
    <row r="5566" spans="1:4">
      <c r="A5566" s="462">
        <v>100229</v>
      </c>
      <c r="B5566" s="276" t="s">
        <v>5559</v>
      </c>
      <c r="C5566" s="462" t="s">
        <v>32</v>
      </c>
      <c r="D5566" s="463">
        <v>133011</v>
      </c>
    </row>
    <row r="5567" spans="1:4">
      <c r="A5567" s="462">
        <v>100231</v>
      </c>
      <c r="B5567" s="276" t="s">
        <v>5560</v>
      </c>
      <c r="C5567" s="462" t="s">
        <v>27</v>
      </c>
      <c r="D5567" s="463">
        <v>132251</v>
      </c>
    </row>
    <row r="5568" spans="1:4">
      <c r="A5568" s="462">
        <v>100232</v>
      </c>
      <c r="B5568" s="276" t="s">
        <v>5561</v>
      </c>
      <c r="C5568" s="462" t="s">
        <v>27</v>
      </c>
      <c r="D5568" s="463">
        <v>0</v>
      </c>
    </row>
    <row r="5569" spans="1:4">
      <c r="A5569" s="462">
        <v>100233</v>
      </c>
      <c r="B5569" s="276" t="s">
        <v>5562</v>
      </c>
      <c r="C5569" s="462" t="s">
        <v>32</v>
      </c>
      <c r="D5569" s="463">
        <v>0</v>
      </c>
    </row>
    <row r="5570" spans="1:4">
      <c r="A5570" s="462">
        <v>100234</v>
      </c>
      <c r="B5570" s="276" t="s">
        <v>5563</v>
      </c>
      <c r="C5570" s="462" t="s">
        <v>32</v>
      </c>
      <c r="D5570" s="463">
        <v>0</v>
      </c>
    </row>
    <row r="5571" spans="1:4">
      <c r="A5571" s="462">
        <v>100235</v>
      </c>
      <c r="B5571" s="276" t="s">
        <v>5564</v>
      </c>
      <c r="C5571" s="462" t="s">
        <v>253</v>
      </c>
      <c r="D5571" s="463">
        <v>74847</v>
      </c>
    </row>
    <row r="5572" spans="1:4">
      <c r="A5572" s="462">
        <v>100236</v>
      </c>
      <c r="B5572" s="276" t="s">
        <v>5565</v>
      </c>
      <c r="C5572" s="462" t="s">
        <v>27</v>
      </c>
      <c r="D5572" s="463">
        <v>0</v>
      </c>
    </row>
    <row r="5573" spans="1:4">
      <c r="A5573" s="462">
        <v>100237</v>
      </c>
      <c r="B5573" s="276" t="s">
        <v>5566</v>
      </c>
      <c r="C5573" s="462" t="s">
        <v>27</v>
      </c>
      <c r="D5573" s="463">
        <v>0</v>
      </c>
    </row>
    <row r="5574" spans="1:4">
      <c r="A5574" s="462">
        <v>100238</v>
      </c>
      <c r="B5574" s="276" t="s">
        <v>5567</v>
      </c>
      <c r="C5574" s="462" t="s">
        <v>27</v>
      </c>
      <c r="D5574" s="463">
        <v>0</v>
      </c>
    </row>
    <row r="5575" spans="1:4">
      <c r="A5575" s="462">
        <v>100239</v>
      </c>
      <c r="B5575" s="276" t="s">
        <v>5568</v>
      </c>
      <c r="C5575" s="462" t="s">
        <v>27</v>
      </c>
      <c r="D5575" s="463">
        <v>0</v>
      </c>
    </row>
    <row r="5576" spans="1:4">
      <c r="A5576" s="462">
        <v>100240</v>
      </c>
      <c r="B5576" s="276" t="s">
        <v>5569</v>
      </c>
      <c r="C5576" s="462" t="s">
        <v>27</v>
      </c>
      <c r="D5576" s="463">
        <v>0</v>
      </c>
    </row>
    <row r="5577" spans="1:4">
      <c r="A5577" s="462">
        <v>100241</v>
      </c>
      <c r="B5577" s="276" t="s">
        <v>5570</v>
      </c>
      <c r="C5577" s="462" t="s">
        <v>27</v>
      </c>
      <c r="D5577" s="463">
        <v>0</v>
      </c>
    </row>
    <row r="5578" spans="1:4">
      <c r="A5578" s="462">
        <v>100242</v>
      </c>
      <c r="B5578" s="276" t="s">
        <v>5571</v>
      </c>
      <c r="C5578" s="462" t="s">
        <v>44</v>
      </c>
      <c r="D5578" s="463">
        <v>119941</v>
      </c>
    </row>
    <row r="5579" spans="1:4">
      <c r="A5579" s="462">
        <v>100243</v>
      </c>
      <c r="B5579" s="276" t="s">
        <v>5572</v>
      </c>
      <c r="C5579" s="462" t="s">
        <v>27</v>
      </c>
      <c r="D5579" s="463">
        <v>103957.21</v>
      </c>
    </row>
    <row r="5580" spans="1:4">
      <c r="A5580" s="462">
        <v>100244</v>
      </c>
      <c r="B5580" s="276" t="s">
        <v>5573</v>
      </c>
      <c r="C5580" s="462" t="s">
        <v>32</v>
      </c>
      <c r="D5580" s="463">
        <v>26212</v>
      </c>
    </row>
    <row r="5581" spans="1:4">
      <c r="A5581" s="462">
        <v>100245</v>
      </c>
      <c r="B5581" s="276" t="s">
        <v>5574</v>
      </c>
      <c r="C5581" s="462" t="s">
        <v>32</v>
      </c>
      <c r="D5581" s="463">
        <v>0</v>
      </c>
    </row>
    <row r="5582" spans="1:4">
      <c r="A5582" s="462">
        <v>100246</v>
      </c>
      <c r="B5582" s="276" t="s">
        <v>5575</v>
      </c>
      <c r="C5582" s="462" t="s">
        <v>27</v>
      </c>
      <c r="D5582" s="463">
        <v>0</v>
      </c>
    </row>
    <row r="5583" spans="1:4">
      <c r="A5583" s="462">
        <v>100247</v>
      </c>
      <c r="B5583" s="276" t="s">
        <v>5576</v>
      </c>
      <c r="C5583" s="462" t="s">
        <v>27</v>
      </c>
      <c r="D5583" s="463">
        <v>183196</v>
      </c>
    </row>
    <row r="5584" spans="1:4">
      <c r="A5584" s="462">
        <v>100248</v>
      </c>
      <c r="B5584" s="276" t="s">
        <v>5577</v>
      </c>
      <c r="C5584" s="462" t="s">
        <v>30</v>
      </c>
      <c r="D5584" s="463">
        <v>143582</v>
      </c>
    </row>
    <row r="5585" spans="1:4">
      <c r="A5585" s="462">
        <v>100249</v>
      </c>
      <c r="B5585" s="276" t="s">
        <v>5578</v>
      </c>
      <c r="C5585" s="462" t="s">
        <v>27</v>
      </c>
      <c r="D5585" s="463">
        <v>11110</v>
      </c>
    </row>
    <row r="5586" spans="1:4">
      <c r="A5586" s="462">
        <v>100250</v>
      </c>
      <c r="B5586" s="276" t="s">
        <v>5579</v>
      </c>
      <c r="C5586" s="462" t="s">
        <v>253</v>
      </c>
      <c r="D5586" s="463">
        <v>447537</v>
      </c>
    </row>
    <row r="5587" spans="1:4">
      <c r="A5587" s="462">
        <v>100251</v>
      </c>
      <c r="B5587" s="276" t="s">
        <v>5580</v>
      </c>
      <c r="C5587" s="462" t="s">
        <v>27</v>
      </c>
      <c r="D5587" s="463">
        <v>0</v>
      </c>
    </row>
    <row r="5588" spans="1:4">
      <c r="A5588" s="462">
        <v>100252</v>
      </c>
      <c r="B5588" s="276" t="s">
        <v>5581</v>
      </c>
      <c r="C5588" s="462" t="s">
        <v>27</v>
      </c>
      <c r="D5588" s="463">
        <v>512</v>
      </c>
    </row>
    <row r="5589" spans="1:4">
      <c r="A5589" s="462">
        <v>100253</v>
      </c>
      <c r="B5589" s="276" t="s">
        <v>5582</v>
      </c>
      <c r="C5589" s="462" t="s">
        <v>27</v>
      </c>
      <c r="D5589" s="463">
        <v>922</v>
      </c>
    </row>
    <row r="5590" spans="1:4">
      <c r="A5590" s="462">
        <v>100254</v>
      </c>
      <c r="B5590" s="276" t="s">
        <v>5583</v>
      </c>
      <c r="C5590" s="462" t="s">
        <v>27</v>
      </c>
      <c r="D5590" s="463">
        <v>0</v>
      </c>
    </row>
    <row r="5591" spans="1:4">
      <c r="A5591" s="462">
        <v>100255</v>
      </c>
      <c r="B5591" s="276" t="s">
        <v>5584</v>
      </c>
      <c r="C5591" s="462" t="s">
        <v>27</v>
      </c>
      <c r="D5591" s="463">
        <v>1536</v>
      </c>
    </row>
    <row r="5592" spans="1:4">
      <c r="A5592" s="462">
        <v>100256</v>
      </c>
      <c r="B5592" s="276" t="s">
        <v>5585</v>
      </c>
      <c r="C5592" s="462" t="s">
        <v>27</v>
      </c>
      <c r="D5592" s="463">
        <v>5708</v>
      </c>
    </row>
    <row r="5593" spans="1:4">
      <c r="A5593" s="462">
        <v>100257</v>
      </c>
      <c r="B5593" s="276" t="s">
        <v>5586</v>
      </c>
      <c r="C5593" s="462" t="s">
        <v>27</v>
      </c>
      <c r="D5593" s="463">
        <v>20114</v>
      </c>
    </row>
    <row r="5594" spans="1:4">
      <c r="A5594" s="462">
        <v>100258</v>
      </c>
      <c r="B5594" s="276" t="s">
        <v>5587</v>
      </c>
      <c r="C5594" s="462" t="s">
        <v>27</v>
      </c>
      <c r="D5594" s="463">
        <v>10329</v>
      </c>
    </row>
    <row r="5595" spans="1:4">
      <c r="A5595" s="462">
        <v>100259</v>
      </c>
      <c r="B5595" s="276" t="s">
        <v>5588</v>
      </c>
      <c r="C5595" s="462" t="s">
        <v>27</v>
      </c>
      <c r="D5595" s="463">
        <v>0</v>
      </c>
    </row>
    <row r="5596" spans="1:4">
      <c r="A5596" s="462">
        <v>100260</v>
      </c>
      <c r="B5596" s="276" t="s">
        <v>5589</v>
      </c>
      <c r="C5596" s="462" t="s">
        <v>27</v>
      </c>
      <c r="D5596" s="463">
        <v>0</v>
      </c>
    </row>
    <row r="5597" spans="1:4">
      <c r="A5597" s="462">
        <v>100261</v>
      </c>
      <c r="B5597" s="276" t="s">
        <v>5590</v>
      </c>
      <c r="C5597" s="462" t="s">
        <v>27</v>
      </c>
      <c r="D5597" s="463">
        <v>0</v>
      </c>
    </row>
    <row r="5598" spans="1:4">
      <c r="A5598" s="462">
        <v>100262</v>
      </c>
      <c r="B5598" s="276" t="s">
        <v>5591</v>
      </c>
      <c r="C5598" s="462" t="s">
        <v>27</v>
      </c>
      <c r="D5598" s="463">
        <v>0</v>
      </c>
    </row>
    <row r="5599" spans="1:4">
      <c r="A5599" s="462">
        <v>100263</v>
      </c>
      <c r="B5599" s="276" t="s">
        <v>5592</v>
      </c>
      <c r="C5599" s="462" t="s">
        <v>27</v>
      </c>
      <c r="D5599" s="463">
        <v>0</v>
      </c>
    </row>
    <row r="5600" spans="1:4">
      <c r="A5600" s="462">
        <v>100264</v>
      </c>
      <c r="B5600" s="276" t="s">
        <v>5593</v>
      </c>
      <c r="C5600" s="462" t="s">
        <v>27</v>
      </c>
      <c r="D5600" s="463">
        <v>0</v>
      </c>
    </row>
    <row r="5601" spans="1:4">
      <c r="A5601" s="462">
        <v>100265</v>
      </c>
      <c r="B5601" s="276" t="s">
        <v>5594</v>
      </c>
      <c r="C5601" s="462" t="s">
        <v>27</v>
      </c>
      <c r="D5601" s="463">
        <v>250.78</v>
      </c>
    </row>
    <row r="5602" spans="1:4">
      <c r="A5602" s="462">
        <v>100267</v>
      </c>
      <c r="B5602" s="276" t="s">
        <v>5595</v>
      </c>
      <c r="C5602" s="462" t="s">
        <v>27</v>
      </c>
      <c r="D5602" s="463">
        <v>0</v>
      </c>
    </row>
    <row r="5603" spans="1:4">
      <c r="A5603" s="462">
        <v>100268</v>
      </c>
      <c r="B5603" s="276" t="s">
        <v>5596</v>
      </c>
      <c r="C5603" s="462" t="s">
        <v>27</v>
      </c>
      <c r="D5603" s="463">
        <v>1652.01</v>
      </c>
    </row>
    <row r="5604" spans="1:4">
      <c r="A5604" s="462">
        <v>100269</v>
      </c>
      <c r="B5604" s="276" t="s">
        <v>5597</v>
      </c>
      <c r="C5604" s="462" t="s">
        <v>27</v>
      </c>
      <c r="D5604" s="463">
        <v>0</v>
      </c>
    </row>
    <row r="5605" spans="1:4">
      <c r="A5605" s="462">
        <v>100270</v>
      </c>
      <c r="B5605" s="276" t="s">
        <v>5598</v>
      </c>
      <c r="C5605" s="462" t="s">
        <v>27</v>
      </c>
      <c r="D5605" s="463">
        <v>4116.34</v>
      </c>
    </row>
    <row r="5606" spans="1:4">
      <c r="A5606" s="462">
        <v>100271</v>
      </c>
      <c r="B5606" s="276" t="s">
        <v>5599</v>
      </c>
      <c r="C5606" s="462" t="s">
        <v>27</v>
      </c>
      <c r="D5606" s="463">
        <v>0</v>
      </c>
    </row>
    <row r="5607" spans="1:4">
      <c r="A5607" s="462">
        <v>100272</v>
      </c>
      <c r="B5607" s="276" t="s">
        <v>5600</v>
      </c>
      <c r="C5607" s="462" t="s">
        <v>27</v>
      </c>
      <c r="D5607" s="463">
        <v>0</v>
      </c>
    </row>
    <row r="5608" spans="1:4">
      <c r="A5608" s="462">
        <v>100273</v>
      </c>
      <c r="B5608" s="276" t="s">
        <v>5601</v>
      </c>
      <c r="C5608" s="462" t="s">
        <v>27</v>
      </c>
      <c r="D5608" s="463">
        <v>0</v>
      </c>
    </row>
    <row r="5609" spans="1:4">
      <c r="A5609" s="462">
        <v>100274</v>
      </c>
      <c r="B5609" s="276" t="s">
        <v>5602</v>
      </c>
      <c r="C5609" s="462" t="s">
        <v>27</v>
      </c>
      <c r="D5609" s="463">
        <v>0</v>
      </c>
    </row>
    <row r="5610" spans="1:4">
      <c r="A5610" s="462">
        <v>100275</v>
      </c>
      <c r="B5610" s="276" t="s">
        <v>5603</v>
      </c>
      <c r="C5610" s="462" t="s">
        <v>27</v>
      </c>
      <c r="D5610" s="463">
        <v>0</v>
      </c>
    </row>
    <row r="5611" spans="1:4">
      <c r="A5611" s="462">
        <v>100276</v>
      </c>
      <c r="B5611" s="276" t="s">
        <v>5604</v>
      </c>
      <c r="C5611" s="462" t="s">
        <v>27</v>
      </c>
      <c r="D5611" s="463">
        <v>0</v>
      </c>
    </row>
    <row r="5612" spans="1:4">
      <c r="A5612" s="462">
        <v>100277</v>
      </c>
      <c r="B5612" s="276" t="s">
        <v>5605</v>
      </c>
      <c r="C5612" s="462" t="s">
        <v>27</v>
      </c>
      <c r="D5612" s="463">
        <v>0</v>
      </c>
    </row>
    <row r="5613" spans="1:4">
      <c r="A5613" s="462">
        <v>100278</v>
      </c>
      <c r="B5613" s="276" t="s">
        <v>5606</v>
      </c>
      <c r="C5613" s="462" t="s">
        <v>27</v>
      </c>
      <c r="D5613" s="463">
        <v>585</v>
      </c>
    </row>
    <row r="5614" spans="1:4">
      <c r="A5614" s="462">
        <v>100279</v>
      </c>
      <c r="B5614" s="276" t="s">
        <v>5607</v>
      </c>
      <c r="C5614" s="462" t="s">
        <v>27</v>
      </c>
      <c r="D5614" s="463">
        <v>1796</v>
      </c>
    </row>
    <row r="5615" spans="1:4">
      <c r="A5615" s="462">
        <v>100280</v>
      </c>
      <c r="B5615" s="276" t="s">
        <v>5608</v>
      </c>
      <c r="C5615" s="462" t="s">
        <v>27</v>
      </c>
      <c r="D5615" s="463">
        <v>3318.01</v>
      </c>
    </row>
    <row r="5616" spans="1:4">
      <c r="A5616" s="462">
        <v>100281</v>
      </c>
      <c r="B5616" s="276" t="s">
        <v>5609</v>
      </c>
      <c r="C5616" s="462" t="s">
        <v>27</v>
      </c>
      <c r="D5616" s="463">
        <v>8366</v>
      </c>
    </row>
    <row r="5617" spans="1:4">
      <c r="A5617" s="462">
        <v>100282</v>
      </c>
      <c r="B5617" s="276" t="s">
        <v>5610</v>
      </c>
      <c r="C5617" s="462" t="s">
        <v>27</v>
      </c>
      <c r="D5617" s="463">
        <v>11914.01</v>
      </c>
    </row>
    <row r="5618" spans="1:4">
      <c r="A5618" s="462">
        <v>100283</v>
      </c>
      <c r="B5618" s="276" t="s">
        <v>5611</v>
      </c>
      <c r="C5618" s="462" t="s">
        <v>27</v>
      </c>
      <c r="D5618" s="463">
        <v>18959</v>
      </c>
    </row>
    <row r="5619" spans="1:4">
      <c r="A5619" s="462">
        <v>100284</v>
      </c>
      <c r="B5619" s="276" t="s">
        <v>5612</v>
      </c>
      <c r="C5619" s="462" t="s">
        <v>27</v>
      </c>
      <c r="D5619" s="463">
        <v>44995.01</v>
      </c>
    </row>
    <row r="5620" spans="1:4">
      <c r="A5620" s="462">
        <v>100285</v>
      </c>
      <c r="B5620" s="276" t="s">
        <v>5613</v>
      </c>
      <c r="C5620" s="462" t="s">
        <v>27</v>
      </c>
      <c r="D5620" s="463">
        <v>98202</v>
      </c>
    </row>
    <row r="5621" spans="1:4">
      <c r="A5621" s="462">
        <v>100286</v>
      </c>
      <c r="B5621" s="276" t="s">
        <v>5614</v>
      </c>
      <c r="C5621" s="462" t="s">
        <v>27</v>
      </c>
      <c r="D5621" s="463">
        <v>0</v>
      </c>
    </row>
    <row r="5622" spans="1:4">
      <c r="A5622" s="462">
        <v>100287</v>
      </c>
      <c r="B5622" s="276" t="s">
        <v>5615</v>
      </c>
      <c r="C5622" s="462" t="s">
        <v>27</v>
      </c>
      <c r="D5622" s="463">
        <v>0</v>
      </c>
    </row>
    <row r="5623" spans="1:4">
      <c r="A5623" s="462">
        <v>100288</v>
      </c>
      <c r="B5623" s="276" t="s">
        <v>5616</v>
      </c>
      <c r="C5623" s="462" t="s">
        <v>27</v>
      </c>
      <c r="D5623" s="463">
        <v>0</v>
      </c>
    </row>
    <row r="5624" spans="1:4">
      <c r="A5624" s="462">
        <v>100289</v>
      </c>
      <c r="B5624" s="276" t="s">
        <v>5617</v>
      </c>
      <c r="C5624" s="462" t="s">
        <v>27</v>
      </c>
      <c r="D5624" s="463">
        <v>0</v>
      </c>
    </row>
    <row r="5625" spans="1:4">
      <c r="A5625" s="462">
        <v>100290</v>
      </c>
      <c r="B5625" s="276" t="s">
        <v>5618</v>
      </c>
      <c r="C5625" s="462" t="s">
        <v>27</v>
      </c>
      <c r="D5625" s="463">
        <v>0</v>
      </c>
    </row>
    <row r="5626" spans="1:4">
      <c r="A5626" s="462">
        <v>100291</v>
      </c>
      <c r="B5626" s="276" t="s">
        <v>5619</v>
      </c>
      <c r="C5626" s="462" t="s">
        <v>27</v>
      </c>
      <c r="D5626" s="463">
        <v>0</v>
      </c>
    </row>
    <row r="5627" spans="1:4">
      <c r="A5627" s="462">
        <v>100292</v>
      </c>
      <c r="B5627" s="276" t="s">
        <v>5620</v>
      </c>
      <c r="C5627" s="462" t="s">
        <v>27</v>
      </c>
      <c r="D5627" s="463">
        <v>0</v>
      </c>
    </row>
    <row r="5628" spans="1:4">
      <c r="A5628" s="462">
        <v>100293</v>
      </c>
      <c r="B5628" s="276" t="s">
        <v>5621</v>
      </c>
      <c r="C5628" s="462" t="s">
        <v>27</v>
      </c>
      <c r="D5628" s="463">
        <v>352.84</v>
      </c>
    </row>
    <row r="5629" spans="1:4">
      <c r="A5629" s="462">
        <v>100294</v>
      </c>
      <c r="B5629" s="276" t="s">
        <v>5622</v>
      </c>
      <c r="C5629" s="462" t="s">
        <v>27</v>
      </c>
      <c r="D5629" s="463">
        <v>0</v>
      </c>
    </row>
    <row r="5630" spans="1:4">
      <c r="A5630" s="462">
        <v>100295</v>
      </c>
      <c r="B5630" s="276" t="s">
        <v>5623</v>
      </c>
      <c r="C5630" s="462" t="s">
        <v>27</v>
      </c>
      <c r="D5630" s="463">
        <v>1700</v>
      </c>
    </row>
    <row r="5631" spans="1:4">
      <c r="A5631" s="462">
        <v>100296</v>
      </c>
      <c r="B5631" s="276" t="s">
        <v>5624</v>
      </c>
      <c r="C5631" s="462" t="s">
        <v>27</v>
      </c>
      <c r="D5631" s="463">
        <v>0</v>
      </c>
    </row>
    <row r="5632" spans="1:4">
      <c r="A5632" s="462">
        <v>100297</v>
      </c>
      <c r="B5632" s="276" t="s">
        <v>5625</v>
      </c>
      <c r="C5632" s="462" t="s">
        <v>27</v>
      </c>
      <c r="D5632" s="463">
        <v>0</v>
      </c>
    </row>
    <row r="5633" spans="1:4">
      <c r="A5633" s="462">
        <v>100298</v>
      </c>
      <c r="B5633" s="276" t="s">
        <v>5626</v>
      </c>
      <c r="C5633" s="462" t="s">
        <v>27</v>
      </c>
      <c r="D5633" s="463">
        <v>0</v>
      </c>
    </row>
    <row r="5634" spans="1:4">
      <c r="A5634" s="462">
        <v>100299</v>
      </c>
      <c r="B5634" s="276" t="s">
        <v>5627</v>
      </c>
      <c r="C5634" s="462" t="s">
        <v>27</v>
      </c>
      <c r="D5634" s="463">
        <v>0</v>
      </c>
    </row>
    <row r="5635" spans="1:4">
      <c r="A5635" s="462">
        <v>100300</v>
      </c>
      <c r="B5635" s="276" t="s">
        <v>5628</v>
      </c>
      <c r="C5635" s="462" t="s">
        <v>27</v>
      </c>
      <c r="D5635" s="463">
        <v>22033</v>
      </c>
    </row>
    <row r="5636" spans="1:4">
      <c r="A5636" s="462">
        <v>100301</v>
      </c>
      <c r="B5636" s="276" t="s">
        <v>5629</v>
      </c>
      <c r="C5636" s="462" t="s">
        <v>27</v>
      </c>
      <c r="D5636" s="463">
        <v>0</v>
      </c>
    </row>
    <row r="5637" spans="1:4">
      <c r="A5637" s="462">
        <v>100302</v>
      </c>
      <c r="B5637" s="276" t="s">
        <v>5630</v>
      </c>
      <c r="C5637" s="462" t="s">
        <v>27</v>
      </c>
      <c r="D5637" s="463">
        <v>0</v>
      </c>
    </row>
    <row r="5638" spans="1:4">
      <c r="A5638" s="462">
        <v>100303</v>
      </c>
      <c r="B5638" s="276" t="s">
        <v>5631</v>
      </c>
      <c r="C5638" s="462" t="s">
        <v>27</v>
      </c>
      <c r="D5638" s="463">
        <v>0</v>
      </c>
    </row>
    <row r="5639" spans="1:4">
      <c r="A5639" s="462">
        <v>100304</v>
      </c>
      <c r="B5639" s="276" t="s">
        <v>5632</v>
      </c>
      <c r="C5639" s="462" t="s">
        <v>27</v>
      </c>
      <c r="D5639" s="463">
        <v>0</v>
      </c>
    </row>
    <row r="5640" spans="1:4">
      <c r="A5640" s="462">
        <v>100305</v>
      </c>
      <c r="B5640" s="276" t="s">
        <v>5633</v>
      </c>
      <c r="C5640" s="462" t="s">
        <v>27</v>
      </c>
      <c r="D5640" s="463">
        <v>0</v>
      </c>
    </row>
    <row r="5641" spans="1:4">
      <c r="A5641" s="462">
        <v>100306</v>
      </c>
      <c r="B5641" s="276" t="s">
        <v>5634</v>
      </c>
      <c r="C5641" s="462" t="s">
        <v>27</v>
      </c>
      <c r="D5641" s="463">
        <v>109094611</v>
      </c>
    </row>
    <row r="5642" spans="1:4">
      <c r="A5642" s="462">
        <v>100307</v>
      </c>
      <c r="B5642" s="276" t="s">
        <v>5635</v>
      </c>
      <c r="C5642" s="462" t="s">
        <v>27</v>
      </c>
      <c r="D5642" s="463">
        <v>40037394</v>
      </c>
    </row>
    <row r="5643" spans="1:4">
      <c r="A5643" s="462">
        <v>100308</v>
      </c>
      <c r="B5643" s="276" t="s">
        <v>5636</v>
      </c>
      <c r="C5643" s="462" t="s">
        <v>27</v>
      </c>
      <c r="D5643" s="463">
        <v>146016011</v>
      </c>
    </row>
    <row r="5644" spans="1:4">
      <c r="A5644" s="462">
        <v>100309</v>
      </c>
      <c r="B5644" s="276" t="s">
        <v>5637</v>
      </c>
      <c r="C5644" s="462" t="s">
        <v>27</v>
      </c>
      <c r="D5644" s="463">
        <v>2734</v>
      </c>
    </row>
    <row r="5645" spans="1:4">
      <c r="A5645" s="462">
        <v>100310</v>
      </c>
      <c r="B5645" s="276" t="s">
        <v>5638</v>
      </c>
      <c r="C5645" s="462" t="s">
        <v>27</v>
      </c>
      <c r="D5645" s="463">
        <v>0</v>
      </c>
    </row>
    <row r="5646" spans="1:4">
      <c r="A5646" s="462">
        <v>100311</v>
      </c>
      <c r="B5646" s="276" t="s">
        <v>5639</v>
      </c>
      <c r="C5646" s="462" t="s">
        <v>27</v>
      </c>
      <c r="D5646" s="463">
        <v>329434567</v>
      </c>
    </row>
    <row r="5647" spans="1:4">
      <c r="A5647" s="462">
        <v>100312</v>
      </c>
      <c r="B5647" s="276" t="s">
        <v>5640</v>
      </c>
      <c r="C5647" s="462" t="s">
        <v>27</v>
      </c>
      <c r="D5647" s="463">
        <v>214914247</v>
      </c>
    </row>
    <row r="5648" spans="1:4">
      <c r="A5648" s="462">
        <v>100313</v>
      </c>
      <c r="B5648" s="276" t="s">
        <v>5641</v>
      </c>
      <c r="C5648" s="462" t="s">
        <v>27</v>
      </c>
      <c r="D5648" s="463">
        <v>126204375</v>
      </c>
    </row>
    <row r="5649" spans="1:4">
      <c r="A5649" s="462">
        <v>100314</v>
      </c>
      <c r="B5649" s="276" t="s">
        <v>5642</v>
      </c>
      <c r="C5649" s="462" t="s">
        <v>27</v>
      </c>
      <c r="D5649" s="463">
        <v>0</v>
      </c>
    </row>
    <row r="5650" spans="1:4">
      <c r="A5650" s="462">
        <v>100315</v>
      </c>
      <c r="B5650" s="276" t="s">
        <v>5643</v>
      </c>
      <c r="C5650" s="462" t="s">
        <v>27</v>
      </c>
      <c r="D5650" s="463">
        <v>239478879</v>
      </c>
    </row>
    <row r="5651" spans="1:4">
      <c r="A5651" s="462">
        <v>100316</v>
      </c>
      <c r="B5651" s="276" t="s">
        <v>5644</v>
      </c>
      <c r="C5651" s="462" t="s">
        <v>27</v>
      </c>
      <c r="D5651" s="463">
        <v>239840325</v>
      </c>
    </row>
    <row r="5652" spans="1:4">
      <c r="A5652" s="462">
        <v>100317</v>
      </c>
      <c r="B5652" s="276" t="s">
        <v>5645</v>
      </c>
      <c r="C5652" s="462" t="s">
        <v>27</v>
      </c>
      <c r="D5652" s="463">
        <v>106908927</v>
      </c>
    </row>
    <row r="5653" spans="1:4">
      <c r="A5653" s="462">
        <v>100318</v>
      </c>
      <c r="B5653" s="276" t="s">
        <v>5646</v>
      </c>
      <c r="C5653" s="462" t="s">
        <v>27</v>
      </c>
      <c r="D5653" s="463">
        <v>172510179</v>
      </c>
    </row>
    <row r="5654" spans="1:4">
      <c r="A5654" s="462">
        <v>100319</v>
      </c>
      <c r="B5654" s="276" t="s">
        <v>5647</v>
      </c>
      <c r="C5654" s="462" t="s">
        <v>27</v>
      </c>
      <c r="D5654" s="463">
        <v>302782852</v>
      </c>
    </row>
    <row r="5655" spans="1:4">
      <c r="A5655" s="462">
        <v>100320</v>
      </c>
      <c r="B5655" s="276" t="s">
        <v>5648</v>
      </c>
      <c r="C5655" s="462" t="s">
        <v>27</v>
      </c>
      <c r="D5655" s="463">
        <v>0</v>
      </c>
    </row>
    <row r="5656" spans="1:4">
      <c r="A5656" s="462">
        <v>100321</v>
      </c>
      <c r="B5656" s="276" t="s">
        <v>5649</v>
      </c>
      <c r="C5656" s="462" t="s">
        <v>27</v>
      </c>
      <c r="D5656" s="463">
        <v>315</v>
      </c>
    </row>
    <row r="5657" spans="1:4">
      <c r="A5657" s="462">
        <v>100322</v>
      </c>
      <c r="B5657" s="276" t="s">
        <v>5650</v>
      </c>
      <c r="C5657" s="462" t="s">
        <v>27</v>
      </c>
      <c r="D5657" s="463">
        <v>834</v>
      </c>
    </row>
    <row r="5658" spans="1:4">
      <c r="A5658" s="462">
        <v>100323</v>
      </c>
      <c r="B5658" s="276" t="s">
        <v>5651</v>
      </c>
      <c r="C5658" s="462" t="s">
        <v>27</v>
      </c>
      <c r="D5658" s="463">
        <v>1125</v>
      </c>
    </row>
    <row r="5659" spans="1:4">
      <c r="A5659" s="462">
        <v>100324</v>
      </c>
      <c r="B5659" s="276" t="s">
        <v>5652</v>
      </c>
      <c r="C5659" s="462" t="s">
        <v>27</v>
      </c>
      <c r="D5659" s="463">
        <v>1843.58</v>
      </c>
    </row>
    <row r="5660" spans="1:4">
      <c r="A5660" s="462">
        <v>100325</v>
      </c>
      <c r="B5660" s="276" t="s">
        <v>5653</v>
      </c>
      <c r="C5660" s="462" t="s">
        <v>27</v>
      </c>
      <c r="D5660" s="463">
        <v>1933</v>
      </c>
    </row>
    <row r="5661" spans="1:4">
      <c r="A5661" s="462">
        <v>100326</v>
      </c>
      <c r="B5661" s="276" t="s">
        <v>5654</v>
      </c>
      <c r="C5661" s="462" t="s">
        <v>27</v>
      </c>
      <c r="D5661" s="463">
        <v>5603</v>
      </c>
    </row>
    <row r="5662" spans="1:4">
      <c r="A5662" s="462">
        <v>100327</v>
      </c>
      <c r="B5662" s="276" t="s">
        <v>5655</v>
      </c>
      <c r="C5662" s="462" t="s">
        <v>27</v>
      </c>
      <c r="D5662" s="463">
        <v>22168</v>
      </c>
    </row>
    <row r="5663" spans="1:4">
      <c r="A5663" s="462">
        <v>100328</v>
      </c>
      <c r="B5663" s="276" t="s">
        <v>5656</v>
      </c>
      <c r="C5663" s="462" t="s">
        <v>27</v>
      </c>
      <c r="D5663" s="463">
        <v>27463</v>
      </c>
    </row>
    <row r="5664" spans="1:4">
      <c r="A5664" s="462">
        <v>100329</v>
      </c>
      <c r="B5664" s="276" t="s">
        <v>5657</v>
      </c>
      <c r="C5664" s="462" t="s">
        <v>27</v>
      </c>
      <c r="D5664" s="463">
        <v>59652</v>
      </c>
    </row>
    <row r="5665" spans="1:4">
      <c r="A5665" s="462">
        <v>100330</v>
      </c>
      <c r="B5665" s="276" t="s">
        <v>5658</v>
      </c>
      <c r="C5665" s="462" t="s">
        <v>27</v>
      </c>
      <c r="D5665" s="463">
        <v>0</v>
      </c>
    </row>
    <row r="5666" spans="1:4">
      <c r="A5666" s="462">
        <v>100331</v>
      </c>
      <c r="B5666" s="276" t="s">
        <v>5659</v>
      </c>
      <c r="C5666" s="462" t="s">
        <v>27</v>
      </c>
      <c r="D5666" s="463">
        <v>76129</v>
      </c>
    </row>
    <row r="5667" spans="1:4">
      <c r="A5667" s="462">
        <v>100332</v>
      </c>
      <c r="B5667" s="276" t="s">
        <v>5660</v>
      </c>
      <c r="C5667" s="462" t="s">
        <v>27</v>
      </c>
      <c r="D5667" s="463">
        <v>0</v>
      </c>
    </row>
    <row r="5668" spans="1:4">
      <c r="A5668" s="462">
        <v>100333</v>
      </c>
      <c r="B5668" s="276" t="s">
        <v>5661</v>
      </c>
      <c r="C5668" s="462" t="s">
        <v>27</v>
      </c>
      <c r="D5668" s="463">
        <v>0</v>
      </c>
    </row>
    <row r="5669" spans="1:4">
      <c r="A5669" s="462">
        <v>100334</v>
      </c>
      <c r="B5669" s="276" t="s">
        <v>5662</v>
      </c>
      <c r="C5669" s="462" t="s">
        <v>27</v>
      </c>
      <c r="D5669" s="463">
        <v>0</v>
      </c>
    </row>
    <row r="5670" spans="1:4">
      <c r="A5670" s="462">
        <v>100335</v>
      </c>
      <c r="B5670" s="276" t="s">
        <v>5663</v>
      </c>
      <c r="C5670" s="462" t="s">
        <v>27</v>
      </c>
      <c r="D5670" s="463">
        <v>4519</v>
      </c>
    </row>
    <row r="5671" spans="1:4">
      <c r="A5671" s="462">
        <v>100336</v>
      </c>
      <c r="B5671" s="276" t="s">
        <v>5664</v>
      </c>
      <c r="C5671" s="462" t="s">
        <v>27</v>
      </c>
      <c r="D5671" s="463">
        <v>8007</v>
      </c>
    </row>
    <row r="5672" spans="1:4">
      <c r="A5672" s="462">
        <v>100337</v>
      </c>
      <c r="B5672" s="276" t="s">
        <v>5665</v>
      </c>
      <c r="C5672" s="462" t="s">
        <v>27</v>
      </c>
      <c r="D5672" s="463">
        <v>12099</v>
      </c>
    </row>
    <row r="5673" spans="1:4">
      <c r="A5673" s="462">
        <v>100338</v>
      </c>
      <c r="B5673" s="276" t="s">
        <v>5666</v>
      </c>
      <c r="C5673" s="462" t="s">
        <v>27</v>
      </c>
      <c r="D5673" s="463">
        <v>21702.01</v>
      </c>
    </row>
    <row r="5674" spans="1:4">
      <c r="A5674" s="462">
        <v>100339</v>
      </c>
      <c r="B5674" s="276" t="s">
        <v>5667</v>
      </c>
      <c r="C5674" s="462" t="s">
        <v>27</v>
      </c>
      <c r="D5674" s="463">
        <v>37252</v>
      </c>
    </row>
    <row r="5675" spans="1:4">
      <c r="A5675" s="462">
        <v>100340</v>
      </c>
      <c r="B5675" s="276" t="s">
        <v>5668</v>
      </c>
      <c r="C5675" s="462" t="s">
        <v>27</v>
      </c>
      <c r="D5675" s="463">
        <v>47619</v>
      </c>
    </row>
    <row r="5676" spans="1:4">
      <c r="A5676" s="462">
        <v>100341</v>
      </c>
      <c r="B5676" s="276" t="s">
        <v>5669</v>
      </c>
      <c r="C5676" s="462" t="s">
        <v>27</v>
      </c>
      <c r="D5676" s="463">
        <v>0</v>
      </c>
    </row>
    <row r="5677" spans="1:4">
      <c r="A5677" s="462">
        <v>100342</v>
      </c>
      <c r="B5677" s="276" t="s">
        <v>5670</v>
      </c>
      <c r="C5677" s="462" t="s">
        <v>27</v>
      </c>
      <c r="D5677" s="463">
        <v>0</v>
      </c>
    </row>
    <row r="5678" spans="1:4">
      <c r="A5678" s="462">
        <v>100343</v>
      </c>
      <c r="B5678" s="276" t="s">
        <v>5671</v>
      </c>
      <c r="C5678" s="462" t="s">
        <v>27</v>
      </c>
      <c r="D5678" s="463">
        <v>0</v>
      </c>
    </row>
    <row r="5679" spans="1:4">
      <c r="A5679" s="462">
        <v>100344</v>
      </c>
      <c r="B5679" s="276" t="s">
        <v>5672</v>
      </c>
      <c r="C5679" s="462" t="s">
        <v>27</v>
      </c>
      <c r="D5679" s="463">
        <v>0</v>
      </c>
    </row>
    <row r="5680" spans="1:4">
      <c r="A5680" s="462">
        <v>100346</v>
      </c>
      <c r="B5680" s="276" t="s">
        <v>5673</v>
      </c>
      <c r="C5680" s="462" t="s">
        <v>27</v>
      </c>
      <c r="D5680" s="463">
        <v>0</v>
      </c>
    </row>
    <row r="5681" spans="1:4">
      <c r="A5681" s="462">
        <v>100347</v>
      </c>
      <c r="B5681" s="276" t="s">
        <v>5674</v>
      </c>
      <c r="C5681" s="462" t="s">
        <v>83</v>
      </c>
      <c r="D5681" s="463">
        <v>0</v>
      </c>
    </row>
    <row r="5682" spans="1:4">
      <c r="A5682" s="462">
        <v>100348</v>
      </c>
      <c r="B5682" s="276" t="s">
        <v>5675</v>
      </c>
      <c r="C5682" s="462" t="s">
        <v>27</v>
      </c>
      <c r="D5682" s="463">
        <v>26331</v>
      </c>
    </row>
    <row r="5683" spans="1:4">
      <c r="A5683" s="462">
        <v>100349</v>
      </c>
      <c r="B5683" s="276" t="s">
        <v>5676</v>
      </c>
      <c r="C5683" s="462" t="s">
        <v>30</v>
      </c>
      <c r="D5683" s="463">
        <v>2222</v>
      </c>
    </row>
    <row r="5684" spans="1:4">
      <c r="A5684" s="462">
        <v>100351</v>
      </c>
      <c r="B5684" s="276" t="s">
        <v>5677</v>
      </c>
      <c r="C5684" s="462" t="s">
        <v>44</v>
      </c>
      <c r="D5684" s="463">
        <v>0</v>
      </c>
    </row>
    <row r="5685" spans="1:4">
      <c r="A5685" s="462">
        <v>100352</v>
      </c>
      <c r="B5685" s="276" t="s">
        <v>5678</v>
      </c>
      <c r="C5685" s="462" t="s">
        <v>32</v>
      </c>
      <c r="D5685" s="463">
        <v>12071.28</v>
      </c>
    </row>
    <row r="5686" spans="1:4">
      <c r="A5686" s="462">
        <v>100353</v>
      </c>
      <c r="B5686" s="276" t="s">
        <v>5679</v>
      </c>
      <c r="C5686" s="462" t="s">
        <v>253</v>
      </c>
      <c r="D5686" s="463">
        <v>490522.71</v>
      </c>
    </row>
    <row r="5687" spans="1:4">
      <c r="A5687" s="462">
        <v>100354</v>
      </c>
      <c r="B5687" s="276" t="s">
        <v>5680</v>
      </c>
      <c r="C5687" s="462" t="s">
        <v>32</v>
      </c>
      <c r="D5687" s="463">
        <v>0</v>
      </c>
    </row>
    <row r="5688" spans="1:4">
      <c r="A5688" s="462">
        <v>100355</v>
      </c>
      <c r="B5688" s="276" t="s">
        <v>5681</v>
      </c>
      <c r="C5688" s="462" t="s">
        <v>27</v>
      </c>
      <c r="D5688" s="463">
        <v>265298694</v>
      </c>
    </row>
    <row r="5689" spans="1:4">
      <c r="A5689" s="462">
        <v>100356</v>
      </c>
      <c r="B5689" s="276" t="s">
        <v>5682</v>
      </c>
      <c r="C5689" s="462" t="s">
        <v>44</v>
      </c>
      <c r="D5689" s="463">
        <v>0</v>
      </c>
    </row>
    <row r="5690" spans="1:4">
      <c r="A5690" s="462">
        <v>100357</v>
      </c>
      <c r="B5690" s="276" t="s">
        <v>5683</v>
      </c>
      <c r="C5690" s="462" t="s">
        <v>30</v>
      </c>
      <c r="D5690" s="463">
        <v>6461</v>
      </c>
    </row>
    <row r="5691" spans="1:4">
      <c r="A5691" s="462">
        <v>100358</v>
      </c>
      <c r="B5691" s="276" t="s">
        <v>5684</v>
      </c>
      <c r="C5691" s="462" t="s">
        <v>30</v>
      </c>
      <c r="D5691" s="463">
        <v>0</v>
      </c>
    </row>
    <row r="5692" spans="1:4">
      <c r="A5692" s="462">
        <v>100359</v>
      </c>
      <c r="B5692" s="276" t="s">
        <v>5685</v>
      </c>
      <c r="C5692" s="462" t="s">
        <v>30</v>
      </c>
      <c r="D5692" s="463">
        <v>4910</v>
      </c>
    </row>
    <row r="5693" spans="1:4">
      <c r="A5693" s="462">
        <v>100360</v>
      </c>
      <c r="B5693" s="276" t="s">
        <v>5686</v>
      </c>
      <c r="C5693" s="462" t="s">
        <v>30</v>
      </c>
      <c r="D5693" s="463">
        <v>2062</v>
      </c>
    </row>
    <row r="5694" spans="1:4">
      <c r="A5694" s="462">
        <v>100361</v>
      </c>
      <c r="B5694" s="276" t="s">
        <v>5687</v>
      </c>
      <c r="C5694" s="462" t="s">
        <v>30</v>
      </c>
      <c r="D5694" s="463">
        <v>0</v>
      </c>
    </row>
    <row r="5695" spans="1:4">
      <c r="A5695" s="462">
        <v>100362</v>
      </c>
      <c r="B5695" s="276" t="s">
        <v>5688</v>
      </c>
      <c r="C5695" s="462" t="s">
        <v>44</v>
      </c>
      <c r="D5695" s="463">
        <v>0</v>
      </c>
    </row>
    <row r="5696" spans="1:4">
      <c r="A5696" s="462">
        <v>100363</v>
      </c>
      <c r="B5696" s="276" t="s">
        <v>5689</v>
      </c>
      <c r="C5696" s="462" t="s">
        <v>83</v>
      </c>
      <c r="D5696" s="463">
        <v>0</v>
      </c>
    </row>
    <row r="5697" spans="1:4">
      <c r="A5697" s="462">
        <v>100364</v>
      </c>
      <c r="B5697" s="276" t="s">
        <v>5690</v>
      </c>
      <c r="C5697" s="462" t="s">
        <v>253</v>
      </c>
      <c r="D5697" s="463">
        <v>125191.28</v>
      </c>
    </row>
    <row r="5698" spans="1:4">
      <c r="A5698" s="462">
        <v>100365</v>
      </c>
      <c r="B5698" s="276" t="s">
        <v>5691</v>
      </c>
      <c r="C5698" s="462" t="s">
        <v>27</v>
      </c>
      <c r="D5698" s="463">
        <v>74947099</v>
      </c>
    </row>
    <row r="5699" spans="1:4">
      <c r="A5699" s="462">
        <v>100366</v>
      </c>
      <c r="B5699" s="276" t="s">
        <v>5692</v>
      </c>
      <c r="C5699" s="462" t="s">
        <v>44</v>
      </c>
      <c r="D5699" s="463">
        <v>11290.01</v>
      </c>
    </row>
    <row r="5700" spans="1:4">
      <c r="A5700" s="462">
        <v>100367</v>
      </c>
      <c r="B5700" s="276" t="s">
        <v>5693</v>
      </c>
      <c r="C5700" s="462" t="s">
        <v>44</v>
      </c>
      <c r="D5700" s="463">
        <v>0</v>
      </c>
    </row>
    <row r="5701" spans="1:4">
      <c r="A5701" s="462">
        <v>100368</v>
      </c>
      <c r="B5701" s="276" t="s">
        <v>5694</v>
      </c>
      <c r="C5701" s="462" t="s">
        <v>44</v>
      </c>
      <c r="D5701" s="463">
        <v>4583</v>
      </c>
    </row>
    <row r="5702" spans="1:4">
      <c r="A5702" s="462">
        <v>100369</v>
      </c>
      <c r="B5702" s="276" t="s">
        <v>5695</v>
      </c>
      <c r="C5702" s="462" t="s">
        <v>30</v>
      </c>
      <c r="D5702" s="463">
        <v>0</v>
      </c>
    </row>
    <row r="5703" spans="1:4">
      <c r="A5703" s="462">
        <v>100370</v>
      </c>
      <c r="B5703" s="276" t="s">
        <v>5696</v>
      </c>
      <c r="C5703" s="462" t="s">
        <v>32</v>
      </c>
      <c r="D5703" s="463">
        <v>8316.01</v>
      </c>
    </row>
    <row r="5704" spans="1:4">
      <c r="A5704" s="462">
        <v>100371</v>
      </c>
      <c r="B5704" s="276" t="s">
        <v>5697</v>
      </c>
      <c r="C5704" s="462" t="s">
        <v>32</v>
      </c>
      <c r="D5704" s="463">
        <v>5751</v>
      </c>
    </row>
    <row r="5705" spans="1:4">
      <c r="A5705" s="462">
        <v>100372</v>
      </c>
      <c r="B5705" s="276" t="s">
        <v>5698</v>
      </c>
      <c r="C5705" s="462" t="s">
        <v>44</v>
      </c>
      <c r="D5705" s="463">
        <v>0</v>
      </c>
    </row>
    <row r="5706" spans="1:4">
      <c r="A5706" s="462">
        <v>100373</v>
      </c>
      <c r="B5706" s="276" t="s">
        <v>5699</v>
      </c>
      <c r="C5706" s="462" t="s">
        <v>44</v>
      </c>
      <c r="D5706" s="463">
        <v>0</v>
      </c>
    </row>
    <row r="5707" spans="1:4">
      <c r="A5707" s="462">
        <v>100374</v>
      </c>
      <c r="B5707" s="276" t="s">
        <v>5700</v>
      </c>
      <c r="C5707" s="462" t="s">
        <v>44</v>
      </c>
      <c r="D5707" s="463">
        <v>0</v>
      </c>
    </row>
    <row r="5708" spans="1:4">
      <c r="A5708" s="462">
        <v>100375</v>
      </c>
      <c r="B5708" s="276" t="s">
        <v>5701</v>
      </c>
      <c r="C5708" s="462" t="s">
        <v>44</v>
      </c>
      <c r="D5708" s="463">
        <v>0</v>
      </c>
    </row>
    <row r="5709" spans="1:4">
      <c r="A5709" s="462">
        <v>100376</v>
      </c>
      <c r="B5709" s="276" t="s">
        <v>5702</v>
      </c>
      <c r="C5709" s="462" t="s">
        <v>44</v>
      </c>
      <c r="D5709" s="463">
        <v>5510</v>
      </c>
    </row>
    <row r="5710" spans="1:4">
      <c r="A5710" s="462">
        <v>100377</v>
      </c>
      <c r="B5710" s="276" t="s">
        <v>5703</v>
      </c>
      <c r="C5710" s="462" t="s">
        <v>44</v>
      </c>
      <c r="D5710" s="463">
        <v>6007</v>
      </c>
    </row>
    <row r="5711" spans="1:4">
      <c r="A5711" s="462">
        <v>100378</v>
      </c>
      <c r="B5711" s="276" t="s">
        <v>5704</v>
      </c>
      <c r="C5711" s="462" t="s">
        <v>44</v>
      </c>
      <c r="D5711" s="463">
        <v>13918</v>
      </c>
    </row>
    <row r="5712" spans="1:4">
      <c r="A5712" s="462">
        <v>100379</v>
      </c>
      <c r="B5712" s="276" t="s">
        <v>5705</v>
      </c>
      <c r="C5712" s="462" t="s">
        <v>44</v>
      </c>
      <c r="D5712" s="463">
        <v>0</v>
      </c>
    </row>
    <row r="5713" spans="1:4">
      <c r="A5713" s="462">
        <v>100380</v>
      </c>
      <c r="B5713" s="276" t="s">
        <v>5706</v>
      </c>
      <c r="C5713" s="462" t="s">
        <v>44</v>
      </c>
      <c r="D5713" s="463">
        <v>0</v>
      </c>
    </row>
    <row r="5714" spans="1:4">
      <c r="A5714" s="462">
        <v>100381</v>
      </c>
      <c r="B5714" s="276" t="s">
        <v>5707</v>
      </c>
      <c r="C5714" s="462" t="s">
        <v>44</v>
      </c>
      <c r="D5714" s="463">
        <v>0</v>
      </c>
    </row>
    <row r="5715" spans="1:4">
      <c r="A5715" s="462">
        <v>100382</v>
      </c>
      <c r="B5715" s="276" t="s">
        <v>5708</v>
      </c>
      <c r="C5715" s="462" t="s">
        <v>44</v>
      </c>
      <c r="D5715" s="463">
        <v>0</v>
      </c>
    </row>
    <row r="5716" spans="1:4">
      <c r="A5716" s="462">
        <v>100383</v>
      </c>
      <c r="B5716" s="276" t="s">
        <v>5709</v>
      </c>
      <c r="C5716" s="462" t="s">
        <v>44</v>
      </c>
      <c r="D5716" s="463">
        <v>0</v>
      </c>
    </row>
    <row r="5717" spans="1:4">
      <c r="A5717" s="462">
        <v>100384</v>
      </c>
      <c r="B5717" s="276" t="s">
        <v>5710</v>
      </c>
      <c r="C5717" s="462" t="s">
        <v>44</v>
      </c>
      <c r="D5717" s="463">
        <v>0</v>
      </c>
    </row>
    <row r="5718" spans="1:4">
      <c r="A5718" s="462">
        <v>100385</v>
      </c>
      <c r="B5718" s="276" t="s">
        <v>5711</v>
      </c>
      <c r="C5718" s="462" t="s">
        <v>44</v>
      </c>
      <c r="D5718" s="463">
        <v>0</v>
      </c>
    </row>
    <row r="5719" spans="1:4">
      <c r="A5719" s="462">
        <v>100386</v>
      </c>
      <c r="B5719" s="276" t="s">
        <v>5712</v>
      </c>
      <c r="C5719" s="462" t="s">
        <v>44</v>
      </c>
      <c r="D5719" s="463">
        <v>0</v>
      </c>
    </row>
    <row r="5720" spans="1:4">
      <c r="A5720" s="462">
        <v>100387</v>
      </c>
      <c r="B5720" s="276" t="s">
        <v>5713</v>
      </c>
      <c r="C5720" s="462" t="s">
        <v>44</v>
      </c>
      <c r="D5720" s="463">
        <v>0</v>
      </c>
    </row>
    <row r="5721" spans="1:4">
      <c r="A5721" s="462">
        <v>100388</v>
      </c>
      <c r="B5721" s="276" t="s">
        <v>5714</v>
      </c>
      <c r="C5721" s="462" t="s">
        <v>44</v>
      </c>
      <c r="D5721" s="463">
        <v>0</v>
      </c>
    </row>
    <row r="5722" spans="1:4">
      <c r="A5722" s="462">
        <v>100389</v>
      </c>
      <c r="B5722" s="276" t="s">
        <v>5715</v>
      </c>
      <c r="C5722" s="462" t="s">
        <v>44</v>
      </c>
      <c r="D5722" s="463">
        <v>0</v>
      </c>
    </row>
    <row r="5723" spans="1:4">
      <c r="A5723" s="462">
        <v>100390</v>
      </c>
      <c r="B5723" s="276" t="s">
        <v>5716</v>
      </c>
      <c r="C5723" s="462" t="s">
        <v>44</v>
      </c>
      <c r="D5723" s="463">
        <v>0</v>
      </c>
    </row>
    <row r="5724" spans="1:4">
      <c r="A5724" s="462">
        <v>100391</v>
      </c>
      <c r="B5724" s="276" t="s">
        <v>5717</v>
      </c>
      <c r="C5724" s="462" t="s">
        <v>44</v>
      </c>
      <c r="D5724" s="463">
        <v>21466</v>
      </c>
    </row>
    <row r="5725" spans="1:4">
      <c r="A5725" s="462">
        <v>100392</v>
      </c>
      <c r="B5725" s="276" t="s">
        <v>5718</v>
      </c>
      <c r="C5725" s="462" t="s">
        <v>253</v>
      </c>
      <c r="D5725" s="463">
        <v>18231</v>
      </c>
    </row>
    <row r="5726" spans="1:4">
      <c r="A5726" s="462">
        <v>100393</v>
      </c>
      <c r="B5726" s="276" t="s">
        <v>5719</v>
      </c>
      <c r="C5726" s="462" t="s">
        <v>253</v>
      </c>
      <c r="D5726" s="463">
        <v>28025</v>
      </c>
    </row>
    <row r="5727" spans="1:4">
      <c r="A5727" s="462">
        <v>100395</v>
      </c>
      <c r="B5727" s="276" t="s">
        <v>5720</v>
      </c>
      <c r="C5727" s="462" t="s">
        <v>27</v>
      </c>
      <c r="D5727" s="463">
        <v>11205525</v>
      </c>
    </row>
    <row r="5728" spans="1:4">
      <c r="A5728" s="462">
        <v>100396</v>
      </c>
      <c r="B5728" s="276" t="s">
        <v>5721</v>
      </c>
      <c r="C5728" s="462" t="s">
        <v>27</v>
      </c>
      <c r="D5728" s="463">
        <v>8695398</v>
      </c>
    </row>
    <row r="5729" spans="1:4">
      <c r="A5729" s="462">
        <v>100397</v>
      </c>
      <c r="B5729" s="276" t="s">
        <v>5722</v>
      </c>
      <c r="C5729" s="462" t="s">
        <v>27</v>
      </c>
      <c r="D5729" s="463">
        <v>0</v>
      </c>
    </row>
    <row r="5730" spans="1:4">
      <c r="A5730" s="462">
        <v>100398</v>
      </c>
      <c r="B5730" s="276" t="s">
        <v>5723</v>
      </c>
      <c r="C5730" s="462" t="s">
        <v>27</v>
      </c>
      <c r="D5730" s="463">
        <v>717729</v>
      </c>
    </row>
    <row r="5731" spans="1:4">
      <c r="A5731" s="462">
        <v>100399</v>
      </c>
      <c r="B5731" s="276" t="s">
        <v>5724</v>
      </c>
      <c r="C5731" s="462" t="s">
        <v>30</v>
      </c>
      <c r="D5731" s="463">
        <v>0</v>
      </c>
    </row>
    <row r="5732" spans="1:4">
      <c r="A5732" s="462">
        <v>100400</v>
      </c>
      <c r="B5732" s="276" t="s">
        <v>5725</v>
      </c>
      <c r="C5732" s="462" t="s">
        <v>30</v>
      </c>
      <c r="D5732" s="463">
        <v>22764.18</v>
      </c>
    </row>
    <row r="5733" spans="1:4">
      <c r="A5733" s="462">
        <v>100401</v>
      </c>
      <c r="B5733" s="276" t="s">
        <v>5726</v>
      </c>
      <c r="C5733" s="462" t="s">
        <v>27</v>
      </c>
      <c r="D5733" s="463">
        <v>1101662</v>
      </c>
    </row>
    <row r="5734" spans="1:4">
      <c r="A5734" s="462">
        <v>100402</v>
      </c>
      <c r="B5734" s="276" t="s">
        <v>5727</v>
      </c>
      <c r="C5734" s="462" t="s">
        <v>998</v>
      </c>
      <c r="D5734" s="463">
        <v>0</v>
      </c>
    </row>
    <row r="5735" spans="1:4">
      <c r="A5735" s="462">
        <v>100403</v>
      </c>
      <c r="B5735" s="276" t="s">
        <v>5728</v>
      </c>
      <c r="C5735" s="462" t="s">
        <v>27</v>
      </c>
      <c r="D5735" s="463">
        <v>561471</v>
      </c>
    </row>
    <row r="5736" spans="1:4">
      <c r="A5736" s="462">
        <v>100404</v>
      </c>
      <c r="B5736" s="276" t="s">
        <v>5729</v>
      </c>
      <c r="C5736" s="462" t="s">
        <v>30</v>
      </c>
      <c r="D5736" s="463">
        <v>532697</v>
      </c>
    </row>
    <row r="5737" spans="1:4">
      <c r="A5737" s="462">
        <v>100405</v>
      </c>
      <c r="B5737" s="276" t="s">
        <v>5730</v>
      </c>
      <c r="C5737" s="462" t="s">
        <v>30</v>
      </c>
      <c r="D5737" s="463">
        <v>331482</v>
      </c>
    </row>
    <row r="5738" spans="1:4">
      <c r="A5738" s="462">
        <v>100406</v>
      </c>
      <c r="B5738" s="276" t="s">
        <v>5731</v>
      </c>
      <c r="C5738" s="462" t="s">
        <v>27</v>
      </c>
      <c r="D5738" s="463">
        <v>0</v>
      </c>
    </row>
    <row r="5739" spans="1:4">
      <c r="A5739" s="462">
        <v>100407</v>
      </c>
      <c r="B5739" s="276" t="s">
        <v>5732</v>
      </c>
      <c r="C5739" s="462" t="s">
        <v>998</v>
      </c>
      <c r="D5739" s="463">
        <v>0</v>
      </c>
    </row>
    <row r="5740" spans="1:4">
      <c r="A5740" s="462">
        <v>100408</v>
      </c>
      <c r="B5740" s="276" t="s">
        <v>5733</v>
      </c>
      <c r="C5740" s="462" t="s">
        <v>27</v>
      </c>
      <c r="D5740" s="463">
        <v>0</v>
      </c>
    </row>
    <row r="5741" spans="1:4">
      <c r="A5741" s="462">
        <v>100409</v>
      </c>
      <c r="B5741" s="276" t="s">
        <v>5734</v>
      </c>
      <c r="C5741" s="462" t="s">
        <v>27</v>
      </c>
      <c r="D5741" s="463">
        <v>0</v>
      </c>
    </row>
    <row r="5742" spans="1:4">
      <c r="A5742" s="462">
        <v>100410</v>
      </c>
      <c r="B5742" s="276" t="s">
        <v>5735</v>
      </c>
      <c r="C5742" s="462" t="s">
        <v>27</v>
      </c>
      <c r="D5742" s="463">
        <v>0</v>
      </c>
    </row>
    <row r="5743" spans="1:4">
      <c r="A5743" s="462">
        <v>100411</v>
      </c>
      <c r="B5743" s="276" t="s">
        <v>5736</v>
      </c>
      <c r="C5743" s="462" t="s">
        <v>27</v>
      </c>
      <c r="D5743" s="463">
        <v>0</v>
      </c>
    </row>
    <row r="5744" spans="1:4">
      <c r="A5744" s="462">
        <v>100412</v>
      </c>
      <c r="B5744" s="276" t="s">
        <v>5737</v>
      </c>
      <c r="C5744" s="462" t="s">
        <v>30</v>
      </c>
      <c r="D5744" s="463">
        <v>0</v>
      </c>
    </row>
    <row r="5745" spans="1:4">
      <c r="A5745" s="462">
        <v>100413</v>
      </c>
      <c r="B5745" s="276" t="s">
        <v>5738</v>
      </c>
      <c r="C5745" s="462" t="s">
        <v>27</v>
      </c>
      <c r="D5745" s="463">
        <v>1093928</v>
      </c>
    </row>
    <row r="5746" spans="1:4">
      <c r="A5746" s="462">
        <v>100414</v>
      </c>
      <c r="B5746" s="276" t="s">
        <v>5739</v>
      </c>
      <c r="C5746" s="462" t="s">
        <v>27</v>
      </c>
      <c r="D5746" s="463">
        <v>991383.95</v>
      </c>
    </row>
    <row r="5747" spans="1:4">
      <c r="A5747" s="462">
        <v>100415</v>
      </c>
      <c r="B5747" s="276" t="s">
        <v>5740</v>
      </c>
      <c r="C5747" s="462" t="s">
        <v>30</v>
      </c>
      <c r="D5747" s="463">
        <v>11737</v>
      </c>
    </row>
    <row r="5748" spans="1:4">
      <c r="A5748" s="462">
        <v>100416</v>
      </c>
      <c r="B5748" s="276" t="s">
        <v>5741</v>
      </c>
      <c r="C5748" s="462" t="s">
        <v>27</v>
      </c>
      <c r="D5748" s="463">
        <v>7996</v>
      </c>
    </row>
    <row r="5749" spans="1:4">
      <c r="A5749" s="462">
        <v>100417</v>
      </c>
      <c r="B5749" s="276" t="s">
        <v>5742</v>
      </c>
      <c r="C5749" s="462" t="s">
        <v>30</v>
      </c>
      <c r="D5749" s="463">
        <v>11453</v>
      </c>
    </row>
    <row r="5750" spans="1:4">
      <c r="A5750" s="462">
        <v>100418</v>
      </c>
      <c r="B5750" s="276" t="s">
        <v>5743</v>
      </c>
      <c r="C5750" s="462" t="s">
        <v>27</v>
      </c>
      <c r="D5750" s="463">
        <v>0</v>
      </c>
    </row>
    <row r="5751" spans="1:4">
      <c r="A5751" s="462">
        <v>100419</v>
      </c>
      <c r="B5751" s="276" t="s">
        <v>5744</v>
      </c>
      <c r="C5751" s="462" t="s">
        <v>44</v>
      </c>
      <c r="D5751" s="463">
        <v>8667</v>
      </c>
    </row>
    <row r="5752" spans="1:4">
      <c r="A5752" s="462">
        <v>100420</v>
      </c>
      <c r="B5752" s="276" t="s">
        <v>5745</v>
      </c>
      <c r="C5752" s="462" t="s">
        <v>30</v>
      </c>
      <c r="D5752" s="463">
        <v>0</v>
      </c>
    </row>
    <row r="5753" spans="1:4">
      <c r="A5753" s="462">
        <v>100421</v>
      </c>
      <c r="B5753" s="276" t="s">
        <v>5746</v>
      </c>
      <c r="C5753" s="462" t="s">
        <v>32</v>
      </c>
      <c r="D5753" s="463">
        <v>37416</v>
      </c>
    </row>
    <row r="5754" spans="1:4">
      <c r="A5754" s="462">
        <v>100422</v>
      </c>
      <c r="B5754" s="276" t="s">
        <v>5747</v>
      </c>
      <c r="C5754" s="462" t="s">
        <v>44</v>
      </c>
      <c r="D5754" s="463">
        <v>1880</v>
      </c>
    </row>
    <row r="5755" spans="1:4">
      <c r="A5755" s="462">
        <v>100423</v>
      </c>
      <c r="B5755" s="276" t="s">
        <v>5748</v>
      </c>
      <c r="C5755" s="462" t="s">
        <v>27</v>
      </c>
      <c r="D5755" s="463">
        <v>42753</v>
      </c>
    </row>
    <row r="5756" spans="1:4">
      <c r="A5756" s="462">
        <v>100425</v>
      </c>
      <c r="B5756" s="276" t="s">
        <v>5749</v>
      </c>
      <c r="C5756" s="462" t="s">
        <v>27</v>
      </c>
      <c r="D5756" s="463">
        <v>32478</v>
      </c>
    </row>
    <row r="5757" spans="1:4">
      <c r="A5757" s="462">
        <v>100426</v>
      </c>
      <c r="B5757" s="276" t="s">
        <v>5750</v>
      </c>
      <c r="C5757" s="462" t="s">
        <v>83</v>
      </c>
      <c r="D5757" s="463">
        <v>125153</v>
      </c>
    </row>
    <row r="5758" spans="1:4">
      <c r="A5758" s="462">
        <v>100427</v>
      </c>
      <c r="B5758" s="276" t="s">
        <v>5751</v>
      </c>
      <c r="C5758" s="462" t="s">
        <v>83</v>
      </c>
      <c r="D5758" s="463">
        <v>0</v>
      </c>
    </row>
    <row r="5759" spans="1:4">
      <c r="A5759" s="462">
        <v>100428</v>
      </c>
      <c r="B5759" s="276" t="s">
        <v>5752</v>
      </c>
      <c r="C5759" s="462" t="s">
        <v>27</v>
      </c>
      <c r="D5759" s="463">
        <v>10068.99</v>
      </c>
    </row>
    <row r="5760" spans="1:4">
      <c r="A5760" s="462">
        <v>100429</v>
      </c>
      <c r="B5760" s="276" t="s">
        <v>5753</v>
      </c>
      <c r="C5760" s="462" t="s">
        <v>27</v>
      </c>
      <c r="D5760" s="463">
        <v>0</v>
      </c>
    </row>
    <row r="5761" spans="1:4">
      <c r="A5761" s="462">
        <v>100430</v>
      </c>
      <c r="B5761" s="276" t="s">
        <v>5754</v>
      </c>
      <c r="C5761" s="462" t="s">
        <v>27</v>
      </c>
      <c r="D5761" s="463">
        <v>0</v>
      </c>
    </row>
    <row r="5762" spans="1:4">
      <c r="A5762" s="462">
        <v>100431</v>
      </c>
      <c r="B5762" s="276" t="s">
        <v>5755</v>
      </c>
      <c r="C5762" s="462" t="s">
        <v>27</v>
      </c>
      <c r="D5762" s="463">
        <v>0</v>
      </c>
    </row>
    <row r="5763" spans="1:4">
      <c r="A5763" s="462">
        <v>100432</v>
      </c>
      <c r="B5763" s="276" t="s">
        <v>5756</v>
      </c>
      <c r="C5763" s="462" t="s">
        <v>27</v>
      </c>
      <c r="D5763" s="463">
        <v>141343153</v>
      </c>
    </row>
    <row r="5764" spans="1:4">
      <c r="A5764" s="462">
        <v>100433</v>
      </c>
      <c r="B5764" s="276" t="s">
        <v>5757</v>
      </c>
      <c r="C5764" s="462" t="s">
        <v>27</v>
      </c>
      <c r="D5764" s="463">
        <v>0</v>
      </c>
    </row>
    <row r="5765" spans="1:4">
      <c r="A5765" s="462">
        <v>100434</v>
      </c>
      <c r="B5765" s="276" t="s">
        <v>5758</v>
      </c>
      <c r="C5765" s="462" t="s">
        <v>27</v>
      </c>
      <c r="D5765" s="463">
        <v>0</v>
      </c>
    </row>
    <row r="5766" spans="1:4">
      <c r="A5766" s="462">
        <v>100435</v>
      </c>
      <c r="B5766" s="276" t="s">
        <v>5759</v>
      </c>
      <c r="C5766" s="462" t="s">
        <v>27</v>
      </c>
      <c r="D5766" s="463">
        <v>0</v>
      </c>
    </row>
    <row r="5767" spans="1:4">
      <c r="A5767" s="462">
        <v>100436</v>
      </c>
      <c r="B5767" s="276" t="s">
        <v>5760</v>
      </c>
      <c r="C5767" s="462" t="s">
        <v>27</v>
      </c>
      <c r="D5767" s="463">
        <v>0</v>
      </c>
    </row>
    <row r="5768" spans="1:4">
      <c r="A5768" s="462">
        <v>100437</v>
      </c>
      <c r="B5768" s="276" t="s">
        <v>5761</v>
      </c>
      <c r="C5768" s="462" t="s">
        <v>27</v>
      </c>
      <c r="D5768" s="463">
        <v>22299787</v>
      </c>
    </row>
    <row r="5769" spans="1:4">
      <c r="A5769" s="462">
        <v>100438</v>
      </c>
      <c r="B5769" s="276" t="s">
        <v>5762</v>
      </c>
      <c r="C5769" s="462" t="s">
        <v>27</v>
      </c>
      <c r="D5769" s="463">
        <v>0</v>
      </c>
    </row>
    <row r="5770" spans="1:4">
      <c r="A5770" s="462">
        <v>100439</v>
      </c>
      <c r="B5770" s="276" t="s">
        <v>5763</v>
      </c>
      <c r="C5770" s="462" t="s">
        <v>27</v>
      </c>
      <c r="D5770" s="463">
        <v>315025</v>
      </c>
    </row>
    <row r="5771" spans="1:4">
      <c r="A5771" s="462">
        <v>100440</v>
      </c>
      <c r="B5771" s="276" t="s">
        <v>5764</v>
      </c>
      <c r="C5771" s="462" t="s">
        <v>30</v>
      </c>
      <c r="D5771" s="463">
        <v>468026</v>
      </c>
    </row>
    <row r="5772" spans="1:4">
      <c r="A5772" s="462">
        <v>100441</v>
      </c>
      <c r="B5772" s="276" t="s">
        <v>5765</v>
      </c>
      <c r="C5772" s="462" t="s">
        <v>30</v>
      </c>
      <c r="D5772" s="463">
        <v>295967</v>
      </c>
    </row>
    <row r="5773" spans="1:4">
      <c r="A5773" s="462">
        <v>100442</v>
      </c>
      <c r="B5773" s="276" t="s">
        <v>5766</v>
      </c>
      <c r="C5773" s="462" t="s">
        <v>27</v>
      </c>
      <c r="D5773" s="463">
        <v>27214</v>
      </c>
    </row>
    <row r="5774" spans="1:4">
      <c r="A5774" s="462">
        <v>100443</v>
      </c>
      <c r="B5774" s="276" t="s">
        <v>5767</v>
      </c>
      <c r="C5774" s="462" t="s">
        <v>998</v>
      </c>
      <c r="D5774" s="463">
        <v>0</v>
      </c>
    </row>
    <row r="5775" spans="1:4">
      <c r="A5775" s="462">
        <v>100444</v>
      </c>
      <c r="B5775" s="276" t="s">
        <v>5768</v>
      </c>
      <c r="C5775" s="462" t="s">
        <v>27</v>
      </c>
      <c r="D5775" s="463">
        <v>0</v>
      </c>
    </row>
    <row r="5776" spans="1:4">
      <c r="A5776" s="462">
        <v>100445</v>
      </c>
      <c r="B5776" s="276" t="s">
        <v>5769</v>
      </c>
      <c r="C5776" s="462" t="s">
        <v>27</v>
      </c>
      <c r="D5776" s="463">
        <v>0</v>
      </c>
    </row>
    <row r="5777" spans="1:4">
      <c r="A5777" s="462">
        <v>100446</v>
      </c>
      <c r="B5777" s="276" t="s">
        <v>5770</v>
      </c>
      <c r="C5777" s="462" t="s">
        <v>27</v>
      </c>
      <c r="D5777" s="463">
        <v>470050</v>
      </c>
    </row>
    <row r="5778" spans="1:4">
      <c r="A5778" s="462">
        <v>100447</v>
      </c>
      <c r="B5778" s="276" t="s">
        <v>5771</v>
      </c>
      <c r="C5778" s="462" t="s">
        <v>27</v>
      </c>
      <c r="D5778" s="463">
        <v>0</v>
      </c>
    </row>
    <row r="5779" spans="1:4">
      <c r="A5779" s="462">
        <v>100448</v>
      </c>
      <c r="B5779" s="276" t="s">
        <v>5772</v>
      </c>
      <c r="C5779" s="462" t="s">
        <v>27</v>
      </c>
      <c r="D5779" s="463">
        <v>0</v>
      </c>
    </row>
    <row r="5780" spans="1:4">
      <c r="A5780" s="462">
        <v>100449</v>
      </c>
      <c r="B5780" s="276" t="s">
        <v>5773</v>
      </c>
      <c r="C5780" s="462" t="s">
        <v>27</v>
      </c>
      <c r="D5780" s="463">
        <v>627043</v>
      </c>
    </row>
    <row r="5781" spans="1:4">
      <c r="A5781" s="462">
        <v>100450</v>
      </c>
      <c r="B5781" s="276" t="s">
        <v>5774</v>
      </c>
      <c r="C5781" s="462" t="s">
        <v>27</v>
      </c>
      <c r="D5781" s="463">
        <v>0</v>
      </c>
    </row>
    <row r="5782" spans="1:4">
      <c r="A5782" s="462">
        <v>100451</v>
      </c>
      <c r="B5782" s="276" t="s">
        <v>5775</v>
      </c>
      <c r="C5782" s="462" t="s">
        <v>27</v>
      </c>
      <c r="D5782" s="463">
        <v>0</v>
      </c>
    </row>
    <row r="5783" spans="1:4">
      <c r="A5783" s="462">
        <v>100452</v>
      </c>
      <c r="B5783" s="276" t="s">
        <v>5776</v>
      </c>
      <c r="C5783" s="462" t="s">
        <v>27</v>
      </c>
      <c r="D5783" s="463">
        <v>0</v>
      </c>
    </row>
    <row r="5784" spans="1:4">
      <c r="A5784" s="462">
        <v>100454</v>
      </c>
      <c r="B5784" s="276" t="s">
        <v>5777</v>
      </c>
      <c r="C5784" s="462" t="s">
        <v>27</v>
      </c>
      <c r="D5784" s="463">
        <v>0</v>
      </c>
    </row>
    <row r="5785" spans="1:4">
      <c r="A5785" s="462">
        <v>100455</v>
      </c>
      <c r="B5785" s="276" t="s">
        <v>5778</v>
      </c>
      <c r="C5785" s="462" t="s">
        <v>27</v>
      </c>
      <c r="D5785" s="463">
        <v>245131</v>
      </c>
    </row>
    <row r="5786" spans="1:4">
      <c r="A5786" s="462">
        <v>100456</v>
      </c>
      <c r="B5786" s="276" t="s">
        <v>5779</v>
      </c>
      <c r="C5786" s="462" t="s">
        <v>27</v>
      </c>
      <c r="D5786" s="463">
        <v>408637</v>
      </c>
    </row>
    <row r="5787" spans="1:4">
      <c r="A5787" s="462">
        <v>100457</v>
      </c>
      <c r="B5787" s="276" t="s">
        <v>5780</v>
      </c>
      <c r="C5787" s="462" t="s">
        <v>27</v>
      </c>
      <c r="D5787" s="463">
        <v>0</v>
      </c>
    </row>
    <row r="5788" spans="1:4">
      <c r="A5788" s="462">
        <v>100458</v>
      </c>
      <c r="B5788" s="276" t="s">
        <v>5781</v>
      </c>
      <c r="C5788" s="462" t="s">
        <v>30</v>
      </c>
      <c r="D5788" s="463">
        <v>5063</v>
      </c>
    </row>
    <row r="5789" spans="1:4">
      <c r="A5789" s="462">
        <v>100459</v>
      </c>
      <c r="B5789" s="276" t="s">
        <v>5782</v>
      </c>
      <c r="C5789" s="462" t="s">
        <v>27</v>
      </c>
      <c r="D5789" s="463">
        <v>0</v>
      </c>
    </row>
    <row r="5790" spans="1:4">
      <c r="A5790" s="462">
        <v>100460</v>
      </c>
      <c r="B5790" s="276" t="s">
        <v>5783</v>
      </c>
      <c r="C5790" s="462" t="s">
        <v>27</v>
      </c>
      <c r="D5790" s="463">
        <v>0</v>
      </c>
    </row>
    <row r="5791" spans="1:4">
      <c r="A5791" s="462">
        <v>100461</v>
      </c>
      <c r="B5791" s="276" t="s">
        <v>5784</v>
      </c>
      <c r="C5791" s="462" t="s">
        <v>27</v>
      </c>
      <c r="D5791" s="463">
        <v>832085</v>
      </c>
    </row>
    <row r="5792" spans="1:4">
      <c r="A5792" s="462">
        <v>100462</v>
      </c>
      <c r="B5792" s="276" t="s">
        <v>5785</v>
      </c>
      <c r="C5792" s="462" t="s">
        <v>27</v>
      </c>
      <c r="D5792" s="463">
        <v>1345575</v>
      </c>
    </row>
    <row r="5793" spans="1:4">
      <c r="A5793" s="462">
        <v>100463</v>
      </c>
      <c r="B5793" s="276" t="s">
        <v>5786</v>
      </c>
      <c r="C5793" s="462" t="s">
        <v>27</v>
      </c>
      <c r="D5793" s="463">
        <v>0</v>
      </c>
    </row>
    <row r="5794" spans="1:4">
      <c r="A5794" s="462">
        <v>100464</v>
      </c>
      <c r="B5794" s="276" t="s">
        <v>5787</v>
      </c>
      <c r="C5794" s="462" t="s">
        <v>27</v>
      </c>
      <c r="D5794" s="463">
        <v>1280131</v>
      </c>
    </row>
    <row r="5795" spans="1:4">
      <c r="A5795" s="462">
        <v>100465</v>
      </c>
      <c r="B5795" s="276" t="s">
        <v>5788</v>
      </c>
      <c r="C5795" s="462" t="s">
        <v>27</v>
      </c>
      <c r="D5795" s="463">
        <v>768078</v>
      </c>
    </row>
    <row r="5796" spans="1:4">
      <c r="A5796" s="462">
        <v>100466</v>
      </c>
      <c r="B5796" s="276" t="s">
        <v>5789</v>
      </c>
      <c r="C5796" s="462" t="s">
        <v>27</v>
      </c>
      <c r="D5796" s="463">
        <v>1166165</v>
      </c>
    </row>
    <row r="5797" spans="1:4">
      <c r="A5797" s="462">
        <v>100467</v>
      </c>
      <c r="B5797" s="276" t="s">
        <v>5790</v>
      </c>
      <c r="C5797" s="462" t="s">
        <v>27</v>
      </c>
      <c r="D5797" s="463">
        <v>768078</v>
      </c>
    </row>
    <row r="5798" spans="1:4">
      <c r="A5798" s="462">
        <v>100468</v>
      </c>
      <c r="B5798" s="276" t="s">
        <v>5791</v>
      </c>
      <c r="C5798" s="462" t="s">
        <v>27</v>
      </c>
      <c r="D5798" s="463">
        <v>1224319.01</v>
      </c>
    </row>
    <row r="5799" spans="1:4">
      <c r="A5799" s="462">
        <v>100469</v>
      </c>
      <c r="B5799" s="276" t="s">
        <v>5792</v>
      </c>
      <c r="C5799" s="462" t="s">
        <v>27</v>
      </c>
      <c r="D5799" s="463">
        <v>0</v>
      </c>
    </row>
    <row r="5800" spans="1:4">
      <c r="A5800" s="462">
        <v>100470</v>
      </c>
      <c r="B5800" s="276" t="s">
        <v>5793</v>
      </c>
      <c r="C5800" s="462" t="s">
        <v>27</v>
      </c>
      <c r="D5800" s="463">
        <v>0</v>
      </c>
    </row>
    <row r="5801" spans="1:4">
      <c r="A5801" s="462">
        <v>100471</v>
      </c>
      <c r="B5801" s="276" t="s">
        <v>5794</v>
      </c>
      <c r="C5801" s="462" t="s">
        <v>27</v>
      </c>
      <c r="D5801" s="463">
        <v>675006</v>
      </c>
    </row>
    <row r="5802" spans="1:4">
      <c r="A5802" s="462">
        <v>100472</v>
      </c>
      <c r="B5802" s="276" t="s">
        <v>5795</v>
      </c>
      <c r="C5802" s="462" t="s">
        <v>44</v>
      </c>
      <c r="D5802" s="463">
        <v>0</v>
      </c>
    </row>
    <row r="5803" spans="1:4">
      <c r="A5803" s="462">
        <v>100473</v>
      </c>
      <c r="B5803" s="276" t="s">
        <v>5796</v>
      </c>
      <c r="C5803" s="462" t="s">
        <v>27</v>
      </c>
      <c r="D5803" s="463">
        <v>0</v>
      </c>
    </row>
    <row r="5804" spans="1:4">
      <c r="A5804" s="462">
        <v>100474</v>
      </c>
      <c r="B5804" s="276" t="s">
        <v>5797</v>
      </c>
      <c r="C5804" s="462" t="s">
        <v>27</v>
      </c>
      <c r="D5804" s="463">
        <v>0</v>
      </c>
    </row>
    <row r="5805" spans="1:4">
      <c r="A5805" s="462">
        <v>100475</v>
      </c>
      <c r="B5805" s="276" t="s">
        <v>5798</v>
      </c>
      <c r="C5805" s="462" t="s">
        <v>44</v>
      </c>
      <c r="D5805" s="463">
        <v>78129</v>
      </c>
    </row>
    <row r="5806" spans="1:4">
      <c r="A5806" s="462">
        <v>100476</v>
      </c>
      <c r="B5806" s="276" t="s">
        <v>5799</v>
      </c>
      <c r="C5806" s="462" t="s">
        <v>44</v>
      </c>
      <c r="D5806" s="463">
        <v>0</v>
      </c>
    </row>
    <row r="5807" spans="1:4">
      <c r="A5807" s="462">
        <v>100477</v>
      </c>
      <c r="B5807" s="276" t="s">
        <v>5800</v>
      </c>
      <c r="C5807" s="462" t="s">
        <v>44</v>
      </c>
      <c r="D5807" s="463">
        <v>0</v>
      </c>
    </row>
    <row r="5808" spans="1:4">
      <c r="A5808" s="462">
        <v>100478</v>
      </c>
      <c r="B5808" s="276" t="s">
        <v>5801</v>
      </c>
      <c r="C5808" s="462" t="s">
        <v>27</v>
      </c>
      <c r="D5808" s="463">
        <v>31439</v>
      </c>
    </row>
    <row r="5809" spans="1:4">
      <c r="A5809" s="462">
        <v>100479</v>
      </c>
      <c r="B5809" s="276" t="s">
        <v>5802</v>
      </c>
      <c r="C5809" s="462" t="s">
        <v>27</v>
      </c>
      <c r="D5809" s="463">
        <v>0</v>
      </c>
    </row>
    <row r="5810" spans="1:4">
      <c r="A5810" s="462">
        <v>100480</v>
      </c>
      <c r="B5810" s="276" t="s">
        <v>5803</v>
      </c>
      <c r="C5810" s="462" t="s">
        <v>27</v>
      </c>
      <c r="D5810" s="463">
        <v>0</v>
      </c>
    </row>
    <row r="5811" spans="1:4">
      <c r="A5811" s="462">
        <v>100481</v>
      </c>
      <c r="B5811" s="276" t="s">
        <v>5804</v>
      </c>
      <c r="C5811" s="462" t="s">
        <v>27</v>
      </c>
      <c r="D5811" s="463">
        <v>0</v>
      </c>
    </row>
    <row r="5812" spans="1:4">
      <c r="A5812" s="462">
        <v>100482</v>
      </c>
      <c r="B5812" s="276" t="s">
        <v>5805</v>
      </c>
      <c r="C5812" s="462" t="s">
        <v>27</v>
      </c>
      <c r="D5812" s="463">
        <v>0</v>
      </c>
    </row>
    <row r="5813" spans="1:4">
      <c r="A5813" s="462">
        <v>100483</v>
      </c>
      <c r="B5813" s="276" t="s">
        <v>5806</v>
      </c>
      <c r="C5813" s="462" t="s">
        <v>27</v>
      </c>
      <c r="D5813" s="463">
        <v>0</v>
      </c>
    </row>
    <row r="5814" spans="1:4">
      <c r="A5814" s="462">
        <v>100484</v>
      </c>
      <c r="B5814" s="276" t="s">
        <v>5807</v>
      </c>
      <c r="C5814" s="462" t="s">
        <v>27</v>
      </c>
      <c r="D5814" s="463">
        <v>31831</v>
      </c>
    </row>
    <row r="5815" spans="1:4">
      <c r="A5815" s="462">
        <v>100485</v>
      </c>
      <c r="B5815" s="276" t="s">
        <v>5808</v>
      </c>
      <c r="C5815" s="462" t="s">
        <v>83</v>
      </c>
      <c r="D5815" s="463">
        <v>184841</v>
      </c>
    </row>
    <row r="5816" spans="1:4">
      <c r="A5816" s="462">
        <v>100486</v>
      </c>
      <c r="B5816" s="276" t="s">
        <v>5809</v>
      </c>
      <c r="C5816" s="462" t="s">
        <v>27</v>
      </c>
      <c r="D5816" s="463">
        <v>0</v>
      </c>
    </row>
    <row r="5817" spans="1:4">
      <c r="A5817" s="462">
        <v>100487</v>
      </c>
      <c r="B5817" s="276" t="s">
        <v>5810</v>
      </c>
      <c r="C5817" s="462" t="s">
        <v>27</v>
      </c>
      <c r="D5817" s="463">
        <v>154162055</v>
      </c>
    </row>
    <row r="5818" spans="1:4">
      <c r="A5818" s="462">
        <v>100488</v>
      </c>
      <c r="B5818" s="276" t="s">
        <v>5811</v>
      </c>
      <c r="C5818" s="462" t="s">
        <v>27</v>
      </c>
      <c r="D5818" s="463">
        <v>59519668</v>
      </c>
    </row>
    <row r="5819" spans="1:4">
      <c r="A5819" s="462">
        <v>100489</v>
      </c>
      <c r="B5819" s="276" t="s">
        <v>5812</v>
      </c>
      <c r="C5819" s="462" t="s">
        <v>83</v>
      </c>
      <c r="D5819" s="463">
        <v>535710</v>
      </c>
    </row>
    <row r="5820" spans="1:4">
      <c r="A5820" s="462">
        <v>100490</v>
      </c>
      <c r="B5820" s="276" t="s">
        <v>5813</v>
      </c>
      <c r="C5820" s="462" t="s">
        <v>27</v>
      </c>
      <c r="D5820" s="463">
        <v>26910</v>
      </c>
    </row>
    <row r="5821" spans="1:4">
      <c r="A5821" s="462">
        <v>100491</v>
      </c>
      <c r="B5821" s="276" t="s">
        <v>5814</v>
      </c>
      <c r="C5821" s="462" t="s">
        <v>83</v>
      </c>
      <c r="D5821" s="463">
        <v>0</v>
      </c>
    </row>
    <row r="5822" spans="1:4">
      <c r="A5822" s="462">
        <v>100492</v>
      </c>
      <c r="B5822" s="276" t="s">
        <v>5815</v>
      </c>
      <c r="C5822" s="462" t="s">
        <v>83</v>
      </c>
      <c r="D5822" s="463">
        <v>0</v>
      </c>
    </row>
    <row r="5823" spans="1:4">
      <c r="A5823" s="462">
        <v>100493</v>
      </c>
      <c r="B5823" s="276" t="s">
        <v>5816</v>
      </c>
      <c r="C5823" s="462" t="s">
        <v>27</v>
      </c>
      <c r="D5823" s="463">
        <v>149157</v>
      </c>
    </row>
    <row r="5824" spans="1:4">
      <c r="A5824" s="462">
        <v>100494</v>
      </c>
      <c r="B5824" s="276" t="s">
        <v>5817</v>
      </c>
      <c r="C5824" s="462" t="s">
        <v>27</v>
      </c>
      <c r="D5824" s="463">
        <v>0</v>
      </c>
    </row>
    <row r="5825" spans="1:4">
      <c r="A5825" s="462">
        <v>100495</v>
      </c>
      <c r="B5825" s="276" t="s">
        <v>5818</v>
      </c>
      <c r="C5825" s="462" t="s">
        <v>27</v>
      </c>
      <c r="D5825" s="463">
        <v>52775</v>
      </c>
    </row>
    <row r="5826" spans="1:4">
      <c r="A5826" s="462">
        <v>100496</v>
      </c>
      <c r="B5826" s="276" t="s">
        <v>5819</v>
      </c>
      <c r="C5826" s="462" t="s">
        <v>27</v>
      </c>
      <c r="D5826" s="463">
        <v>0</v>
      </c>
    </row>
    <row r="5827" spans="1:4">
      <c r="A5827" s="462">
        <v>100497</v>
      </c>
      <c r="B5827" s="276" t="s">
        <v>5820</v>
      </c>
      <c r="C5827" s="462" t="s">
        <v>27</v>
      </c>
      <c r="D5827" s="463">
        <v>0</v>
      </c>
    </row>
    <row r="5828" spans="1:4">
      <c r="A5828" s="462">
        <v>100498</v>
      </c>
      <c r="B5828" s="276" t="s">
        <v>5821</v>
      </c>
      <c r="C5828" s="462" t="s">
        <v>27</v>
      </c>
      <c r="D5828" s="463">
        <v>48231</v>
      </c>
    </row>
    <row r="5829" spans="1:4">
      <c r="A5829" s="462">
        <v>100499</v>
      </c>
      <c r="B5829" s="276" t="s">
        <v>5822</v>
      </c>
      <c r="C5829" s="462" t="s">
        <v>27</v>
      </c>
      <c r="D5829" s="463">
        <v>21767</v>
      </c>
    </row>
    <row r="5830" spans="1:4">
      <c r="A5830" s="462">
        <v>100500</v>
      </c>
      <c r="B5830" s="276" t="s">
        <v>5823</v>
      </c>
      <c r="C5830" s="462" t="s">
        <v>27</v>
      </c>
      <c r="D5830" s="463">
        <v>44995.01</v>
      </c>
    </row>
    <row r="5831" spans="1:4">
      <c r="A5831" s="462">
        <v>100501</v>
      </c>
      <c r="B5831" s="276" t="s">
        <v>5824</v>
      </c>
      <c r="C5831" s="462" t="s">
        <v>27</v>
      </c>
      <c r="D5831" s="463">
        <v>0</v>
      </c>
    </row>
    <row r="5832" spans="1:4">
      <c r="A5832" s="462">
        <v>100502</v>
      </c>
      <c r="B5832" s="276" t="s">
        <v>5825</v>
      </c>
      <c r="C5832" s="462" t="s">
        <v>27</v>
      </c>
      <c r="D5832" s="463">
        <v>0</v>
      </c>
    </row>
    <row r="5833" spans="1:4">
      <c r="A5833" s="462">
        <v>100503</v>
      </c>
      <c r="B5833" s="276" t="s">
        <v>5826</v>
      </c>
      <c r="C5833" s="462" t="s">
        <v>27</v>
      </c>
      <c r="D5833" s="463">
        <v>207484</v>
      </c>
    </row>
    <row r="5834" spans="1:4">
      <c r="A5834" s="462">
        <v>100504</v>
      </c>
      <c r="B5834" s="276" t="s">
        <v>5827</v>
      </c>
      <c r="C5834" s="462" t="s">
        <v>27</v>
      </c>
      <c r="D5834" s="463">
        <v>0</v>
      </c>
    </row>
    <row r="5835" spans="1:4">
      <c r="A5835" s="462">
        <v>100505</v>
      </c>
      <c r="B5835" s="276" t="s">
        <v>5828</v>
      </c>
      <c r="C5835" s="462" t="s">
        <v>27</v>
      </c>
      <c r="D5835" s="463">
        <v>0</v>
      </c>
    </row>
    <row r="5836" spans="1:4">
      <c r="A5836" s="462">
        <v>100506</v>
      </c>
      <c r="B5836" s="276" t="s">
        <v>5829</v>
      </c>
      <c r="C5836" s="462" t="s">
        <v>27</v>
      </c>
      <c r="D5836" s="463">
        <v>0</v>
      </c>
    </row>
    <row r="5837" spans="1:4">
      <c r="A5837" s="462">
        <v>100507</v>
      </c>
      <c r="B5837" s="276" t="s">
        <v>5830</v>
      </c>
      <c r="C5837" s="462" t="s">
        <v>27</v>
      </c>
      <c r="D5837" s="463">
        <v>0</v>
      </c>
    </row>
    <row r="5838" spans="1:4">
      <c r="A5838" s="462">
        <v>100508</v>
      </c>
      <c r="B5838" s="276" t="s">
        <v>5831</v>
      </c>
      <c r="C5838" s="462" t="s">
        <v>27</v>
      </c>
      <c r="D5838" s="463">
        <v>0</v>
      </c>
    </row>
    <row r="5839" spans="1:4">
      <c r="A5839" s="462">
        <v>100509</v>
      </c>
      <c r="B5839" s="276" t="s">
        <v>5832</v>
      </c>
      <c r="C5839" s="462" t="s">
        <v>27</v>
      </c>
      <c r="D5839" s="463">
        <v>114235</v>
      </c>
    </row>
    <row r="5840" spans="1:4">
      <c r="A5840" s="462">
        <v>100510</v>
      </c>
      <c r="B5840" s="276" t="s">
        <v>5833</v>
      </c>
      <c r="C5840" s="462" t="s">
        <v>27</v>
      </c>
      <c r="D5840" s="463">
        <v>114235</v>
      </c>
    </row>
    <row r="5841" spans="1:4">
      <c r="A5841" s="462">
        <v>100511</v>
      </c>
      <c r="B5841" s="276" t="s">
        <v>5834</v>
      </c>
      <c r="C5841" s="462" t="s">
        <v>27</v>
      </c>
      <c r="D5841" s="463">
        <v>79383</v>
      </c>
    </row>
    <row r="5842" spans="1:4">
      <c r="A5842" s="462">
        <v>100512</v>
      </c>
      <c r="B5842" s="276" t="s">
        <v>5835</v>
      </c>
      <c r="C5842" s="462" t="s">
        <v>27</v>
      </c>
      <c r="D5842" s="463">
        <v>48749</v>
      </c>
    </row>
    <row r="5843" spans="1:4">
      <c r="A5843" s="462">
        <v>100513</v>
      </c>
      <c r="B5843" s="276" t="s">
        <v>5836</v>
      </c>
      <c r="C5843" s="462" t="s">
        <v>27</v>
      </c>
      <c r="D5843" s="463">
        <v>50769.01</v>
      </c>
    </row>
    <row r="5844" spans="1:4">
      <c r="A5844" s="462">
        <v>100514</v>
      </c>
      <c r="B5844" s="276" t="s">
        <v>5837</v>
      </c>
      <c r="C5844" s="462" t="s">
        <v>27</v>
      </c>
      <c r="D5844" s="463">
        <v>3265</v>
      </c>
    </row>
    <row r="5845" spans="1:4">
      <c r="A5845" s="462">
        <v>100515</v>
      </c>
      <c r="B5845" s="276" t="s">
        <v>5838</v>
      </c>
      <c r="C5845" s="462" t="s">
        <v>27</v>
      </c>
      <c r="D5845" s="463">
        <v>20215.009999999998</v>
      </c>
    </row>
    <row r="5846" spans="1:4">
      <c r="A5846" s="462">
        <v>100516</v>
      </c>
      <c r="B5846" s="276" t="s">
        <v>5839</v>
      </c>
      <c r="C5846" s="462" t="s">
        <v>30</v>
      </c>
      <c r="D5846" s="463">
        <v>39413</v>
      </c>
    </row>
    <row r="5847" spans="1:4">
      <c r="A5847" s="462">
        <v>100517</v>
      </c>
      <c r="B5847" s="276" t="s">
        <v>5840</v>
      </c>
      <c r="C5847" s="462" t="s">
        <v>30</v>
      </c>
      <c r="D5847" s="463">
        <v>0</v>
      </c>
    </row>
    <row r="5848" spans="1:4">
      <c r="A5848" s="462">
        <v>100518</v>
      </c>
      <c r="B5848" s="276" t="s">
        <v>5841</v>
      </c>
      <c r="C5848" s="462" t="s">
        <v>27</v>
      </c>
      <c r="D5848" s="463">
        <v>0</v>
      </c>
    </row>
    <row r="5849" spans="1:4">
      <c r="A5849" s="462">
        <v>100519</v>
      </c>
      <c r="B5849" s="276" t="s">
        <v>5842</v>
      </c>
      <c r="C5849" s="462" t="s">
        <v>27</v>
      </c>
      <c r="D5849" s="463">
        <v>0</v>
      </c>
    </row>
    <row r="5850" spans="1:4">
      <c r="A5850" s="462">
        <v>100520</v>
      </c>
      <c r="B5850" s="276" t="s">
        <v>5843</v>
      </c>
      <c r="C5850" s="462" t="s">
        <v>27</v>
      </c>
      <c r="D5850" s="463">
        <v>31579.01</v>
      </c>
    </row>
    <row r="5851" spans="1:4">
      <c r="A5851" s="462">
        <v>100521</v>
      </c>
      <c r="B5851" s="276" t="s">
        <v>5844</v>
      </c>
      <c r="C5851" s="462" t="s">
        <v>27</v>
      </c>
      <c r="D5851" s="463">
        <v>2411.41</v>
      </c>
    </row>
    <row r="5852" spans="1:4">
      <c r="A5852" s="462">
        <v>100522</v>
      </c>
      <c r="B5852" s="276" t="s">
        <v>5845</v>
      </c>
      <c r="C5852" s="462" t="s">
        <v>27</v>
      </c>
      <c r="D5852" s="463">
        <v>21222.19</v>
      </c>
    </row>
    <row r="5853" spans="1:4">
      <c r="A5853" s="462">
        <v>100523</v>
      </c>
      <c r="B5853" s="276" t="s">
        <v>5846</v>
      </c>
      <c r="C5853" s="462" t="s">
        <v>27</v>
      </c>
      <c r="D5853" s="463">
        <v>793</v>
      </c>
    </row>
    <row r="5854" spans="1:4">
      <c r="A5854" s="462">
        <v>100524</v>
      </c>
      <c r="B5854" s="276" t="s">
        <v>5847</v>
      </c>
      <c r="C5854" s="462" t="s">
        <v>27</v>
      </c>
      <c r="D5854" s="463">
        <v>0</v>
      </c>
    </row>
    <row r="5855" spans="1:4">
      <c r="A5855" s="462">
        <v>100525</v>
      </c>
      <c r="B5855" s="276" t="s">
        <v>5848</v>
      </c>
      <c r="C5855" s="462" t="s">
        <v>44</v>
      </c>
      <c r="D5855" s="463">
        <v>50697</v>
      </c>
    </row>
    <row r="5856" spans="1:4">
      <c r="A5856" s="462">
        <v>100526</v>
      </c>
      <c r="B5856" s="276" t="s">
        <v>5849</v>
      </c>
      <c r="C5856" s="462" t="s">
        <v>27</v>
      </c>
      <c r="D5856" s="463">
        <v>0</v>
      </c>
    </row>
    <row r="5857" spans="1:4">
      <c r="A5857" s="462">
        <v>100527</v>
      </c>
      <c r="B5857" s="276" t="s">
        <v>5850</v>
      </c>
      <c r="C5857" s="462" t="s">
        <v>30</v>
      </c>
      <c r="D5857" s="463">
        <v>0</v>
      </c>
    </row>
    <row r="5858" spans="1:4">
      <c r="A5858" s="462">
        <v>100528</v>
      </c>
      <c r="B5858" s="276" t="s">
        <v>5851</v>
      </c>
      <c r="C5858" s="462" t="s">
        <v>89</v>
      </c>
      <c r="D5858" s="463">
        <v>0</v>
      </c>
    </row>
    <row r="5859" spans="1:4">
      <c r="A5859" s="462">
        <v>100529</v>
      </c>
      <c r="B5859" s="276" t="s">
        <v>5852</v>
      </c>
      <c r="C5859" s="462" t="s">
        <v>998</v>
      </c>
      <c r="D5859" s="463">
        <v>3562615</v>
      </c>
    </row>
    <row r="5860" spans="1:4">
      <c r="A5860" s="462">
        <v>100530</v>
      </c>
      <c r="B5860" s="276" t="s">
        <v>5853</v>
      </c>
      <c r="C5860" s="462" t="s">
        <v>998</v>
      </c>
      <c r="D5860" s="463">
        <v>405000</v>
      </c>
    </row>
    <row r="5861" spans="1:4">
      <c r="A5861" s="462">
        <v>100531</v>
      </c>
      <c r="B5861" s="276" t="s">
        <v>5854</v>
      </c>
      <c r="C5861" s="462" t="s">
        <v>27</v>
      </c>
      <c r="D5861" s="463">
        <v>0</v>
      </c>
    </row>
    <row r="5862" spans="1:4">
      <c r="A5862" s="462">
        <v>100532</v>
      </c>
      <c r="B5862" s="276" t="s">
        <v>5855</v>
      </c>
      <c r="C5862" s="462" t="s">
        <v>27</v>
      </c>
      <c r="D5862" s="463">
        <v>194190934</v>
      </c>
    </row>
    <row r="5863" spans="1:4">
      <c r="A5863" s="462">
        <v>100533</v>
      </c>
      <c r="B5863" s="276" t="s">
        <v>5856</v>
      </c>
      <c r="C5863" s="462" t="s">
        <v>27</v>
      </c>
      <c r="D5863" s="463">
        <v>0</v>
      </c>
    </row>
    <row r="5864" spans="1:4">
      <c r="A5864" s="462">
        <v>100534</v>
      </c>
      <c r="B5864" s="276" t="s">
        <v>5857</v>
      </c>
      <c r="C5864" s="462" t="s">
        <v>27</v>
      </c>
      <c r="D5864" s="463">
        <v>0</v>
      </c>
    </row>
    <row r="5865" spans="1:4">
      <c r="A5865" s="462">
        <v>100535</v>
      </c>
      <c r="B5865" s="276" t="s">
        <v>5858</v>
      </c>
      <c r="C5865" s="462" t="s">
        <v>27</v>
      </c>
      <c r="D5865" s="463">
        <v>0</v>
      </c>
    </row>
    <row r="5866" spans="1:4">
      <c r="A5866" s="462">
        <v>100536</v>
      </c>
      <c r="B5866" s="276" t="s">
        <v>5859</v>
      </c>
      <c r="C5866" s="462" t="s">
        <v>27</v>
      </c>
      <c r="D5866" s="463">
        <v>768078</v>
      </c>
    </row>
    <row r="5867" spans="1:4">
      <c r="A5867" s="462">
        <v>100537</v>
      </c>
      <c r="B5867" s="276" t="s">
        <v>5860</v>
      </c>
      <c r="C5867" s="462" t="s">
        <v>27</v>
      </c>
      <c r="D5867" s="463">
        <v>0</v>
      </c>
    </row>
    <row r="5868" spans="1:4">
      <c r="A5868" s="462">
        <v>100538</v>
      </c>
      <c r="B5868" s="276" t="s">
        <v>5861</v>
      </c>
      <c r="C5868" s="462" t="s">
        <v>27</v>
      </c>
      <c r="D5868" s="463">
        <v>0</v>
      </c>
    </row>
    <row r="5869" spans="1:4">
      <c r="A5869" s="462">
        <v>100539</v>
      </c>
      <c r="B5869" s="276" t="s">
        <v>5862</v>
      </c>
      <c r="C5869" s="462" t="s">
        <v>27</v>
      </c>
      <c r="D5869" s="463">
        <v>79912452</v>
      </c>
    </row>
    <row r="5870" spans="1:4">
      <c r="A5870" s="462">
        <v>100540</v>
      </c>
      <c r="B5870" s="276" t="s">
        <v>5863</v>
      </c>
      <c r="C5870" s="462" t="s">
        <v>30</v>
      </c>
      <c r="D5870" s="463">
        <v>0</v>
      </c>
    </row>
    <row r="5871" spans="1:4">
      <c r="A5871" s="462">
        <v>100541</v>
      </c>
      <c r="B5871" s="276" t="s">
        <v>5864</v>
      </c>
      <c r="C5871" s="462" t="s">
        <v>32</v>
      </c>
      <c r="D5871" s="463">
        <v>0</v>
      </c>
    </row>
    <row r="5872" spans="1:4">
      <c r="A5872" s="462">
        <v>100542</v>
      </c>
      <c r="B5872" s="276" t="s">
        <v>5865</v>
      </c>
      <c r="C5872" s="462" t="s">
        <v>27</v>
      </c>
      <c r="D5872" s="463">
        <v>0</v>
      </c>
    </row>
    <row r="5873" spans="1:4">
      <c r="A5873" s="462">
        <v>100543</v>
      </c>
      <c r="B5873" s="276" t="s">
        <v>5866</v>
      </c>
      <c r="C5873" s="462" t="s">
        <v>27</v>
      </c>
      <c r="D5873" s="463">
        <v>52131343</v>
      </c>
    </row>
    <row r="5874" spans="1:4">
      <c r="A5874" s="462">
        <v>100544</v>
      </c>
      <c r="B5874" s="276" t="s">
        <v>5867</v>
      </c>
      <c r="C5874" s="462" t="s">
        <v>27</v>
      </c>
      <c r="D5874" s="463">
        <v>0</v>
      </c>
    </row>
    <row r="5875" spans="1:4">
      <c r="A5875" s="462">
        <v>100545</v>
      </c>
      <c r="B5875" s="276" t="s">
        <v>5868</v>
      </c>
      <c r="C5875" s="462" t="s">
        <v>27</v>
      </c>
      <c r="D5875" s="463">
        <v>232893045</v>
      </c>
    </row>
    <row r="5876" spans="1:4">
      <c r="A5876" s="462">
        <v>100546</v>
      </c>
      <c r="B5876" s="276" t="s">
        <v>5869</v>
      </c>
      <c r="C5876" s="462" t="s">
        <v>27</v>
      </c>
      <c r="D5876" s="463">
        <v>321158198.00999999</v>
      </c>
    </row>
    <row r="5877" spans="1:4">
      <c r="A5877" s="462">
        <v>100547</v>
      </c>
      <c r="B5877" s="276" t="s">
        <v>5870</v>
      </c>
      <c r="C5877" s="462" t="s">
        <v>27</v>
      </c>
      <c r="D5877" s="463">
        <v>0</v>
      </c>
    </row>
    <row r="5878" spans="1:4">
      <c r="A5878" s="462">
        <v>100548</v>
      </c>
      <c r="B5878" s="276" t="s">
        <v>5871</v>
      </c>
      <c r="C5878" s="462" t="s">
        <v>27</v>
      </c>
      <c r="D5878" s="463">
        <v>0</v>
      </c>
    </row>
    <row r="5879" spans="1:4">
      <c r="A5879" s="462">
        <v>100550</v>
      </c>
      <c r="B5879" s="276" t="s">
        <v>5871</v>
      </c>
      <c r="C5879" s="462" t="s">
        <v>27</v>
      </c>
      <c r="D5879" s="463">
        <v>0</v>
      </c>
    </row>
    <row r="5880" spans="1:4">
      <c r="A5880" s="462">
        <v>100551</v>
      </c>
      <c r="B5880" s="276" t="s">
        <v>5872</v>
      </c>
      <c r="C5880" s="462" t="s">
        <v>27</v>
      </c>
      <c r="D5880" s="463">
        <v>0</v>
      </c>
    </row>
    <row r="5881" spans="1:4">
      <c r="A5881" s="462">
        <v>100552</v>
      </c>
      <c r="B5881" s="276" t="s">
        <v>5873</v>
      </c>
      <c r="C5881" s="462" t="s">
        <v>27</v>
      </c>
      <c r="D5881" s="463">
        <v>0</v>
      </c>
    </row>
    <row r="5882" spans="1:4">
      <c r="A5882" s="462">
        <v>100553</v>
      </c>
      <c r="B5882" s="276" t="s">
        <v>5874</v>
      </c>
      <c r="C5882" s="462" t="s">
        <v>27</v>
      </c>
      <c r="D5882" s="463">
        <v>0</v>
      </c>
    </row>
    <row r="5883" spans="1:4">
      <c r="A5883" s="462">
        <v>100554</v>
      </c>
      <c r="B5883" s="276" t="s">
        <v>5875</v>
      </c>
      <c r="C5883" s="462" t="s">
        <v>27</v>
      </c>
      <c r="D5883" s="463">
        <v>0</v>
      </c>
    </row>
    <row r="5884" spans="1:4">
      <c r="A5884" s="462">
        <v>100555</v>
      </c>
      <c r="B5884" s="276" t="s">
        <v>5876</v>
      </c>
      <c r="C5884" s="462" t="s">
        <v>27</v>
      </c>
      <c r="D5884" s="463">
        <v>0</v>
      </c>
    </row>
    <row r="5885" spans="1:4">
      <c r="A5885" s="462">
        <v>100556</v>
      </c>
      <c r="B5885" s="276" t="s">
        <v>5877</v>
      </c>
      <c r="C5885" s="462" t="s">
        <v>27</v>
      </c>
      <c r="D5885" s="463">
        <v>0</v>
      </c>
    </row>
    <row r="5886" spans="1:4">
      <c r="A5886" s="462">
        <v>100557</v>
      </c>
      <c r="B5886" s="276" t="s">
        <v>5878</v>
      </c>
      <c r="C5886" s="462" t="s">
        <v>27</v>
      </c>
      <c r="D5886" s="463">
        <v>0</v>
      </c>
    </row>
    <row r="5887" spans="1:4">
      <c r="A5887" s="462">
        <v>100558</v>
      </c>
      <c r="B5887" s="276" t="s">
        <v>5879</v>
      </c>
      <c r="C5887" s="462" t="s">
        <v>27</v>
      </c>
      <c r="D5887" s="463">
        <v>0</v>
      </c>
    </row>
    <row r="5888" spans="1:4">
      <c r="A5888" s="462">
        <v>100559</v>
      </c>
      <c r="B5888" s="276" t="s">
        <v>5880</v>
      </c>
      <c r="C5888" s="462" t="s">
        <v>27</v>
      </c>
      <c r="D5888" s="463">
        <v>91629506</v>
      </c>
    </row>
    <row r="5889" spans="1:4">
      <c r="A5889" s="462">
        <v>100560</v>
      </c>
      <c r="B5889" s="276" t="s">
        <v>5881</v>
      </c>
      <c r="C5889" s="462" t="s">
        <v>27</v>
      </c>
      <c r="D5889" s="463">
        <v>96658</v>
      </c>
    </row>
    <row r="5890" spans="1:4">
      <c r="A5890" s="462">
        <v>100561</v>
      </c>
      <c r="B5890" s="276" t="s">
        <v>5882</v>
      </c>
      <c r="C5890" s="462" t="s">
        <v>27</v>
      </c>
      <c r="D5890" s="463">
        <v>0</v>
      </c>
    </row>
    <row r="5891" spans="1:4">
      <c r="A5891" s="462">
        <v>100562</v>
      </c>
      <c r="B5891" s="276" t="s">
        <v>5883</v>
      </c>
      <c r="C5891" s="462" t="s">
        <v>27</v>
      </c>
      <c r="D5891" s="463">
        <v>0</v>
      </c>
    </row>
    <row r="5892" spans="1:4">
      <c r="A5892" s="462">
        <v>100563</v>
      </c>
      <c r="B5892" s="276" t="s">
        <v>5884</v>
      </c>
      <c r="C5892" s="462" t="s">
        <v>27</v>
      </c>
      <c r="D5892" s="463">
        <v>0</v>
      </c>
    </row>
    <row r="5893" spans="1:4">
      <c r="A5893" s="462">
        <v>100564</v>
      </c>
      <c r="B5893" s="276" t="s">
        <v>5885</v>
      </c>
      <c r="C5893" s="462" t="s">
        <v>27</v>
      </c>
      <c r="D5893" s="463">
        <v>191910</v>
      </c>
    </row>
    <row r="5894" spans="1:4">
      <c r="A5894" s="462">
        <v>100565</v>
      </c>
      <c r="B5894" s="276" t="s">
        <v>5886</v>
      </c>
      <c r="C5894" s="462" t="s">
        <v>27</v>
      </c>
      <c r="D5894" s="463">
        <v>0</v>
      </c>
    </row>
    <row r="5895" spans="1:4">
      <c r="A5895" s="462">
        <v>100566</v>
      </c>
      <c r="B5895" s="276" t="s">
        <v>5887</v>
      </c>
      <c r="C5895" s="462" t="s">
        <v>27</v>
      </c>
      <c r="D5895" s="463">
        <v>424130</v>
      </c>
    </row>
    <row r="5896" spans="1:4">
      <c r="A5896" s="462">
        <v>100567</v>
      </c>
      <c r="B5896" s="276" t="s">
        <v>5888</v>
      </c>
      <c r="C5896" s="462" t="s">
        <v>27</v>
      </c>
      <c r="D5896" s="463">
        <v>517015</v>
      </c>
    </row>
    <row r="5897" spans="1:4">
      <c r="A5897" s="462">
        <v>100568</v>
      </c>
      <c r="B5897" s="276" t="s">
        <v>5889</v>
      </c>
      <c r="C5897" s="462" t="s">
        <v>27</v>
      </c>
      <c r="D5897" s="463">
        <v>0</v>
      </c>
    </row>
    <row r="5898" spans="1:4">
      <c r="A5898" s="462">
        <v>100569</v>
      </c>
      <c r="B5898" s="276" t="s">
        <v>5890</v>
      </c>
      <c r="C5898" s="462" t="s">
        <v>27</v>
      </c>
      <c r="D5898" s="463">
        <v>0</v>
      </c>
    </row>
    <row r="5899" spans="1:4">
      <c r="A5899" s="462">
        <v>100570</v>
      </c>
      <c r="B5899" s="276" t="s">
        <v>5891</v>
      </c>
      <c r="C5899" s="462" t="s">
        <v>27</v>
      </c>
      <c r="D5899" s="463">
        <v>17867.009999999998</v>
      </c>
    </row>
    <row r="5900" spans="1:4">
      <c r="A5900" s="462">
        <v>100571</v>
      </c>
      <c r="B5900" s="276" t="s">
        <v>5892</v>
      </c>
      <c r="C5900" s="462" t="s">
        <v>27</v>
      </c>
      <c r="D5900" s="463">
        <v>0</v>
      </c>
    </row>
    <row r="5901" spans="1:4">
      <c r="A5901" s="462">
        <v>100572</v>
      </c>
      <c r="B5901" s="276" t="s">
        <v>5893</v>
      </c>
      <c r="C5901" s="462" t="s">
        <v>27</v>
      </c>
      <c r="D5901" s="463">
        <v>14402</v>
      </c>
    </row>
    <row r="5902" spans="1:4">
      <c r="A5902" s="462">
        <v>100573</v>
      </c>
      <c r="B5902" s="276" t="s">
        <v>5894</v>
      </c>
      <c r="C5902" s="462" t="s">
        <v>27</v>
      </c>
      <c r="D5902" s="463">
        <v>0</v>
      </c>
    </row>
    <row r="5903" spans="1:4">
      <c r="A5903" s="462">
        <v>100574</v>
      </c>
      <c r="B5903" s="276" t="s">
        <v>5895</v>
      </c>
      <c r="C5903" s="462" t="s">
        <v>27</v>
      </c>
      <c r="D5903" s="463">
        <v>25242993</v>
      </c>
    </row>
    <row r="5904" spans="1:4">
      <c r="A5904" s="462">
        <v>100575</v>
      </c>
      <c r="B5904" s="276" t="s">
        <v>5896</v>
      </c>
      <c r="C5904" s="462" t="s">
        <v>27</v>
      </c>
      <c r="D5904" s="463">
        <v>596957187</v>
      </c>
    </row>
    <row r="5905" spans="1:4">
      <c r="A5905" s="462">
        <v>100576</v>
      </c>
      <c r="B5905" s="276" t="s">
        <v>5897</v>
      </c>
      <c r="C5905" s="462" t="s">
        <v>44</v>
      </c>
      <c r="D5905" s="463">
        <v>52911.81</v>
      </c>
    </row>
    <row r="5906" spans="1:4">
      <c r="A5906" s="462">
        <v>100577</v>
      </c>
      <c r="B5906" s="276" t="s">
        <v>5898</v>
      </c>
      <c r="C5906" s="462" t="s">
        <v>44</v>
      </c>
      <c r="D5906" s="463">
        <v>33738</v>
      </c>
    </row>
    <row r="5907" spans="1:4">
      <c r="A5907" s="462">
        <v>100578</v>
      </c>
      <c r="B5907" s="276" t="s">
        <v>5899</v>
      </c>
      <c r="C5907" s="462" t="s">
        <v>27</v>
      </c>
      <c r="D5907" s="463">
        <v>0</v>
      </c>
    </row>
    <row r="5908" spans="1:4">
      <c r="A5908" s="462">
        <v>100579</v>
      </c>
      <c r="B5908" s="276" t="s">
        <v>5900</v>
      </c>
      <c r="C5908" s="462" t="s">
        <v>27</v>
      </c>
      <c r="D5908" s="463">
        <v>203950</v>
      </c>
    </row>
    <row r="5909" spans="1:4">
      <c r="A5909" s="462">
        <v>100580</v>
      </c>
      <c r="B5909" s="276" t="s">
        <v>5901</v>
      </c>
      <c r="C5909" s="462" t="s">
        <v>27</v>
      </c>
      <c r="D5909" s="463">
        <v>15068</v>
      </c>
    </row>
    <row r="5910" spans="1:4">
      <c r="A5910" s="462">
        <v>100581</v>
      </c>
      <c r="B5910" s="276" t="s">
        <v>5902</v>
      </c>
      <c r="C5910" s="462" t="s">
        <v>27</v>
      </c>
      <c r="D5910" s="463">
        <v>22798</v>
      </c>
    </row>
    <row r="5911" spans="1:4">
      <c r="A5911" s="462">
        <v>100582</v>
      </c>
      <c r="B5911" s="276" t="s">
        <v>5903</v>
      </c>
      <c r="C5911" s="462" t="s">
        <v>27</v>
      </c>
      <c r="D5911" s="463">
        <v>15272</v>
      </c>
    </row>
    <row r="5912" spans="1:4">
      <c r="A5912" s="462">
        <v>100583</v>
      </c>
      <c r="B5912" s="276" t="s">
        <v>5904</v>
      </c>
      <c r="C5912" s="462" t="s">
        <v>27</v>
      </c>
      <c r="D5912" s="463">
        <v>13519</v>
      </c>
    </row>
    <row r="5913" spans="1:4">
      <c r="A5913" s="462">
        <v>100584</v>
      </c>
      <c r="B5913" s="276" t="s">
        <v>5905</v>
      </c>
      <c r="C5913" s="462" t="s">
        <v>27</v>
      </c>
      <c r="D5913" s="463">
        <v>13519</v>
      </c>
    </row>
    <row r="5914" spans="1:4">
      <c r="A5914" s="462">
        <v>100585</v>
      </c>
      <c r="B5914" s="276" t="s">
        <v>5906</v>
      </c>
      <c r="C5914" s="462" t="s">
        <v>27</v>
      </c>
      <c r="D5914" s="463">
        <v>2532</v>
      </c>
    </row>
    <row r="5915" spans="1:4">
      <c r="A5915" s="462">
        <v>100586</v>
      </c>
      <c r="B5915" s="276" t="s">
        <v>5907</v>
      </c>
      <c r="C5915" s="462" t="s">
        <v>27</v>
      </c>
      <c r="D5915" s="463">
        <v>3328.74</v>
      </c>
    </row>
    <row r="5916" spans="1:4">
      <c r="A5916" s="462">
        <v>100587</v>
      </c>
      <c r="B5916" s="276" t="s">
        <v>5908</v>
      </c>
      <c r="C5916" s="462" t="s">
        <v>27</v>
      </c>
      <c r="D5916" s="463">
        <v>2660.71</v>
      </c>
    </row>
    <row r="5917" spans="1:4">
      <c r="A5917" s="462">
        <v>100588</v>
      </c>
      <c r="B5917" s="276" t="s">
        <v>5909</v>
      </c>
      <c r="C5917" s="462" t="s">
        <v>27</v>
      </c>
      <c r="D5917" s="463">
        <v>653788</v>
      </c>
    </row>
    <row r="5918" spans="1:4">
      <c r="A5918" s="462">
        <v>100589</v>
      </c>
      <c r="B5918" s="276" t="s">
        <v>5910</v>
      </c>
      <c r="C5918" s="462" t="s">
        <v>27</v>
      </c>
      <c r="D5918" s="463">
        <v>0</v>
      </c>
    </row>
    <row r="5919" spans="1:4">
      <c r="A5919" s="462">
        <v>100590</v>
      </c>
      <c r="B5919" s="276" t="s">
        <v>5911</v>
      </c>
      <c r="C5919" s="462" t="s">
        <v>83</v>
      </c>
      <c r="D5919" s="463">
        <v>0</v>
      </c>
    </row>
    <row r="5920" spans="1:4">
      <c r="A5920" s="462">
        <v>100591</v>
      </c>
      <c r="B5920" s="276" t="s">
        <v>5912</v>
      </c>
      <c r="C5920" s="462" t="s">
        <v>44</v>
      </c>
      <c r="D5920" s="463">
        <v>6337</v>
      </c>
    </row>
    <row r="5921" spans="1:4">
      <c r="A5921" s="462">
        <v>100593</v>
      </c>
      <c r="B5921" s="276" t="s">
        <v>5913</v>
      </c>
      <c r="C5921" s="462" t="s">
        <v>30</v>
      </c>
      <c r="D5921" s="463">
        <v>57712</v>
      </c>
    </row>
    <row r="5922" spans="1:4">
      <c r="A5922" s="462">
        <v>100594</v>
      </c>
      <c r="B5922" s="276" t="s">
        <v>5914</v>
      </c>
      <c r="C5922" s="462" t="s">
        <v>30</v>
      </c>
      <c r="D5922" s="463">
        <v>76139</v>
      </c>
    </row>
    <row r="5923" spans="1:4">
      <c r="A5923" s="462">
        <v>100595</v>
      </c>
      <c r="B5923" s="276" t="s">
        <v>5915</v>
      </c>
      <c r="C5923" s="462" t="s">
        <v>30</v>
      </c>
      <c r="D5923" s="463">
        <v>92131</v>
      </c>
    </row>
    <row r="5924" spans="1:4">
      <c r="A5924" s="462">
        <v>100596</v>
      </c>
      <c r="B5924" s="276" t="s">
        <v>5916</v>
      </c>
      <c r="C5924" s="462" t="s">
        <v>30</v>
      </c>
      <c r="D5924" s="463">
        <v>0</v>
      </c>
    </row>
    <row r="5925" spans="1:4">
      <c r="A5925" s="462">
        <v>100597</v>
      </c>
      <c r="B5925" s="276" t="s">
        <v>5917</v>
      </c>
      <c r="C5925" s="462" t="s">
        <v>30</v>
      </c>
      <c r="D5925" s="463">
        <v>226238</v>
      </c>
    </row>
    <row r="5926" spans="1:4">
      <c r="A5926" s="462">
        <v>100598</v>
      </c>
      <c r="B5926" s="276" t="s">
        <v>5918</v>
      </c>
      <c r="C5926" s="462" t="s">
        <v>30</v>
      </c>
      <c r="D5926" s="463">
        <v>115381</v>
      </c>
    </row>
    <row r="5927" spans="1:4">
      <c r="A5927" s="462">
        <v>100599</v>
      </c>
      <c r="B5927" s="276" t="s">
        <v>5919</v>
      </c>
      <c r="C5927" s="462" t="s">
        <v>30</v>
      </c>
      <c r="D5927" s="463">
        <v>0</v>
      </c>
    </row>
    <row r="5928" spans="1:4">
      <c r="A5928" s="462">
        <v>100600</v>
      </c>
      <c r="B5928" s="276" t="s">
        <v>5920</v>
      </c>
      <c r="C5928" s="462" t="s">
        <v>30</v>
      </c>
      <c r="D5928" s="463">
        <v>0</v>
      </c>
    </row>
    <row r="5929" spans="1:4">
      <c r="A5929" s="462">
        <v>100601</v>
      </c>
      <c r="B5929" s="276" t="s">
        <v>5921</v>
      </c>
      <c r="C5929" s="462" t="s">
        <v>30</v>
      </c>
      <c r="D5929" s="463">
        <v>0</v>
      </c>
    </row>
    <row r="5930" spans="1:4">
      <c r="A5930" s="462">
        <v>100602</v>
      </c>
      <c r="B5930" s="276" t="s">
        <v>5922</v>
      </c>
      <c r="C5930" s="462" t="s">
        <v>27</v>
      </c>
      <c r="D5930" s="463">
        <v>67937677</v>
      </c>
    </row>
    <row r="5931" spans="1:4">
      <c r="A5931" s="462">
        <v>100603</v>
      </c>
      <c r="B5931" s="276" t="s">
        <v>5923</v>
      </c>
      <c r="C5931" s="462" t="s">
        <v>32</v>
      </c>
      <c r="D5931" s="463">
        <v>7699</v>
      </c>
    </row>
    <row r="5932" spans="1:4">
      <c r="A5932" s="462">
        <v>100604</v>
      </c>
      <c r="B5932" s="276" t="s">
        <v>5924</v>
      </c>
      <c r="C5932" s="462" t="s">
        <v>44</v>
      </c>
      <c r="D5932" s="463">
        <v>0</v>
      </c>
    </row>
    <row r="5933" spans="1:4">
      <c r="A5933" s="462">
        <v>100605</v>
      </c>
      <c r="B5933" s="276" t="s">
        <v>5925</v>
      </c>
      <c r="C5933" s="462" t="s">
        <v>30</v>
      </c>
      <c r="D5933" s="463">
        <v>0</v>
      </c>
    </row>
    <row r="5934" spans="1:4">
      <c r="A5934" s="462">
        <v>100606</v>
      </c>
      <c r="B5934" s="276" t="s">
        <v>5926</v>
      </c>
      <c r="C5934" s="462" t="s">
        <v>27</v>
      </c>
      <c r="D5934" s="463">
        <v>0</v>
      </c>
    </row>
    <row r="5935" spans="1:4">
      <c r="A5935" s="462">
        <v>100607</v>
      </c>
      <c r="B5935" s="276" t="s">
        <v>5927</v>
      </c>
      <c r="C5935" s="462" t="s">
        <v>27</v>
      </c>
      <c r="D5935" s="463">
        <v>51314841</v>
      </c>
    </row>
    <row r="5936" spans="1:4">
      <c r="A5936" s="462">
        <v>100608</v>
      </c>
      <c r="B5936" s="276" t="s">
        <v>5928</v>
      </c>
      <c r="C5936" s="462" t="s">
        <v>32</v>
      </c>
      <c r="D5936" s="463">
        <v>4890</v>
      </c>
    </row>
    <row r="5937" spans="1:4">
      <c r="A5937" s="462">
        <v>100609</v>
      </c>
      <c r="B5937" s="276" t="s">
        <v>5929</v>
      </c>
      <c r="C5937" s="462" t="s">
        <v>83</v>
      </c>
      <c r="D5937" s="463">
        <v>314672.2</v>
      </c>
    </row>
    <row r="5938" spans="1:4">
      <c r="A5938" s="462">
        <v>100611</v>
      </c>
      <c r="B5938" s="276" t="s">
        <v>5930</v>
      </c>
      <c r="C5938" s="462" t="s">
        <v>27</v>
      </c>
      <c r="D5938" s="463">
        <v>35878872.009999998</v>
      </c>
    </row>
    <row r="5939" spans="1:4">
      <c r="A5939" s="462">
        <v>100612</v>
      </c>
      <c r="B5939" s="276" t="s">
        <v>5931</v>
      </c>
      <c r="C5939" s="462" t="s">
        <v>30</v>
      </c>
      <c r="D5939" s="463">
        <v>30742</v>
      </c>
    </row>
    <row r="5940" spans="1:4">
      <c r="A5940" s="462">
        <v>100613</v>
      </c>
      <c r="B5940" s="276" t="s">
        <v>5932</v>
      </c>
      <c r="C5940" s="462" t="s">
        <v>44</v>
      </c>
      <c r="D5940" s="463">
        <v>0</v>
      </c>
    </row>
    <row r="5941" spans="1:4">
      <c r="A5941" s="462">
        <v>100614</v>
      </c>
      <c r="B5941" s="276" t="s">
        <v>5933</v>
      </c>
      <c r="C5941" s="462" t="s">
        <v>30</v>
      </c>
      <c r="D5941" s="463">
        <v>0</v>
      </c>
    </row>
    <row r="5942" spans="1:4">
      <c r="A5942" s="462">
        <v>100615</v>
      </c>
      <c r="B5942" s="276" t="s">
        <v>5934</v>
      </c>
      <c r="C5942" s="462" t="s">
        <v>253</v>
      </c>
      <c r="D5942" s="463">
        <v>15948</v>
      </c>
    </row>
    <row r="5943" spans="1:4">
      <c r="A5943" s="462">
        <v>100616</v>
      </c>
      <c r="B5943" s="276" t="s">
        <v>5935</v>
      </c>
      <c r="C5943" s="462" t="s">
        <v>27</v>
      </c>
      <c r="D5943" s="463">
        <v>0</v>
      </c>
    </row>
    <row r="5944" spans="1:4">
      <c r="A5944" s="462">
        <v>100617</v>
      </c>
      <c r="B5944" s="276" t="s">
        <v>5936</v>
      </c>
      <c r="C5944" s="462" t="s">
        <v>44</v>
      </c>
      <c r="D5944" s="463">
        <v>0</v>
      </c>
    </row>
    <row r="5945" spans="1:4">
      <c r="A5945" s="462">
        <v>100618</v>
      </c>
      <c r="B5945" s="276" t="s">
        <v>5937</v>
      </c>
      <c r="C5945" s="462" t="s">
        <v>27</v>
      </c>
      <c r="D5945" s="463">
        <v>11757</v>
      </c>
    </row>
    <row r="5946" spans="1:4">
      <c r="A5946" s="462">
        <v>100619</v>
      </c>
      <c r="B5946" s="276" t="s">
        <v>5938</v>
      </c>
      <c r="C5946" s="462" t="s">
        <v>27</v>
      </c>
      <c r="D5946" s="463">
        <v>439907.3</v>
      </c>
    </row>
    <row r="5947" spans="1:4">
      <c r="A5947" s="462">
        <v>100620</v>
      </c>
      <c r="B5947" s="276" t="s">
        <v>5939</v>
      </c>
      <c r="C5947" s="462" t="s">
        <v>27</v>
      </c>
      <c r="D5947" s="463">
        <v>406722.56</v>
      </c>
    </row>
    <row r="5948" spans="1:4">
      <c r="A5948" s="462">
        <v>100621</v>
      </c>
      <c r="B5948" s="276" t="s">
        <v>5940</v>
      </c>
      <c r="C5948" s="462" t="s">
        <v>44</v>
      </c>
      <c r="D5948" s="463">
        <v>0</v>
      </c>
    </row>
    <row r="5949" spans="1:4">
      <c r="A5949" s="462">
        <v>100622</v>
      </c>
      <c r="B5949" s="276" t="s">
        <v>5941</v>
      </c>
      <c r="C5949" s="462" t="s">
        <v>44</v>
      </c>
      <c r="D5949" s="463">
        <v>18611</v>
      </c>
    </row>
    <row r="5950" spans="1:4">
      <c r="A5950" s="462">
        <v>100623</v>
      </c>
      <c r="B5950" s="276" t="s">
        <v>5942</v>
      </c>
      <c r="C5950" s="462" t="s">
        <v>44</v>
      </c>
      <c r="D5950" s="463">
        <v>0</v>
      </c>
    </row>
    <row r="5951" spans="1:4">
      <c r="A5951" s="462">
        <v>100624</v>
      </c>
      <c r="B5951" s="276" t="s">
        <v>5943</v>
      </c>
      <c r="C5951" s="462" t="s">
        <v>148</v>
      </c>
      <c r="D5951" s="463">
        <v>57529</v>
      </c>
    </row>
    <row r="5952" spans="1:4">
      <c r="A5952" s="462">
        <v>100625</v>
      </c>
      <c r="B5952" s="276" t="s">
        <v>5944</v>
      </c>
      <c r="C5952" s="462" t="s">
        <v>27</v>
      </c>
      <c r="D5952" s="463">
        <v>162584</v>
      </c>
    </row>
    <row r="5953" spans="1:4">
      <c r="A5953" s="462">
        <v>100626</v>
      </c>
      <c r="B5953" s="276" t="s">
        <v>2545</v>
      </c>
      <c r="C5953" s="462" t="s">
        <v>83</v>
      </c>
      <c r="D5953" s="463">
        <v>12306</v>
      </c>
    </row>
    <row r="5954" spans="1:4">
      <c r="A5954" s="462">
        <v>100627</v>
      </c>
      <c r="B5954" s="276" t="s">
        <v>5945</v>
      </c>
      <c r="C5954" s="462" t="s">
        <v>27</v>
      </c>
      <c r="D5954" s="463">
        <v>0</v>
      </c>
    </row>
    <row r="5955" spans="1:4">
      <c r="A5955" s="462">
        <v>100628</v>
      </c>
      <c r="B5955" s="276" t="s">
        <v>5946</v>
      </c>
      <c r="C5955" s="462" t="s">
        <v>27</v>
      </c>
      <c r="D5955" s="463">
        <v>2657</v>
      </c>
    </row>
    <row r="5956" spans="1:4">
      <c r="A5956" s="462">
        <v>100629</v>
      </c>
      <c r="B5956" s="276" t="s">
        <v>5947</v>
      </c>
      <c r="C5956" s="462" t="s">
        <v>27</v>
      </c>
      <c r="D5956" s="463">
        <v>0</v>
      </c>
    </row>
    <row r="5957" spans="1:4">
      <c r="A5957" s="462">
        <v>100630</v>
      </c>
      <c r="B5957" s="276" t="s">
        <v>5948</v>
      </c>
      <c r="C5957" s="462" t="s">
        <v>27</v>
      </c>
      <c r="D5957" s="463">
        <v>0</v>
      </c>
    </row>
    <row r="5958" spans="1:4">
      <c r="A5958" s="462">
        <v>100631</v>
      </c>
      <c r="B5958" s="276" t="s">
        <v>5949</v>
      </c>
      <c r="C5958" s="462" t="s">
        <v>27</v>
      </c>
      <c r="D5958" s="463">
        <v>0</v>
      </c>
    </row>
    <row r="5959" spans="1:4">
      <c r="A5959" s="462">
        <v>100632</v>
      </c>
      <c r="B5959" s="276" t="s">
        <v>5950</v>
      </c>
      <c r="C5959" s="462" t="s">
        <v>27</v>
      </c>
      <c r="D5959" s="463">
        <v>0</v>
      </c>
    </row>
    <row r="5960" spans="1:4">
      <c r="A5960" s="462">
        <v>100633</v>
      </c>
      <c r="B5960" s="276" t="s">
        <v>5951</v>
      </c>
      <c r="C5960" s="462" t="s">
        <v>27</v>
      </c>
      <c r="D5960" s="463">
        <v>0</v>
      </c>
    </row>
    <row r="5961" spans="1:4">
      <c r="A5961" s="462">
        <v>100634</v>
      </c>
      <c r="B5961" s="276" t="s">
        <v>5952</v>
      </c>
      <c r="C5961" s="462" t="s">
        <v>27</v>
      </c>
      <c r="D5961" s="463">
        <v>0</v>
      </c>
    </row>
    <row r="5962" spans="1:4">
      <c r="A5962" s="462">
        <v>100635</v>
      </c>
      <c r="B5962" s="276" t="s">
        <v>5953</v>
      </c>
      <c r="C5962" s="462" t="s">
        <v>27</v>
      </c>
      <c r="D5962" s="463">
        <v>0</v>
      </c>
    </row>
    <row r="5963" spans="1:4">
      <c r="A5963" s="462">
        <v>100636</v>
      </c>
      <c r="B5963" s="276" t="s">
        <v>5954</v>
      </c>
      <c r="C5963" s="462" t="s">
        <v>27</v>
      </c>
      <c r="D5963" s="463">
        <v>0</v>
      </c>
    </row>
    <row r="5964" spans="1:4">
      <c r="A5964" s="462">
        <v>100637</v>
      </c>
      <c r="B5964" s="276" t="s">
        <v>5955</v>
      </c>
      <c r="C5964" s="462" t="s">
        <v>27</v>
      </c>
      <c r="D5964" s="463">
        <v>0</v>
      </c>
    </row>
    <row r="5965" spans="1:4">
      <c r="A5965" s="462">
        <v>100638</v>
      </c>
      <c r="B5965" s="276" t="s">
        <v>5956</v>
      </c>
      <c r="C5965" s="462" t="s">
        <v>27</v>
      </c>
      <c r="D5965" s="463">
        <v>83624</v>
      </c>
    </row>
    <row r="5966" spans="1:4">
      <c r="A5966" s="462">
        <v>100639</v>
      </c>
      <c r="B5966" s="276" t="s">
        <v>5957</v>
      </c>
      <c r="C5966" s="462" t="s">
        <v>27</v>
      </c>
      <c r="D5966" s="463">
        <v>881914</v>
      </c>
    </row>
    <row r="5967" spans="1:4">
      <c r="A5967" s="462">
        <v>100640</v>
      </c>
      <c r="B5967" s="276" t="s">
        <v>5958</v>
      </c>
      <c r="C5967" s="462" t="s">
        <v>27</v>
      </c>
      <c r="D5967" s="463">
        <v>720583</v>
      </c>
    </row>
    <row r="5968" spans="1:4">
      <c r="A5968" s="462">
        <v>100641</v>
      </c>
      <c r="B5968" s="276" t="s">
        <v>5959</v>
      </c>
      <c r="C5968" s="462" t="s">
        <v>27</v>
      </c>
      <c r="D5968" s="463">
        <v>342867</v>
      </c>
    </row>
    <row r="5969" spans="1:4">
      <c r="A5969" s="462">
        <v>100642</v>
      </c>
      <c r="B5969" s="276" t="s">
        <v>5960</v>
      </c>
      <c r="C5969" s="462" t="s">
        <v>27</v>
      </c>
      <c r="D5969" s="463">
        <v>210974.01</v>
      </c>
    </row>
    <row r="5970" spans="1:4">
      <c r="A5970" s="462">
        <v>100643</v>
      </c>
      <c r="B5970" s="276" t="s">
        <v>5961</v>
      </c>
      <c r="C5970" s="462" t="s">
        <v>27</v>
      </c>
      <c r="D5970" s="463">
        <v>0</v>
      </c>
    </row>
    <row r="5971" spans="1:4">
      <c r="A5971" s="462">
        <v>100644</v>
      </c>
      <c r="B5971" s="276" t="s">
        <v>5962</v>
      </c>
      <c r="C5971" s="462" t="s">
        <v>27</v>
      </c>
      <c r="D5971" s="463">
        <v>0</v>
      </c>
    </row>
    <row r="5972" spans="1:4">
      <c r="A5972" s="462">
        <v>100645</v>
      </c>
      <c r="B5972" s="276" t="s">
        <v>5963</v>
      </c>
      <c r="C5972" s="462" t="s">
        <v>27</v>
      </c>
      <c r="D5972" s="463">
        <v>214980</v>
      </c>
    </row>
    <row r="5973" spans="1:4">
      <c r="A5973" s="462">
        <v>100646</v>
      </c>
      <c r="B5973" s="276" t="s">
        <v>5964</v>
      </c>
      <c r="C5973" s="462" t="s">
        <v>27</v>
      </c>
      <c r="D5973" s="463">
        <v>0</v>
      </c>
    </row>
    <row r="5974" spans="1:4">
      <c r="A5974" s="462">
        <v>100647</v>
      </c>
      <c r="B5974" s="276" t="s">
        <v>5965</v>
      </c>
      <c r="C5974" s="462" t="s">
        <v>27</v>
      </c>
      <c r="D5974" s="463">
        <v>0</v>
      </c>
    </row>
    <row r="5975" spans="1:4">
      <c r="A5975" s="462">
        <v>100648</v>
      </c>
      <c r="B5975" s="276" t="s">
        <v>5966</v>
      </c>
      <c r="C5975" s="462" t="s">
        <v>27</v>
      </c>
      <c r="D5975" s="463">
        <v>0</v>
      </c>
    </row>
    <row r="5976" spans="1:4">
      <c r="A5976" s="462">
        <v>100649</v>
      </c>
      <c r="B5976" s="276" t="s">
        <v>5967</v>
      </c>
      <c r="C5976" s="462" t="s">
        <v>32</v>
      </c>
      <c r="D5976" s="463">
        <v>0</v>
      </c>
    </row>
    <row r="5977" spans="1:4">
      <c r="A5977" s="462">
        <v>100650</v>
      </c>
      <c r="B5977" s="276" t="s">
        <v>5968</v>
      </c>
      <c r="C5977" s="462" t="s">
        <v>27</v>
      </c>
      <c r="D5977" s="463">
        <v>0</v>
      </c>
    </row>
    <row r="5978" spans="1:4">
      <c r="A5978" s="462">
        <v>100651</v>
      </c>
      <c r="B5978" s="276" t="s">
        <v>5969</v>
      </c>
      <c r="C5978" s="462" t="s">
        <v>27</v>
      </c>
      <c r="D5978" s="463">
        <v>1043</v>
      </c>
    </row>
    <row r="5979" spans="1:4">
      <c r="A5979" s="462">
        <v>100652</v>
      </c>
      <c r="B5979" s="276" t="s">
        <v>5970</v>
      </c>
      <c r="C5979" s="462" t="s">
        <v>27</v>
      </c>
      <c r="D5979" s="463">
        <v>28241</v>
      </c>
    </row>
    <row r="5980" spans="1:4">
      <c r="A5980" s="462">
        <v>100653</v>
      </c>
      <c r="B5980" s="276" t="s">
        <v>5971</v>
      </c>
      <c r="C5980" s="462" t="s">
        <v>30</v>
      </c>
      <c r="D5980" s="463">
        <v>0</v>
      </c>
    </row>
    <row r="5981" spans="1:4">
      <c r="A5981" s="462">
        <v>100654</v>
      </c>
      <c r="B5981" s="276" t="s">
        <v>5972</v>
      </c>
      <c r="C5981" s="462" t="s">
        <v>44</v>
      </c>
      <c r="D5981" s="463">
        <v>0</v>
      </c>
    </row>
    <row r="5982" spans="1:4">
      <c r="A5982" s="462">
        <v>100655</v>
      </c>
      <c r="B5982" s="276" t="s">
        <v>5973</v>
      </c>
      <c r="C5982" s="462" t="s">
        <v>27</v>
      </c>
      <c r="D5982" s="463">
        <v>56175836</v>
      </c>
    </row>
    <row r="5983" spans="1:4">
      <c r="A5983" s="462">
        <v>100656</v>
      </c>
      <c r="B5983" s="276" t="s">
        <v>5974</v>
      </c>
      <c r="C5983" s="462" t="s">
        <v>253</v>
      </c>
      <c r="D5983" s="463">
        <v>188803</v>
      </c>
    </row>
    <row r="5984" spans="1:4">
      <c r="A5984" s="462">
        <v>100657</v>
      </c>
      <c r="B5984" s="276" t="s">
        <v>5975</v>
      </c>
      <c r="C5984" s="462" t="s">
        <v>83</v>
      </c>
      <c r="D5984" s="463">
        <v>0</v>
      </c>
    </row>
    <row r="5985" spans="1:4">
      <c r="A5985" s="462">
        <v>100658</v>
      </c>
      <c r="B5985" s="276" t="s">
        <v>5976</v>
      </c>
      <c r="C5985" s="462" t="s">
        <v>83</v>
      </c>
      <c r="D5985" s="463">
        <v>0</v>
      </c>
    </row>
    <row r="5986" spans="1:4">
      <c r="A5986" s="462">
        <v>100659</v>
      </c>
      <c r="B5986" s="276" t="s">
        <v>5977</v>
      </c>
      <c r="C5986" s="462" t="s">
        <v>83</v>
      </c>
      <c r="D5986" s="463">
        <v>581930</v>
      </c>
    </row>
    <row r="5987" spans="1:4">
      <c r="A5987" s="462">
        <v>100660</v>
      </c>
      <c r="B5987" s="276" t="s">
        <v>5978</v>
      </c>
      <c r="C5987" s="462" t="s">
        <v>83</v>
      </c>
      <c r="D5987" s="463">
        <v>590037.11</v>
      </c>
    </row>
    <row r="5988" spans="1:4">
      <c r="A5988" s="462">
        <v>100661</v>
      </c>
      <c r="B5988" s="276" t="s">
        <v>5979</v>
      </c>
      <c r="C5988" s="462" t="s">
        <v>83</v>
      </c>
      <c r="D5988" s="463">
        <v>0</v>
      </c>
    </row>
    <row r="5989" spans="1:4">
      <c r="A5989" s="462">
        <v>100662</v>
      </c>
      <c r="B5989" s="276" t="s">
        <v>5980</v>
      </c>
      <c r="C5989" s="462" t="s">
        <v>83</v>
      </c>
      <c r="D5989" s="463">
        <v>437168</v>
      </c>
    </row>
    <row r="5990" spans="1:4">
      <c r="A5990" s="462">
        <v>100663</v>
      </c>
      <c r="B5990" s="276" t="s">
        <v>5981</v>
      </c>
      <c r="C5990" s="462" t="s">
        <v>83</v>
      </c>
      <c r="D5990" s="463">
        <v>621263.69999999995</v>
      </c>
    </row>
    <row r="5991" spans="1:4">
      <c r="A5991" s="462">
        <v>100664</v>
      </c>
      <c r="B5991" s="276" t="s">
        <v>5982</v>
      </c>
      <c r="C5991" s="462" t="s">
        <v>83</v>
      </c>
      <c r="D5991" s="463">
        <v>0</v>
      </c>
    </row>
    <row r="5992" spans="1:4">
      <c r="A5992" s="462">
        <v>100665</v>
      </c>
      <c r="B5992" s="276" t="s">
        <v>5983</v>
      </c>
      <c r="C5992" s="462" t="s">
        <v>83</v>
      </c>
      <c r="D5992" s="463">
        <v>483261</v>
      </c>
    </row>
    <row r="5993" spans="1:4">
      <c r="A5993" s="462">
        <v>100666</v>
      </c>
      <c r="B5993" s="276" t="s">
        <v>5984</v>
      </c>
      <c r="C5993" s="462" t="s">
        <v>83</v>
      </c>
      <c r="D5993" s="463">
        <v>0</v>
      </c>
    </row>
    <row r="5994" spans="1:4">
      <c r="A5994" s="462">
        <v>100667</v>
      </c>
      <c r="B5994" s="276" t="s">
        <v>5985</v>
      </c>
      <c r="C5994" s="462" t="s">
        <v>83</v>
      </c>
      <c r="D5994" s="463">
        <v>0</v>
      </c>
    </row>
    <row r="5995" spans="1:4">
      <c r="A5995" s="462">
        <v>100668</v>
      </c>
      <c r="B5995" s="276" t="s">
        <v>5986</v>
      </c>
      <c r="C5995" s="462" t="s">
        <v>83</v>
      </c>
      <c r="D5995" s="463">
        <v>0</v>
      </c>
    </row>
    <row r="5996" spans="1:4">
      <c r="A5996" s="462">
        <v>100669</v>
      </c>
      <c r="B5996" s="276" t="s">
        <v>5987</v>
      </c>
      <c r="C5996" s="462" t="s">
        <v>83</v>
      </c>
      <c r="D5996" s="463">
        <v>0</v>
      </c>
    </row>
    <row r="5997" spans="1:4">
      <c r="A5997" s="462">
        <v>100670</v>
      </c>
      <c r="B5997" s="276" t="s">
        <v>5988</v>
      </c>
      <c r="C5997" s="462" t="s">
        <v>83</v>
      </c>
      <c r="D5997" s="463">
        <v>467488</v>
      </c>
    </row>
    <row r="5998" spans="1:4">
      <c r="A5998" s="462">
        <v>100671</v>
      </c>
      <c r="B5998" s="276" t="s">
        <v>5989</v>
      </c>
      <c r="C5998" s="462" t="s">
        <v>83</v>
      </c>
      <c r="D5998" s="463">
        <v>538773</v>
      </c>
    </row>
    <row r="5999" spans="1:4">
      <c r="A5999" s="462">
        <v>100672</v>
      </c>
      <c r="B5999" s="276" t="s">
        <v>5990</v>
      </c>
      <c r="C5999" s="462" t="s">
        <v>83</v>
      </c>
      <c r="D5999" s="463">
        <v>0</v>
      </c>
    </row>
    <row r="6000" spans="1:4">
      <c r="A6000" s="462">
        <v>100673</v>
      </c>
      <c r="B6000" s="276" t="s">
        <v>5991</v>
      </c>
      <c r="C6000" s="462" t="s">
        <v>83</v>
      </c>
      <c r="D6000" s="463">
        <v>0</v>
      </c>
    </row>
    <row r="6001" spans="1:4">
      <c r="A6001" s="462">
        <v>100674</v>
      </c>
      <c r="B6001" s="276" t="s">
        <v>5992</v>
      </c>
      <c r="C6001" s="462" t="s">
        <v>83</v>
      </c>
      <c r="D6001" s="463">
        <v>0</v>
      </c>
    </row>
    <row r="6002" spans="1:4">
      <c r="A6002" s="462">
        <v>100675</v>
      </c>
      <c r="B6002" s="276" t="s">
        <v>5993</v>
      </c>
      <c r="C6002" s="462" t="s">
        <v>30</v>
      </c>
      <c r="D6002" s="463">
        <v>0</v>
      </c>
    </row>
    <row r="6003" spans="1:4">
      <c r="A6003" s="462">
        <v>100676</v>
      </c>
      <c r="B6003" s="276" t="s">
        <v>5994</v>
      </c>
      <c r="C6003" s="462" t="s">
        <v>44</v>
      </c>
      <c r="D6003" s="463">
        <v>0</v>
      </c>
    </row>
    <row r="6004" spans="1:4">
      <c r="A6004" s="462">
        <v>100677</v>
      </c>
      <c r="B6004" s="276" t="s">
        <v>5995</v>
      </c>
      <c r="C6004" s="462" t="s">
        <v>32</v>
      </c>
      <c r="D6004" s="463">
        <v>0</v>
      </c>
    </row>
    <row r="6005" spans="1:4">
      <c r="A6005" s="462">
        <v>100678</v>
      </c>
      <c r="B6005" s="276" t="s">
        <v>5996</v>
      </c>
      <c r="C6005" s="462" t="s">
        <v>32</v>
      </c>
      <c r="D6005" s="463">
        <v>0</v>
      </c>
    </row>
    <row r="6006" spans="1:4">
      <c r="A6006" s="462">
        <v>100679</v>
      </c>
      <c r="B6006" s="276" t="s">
        <v>5997</v>
      </c>
      <c r="C6006" s="462" t="s">
        <v>32</v>
      </c>
      <c r="D6006" s="463">
        <v>0</v>
      </c>
    </row>
    <row r="6007" spans="1:4">
      <c r="A6007" s="462">
        <v>100680</v>
      </c>
      <c r="B6007" s="276" t="s">
        <v>5998</v>
      </c>
      <c r="C6007" s="462" t="s">
        <v>32</v>
      </c>
      <c r="D6007" s="463">
        <v>0</v>
      </c>
    </row>
    <row r="6008" spans="1:4">
      <c r="A6008" s="462">
        <v>100681</v>
      </c>
      <c r="B6008" s="276" t="s">
        <v>5999</v>
      </c>
      <c r="C6008" s="462" t="s">
        <v>30</v>
      </c>
      <c r="D6008" s="463">
        <v>43334</v>
      </c>
    </row>
    <row r="6009" spans="1:4">
      <c r="A6009" s="462">
        <v>100682</v>
      </c>
      <c r="B6009" s="276" t="s">
        <v>6000</v>
      </c>
      <c r="C6009" s="462" t="s">
        <v>27</v>
      </c>
      <c r="D6009" s="463">
        <v>52333</v>
      </c>
    </row>
    <row r="6010" spans="1:4">
      <c r="A6010" s="462">
        <v>100683</v>
      </c>
      <c r="B6010" s="276" t="s">
        <v>6001</v>
      </c>
      <c r="C6010" s="462" t="s">
        <v>27</v>
      </c>
      <c r="D6010" s="463">
        <v>435731023</v>
      </c>
    </row>
    <row r="6011" spans="1:4">
      <c r="A6011" s="462">
        <v>100684</v>
      </c>
      <c r="B6011" s="276" t="s">
        <v>6002</v>
      </c>
      <c r="C6011" s="462" t="s">
        <v>27</v>
      </c>
      <c r="D6011" s="463">
        <v>669375</v>
      </c>
    </row>
    <row r="6012" spans="1:4">
      <c r="A6012" s="462">
        <v>100685</v>
      </c>
      <c r="B6012" s="276" t="s">
        <v>6003</v>
      </c>
      <c r="C6012" s="462" t="s">
        <v>27</v>
      </c>
      <c r="D6012" s="463">
        <v>26409775.010000002</v>
      </c>
    </row>
    <row r="6013" spans="1:4">
      <c r="A6013" s="462">
        <v>100686</v>
      </c>
      <c r="B6013" s="276" t="s">
        <v>6004</v>
      </c>
      <c r="C6013" s="462" t="s">
        <v>27</v>
      </c>
      <c r="D6013" s="463">
        <v>35200</v>
      </c>
    </row>
    <row r="6014" spans="1:4">
      <c r="A6014" s="462">
        <v>100687</v>
      </c>
      <c r="B6014" s="276" t="s">
        <v>6005</v>
      </c>
      <c r="C6014" s="462" t="s">
        <v>44</v>
      </c>
      <c r="D6014" s="463">
        <v>0</v>
      </c>
    </row>
    <row r="6015" spans="1:4">
      <c r="A6015" s="462">
        <v>100688</v>
      </c>
      <c r="B6015" s="276" t="s">
        <v>6006</v>
      </c>
      <c r="C6015" s="462" t="s">
        <v>27</v>
      </c>
      <c r="D6015" s="463">
        <v>53879213</v>
      </c>
    </row>
    <row r="6016" spans="1:4">
      <c r="A6016" s="462">
        <v>100689</v>
      </c>
      <c r="B6016" s="276" t="s">
        <v>6007</v>
      </c>
      <c r="C6016" s="462" t="s">
        <v>44</v>
      </c>
      <c r="D6016" s="463">
        <v>0</v>
      </c>
    </row>
    <row r="6017" spans="1:4">
      <c r="A6017" s="462">
        <v>100690</v>
      </c>
      <c r="B6017" s="276" t="s">
        <v>6008</v>
      </c>
      <c r="C6017" s="462" t="s">
        <v>44</v>
      </c>
      <c r="D6017" s="463">
        <v>2286.9499999999998</v>
      </c>
    </row>
    <row r="6018" spans="1:4">
      <c r="A6018" s="462">
        <v>100691</v>
      </c>
      <c r="B6018" s="276" t="s">
        <v>6009</v>
      </c>
      <c r="C6018" s="462" t="s">
        <v>27</v>
      </c>
      <c r="D6018" s="463">
        <v>0</v>
      </c>
    </row>
    <row r="6019" spans="1:4">
      <c r="A6019" s="462">
        <v>100692</v>
      </c>
      <c r="B6019" s="276" t="s">
        <v>6010</v>
      </c>
      <c r="C6019" s="462" t="s">
        <v>27</v>
      </c>
      <c r="D6019" s="463">
        <v>57643</v>
      </c>
    </row>
    <row r="6020" spans="1:4">
      <c r="A6020" s="462">
        <v>100693</v>
      </c>
      <c r="B6020" s="276" t="s">
        <v>6011</v>
      </c>
      <c r="C6020" s="462" t="s">
        <v>27</v>
      </c>
      <c r="D6020" s="463">
        <v>33071</v>
      </c>
    </row>
    <row r="6021" spans="1:4">
      <c r="A6021" s="462">
        <v>100694</v>
      </c>
      <c r="B6021" s="276" t="s">
        <v>6012</v>
      </c>
      <c r="C6021" s="462" t="s">
        <v>27</v>
      </c>
      <c r="D6021" s="463">
        <v>342900.26</v>
      </c>
    </row>
    <row r="6022" spans="1:4">
      <c r="A6022" s="462">
        <v>100695</v>
      </c>
      <c r="B6022" s="276" t="s">
        <v>6013</v>
      </c>
      <c r="C6022" s="462" t="s">
        <v>27</v>
      </c>
      <c r="D6022" s="463">
        <v>154791</v>
      </c>
    </row>
    <row r="6023" spans="1:4">
      <c r="A6023" s="462">
        <v>100696</v>
      </c>
      <c r="B6023" s="276" t="s">
        <v>6014</v>
      </c>
      <c r="C6023" s="462" t="s">
        <v>30</v>
      </c>
      <c r="D6023" s="463">
        <v>0</v>
      </c>
    </row>
    <row r="6024" spans="1:4">
      <c r="A6024" s="462">
        <v>100697</v>
      </c>
      <c r="B6024" s="276" t="s">
        <v>6015</v>
      </c>
      <c r="C6024" s="462" t="s">
        <v>27</v>
      </c>
      <c r="D6024" s="463">
        <v>7928.01</v>
      </c>
    </row>
    <row r="6025" spans="1:4">
      <c r="A6025" s="462">
        <v>100698</v>
      </c>
      <c r="B6025" s="276" t="s">
        <v>6016</v>
      </c>
      <c r="C6025" s="462" t="s">
        <v>27</v>
      </c>
      <c r="D6025" s="463">
        <v>45286</v>
      </c>
    </row>
    <row r="6026" spans="1:4">
      <c r="A6026" s="462">
        <v>100699</v>
      </c>
      <c r="B6026" s="276" t="s">
        <v>6017</v>
      </c>
      <c r="C6026" s="462" t="s">
        <v>83</v>
      </c>
      <c r="D6026" s="463">
        <v>0</v>
      </c>
    </row>
    <row r="6027" spans="1:4">
      <c r="A6027" s="462">
        <v>100700</v>
      </c>
      <c r="B6027" s="276" t="s">
        <v>6018</v>
      </c>
      <c r="C6027" s="462" t="s">
        <v>27</v>
      </c>
      <c r="D6027" s="463">
        <v>3498000</v>
      </c>
    </row>
    <row r="6028" spans="1:4">
      <c r="A6028" s="462">
        <v>100701</v>
      </c>
      <c r="B6028" s="276" t="s">
        <v>6019</v>
      </c>
      <c r="C6028" s="462" t="s">
        <v>27</v>
      </c>
      <c r="D6028" s="463">
        <v>42762</v>
      </c>
    </row>
    <row r="6029" spans="1:4">
      <c r="A6029" s="462">
        <v>100702</v>
      </c>
      <c r="B6029" s="276" t="s">
        <v>6020</v>
      </c>
      <c r="C6029" s="462" t="s">
        <v>27</v>
      </c>
      <c r="D6029" s="463">
        <v>21630</v>
      </c>
    </row>
    <row r="6030" spans="1:4">
      <c r="A6030" s="462">
        <v>100703</v>
      </c>
      <c r="B6030" s="276" t="s">
        <v>6021</v>
      </c>
      <c r="C6030" s="462" t="s">
        <v>27</v>
      </c>
      <c r="D6030" s="463">
        <v>49417.69</v>
      </c>
    </row>
    <row r="6031" spans="1:4">
      <c r="A6031" s="462">
        <v>100704</v>
      </c>
      <c r="B6031" s="276" t="s">
        <v>6022</v>
      </c>
      <c r="C6031" s="462" t="s">
        <v>27</v>
      </c>
      <c r="D6031" s="463">
        <v>6587</v>
      </c>
    </row>
    <row r="6032" spans="1:4">
      <c r="A6032" s="462">
        <v>100705</v>
      </c>
      <c r="B6032" s="276" t="s">
        <v>6023</v>
      </c>
      <c r="C6032" s="462" t="s">
        <v>27</v>
      </c>
      <c r="D6032" s="463">
        <v>1127</v>
      </c>
    </row>
    <row r="6033" spans="1:4">
      <c r="A6033" s="462">
        <v>100706</v>
      </c>
      <c r="B6033" s="276" t="s">
        <v>6024</v>
      </c>
      <c r="C6033" s="462" t="s">
        <v>27</v>
      </c>
      <c r="D6033" s="463">
        <v>1929</v>
      </c>
    </row>
    <row r="6034" spans="1:4">
      <c r="A6034" s="462">
        <v>100707</v>
      </c>
      <c r="B6034" s="276" t="s">
        <v>6025</v>
      </c>
      <c r="C6034" s="462" t="s">
        <v>30</v>
      </c>
      <c r="D6034" s="463">
        <v>8750</v>
      </c>
    </row>
    <row r="6035" spans="1:4">
      <c r="A6035" s="462">
        <v>100708</v>
      </c>
      <c r="B6035" s="276" t="s">
        <v>6026</v>
      </c>
      <c r="C6035" s="462" t="s">
        <v>27</v>
      </c>
      <c r="D6035" s="463">
        <v>20277.39</v>
      </c>
    </row>
    <row r="6036" spans="1:4">
      <c r="A6036" s="462">
        <v>100709</v>
      </c>
      <c r="B6036" s="276" t="s">
        <v>6027</v>
      </c>
      <c r="C6036" s="462" t="s">
        <v>32</v>
      </c>
      <c r="D6036" s="463">
        <v>91308</v>
      </c>
    </row>
    <row r="6037" spans="1:4">
      <c r="A6037" s="462">
        <v>100710</v>
      </c>
      <c r="B6037" s="276" t="s">
        <v>6028</v>
      </c>
      <c r="C6037" s="462" t="s">
        <v>32</v>
      </c>
      <c r="D6037" s="463">
        <v>143059</v>
      </c>
    </row>
    <row r="6038" spans="1:4">
      <c r="A6038" s="462">
        <v>100711</v>
      </c>
      <c r="B6038" s="276" t="s">
        <v>6029</v>
      </c>
      <c r="C6038" s="462" t="s">
        <v>30</v>
      </c>
      <c r="D6038" s="463">
        <v>129948</v>
      </c>
    </row>
    <row r="6039" spans="1:4">
      <c r="A6039" s="462">
        <v>100712</v>
      </c>
      <c r="B6039" s="276" t="s">
        <v>6030</v>
      </c>
      <c r="C6039" s="462" t="s">
        <v>30</v>
      </c>
      <c r="D6039" s="463">
        <v>0</v>
      </c>
    </row>
    <row r="6040" spans="1:4">
      <c r="A6040" s="462">
        <v>100713</v>
      </c>
      <c r="B6040" s="276" t="s">
        <v>6031</v>
      </c>
      <c r="C6040" s="462" t="s">
        <v>30</v>
      </c>
      <c r="D6040" s="463">
        <v>0</v>
      </c>
    </row>
    <row r="6041" spans="1:4">
      <c r="A6041" s="462">
        <v>100714</v>
      </c>
      <c r="B6041" s="276" t="s">
        <v>6032</v>
      </c>
      <c r="C6041" s="462" t="s">
        <v>30</v>
      </c>
      <c r="D6041" s="463">
        <v>0</v>
      </c>
    </row>
    <row r="6042" spans="1:4">
      <c r="A6042" s="462">
        <v>100715</v>
      </c>
      <c r="B6042" s="276" t="s">
        <v>6033</v>
      </c>
      <c r="C6042" s="462" t="s">
        <v>44</v>
      </c>
      <c r="D6042" s="463">
        <v>80273.83</v>
      </c>
    </row>
    <row r="6043" spans="1:4">
      <c r="A6043" s="462">
        <v>100716</v>
      </c>
      <c r="B6043" s="276" t="s">
        <v>6034</v>
      </c>
      <c r="C6043" s="462" t="s">
        <v>32</v>
      </c>
      <c r="D6043" s="463">
        <v>0</v>
      </c>
    </row>
    <row r="6044" spans="1:4">
      <c r="A6044" s="462">
        <v>100717</v>
      </c>
      <c r="B6044" s="276" t="s">
        <v>6035</v>
      </c>
      <c r="C6044" s="462" t="s">
        <v>27</v>
      </c>
      <c r="D6044" s="463">
        <v>0</v>
      </c>
    </row>
    <row r="6045" spans="1:4">
      <c r="A6045" s="462">
        <v>100718</v>
      </c>
      <c r="B6045" s="276" t="s">
        <v>6036</v>
      </c>
      <c r="C6045" s="462" t="s">
        <v>32</v>
      </c>
      <c r="D6045" s="463">
        <v>40305</v>
      </c>
    </row>
    <row r="6046" spans="1:4">
      <c r="A6046" s="462">
        <v>100719</v>
      </c>
      <c r="B6046" s="276" t="s">
        <v>6037</v>
      </c>
      <c r="C6046" s="462" t="s">
        <v>32</v>
      </c>
      <c r="D6046" s="463">
        <v>2799</v>
      </c>
    </row>
    <row r="6047" spans="1:4">
      <c r="A6047" s="462">
        <v>100720</v>
      </c>
      <c r="B6047" s="276" t="s">
        <v>6038</v>
      </c>
      <c r="C6047" s="462" t="s">
        <v>32</v>
      </c>
      <c r="D6047" s="463">
        <v>0</v>
      </c>
    </row>
    <row r="6048" spans="1:4">
      <c r="A6048" s="462">
        <v>100721</v>
      </c>
      <c r="B6048" s="276" t="s">
        <v>6039</v>
      </c>
      <c r="C6048" s="462" t="s">
        <v>32</v>
      </c>
      <c r="D6048" s="463">
        <v>0</v>
      </c>
    </row>
    <row r="6049" spans="1:4">
      <c r="A6049" s="462">
        <v>100722</v>
      </c>
      <c r="B6049" s="276" t="s">
        <v>6040</v>
      </c>
      <c r="C6049" s="462" t="s">
        <v>83</v>
      </c>
      <c r="D6049" s="463">
        <v>742768</v>
      </c>
    </row>
    <row r="6050" spans="1:4">
      <c r="A6050" s="462">
        <v>100723</v>
      </c>
      <c r="B6050" s="276" t="s">
        <v>6041</v>
      </c>
      <c r="C6050" s="462" t="s">
        <v>83</v>
      </c>
      <c r="D6050" s="463">
        <v>0</v>
      </c>
    </row>
    <row r="6051" spans="1:4">
      <c r="A6051" s="462">
        <v>100724</v>
      </c>
      <c r="B6051" s="276" t="s">
        <v>6042</v>
      </c>
      <c r="C6051" s="462" t="s">
        <v>83</v>
      </c>
      <c r="D6051" s="463">
        <v>0</v>
      </c>
    </row>
    <row r="6052" spans="1:4">
      <c r="A6052" s="462">
        <v>100725</v>
      </c>
      <c r="B6052" s="276" t="s">
        <v>6043</v>
      </c>
      <c r="C6052" s="462" t="s">
        <v>83</v>
      </c>
      <c r="D6052" s="463">
        <v>660444</v>
      </c>
    </row>
    <row r="6053" spans="1:4">
      <c r="A6053" s="462">
        <v>100726</v>
      </c>
      <c r="B6053" s="276" t="s">
        <v>6044</v>
      </c>
      <c r="C6053" s="462" t="s">
        <v>83</v>
      </c>
      <c r="D6053" s="463">
        <v>480463</v>
      </c>
    </row>
    <row r="6054" spans="1:4">
      <c r="A6054" s="462">
        <v>100727</v>
      </c>
      <c r="B6054" s="276" t="s">
        <v>6045</v>
      </c>
      <c r="C6054" s="462" t="s">
        <v>83</v>
      </c>
      <c r="D6054" s="463">
        <v>740417</v>
      </c>
    </row>
    <row r="6055" spans="1:4">
      <c r="A6055" s="462">
        <v>100728</v>
      </c>
      <c r="B6055" s="276" t="s">
        <v>6046</v>
      </c>
      <c r="C6055" s="462" t="s">
        <v>83</v>
      </c>
      <c r="D6055" s="463">
        <v>0</v>
      </c>
    </row>
    <row r="6056" spans="1:4">
      <c r="A6056" s="462">
        <v>100729</v>
      </c>
      <c r="B6056" s="276" t="s">
        <v>6047</v>
      </c>
      <c r="C6056" s="462" t="s">
        <v>83</v>
      </c>
      <c r="D6056" s="463">
        <v>0</v>
      </c>
    </row>
    <row r="6057" spans="1:4">
      <c r="A6057" s="462">
        <v>100730</v>
      </c>
      <c r="B6057" s="276" t="s">
        <v>6048</v>
      </c>
      <c r="C6057" s="462" t="s">
        <v>83</v>
      </c>
      <c r="D6057" s="463">
        <v>0</v>
      </c>
    </row>
    <row r="6058" spans="1:4">
      <c r="A6058" s="462">
        <v>100731</v>
      </c>
      <c r="B6058" s="276" t="s">
        <v>6049</v>
      </c>
      <c r="C6058" s="462" t="s">
        <v>83</v>
      </c>
      <c r="D6058" s="463">
        <v>0</v>
      </c>
    </row>
    <row r="6059" spans="1:4">
      <c r="A6059" s="462">
        <v>100732</v>
      </c>
      <c r="B6059" s="276" t="s">
        <v>6050</v>
      </c>
      <c r="C6059" s="462" t="s">
        <v>83</v>
      </c>
      <c r="D6059" s="463">
        <v>0</v>
      </c>
    </row>
    <row r="6060" spans="1:4">
      <c r="A6060" s="462">
        <v>100733</v>
      </c>
      <c r="B6060" s="276" t="s">
        <v>6051</v>
      </c>
      <c r="C6060" s="462" t="s">
        <v>44</v>
      </c>
      <c r="D6060" s="463">
        <v>23839</v>
      </c>
    </row>
    <row r="6061" spans="1:4">
      <c r="A6061" s="462">
        <v>100734</v>
      </c>
      <c r="B6061" s="276" t="s">
        <v>6052</v>
      </c>
      <c r="C6061" s="462" t="s">
        <v>27</v>
      </c>
      <c r="D6061" s="463">
        <v>79773209.989999995</v>
      </c>
    </row>
    <row r="6062" spans="1:4">
      <c r="A6062" s="462">
        <v>100735</v>
      </c>
      <c r="B6062" s="276" t="s">
        <v>6053</v>
      </c>
      <c r="C6062" s="462" t="s">
        <v>30</v>
      </c>
      <c r="D6062" s="463">
        <v>0</v>
      </c>
    </row>
    <row r="6063" spans="1:4">
      <c r="A6063" s="462">
        <v>100736</v>
      </c>
      <c r="B6063" s="276" t="s">
        <v>6054</v>
      </c>
      <c r="C6063" s="462" t="s">
        <v>27</v>
      </c>
      <c r="D6063" s="463">
        <v>0</v>
      </c>
    </row>
    <row r="6064" spans="1:4">
      <c r="A6064" s="462">
        <v>100737</v>
      </c>
      <c r="B6064" s="276" t="s">
        <v>6055</v>
      </c>
      <c r="C6064" s="462" t="s">
        <v>27</v>
      </c>
      <c r="D6064" s="463">
        <v>0</v>
      </c>
    </row>
    <row r="6065" spans="1:4">
      <c r="A6065" s="462">
        <v>100738</v>
      </c>
      <c r="B6065" s="276" t="s">
        <v>6056</v>
      </c>
      <c r="C6065" s="462" t="s">
        <v>27</v>
      </c>
      <c r="D6065" s="463">
        <v>789559</v>
      </c>
    </row>
    <row r="6066" spans="1:4">
      <c r="A6066" s="462">
        <v>100739</v>
      </c>
      <c r="B6066" s="276" t="s">
        <v>6057</v>
      </c>
      <c r="C6066" s="462" t="s">
        <v>30</v>
      </c>
      <c r="D6066" s="463">
        <v>70402.009999999995</v>
      </c>
    </row>
    <row r="6067" spans="1:4">
      <c r="A6067" s="462">
        <v>100740</v>
      </c>
      <c r="B6067" s="276" t="s">
        <v>6058</v>
      </c>
      <c r="C6067" s="462" t="s">
        <v>44</v>
      </c>
      <c r="D6067" s="463">
        <v>8495.59</v>
      </c>
    </row>
    <row r="6068" spans="1:4">
      <c r="A6068" s="462">
        <v>100741</v>
      </c>
      <c r="B6068" s="276" t="s">
        <v>6059</v>
      </c>
      <c r="C6068" s="462" t="s">
        <v>44</v>
      </c>
      <c r="D6068" s="463">
        <v>0</v>
      </c>
    </row>
    <row r="6069" spans="1:4">
      <c r="A6069" s="462">
        <v>100742</v>
      </c>
      <c r="B6069" s="276" t="s">
        <v>6060</v>
      </c>
      <c r="C6069" s="462" t="s">
        <v>32</v>
      </c>
      <c r="D6069" s="463">
        <v>947</v>
      </c>
    </row>
    <row r="6070" spans="1:4">
      <c r="A6070" s="462">
        <v>100743</v>
      </c>
      <c r="B6070" s="276" t="s">
        <v>6061</v>
      </c>
      <c r="C6070" s="462" t="s">
        <v>27</v>
      </c>
      <c r="D6070" s="463">
        <v>0</v>
      </c>
    </row>
    <row r="6071" spans="1:4">
      <c r="A6071" s="462">
        <v>100744</v>
      </c>
      <c r="B6071" s="276" t="s">
        <v>6062</v>
      </c>
      <c r="C6071" s="462" t="s">
        <v>83</v>
      </c>
      <c r="D6071" s="463">
        <v>90121</v>
      </c>
    </row>
    <row r="6072" spans="1:4">
      <c r="A6072" s="462">
        <v>100745</v>
      </c>
      <c r="B6072" s="276" t="s">
        <v>6063</v>
      </c>
      <c r="C6072" s="462" t="s">
        <v>27</v>
      </c>
      <c r="D6072" s="463">
        <v>4634</v>
      </c>
    </row>
    <row r="6073" spans="1:4">
      <c r="A6073" s="462">
        <v>100746</v>
      </c>
      <c r="B6073" s="276" t="s">
        <v>6064</v>
      </c>
      <c r="C6073" s="462" t="s">
        <v>148</v>
      </c>
      <c r="D6073" s="463">
        <v>0</v>
      </c>
    </row>
    <row r="6074" spans="1:4">
      <c r="A6074" s="462">
        <v>100747</v>
      </c>
      <c r="B6074" s="276" t="s">
        <v>6065</v>
      </c>
      <c r="C6074" s="462" t="s">
        <v>83</v>
      </c>
      <c r="D6074" s="463">
        <v>399985</v>
      </c>
    </row>
    <row r="6075" spans="1:4">
      <c r="A6075" s="462">
        <v>100748</v>
      </c>
      <c r="B6075" s="276" t="s">
        <v>6066</v>
      </c>
      <c r="C6075" s="462" t="s">
        <v>27</v>
      </c>
      <c r="D6075" s="463">
        <v>255834419</v>
      </c>
    </row>
    <row r="6076" spans="1:4">
      <c r="A6076" s="462">
        <v>100749</v>
      </c>
      <c r="B6076" s="276" t="s">
        <v>6067</v>
      </c>
      <c r="C6076" s="462" t="s">
        <v>27</v>
      </c>
      <c r="D6076" s="463">
        <v>13145</v>
      </c>
    </row>
    <row r="6077" spans="1:4">
      <c r="A6077" s="462">
        <v>100750</v>
      </c>
      <c r="B6077" s="276" t="s">
        <v>6068</v>
      </c>
      <c r="C6077" s="462" t="s">
        <v>30</v>
      </c>
      <c r="D6077" s="463">
        <v>0</v>
      </c>
    </row>
    <row r="6078" spans="1:4">
      <c r="A6078" s="462">
        <v>100752</v>
      </c>
      <c r="B6078" s="276" t="s">
        <v>6069</v>
      </c>
      <c r="C6078" s="462" t="s">
        <v>27</v>
      </c>
      <c r="D6078" s="463">
        <v>3398343</v>
      </c>
    </row>
    <row r="6079" spans="1:4">
      <c r="A6079" s="462">
        <v>100753</v>
      </c>
      <c r="B6079" s="276" t="s">
        <v>6070</v>
      </c>
      <c r="C6079" s="462" t="s">
        <v>27</v>
      </c>
      <c r="D6079" s="463">
        <v>216188</v>
      </c>
    </row>
    <row r="6080" spans="1:4">
      <c r="A6080" s="462">
        <v>100754</v>
      </c>
      <c r="B6080" s="276" t="s">
        <v>6071</v>
      </c>
      <c r="C6080" s="462" t="s">
        <v>1122</v>
      </c>
      <c r="D6080" s="463">
        <v>109089</v>
      </c>
    </row>
    <row r="6081" spans="1:4">
      <c r="A6081" s="462">
        <v>100755</v>
      </c>
      <c r="B6081" s="276" t="s">
        <v>6072</v>
      </c>
      <c r="C6081" s="462" t="s">
        <v>1122</v>
      </c>
      <c r="D6081" s="463">
        <v>174962</v>
      </c>
    </row>
    <row r="6082" spans="1:4">
      <c r="A6082" s="462">
        <v>100756</v>
      </c>
      <c r="B6082" s="276" t="s">
        <v>6073</v>
      </c>
      <c r="C6082" s="462" t="s">
        <v>1122</v>
      </c>
      <c r="D6082" s="463">
        <v>117022</v>
      </c>
    </row>
    <row r="6083" spans="1:4">
      <c r="A6083" s="462">
        <v>100757</v>
      </c>
      <c r="B6083" s="276" t="s">
        <v>6074</v>
      </c>
      <c r="C6083" s="462" t="s">
        <v>1122</v>
      </c>
      <c r="D6083" s="463">
        <v>109089</v>
      </c>
    </row>
    <row r="6084" spans="1:4">
      <c r="A6084" s="462">
        <v>100758</v>
      </c>
      <c r="B6084" s="276" t="s">
        <v>6075</v>
      </c>
      <c r="C6084" s="462" t="s">
        <v>1122</v>
      </c>
      <c r="D6084" s="463">
        <v>110079</v>
      </c>
    </row>
    <row r="6085" spans="1:4">
      <c r="A6085" s="462">
        <v>100759</v>
      </c>
      <c r="B6085" s="276" t="s">
        <v>6076</v>
      </c>
      <c r="C6085" s="462" t="s">
        <v>1122</v>
      </c>
      <c r="D6085" s="463">
        <v>109089</v>
      </c>
    </row>
    <row r="6086" spans="1:4">
      <c r="A6086" s="462">
        <v>100760</v>
      </c>
      <c r="B6086" s="276" t="s">
        <v>6077</v>
      </c>
      <c r="C6086" s="462" t="s">
        <v>1122</v>
      </c>
      <c r="D6086" s="463">
        <v>110079</v>
      </c>
    </row>
    <row r="6087" spans="1:4">
      <c r="A6087" s="462">
        <v>100761</v>
      </c>
      <c r="B6087" s="276" t="s">
        <v>6078</v>
      </c>
      <c r="C6087" s="462" t="s">
        <v>1122</v>
      </c>
      <c r="D6087" s="463">
        <v>183710</v>
      </c>
    </row>
    <row r="6088" spans="1:4">
      <c r="A6088" s="462">
        <v>100762</v>
      </c>
      <c r="B6088" s="276" t="s">
        <v>6079</v>
      </c>
      <c r="C6088" s="462" t="s">
        <v>1122</v>
      </c>
      <c r="D6088" s="463">
        <v>183710</v>
      </c>
    </row>
    <row r="6089" spans="1:4">
      <c r="A6089" s="462">
        <v>100763</v>
      </c>
      <c r="B6089" s="276" t="s">
        <v>6080</v>
      </c>
      <c r="C6089" s="462" t="s">
        <v>1122</v>
      </c>
      <c r="D6089" s="463">
        <v>183710</v>
      </c>
    </row>
    <row r="6090" spans="1:4">
      <c r="A6090" s="462">
        <v>100764</v>
      </c>
      <c r="B6090" s="276" t="s">
        <v>6081</v>
      </c>
      <c r="C6090" s="462" t="s">
        <v>211</v>
      </c>
      <c r="D6090" s="463">
        <v>624475</v>
      </c>
    </row>
    <row r="6091" spans="1:4">
      <c r="A6091" s="462">
        <v>100765</v>
      </c>
      <c r="B6091" s="276" t="s">
        <v>6082</v>
      </c>
      <c r="C6091" s="462" t="s">
        <v>211</v>
      </c>
      <c r="D6091" s="463">
        <v>20038038</v>
      </c>
    </row>
    <row r="6092" spans="1:4">
      <c r="A6092" s="462">
        <v>100766</v>
      </c>
      <c r="B6092" s="276" t="s">
        <v>6083</v>
      </c>
      <c r="C6092" s="462" t="s">
        <v>211</v>
      </c>
      <c r="D6092" s="463">
        <v>400807.01</v>
      </c>
    </row>
    <row r="6093" spans="1:4">
      <c r="A6093" s="462">
        <v>100767</v>
      </c>
      <c r="B6093" s="276" t="s">
        <v>6084</v>
      </c>
      <c r="C6093" s="462" t="s">
        <v>1934</v>
      </c>
      <c r="D6093" s="463">
        <v>676356</v>
      </c>
    </row>
    <row r="6094" spans="1:4">
      <c r="A6094" s="462">
        <v>100768</v>
      </c>
      <c r="B6094" s="276" t="s">
        <v>6085</v>
      </c>
      <c r="C6094" s="462" t="s">
        <v>27</v>
      </c>
      <c r="D6094" s="463">
        <v>0</v>
      </c>
    </row>
    <row r="6095" spans="1:4">
      <c r="A6095" s="462">
        <v>100769</v>
      </c>
      <c r="B6095" s="276" t="s">
        <v>6086</v>
      </c>
      <c r="C6095" s="462" t="s">
        <v>27</v>
      </c>
      <c r="D6095" s="463">
        <v>0</v>
      </c>
    </row>
    <row r="6096" spans="1:4">
      <c r="A6096" s="462">
        <v>100770</v>
      </c>
      <c r="B6096" s="276" t="s">
        <v>6087</v>
      </c>
      <c r="C6096" s="462" t="s">
        <v>44</v>
      </c>
      <c r="D6096" s="463">
        <v>0</v>
      </c>
    </row>
    <row r="6097" spans="1:4">
      <c r="A6097" s="462">
        <v>100771</v>
      </c>
      <c r="B6097" s="276" t="s">
        <v>6088</v>
      </c>
      <c r="C6097" s="462" t="s">
        <v>44</v>
      </c>
      <c r="D6097" s="463">
        <v>0</v>
      </c>
    </row>
    <row r="6098" spans="1:4">
      <c r="A6098" s="462">
        <v>100772</v>
      </c>
      <c r="B6098" s="276" t="s">
        <v>6089</v>
      </c>
      <c r="C6098" s="462" t="s">
        <v>44</v>
      </c>
      <c r="D6098" s="463">
        <v>0</v>
      </c>
    </row>
    <row r="6099" spans="1:4">
      <c r="A6099" s="462">
        <v>100773</v>
      </c>
      <c r="B6099" s="276" t="s">
        <v>6090</v>
      </c>
      <c r="C6099" s="462" t="s">
        <v>44</v>
      </c>
      <c r="D6099" s="463">
        <v>0</v>
      </c>
    </row>
    <row r="6100" spans="1:4">
      <c r="A6100" s="462">
        <v>100774</v>
      </c>
      <c r="B6100" s="276" t="s">
        <v>6091</v>
      </c>
      <c r="C6100" s="462" t="s">
        <v>44</v>
      </c>
      <c r="D6100" s="463">
        <v>0</v>
      </c>
    </row>
    <row r="6101" spans="1:4">
      <c r="A6101" s="462">
        <v>100775</v>
      </c>
      <c r="B6101" s="276" t="s">
        <v>6092</v>
      </c>
      <c r="C6101" s="462" t="s">
        <v>211</v>
      </c>
      <c r="D6101" s="463">
        <v>507654</v>
      </c>
    </row>
    <row r="6102" spans="1:4">
      <c r="A6102" s="462">
        <v>100776</v>
      </c>
      <c r="B6102" s="276" t="s">
        <v>6093</v>
      </c>
      <c r="C6102" s="462" t="s">
        <v>44</v>
      </c>
      <c r="D6102" s="463">
        <v>105554</v>
      </c>
    </row>
    <row r="6103" spans="1:4">
      <c r="A6103" s="462">
        <v>100777</v>
      </c>
      <c r="B6103" s="276" t="s">
        <v>6094</v>
      </c>
      <c r="C6103" s="462" t="s">
        <v>27</v>
      </c>
      <c r="D6103" s="463">
        <v>0</v>
      </c>
    </row>
    <row r="6104" spans="1:4">
      <c r="A6104" s="462">
        <v>100778</v>
      </c>
      <c r="B6104" s="276" t="s">
        <v>6095</v>
      </c>
      <c r="C6104" s="462" t="s">
        <v>1934</v>
      </c>
      <c r="D6104" s="463">
        <v>800000</v>
      </c>
    </row>
    <row r="6105" spans="1:4">
      <c r="A6105" s="462">
        <v>100779</v>
      </c>
      <c r="B6105" s="276" t="s">
        <v>6096</v>
      </c>
      <c r="C6105" s="462" t="s">
        <v>27</v>
      </c>
      <c r="D6105" s="463">
        <v>24864</v>
      </c>
    </row>
    <row r="6106" spans="1:4">
      <c r="A6106" s="462">
        <v>100780</v>
      </c>
      <c r="B6106" s="276" t="s">
        <v>6097</v>
      </c>
      <c r="C6106" s="462" t="s">
        <v>27</v>
      </c>
      <c r="D6106" s="463">
        <v>41650</v>
      </c>
    </row>
    <row r="6107" spans="1:4">
      <c r="A6107" s="462">
        <v>100781</v>
      </c>
      <c r="B6107" s="276" t="s">
        <v>6098</v>
      </c>
      <c r="C6107" s="462" t="s">
        <v>27</v>
      </c>
      <c r="D6107" s="463">
        <v>10578.01</v>
      </c>
    </row>
    <row r="6108" spans="1:4">
      <c r="A6108" s="462">
        <v>100782</v>
      </c>
      <c r="B6108" s="276" t="s">
        <v>6099</v>
      </c>
      <c r="C6108" s="462" t="s">
        <v>27</v>
      </c>
      <c r="D6108" s="463">
        <v>36967</v>
      </c>
    </row>
    <row r="6109" spans="1:4">
      <c r="A6109" s="462">
        <v>100783</v>
      </c>
      <c r="B6109" s="276" t="s">
        <v>6100</v>
      </c>
      <c r="C6109" s="462" t="s">
        <v>27</v>
      </c>
      <c r="D6109" s="463">
        <v>36967</v>
      </c>
    </row>
    <row r="6110" spans="1:4">
      <c r="A6110" s="462">
        <v>100784</v>
      </c>
      <c r="B6110" s="276" t="s">
        <v>6101</v>
      </c>
      <c r="C6110" s="462" t="s">
        <v>27</v>
      </c>
      <c r="D6110" s="463">
        <v>58283</v>
      </c>
    </row>
    <row r="6111" spans="1:4">
      <c r="A6111" s="462">
        <v>100785</v>
      </c>
      <c r="B6111" s="276" t="s">
        <v>6102</v>
      </c>
      <c r="C6111" s="462" t="s">
        <v>27</v>
      </c>
      <c r="D6111" s="463">
        <v>67264</v>
      </c>
    </row>
    <row r="6112" spans="1:4">
      <c r="A6112" s="462">
        <v>100786</v>
      </c>
      <c r="B6112" s="276" t="s">
        <v>6103</v>
      </c>
      <c r="C6112" s="462" t="s">
        <v>27</v>
      </c>
      <c r="D6112" s="463">
        <v>34737</v>
      </c>
    </row>
    <row r="6113" spans="1:4">
      <c r="A6113" s="462">
        <v>100787</v>
      </c>
      <c r="B6113" s="276" t="s">
        <v>6104</v>
      </c>
      <c r="C6113" s="462" t="s">
        <v>27</v>
      </c>
      <c r="D6113" s="463">
        <v>16296</v>
      </c>
    </row>
    <row r="6114" spans="1:4">
      <c r="A6114" s="462">
        <v>100788</v>
      </c>
      <c r="B6114" s="276" t="s">
        <v>6105</v>
      </c>
      <c r="C6114" s="462" t="s">
        <v>27</v>
      </c>
      <c r="D6114" s="463">
        <v>59475</v>
      </c>
    </row>
    <row r="6115" spans="1:4">
      <c r="A6115" s="462">
        <v>100789</v>
      </c>
      <c r="B6115" s="276" t="s">
        <v>6106</v>
      </c>
      <c r="C6115" s="462" t="s">
        <v>27</v>
      </c>
      <c r="D6115" s="463">
        <v>30552</v>
      </c>
    </row>
    <row r="6116" spans="1:4">
      <c r="A6116" s="462">
        <v>100790</v>
      </c>
      <c r="B6116" s="276" t="s">
        <v>6107</v>
      </c>
      <c r="C6116" s="462" t="s">
        <v>27</v>
      </c>
      <c r="D6116" s="463">
        <v>209396</v>
      </c>
    </row>
    <row r="6117" spans="1:4">
      <c r="A6117" s="462">
        <v>100791</v>
      </c>
      <c r="B6117" s="276" t="s">
        <v>6108</v>
      </c>
      <c r="C6117" s="462" t="s">
        <v>27</v>
      </c>
      <c r="D6117" s="463">
        <v>42247</v>
      </c>
    </row>
    <row r="6118" spans="1:4">
      <c r="A6118" s="462">
        <v>100792</v>
      </c>
      <c r="B6118" s="276" t="s">
        <v>6109</v>
      </c>
      <c r="C6118" s="462" t="s">
        <v>27</v>
      </c>
      <c r="D6118" s="463">
        <v>40214</v>
      </c>
    </row>
    <row r="6119" spans="1:4">
      <c r="A6119" s="462">
        <v>100793</v>
      </c>
      <c r="B6119" s="276" t="s">
        <v>6110</v>
      </c>
      <c r="C6119" s="462" t="s">
        <v>27</v>
      </c>
      <c r="D6119" s="463">
        <v>26972</v>
      </c>
    </row>
    <row r="6120" spans="1:4">
      <c r="A6120" s="462">
        <v>100794</v>
      </c>
      <c r="B6120" s="276" t="s">
        <v>6111</v>
      </c>
      <c r="C6120" s="462" t="s">
        <v>27</v>
      </c>
      <c r="D6120" s="463">
        <v>36874</v>
      </c>
    </row>
    <row r="6121" spans="1:4">
      <c r="A6121" s="462">
        <v>100795</v>
      </c>
      <c r="B6121" s="276" t="s">
        <v>6112</v>
      </c>
      <c r="C6121" s="462" t="s">
        <v>27</v>
      </c>
      <c r="D6121" s="463">
        <v>34221</v>
      </c>
    </row>
    <row r="6122" spans="1:4">
      <c r="A6122" s="462">
        <v>100796</v>
      </c>
      <c r="B6122" s="276" t="s">
        <v>6112</v>
      </c>
      <c r="C6122" s="462" t="s">
        <v>27</v>
      </c>
      <c r="D6122" s="463">
        <v>34221</v>
      </c>
    </row>
    <row r="6123" spans="1:4">
      <c r="A6123" s="462">
        <v>100797</v>
      </c>
      <c r="B6123" s="276" t="s">
        <v>6113</v>
      </c>
      <c r="C6123" s="462" t="s">
        <v>27</v>
      </c>
      <c r="D6123" s="463">
        <v>12550</v>
      </c>
    </row>
    <row r="6124" spans="1:4">
      <c r="A6124" s="462">
        <v>100798</v>
      </c>
      <c r="B6124" s="276" t="s">
        <v>6114</v>
      </c>
      <c r="C6124" s="462" t="s">
        <v>27</v>
      </c>
      <c r="D6124" s="463">
        <v>28486</v>
      </c>
    </row>
    <row r="6125" spans="1:4">
      <c r="A6125" s="462">
        <v>100799</v>
      </c>
      <c r="B6125" s="276" t="s">
        <v>6115</v>
      </c>
      <c r="C6125" s="462" t="s">
        <v>27</v>
      </c>
      <c r="D6125" s="463">
        <v>41526</v>
      </c>
    </row>
    <row r="6126" spans="1:4">
      <c r="A6126" s="462">
        <v>100800</v>
      </c>
      <c r="B6126" s="276" t="s">
        <v>6116</v>
      </c>
      <c r="C6126" s="462" t="s">
        <v>27</v>
      </c>
      <c r="D6126" s="463">
        <v>22170</v>
      </c>
    </row>
    <row r="6127" spans="1:4">
      <c r="A6127" s="462">
        <v>100801</v>
      </c>
      <c r="B6127" s="276" t="s">
        <v>6117</v>
      </c>
      <c r="C6127" s="462" t="s">
        <v>27</v>
      </c>
      <c r="D6127" s="463">
        <v>37964</v>
      </c>
    </row>
    <row r="6128" spans="1:4">
      <c r="A6128" s="462">
        <v>100802</v>
      </c>
      <c r="B6128" s="276" t="s">
        <v>6118</v>
      </c>
      <c r="C6128" s="462" t="s">
        <v>27</v>
      </c>
      <c r="D6128" s="463">
        <v>42837</v>
      </c>
    </row>
    <row r="6129" spans="1:4">
      <c r="A6129" s="462">
        <v>100803</v>
      </c>
      <c r="B6129" s="276" t="s">
        <v>6119</v>
      </c>
      <c r="C6129" s="462" t="s">
        <v>27</v>
      </c>
      <c r="D6129" s="463">
        <v>31065</v>
      </c>
    </row>
    <row r="6130" spans="1:4">
      <c r="A6130" s="462">
        <v>100804</v>
      </c>
      <c r="B6130" s="276" t="s">
        <v>6120</v>
      </c>
      <c r="C6130" s="462" t="s">
        <v>27</v>
      </c>
      <c r="D6130" s="463">
        <v>752000</v>
      </c>
    </row>
    <row r="6131" spans="1:4">
      <c r="A6131" s="462">
        <v>100805</v>
      </c>
      <c r="B6131" s="276" t="s">
        <v>6121</v>
      </c>
      <c r="C6131" s="462" t="s">
        <v>1122</v>
      </c>
      <c r="D6131" s="463">
        <v>159758.73000000001</v>
      </c>
    </row>
    <row r="6132" spans="1:4">
      <c r="A6132" s="462">
        <v>100806</v>
      </c>
      <c r="B6132" s="276" t="s">
        <v>6122</v>
      </c>
      <c r="C6132" s="462" t="s">
        <v>1122</v>
      </c>
      <c r="D6132" s="463">
        <v>183710</v>
      </c>
    </row>
    <row r="6133" spans="1:4">
      <c r="A6133" s="462">
        <v>100807</v>
      </c>
      <c r="B6133" s="276" t="s">
        <v>6123</v>
      </c>
      <c r="C6133" s="462" t="s">
        <v>1122</v>
      </c>
      <c r="D6133" s="463">
        <v>179336</v>
      </c>
    </row>
    <row r="6134" spans="1:4">
      <c r="A6134" s="462">
        <v>100808</v>
      </c>
      <c r="B6134" s="276" t="s">
        <v>6124</v>
      </c>
      <c r="C6134" s="462" t="s">
        <v>27</v>
      </c>
      <c r="D6134" s="463">
        <v>21777</v>
      </c>
    </row>
    <row r="6135" spans="1:4">
      <c r="A6135" s="462">
        <v>100809</v>
      </c>
      <c r="B6135" s="276" t="s">
        <v>6125</v>
      </c>
      <c r="C6135" s="462" t="s">
        <v>27</v>
      </c>
      <c r="D6135" s="463">
        <v>19901</v>
      </c>
    </row>
    <row r="6136" spans="1:4">
      <c r="A6136" s="462">
        <v>100810</v>
      </c>
      <c r="B6136" s="276" t="s">
        <v>6126</v>
      </c>
      <c r="C6136" s="462" t="s">
        <v>27</v>
      </c>
      <c r="D6136" s="463">
        <v>82384</v>
      </c>
    </row>
    <row r="6137" spans="1:4">
      <c r="A6137" s="462">
        <v>100811</v>
      </c>
      <c r="B6137" s="276" t="s">
        <v>6127</v>
      </c>
      <c r="C6137" s="462" t="s">
        <v>27</v>
      </c>
      <c r="D6137" s="463">
        <v>6722</v>
      </c>
    </row>
    <row r="6138" spans="1:4">
      <c r="A6138" s="462">
        <v>100812</v>
      </c>
      <c r="B6138" s="276" t="s">
        <v>6128</v>
      </c>
      <c r="C6138" s="462" t="s">
        <v>27</v>
      </c>
      <c r="D6138" s="463">
        <v>0</v>
      </c>
    </row>
    <row r="6139" spans="1:4">
      <c r="A6139" s="462">
        <v>100813</v>
      </c>
      <c r="B6139" s="276" t="s">
        <v>6129</v>
      </c>
      <c r="C6139" s="462" t="s">
        <v>27</v>
      </c>
      <c r="D6139" s="463">
        <v>1584</v>
      </c>
    </row>
    <row r="6140" spans="1:4">
      <c r="A6140" s="462">
        <v>100814</v>
      </c>
      <c r="B6140" s="276" t="s">
        <v>6130</v>
      </c>
      <c r="C6140" s="462" t="s">
        <v>27</v>
      </c>
      <c r="D6140" s="463">
        <v>1602</v>
      </c>
    </row>
    <row r="6141" spans="1:4">
      <c r="A6141" s="462">
        <v>100815</v>
      </c>
      <c r="B6141" s="276" t="s">
        <v>6131</v>
      </c>
      <c r="C6141" s="462" t="s">
        <v>27</v>
      </c>
      <c r="D6141" s="463">
        <v>0</v>
      </c>
    </row>
    <row r="6142" spans="1:4">
      <c r="A6142" s="462">
        <v>100816</v>
      </c>
      <c r="B6142" s="276" t="s">
        <v>6132</v>
      </c>
      <c r="C6142" s="462" t="s">
        <v>89</v>
      </c>
      <c r="D6142" s="463">
        <v>0</v>
      </c>
    </row>
    <row r="6143" spans="1:4">
      <c r="A6143" s="462">
        <v>100817</v>
      </c>
      <c r="B6143" s="276" t="s">
        <v>6133</v>
      </c>
      <c r="C6143" s="462" t="s">
        <v>27</v>
      </c>
      <c r="D6143" s="463">
        <v>0</v>
      </c>
    </row>
    <row r="6144" spans="1:4">
      <c r="A6144" s="462">
        <v>100818</v>
      </c>
      <c r="B6144" s="276" t="s">
        <v>6134</v>
      </c>
      <c r="C6144" s="462" t="s">
        <v>32</v>
      </c>
      <c r="D6144" s="463">
        <v>3032</v>
      </c>
    </row>
    <row r="6145" spans="1:4">
      <c r="A6145" s="462">
        <v>100819</v>
      </c>
      <c r="B6145" s="276" t="s">
        <v>6135</v>
      </c>
      <c r="C6145" s="462" t="s">
        <v>27</v>
      </c>
      <c r="D6145" s="463">
        <v>4370</v>
      </c>
    </row>
    <row r="6146" spans="1:4">
      <c r="A6146" s="462">
        <v>100822</v>
      </c>
      <c r="B6146" s="276" t="s">
        <v>6136</v>
      </c>
      <c r="C6146" s="462" t="s">
        <v>148</v>
      </c>
      <c r="D6146" s="463">
        <v>0</v>
      </c>
    </row>
    <row r="6147" spans="1:4">
      <c r="A6147" s="462">
        <v>100823</v>
      </c>
      <c r="B6147" s="276" t="s">
        <v>6137</v>
      </c>
      <c r="C6147" s="462" t="s">
        <v>27</v>
      </c>
      <c r="D6147" s="463">
        <v>0</v>
      </c>
    </row>
    <row r="6148" spans="1:4">
      <c r="A6148" s="462">
        <v>100824</v>
      </c>
      <c r="B6148" s="276" t="s">
        <v>6138</v>
      </c>
      <c r="C6148" s="462" t="s">
        <v>27</v>
      </c>
      <c r="D6148" s="463">
        <v>0</v>
      </c>
    </row>
    <row r="6149" spans="1:4">
      <c r="A6149" s="462">
        <v>100825</v>
      </c>
      <c r="B6149" s="276" t="s">
        <v>6139</v>
      </c>
      <c r="C6149" s="462" t="s">
        <v>27</v>
      </c>
      <c r="D6149" s="463">
        <v>0</v>
      </c>
    </row>
    <row r="6150" spans="1:4">
      <c r="A6150" s="462">
        <v>100826</v>
      </c>
      <c r="B6150" s="276" t="s">
        <v>6140</v>
      </c>
      <c r="C6150" s="462" t="s">
        <v>27</v>
      </c>
      <c r="D6150" s="463">
        <v>209840</v>
      </c>
    </row>
    <row r="6151" spans="1:4">
      <c r="A6151" s="462">
        <v>100827</v>
      </c>
      <c r="B6151" s="276" t="s">
        <v>6141</v>
      </c>
      <c r="C6151" s="462" t="s">
        <v>27</v>
      </c>
      <c r="D6151" s="463">
        <v>0</v>
      </c>
    </row>
    <row r="6152" spans="1:4">
      <c r="A6152" s="462">
        <v>100828</v>
      </c>
      <c r="B6152" s="276" t="s">
        <v>6142</v>
      </c>
      <c r="C6152" s="462" t="s">
        <v>27</v>
      </c>
      <c r="D6152" s="463">
        <v>144199</v>
      </c>
    </row>
    <row r="6153" spans="1:4">
      <c r="A6153" s="462">
        <v>100829</v>
      </c>
      <c r="B6153" s="276" t="s">
        <v>6143</v>
      </c>
      <c r="C6153" s="462" t="s">
        <v>27</v>
      </c>
      <c r="D6153" s="463">
        <v>55501</v>
      </c>
    </row>
    <row r="6154" spans="1:4">
      <c r="A6154" s="462">
        <v>100830</v>
      </c>
      <c r="B6154" s="276" t="s">
        <v>6144</v>
      </c>
      <c r="C6154" s="462" t="s">
        <v>27</v>
      </c>
      <c r="D6154" s="463">
        <v>72488.86</v>
      </c>
    </row>
    <row r="6155" spans="1:4">
      <c r="A6155" s="462">
        <v>100831</v>
      </c>
      <c r="B6155" s="276" t="s">
        <v>6145</v>
      </c>
      <c r="C6155" s="462" t="s">
        <v>27</v>
      </c>
      <c r="D6155" s="463">
        <v>16754514</v>
      </c>
    </row>
    <row r="6156" spans="1:4">
      <c r="A6156" s="462">
        <v>100832</v>
      </c>
      <c r="B6156" s="276" t="s">
        <v>6146</v>
      </c>
      <c r="C6156" s="462" t="s">
        <v>27</v>
      </c>
      <c r="D6156" s="463">
        <v>0</v>
      </c>
    </row>
    <row r="6157" spans="1:4">
      <c r="A6157" s="462">
        <v>100833</v>
      </c>
      <c r="B6157" s="276" t="s">
        <v>6147</v>
      </c>
      <c r="C6157" s="462" t="s">
        <v>27</v>
      </c>
      <c r="D6157" s="463">
        <v>0</v>
      </c>
    </row>
    <row r="6158" spans="1:4">
      <c r="A6158" s="462">
        <v>100834</v>
      </c>
      <c r="B6158" s="276" t="s">
        <v>6148</v>
      </c>
      <c r="C6158" s="462" t="s">
        <v>211</v>
      </c>
      <c r="D6158" s="463">
        <v>0</v>
      </c>
    </row>
    <row r="6159" spans="1:4">
      <c r="A6159" s="462">
        <v>100836</v>
      </c>
      <c r="B6159" s="276" t="s">
        <v>6149</v>
      </c>
      <c r="C6159" s="462" t="s">
        <v>27</v>
      </c>
      <c r="D6159" s="463">
        <v>7635</v>
      </c>
    </row>
    <row r="6160" spans="1:4">
      <c r="A6160" s="462">
        <v>100837</v>
      </c>
      <c r="B6160" s="276" t="s">
        <v>6150</v>
      </c>
      <c r="C6160" s="462" t="s">
        <v>998</v>
      </c>
      <c r="D6160" s="463">
        <v>0</v>
      </c>
    </row>
    <row r="6161" spans="1:4">
      <c r="A6161" s="462">
        <v>100838</v>
      </c>
      <c r="B6161" s="276" t="s">
        <v>6151</v>
      </c>
      <c r="C6161" s="462" t="s">
        <v>27</v>
      </c>
      <c r="D6161" s="463">
        <v>0</v>
      </c>
    </row>
    <row r="6162" spans="1:4">
      <c r="A6162" s="462">
        <v>100839</v>
      </c>
      <c r="B6162" s="276" t="s">
        <v>6152</v>
      </c>
      <c r="C6162" s="462" t="s">
        <v>310</v>
      </c>
      <c r="D6162" s="463">
        <v>31173.84</v>
      </c>
    </row>
    <row r="6163" spans="1:4">
      <c r="A6163" s="462">
        <v>100840</v>
      </c>
      <c r="B6163" s="276" t="s">
        <v>6153</v>
      </c>
      <c r="C6163" s="462" t="s">
        <v>30</v>
      </c>
      <c r="D6163" s="463">
        <v>11802</v>
      </c>
    </row>
    <row r="6164" spans="1:4">
      <c r="A6164" s="462">
        <v>100841</v>
      </c>
      <c r="B6164" s="276" t="s">
        <v>6154</v>
      </c>
      <c r="C6164" s="462" t="s">
        <v>27</v>
      </c>
      <c r="D6164" s="463">
        <v>3232</v>
      </c>
    </row>
    <row r="6165" spans="1:4">
      <c r="A6165" s="462">
        <v>100842</v>
      </c>
      <c r="B6165" s="276" t="s">
        <v>6155</v>
      </c>
      <c r="C6165" s="462" t="s">
        <v>27</v>
      </c>
      <c r="D6165" s="463">
        <v>4127</v>
      </c>
    </row>
    <row r="6166" spans="1:4">
      <c r="A6166" s="462">
        <v>100843</v>
      </c>
      <c r="B6166" s="276" t="s">
        <v>6156</v>
      </c>
      <c r="C6166" s="462" t="s">
        <v>89</v>
      </c>
      <c r="D6166" s="463">
        <v>7401</v>
      </c>
    </row>
    <row r="6167" spans="1:4">
      <c r="A6167" s="462">
        <v>100844</v>
      </c>
      <c r="B6167" s="276" t="s">
        <v>6157</v>
      </c>
      <c r="C6167" s="462" t="s">
        <v>83</v>
      </c>
      <c r="D6167" s="463">
        <v>74713</v>
      </c>
    </row>
    <row r="6168" spans="1:4">
      <c r="A6168" s="462">
        <v>100845</v>
      </c>
      <c r="B6168" s="276" t="s">
        <v>6158</v>
      </c>
      <c r="C6168" s="462" t="s">
        <v>211</v>
      </c>
      <c r="D6168" s="463">
        <v>0</v>
      </c>
    </row>
    <row r="6169" spans="1:4">
      <c r="A6169" s="462">
        <v>100846</v>
      </c>
      <c r="B6169" s="276" t="s">
        <v>6159</v>
      </c>
      <c r="C6169" s="462" t="s">
        <v>211</v>
      </c>
      <c r="D6169" s="463">
        <v>0</v>
      </c>
    </row>
    <row r="6170" spans="1:4">
      <c r="A6170" s="462">
        <v>100847</v>
      </c>
      <c r="B6170" s="276" t="s">
        <v>6160</v>
      </c>
      <c r="C6170" s="462" t="s">
        <v>211</v>
      </c>
      <c r="D6170" s="463">
        <v>0</v>
      </c>
    </row>
    <row r="6171" spans="1:4">
      <c r="A6171" s="462">
        <v>100848</v>
      </c>
      <c r="B6171" s="276" t="s">
        <v>6161</v>
      </c>
      <c r="C6171" s="462" t="s">
        <v>211</v>
      </c>
      <c r="D6171" s="463">
        <v>0</v>
      </c>
    </row>
    <row r="6172" spans="1:4">
      <c r="A6172" s="462">
        <v>100849</v>
      </c>
      <c r="B6172" s="276" t="s">
        <v>6162</v>
      </c>
      <c r="C6172" s="462" t="s">
        <v>211</v>
      </c>
      <c r="D6172" s="463">
        <v>2434264</v>
      </c>
    </row>
    <row r="6173" spans="1:4">
      <c r="A6173" s="462">
        <v>100850</v>
      </c>
      <c r="B6173" s="276" t="s">
        <v>6163</v>
      </c>
      <c r="C6173" s="462" t="s">
        <v>211</v>
      </c>
      <c r="D6173" s="463">
        <v>1382631.07</v>
      </c>
    </row>
    <row r="6174" spans="1:4">
      <c r="A6174" s="462">
        <v>100851</v>
      </c>
      <c r="B6174" s="276" t="s">
        <v>6164</v>
      </c>
      <c r="C6174" s="462" t="s">
        <v>148</v>
      </c>
      <c r="D6174" s="463">
        <v>0</v>
      </c>
    </row>
    <row r="6175" spans="1:4">
      <c r="A6175" s="462">
        <v>100852</v>
      </c>
      <c r="B6175" s="276" t="s">
        <v>6165</v>
      </c>
      <c r="C6175" s="462" t="s">
        <v>27</v>
      </c>
      <c r="D6175" s="463">
        <v>1300000</v>
      </c>
    </row>
    <row r="6176" spans="1:4">
      <c r="A6176" s="462">
        <v>100853</v>
      </c>
      <c r="B6176" s="276" t="s">
        <v>6166</v>
      </c>
      <c r="C6176" s="462" t="s">
        <v>27</v>
      </c>
      <c r="D6176" s="463">
        <v>424646.07</v>
      </c>
    </row>
    <row r="6177" spans="1:4">
      <c r="A6177" s="462">
        <v>100854</v>
      </c>
      <c r="B6177" s="276" t="s">
        <v>6167</v>
      </c>
      <c r="C6177" s="462" t="s">
        <v>27</v>
      </c>
      <c r="D6177" s="463">
        <v>33734</v>
      </c>
    </row>
    <row r="6178" spans="1:4">
      <c r="A6178" s="462">
        <v>100855</v>
      </c>
      <c r="B6178" s="276" t="s">
        <v>6168</v>
      </c>
      <c r="C6178" s="462" t="s">
        <v>211</v>
      </c>
      <c r="D6178" s="463">
        <v>11608601</v>
      </c>
    </row>
    <row r="6179" spans="1:4">
      <c r="A6179" s="462">
        <v>100856</v>
      </c>
      <c r="B6179" s="276" t="s">
        <v>6169</v>
      </c>
      <c r="C6179" s="462" t="s">
        <v>27</v>
      </c>
      <c r="D6179" s="463">
        <v>138037</v>
      </c>
    </row>
    <row r="6180" spans="1:4">
      <c r="A6180" s="462">
        <v>100857</v>
      </c>
      <c r="B6180" s="276" t="s">
        <v>6170</v>
      </c>
      <c r="C6180" s="462" t="s">
        <v>30</v>
      </c>
      <c r="D6180" s="463">
        <v>259098</v>
      </c>
    </row>
    <row r="6181" spans="1:4">
      <c r="A6181" s="462">
        <v>100858</v>
      </c>
      <c r="B6181" s="276" t="s">
        <v>6171</v>
      </c>
      <c r="C6181" s="462" t="s">
        <v>30</v>
      </c>
      <c r="D6181" s="463">
        <v>315737</v>
      </c>
    </row>
    <row r="6182" spans="1:4">
      <c r="A6182" s="462">
        <v>100859</v>
      </c>
      <c r="B6182" s="276" t="s">
        <v>6172</v>
      </c>
      <c r="C6182" s="462" t="s">
        <v>27</v>
      </c>
      <c r="D6182" s="463">
        <v>111723</v>
      </c>
    </row>
    <row r="6183" spans="1:4">
      <c r="A6183" s="462">
        <v>100860</v>
      </c>
      <c r="B6183" s="276" t="s">
        <v>6173</v>
      </c>
      <c r="C6183" s="462" t="s">
        <v>27</v>
      </c>
      <c r="D6183" s="463">
        <v>173043.31</v>
      </c>
    </row>
    <row r="6184" spans="1:4">
      <c r="A6184" s="462">
        <v>100861</v>
      </c>
      <c r="B6184" s="276" t="s">
        <v>6174</v>
      </c>
      <c r="C6184" s="462" t="s">
        <v>30</v>
      </c>
      <c r="D6184" s="463">
        <v>149778.01</v>
      </c>
    </row>
    <row r="6185" spans="1:4">
      <c r="A6185" s="462">
        <v>100862</v>
      </c>
      <c r="B6185" s="276" t="s">
        <v>6175</v>
      </c>
      <c r="C6185" s="462" t="s">
        <v>27</v>
      </c>
      <c r="D6185" s="463">
        <v>108771</v>
      </c>
    </row>
    <row r="6186" spans="1:4">
      <c r="A6186" s="462">
        <v>100863</v>
      </c>
      <c r="B6186" s="276" t="s">
        <v>6176</v>
      </c>
      <c r="C6186" s="462" t="s">
        <v>27</v>
      </c>
      <c r="D6186" s="463">
        <v>284269</v>
      </c>
    </row>
    <row r="6187" spans="1:4">
      <c r="A6187" s="462">
        <v>100864</v>
      </c>
      <c r="B6187" s="276" t="s">
        <v>6177</v>
      </c>
      <c r="C6187" s="462" t="s">
        <v>27</v>
      </c>
      <c r="D6187" s="463">
        <v>47005</v>
      </c>
    </row>
    <row r="6188" spans="1:4">
      <c r="A6188" s="462">
        <v>100865</v>
      </c>
      <c r="B6188" s="276" t="s">
        <v>6178</v>
      </c>
      <c r="C6188" s="462" t="s">
        <v>60</v>
      </c>
      <c r="D6188" s="463">
        <v>2618</v>
      </c>
    </row>
    <row r="6189" spans="1:4">
      <c r="A6189" s="462">
        <v>100866</v>
      </c>
      <c r="B6189" s="276" t="s">
        <v>6179</v>
      </c>
      <c r="C6189" s="462" t="s">
        <v>27</v>
      </c>
      <c r="D6189" s="463">
        <v>1055778</v>
      </c>
    </row>
    <row r="6190" spans="1:4">
      <c r="A6190" s="462">
        <v>100867</v>
      </c>
      <c r="B6190" s="276" t="s">
        <v>6180</v>
      </c>
      <c r="C6190" s="462" t="s">
        <v>27</v>
      </c>
      <c r="D6190" s="463">
        <v>0</v>
      </c>
    </row>
    <row r="6191" spans="1:4">
      <c r="A6191" s="462">
        <v>100868</v>
      </c>
      <c r="B6191" s="276" t="s">
        <v>6181</v>
      </c>
      <c r="C6191" s="462" t="s">
        <v>27</v>
      </c>
      <c r="D6191" s="463">
        <v>0</v>
      </c>
    </row>
    <row r="6192" spans="1:4">
      <c r="A6192" s="462">
        <v>100869</v>
      </c>
      <c r="B6192" s="276" t="s">
        <v>6182</v>
      </c>
      <c r="C6192" s="462" t="s">
        <v>27</v>
      </c>
      <c r="D6192" s="463">
        <v>0</v>
      </c>
    </row>
    <row r="6193" spans="1:4">
      <c r="A6193" s="462">
        <v>100870</v>
      </c>
      <c r="B6193" s="276" t="s">
        <v>6183</v>
      </c>
      <c r="C6193" s="462" t="s">
        <v>27</v>
      </c>
      <c r="D6193" s="463">
        <v>0</v>
      </c>
    </row>
    <row r="6194" spans="1:4">
      <c r="A6194" s="462">
        <v>100871</v>
      </c>
      <c r="B6194" s="276" t="s">
        <v>6184</v>
      </c>
      <c r="C6194" s="462" t="s">
        <v>27</v>
      </c>
      <c r="D6194" s="463">
        <v>489097</v>
      </c>
    </row>
    <row r="6195" spans="1:4">
      <c r="A6195" s="462">
        <v>100872</v>
      </c>
      <c r="B6195" s="276" t="s">
        <v>6185</v>
      </c>
      <c r="C6195" s="462" t="s">
        <v>27</v>
      </c>
      <c r="D6195" s="463">
        <v>358671</v>
      </c>
    </row>
    <row r="6196" spans="1:4">
      <c r="A6196" s="462">
        <v>100873</v>
      </c>
      <c r="B6196" s="276" t="s">
        <v>6186</v>
      </c>
      <c r="C6196" s="462" t="s">
        <v>27</v>
      </c>
      <c r="D6196" s="463">
        <v>106642</v>
      </c>
    </row>
    <row r="6197" spans="1:4">
      <c r="A6197" s="462">
        <v>100874</v>
      </c>
      <c r="B6197" s="276" t="s">
        <v>6187</v>
      </c>
      <c r="C6197" s="462" t="s">
        <v>27</v>
      </c>
      <c r="D6197" s="463">
        <v>100404</v>
      </c>
    </row>
    <row r="6198" spans="1:4">
      <c r="A6198" s="462">
        <v>100875</v>
      </c>
      <c r="B6198" s="276" t="s">
        <v>6188</v>
      </c>
      <c r="C6198" s="462" t="s">
        <v>27</v>
      </c>
      <c r="D6198" s="463">
        <v>16739</v>
      </c>
    </row>
    <row r="6199" spans="1:4">
      <c r="A6199" s="462">
        <v>100876</v>
      </c>
      <c r="B6199" s="276" t="s">
        <v>6189</v>
      </c>
      <c r="C6199" s="462" t="s">
        <v>27</v>
      </c>
      <c r="D6199" s="463">
        <v>48128.11</v>
      </c>
    </row>
    <row r="6200" spans="1:4">
      <c r="A6200" s="462">
        <v>100877</v>
      </c>
      <c r="B6200" s="276" t="s">
        <v>6190</v>
      </c>
      <c r="C6200" s="462" t="s">
        <v>27</v>
      </c>
      <c r="D6200" s="463">
        <v>42427</v>
      </c>
    </row>
    <row r="6201" spans="1:4">
      <c r="A6201" s="462">
        <v>100878</v>
      </c>
      <c r="B6201" s="276" t="s">
        <v>6191</v>
      </c>
      <c r="C6201" s="462" t="s">
        <v>27</v>
      </c>
      <c r="D6201" s="463">
        <v>91939</v>
      </c>
    </row>
    <row r="6202" spans="1:4">
      <c r="A6202" s="462">
        <v>100879</v>
      </c>
      <c r="B6202" s="276" t="s">
        <v>6192</v>
      </c>
      <c r="C6202" s="462" t="s">
        <v>27</v>
      </c>
      <c r="D6202" s="463">
        <v>288862</v>
      </c>
    </row>
    <row r="6203" spans="1:4">
      <c r="A6203" s="462">
        <v>100880</v>
      </c>
      <c r="B6203" s="276" t="s">
        <v>6193</v>
      </c>
      <c r="C6203" s="462" t="s">
        <v>27</v>
      </c>
      <c r="D6203" s="463">
        <v>435861</v>
      </c>
    </row>
    <row r="6204" spans="1:4">
      <c r="A6204" s="462">
        <v>100881</v>
      </c>
      <c r="B6204" s="276" t="s">
        <v>6194</v>
      </c>
      <c r="C6204" s="462" t="s">
        <v>27</v>
      </c>
      <c r="D6204" s="463">
        <v>196261</v>
      </c>
    </row>
    <row r="6205" spans="1:4">
      <c r="A6205" s="462">
        <v>100882</v>
      </c>
      <c r="B6205" s="276" t="s">
        <v>6195</v>
      </c>
      <c r="C6205" s="462" t="s">
        <v>27</v>
      </c>
      <c r="D6205" s="463">
        <v>130426</v>
      </c>
    </row>
    <row r="6206" spans="1:4">
      <c r="A6206" s="462">
        <v>100883</v>
      </c>
      <c r="B6206" s="276" t="s">
        <v>6196</v>
      </c>
      <c r="C6206" s="462" t="s">
        <v>27</v>
      </c>
      <c r="D6206" s="463">
        <v>510370</v>
      </c>
    </row>
    <row r="6207" spans="1:4">
      <c r="A6207" s="462">
        <v>100884</v>
      </c>
      <c r="B6207" s="276" t="s">
        <v>6197</v>
      </c>
      <c r="C6207" s="462" t="s">
        <v>27</v>
      </c>
      <c r="D6207" s="463">
        <v>128987</v>
      </c>
    </row>
    <row r="6208" spans="1:4">
      <c r="A6208" s="462">
        <v>100885</v>
      </c>
      <c r="B6208" s="276" t="s">
        <v>6198</v>
      </c>
      <c r="C6208" s="462" t="s">
        <v>27</v>
      </c>
      <c r="D6208" s="463">
        <v>107100</v>
      </c>
    </row>
    <row r="6209" spans="1:4">
      <c r="A6209" s="462">
        <v>100886</v>
      </c>
      <c r="B6209" s="276" t="s">
        <v>6199</v>
      </c>
      <c r="C6209" s="462" t="s">
        <v>27</v>
      </c>
      <c r="D6209" s="463">
        <v>0</v>
      </c>
    </row>
    <row r="6210" spans="1:4">
      <c r="A6210" s="462">
        <v>100887</v>
      </c>
      <c r="B6210" s="276" t="s">
        <v>6200</v>
      </c>
      <c r="C6210" s="462" t="s">
        <v>27</v>
      </c>
      <c r="D6210" s="463">
        <v>164141</v>
      </c>
    </row>
    <row r="6211" spans="1:4">
      <c r="A6211" s="462">
        <v>100888</v>
      </c>
      <c r="B6211" s="276" t="s">
        <v>6201</v>
      </c>
      <c r="C6211" s="462" t="s">
        <v>27</v>
      </c>
      <c r="D6211" s="463">
        <v>0</v>
      </c>
    </row>
    <row r="6212" spans="1:4">
      <c r="A6212" s="462">
        <v>100889</v>
      </c>
      <c r="B6212" s="276" t="s">
        <v>6202</v>
      </c>
      <c r="C6212" s="462" t="s">
        <v>27</v>
      </c>
      <c r="D6212" s="463">
        <v>43033</v>
      </c>
    </row>
    <row r="6213" spans="1:4">
      <c r="A6213" s="462">
        <v>100890</v>
      </c>
      <c r="B6213" s="276" t="s">
        <v>6203</v>
      </c>
      <c r="C6213" s="462" t="s">
        <v>27</v>
      </c>
      <c r="D6213" s="463">
        <v>201296</v>
      </c>
    </row>
    <row r="6214" spans="1:4">
      <c r="A6214" s="462">
        <v>100891</v>
      </c>
      <c r="B6214" s="276" t="s">
        <v>6204</v>
      </c>
      <c r="C6214" s="462" t="s">
        <v>27</v>
      </c>
      <c r="D6214" s="463">
        <v>85571.69</v>
      </c>
    </row>
    <row r="6215" spans="1:4">
      <c r="A6215" s="462">
        <v>100892</v>
      </c>
      <c r="B6215" s="276" t="s">
        <v>6205</v>
      </c>
      <c r="C6215" s="462" t="s">
        <v>27</v>
      </c>
      <c r="D6215" s="463">
        <v>129790</v>
      </c>
    </row>
    <row r="6216" spans="1:4">
      <c r="A6216" s="462">
        <v>100893</v>
      </c>
      <c r="B6216" s="276" t="s">
        <v>6206</v>
      </c>
      <c r="C6216" s="462" t="s">
        <v>27</v>
      </c>
      <c r="D6216" s="463">
        <v>0</v>
      </c>
    </row>
    <row r="6217" spans="1:4">
      <c r="A6217" s="462">
        <v>100894</v>
      </c>
      <c r="B6217" s="276" t="s">
        <v>6207</v>
      </c>
      <c r="C6217" s="462" t="s">
        <v>27</v>
      </c>
      <c r="D6217" s="463">
        <v>1026752</v>
      </c>
    </row>
    <row r="6218" spans="1:4">
      <c r="A6218" s="462">
        <v>100895</v>
      </c>
      <c r="B6218" s="276" t="s">
        <v>6208</v>
      </c>
      <c r="C6218" s="462" t="s">
        <v>27</v>
      </c>
      <c r="D6218" s="463">
        <v>97588</v>
      </c>
    </row>
    <row r="6219" spans="1:4">
      <c r="A6219" s="462">
        <v>100896</v>
      </c>
      <c r="B6219" s="276" t="s">
        <v>6209</v>
      </c>
      <c r="C6219" s="462" t="s">
        <v>27</v>
      </c>
      <c r="D6219" s="463">
        <v>69845</v>
      </c>
    </row>
    <row r="6220" spans="1:4">
      <c r="A6220" s="462">
        <v>100897</v>
      </c>
      <c r="B6220" s="276" t="s">
        <v>6210</v>
      </c>
      <c r="C6220" s="462" t="s">
        <v>27</v>
      </c>
      <c r="D6220" s="463">
        <v>223028</v>
      </c>
    </row>
    <row r="6221" spans="1:4">
      <c r="A6221" s="462">
        <v>100898</v>
      </c>
      <c r="B6221" s="276" t="s">
        <v>6211</v>
      </c>
      <c r="C6221" s="462" t="s">
        <v>27</v>
      </c>
      <c r="D6221" s="463">
        <v>40793</v>
      </c>
    </row>
    <row r="6222" spans="1:4">
      <c r="A6222" s="462">
        <v>100899</v>
      </c>
      <c r="B6222" s="276" t="s">
        <v>6212</v>
      </c>
      <c r="C6222" s="462" t="s">
        <v>27</v>
      </c>
      <c r="D6222" s="463">
        <v>4175</v>
      </c>
    </row>
    <row r="6223" spans="1:4">
      <c r="A6223" s="462">
        <v>100900</v>
      </c>
      <c r="B6223" s="276" t="s">
        <v>6213</v>
      </c>
      <c r="C6223" s="462" t="s">
        <v>27</v>
      </c>
      <c r="D6223" s="463">
        <v>92175</v>
      </c>
    </row>
    <row r="6224" spans="1:4">
      <c r="A6224" s="462">
        <v>100901</v>
      </c>
      <c r="B6224" s="276" t="s">
        <v>6214</v>
      </c>
      <c r="C6224" s="462" t="s">
        <v>27</v>
      </c>
      <c r="D6224" s="463">
        <v>15998</v>
      </c>
    </row>
    <row r="6225" spans="1:4">
      <c r="A6225" s="462">
        <v>100902</v>
      </c>
      <c r="B6225" s="276" t="s">
        <v>6215</v>
      </c>
      <c r="C6225" s="462" t="s">
        <v>27</v>
      </c>
      <c r="D6225" s="463">
        <v>69358</v>
      </c>
    </row>
    <row r="6226" spans="1:4">
      <c r="A6226" s="462">
        <v>100903</v>
      </c>
      <c r="B6226" s="276" t="s">
        <v>6216</v>
      </c>
      <c r="C6226" s="462" t="s">
        <v>27</v>
      </c>
      <c r="D6226" s="463">
        <v>131011</v>
      </c>
    </row>
    <row r="6227" spans="1:4">
      <c r="A6227" s="462">
        <v>100904</v>
      </c>
      <c r="B6227" s="276" t="s">
        <v>6217</v>
      </c>
      <c r="C6227" s="462" t="s">
        <v>27</v>
      </c>
      <c r="D6227" s="463">
        <v>135781</v>
      </c>
    </row>
    <row r="6228" spans="1:4">
      <c r="A6228" s="462">
        <v>100905</v>
      </c>
      <c r="B6228" s="276" t="s">
        <v>6218</v>
      </c>
      <c r="C6228" s="462" t="s">
        <v>27</v>
      </c>
      <c r="D6228" s="463">
        <v>40541</v>
      </c>
    </row>
    <row r="6229" spans="1:4">
      <c r="A6229" s="462">
        <v>100906</v>
      </c>
      <c r="B6229" s="276" t="s">
        <v>6219</v>
      </c>
      <c r="C6229" s="462" t="s">
        <v>27</v>
      </c>
      <c r="D6229" s="463">
        <v>115148</v>
      </c>
    </row>
    <row r="6230" spans="1:4">
      <c r="A6230" s="462">
        <v>100907</v>
      </c>
      <c r="B6230" s="276" t="s">
        <v>6220</v>
      </c>
      <c r="C6230" s="462" t="s">
        <v>27</v>
      </c>
      <c r="D6230" s="463">
        <v>193963</v>
      </c>
    </row>
    <row r="6231" spans="1:4">
      <c r="A6231" s="462">
        <v>100908</v>
      </c>
      <c r="B6231" s="276" t="s">
        <v>6221</v>
      </c>
      <c r="C6231" s="462" t="s">
        <v>27</v>
      </c>
      <c r="D6231" s="463">
        <v>0</v>
      </c>
    </row>
    <row r="6232" spans="1:4">
      <c r="A6232" s="462">
        <v>100909</v>
      </c>
      <c r="B6232" s="276" t="s">
        <v>6222</v>
      </c>
      <c r="C6232" s="462" t="s">
        <v>27</v>
      </c>
      <c r="D6232" s="463">
        <v>83942.01</v>
      </c>
    </row>
    <row r="6233" spans="1:4">
      <c r="A6233" s="462">
        <v>100910</v>
      </c>
      <c r="B6233" s="276" t="s">
        <v>6223</v>
      </c>
      <c r="C6233" s="462" t="s">
        <v>27</v>
      </c>
      <c r="D6233" s="463">
        <v>0</v>
      </c>
    </row>
    <row r="6234" spans="1:4">
      <c r="A6234" s="462">
        <v>100911</v>
      </c>
      <c r="B6234" s="276" t="s">
        <v>6224</v>
      </c>
      <c r="C6234" s="462" t="s">
        <v>27</v>
      </c>
      <c r="D6234" s="463">
        <v>555192</v>
      </c>
    </row>
    <row r="6235" spans="1:4">
      <c r="A6235" s="462">
        <v>100912</v>
      </c>
      <c r="B6235" s="276" t="s">
        <v>6225</v>
      </c>
      <c r="C6235" s="462" t="s">
        <v>27</v>
      </c>
      <c r="D6235" s="463">
        <v>393691</v>
      </c>
    </row>
    <row r="6236" spans="1:4">
      <c r="A6236" s="462">
        <v>100913</v>
      </c>
      <c r="B6236" s="276" t="s">
        <v>6226</v>
      </c>
      <c r="C6236" s="462" t="s">
        <v>27</v>
      </c>
      <c r="D6236" s="463">
        <v>40220</v>
      </c>
    </row>
    <row r="6237" spans="1:4">
      <c r="A6237" s="462">
        <v>100914</v>
      </c>
      <c r="B6237" s="276" t="s">
        <v>6227</v>
      </c>
      <c r="C6237" s="462" t="s">
        <v>27</v>
      </c>
      <c r="D6237" s="463">
        <v>35124.879999999997</v>
      </c>
    </row>
    <row r="6238" spans="1:4">
      <c r="A6238" s="462">
        <v>100916</v>
      </c>
      <c r="B6238" s="276" t="s">
        <v>6228</v>
      </c>
      <c r="C6238" s="462" t="s">
        <v>148</v>
      </c>
      <c r="D6238" s="463">
        <v>1338</v>
      </c>
    </row>
    <row r="6239" spans="1:4">
      <c r="A6239" s="462">
        <v>100917</v>
      </c>
      <c r="B6239" s="276" t="s">
        <v>6229</v>
      </c>
      <c r="C6239" s="462" t="s">
        <v>148</v>
      </c>
      <c r="D6239" s="463">
        <v>0</v>
      </c>
    </row>
    <row r="6240" spans="1:4">
      <c r="A6240" s="462">
        <v>100918</v>
      </c>
      <c r="B6240" s="276" t="s">
        <v>6230</v>
      </c>
      <c r="C6240" s="462" t="s">
        <v>148</v>
      </c>
      <c r="D6240" s="463">
        <v>0</v>
      </c>
    </row>
    <row r="6241" spans="1:4">
      <c r="A6241" s="462">
        <v>100919</v>
      </c>
      <c r="B6241" s="276" t="s">
        <v>6231</v>
      </c>
      <c r="C6241" s="462" t="s">
        <v>44</v>
      </c>
      <c r="D6241" s="463">
        <v>0</v>
      </c>
    </row>
    <row r="6242" spans="1:4">
      <c r="A6242" s="462">
        <v>100920</v>
      </c>
      <c r="B6242" s="276" t="s">
        <v>6232</v>
      </c>
      <c r="C6242" s="462" t="s">
        <v>27</v>
      </c>
      <c r="D6242" s="463">
        <v>532837</v>
      </c>
    </row>
    <row r="6243" spans="1:4">
      <c r="A6243" s="462">
        <v>100921</v>
      </c>
      <c r="B6243" s="276" t="s">
        <v>6233</v>
      </c>
      <c r="C6243" s="462" t="s">
        <v>27</v>
      </c>
      <c r="D6243" s="463">
        <v>358547</v>
      </c>
    </row>
    <row r="6244" spans="1:4">
      <c r="A6244" s="462">
        <v>100922</v>
      </c>
      <c r="B6244" s="276" t="s">
        <v>6234</v>
      </c>
      <c r="C6244" s="462" t="s">
        <v>27</v>
      </c>
      <c r="D6244" s="463">
        <v>319765</v>
      </c>
    </row>
    <row r="6245" spans="1:4">
      <c r="A6245" s="462">
        <v>100923</v>
      </c>
      <c r="B6245" s="276" t="s">
        <v>6235</v>
      </c>
      <c r="C6245" s="462" t="s">
        <v>27</v>
      </c>
      <c r="D6245" s="463">
        <v>261852</v>
      </c>
    </row>
    <row r="6246" spans="1:4">
      <c r="A6246" s="462">
        <v>100924</v>
      </c>
      <c r="B6246" s="276" t="s">
        <v>6236</v>
      </c>
      <c r="C6246" s="462" t="s">
        <v>30</v>
      </c>
      <c r="D6246" s="463">
        <v>2953</v>
      </c>
    </row>
    <row r="6247" spans="1:4">
      <c r="A6247" s="462">
        <v>100925</v>
      </c>
      <c r="B6247" s="276" t="s">
        <v>6237</v>
      </c>
      <c r="C6247" s="462" t="s">
        <v>27</v>
      </c>
      <c r="D6247" s="463">
        <v>49206</v>
      </c>
    </row>
    <row r="6248" spans="1:4">
      <c r="A6248" s="462">
        <v>100926</v>
      </c>
      <c r="B6248" s="276" t="s">
        <v>6238</v>
      </c>
      <c r="C6248" s="462" t="s">
        <v>27</v>
      </c>
      <c r="D6248" s="463">
        <v>0</v>
      </c>
    </row>
    <row r="6249" spans="1:4">
      <c r="A6249" s="462">
        <v>100927</v>
      </c>
      <c r="B6249" s="276" t="s">
        <v>6239</v>
      </c>
      <c r="C6249" s="462" t="s">
        <v>27</v>
      </c>
      <c r="D6249" s="463">
        <v>60228.01</v>
      </c>
    </row>
    <row r="6250" spans="1:4">
      <c r="A6250" s="462">
        <v>100928</v>
      </c>
      <c r="B6250" s="276" t="s">
        <v>6240</v>
      </c>
      <c r="C6250" s="462" t="s">
        <v>27</v>
      </c>
      <c r="D6250" s="463">
        <v>0</v>
      </c>
    </row>
    <row r="6251" spans="1:4">
      <c r="A6251" s="462">
        <v>100929</v>
      </c>
      <c r="B6251" s="276" t="s">
        <v>6241</v>
      </c>
      <c r="C6251" s="462" t="s">
        <v>27</v>
      </c>
      <c r="D6251" s="463">
        <v>197312</v>
      </c>
    </row>
    <row r="6252" spans="1:4">
      <c r="A6252" s="462">
        <v>100930</v>
      </c>
      <c r="B6252" s="276" t="s">
        <v>6242</v>
      </c>
      <c r="C6252" s="462" t="s">
        <v>27</v>
      </c>
      <c r="D6252" s="463">
        <v>0</v>
      </c>
    </row>
    <row r="6253" spans="1:4">
      <c r="A6253" s="462">
        <v>100931</v>
      </c>
      <c r="B6253" s="276" t="s">
        <v>6243</v>
      </c>
      <c r="C6253" s="462" t="s">
        <v>27</v>
      </c>
      <c r="D6253" s="463">
        <v>1415613</v>
      </c>
    </row>
    <row r="6254" spans="1:4">
      <c r="A6254" s="462">
        <v>100932</v>
      </c>
      <c r="B6254" s="276" t="s">
        <v>6244</v>
      </c>
      <c r="C6254" s="462" t="s">
        <v>27</v>
      </c>
      <c r="D6254" s="463">
        <v>69491</v>
      </c>
    </row>
    <row r="6255" spans="1:4">
      <c r="A6255" s="462">
        <v>100933</v>
      </c>
      <c r="B6255" s="276" t="s">
        <v>6245</v>
      </c>
      <c r="C6255" s="462" t="s">
        <v>27</v>
      </c>
      <c r="D6255" s="463">
        <v>74306.27</v>
      </c>
    </row>
    <row r="6256" spans="1:4">
      <c r="A6256" s="462">
        <v>100934</v>
      </c>
      <c r="B6256" s="276" t="s">
        <v>6246</v>
      </c>
      <c r="C6256" s="462" t="s">
        <v>27</v>
      </c>
      <c r="D6256" s="463">
        <v>71734</v>
      </c>
    </row>
    <row r="6257" spans="1:4">
      <c r="A6257" s="462">
        <v>100935</v>
      </c>
      <c r="B6257" s="276" t="s">
        <v>6247</v>
      </c>
      <c r="C6257" s="462" t="s">
        <v>27</v>
      </c>
      <c r="D6257" s="463">
        <v>0</v>
      </c>
    </row>
    <row r="6258" spans="1:4">
      <c r="A6258" s="462">
        <v>100936</v>
      </c>
      <c r="B6258" s="276" t="s">
        <v>6248</v>
      </c>
      <c r="C6258" s="462" t="s">
        <v>148</v>
      </c>
      <c r="D6258" s="463">
        <v>98000</v>
      </c>
    </row>
    <row r="6259" spans="1:4">
      <c r="A6259" s="462">
        <v>100937</v>
      </c>
      <c r="B6259" s="276" t="s">
        <v>6249</v>
      </c>
      <c r="C6259" s="462" t="s">
        <v>89</v>
      </c>
      <c r="D6259" s="463">
        <v>200780.31</v>
      </c>
    </row>
    <row r="6260" spans="1:4">
      <c r="A6260" s="462">
        <v>100938</v>
      </c>
      <c r="B6260" s="276" t="s">
        <v>6250</v>
      </c>
      <c r="C6260" s="462" t="s">
        <v>148</v>
      </c>
      <c r="D6260" s="463">
        <v>215194</v>
      </c>
    </row>
    <row r="6261" spans="1:4">
      <c r="A6261" s="462">
        <v>100939</v>
      </c>
      <c r="B6261" s="276" t="s">
        <v>6251</v>
      </c>
      <c r="C6261" s="462" t="s">
        <v>148</v>
      </c>
      <c r="D6261" s="463">
        <v>0</v>
      </c>
    </row>
    <row r="6262" spans="1:4">
      <c r="A6262" s="462">
        <v>100940</v>
      </c>
      <c r="B6262" s="276" t="s">
        <v>6252</v>
      </c>
      <c r="C6262" s="462" t="s">
        <v>30</v>
      </c>
      <c r="D6262" s="463">
        <v>129</v>
      </c>
    </row>
    <row r="6263" spans="1:4">
      <c r="A6263" s="462">
        <v>100941</v>
      </c>
      <c r="B6263" s="276" t="s">
        <v>6253</v>
      </c>
      <c r="C6263" s="462" t="s">
        <v>148</v>
      </c>
      <c r="D6263" s="463">
        <v>205</v>
      </c>
    </row>
    <row r="6264" spans="1:4">
      <c r="A6264" s="462">
        <v>100942</v>
      </c>
      <c r="B6264" s="276" t="s">
        <v>6254</v>
      </c>
      <c r="C6264" s="462" t="s">
        <v>148</v>
      </c>
      <c r="D6264" s="463">
        <v>180</v>
      </c>
    </row>
    <row r="6265" spans="1:4">
      <c r="A6265" s="462">
        <v>100943</v>
      </c>
      <c r="B6265" s="276" t="s">
        <v>6255</v>
      </c>
      <c r="C6265" s="462" t="s">
        <v>148</v>
      </c>
      <c r="D6265" s="463">
        <v>415070</v>
      </c>
    </row>
    <row r="6266" spans="1:4">
      <c r="A6266" s="462">
        <v>100944</v>
      </c>
      <c r="B6266" s="276" t="s">
        <v>6256</v>
      </c>
      <c r="C6266" s="462" t="s">
        <v>83</v>
      </c>
      <c r="D6266" s="463">
        <v>0</v>
      </c>
    </row>
    <row r="6267" spans="1:4">
      <c r="A6267" s="462">
        <v>100945</v>
      </c>
      <c r="B6267" s="276" t="s">
        <v>6257</v>
      </c>
      <c r="C6267" s="462" t="s">
        <v>27</v>
      </c>
      <c r="D6267" s="463">
        <v>1299999.99</v>
      </c>
    </row>
    <row r="6268" spans="1:4">
      <c r="A6268" s="462">
        <v>100946</v>
      </c>
      <c r="B6268" s="276" t="s">
        <v>6258</v>
      </c>
      <c r="C6268" s="462" t="s">
        <v>148</v>
      </c>
      <c r="D6268" s="463">
        <v>288908</v>
      </c>
    </row>
    <row r="6269" spans="1:4">
      <c r="A6269" s="462">
        <v>100947</v>
      </c>
      <c r="B6269" s="276" t="s">
        <v>6259</v>
      </c>
      <c r="C6269" s="462" t="s">
        <v>148</v>
      </c>
      <c r="D6269" s="463">
        <v>0</v>
      </c>
    </row>
    <row r="6270" spans="1:4">
      <c r="A6270" s="462">
        <v>100948</v>
      </c>
      <c r="B6270" s="276" t="s">
        <v>6260</v>
      </c>
      <c r="C6270" s="462" t="s">
        <v>27</v>
      </c>
      <c r="D6270" s="463">
        <v>31511</v>
      </c>
    </row>
    <row r="6271" spans="1:4">
      <c r="A6271" s="462">
        <v>100949</v>
      </c>
      <c r="B6271" s="276" t="s">
        <v>6261</v>
      </c>
      <c r="C6271" s="462" t="s">
        <v>27</v>
      </c>
      <c r="D6271" s="463">
        <v>5500</v>
      </c>
    </row>
    <row r="6272" spans="1:4">
      <c r="A6272" s="462">
        <v>100950</v>
      </c>
      <c r="B6272" s="276" t="s">
        <v>6262</v>
      </c>
      <c r="C6272" s="462" t="s">
        <v>27</v>
      </c>
      <c r="D6272" s="463">
        <v>22975</v>
      </c>
    </row>
    <row r="6273" spans="1:4">
      <c r="A6273" s="462">
        <v>100951</v>
      </c>
      <c r="B6273" s="276" t="s">
        <v>6263</v>
      </c>
      <c r="C6273" s="462" t="s">
        <v>27</v>
      </c>
      <c r="D6273" s="463">
        <v>31685.89</v>
      </c>
    </row>
    <row r="6274" spans="1:4">
      <c r="A6274" s="462">
        <v>100952</v>
      </c>
      <c r="B6274" s="276" t="s">
        <v>6264</v>
      </c>
      <c r="C6274" s="462" t="s">
        <v>30</v>
      </c>
      <c r="D6274" s="463">
        <v>10052</v>
      </c>
    </row>
    <row r="6275" spans="1:4">
      <c r="A6275" s="462">
        <v>100953</v>
      </c>
      <c r="B6275" s="276" t="s">
        <v>6265</v>
      </c>
      <c r="C6275" s="462" t="s">
        <v>27</v>
      </c>
      <c r="D6275" s="463">
        <v>32486</v>
      </c>
    </row>
    <row r="6276" spans="1:4">
      <c r="A6276" s="462">
        <v>100954</v>
      </c>
      <c r="B6276" s="276" t="s">
        <v>6266</v>
      </c>
      <c r="C6276" s="462" t="s">
        <v>27</v>
      </c>
      <c r="D6276" s="463">
        <v>0</v>
      </c>
    </row>
    <row r="6277" spans="1:4">
      <c r="A6277" s="462">
        <v>100955</v>
      </c>
      <c r="B6277" s="276" t="s">
        <v>6267</v>
      </c>
      <c r="C6277" s="462" t="s">
        <v>211</v>
      </c>
      <c r="D6277" s="463">
        <v>12267337</v>
      </c>
    </row>
    <row r="6278" spans="1:4">
      <c r="A6278" s="462">
        <v>100956</v>
      </c>
      <c r="B6278" s="276" t="s">
        <v>6268</v>
      </c>
      <c r="C6278" s="462" t="s">
        <v>27</v>
      </c>
      <c r="D6278" s="463">
        <v>166745</v>
      </c>
    </row>
    <row r="6279" spans="1:4">
      <c r="A6279" s="462">
        <v>100957</v>
      </c>
      <c r="B6279" s="276" t="s">
        <v>6269</v>
      </c>
      <c r="C6279" s="462" t="s">
        <v>27</v>
      </c>
      <c r="D6279" s="463">
        <v>37653</v>
      </c>
    </row>
    <row r="6280" spans="1:4">
      <c r="A6280" s="462">
        <v>100958</v>
      </c>
      <c r="B6280" s="276" t="s">
        <v>6270</v>
      </c>
      <c r="C6280" s="462" t="s">
        <v>27</v>
      </c>
      <c r="D6280" s="463">
        <v>0</v>
      </c>
    </row>
    <row r="6281" spans="1:4">
      <c r="A6281" s="462">
        <v>100959</v>
      </c>
      <c r="B6281" s="276" t="s">
        <v>6271</v>
      </c>
      <c r="C6281" s="462" t="s">
        <v>27</v>
      </c>
      <c r="D6281" s="463">
        <v>0</v>
      </c>
    </row>
    <row r="6282" spans="1:4">
      <c r="A6282" s="462">
        <v>100960</v>
      </c>
      <c r="B6282" s="276" t="s">
        <v>6272</v>
      </c>
      <c r="C6282" s="462" t="s">
        <v>27</v>
      </c>
      <c r="D6282" s="463">
        <v>0</v>
      </c>
    </row>
    <row r="6283" spans="1:4">
      <c r="A6283" s="462">
        <v>100961</v>
      </c>
      <c r="B6283" s="276" t="s">
        <v>6273</v>
      </c>
      <c r="C6283" s="462" t="s">
        <v>27</v>
      </c>
      <c r="D6283" s="463">
        <v>0</v>
      </c>
    </row>
    <row r="6284" spans="1:4">
      <c r="A6284" s="462">
        <v>100962</v>
      </c>
      <c r="B6284" s="276" t="s">
        <v>6274</v>
      </c>
      <c r="C6284" s="462" t="s">
        <v>30</v>
      </c>
      <c r="D6284" s="463">
        <v>0</v>
      </c>
    </row>
    <row r="6285" spans="1:4">
      <c r="A6285" s="462">
        <v>100963</v>
      </c>
      <c r="B6285" s="276" t="s">
        <v>6275</v>
      </c>
      <c r="C6285" s="462" t="s">
        <v>27</v>
      </c>
      <c r="D6285" s="463">
        <v>0</v>
      </c>
    </row>
    <row r="6286" spans="1:4">
      <c r="A6286" s="462">
        <v>100964</v>
      </c>
      <c r="B6286" s="276" t="s">
        <v>6276</v>
      </c>
      <c r="C6286" s="462" t="s">
        <v>27</v>
      </c>
      <c r="D6286" s="463">
        <v>0</v>
      </c>
    </row>
    <row r="6287" spans="1:4">
      <c r="A6287" s="462">
        <v>100965</v>
      </c>
      <c r="B6287" s="276" t="s">
        <v>6277</v>
      </c>
      <c r="C6287" s="462" t="s">
        <v>148</v>
      </c>
      <c r="D6287" s="463">
        <v>9389</v>
      </c>
    </row>
    <row r="6288" spans="1:4">
      <c r="A6288" s="462">
        <v>100966</v>
      </c>
      <c r="B6288" s="276" t="s">
        <v>6278</v>
      </c>
      <c r="C6288" s="462" t="s">
        <v>27</v>
      </c>
      <c r="D6288" s="463">
        <v>0</v>
      </c>
    </row>
    <row r="6289" spans="1:4">
      <c r="A6289" s="462">
        <v>100968</v>
      </c>
      <c r="B6289" s="276" t="s">
        <v>6279</v>
      </c>
      <c r="C6289" s="462" t="s">
        <v>27</v>
      </c>
      <c r="D6289" s="463">
        <v>691.52</v>
      </c>
    </row>
    <row r="6290" spans="1:4">
      <c r="A6290" s="462">
        <v>100969</v>
      </c>
      <c r="B6290" s="276" t="s">
        <v>6280</v>
      </c>
      <c r="C6290" s="462" t="s">
        <v>27</v>
      </c>
      <c r="D6290" s="463">
        <v>26099</v>
      </c>
    </row>
    <row r="6291" spans="1:4">
      <c r="A6291" s="462">
        <v>100970</v>
      </c>
      <c r="B6291" s="276" t="s">
        <v>6281</v>
      </c>
      <c r="C6291" s="462" t="s">
        <v>32</v>
      </c>
      <c r="D6291" s="463">
        <v>0</v>
      </c>
    </row>
    <row r="6292" spans="1:4">
      <c r="A6292" s="462">
        <v>100971</v>
      </c>
      <c r="B6292" s="276" t="s">
        <v>6282</v>
      </c>
      <c r="C6292" s="462" t="s">
        <v>148</v>
      </c>
      <c r="D6292" s="463">
        <v>61904</v>
      </c>
    </row>
    <row r="6293" spans="1:4">
      <c r="A6293" s="462">
        <v>100972</v>
      </c>
      <c r="B6293" s="276" t="s">
        <v>6283</v>
      </c>
      <c r="C6293" s="462" t="s">
        <v>27</v>
      </c>
      <c r="D6293" s="463">
        <v>12289</v>
      </c>
    </row>
    <row r="6294" spans="1:4">
      <c r="A6294" s="462">
        <v>100973</v>
      </c>
      <c r="B6294" s="276" t="s">
        <v>6284</v>
      </c>
      <c r="C6294" s="462" t="s">
        <v>27</v>
      </c>
      <c r="D6294" s="463">
        <v>0</v>
      </c>
    </row>
    <row r="6295" spans="1:4">
      <c r="A6295" s="462">
        <v>100974</v>
      </c>
      <c r="B6295" s="276" t="s">
        <v>6285</v>
      </c>
      <c r="C6295" s="462" t="s">
        <v>44</v>
      </c>
      <c r="D6295" s="463">
        <v>0</v>
      </c>
    </row>
    <row r="6296" spans="1:4">
      <c r="A6296" s="462">
        <v>100975</v>
      </c>
      <c r="B6296" s="276" t="s">
        <v>6286</v>
      </c>
      <c r="C6296" s="462" t="s">
        <v>27</v>
      </c>
      <c r="D6296" s="463">
        <v>31072170</v>
      </c>
    </row>
    <row r="6297" spans="1:4">
      <c r="A6297" s="462">
        <v>100976</v>
      </c>
      <c r="B6297" s="276" t="s">
        <v>6287</v>
      </c>
      <c r="C6297" s="462" t="s">
        <v>148</v>
      </c>
      <c r="D6297" s="463">
        <v>82405</v>
      </c>
    </row>
    <row r="6298" spans="1:4">
      <c r="A6298" s="462">
        <v>100977</v>
      </c>
      <c r="B6298" s="276" t="s">
        <v>6288</v>
      </c>
      <c r="C6298" s="462" t="s">
        <v>44</v>
      </c>
      <c r="D6298" s="463">
        <v>0</v>
      </c>
    </row>
    <row r="6299" spans="1:4">
      <c r="A6299" s="462">
        <v>100978</v>
      </c>
      <c r="B6299" s="276" t="s">
        <v>6289</v>
      </c>
      <c r="C6299" s="462" t="s">
        <v>30</v>
      </c>
      <c r="D6299" s="463">
        <v>0</v>
      </c>
    </row>
    <row r="6300" spans="1:4">
      <c r="A6300" s="462">
        <v>100979</v>
      </c>
      <c r="B6300" s="276" t="s">
        <v>6290</v>
      </c>
      <c r="C6300" s="462" t="s">
        <v>27</v>
      </c>
      <c r="D6300" s="463">
        <v>19347.63</v>
      </c>
    </row>
    <row r="6301" spans="1:4">
      <c r="A6301" s="462">
        <v>100980</v>
      </c>
      <c r="B6301" s="276" t="s">
        <v>6291</v>
      </c>
      <c r="C6301" s="462" t="s">
        <v>30</v>
      </c>
      <c r="D6301" s="463">
        <v>5319</v>
      </c>
    </row>
    <row r="6302" spans="1:4">
      <c r="A6302" s="462">
        <v>100981</v>
      </c>
      <c r="B6302" s="276" t="s">
        <v>6292</v>
      </c>
      <c r="C6302" s="462" t="s">
        <v>30</v>
      </c>
      <c r="D6302" s="463">
        <v>11284</v>
      </c>
    </row>
    <row r="6303" spans="1:4">
      <c r="A6303" s="462">
        <v>100982</v>
      </c>
      <c r="B6303" s="276" t="s">
        <v>6293</v>
      </c>
      <c r="C6303" s="462" t="s">
        <v>44</v>
      </c>
      <c r="D6303" s="463">
        <v>18021.12</v>
      </c>
    </row>
    <row r="6304" spans="1:4">
      <c r="A6304" s="462">
        <v>100983</v>
      </c>
      <c r="B6304" s="276" t="s">
        <v>6294</v>
      </c>
      <c r="C6304" s="462" t="s">
        <v>3447</v>
      </c>
      <c r="D6304" s="463">
        <v>50230</v>
      </c>
    </row>
    <row r="6305" spans="1:4">
      <c r="A6305" s="462">
        <v>100984</v>
      </c>
      <c r="B6305" s="276" t="s">
        <v>6295</v>
      </c>
      <c r="C6305" s="462" t="s">
        <v>27</v>
      </c>
      <c r="D6305" s="463">
        <v>9578857</v>
      </c>
    </row>
    <row r="6306" spans="1:4">
      <c r="A6306" s="462">
        <v>100985</v>
      </c>
      <c r="B6306" s="276" t="s">
        <v>6296</v>
      </c>
      <c r="C6306" s="462" t="s">
        <v>27</v>
      </c>
      <c r="D6306" s="463">
        <v>715301</v>
      </c>
    </row>
    <row r="6307" spans="1:4">
      <c r="A6307" s="462">
        <v>100986</v>
      </c>
      <c r="B6307" s="276" t="s">
        <v>6297</v>
      </c>
      <c r="C6307" s="462" t="s">
        <v>27</v>
      </c>
      <c r="D6307" s="463">
        <v>0</v>
      </c>
    </row>
    <row r="6308" spans="1:4">
      <c r="A6308" s="462">
        <v>100987</v>
      </c>
      <c r="B6308" s="276" t="s">
        <v>6298</v>
      </c>
      <c r="C6308" s="462" t="s">
        <v>27</v>
      </c>
      <c r="D6308" s="463">
        <v>0</v>
      </c>
    </row>
    <row r="6309" spans="1:4">
      <c r="A6309" s="462">
        <v>100988</v>
      </c>
      <c r="B6309" s="276" t="s">
        <v>6299</v>
      </c>
      <c r="C6309" s="462" t="s">
        <v>27</v>
      </c>
      <c r="D6309" s="463">
        <v>0</v>
      </c>
    </row>
    <row r="6310" spans="1:4">
      <c r="A6310" s="462">
        <v>100989</v>
      </c>
      <c r="B6310" s="276" t="s">
        <v>6300</v>
      </c>
      <c r="C6310" s="462" t="s">
        <v>83</v>
      </c>
      <c r="D6310" s="463">
        <v>105434</v>
      </c>
    </row>
    <row r="6311" spans="1:4">
      <c r="A6311" s="462">
        <v>100990</v>
      </c>
      <c r="B6311" s="276" t="s">
        <v>6301</v>
      </c>
      <c r="C6311" s="462" t="s">
        <v>30</v>
      </c>
      <c r="D6311" s="463">
        <v>0</v>
      </c>
    </row>
    <row r="6312" spans="1:4">
      <c r="A6312" s="462">
        <v>100991</v>
      </c>
      <c r="B6312" s="276" t="s">
        <v>6302</v>
      </c>
      <c r="C6312" s="462" t="s">
        <v>27</v>
      </c>
      <c r="D6312" s="463">
        <v>0</v>
      </c>
    </row>
    <row r="6313" spans="1:4">
      <c r="A6313" s="462">
        <v>100992</v>
      </c>
      <c r="B6313" s="276" t="s">
        <v>6303</v>
      </c>
      <c r="C6313" s="462" t="s">
        <v>32</v>
      </c>
      <c r="D6313" s="463">
        <v>0</v>
      </c>
    </row>
    <row r="6314" spans="1:4">
      <c r="A6314" s="462">
        <v>100993</v>
      </c>
      <c r="B6314" s="276" t="s">
        <v>6304</v>
      </c>
      <c r="C6314" s="462" t="s">
        <v>44</v>
      </c>
      <c r="D6314" s="463">
        <v>243376.46</v>
      </c>
    </row>
    <row r="6315" spans="1:4">
      <c r="A6315" s="462">
        <v>100994</v>
      </c>
      <c r="B6315" s="276" t="s">
        <v>6305</v>
      </c>
      <c r="C6315" s="462" t="s">
        <v>27</v>
      </c>
      <c r="D6315" s="463">
        <v>61033</v>
      </c>
    </row>
    <row r="6316" spans="1:4">
      <c r="A6316" s="462">
        <v>100995</v>
      </c>
      <c r="B6316" s="276" t="s">
        <v>6306</v>
      </c>
      <c r="C6316" s="462" t="s">
        <v>44</v>
      </c>
      <c r="D6316" s="463">
        <v>4390.01</v>
      </c>
    </row>
    <row r="6317" spans="1:4">
      <c r="A6317" s="462">
        <v>100996</v>
      </c>
      <c r="B6317" s="276" t="s">
        <v>6307</v>
      </c>
      <c r="C6317" s="462" t="s">
        <v>30</v>
      </c>
      <c r="D6317" s="463">
        <v>86774.5</v>
      </c>
    </row>
    <row r="6318" spans="1:4">
      <c r="A6318" s="462">
        <v>100997</v>
      </c>
      <c r="B6318" s="276" t="s">
        <v>6308</v>
      </c>
      <c r="C6318" s="462" t="s">
        <v>44</v>
      </c>
      <c r="D6318" s="463">
        <v>53200</v>
      </c>
    </row>
    <row r="6319" spans="1:4">
      <c r="A6319" s="462">
        <v>100998</v>
      </c>
      <c r="B6319" s="276" t="s">
        <v>6309</v>
      </c>
      <c r="C6319" s="462" t="s">
        <v>27</v>
      </c>
      <c r="D6319" s="463">
        <v>0</v>
      </c>
    </row>
    <row r="6320" spans="1:4">
      <c r="A6320" s="462">
        <v>100999</v>
      </c>
      <c r="B6320" s="276" t="s">
        <v>6310</v>
      </c>
      <c r="C6320" s="462" t="s">
        <v>27</v>
      </c>
      <c r="D6320" s="463">
        <v>0</v>
      </c>
    </row>
    <row r="6321" spans="1:4">
      <c r="A6321" s="462">
        <v>101001</v>
      </c>
      <c r="B6321" s="276" t="s">
        <v>6311</v>
      </c>
      <c r="C6321" s="462" t="s">
        <v>27</v>
      </c>
      <c r="D6321" s="463">
        <v>1337</v>
      </c>
    </row>
    <row r="6322" spans="1:4">
      <c r="A6322" s="462">
        <v>101002</v>
      </c>
      <c r="B6322" s="276" t="s">
        <v>6312</v>
      </c>
      <c r="C6322" s="462" t="s">
        <v>27</v>
      </c>
      <c r="D6322" s="463">
        <v>0</v>
      </c>
    </row>
    <row r="6323" spans="1:4">
      <c r="A6323" s="462">
        <v>101003</v>
      </c>
      <c r="B6323" s="276" t="s">
        <v>6313</v>
      </c>
      <c r="C6323" s="462" t="s">
        <v>27</v>
      </c>
      <c r="D6323" s="463">
        <v>806758</v>
      </c>
    </row>
    <row r="6324" spans="1:4">
      <c r="A6324" s="462">
        <v>101004</v>
      </c>
      <c r="B6324" s="276" t="s">
        <v>6314</v>
      </c>
      <c r="C6324" s="462" t="s">
        <v>27</v>
      </c>
      <c r="D6324" s="463">
        <v>116466</v>
      </c>
    </row>
    <row r="6325" spans="1:4">
      <c r="A6325" s="462">
        <v>101005</v>
      </c>
      <c r="B6325" s="276" t="s">
        <v>6315</v>
      </c>
      <c r="C6325" s="462" t="s">
        <v>27</v>
      </c>
      <c r="D6325" s="463">
        <v>539884.43999999994</v>
      </c>
    </row>
    <row r="6326" spans="1:4">
      <c r="A6326" s="462">
        <v>101006</v>
      </c>
      <c r="B6326" s="276" t="s">
        <v>6316</v>
      </c>
      <c r="C6326" s="462" t="s">
        <v>27</v>
      </c>
      <c r="D6326" s="463">
        <v>422539.25</v>
      </c>
    </row>
    <row r="6327" spans="1:4">
      <c r="A6327" s="462">
        <v>101008</v>
      </c>
      <c r="B6327" s="276" t="s">
        <v>6317</v>
      </c>
      <c r="C6327" s="462" t="s">
        <v>30</v>
      </c>
      <c r="D6327" s="463">
        <v>0</v>
      </c>
    </row>
    <row r="6328" spans="1:4">
      <c r="A6328" s="462">
        <v>101009</v>
      </c>
      <c r="B6328" s="276" t="s">
        <v>6318</v>
      </c>
      <c r="C6328" s="462" t="s">
        <v>30</v>
      </c>
      <c r="D6328" s="463">
        <v>11740.31</v>
      </c>
    </row>
    <row r="6329" spans="1:4">
      <c r="A6329" s="462">
        <v>101010</v>
      </c>
      <c r="B6329" s="276" t="s">
        <v>6319</v>
      </c>
      <c r="C6329" s="462" t="s">
        <v>32</v>
      </c>
      <c r="D6329" s="463">
        <v>18982</v>
      </c>
    </row>
    <row r="6330" spans="1:4">
      <c r="A6330" s="462">
        <v>101011</v>
      </c>
      <c r="B6330" s="276" t="s">
        <v>6320</v>
      </c>
      <c r="C6330" s="462" t="s">
        <v>30</v>
      </c>
      <c r="D6330" s="463">
        <v>2881</v>
      </c>
    </row>
    <row r="6331" spans="1:4">
      <c r="A6331" s="462">
        <v>101012</v>
      </c>
      <c r="B6331" s="276" t="s">
        <v>6321</v>
      </c>
      <c r="C6331" s="462" t="s">
        <v>148</v>
      </c>
      <c r="D6331" s="463">
        <v>57751</v>
      </c>
    </row>
    <row r="6332" spans="1:4">
      <c r="A6332" s="462">
        <v>101013</v>
      </c>
      <c r="B6332" s="276" t="s">
        <v>6322</v>
      </c>
      <c r="C6332" s="462" t="s">
        <v>30</v>
      </c>
      <c r="D6332" s="463">
        <v>4399</v>
      </c>
    </row>
    <row r="6333" spans="1:4">
      <c r="A6333" s="462">
        <v>101014</v>
      </c>
      <c r="B6333" s="276" t="s">
        <v>6323</v>
      </c>
      <c r="C6333" s="462" t="s">
        <v>253</v>
      </c>
      <c r="D6333" s="463">
        <v>0</v>
      </c>
    </row>
    <row r="6334" spans="1:4">
      <c r="A6334" s="462">
        <v>101015</v>
      </c>
      <c r="B6334" s="276" t="s">
        <v>6324</v>
      </c>
      <c r="C6334" s="462" t="s">
        <v>148</v>
      </c>
      <c r="D6334" s="463">
        <v>0</v>
      </c>
    </row>
    <row r="6335" spans="1:4">
      <c r="A6335" s="462">
        <v>101016</v>
      </c>
      <c r="B6335" s="276" t="s">
        <v>6325</v>
      </c>
      <c r="C6335" s="462" t="s">
        <v>27</v>
      </c>
      <c r="D6335" s="463">
        <v>17454749</v>
      </c>
    </row>
    <row r="6336" spans="1:4">
      <c r="A6336" s="462">
        <v>101017</v>
      </c>
      <c r="B6336" s="276" t="s">
        <v>6326</v>
      </c>
      <c r="C6336" s="462" t="s">
        <v>27</v>
      </c>
      <c r="D6336" s="463">
        <v>2490.58</v>
      </c>
    </row>
    <row r="6337" spans="1:4">
      <c r="A6337" s="462">
        <v>101018</v>
      </c>
      <c r="B6337" s="276" t="s">
        <v>6327</v>
      </c>
      <c r="C6337" s="462" t="s">
        <v>27</v>
      </c>
      <c r="D6337" s="463">
        <v>29372265</v>
      </c>
    </row>
    <row r="6338" spans="1:4">
      <c r="A6338" s="462">
        <v>101019</v>
      </c>
      <c r="B6338" s="276" t="s">
        <v>6328</v>
      </c>
      <c r="C6338" s="462" t="s">
        <v>27</v>
      </c>
      <c r="D6338" s="463">
        <v>12423309</v>
      </c>
    </row>
    <row r="6339" spans="1:4">
      <c r="A6339" s="462">
        <v>101020</v>
      </c>
      <c r="B6339" s="276" t="s">
        <v>6329</v>
      </c>
      <c r="C6339" s="462" t="s">
        <v>27</v>
      </c>
      <c r="D6339" s="463">
        <v>15168018</v>
      </c>
    </row>
    <row r="6340" spans="1:4">
      <c r="A6340" s="462">
        <v>101021</v>
      </c>
      <c r="B6340" s="276" t="s">
        <v>6330</v>
      </c>
      <c r="C6340" s="462" t="s">
        <v>27</v>
      </c>
      <c r="D6340" s="463">
        <v>69599.990000000005</v>
      </c>
    </row>
    <row r="6341" spans="1:4">
      <c r="A6341" s="462">
        <v>101022</v>
      </c>
      <c r="B6341" s="276" t="s">
        <v>6331</v>
      </c>
      <c r="C6341" s="462" t="s">
        <v>27</v>
      </c>
      <c r="D6341" s="463">
        <v>487</v>
      </c>
    </row>
    <row r="6342" spans="1:4">
      <c r="A6342" s="462">
        <v>101023</v>
      </c>
      <c r="B6342" s="276" t="s">
        <v>6332</v>
      </c>
      <c r="C6342" s="462" t="s">
        <v>27</v>
      </c>
      <c r="D6342" s="463">
        <v>2805267</v>
      </c>
    </row>
    <row r="6343" spans="1:4">
      <c r="A6343" s="462">
        <v>101024</v>
      </c>
      <c r="B6343" s="276" t="s">
        <v>6333</v>
      </c>
      <c r="C6343" s="462" t="s">
        <v>27</v>
      </c>
      <c r="D6343" s="463">
        <v>0</v>
      </c>
    </row>
    <row r="6344" spans="1:4">
      <c r="A6344" s="462">
        <v>101025</v>
      </c>
      <c r="B6344" s="276" t="s">
        <v>6334</v>
      </c>
      <c r="C6344" s="462" t="s">
        <v>27</v>
      </c>
      <c r="D6344" s="463">
        <v>0</v>
      </c>
    </row>
    <row r="6345" spans="1:4">
      <c r="A6345" s="462">
        <v>101026</v>
      </c>
      <c r="B6345" s="276" t="s">
        <v>6335</v>
      </c>
      <c r="C6345" s="462" t="s">
        <v>27</v>
      </c>
      <c r="D6345" s="463">
        <v>0</v>
      </c>
    </row>
    <row r="6346" spans="1:4">
      <c r="A6346" s="462">
        <v>101027</v>
      </c>
      <c r="B6346" s="276" t="s">
        <v>6336</v>
      </c>
      <c r="C6346" s="462" t="s">
        <v>211</v>
      </c>
      <c r="D6346" s="463">
        <v>435438.98</v>
      </c>
    </row>
    <row r="6347" spans="1:4">
      <c r="A6347" s="462">
        <v>101028</v>
      </c>
      <c r="B6347" s="276" t="s">
        <v>6337</v>
      </c>
      <c r="C6347" s="462" t="s">
        <v>27</v>
      </c>
      <c r="D6347" s="463">
        <v>0</v>
      </c>
    </row>
    <row r="6348" spans="1:4">
      <c r="A6348" s="462">
        <v>101029</v>
      </c>
      <c r="B6348" s="276" t="s">
        <v>6338</v>
      </c>
      <c r="C6348" s="462" t="s">
        <v>27</v>
      </c>
      <c r="D6348" s="463">
        <v>0</v>
      </c>
    </row>
    <row r="6349" spans="1:4">
      <c r="A6349" s="462">
        <v>101030</v>
      </c>
      <c r="B6349" s="276" t="s">
        <v>6339</v>
      </c>
      <c r="C6349" s="462" t="s">
        <v>27</v>
      </c>
      <c r="D6349" s="463">
        <v>0</v>
      </c>
    </row>
    <row r="6350" spans="1:4">
      <c r="A6350" s="462">
        <v>101031</v>
      </c>
      <c r="B6350" s="276" t="s">
        <v>6340</v>
      </c>
      <c r="C6350" s="462" t="s">
        <v>27</v>
      </c>
      <c r="D6350" s="463">
        <v>641414</v>
      </c>
    </row>
    <row r="6351" spans="1:4">
      <c r="A6351" s="462">
        <v>101032</v>
      </c>
      <c r="B6351" s="276" t="s">
        <v>6341</v>
      </c>
      <c r="C6351" s="462" t="s">
        <v>27</v>
      </c>
      <c r="D6351" s="463">
        <v>0</v>
      </c>
    </row>
    <row r="6352" spans="1:4">
      <c r="A6352" s="462">
        <v>101033</v>
      </c>
      <c r="B6352" s="276" t="s">
        <v>6342</v>
      </c>
      <c r="C6352" s="462" t="s">
        <v>27</v>
      </c>
      <c r="D6352" s="463">
        <v>0</v>
      </c>
    </row>
    <row r="6353" spans="1:4">
      <c r="A6353" s="462">
        <v>101034</v>
      </c>
      <c r="B6353" s="276" t="s">
        <v>6343</v>
      </c>
      <c r="C6353" s="462" t="s">
        <v>27</v>
      </c>
      <c r="D6353" s="463">
        <v>0</v>
      </c>
    </row>
    <row r="6354" spans="1:4">
      <c r="A6354" s="462">
        <v>101035</v>
      </c>
      <c r="B6354" s="276" t="s">
        <v>6344</v>
      </c>
      <c r="C6354" s="462" t="s">
        <v>998</v>
      </c>
      <c r="D6354" s="463">
        <v>2543368</v>
      </c>
    </row>
    <row r="6355" spans="1:4">
      <c r="A6355" s="462">
        <v>101036</v>
      </c>
      <c r="B6355" s="276" t="s">
        <v>6345</v>
      </c>
      <c r="C6355" s="462" t="s">
        <v>27</v>
      </c>
      <c r="D6355" s="463">
        <v>0</v>
      </c>
    </row>
    <row r="6356" spans="1:4">
      <c r="A6356" s="462">
        <v>101037</v>
      </c>
      <c r="B6356" s="276" t="s">
        <v>6346</v>
      </c>
      <c r="C6356" s="462" t="s">
        <v>27</v>
      </c>
      <c r="D6356" s="463">
        <v>0</v>
      </c>
    </row>
    <row r="6357" spans="1:4">
      <c r="A6357" s="462">
        <v>101038</v>
      </c>
      <c r="B6357" s="276" t="s">
        <v>6347</v>
      </c>
      <c r="C6357" s="462" t="s">
        <v>27</v>
      </c>
      <c r="D6357" s="463">
        <v>0</v>
      </c>
    </row>
    <row r="6358" spans="1:4">
      <c r="A6358" s="462">
        <v>101039</v>
      </c>
      <c r="B6358" s="276" t="s">
        <v>6348</v>
      </c>
      <c r="C6358" s="462" t="s">
        <v>27</v>
      </c>
      <c r="D6358" s="463">
        <v>0</v>
      </c>
    </row>
    <row r="6359" spans="1:4">
      <c r="A6359" s="462">
        <v>101040</v>
      </c>
      <c r="B6359" s="276" t="s">
        <v>6349</v>
      </c>
      <c r="C6359" s="462" t="s">
        <v>27</v>
      </c>
      <c r="D6359" s="463">
        <v>0</v>
      </c>
    </row>
    <row r="6360" spans="1:4">
      <c r="A6360" s="462">
        <v>101041</v>
      </c>
      <c r="B6360" s="276" t="s">
        <v>6350</v>
      </c>
      <c r="C6360" s="462" t="s">
        <v>27</v>
      </c>
      <c r="D6360" s="463">
        <v>0</v>
      </c>
    </row>
    <row r="6361" spans="1:4">
      <c r="A6361" s="462">
        <v>101042</v>
      </c>
      <c r="B6361" s="276" t="s">
        <v>6351</v>
      </c>
      <c r="C6361" s="462" t="s">
        <v>27</v>
      </c>
      <c r="D6361" s="463">
        <v>0</v>
      </c>
    </row>
    <row r="6362" spans="1:4">
      <c r="A6362" s="462">
        <v>101043</v>
      </c>
      <c r="B6362" s="276" t="s">
        <v>6352</v>
      </c>
      <c r="C6362" s="462" t="s">
        <v>27</v>
      </c>
      <c r="D6362" s="463">
        <v>0</v>
      </c>
    </row>
    <row r="6363" spans="1:4">
      <c r="A6363" s="462">
        <v>101044</v>
      </c>
      <c r="B6363" s="276" t="s">
        <v>6353</v>
      </c>
      <c r="C6363" s="462" t="s">
        <v>27</v>
      </c>
      <c r="D6363" s="463">
        <v>0</v>
      </c>
    </row>
    <row r="6364" spans="1:4">
      <c r="A6364" s="462">
        <v>101045</v>
      </c>
      <c r="B6364" s="276" t="s">
        <v>6354</v>
      </c>
      <c r="C6364" s="462" t="s">
        <v>27</v>
      </c>
      <c r="D6364" s="463">
        <v>0</v>
      </c>
    </row>
    <row r="6365" spans="1:4">
      <c r="A6365" s="462">
        <v>101046</v>
      </c>
      <c r="B6365" s="276" t="s">
        <v>6355</v>
      </c>
      <c r="C6365" s="462" t="s">
        <v>27</v>
      </c>
      <c r="D6365" s="463">
        <v>429040</v>
      </c>
    </row>
    <row r="6366" spans="1:4">
      <c r="A6366" s="462">
        <v>101047</v>
      </c>
      <c r="B6366" s="276" t="s">
        <v>6356</v>
      </c>
      <c r="C6366" s="462" t="s">
        <v>27</v>
      </c>
      <c r="D6366" s="463">
        <v>1222</v>
      </c>
    </row>
    <row r="6367" spans="1:4">
      <c r="A6367" s="462">
        <v>101048</v>
      </c>
      <c r="B6367" s="276" t="s">
        <v>6357</v>
      </c>
      <c r="C6367" s="462" t="s">
        <v>211</v>
      </c>
      <c r="D6367" s="463">
        <v>1001842</v>
      </c>
    </row>
    <row r="6368" spans="1:4">
      <c r="A6368" s="462">
        <v>101049</v>
      </c>
      <c r="B6368" s="276" t="s">
        <v>6358</v>
      </c>
      <c r="C6368" s="462" t="s">
        <v>27</v>
      </c>
      <c r="D6368" s="463">
        <v>0</v>
      </c>
    </row>
    <row r="6369" spans="1:4">
      <c r="A6369" s="462">
        <v>101050</v>
      </c>
      <c r="B6369" s="276" t="s">
        <v>6359</v>
      </c>
      <c r="C6369" s="462" t="s">
        <v>27</v>
      </c>
      <c r="D6369" s="463">
        <v>0</v>
      </c>
    </row>
    <row r="6370" spans="1:4">
      <c r="A6370" s="462">
        <v>101051</v>
      </c>
      <c r="B6370" s="276" t="s">
        <v>6360</v>
      </c>
      <c r="C6370" s="462" t="s">
        <v>27</v>
      </c>
      <c r="D6370" s="463">
        <v>0</v>
      </c>
    </row>
    <row r="6371" spans="1:4">
      <c r="A6371" s="462">
        <v>101052</v>
      </c>
      <c r="B6371" s="276" t="s">
        <v>6361</v>
      </c>
      <c r="C6371" s="462" t="s">
        <v>27</v>
      </c>
      <c r="D6371" s="463">
        <v>902</v>
      </c>
    </row>
    <row r="6372" spans="1:4">
      <c r="A6372" s="462">
        <v>101053</v>
      </c>
      <c r="B6372" s="276" t="s">
        <v>6362</v>
      </c>
      <c r="C6372" s="462" t="s">
        <v>27</v>
      </c>
      <c r="D6372" s="463">
        <v>0</v>
      </c>
    </row>
    <row r="6373" spans="1:4">
      <c r="A6373" s="462">
        <v>101054</v>
      </c>
      <c r="B6373" s="276" t="s">
        <v>6363</v>
      </c>
      <c r="C6373" s="462" t="s">
        <v>27</v>
      </c>
      <c r="D6373" s="463">
        <v>13971820</v>
      </c>
    </row>
    <row r="6374" spans="1:4">
      <c r="A6374" s="462">
        <v>101055</v>
      </c>
      <c r="B6374" s="276" t="s">
        <v>6364</v>
      </c>
      <c r="C6374" s="462" t="s">
        <v>27</v>
      </c>
      <c r="D6374" s="463">
        <v>34601434</v>
      </c>
    </row>
    <row r="6375" spans="1:4">
      <c r="A6375" s="462">
        <v>101056</v>
      </c>
      <c r="B6375" s="276" t="s">
        <v>6365</v>
      </c>
      <c r="C6375" s="462" t="s">
        <v>30</v>
      </c>
      <c r="D6375" s="463">
        <v>6767</v>
      </c>
    </row>
    <row r="6376" spans="1:4">
      <c r="A6376" s="462">
        <v>101057</v>
      </c>
      <c r="B6376" s="276" t="s">
        <v>6366</v>
      </c>
      <c r="C6376" s="462" t="s">
        <v>32</v>
      </c>
      <c r="D6376" s="463">
        <v>8500</v>
      </c>
    </row>
    <row r="6377" spans="1:4">
      <c r="A6377" s="462">
        <v>101058</v>
      </c>
      <c r="B6377" s="276" t="s">
        <v>6367</v>
      </c>
      <c r="C6377" s="462" t="s">
        <v>32</v>
      </c>
      <c r="D6377" s="463">
        <v>0</v>
      </c>
    </row>
    <row r="6378" spans="1:4">
      <c r="A6378" s="462">
        <v>101059</v>
      </c>
      <c r="B6378" s="276" t="s">
        <v>6368</v>
      </c>
      <c r="C6378" s="462" t="s">
        <v>27</v>
      </c>
      <c r="D6378" s="463">
        <v>0</v>
      </c>
    </row>
    <row r="6379" spans="1:4">
      <c r="A6379" s="462">
        <v>101060</v>
      </c>
      <c r="B6379" s="276" t="s">
        <v>6369</v>
      </c>
      <c r="C6379" s="462" t="s">
        <v>27</v>
      </c>
      <c r="D6379" s="463">
        <v>0</v>
      </c>
    </row>
    <row r="6380" spans="1:4">
      <c r="A6380" s="462">
        <v>101061</v>
      </c>
      <c r="B6380" s="276" t="s">
        <v>6370</v>
      </c>
      <c r="C6380" s="462" t="s">
        <v>27</v>
      </c>
      <c r="D6380" s="463">
        <v>0</v>
      </c>
    </row>
    <row r="6381" spans="1:4">
      <c r="A6381" s="462">
        <v>101062</v>
      </c>
      <c r="B6381" s="276" t="s">
        <v>6371</v>
      </c>
      <c r="C6381" s="462" t="s">
        <v>44</v>
      </c>
      <c r="D6381" s="463">
        <v>0</v>
      </c>
    </row>
    <row r="6382" spans="1:4">
      <c r="A6382" s="462">
        <v>101063</v>
      </c>
      <c r="B6382" s="276" t="s">
        <v>6372</v>
      </c>
      <c r="C6382" s="462" t="s">
        <v>44</v>
      </c>
      <c r="D6382" s="463">
        <v>388.68</v>
      </c>
    </row>
    <row r="6383" spans="1:4">
      <c r="A6383" s="462">
        <v>101064</v>
      </c>
      <c r="B6383" s="276" t="s">
        <v>6373</v>
      </c>
      <c r="C6383" s="462" t="s">
        <v>27</v>
      </c>
      <c r="D6383" s="463">
        <v>0</v>
      </c>
    </row>
    <row r="6384" spans="1:4">
      <c r="A6384" s="462">
        <v>101065</v>
      </c>
      <c r="B6384" s="276" t="s">
        <v>6374</v>
      </c>
      <c r="C6384" s="462" t="s">
        <v>83</v>
      </c>
      <c r="D6384" s="463">
        <v>0</v>
      </c>
    </row>
    <row r="6385" spans="1:4">
      <c r="A6385" s="462">
        <v>101066</v>
      </c>
      <c r="B6385" s="276" t="s">
        <v>6375</v>
      </c>
      <c r="C6385" s="462" t="s">
        <v>27</v>
      </c>
      <c r="D6385" s="463">
        <v>0</v>
      </c>
    </row>
    <row r="6386" spans="1:4">
      <c r="A6386" s="462">
        <v>101067</v>
      </c>
      <c r="B6386" s="276" t="s">
        <v>6376</v>
      </c>
      <c r="C6386" s="462" t="s">
        <v>27</v>
      </c>
      <c r="D6386" s="463">
        <v>0</v>
      </c>
    </row>
    <row r="6387" spans="1:4">
      <c r="A6387" s="462">
        <v>101068</v>
      </c>
      <c r="B6387" s="276" t="s">
        <v>6377</v>
      </c>
      <c r="C6387" s="462" t="s">
        <v>27</v>
      </c>
      <c r="D6387" s="463">
        <v>0</v>
      </c>
    </row>
    <row r="6388" spans="1:4">
      <c r="A6388" s="462">
        <v>101069</v>
      </c>
      <c r="B6388" s="276" t="s">
        <v>6378</v>
      </c>
      <c r="C6388" s="462" t="s">
        <v>30</v>
      </c>
      <c r="D6388" s="463">
        <v>158611.01</v>
      </c>
    </row>
    <row r="6389" spans="1:4">
      <c r="A6389" s="462">
        <v>101070</v>
      </c>
      <c r="B6389" s="276" t="s">
        <v>6379</v>
      </c>
      <c r="C6389" s="462" t="s">
        <v>30</v>
      </c>
      <c r="D6389" s="463">
        <v>0</v>
      </c>
    </row>
    <row r="6390" spans="1:4">
      <c r="A6390" s="462">
        <v>101071</v>
      </c>
      <c r="B6390" s="276" t="s">
        <v>6380</v>
      </c>
      <c r="C6390" s="462" t="s">
        <v>30</v>
      </c>
      <c r="D6390" s="463">
        <v>0</v>
      </c>
    </row>
    <row r="6391" spans="1:4">
      <c r="A6391" s="462">
        <v>101072</v>
      </c>
      <c r="B6391" s="276" t="s">
        <v>6381</v>
      </c>
      <c r="C6391" s="462" t="s">
        <v>44</v>
      </c>
      <c r="D6391" s="463">
        <v>107310.24</v>
      </c>
    </row>
    <row r="6392" spans="1:4">
      <c r="A6392" s="462">
        <v>101073</v>
      </c>
      <c r="B6392" s="276" t="s">
        <v>6382</v>
      </c>
      <c r="C6392" s="462" t="s">
        <v>32</v>
      </c>
      <c r="D6392" s="463">
        <v>3837</v>
      </c>
    </row>
    <row r="6393" spans="1:4">
      <c r="A6393" s="462">
        <v>101074</v>
      </c>
      <c r="B6393" s="276" t="s">
        <v>6383</v>
      </c>
      <c r="C6393" s="462" t="s">
        <v>44</v>
      </c>
      <c r="D6393" s="463">
        <v>401651</v>
      </c>
    </row>
    <row r="6394" spans="1:4">
      <c r="A6394" s="462">
        <v>101075</v>
      </c>
      <c r="B6394" s="276" t="s">
        <v>6384</v>
      </c>
      <c r="C6394" s="462" t="s">
        <v>27</v>
      </c>
      <c r="D6394" s="463">
        <v>171719202</v>
      </c>
    </row>
    <row r="6395" spans="1:4">
      <c r="A6395" s="462">
        <v>101076</v>
      </c>
      <c r="B6395" s="276" t="s">
        <v>6385</v>
      </c>
      <c r="C6395" s="462" t="s">
        <v>27</v>
      </c>
      <c r="D6395" s="463">
        <v>16268165</v>
      </c>
    </row>
    <row r="6396" spans="1:4">
      <c r="A6396" s="462">
        <v>101077</v>
      </c>
      <c r="B6396" s="276" t="s">
        <v>6386</v>
      </c>
      <c r="C6396" s="462" t="s">
        <v>27</v>
      </c>
      <c r="D6396" s="463">
        <v>2616532</v>
      </c>
    </row>
    <row r="6397" spans="1:4">
      <c r="A6397" s="462">
        <v>101078</v>
      </c>
      <c r="B6397" s="276" t="s">
        <v>6387</v>
      </c>
      <c r="C6397" s="462" t="s">
        <v>32</v>
      </c>
      <c r="D6397" s="463">
        <v>0</v>
      </c>
    </row>
    <row r="6398" spans="1:4">
      <c r="A6398" s="462">
        <v>101079</v>
      </c>
      <c r="B6398" s="276" t="s">
        <v>6388</v>
      </c>
      <c r="C6398" s="462" t="s">
        <v>253</v>
      </c>
      <c r="D6398" s="463">
        <v>0</v>
      </c>
    </row>
    <row r="6399" spans="1:4">
      <c r="A6399" s="462">
        <v>101080</v>
      </c>
      <c r="B6399" s="276" t="s">
        <v>6389</v>
      </c>
      <c r="C6399" s="462" t="s">
        <v>27</v>
      </c>
      <c r="D6399" s="463">
        <v>0</v>
      </c>
    </row>
    <row r="6400" spans="1:4">
      <c r="A6400" s="462">
        <v>101081</v>
      </c>
      <c r="B6400" s="276" t="s">
        <v>6390</v>
      </c>
      <c r="C6400" s="462" t="s">
        <v>83</v>
      </c>
      <c r="D6400" s="463">
        <v>0</v>
      </c>
    </row>
    <row r="6401" spans="1:4">
      <c r="A6401" s="462">
        <v>101082</v>
      </c>
      <c r="B6401" s="276" t="s">
        <v>6391</v>
      </c>
      <c r="C6401" s="462" t="s">
        <v>27</v>
      </c>
      <c r="D6401" s="463">
        <v>0</v>
      </c>
    </row>
    <row r="6402" spans="1:4">
      <c r="A6402" s="462">
        <v>101083</v>
      </c>
      <c r="B6402" s="276" t="s">
        <v>6392</v>
      </c>
      <c r="C6402" s="462" t="s">
        <v>30</v>
      </c>
      <c r="D6402" s="463">
        <v>0</v>
      </c>
    </row>
    <row r="6403" spans="1:4">
      <c r="A6403" s="462">
        <v>101084</v>
      </c>
      <c r="B6403" s="276" t="s">
        <v>6393</v>
      </c>
      <c r="C6403" s="462" t="s">
        <v>30</v>
      </c>
      <c r="D6403" s="463">
        <v>0</v>
      </c>
    </row>
    <row r="6404" spans="1:4">
      <c r="A6404" s="462">
        <v>101085</v>
      </c>
      <c r="B6404" s="276" t="s">
        <v>6394</v>
      </c>
      <c r="C6404" s="462" t="s">
        <v>30</v>
      </c>
      <c r="D6404" s="463">
        <v>0</v>
      </c>
    </row>
    <row r="6405" spans="1:4">
      <c r="A6405" s="462">
        <v>101086</v>
      </c>
      <c r="B6405" s="276" t="s">
        <v>6395</v>
      </c>
      <c r="C6405" s="462" t="s">
        <v>30</v>
      </c>
      <c r="D6405" s="463">
        <v>0</v>
      </c>
    </row>
    <row r="6406" spans="1:4">
      <c r="A6406" s="462">
        <v>101087</v>
      </c>
      <c r="B6406" s="276" t="s">
        <v>6396</v>
      </c>
      <c r="C6406" s="462" t="s">
        <v>30</v>
      </c>
      <c r="D6406" s="463">
        <v>48327.99</v>
      </c>
    </row>
    <row r="6407" spans="1:4">
      <c r="A6407" s="462">
        <v>101088</v>
      </c>
      <c r="B6407" s="276" t="s">
        <v>6397</v>
      </c>
      <c r="C6407" s="462" t="s">
        <v>44</v>
      </c>
      <c r="D6407" s="463">
        <v>0</v>
      </c>
    </row>
    <row r="6408" spans="1:4">
      <c r="A6408" s="462">
        <v>101089</v>
      </c>
      <c r="B6408" s="276" t="s">
        <v>6398</v>
      </c>
      <c r="C6408" s="462" t="s">
        <v>27</v>
      </c>
      <c r="D6408" s="463">
        <v>0</v>
      </c>
    </row>
    <row r="6409" spans="1:4">
      <c r="A6409" s="462">
        <v>101090</v>
      </c>
      <c r="B6409" s="276" t="s">
        <v>6399</v>
      </c>
      <c r="C6409" s="462" t="s">
        <v>32</v>
      </c>
      <c r="D6409" s="463">
        <v>19972</v>
      </c>
    </row>
    <row r="6410" spans="1:4">
      <c r="A6410" s="462">
        <v>101091</v>
      </c>
      <c r="B6410" s="276" t="s">
        <v>6400</v>
      </c>
      <c r="C6410" s="462" t="s">
        <v>32</v>
      </c>
      <c r="D6410" s="463">
        <v>0</v>
      </c>
    </row>
    <row r="6411" spans="1:4">
      <c r="A6411" s="462">
        <v>101092</v>
      </c>
      <c r="B6411" s="276" t="s">
        <v>6401</v>
      </c>
      <c r="C6411" s="462" t="s">
        <v>27</v>
      </c>
      <c r="D6411" s="463">
        <v>1254706</v>
      </c>
    </row>
    <row r="6412" spans="1:4">
      <c r="A6412" s="462">
        <v>101093</v>
      </c>
      <c r="B6412" s="276" t="s">
        <v>6402</v>
      </c>
      <c r="C6412" s="462" t="s">
        <v>27</v>
      </c>
      <c r="D6412" s="463">
        <v>2616532</v>
      </c>
    </row>
    <row r="6413" spans="1:4">
      <c r="A6413" s="462">
        <v>101094</v>
      </c>
      <c r="B6413" s="276" t="s">
        <v>6403</v>
      </c>
      <c r="C6413" s="462" t="s">
        <v>27</v>
      </c>
      <c r="D6413" s="463">
        <v>0</v>
      </c>
    </row>
    <row r="6414" spans="1:4">
      <c r="A6414" s="462">
        <v>101095</v>
      </c>
      <c r="B6414" s="276" t="s">
        <v>6404</v>
      </c>
      <c r="C6414" s="462" t="s">
        <v>27</v>
      </c>
      <c r="D6414" s="463">
        <v>0</v>
      </c>
    </row>
    <row r="6415" spans="1:4">
      <c r="A6415" s="462">
        <v>101096</v>
      </c>
      <c r="B6415" s="276" t="s">
        <v>6405</v>
      </c>
      <c r="C6415" s="462" t="s">
        <v>27</v>
      </c>
      <c r="D6415" s="463">
        <v>237756</v>
      </c>
    </row>
    <row r="6416" spans="1:4">
      <c r="A6416" s="462">
        <v>101097</v>
      </c>
      <c r="B6416" s="276" t="s">
        <v>6406</v>
      </c>
      <c r="C6416" s="462" t="s">
        <v>27</v>
      </c>
      <c r="D6416" s="463">
        <v>0</v>
      </c>
    </row>
    <row r="6417" spans="1:4">
      <c r="A6417" s="462">
        <v>101098</v>
      </c>
      <c r="B6417" s="276" t="s">
        <v>6407</v>
      </c>
      <c r="C6417" s="462" t="s">
        <v>27</v>
      </c>
      <c r="D6417" s="463">
        <v>0</v>
      </c>
    </row>
    <row r="6418" spans="1:4">
      <c r="A6418" s="462">
        <v>101099</v>
      </c>
      <c r="B6418" s="276" t="s">
        <v>6408</v>
      </c>
      <c r="C6418" s="462" t="s">
        <v>27</v>
      </c>
      <c r="D6418" s="463">
        <v>0</v>
      </c>
    </row>
    <row r="6419" spans="1:4">
      <c r="A6419" s="462">
        <v>101100</v>
      </c>
      <c r="B6419" s="276" t="s">
        <v>6409</v>
      </c>
      <c r="C6419" s="462" t="s">
        <v>148</v>
      </c>
      <c r="D6419" s="463">
        <v>35534</v>
      </c>
    </row>
    <row r="6420" spans="1:4">
      <c r="A6420" s="462">
        <v>101101</v>
      </c>
      <c r="B6420" s="276" t="s">
        <v>6410</v>
      </c>
      <c r="C6420" s="462" t="s">
        <v>44</v>
      </c>
      <c r="D6420" s="463">
        <v>26900</v>
      </c>
    </row>
    <row r="6421" spans="1:4">
      <c r="A6421" s="462">
        <v>101102</v>
      </c>
      <c r="B6421" s="276" t="s">
        <v>6411</v>
      </c>
      <c r="C6421" s="462" t="s">
        <v>27</v>
      </c>
      <c r="D6421" s="463">
        <v>0</v>
      </c>
    </row>
    <row r="6422" spans="1:4">
      <c r="A6422" s="462">
        <v>101103</v>
      </c>
      <c r="B6422" s="276" t="s">
        <v>6412</v>
      </c>
      <c r="C6422" s="462" t="s">
        <v>148</v>
      </c>
      <c r="D6422" s="463">
        <v>53452</v>
      </c>
    </row>
    <row r="6423" spans="1:4">
      <c r="A6423" s="462">
        <v>101104</v>
      </c>
      <c r="B6423" s="276" t="s">
        <v>6413</v>
      </c>
      <c r="C6423" s="462" t="s">
        <v>32</v>
      </c>
      <c r="D6423" s="463">
        <v>0</v>
      </c>
    </row>
    <row r="6424" spans="1:4">
      <c r="A6424" s="462">
        <v>101105</v>
      </c>
      <c r="B6424" s="276" t="s">
        <v>6414</v>
      </c>
      <c r="C6424" s="462" t="s">
        <v>32</v>
      </c>
      <c r="D6424" s="463">
        <v>0</v>
      </c>
    </row>
    <row r="6425" spans="1:4">
      <c r="A6425" s="462">
        <v>101106</v>
      </c>
      <c r="B6425" s="276" t="s">
        <v>6415</v>
      </c>
      <c r="C6425" s="462" t="s">
        <v>32</v>
      </c>
      <c r="D6425" s="463">
        <v>0</v>
      </c>
    </row>
    <row r="6426" spans="1:4">
      <c r="A6426" s="462">
        <v>101107</v>
      </c>
      <c r="B6426" s="276" t="s">
        <v>6416</v>
      </c>
      <c r="C6426" s="462" t="s">
        <v>27</v>
      </c>
      <c r="D6426" s="463">
        <v>1743.49</v>
      </c>
    </row>
    <row r="6427" spans="1:4">
      <c r="A6427" s="462">
        <v>101108</v>
      </c>
      <c r="B6427" s="276" t="s">
        <v>6417</v>
      </c>
      <c r="C6427" s="462" t="s">
        <v>32</v>
      </c>
      <c r="D6427" s="463">
        <v>0</v>
      </c>
    </row>
    <row r="6428" spans="1:4">
      <c r="A6428" s="462">
        <v>101109</v>
      </c>
      <c r="B6428" s="276" t="s">
        <v>6418</v>
      </c>
      <c r="C6428" s="462" t="s">
        <v>32</v>
      </c>
      <c r="D6428" s="463">
        <v>0</v>
      </c>
    </row>
    <row r="6429" spans="1:4">
      <c r="A6429" s="462">
        <v>101110</v>
      </c>
      <c r="B6429" s="276" t="s">
        <v>6419</v>
      </c>
      <c r="C6429" s="462" t="s">
        <v>83</v>
      </c>
      <c r="D6429" s="463">
        <v>0</v>
      </c>
    </row>
    <row r="6430" spans="1:4">
      <c r="A6430" s="462">
        <v>101111</v>
      </c>
      <c r="B6430" s="276" t="s">
        <v>6420</v>
      </c>
      <c r="C6430" s="462" t="s">
        <v>27</v>
      </c>
      <c r="D6430" s="463">
        <v>2389250</v>
      </c>
    </row>
    <row r="6431" spans="1:4">
      <c r="A6431" s="462">
        <v>101112</v>
      </c>
      <c r="B6431" s="276" t="s">
        <v>6421</v>
      </c>
      <c r="C6431" s="462" t="s">
        <v>27</v>
      </c>
      <c r="D6431" s="463">
        <v>3207546</v>
      </c>
    </row>
    <row r="6432" spans="1:4">
      <c r="A6432" s="462">
        <v>101113</v>
      </c>
      <c r="B6432" s="276" t="s">
        <v>6422</v>
      </c>
      <c r="C6432" s="462" t="s">
        <v>27</v>
      </c>
      <c r="D6432" s="463">
        <v>41993</v>
      </c>
    </row>
    <row r="6433" spans="1:4">
      <c r="A6433" s="462">
        <v>101114</v>
      </c>
      <c r="B6433" s="276" t="s">
        <v>6423</v>
      </c>
      <c r="C6433" s="462" t="s">
        <v>1122</v>
      </c>
      <c r="D6433" s="463">
        <v>2969477</v>
      </c>
    </row>
    <row r="6434" spans="1:4">
      <c r="A6434" s="462">
        <v>101117</v>
      </c>
      <c r="B6434" s="276" t="s">
        <v>3076</v>
      </c>
      <c r="C6434" s="462" t="s">
        <v>27</v>
      </c>
      <c r="D6434" s="463">
        <v>0</v>
      </c>
    </row>
    <row r="6435" spans="1:4">
      <c r="A6435" s="462">
        <v>101118</v>
      </c>
      <c r="B6435" s="276" t="s">
        <v>6424</v>
      </c>
      <c r="C6435" s="462" t="s">
        <v>27</v>
      </c>
      <c r="D6435" s="463">
        <v>0</v>
      </c>
    </row>
    <row r="6436" spans="1:4">
      <c r="A6436" s="462">
        <v>101119</v>
      </c>
      <c r="B6436" s="276" t="s">
        <v>6064</v>
      </c>
      <c r="C6436" s="462" t="s">
        <v>89</v>
      </c>
      <c r="D6436" s="463">
        <v>0</v>
      </c>
    </row>
    <row r="6437" spans="1:4">
      <c r="A6437" s="462">
        <v>101120</v>
      </c>
      <c r="B6437" s="276" t="s">
        <v>6425</v>
      </c>
      <c r="C6437" s="462" t="s">
        <v>44</v>
      </c>
      <c r="D6437" s="463">
        <v>0</v>
      </c>
    </row>
    <row r="6438" spans="1:4">
      <c r="A6438" s="462">
        <v>101121</v>
      </c>
      <c r="B6438" s="276" t="s">
        <v>6426</v>
      </c>
      <c r="C6438" s="462" t="s">
        <v>27</v>
      </c>
      <c r="D6438" s="463">
        <v>21947302</v>
      </c>
    </row>
    <row r="6439" spans="1:4">
      <c r="A6439" s="462">
        <v>101122</v>
      </c>
      <c r="B6439" s="276" t="s">
        <v>6427</v>
      </c>
      <c r="C6439" s="462" t="s">
        <v>211</v>
      </c>
      <c r="D6439" s="463">
        <v>8720093</v>
      </c>
    </row>
    <row r="6440" spans="1:4">
      <c r="A6440" s="462">
        <v>101123</v>
      </c>
      <c r="B6440" s="276" t="s">
        <v>6428</v>
      </c>
      <c r="C6440" s="462" t="s">
        <v>27</v>
      </c>
      <c r="D6440" s="463">
        <v>0</v>
      </c>
    </row>
    <row r="6441" spans="1:4">
      <c r="A6441" s="462">
        <v>101124</v>
      </c>
      <c r="B6441" s="276" t="s">
        <v>6429</v>
      </c>
      <c r="C6441" s="462" t="s">
        <v>27</v>
      </c>
      <c r="D6441" s="463">
        <v>0</v>
      </c>
    </row>
    <row r="6442" spans="1:4">
      <c r="A6442" s="462">
        <v>101125</v>
      </c>
      <c r="B6442" s="276" t="s">
        <v>6430</v>
      </c>
      <c r="C6442" s="462" t="s">
        <v>32</v>
      </c>
      <c r="D6442" s="463">
        <v>0</v>
      </c>
    </row>
    <row r="6443" spans="1:4">
      <c r="A6443" s="462">
        <v>101126</v>
      </c>
      <c r="B6443" s="276" t="s">
        <v>6431</v>
      </c>
      <c r="C6443" s="462" t="s">
        <v>32</v>
      </c>
      <c r="D6443" s="463">
        <v>0</v>
      </c>
    </row>
    <row r="6444" spans="1:4">
      <c r="A6444" s="462">
        <v>101127</v>
      </c>
      <c r="B6444" s="276" t="s">
        <v>6432</v>
      </c>
      <c r="C6444" s="462" t="s">
        <v>44</v>
      </c>
      <c r="D6444" s="463">
        <v>0</v>
      </c>
    </row>
    <row r="6445" spans="1:4">
      <c r="A6445" s="462">
        <v>101129</v>
      </c>
      <c r="B6445" s="276" t="s">
        <v>6433</v>
      </c>
      <c r="C6445" s="462" t="s">
        <v>44</v>
      </c>
      <c r="D6445" s="463">
        <v>0</v>
      </c>
    </row>
    <row r="6446" spans="1:4">
      <c r="A6446" s="462">
        <v>101131</v>
      </c>
      <c r="B6446" s="276" t="s">
        <v>6434</v>
      </c>
      <c r="C6446" s="462" t="s">
        <v>27</v>
      </c>
      <c r="D6446" s="463">
        <v>0</v>
      </c>
    </row>
    <row r="6447" spans="1:4">
      <c r="A6447" s="462">
        <v>101132</v>
      </c>
      <c r="B6447" s="276" t="s">
        <v>6435</v>
      </c>
      <c r="C6447" s="462" t="s">
        <v>27</v>
      </c>
      <c r="D6447" s="463">
        <v>20779766.010000002</v>
      </c>
    </row>
    <row r="6448" spans="1:4">
      <c r="A6448" s="462">
        <v>101133</v>
      </c>
      <c r="B6448" s="276" t="s">
        <v>6436</v>
      </c>
      <c r="C6448" s="462" t="s">
        <v>253</v>
      </c>
      <c r="D6448" s="463">
        <v>0</v>
      </c>
    </row>
    <row r="6449" spans="1:4">
      <c r="A6449" s="462">
        <v>101134</v>
      </c>
      <c r="B6449" s="276" t="s">
        <v>6437</v>
      </c>
      <c r="C6449" s="462" t="s">
        <v>253</v>
      </c>
      <c r="D6449" s="463">
        <v>0</v>
      </c>
    </row>
    <row r="6450" spans="1:4">
      <c r="A6450" s="462">
        <v>101135</v>
      </c>
      <c r="B6450" s="276" t="s">
        <v>6438</v>
      </c>
      <c r="C6450" s="462" t="s">
        <v>253</v>
      </c>
      <c r="D6450" s="463">
        <v>0</v>
      </c>
    </row>
    <row r="6451" spans="1:4">
      <c r="A6451" s="462">
        <v>101136</v>
      </c>
      <c r="B6451" s="276" t="s">
        <v>6439</v>
      </c>
      <c r="C6451" s="462" t="s">
        <v>27</v>
      </c>
      <c r="D6451" s="463">
        <v>5229422</v>
      </c>
    </row>
    <row r="6452" spans="1:4">
      <c r="A6452" s="462">
        <v>101137</v>
      </c>
      <c r="B6452" s="276" t="s">
        <v>6440</v>
      </c>
      <c r="C6452" s="462" t="s">
        <v>27</v>
      </c>
      <c r="D6452" s="463">
        <v>6515250</v>
      </c>
    </row>
    <row r="6453" spans="1:4">
      <c r="A6453" s="462">
        <v>101138</v>
      </c>
      <c r="B6453" s="276" t="s">
        <v>6441</v>
      </c>
      <c r="C6453" s="462" t="s">
        <v>27</v>
      </c>
      <c r="D6453" s="463">
        <v>5712000</v>
      </c>
    </row>
    <row r="6454" spans="1:4">
      <c r="A6454" s="462">
        <v>101139</v>
      </c>
      <c r="B6454" s="276" t="s">
        <v>6442</v>
      </c>
      <c r="C6454" s="462" t="s">
        <v>27</v>
      </c>
      <c r="D6454" s="463">
        <v>7378000</v>
      </c>
    </row>
    <row r="6455" spans="1:4">
      <c r="A6455" s="462">
        <v>101140</v>
      </c>
      <c r="B6455" s="276" t="s">
        <v>6443</v>
      </c>
      <c r="C6455" s="462" t="s">
        <v>44</v>
      </c>
      <c r="D6455" s="463">
        <v>397</v>
      </c>
    </row>
    <row r="6456" spans="1:4">
      <c r="A6456" s="462">
        <v>101141</v>
      </c>
      <c r="B6456" s="276" t="s">
        <v>6444</v>
      </c>
      <c r="C6456" s="462" t="s">
        <v>27</v>
      </c>
      <c r="D6456" s="463">
        <v>0</v>
      </c>
    </row>
    <row r="6457" spans="1:4">
      <c r="A6457" s="462">
        <v>101142</v>
      </c>
      <c r="B6457" s="276" t="s">
        <v>6445</v>
      </c>
      <c r="C6457" s="462" t="s">
        <v>27</v>
      </c>
      <c r="D6457" s="463">
        <v>0</v>
      </c>
    </row>
    <row r="6458" spans="1:4">
      <c r="A6458" s="462">
        <v>101143</v>
      </c>
      <c r="B6458" s="276" t="s">
        <v>6446</v>
      </c>
      <c r="C6458" s="462" t="s">
        <v>83</v>
      </c>
      <c r="D6458" s="463">
        <v>936190</v>
      </c>
    </row>
    <row r="6459" spans="1:4">
      <c r="A6459" s="462">
        <v>101144</v>
      </c>
      <c r="B6459" s="276" t="s">
        <v>6447</v>
      </c>
      <c r="C6459" s="462" t="s">
        <v>27</v>
      </c>
      <c r="D6459" s="463">
        <v>0</v>
      </c>
    </row>
    <row r="6460" spans="1:4">
      <c r="A6460" s="462">
        <v>101145</v>
      </c>
      <c r="B6460" s="276" t="s">
        <v>6448</v>
      </c>
      <c r="C6460" s="462" t="s">
        <v>27</v>
      </c>
      <c r="D6460" s="463">
        <v>0</v>
      </c>
    </row>
    <row r="6461" spans="1:4">
      <c r="A6461" s="462">
        <v>101146</v>
      </c>
      <c r="B6461" s="276" t="s">
        <v>6449</v>
      </c>
      <c r="C6461" s="462" t="s">
        <v>27</v>
      </c>
      <c r="D6461" s="463">
        <v>215985</v>
      </c>
    </row>
    <row r="6462" spans="1:4">
      <c r="A6462" s="462">
        <v>101147</v>
      </c>
      <c r="B6462" s="276" t="s">
        <v>6450</v>
      </c>
      <c r="C6462" s="462" t="s">
        <v>27</v>
      </c>
      <c r="D6462" s="463">
        <v>62739</v>
      </c>
    </row>
    <row r="6463" spans="1:4">
      <c r="A6463" s="462">
        <v>101148</v>
      </c>
      <c r="B6463" s="276" t="s">
        <v>6451</v>
      </c>
      <c r="C6463" s="462" t="s">
        <v>27</v>
      </c>
      <c r="D6463" s="463">
        <v>0</v>
      </c>
    </row>
    <row r="6464" spans="1:4">
      <c r="A6464" s="462">
        <v>101149</v>
      </c>
      <c r="B6464" s="276" t="s">
        <v>6452</v>
      </c>
      <c r="C6464" s="462" t="s">
        <v>30</v>
      </c>
      <c r="D6464" s="463">
        <v>3704</v>
      </c>
    </row>
    <row r="6465" spans="1:4">
      <c r="A6465" s="462">
        <v>101150</v>
      </c>
      <c r="B6465" s="276" t="s">
        <v>6453</v>
      </c>
      <c r="C6465" s="462" t="s">
        <v>83</v>
      </c>
      <c r="D6465" s="463">
        <v>161241</v>
      </c>
    </row>
    <row r="6466" spans="1:4">
      <c r="A6466" s="462">
        <v>101151</v>
      </c>
      <c r="B6466" s="276" t="s">
        <v>6454</v>
      </c>
      <c r="C6466" s="462" t="s">
        <v>27</v>
      </c>
      <c r="D6466" s="463">
        <v>0</v>
      </c>
    </row>
    <row r="6467" spans="1:4">
      <c r="A6467" s="462">
        <v>101152</v>
      </c>
      <c r="B6467" s="276" t="s">
        <v>6455</v>
      </c>
      <c r="C6467" s="462" t="s">
        <v>27</v>
      </c>
      <c r="D6467" s="463">
        <v>0</v>
      </c>
    </row>
    <row r="6468" spans="1:4">
      <c r="A6468" s="462">
        <v>101153</v>
      </c>
      <c r="B6468" s="276" t="s">
        <v>6456</v>
      </c>
      <c r="C6468" s="462" t="s">
        <v>27</v>
      </c>
      <c r="D6468" s="463">
        <v>0</v>
      </c>
    </row>
    <row r="6469" spans="1:4">
      <c r="A6469" s="462">
        <v>101154</v>
      </c>
      <c r="B6469" s="276" t="s">
        <v>6457</v>
      </c>
      <c r="C6469" s="462" t="s">
        <v>27</v>
      </c>
      <c r="D6469" s="463">
        <v>0</v>
      </c>
    </row>
    <row r="6470" spans="1:4">
      <c r="A6470" s="462">
        <v>101155</v>
      </c>
      <c r="B6470" s="276" t="s">
        <v>6458</v>
      </c>
      <c r="C6470" s="462" t="s">
        <v>27</v>
      </c>
      <c r="D6470" s="463">
        <v>0</v>
      </c>
    </row>
    <row r="6471" spans="1:4">
      <c r="A6471" s="462">
        <v>101156</v>
      </c>
      <c r="B6471" s="276" t="s">
        <v>6459</v>
      </c>
      <c r="C6471" s="462" t="s">
        <v>27</v>
      </c>
      <c r="D6471" s="463">
        <v>95103</v>
      </c>
    </row>
    <row r="6472" spans="1:4">
      <c r="A6472" s="462">
        <v>101157</v>
      </c>
      <c r="B6472" s="276" t="s">
        <v>6460</v>
      </c>
      <c r="C6472" s="462" t="s">
        <v>27</v>
      </c>
      <c r="D6472" s="463">
        <v>0</v>
      </c>
    </row>
    <row r="6473" spans="1:4">
      <c r="A6473" s="462">
        <v>101158</v>
      </c>
      <c r="B6473" s="276" t="s">
        <v>6461</v>
      </c>
      <c r="C6473" s="462" t="s">
        <v>27</v>
      </c>
      <c r="D6473" s="463">
        <v>0</v>
      </c>
    </row>
    <row r="6474" spans="1:4">
      <c r="A6474" s="462">
        <v>101159</v>
      </c>
      <c r="B6474" s="276" t="s">
        <v>6462</v>
      </c>
      <c r="C6474" s="462" t="s">
        <v>27</v>
      </c>
      <c r="D6474" s="463">
        <v>0</v>
      </c>
    </row>
    <row r="6475" spans="1:4">
      <c r="A6475" s="462">
        <v>101160</v>
      </c>
      <c r="B6475" s="276" t="s">
        <v>6463</v>
      </c>
      <c r="C6475" s="462" t="s">
        <v>593</v>
      </c>
      <c r="D6475" s="463">
        <v>0</v>
      </c>
    </row>
    <row r="6476" spans="1:4">
      <c r="A6476" s="462">
        <v>101161</v>
      </c>
      <c r="B6476" s="276" t="s">
        <v>6464</v>
      </c>
      <c r="C6476" s="462" t="s">
        <v>27</v>
      </c>
      <c r="D6476" s="463">
        <v>5219.76</v>
      </c>
    </row>
    <row r="6477" spans="1:4">
      <c r="A6477" s="462">
        <v>101162</v>
      </c>
      <c r="B6477" s="276" t="s">
        <v>6465</v>
      </c>
      <c r="C6477" s="462" t="s">
        <v>27</v>
      </c>
      <c r="D6477" s="463">
        <v>0</v>
      </c>
    </row>
    <row r="6478" spans="1:4">
      <c r="A6478" s="462">
        <v>101163</v>
      </c>
      <c r="B6478" s="276" t="s">
        <v>6466</v>
      </c>
      <c r="C6478" s="462" t="s">
        <v>32</v>
      </c>
      <c r="D6478" s="463">
        <v>21379</v>
      </c>
    </row>
    <row r="6479" spans="1:4">
      <c r="A6479" s="462">
        <v>101164</v>
      </c>
      <c r="B6479" s="276" t="s">
        <v>6467</v>
      </c>
      <c r="C6479" s="462" t="s">
        <v>27</v>
      </c>
      <c r="D6479" s="463">
        <v>0</v>
      </c>
    </row>
    <row r="6480" spans="1:4">
      <c r="A6480" s="462">
        <v>101165</v>
      </c>
      <c r="B6480" s="276" t="s">
        <v>6468</v>
      </c>
      <c r="C6480" s="462" t="s">
        <v>27</v>
      </c>
      <c r="D6480" s="463">
        <v>0</v>
      </c>
    </row>
    <row r="6481" spans="1:4">
      <c r="A6481" s="462">
        <v>101166</v>
      </c>
      <c r="B6481" s="276" t="s">
        <v>6469</v>
      </c>
      <c r="C6481" s="462" t="s">
        <v>27</v>
      </c>
      <c r="D6481" s="463">
        <v>0</v>
      </c>
    </row>
    <row r="6482" spans="1:4">
      <c r="A6482" s="462">
        <v>101167</v>
      </c>
      <c r="B6482" s="276" t="s">
        <v>6470</v>
      </c>
      <c r="C6482" s="462" t="s">
        <v>27</v>
      </c>
      <c r="D6482" s="463">
        <v>0</v>
      </c>
    </row>
    <row r="6483" spans="1:4">
      <c r="A6483" s="462">
        <v>101168</v>
      </c>
      <c r="B6483" s="276" t="s">
        <v>6471</v>
      </c>
      <c r="C6483" s="462" t="s">
        <v>27</v>
      </c>
      <c r="D6483" s="463">
        <v>0</v>
      </c>
    </row>
    <row r="6484" spans="1:4">
      <c r="A6484" s="462">
        <v>101169</v>
      </c>
      <c r="B6484" s="276" t="s">
        <v>6472</v>
      </c>
      <c r="C6484" s="462" t="s">
        <v>27</v>
      </c>
      <c r="D6484" s="463">
        <v>0</v>
      </c>
    </row>
    <row r="6485" spans="1:4">
      <c r="A6485" s="462">
        <v>101170</v>
      </c>
      <c r="B6485" s="276" t="s">
        <v>6473</v>
      </c>
      <c r="C6485" s="462" t="s">
        <v>27</v>
      </c>
      <c r="D6485" s="463">
        <v>22733</v>
      </c>
    </row>
    <row r="6486" spans="1:4">
      <c r="A6486" s="462">
        <v>101171</v>
      </c>
      <c r="B6486" s="276" t="s">
        <v>6474</v>
      </c>
      <c r="C6486" s="462" t="s">
        <v>27</v>
      </c>
      <c r="D6486" s="463">
        <v>0</v>
      </c>
    </row>
    <row r="6487" spans="1:4">
      <c r="A6487" s="462">
        <v>101172</v>
      </c>
      <c r="B6487" s="276" t="s">
        <v>6475</v>
      </c>
      <c r="C6487" s="462" t="s">
        <v>44</v>
      </c>
      <c r="D6487" s="463">
        <v>40335</v>
      </c>
    </row>
    <row r="6488" spans="1:4">
      <c r="A6488" s="462">
        <v>101173</v>
      </c>
      <c r="B6488" s="276" t="s">
        <v>6476</v>
      </c>
      <c r="C6488" s="462" t="s">
        <v>44</v>
      </c>
      <c r="D6488" s="463">
        <v>0</v>
      </c>
    </row>
    <row r="6489" spans="1:4">
      <c r="A6489" s="462">
        <v>101174</v>
      </c>
      <c r="B6489" s="276" t="s">
        <v>6477</v>
      </c>
      <c r="C6489" s="462" t="s">
        <v>27</v>
      </c>
      <c r="D6489" s="463">
        <v>384717</v>
      </c>
    </row>
    <row r="6490" spans="1:4">
      <c r="A6490" s="462">
        <v>101175</v>
      </c>
      <c r="B6490" s="276" t="s">
        <v>6478</v>
      </c>
      <c r="C6490" s="462" t="s">
        <v>27</v>
      </c>
      <c r="D6490" s="463">
        <v>43991</v>
      </c>
    </row>
    <row r="6491" spans="1:4">
      <c r="A6491" s="462">
        <v>101176</v>
      </c>
      <c r="B6491" s="276" t="s">
        <v>6479</v>
      </c>
      <c r="C6491" s="462" t="s">
        <v>27</v>
      </c>
      <c r="D6491" s="463">
        <v>0</v>
      </c>
    </row>
    <row r="6492" spans="1:4">
      <c r="A6492" s="462">
        <v>101177</v>
      </c>
      <c r="B6492" s="276" t="s">
        <v>6480</v>
      </c>
      <c r="C6492" s="462" t="s">
        <v>27</v>
      </c>
      <c r="D6492" s="463">
        <v>848</v>
      </c>
    </row>
    <row r="6493" spans="1:4">
      <c r="A6493" s="462">
        <v>101178</v>
      </c>
      <c r="B6493" s="276" t="s">
        <v>6481</v>
      </c>
      <c r="C6493" s="462" t="s">
        <v>27</v>
      </c>
      <c r="D6493" s="463">
        <v>4403000</v>
      </c>
    </row>
    <row r="6494" spans="1:4">
      <c r="A6494" s="462">
        <v>101179</v>
      </c>
      <c r="B6494" s="276" t="s">
        <v>6482</v>
      </c>
      <c r="C6494" s="462" t="s">
        <v>27</v>
      </c>
      <c r="D6494" s="463">
        <v>904400</v>
      </c>
    </row>
    <row r="6495" spans="1:4">
      <c r="A6495" s="462">
        <v>101180</v>
      </c>
      <c r="B6495" s="276" t="s">
        <v>6483</v>
      </c>
      <c r="C6495" s="462" t="s">
        <v>27</v>
      </c>
      <c r="D6495" s="463">
        <v>553350</v>
      </c>
    </row>
    <row r="6496" spans="1:4">
      <c r="A6496" s="462">
        <v>101181</v>
      </c>
      <c r="B6496" s="276" t="s">
        <v>6484</v>
      </c>
      <c r="C6496" s="462" t="s">
        <v>253</v>
      </c>
      <c r="D6496" s="463">
        <v>0</v>
      </c>
    </row>
    <row r="6497" spans="1:4">
      <c r="A6497" s="462">
        <v>101182</v>
      </c>
      <c r="B6497" s="276" t="s">
        <v>6485</v>
      </c>
      <c r="C6497" s="462" t="s">
        <v>44</v>
      </c>
      <c r="D6497" s="463">
        <v>0</v>
      </c>
    </row>
    <row r="6498" spans="1:4">
      <c r="A6498" s="462">
        <v>101183</v>
      </c>
      <c r="B6498" s="276" t="s">
        <v>6486</v>
      </c>
      <c r="C6498" s="462" t="s">
        <v>27</v>
      </c>
      <c r="D6498" s="463">
        <v>0</v>
      </c>
    </row>
    <row r="6499" spans="1:4">
      <c r="A6499" s="462">
        <v>101184</v>
      </c>
      <c r="B6499" s="276" t="s">
        <v>6487</v>
      </c>
      <c r="C6499" s="462" t="s">
        <v>44</v>
      </c>
      <c r="D6499" s="463">
        <v>0</v>
      </c>
    </row>
    <row r="6500" spans="1:4">
      <c r="A6500" s="462">
        <v>101185</v>
      </c>
      <c r="B6500" s="276" t="s">
        <v>6488</v>
      </c>
      <c r="C6500" s="462" t="s">
        <v>27</v>
      </c>
      <c r="D6500" s="463">
        <v>0</v>
      </c>
    </row>
    <row r="6501" spans="1:4">
      <c r="A6501" s="462">
        <v>101186</v>
      </c>
      <c r="B6501" s="276" t="s">
        <v>6489</v>
      </c>
      <c r="C6501" s="462" t="s">
        <v>27</v>
      </c>
      <c r="D6501" s="463">
        <v>0</v>
      </c>
    </row>
    <row r="6502" spans="1:4">
      <c r="A6502" s="462">
        <v>101187</v>
      </c>
      <c r="B6502" s="276" t="s">
        <v>6490</v>
      </c>
      <c r="C6502" s="462" t="s">
        <v>27</v>
      </c>
      <c r="D6502" s="463">
        <v>0</v>
      </c>
    </row>
    <row r="6503" spans="1:4">
      <c r="A6503" s="462">
        <v>101188</v>
      </c>
      <c r="B6503" s="276" t="s">
        <v>6491</v>
      </c>
      <c r="C6503" s="462" t="s">
        <v>27</v>
      </c>
      <c r="D6503" s="463">
        <v>0</v>
      </c>
    </row>
    <row r="6504" spans="1:4">
      <c r="A6504" s="462">
        <v>101189</v>
      </c>
      <c r="B6504" s="276" t="s">
        <v>6492</v>
      </c>
      <c r="C6504" s="462" t="s">
        <v>27</v>
      </c>
      <c r="D6504" s="463">
        <v>0</v>
      </c>
    </row>
    <row r="6505" spans="1:4">
      <c r="A6505" s="462">
        <v>101190</v>
      </c>
      <c r="B6505" s="276" t="s">
        <v>6493</v>
      </c>
      <c r="C6505" s="462" t="s">
        <v>27</v>
      </c>
      <c r="D6505" s="463">
        <v>0</v>
      </c>
    </row>
    <row r="6506" spans="1:4">
      <c r="A6506" s="462">
        <v>101191</v>
      </c>
      <c r="B6506" s="276" t="s">
        <v>6494</v>
      </c>
      <c r="C6506" s="462" t="s">
        <v>27</v>
      </c>
      <c r="D6506" s="463">
        <v>0</v>
      </c>
    </row>
    <row r="6507" spans="1:4">
      <c r="A6507" s="462">
        <v>101192</v>
      </c>
      <c r="B6507" s="276" t="s">
        <v>6495</v>
      </c>
      <c r="C6507" s="462" t="s">
        <v>27</v>
      </c>
      <c r="D6507" s="463">
        <v>0</v>
      </c>
    </row>
    <row r="6508" spans="1:4">
      <c r="A6508" s="462">
        <v>101193</v>
      </c>
      <c r="B6508" s="276" t="s">
        <v>6496</v>
      </c>
      <c r="C6508" s="462" t="s">
        <v>27</v>
      </c>
      <c r="D6508" s="463">
        <v>0</v>
      </c>
    </row>
    <row r="6509" spans="1:4">
      <c r="A6509" s="462">
        <v>101194</v>
      </c>
      <c r="B6509" s="276" t="s">
        <v>6497</v>
      </c>
      <c r="C6509" s="462" t="s">
        <v>27</v>
      </c>
      <c r="D6509" s="463">
        <v>0</v>
      </c>
    </row>
    <row r="6510" spans="1:4">
      <c r="A6510" s="462">
        <v>101195</v>
      </c>
      <c r="B6510" s="276" t="s">
        <v>6498</v>
      </c>
      <c r="C6510" s="462" t="s">
        <v>27</v>
      </c>
      <c r="D6510" s="463">
        <v>0</v>
      </c>
    </row>
    <row r="6511" spans="1:4">
      <c r="A6511" s="462">
        <v>101196</v>
      </c>
      <c r="B6511" s="276" t="s">
        <v>6499</v>
      </c>
      <c r="C6511" s="462" t="s">
        <v>27</v>
      </c>
      <c r="D6511" s="463">
        <v>0</v>
      </c>
    </row>
    <row r="6512" spans="1:4">
      <c r="A6512" s="462">
        <v>101197</v>
      </c>
      <c r="B6512" s="276" t="s">
        <v>6500</v>
      </c>
      <c r="C6512" s="462" t="s">
        <v>27</v>
      </c>
      <c r="D6512" s="463">
        <v>0</v>
      </c>
    </row>
    <row r="6513" spans="1:4">
      <c r="A6513" s="462">
        <v>101198</v>
      </c>
      <c r="B6513" s="276" t="s">
        <v>6501</v>
      </c>
      <c r="C6513" s="462" t="s">
        <v>27</v>
      </c>
      <c r="D6513" s="463">
        <v>0</v>
      </c>
    </row>
    <row r="6514" spans="1:4">
      <c r="A6514" s="462">
        <v>101199</v>
      </c>
      <c r="B6514" s="276" t="s">
        <v>6502</v>
      </c>
      <c r="C6514" s="462" t="s">
        <v>27</v>
      </c>
      <c r="D6514" s="463">
        <v>0</v>
      </c>
    </row>
    <row r="6515" spans="1:4">
      <c r="A6515" s="462">
        <v>101200</v>
      </c>
      <c r="B6515" s="276" t="s">
        <v>6503</v>
      </c>
      <c r="C6515" s="462" t="s">
        <v>27</v>
      </c>
      <c r="D6515" s="463">
        <v>0</v>
      </c>
    </row>
    <row r="6516" spans="1:4">
      <c r="A6516" s="462">
        <v>101201</v>
      </c>
      <c r="B6516" s="276" t="s">
        <v>6504</v>
      </c>
      <c r="C6516" s="462" t="s">
        <v>27</v>
      </c>
      <c r="D6516" s="463">
        <v>0</v>
      </c>
    </row>
    <row r="6517" spans="1:4">
      <c r="A6517" s="462">
        <v>101202</v>
      </c>
      <c r="B6517" s="276" t="s">
        <v>6505</v>
      </c>
      <c r="C6517" s="462" t="s">
        <v>27</v>
      </c>
      <c r="D6517" s="463">
        <v>0</v>
      </c>
    </row>
    <row r="6518" spans="1:4">
      <c r="A6518" s="462">
        <v>101203</v>
      </c>
      <c r="B6518" s="276" t="s">
        <v>6506</v>
      </c>
      <c r="C6518" s="462" t="s">
        <v>27</v>
      </c>
      <c r="D6518" s="463">
        <v>0</v>
      </c>
    </row>
    <row r="6519" spans="1:4">
      <c r="A6519" s="462">
        <v>101204</v>
      </c>
      <c r="B6519" s="276" t="s">
        <v>6507</v>
      </c>
      <c r="C6519" s="462" t="s">
        <v>27</v>
      </c>
      <c r="D6519" s="463">
        <v>0</v>
      </c>
    </row>
    <row r="6520" spans="1:4">
      <c r="A6520" s="462">
        <v>101205</v>
      </c>
      <c r="B6520" s="276" t="s">
        <v>6508</v>
      </c>
      <c r="C6520" s="462" t="s">
        <v>27</v>
      </c>
      <c r="D6520" s="463">
        <v>0</v>
      </c>
    </row>
    <row r="6521" spans="1:4">
      <c r="A6521" s="462">
        <v>101206</v>
      </c>
      <c r="B6521" s="276" t="s">
        <v>6509</v>
      </c>
      <c r="C6521" s="462" t="s">
        <v>27</v>
      </c>
      <c r="D6521" s="463">
        <v>0</v>
      </c>
    </row>
    <row r="6522" spans="1:4">
      <c r="A6522" s="462">
        <v>101207</v>
      </c>
      <c r="B6522" s="276" t="s">
        <v>6510</v>
      </c>
      <c r="C6522" s="462" t="s">
        <v>30</v>
      </c>
      <c r="D6522" s="463">
        <v>0</v>
      </c>
    </row>
    <row r="6523" spans="1:4">
      <c r="A6523" s="462">
        <v>101208</v>
      </c>
      <c r="B6523" s="276" t="s">
        <v>6511</v>
      </c>
      <c r="C6523" s="462" t="s">
        <v>27</v>
      </c>
      <c r="D6523" s="463">
        <v>4964</v>
      </c>
    </row>
    <row r="6524" spans="1:4">
      <c r="A6524" s="462">
        <v>101209</v>
      </c>
      <c r="B6524" s="276" t="s">
        <v>6512</v>
      </c>
      <c r="C6524" s="462" t="s">
        <v>27</v>
      </c>
      <c r="D6524" s="463">
        <v>386475</v>
      </c>
    </row>
    <row r="6525" spans="1:4">
      <c r="A6525" s="462">
        <v>101210</v>
      </c>
      <c r="B6525" s="276" t="s">
        <v>6513</v>
      </c>
      <c r="C6525" s="462" t="s">
        <v>27</v>
      </c>
      <c r="D6525" s="463">
        <v>2302650</v>
      </c>
    </row>
    <row r="6526" spans="1:4">
      <c r="A6526" s="462">
        <v>101211</v>
      </c>
      <c r="B6526" s="276" t="s">
        <v>6514</v>
      </c>
      <c r="C6526" s="462" t="s">
        <v>30</v>
      </c>
      <c r="D6526" s="463">
        <v>0</v>
      </c>
    </row>
    <row r="6527" spans="1:4">
      <c r="A6527" s="462">
        <v>101212</v>
      </c>
      <c r="B6527" s="276" t="s">
        <v>6515</v>
      </c>
      <c r="C6527" s="462" t="s">
        <v>44</v>
      </c>
      <c r="D6527" s="463">
        <v>0</v>
      </c>
    </row>
    <row r="6528" spans="1:4">
      <c r="A6528" s="462">
        <v>101213</v>
      </c>
      <c r="B6528" s="276" t="s">
        <v>6516</v>
      </c>
      <c r="C6528" s="462" t="s">
        <v>27</v>
      </c>
      <c r="D6528" s="463">
        <v>11889.06</v>
      </c>
    </row>
    <row r="6529" spans="1:4">
      <c r="A6529" s="462">
        <v>101214</v>
      </c>
      <c r="B6529" s="276" t="s">
        <v>6517</v>
      </c>
      <c r="C6529" s="462" t="s">
        <v>27</v>
      </c>
      <c r="D6529" s="463">
        <v>10111</v>
      </c>
    </row>
    <row r="6530" spans="1:4">
      <c r="A6530" s="462">
        <v>101215</v>
      </c>
      <c r="B6530" s="276" t="s">
        <v>6518</v>
      </c>
      <c r="C6530" s="462" t="s">
        <v>27</v>
      </c>
      <c r="D6530" s="463">
        <v>0</v>
      </c>
    </row>
    <row r="6531" spans="1:4">
      <c r="A6531" s="462">
        <v>101216</v>
      </c>
      <c r="B6531" s="276" t="s">
        <v>6519</v>
      </c>
      <c r="C6531" s="462" t="s">
        <v>27</v>
      </c>
      <c r="D6531" s="463">
        <v>0</v>
      </c>
    </row>
    <row r="6532" spans="1:4">
      <c r="A6532" s="462">
        <v>101217</v>
      </c>
      <c r="B6532" s="276" t="s">
        <v>6520</v>
      </c>
      <c r="C6532" s="462" t="s">
        <v>27</v>
      </c>
      <c r="D6532" s="463">
        <v>0</v>
      </c>
    </row>
    <row r="6533" spans="1:4">
      <c r="A6533" s="462">
        <v>101218</v>
      </c>
      <c r="B6533" s="276" t="s">
        <v>6521</v>
      </c>
      <c r="C6533" s="462" t="s">
        <v>44</v>
      </c>
      <c r="D6533" s="463">
        <v>68638.009999999995</v>
      </c>
    </row>
    <row r="6534" spans="1:4">
      <c r="A6534" s="462">
        <v>101219</v>
      </c>
      <c r="B6534" s="276" t="s">
        <v>6522</v>
      </c>
      <c r="C6534" s="462" t="s">
        <v>27</v>
      </c>
      <c r="D6534" s="463">
        <v>29500</v>
      </c>
    </row>
    <row r="6535" spans="1:4">
      <c r="A6535" s="462">
        <v>101220</v>
      </c>
      <c r="B6535" s="276" t="s">
        <v>6523</v>
      </c>
      <c r="C6535" s="462" t="s">
        <v>27</v>
      </c>
      <c r="D6535" s="463">
        <v>6419000</v>
      </c>
    </row>
    <row r="6536" spans="1:4">
      <c r="A6536" s="462">
        <v>101221</v>
      </c>
      <c r="B6536" s="276" t="s">
        <v>6524</v>
      </c>
      <c r="C6536" s="462" t="s">
        <v>27</v>
      </c>
      <c r="D6536" s="463">
        <v>36046</v>
      </c>
    </row>
    <row r="6537" spans="1:4">
      <c r="A6537" s="462">
        <v>101222</v>
      </c>
      <c r="B6537" s="276" t="s">
        <v>6525</v>
      </c>
      <c r="C6537" s="462" t="s">
        <v>27</v>
      </c>
      <c r="D6537" s="463">
        <v>0</v>
      </c>
    </row>
    <row r="6538" spans="1:4">
      <c r="A6538" s="462">
        <v>101223</v>
      </c>
      <c r="B6538" s="276" t="s">
        <v>6526</v>
      </c>
      <c r="C6538" s="462" t="s">
        <v>27</v>
      </c>
      <c r="D6538" s="463">
        <v>0</v>
      </c>
    </row>
    <row r="6539" spans="1:4">
      <c r="A6539" s="462">
        <v>101224</v>
      </c>
      <c r="B6539" s="276" t="s">
        <v>6527</v>
      </c>
      <c r="C6539" s="462" t="s">
        <v>27</v>
      </c>
      <c r="D6539" s="463">
        <v>0</v>
      </c>
    </row>
    <row r="6540" spans="1:4">
      <c r="A6540" s="462">
        <v>101225</v>
      </c>
      <c r="B6540" s="276" t="s">
        <v>6528</v>
      </c>
      <c r="C6540" s="462" t="s">
        <v>44</v>
      </c>
      <c r="D6540" s="463">
        <v>0</v>
      </c>
    </row>
    <row r="6541" spans="1:4">
      <c r="A6541" s="462">
        <v>101226</v>
      </c>
      <c r="B6541" s="276" t="s">
        <v>6529</v>
      </c>
      <c r="C6541" s="462" t="s">
        <v>27</v>
      </c>
      <c r="D6541" s="463">
        <v>0</v>
      </c>
    </row>
    <row r="6542" spans="1:4">
      <c r="A6542" s="462">
        <v>101227</v>
      </c>
      <c r="B6542" s="276" t="s">
        <v>6530</v>
      </c>
      <c r="C6542" s="462" t="s">
        <v>27</v>
      </c>
      <c r="D6542" s="463">
        <v>0</v>
      </c>
    </row>
    <row r="6543" spans="1:4">
      <c r="A6543" s="462">
        <v>101228</v>
      </c>
      <c r="B6543" s="276" t="s">
        <v>6531</v>
      </c>
      <c r="C6543" s="462" t="s">
        <v>27</v>
      </c>
      <c r="D6543" s="463">
        <v>0</v>
      </c>
    </row>
    <row r="6544" spans="1:4">
      <c r="A6544" s="462">
        <v>101229</v>
      </c>
      <c r="B6544" s="276" t="s">
        <v>6532</v>
      </c>
      <c r="C6544" s="462" t="s">
        <v>27</v>
      </c>
      <c r="D6544" s="463">
        <v>0</v>
      </c>
    </row>
    <row r="6545" spans="1:4">
      <c r="A6545" s="462">
        <v>101230</v>
      </c>
      <c r="B6545" s="276" t="s">
        <v>6533</v>
      </c>
      <c r="C6545" s="462" t="s">
        <v>27</v>
      </c>
      <c r="D6545" s="463">
        <v>18190126</v>
      </c>
    </row>
    <row r="6546" spans="1:4">
      <c r="A6546" s="462">
        <v>101231</v>
      </c>
      <c r="B6546" s="276" t="s">
        <v>6534</v>
      </c>
      <c r="C6546" s="462" t="s">
        <v>27</v>
      </c>
      <c r="D6546" s="463">
        <v>0</v>
      </c>
    </row>
    <row r="6547" spans="1:4">
      <c r="A6547" s="462">
        <v>101232</v>
      </c>
      <c r="B6547" s="276" t="s">
        <v>6535</v>
      </c>
      <c r="C6547" s="462" t="s">
        <v>27</v>
      </c>
      <c r="D6547" s="463">
        <v>0</v>
      </c>
    </row>
    <row r="6548" spans="1:4">
      <c r="A6548" s="462">
        <v>101233</v>
      </c>
      <c r="B6548" s="276" t="s">
        <v>6536</v>
      </c>
      <c r="C6548" s="462" t="s">
        <v>30</v>
      </c>
      <c r="D6548" s="463">
        <v>0</v>
      </c>
    </row>
    <row r="6549" spans="1:4">
      <c r="A6549" s="462">
        <v>101234</v>
      </c>
      <c r="B6549" s="276" t="s">
        <v>6537</v>
      </c>
      <c r="C6549" s="462" t="s">
        <v>30</v>
      </c>
      <c r="D6549" s="463">
        <v>35674</v>
      </c>
    </row>
    <row r="6550" spans="1:4">
      <c r="A6550" s="462">
        <v>101235</v>
      </c>
      <c r="B6550" s="276" t="s">
        <v>6538</v>
      </c>
      <c r="C6550" s="462" t="s">
        <v>83</v>
      </c>
      <c r="D6550" s="463">
        <v>0</v>
      </c>
    </row>
    <row r="6551" spans="1:4">
      <c r="A6551" s="462">
        <v>101236</v>
      </c>
      <c r="B6551" s="276" t="s">
        <v>6539</v>
      </c>
      <c r="C6551" s="462" t="s">
        <v>27</v>
      </c>
      <c r="D6551" s="463">
        <v>463161.99</v>
      </c>
    </row>
    <row r="6552" spans="1:4">
      <c r="A6552" s="462">
        <v>101237</v>
      </c>
      <c r="B6552" s="276" t="s">
        <v>6540</v>
      </c>
      <c r="C6552" s="462" t="s">
        <v>27</v>
      </c>
      <c r="D6552" s="463">
        <v>37281037</v>
      </c>
    </row>
    <row r="6553" spans="1:4">
      <c r="A6553" s="462">
        <v>101238</v>
      </c>
      <c r="B6553" s="276" t="s">
        <v>6541</v>
      </c>
      <c r="C6553" s="462" t="s">
        <v>27</v>
      </c>
      <c r="D6553" s="463">
        <v>20548351</v>
      </c>
    </row>
    <row r="6554" spans="1:4">
      <c r="A6554" s="462">
        <v>101239</v>
      </c>
      <c r="B6554" s="276" t="s">
        <v>6542</v>
      </c>
      <c r="C6554" s="462" t="s">
        <v>27</v>
      </c>
      <c r="D6554" s="463">
        <v>2600718</v>
      </c>
    </row>
    <row r="6555" spans="1:4">
      <c r="A6555" s="462">
        <v>101240</v>
      </c>
      <c r="B6555" s="276" t="s">
        <v>6543</v>
      </c>
      <c r="C6555" s="462" t="s">
        <v>148</v>
      </c>
      <c r="D6555" s="463">
        <v>96041</v>
      </c>
    </row>
    <row r="6556" spans="1:4">
      <c r="A6556" s="462">
        <v>101241</v>
      </c>
      <c r="B6556" s="276" t="s">
        <v>6544</v>
      </c>
      <c r="C6556" s="462" t="s">
        <v>211</v>
      </c>
      <c r="D6556" s="463">
        <v>0</v>
      </c>
    </row>
    <row r="6557" spans="1:4">
      <c r="A6557" s="462">
        <v>101242</v>
      </c>
      <c r="B6557" s="276" t="s">
        <v>6545</v>
      </c>
      <c r="C6557" s="462" t="s">
        <v>148</v>
      </c>
      <c r="D6557" s="463">
        <v>0</v>
      </c>
    </row>
    <row r="6558" spans="1:4">
      <c r="A6558" s="462">
        <v>101243</v>
      </c>
      <c r="B6558" s="276" t="s">
        <v>6546</v>
      </c>
      <c r="C6558" s="462" t="s">
        <v>148</v>
      </c>
      <c r="D6558" s="463">
        <v>99130</v>
      </c>
    </row>
    <row r="6559" spans="1:4">
      <c r="A6559" s="462">
        <v>101244</v>
      </c>
      <c r="B6559" s="276" t="s">
        <v>6547</v>
      </c>
      <c r="C6559" s="462" t="s">
        <v>148</v>
      </c>
      <c r="D6559" s="463">
        <v>26180</v>
      </c>
    </row>
    <row r="6560" spans="1:4">
      <c r="A6560" s="462">
        <v>101245</v>
      </c>
      <c r="B6560" s="276" t="s">
        <v>6548</v>
      </c>
      <c r="C6560" s="462" t="s">
        <v>148</v>
      </c>
      <c r="D6560" s="463">
        <v>0</v>
      </c>
    </row>
    <row r="6561" spans="1:4">
      <c r="A6561" s="462">
        <v>101247</v>
      </c>
      <c r="B6561" s="276" t="s">
        <v>6549</v>
      </c>
      <c r="C6561" s="462" t="s">
        <v>148</v>
      </c>
      <c r="D6561" s="463">
        <v>0</v>
      </c>
    </row>
    <row r="6562" spans="1:4">
      <c r="A6562" s="462">
        <v>101248</v>
      </c>
      <c r="B6562" s="276" t="s">
        <v>6550</v>
      </c>
      <c r="C6562" s="462" t="s">
        <v>27</v>
      </c>
      <c r="D6562" s="463">
        <v>0</v>
      </c>
    </row>
    <row r="6563" spans="1:4">
      <c r="A6563" s="462">
        <v>101249</v>
      </c>
      <c r="B6563" s="276" t="s">
        <v>6551</v>
      </c>
      <c r="C6563" s="462" t="s">
        <v>89</v>
      </c>
      <c r="D6563" s="463">
        <v>0</v>
      </c>
    </row>
    <row r="6564" spans="1:4">
      <c r="A6564" s="462">
        <v>101250</v>
      </c>
      <c r="B6564" s="276" t="s">
        <v>6552</v>
      </c>
      <c r="C6564" s="462" t="s">
        <v>27</v>
      </c>
      <c r="D6564" s="463">
        <v>725420.03</v>
      </c>
    </row>
    <row r="6565" spans="1:4">
      <c r="A6565" s="462">
        <v>101251</v>
      </c>
      <c r="B6565" s="276" t="s">
        <v>6553</v>
      </c>
      <c r="C6565" s="462" t="s">
        <v>27</v>
      </c>
      <c r="D6565" s="463">
        <v>502560</v>
      </c>
    </row>
    <row r="6566" spans="1:4">
      <c r="A6566" s="462">
        <v>101252</v>
      </c>
      <c r="B6566" s="276" t="s">
        <v>6554</v>
      </c>
      <c r="C6566" s="462" t="s">
        <v>83</v>
      </c>
      <c r="D6566" s="463">
        <v>202424</v>
      </c>
    </row>
    <row r="6567" spans="1:4">
      <c r="A6567" s="462">
        <v>101253</v>
      </c>
      <c r="B6567" s="276" t="s">
        <v>6555</v>
      </c>
      <c r="C6567" s="462" t="s">
        <v>27</v>
      </c>
      <c r="D6567" s="463">
        <v>8000000.0099999998</v>
      </c>
    </row>
    <row r="6568" spans="1:4">
      <c r="A6568" s="462">
        <v>101254</v>
      </c>
      <c r="B6568" s="276" t="s">
        <v>6556</v>
      </c>
      <c r="C6568" s="462" t="s">
        <v>89</v>
      </c>
      <c r="D6568" s="463">
        <v>0</v>
      </c>
    </row>
    <row r="6569" spans="1:4">
      <c r="A6569" s="462">
        <v>101255</v>
      </c>
      <c r="B6569" s="276" t="s">
        <v>6557</v>
      </c>
      <c r="C6569" s="462" t="s">
        <v>1934</v>
      </c>
      <c r="D6569" s="463">
        <v>0</v>
      </c>
    </row>
    <row r="6570" spans="1:4">
      <c r="A6570" s="462">
        <v>101256</v>
      </c>
      <c r="B6570" s="276" t="s">
        <v>6558</v>
      </c>
      <c r="C6570" s="462" t="s">
        <v>32</v>
      </c>
      <c r="D6570" s="463">
        <v>7629</v>
      </c>
    </row>
    <row r="6571" spans="1:4">
      <c r="A6571" s="462">
        <v>101257</v>
      </c>
      <c r="B6571" s="276" t="s">
        <v>6559</v>
      </c>
      <c r="C6571" s="462" t="s">
        <v>32</v>
      </c>
      <c r="D6571" s="463">
        <v>11096</v>
      </c>
    </row>
    <row r="6572" spans="1:4">
      <c r="A6572" s="462">
        <v>101258</v>
      </c>
      <c r="B6572" s="276" t="s">
        <v>6560</v>
      </c>
      <c r="C6572" s="462" t="s">
        <v>83</v>
      </c>
      <c r="D6572" s="463">
        <v>709434.99</v>
      </c>
    </row>
    <row r="6573" spans="1:4">
      <c r="A6573" s="462">
        <v>101259</v>
      </c>
      <c r="B6573" s="276" t="s">
        <v>6561</v>
      </c>
      <c r="C6573" s="462" t="s">
        <v>148</v>
      </c>
      <c r="D6573" s="463">
        <v>0</v>
      </c>
    </row>
    <row r="6574" spans="1:4">
      <c r="A6574" s="462">
        <v>101260</v>
      </c>
      <c r="B6574" s="276" t="s">
        <v>6562</v>
      </c>
      <c r="C6574" s="462" t="s">
        <v>89</v>
      </c>
      <c r="D6574" s="463">
        <v>0</v>
      </c>
    </row>
    <row r="6575" spans="1:4">
      <c r="A6575" s="462">
        <v>101261</v>
      </c>
      <c r="B6575" s="276" t="s">
        <v>6563</v>
      </c>
      <c r="C6575" s="462" t="s">
        <v>89</v>
      </c>
      <c r="D6575" s="463">
        <v>0</v>
      </c>
    </row>
    <row r="6576" spans="1:4">
      <c r="A6576" s="462">
        <v>101262</v>
      </c>
      <c r="B6576" s="276" t="s">
        <v>6564</v>
      </c>
      <c r="C6576" s="462" t="s">
        <v>27</v>
      </c>
      <c r="D6576" s="463">
        <v>25161761.010000002</v>
      </c>
    </row>
    <row r="6577" spans="1:4">
      <c r="A6577" s="462">
        <v>101263</v>
      </c>
      <c r="B6577" s="276" t="s">
        <v>6565</v>
      </c>
      <c r="C6577" s="462" t="s">
        <v>89</v>
      </c>
      <c r="D6577" s="463">
        <v>0</v>
      </c>
    </row>
    <row r="6578" spans="1:4">
      <c r="A6578" s="462">
        <v>101264</v>
      </c>
      <c r="B6578" s="276" t="s">
        <v>6566</v>
      </c>
      <c r="C6578" s="462" t="s">
        <v>148</v>
      </c>
      <c r="D6578" s="463">
        <v>0</v>
      </c>
    </row>
    <row r="6579" spans="1:4">
      <c r="A6579" s="462">
        <v>101265</v>
      </c>
      <c r="B6579" s="276" t="s">
        <v>6567</v>
      </c>
      <c r="C6579" s="462" t="s">
        <v>27</v>
      </c>
      <c r="D6579" s="463">
        <v>3804782</v>
      </c>
    </row>
    <row r="6580" spans="1:4">
      <c r="A6580" s="462">
        <v>101266</v>
      </c>
      <c r="B6580" s="276" t="s">
        <v>6568</v>
      </c>
      <c r="C6580" s="462" t="s">
        <v>27</v>
      </c>
      <c r="D6580" s="463">
        <v>0</v>
      </c>
    </row>
    <row r="6581" spans="1:4">
      <c r="A6581" s="462">
        <v>101267</v>
      </c>
      <c r="B6581" s="276" t="s">
        <v>6569</v>
      </c>
      <c r="C6581" s="462" t="s">
        <v>27</v>
      </c>
      <c r="D6581" s="463">
        <v>51765398</v>
      </c>
    </row>
    <row r="6582" spans="1:4">
      <c r="A6582" s="462">
        <v>101268</v>
      </c>
      <c r="B6582" s="276" t="s">
        <v>6570</v>
      </c>
      <c r="C6582" s="462" t="s">
        <v>89</v>
      </c>
      <c r="D6582" s="463">
        <v>0</v>
      </c>
    </row>
    <row r="6583" spans="1:4">
      <c r="A6583" s="462">
        <v>101269</v>
      </c>
      <c r="B6583" s="276" t="s">
        <v>6571</v>
      </c>
      <c r="C6583" s="462" t="s">
        <v>27</v>
      </c>
      <c r="D6583" s="463">
        <v>127056776</v>
      </c>
    </row>
    <row r="6584" spans="1:4">
      <c r="A6584" s="462">
        <v>101270</v>
      </c>
      <c r="B6584" s="276" t="s">
        <v>6572</v>
      </c>
      <c r="C6584" s="462" t="s">
        <v>27</v>
      </c>
      <c r="D6584" s="463">
        <v>27416899</v>
      </c>
    </row>
    <row r="6585" spans="1:4">
      <c r="A6585" s="462">
        <v>101271</v>
      </c>
      <c r="B6585" s="276" t="s">
        <v>6573</v>
      </c>
      <c r="C6585" s="462" t="s">
        <v>32</v>
      </c>
      <c r="D6585" s="463">
        <v>0</v>
      </c>
    </row>
    <row r="6586" spans="1:4">
      <c r="A6586" s="462">
        <v>101272</v>
      </c>
      <c r="B6586" s="276" t="s">
        <v>6574</v>
      </c>
      <c r="C6586" s="462" t="s">
        <v>30</v>
      </c>
      <c r="D6586" s="463">
        <v>2760</v>
      </c>
    </row>
    <row r="6587" spans="1:4">
      <c r="A6587" s="462">
        <v>101273</v>
      </c>
      <c r="B6587" s="276" t="s">
        <v>6575</v>
      </c>
      <c r="C6587" s="462" t="s">
        <v>27</v>
      </c>
      <c r="D6587" s="463">
        <v>54538615</v>
      </c>
    </row>
    <row r="6588" spans="1:4">
      <c r="A6588" s="462">
        <v>101274</v>
      </c>
      <c r="B6588" s="276" t="s">
        <v>6576</v>
      </c>
      <c r="C6588" s="462" t="s">
        <v>30</v>
      </c>
      <c r="D6588" s="463">
        <v>7052</v>
      </c>
    </row>
    <row r="6589" spans="1:4">
      <c r="A6589" s="462">
        <v>101275</v>
      </c>
      <c r="B6589" s="276" t="s">
        <v>6577</v>
      </c>
      <c r="C6589" s="462" t="s">
        <v>27</v>
      </c>
      <c r="D6589" s="463">
        <v>23072246</v>
      </c>
    </row>
    <row r="6590" spans="1:4">
      <c r="A6590" s="462">
        <v>101276</v>
      </c>
      <c r="B6590" s="276" t="s">
        <v>2241</v>
      </c>
      <c r="C6590" s="462" t="s">
        <v>30</v>
      </c>
      <c r="D6590" s="463">
        <v>5806</v>
      </c>
    </row>
    <row r="6591" spans="1:4">
      <c r="A6591" s="462">
        <v>101277</v>
      </c>
      <c r="B6591" s="276" t="s">
        <v>6578</v>
      </c>
      <c r="C6591" s="462" t="s">
        <v>27</v>
      </c>
      <c r="D6591" s="463">
        <v>2909779443</v>
      </c>
    </row>
    <row r="6592" spans="1:4">
      <c r="A6592" s="462">
        <v>101278</v>
      </c>
      <c r="B6592" s="276" t="s">
        <v>6579</v>
      </c>
      <c r="C6592" s="462" t="s">
        <v>27</v>
      </c>
      <c r="D6592" s="463">
        <v>287746588</v>
      </c>
    </row>
    <row r="6593" spans="1:4">
      <c r="A6593" s="462">
        <v>101279</v>
      </c>
      <c r="B6593" s="276" t="s">
        <v>6580</v>
      </c>
      <c r="C6593" s="462" t="s">
        <v>30</v>
      </c>
      <c r="D6593" s="463">
        <v>11976.26</v>
      </c>
    </row>
    <row r="6594" spans="1:4">
      <c r="A6594" s="462">
        <v>101280</v>
      </c>
      <c r="B6594" s="276" t="s">
        <v>6581</v>
      </c>
      <c r="C6594" s="462" t="s">
        <v>32</v>
      </c>
      <c r="D6594" s="463">
        <v>0</v>
      </c>
    </row>
    <row r="6595" spans="1:4">
      <c r="A6595" s="462">
        <v>101281</v>
      </c>
      <c r="B6595" s="276" t="s">
        <v>6582</v>
      </c>
      <c r="C6595" s="462" t="s">
        <v>30</v>
      </c>
      <c r="D6595" s="463">
        <v>0</v>
      </c>
    </row>
    <row r="6596" spans="1:4">
      <c r="A6596" s="462">
        <v>101282</v>
      </c>
      <c r="B6596" s="276" t="s">
        <v>6583</v>
      </c>
      <c r="C6596" s="462" t="s">
        <v>30</v>
      </c>
      <c r="D6596" s="463">
        <v>5948</v>
      </c>
    </row>
    <row r="6597" spans="1:4">
      <c r="A6597" s="462">
        <v>101283</v>
      </c>
      <c r="B6597" s="276" t="s">
        <v>6584</v>
      </c>
      <c r="C6597" s="462" t="s">
        <v>30</v>
      </c>
      <c r="D6597" s="463">
        <v>7398</v>
      </c>
    </row>
    <row r="6598" spans="1:4">
      <c r="A6598" s="462">
        <v>101284</v>
      </c>
      <c r="B6598" s="276" t="s">
        <v>6585</v>
      </c>
      <c r="C6598" s="462" t="s">
        <v>30</v>
      </c>
      <c r="D6598" s="463">
        <v>0</v>
      </c>
    </row>
    <row r="6599" spans="1:4">
      <c r="A6599" s="462">
        <v>101285</v>
      </c>
      <c r="B6599" s="276" t="s">
        <v>6586</v>
      </c>
      <c r="C6599" s="462" t="s">
        <v>30</v>
      </c>
      <c r="D6599" s="463">
        <v>9315</v>
      </c>
    </row>
    <row r="6600" spans="1:4">
      <c r="A6600" s="462">
        <v>101286</v>
      </c>
      <c r="B6600" s="276" t="s">
        <v>6587</v>
      </c>
      <c r="C6600" s="462" t="s">
        <v>30</v>
      </c>
      <c r="D6600" s="463">
        <v>0</v>
      </c>
    </row>
    <row r="6601" spans="1:4">
      <c r="A6601" s="462">
        <v>101287</v>
      </c>
      <c r="B6601" s="276" t="s">
        <v>6588</v>
      </c>
      <c r="C6601" s="462" t="s">
        <v>30</v>
      </c>
      <c r="D6601" s="463">
        <v>0</v>
      </c>
    </row>
    <row r="6602" spans="1:4">
      <c r="A6602" s="462">
        <v>101288</v>
      </c>
      <c r="B6602" s="276" t="s">
        <v>6589</v>
      </c>
      <c r="C6602" s="462" t="s">
        <v>30</v>
      </c>
      <c r="D6602" s="463">
        <v>0</v>
      </c>
    </row>
    <row r="6603" spans="1:4">
      <c r="A6603" s="462">
        <v>101289</v>
      </c>
      <c r="B6603" s="276" t="s">
        <v>6590</v>
      </c>
      <c r="C6603" s="462" t="s">
        <v>27</v>
      </c>
      <c r="D6603" s="463">
        <v>0</v>
      </c>
    </row>
    <row r="6604" spans="1:4">
      <c r="A6604" s="462">
        <v>101290</v>
      </c>
      <c r="B6604" s="276" t="s">
        <v>6591</v>
      </c>
      <c r="C6604" s="462" t="s">
        <v>27</v>
      </c>
      <c r="D6604" s="463">
        <v>0</v>
      </c>
    </row>
    <row r="6605" spans="1:4">
      <c r="A6605" s="462">
        <v>101291</v>
      </c>
      <c r="B6605" s="276" t="s">
        <v>6592</v>
      </c>
      <c r="C6605" s="462" t="s">
        <v>27</v>
      </c>
      <c r="D6605" s="463">
        <v>24150</v>
      </c>
    </row>
    <row r="6606" spans="1:4">
      <c r="A6606" s="462">
        <v>101292</v>
      </c>
      <c r="B6606" s="276" t="s">
        <v>6593</v>
      </c>
      <c r="C6606" s="462" t="s">
        <v>27</v>
      </c>
      <c r="D6606" s="463">
        <v>32252017</v>
      </c>
    </row>
    <row r="6607" spans="1:4">
      <c r="A6607" s="462">
        <v>101293</v>
      </c>
      <c r="B6607" s="276" t="s">
        <v>6594</v>
      </c>
      <c r="C6607" s="462" t="s">
        <v>27</v>
      </c>
      <c r="D6607" s="463">
        <v>527598225</v>
      </c>
    </row>
    <row r="6608" spans="1:4">
      <c r="A6608" s="462">
        <v>101294</v>
      </c>
      <c r="B6608" s="276" t="s">
        <v>6595</v>
      </c>
      <c r="C6608" s="462" t="s">
        <v>32</v>
      </c>
      <c r="D6608" s="463">
        <v>0</v>
      </c>
    </row>
    <row r="6609" spans="1:4">
      <c r="A6609" s="462">
        <v>101295</v>
      </c>
      <c r="B6609" s="276" t="s">
        <v>6596</v>
      </c>
      <c r="C6609" s="462" t="s">
        <v>27</v>
      </c>
      <c r="D6609" s="463">
        <v>1868300</v>
      </c>
    </row>
    <row r="6610" spans="1:4">
      <c r="A6610" s="462">
        <v>101296</v>
      </c>
      <c r="B6610" s="276" t="s">
        <v>6597</v>
      </c>
      <c r="C6610" s="462" t="s">
        <v>30</v>
      </c>
      <c r="D6610" s="463">
        <v>0</v>
      </c>
    </row>
    <row r="6611" spans="1:4">
      <c r="A6611" s="462">
        <v>101297</v>
      </c>
      <c r="B6611" s="276" t="s">
        <v>6598</v>
      </c>
      <c r="C6611" s="462" t="s">
        <v>27</v>
      </c>
      <c r="D6611" s="463">
        <v>7577</v>
      </c>
    </row>
    <row r="6612" spans="1:4">
      <c r="A6612" s="462">
        <v>101298</v>
      </c>
      <c r="B6612" s="276" t="s">
        <v>6599</v>
      </c>
      <c r="C6612" s="462" t="s">
        <v>44</v>
      </c>
      <c r="D6612" s="463">
        <v>56883</v>
      </c>
    </row>
    <row r="6613" spans="1:4">
      <c r="A6613" s="462">
        <v>101299</v>
      </c>
      <c r="B6613" s="276" t="s">
        <v>6600</v>
      </c>
      <c r="C6613" s="462" t="s">
        <v>27</v>
      </c>
      <c r="D6613" s="463">
        <v>2356200</v>
      </c>
    </row>
    <row r="6614" spans="1:4">
      <c r="A6614" s="462">
        <v>101300</v>
      </c>
      <c r="B6614" s="276" t="s">
        <v>6601</v>
      </c>
      <c r="C6614" s="462" t="s">
        <v>27</v>
      </c>
      <c r="D6614" s="463">
        <v>342720</v>
      </c>
    </row>
    <row r="6615" spans="1:4">
      <c r="A6615" s="462">
        <v>101302</v>
      </c>
      <c r="B6615" s="276" t="s">
        <v>6602</v>
      </c>
      <c r="C6615" s="462" t="s">
        <v>27</v>
      </c>
      <c r="D6615" s="463">
        <v>42392835</v>
      </c>
    </row>
    <row r="6616" spans="1:4">
      <c r="A6616" s="462">
        <v>101303</v>
      </c>
      <c r="B6616" s="276" t="s">
        <v>6603</v>
      </c>
      <c r="C6616" s="462" t="s">
        <v>30</v>
      </c>
      <c r="D6616" s="463">
        <v>6173</v>
      </c>
    </row>
    <row r="6617" spans="1:4">
      <c r="A6617" s="462">
        <v>101304</v>
      </c>
      <c r="B6617" s="276" t="s">
        <v>6604</v>
      </c>
      <c r="C6617" s="462" t="s">
        <v>30</v>
      </c>
      <c r="D6617" s="463">
        <v>7888</v>
      </c>
    </row>
    <row r="6618" spans="1:4">
      <c r="A6618" s="462">
        <v>101305</v>
      </c>
      <c r="B6618" s="276" t="s">
        <v>6605</v>
      </c>
      <c r="C6618" s="462" t="s">
        <v>27</v>
      </c>
      <c r="D6618" s="463">
        <v>387</v>
      </c>
    </row>
    <row r="6619" spans="1:4">
      <c r="A6619" s="462">
        <v>101306</v>
      </c>
      <c r="B6619" s="276" t="s">
        <v>6606</v>
      </c>
      <c r="C6619" s="462" t="s">
        <v>27</v>
      </c>
      <c r="D6619" s="463">
        <v>221</v>
      </c>
    </row>
    <row r="6620" spans="1:4">
      <c r="A6620" s="462">
        <v>101307</v>
      </c>
      <c r="B6620" s="276" t="s">
        <v>6607</v>
      </c>
      <c r="C6620" s="462" t="s">
        <v>27</v>
      </c>
      <c r="D6620" s="463">
        <v>0</v>
      </c>
    </row>
    <row r="6621" spans="1:4">
      <c r="A6621" s="462">
        <v>101308</v>
      </c>
      <c r="B6621" s="276" t="s">
        <v>6608</v>
      </c>
      <c r="C6621" s="462" t="s">
        <v>27</v>
      </c>
      <c r="D6621" s="463">
        <v>0</v>
      </c>
    </row>
    <row r="6622" spans="1:4">
      <c r="A6622" s="462">
        <v>101309</v>
      </c>
      <c r="B6622" s="276" t="s">
        <v>6609</v>
      </c>
      <c r="C6622" s="462" t="s">
        <v>27</v>
      </c>
      <c r="D6622" s="463">
        <v>596978.04</v>
      </c>
    </row>
    <row r="6623" spans="1:4">
      <c r="A6623" s="462">
        <v>101310</v>
      </c>
      <c r="B6623" s="276" t="s">
        <v>6610</v>
      </c>
      <c r="C6623" s="462" t="s">
        <v>27</v>
      </c>
      <c r="D6623" s="463">
        <v>0</v>
      </c>
    </row>
    <row r="6624" spans="1:4">
      <c r="A6624" s="462">
        <v>101311</v>
      </c>
      <c r="B6624" s="276" t="s">
        <v>6611</v>
      </c>
      <c r="C6624" s="462" t="s">
        <v>27</v>
      </c>
      <c r="D6624" s="463">
        <v>0</v>
      </c>
    </row>
    <row r="6625" spans="1:4">
      <c r="A6625" s="462">
        <v>101313</v>
      </c>
      <c r="B6625" s="276" t="s">
        <v>6612</v>
      </c>
      <c r="C6625" s="462" t="s">
        <v>27</v>
      </c>
      <c r="D6625" s="463">
        <v>16435.16</v>
      </c>
    </row>
    <row r="6626" spans="1:4">
      <c r="A6626" s="462">
        <v>101314</v>
      </c>
      <c r="B6626" s="276" t="s">
        <v>6613</v>
      </c>
      <c r="C6626" s="462" t="s">
        <v>27</v>
      </c>
      <c r="D6626" s="463">
        <v>2104.7399999999998</v>
      </c>
    </row>
    <row r="6627" spans="1:4">
      <c r="A6627" s="462">
        <v>101315</v>
      </c>
      <c r="B6627" s="276" t="s">
        <v>6614</v>
      </c>
      <c r="C6627" s="462" t="s">
        <v>27</v>
      </c>
      <c r="D6627" s="463">
        <v>176996.99</v>
      </c>
    </row>
    <row r="6628" spans="1:4">
      <c r="A6628" s="462">
        <v>101316</v>
      </c>
      <c r="B6628" s="276" t="s">
        <v>6615</v>
      </c>
      <c r="C6628" s="462" t="s">
        <v>27</v>
      </c>
      <c r="D6628" s="463">
        <v>1041</v>
      </c>
    </row>
    <row r="6629" spans="1:4">
      <c r="A6629" s="462">
        <v>101317</v>
      </c>
      <c r="B6629" s="276" t="s">
        <v>6616</v>
      </c>
      <c r="C6629" s="462" t="s">
        <v>27</v>
      </c>
      <c r="D6629" s="463">
        <v>1358.99</v>
      </c>
    </row>
    <row r="6630" spans="1:4">
      <c r="A6630" s="462">
        <v>101318</v>
      </c>
      <c r="B6630" s="276" t="s">
        <v>6617</v>
      </c>
      <c r="C6630" s="462" t="s">
        <v>27</v>
      </c>
      <c r="D6630" s="463">
        <v>0</v>
      </c>
    </row>
    <row r="6631" spans="1:4">
      <c r="A6631" s="462">
        <v>101319</v>
      </c>
      <c r="B6631" s="276" t="s">
        <v>6618</v>
      </c>
      <c r="C6631" s="462" t="s">
        <v>27</v>
      </c>
      <c r="D6631" s="463">
        <v>3975.31</v>
      </c>
    </row>
    <row r="6632" spans="1:4">
      <c r="A6632" s="462">
        <v>101320</v>
      </c>
      <c r="B6632" s="276" t="s">
        <v>6619</v>
      </c>
      <c r="C6632" s="462" t="s">
        <v>27</v>
      </c>
      <c r="D6632" s="463">
        <v>17465</v>
      </c>
    </row>
    <row r="6633" spans="1:4">
      <c r="A6633" s="462">
        <v>101321</v>
      </c>
      <c r="B6633" s="276" t="s">
        <v>6620</v>
      </c>
      <c r="C6633" s="462" t="s">
        <v>27</v>
      </c>
      <c r="D6633" s="463">
        <v>0</v>
      </c>
    </row>
    <row r="6634" spans="1:4">
      <c r="A6634" s="462">
        <v>101322</v>
      </c>
      <c r="B6634" s="276" t="s">
        <v>6621</v>
      </c>
      <c r="C6634" s="462" t="s">
        <v>27</v>
      </c>
      <c r="D6634" s="463">
        <v>622.52</v>
      </c>
    </row>
    <row r="6635" spans="1:4">
      <c r="A6635" s="462">
        <v>101323</v>
      </c>
      <c r="B6635" s="276" t="s">
        <v>6622</v>
      </c>
      <c r="C6635" s="462" t="s">
        <v>27</v>
      </c>
      <c r="D6635" s="463">
        <v>8472</v>
      </c>
    </row>
    <row r="6636" spans="1:4">
      <c r="A6636" s="462">
        <v>101324</v>
      </c>
      <c r="B6636" s="276" t="s">
        <v>6623</v>
      </c>
      <c r="C6636" s="462" t="s">
        <v>27</v>
      </c>
      <c r="D6636" s="463">
        <v>1210</v>
      </c>
    </row>
    <row r="6637" spans="1:4">
      <c r="A6637" s="462">
        <v>101325</v>
      </c>
      <c r="B6637" s="276" t="s">
        <v>6624</v>
      </c>
      <c r="C6637" s="462" t="s">
        <v>27</v>
      </c>
      <c r="D6637" s="463">
        <v>765</v>
      </c>
    </row>
    <row r="6638" spans="1:4">
      <c r="A6638" s="462">
        <v>101326</v>
      </c>
      <c r="B6638" s="276" t="s">
        <v>6625</v>
      </c>
      <c r="C6638" s="462" t="s">
        <v>27</v>
      </c>
      <c r="D6638" s="463">
        <v>19046.060000000001</v>
      </c>
    </row>
    <row r="6639" spans="1:4">
      <c r="A6639" s="462">
        <v>101327</v>
      </c>
      <c r="B6639" s="276" t="s">
        <v>6626</v>
      </c>
      <c r="C6639" s="462" t="s">
        <v>27</v>
      </c>
      <c r="D6639" s="463">
        <v>2620</v>
      </c>
    </row>
    <row r="6640" spans="1:4">
      <c r="A6640" s="462">
        <v>101328</v>
      </c>
      <c r="B6640" s="276" t="s">
        <v>6627</v>
      </c>
      <c r="C6640" s="462" t="s">
        <v>30</v>
      </c>
      <c r="D6640" s="463">
        <v>13400</v>
      </c>
    </row>
    <row r="6641" spans="1:4">
      <c r="A6641" s="462">
        <v>101329</v>
      </c>
      <c r="B6641" s="276" t="s">
        <v>6628</v>
      </c>
      <c r="C6641" s="462" t="s">
        <v>27</v>
      </c>
      <c r="D6641" s="463">
        <v>1777</v>
      </c>
    </row>
    <row r="6642" spans="1:4">
      <c r="A6642" s="462">
        <v>101330</v>
      </c>
      <c r="B6642" s="276" t="s">
        <v>6629</v>
      </c>
      <c r="C6642" s="462" t="s">
        <v>27</v>
      </c>
      <c r="D6642" s="463">
        <v>0</v>
      </c>
    </row>
    <row r="6643" spans="1:4">
      <c r="A6643" s="462">
        <v>101331</v>
      </c>
      <c r="B6643" s="276" t="s">
        <v>6630</v>
      </c>
      <c r="C6643" s="462" t="s">
        <v>30</v>
      </c>
      <c r="D6643" s="463">
        <v>0</v>
      </c>
    </row>
    <row r="6644" spans="1:4">
      <c r="A6644" s="462">
        <v>101332</v>
      </c>
      <c r="B6644" s="276" t="s">
        <v>6631</v>
      </c>
      <c r="C6644" s="462" t="s">
        <v>30</v>
      </c>
      <c r="D6644" s="463">
        <v>26144</v>
      </c>
    </row>
    <row r="6645" spans="1:4">
      <c r="A6645" s="462">
        <v>101333</v>
      </c>
      <c r="B6645" s="276" t="s">
        <v>6632</v>
      </c>
      <c r="C6645" s="462" t="s">
        <v>30</v>
      </c>
      <c r="D6645" s="463">
        <v>50438.62</v>
      </c>
    </row>
    <row r="6646" spans="1:4">
      <c r="A6646" s="462">
        <v>101334</v>
      </c>
      <c r="B6646" s="276" t="s">
        <v>6633</v>
      </c>
      <c r="C6646" s="462" t="s">
        <v>27</v>
      </c>
      <c r="D6646" s="463">
        <v>0</v>
      </c>
    </row>
    <row r="6647" spans="1:4">
      <c r="A6647" s="462">
        <v>101335</v>
      </c>
      <c r="B6647" s="276" t="s">
        <v>6634</v>
      </c>
      <c r="C6647" s="462" t="s">
        <v>27</v>
      </c>
      <c r="D6647" s="463">
        <v>1208</v>
      </c>
    </row>
    <row r="6648" spans="1:4">
      <c r="A6648" s="462">
        <v>101336</v>
      </c>
      <c r="B6648" s="276" t="s">
        <v>6635</v>
      </c>
      <c r="C6648" s="462" t="s">
        <v>27</v>
      </c>
      <c r="D6648" s="463">
        <v>6230.03</v>
      </c>
    </row>
    <row r="6649" spans="1:4">
      <c r="A6649" s="462">
        <v>101337</v>
      </c>
      <c r="B6649" s="276" t="s">
        <v>6636</v>
      </c>
      <c r="C6649" s="462" t="s">
        <v>27</v>
      </c>
      <c r="D6649" s="463">
        <v>19982</v>
      </c>
    </row>
    <row r="6650" spans="1:4">
      <c r="A6650" s="462">
        <v>101338</v>
      </c>
      <c r="B6650" s="276" t="s">
        <v>6637</v>
      </c>
      <c r="C6650" s="462" t="s">
        <v>27</v>
      </c>
      <c r="D6650" s="463">
        <v>25275</v>
      </c>
    </row>
    <row r="6651" spans="1:4">
      <c r="A6651" s="462">
        <v>101339</v>
      </c>
      <c r="B6651" s="276" t="s">
        <v>6638</v>
      </c>
      <c r="C6651" s="462" t="s">
        <v>27</v>
      </c>
      <c r="D6651" s="463">
        <v>1867</v>
      </c>
    </row>
    <row r="6652" spans="1:4">
      <c r="A6652" s="462">
        <v>101340</v>
      </c>
      <c r="B6652" s="276" t="s">
        <v>6639</v>
      </c>
      <c r="C6652" s="462" t="s">
        <v>27</v>
      </c>
      <c r="D6652" s="463">
        <v>0</v>
      </c>
    </row>
    <row r="6653" spans="1:4">
      <c r="A6653" s="462">
        <v>101341</v>
      </c>
      <c r="B6653" s="276" t="s">
        <v>6640</v>
      </c>
      <c r="C6653" s="462" t="s">
        <v>27</v>
      </c>
      <c r="D6653" s="463">
        <v>9095947</v>
      </c>
    </row>
    <row r="6654" spans="1:4">
      <c r="A6654" s="462">
        <v>101342</v>
      </c>
      <c r="B6654" s="276" t="s">
        <v>6641</v>
      </c>
      <c r="C6654" s="462" t="s">
        <v>27</v>
      </c>
      <c r="D6654" s="463">
        <v>4361</v>
      </c>
    </row>
    <row r="6655" spans="1:4">
      <c r="A6655" s="462">
        <v>101343</v>
      </c>
      <c r="B6655" s="276" t="s">
        <v>6642</v>
      </c>
      <c r="C6655" s="462" t="s">
        <v>27</v>
      </c>
      <c r="D6655" s="463">
        <v>2358</v>
      </c>
    </row>
    <row r="6656" spans="1:4">
      <c r="A6656" s="462">
        <v>101344</v>
      </c>
      <c r="B6656" s="276" t="s">
        <v>6643</v>
      </c>
      <c r="C6656" s="462" t="s">
        <v>27</v>
      </c>
      <c r="D6656" s="463">
        <v>0</v>
      </c>
    </row>
    <row r="6657" spans="1:4">
      <c r="A6657" s="462">
        <v>101345</v>
      </c>
      <c r="B6657" s="276" t="s">
        <v>6644</v>
      </c>
      <c r="C6657" s="462" t="s">
        <v>44</v>
      </c>
      <c r="D6657" s="463">
        <v>0</v>
      </c>
    </row>
    <row r="6658" spans="1:4">
      <c r="A6658" s="462">
        <v>101346</v>
      </c>
      <c r="B6658" s="276" t="s">
        <v>6645</v>
      </c>
      <c r="C6658" s="462" t="s">
        <v>27</v>
      </c>
      <c r="D6658" s="463">
        <v>0</v>
      </c>
    </row>
    <row r="6659" spans="1:4">
      <c r="A6659" s="462">
        <v>101347</v>
      </c>
      <c r="B6659" s="276" t="s">
        <v>6646</v>
      </c>
      <c r="C6659" s="462" t="s">
        <v>27</v>
      </c>
      <c r="D6659" s="463">
        <v>131573</v>
      </c>
    </row>
    <row r="6660" spans="1:4">
      <c r="A6660" s="462">
        <v>101348</v>
      </c>
      <c r="B6660" s="276" t="s">
        <v>6647</v>
      </c>
      <c r="C6660" s="462" t="s">
        <v>27</v>
      </c>
      <c r="D6660" s="463">
        <v>0</v>
      </c>
    </row>
    <row r="6661" spans="1:4">
      <c r="A6661" s="462">
        <v>101349</v>
      </c>
      <c r="B6661" s="276" t="s">
        <v>6648</v>
      </c>
      <c r="C6661" s="462" t="s">
        <v>27</v>
      </c>
      <c r="D6661" s="463">
        <v>0</v>
      </c>
    </row>
    <row r="6662" spans="1:4">
      <c r="A6662" s="462">
        <v>101350</v>
      </c>
      <c r="B6662" s="276" t="s">
        <v>6649</v>
      </c>
      <c r="C6662" s="462" t="s">
        <v>27</v>
      </c>
      <c r="D6662" s="463">
        <v>0</v>
      </c>
    </row>
    <row r="6663" spans="1:4">
      <c r="A6663" s="462">
        <v>101351</v>
      </c>
      <c r="B6663" s="276" t="s">
        <v>6650</v>
      </c>
      <c r="C6663" s="462" t="s">
        <v>27</v>
      </c>
      <c r="D6663" s="463">
        <v>0</v>
      </c>
    </row>
    <row r="6664" spans="1:4">
      <c r="A6664" s="462">
        <v>101352</v>
      </c>
      <c r="B6664" s="276" t="s">
        <v>6651</v>
      </c>
      <c r="C6664" s="462" t="s">
        <v>27</v>
      </c>
      <c r="D6664" s="463">
        <v>0</v>
      </c>
    </row>
    <row r="6665" spans="1:4">
      <c r="A6665" s="462">
        <v>101353</v>
      </c>
      <c r="B6665" s="276" t="s">
        <v>6652</v>
      </c>
      <c r="C6665" s="462" t="s">
        <v>27</v>
      </c>
      <c r="D6665" s="463">
        <v>18374</v>
      </c>
    </row>
    <row r="6666" spans="1:4">
      <c r="A6666" s="462">
        <v>101354</v>
      </c>
      <c r="B6666" s="276" t="s">
        <v>6653</v>
      </c>
      <c r="C6666" s="462" t="s">
        <v>27</v>
      </c>
      <c r="D6666" s="463">
        <v>0</v>
      </c>
    </row>
    <row r="6667" spans="1:4">
      <c r="A6667" s="462">
        <v>101355</v>
      </c>
      <c r="B6667" s="276" t="s">
        <v>6654</v>
      </c>
      <c r="C6667" s="462" t="s">
        <v>27</v>
      </c>
      <c r="D6667" s="463">
        <v>46490</v>
      </c>
    </row>
    <row r="6668" spans="1:4">
      <c r="A6668" s="462">
        <v>101356</v>
      </c>
      <c r="B6668" s="276" t="s">
        <v>6655</v>
      </c>
      <c r="C6668" s="462" t="s">
        <v>27</v>
      </c>
      <c r="D6668" s="463">
        <v>0</v>
      </c>
    </row>
    <row r="6669" spans="1:4">
      <c r="A6669" s="462">
        <v>101357</v>
      </c>
      <c r="B6669" s="276" t="s">
        <v>6656</v>
      </c>
      <c r="C6669" s="462" t="s">
        <v>27</v>
      </c>
      <c r="D6669" s="463">
        <v>0</v>
      </c>
    </row>
    <row r="6670" spans="1:4">
      <c r="A6670" s="462">
        <v>101358</v>
      </c>
      <c r="B6670" s="276" t="s">
        <v>6657</v>
      </c>
      <c r="C6670" s="462" t="s">
        <v>27</v>
      </c>
      <c r="D6670" s="463">
        <v>121380</v>
      </c>
    </row>
    <row r="6671" spans="1:4">
      <c r="A6671" s="462">
        <v>101359</v>
      </c>
      <c r="B6671" s="276" t="s">
        <v>6658</v>
      </c>
      <c r="C6671" s="462" t="s">
        <v>30</v>
      </c>
      <c r="D6671" s="463">
        <v>0</v>
      </c>
    </row>
    <row r="6672" spans="1:4">
      <c r="A6672" s="462">
        <v>101360</v>
      </c>
      <c r="B6672" s="276" t="s">
        <v>6659</v>
      </c>
      <c r="C6672" s="462" t="s">
        <v>30</v>
      </c>
      <c r="D6672" s="463">
        <v>13543</v>
      </c>
    </row>
    <row r="6673" spans="1:4">
      <c r="A6673" s="462">
        <v>101361</v>
      </c>
      <c r="B6673" s="276" t="s">
        <v>6660</v>
      </c>
      <c r="C6673" s="462" t="s">
        <v>998</v>
      </c>
      <c r="D6673" s="463">
        <v>263577</v>
      </c>
    </row>
    <row r="6674" spans="1:4">
      <c r="A6674" s="462">
        <v>101362</v>
      </c>
      <c r="B6674" s="276" t="s">
        <v>6661</v>
      </c>
      <c r="C6674" s="462" t="s">
        <v>27</v>
      </c>
      <c r="D6674" s="463">
        <v>0</v>
      </c>
    </row>
    <row r="6675" spans="1:4">
      <c r="A6675" s="462">
        <v>101363</v>
      </c>
      <c r="B6675" s="276" t="s">
        <v>6662</v>
      </c>
      <c r="C6675" s="462" t="s">
        <v>27</v>
      </c>
      <c r="D6675" s="463">
        <v>360749</v>
      </c>
    </row>
    <row r="6676" spans="1:4">
      <c r="A6676" s="462">
        <v>101364</v>
      </c>
      <c r="B6676" s="276" t="s">
        <v>6663</v>
      </c>
      <c r="C6676" s="462" t="s">
        <v>27</v>
      </c>
      <c r="D6676" s="463">
        <v>133046</v>
      </c>
    </row>
    <row r="6677" spans="1:4">
      <c r="A6677" s="462">
        <v>101365</v>
      </c>
      <c r="B6677" s="276" t="s">
        <v>6664</v>
      </c>
      <c r="C6677" s="462" t="s">
        <v>27</v>
      </c>
      <c r="D6677" s="463">
        <v>0</v>
      </c>
    </row>
    <row r="6678" spans="1:4">
      <c r="A6678" s="462">
        <v>101366</v>
      </c>
      <c r="B6678" s="276" t="s">
        <v>6665</v>
      </c>
      <c r="C6678" s="462" t="s">
        <v>27</v>
      </c>
      <c r="D6678" s="463">
        <v>0</v>
      </c>
    </row>
    <row r="6679" spans="1:4">
      <c r="A6679" s="462">
        <v>101367</v>
      </c>
      <c r="B6679" s="276" t="s">
        <v>6666</v>
      </c>
      <c r="C6679" s="462" t="s">
        <v>27</v>
      </c>
      <c r="D6679" s="463">
        <v>0</v>
      </c>
    </row>
    <row r="6680" spans="1:4">
      <c r="A6680" s="462">
        <v>101368</v>
      </c>
      <c r="B6680" s="276" t="s">
        <v>6667</v>
      </c>
      <c r="C6680" s="462" t="s">
        <v>27</v>
      </c>
      <c r="D6680" s="463">
        <v>0</v>
      </c>
    </row>
    <row r="6681" spans="1:4">
      <c r="A6681" s="462">
        <v>101369</v>
      </c>
      <c r="B6681" s="276" t="s">
        <v>6668</v>
      </c>
      <c r="C6681" s="462" t="s">
        <v>27</v>
      </c>
      <c r="D6681" s="463">
        <v>144906300</v>
      </c>
    </row>
    <row r="6682" spans="1:4">
      <c r="A6682" s="462">
        <v>101370</v>
      </c>
      <c r="B6682" s="276" t="s">
        <v>6669</v>
      </c>
      <c r="C6682" s="462" t="s">
        <v>89</v>
      </c>
      <c r="D6682" s="463">
        <v>15387</v>
      </c>
    </row>
    <row r="6683" spans="1:4">
      <c r="A6683" s="462">
        <v>101371</v>
      </c>
      <c r="B6683" s="276" t="s">
        <v>6670</v>
      </c>
      <c r="C6683" s="462" t="s">
        <v>27</v>
      </c>
      <c r="D6683" s="463">
        <v>0</v>
      </c>
    </row>
    <row r="6684" spans="1:4">
      <c r="A6684" s="462">
        <v>101372</v>
      </c>
      <c r="B6684" s="276" t="s">
        <v>6671</v>
      </c>
      <c r="C6684" s="462" t="s">
        <v>27</v>
      </c>
      <c r="D6684" s="463">
        <v>0</v>
      </c>
    </row>
    <row r="6685" spans="1:4">
      <c r="A6685" s="462">
        <v>101373</v>
      </c>
      <c r="B6685" s="276" t="s">
        <v>6360</v>
      </c>
      <c r="C6685" s="462" t="s">
        <v>998</v>
      </c>
      <c r="D6685" s="463">
        <v>0</v>
      </c>
    </row>
    <row r="6686" spans="1:4">
      <c r="A6686" s="462">
        <v>101374</v>
      </c>
      <c r="B6686" s="276" t="s">
        <v>6672</v>
      </c>
      <c r="C6686" s="462" t="s">
        <v>27</v>
      </c>
      <c r="D6686" s="463">
        <v>409360</v>
      </c>
    </row>
    <row r="6687" spans="1:4">
      <c r="A6687" s="462">
        <v>101375</v>
      </c>
      <c r="B6687" s="276" t="s">
        <v>6673</v>
      </c>
      <c r="C6687" s="462" t="s">
        <v>27</v>
      </c>
      <c r="D6687" s="463">
        <v>0</v>
      </c>
    </row>
    <row r="6688" spans="1:4">
      <c r="A6688" s="462">
        <v>101376</v>
      </c>
      <c r="B6688" s="276" t="s">
        <v>6674</v>
      </c>
      <c r="C6688" s="462" t="s">
        <v>44</v>
      </c>
      <c r="D6688" s="463">
        <v>0</v>
      </c>
    </row>
    <row r="6689" spans="1:4">
      <c r="A6689" s="462">
        <v>101377</v>
      </c>
      <c r="B6689" s="276" t="s">
        <v>6675</v>
      </c>
      <c r="C6689" s="462" t="s">
        <v>27</v>
      </c>
      <c r="D6689" s="463">
        <v>0</v>
      </c>
    </row>
    <row r="6690" spans="1:4">
      <c r="A6690" s="462">
        <v>101378</v>
      </c>
      <c r="B6690" s="276" t="s">
        <v>6676</v>
      </c>
      <c r="C6690" s="462" t="s">
        <v>27</v>
      </c>
      <c r="D6690" s="463">
        <v>0</v>
      </c>
    </row>
    <row r="6691" spans="1:4">
      <c r="A6691" s="462">
        <v>101379</v>
      </c>
      <c r="B6691" s="276" t="s">
        <v>6677</v>
      </c>
      <c r="C6691" s="462" t="s">
        <v>44</v>
      </c>
      <c r="D6691" s="463">
        <v>0</v>
      </c>
    </row>
    <row r="6692" spans="1:4">
      <c r="A6692" s="462">
        <v>101380</v>
      </c>
      <c r="B6692" s="276" t="s">
        <v>6678</v>
      </c>
      <c r="C6692" s="462" t="s">
        <v>44</v>
      </c>
      <c r="D6692" s="463">
        <v>0</v>
      </c>
    </row>
    <row r="6693" spans="1:4">
      <c r="A6693" s="462">
        <v>101381</v>
      </c>
      <c r="B6693" s="276" t="s">
        <v>6679</v>
      </c>
      <c r="C6693" s="462" t="s">
        <v>30</v>
      </c>
      <c r="D6693" s="463">
        <v>28899.99</v>
      </c>
    </row>
    <row r="6694" spans="1:4">
      <c r="A6694" s="462">
        <v>101382</v>
      </c>
      <c r="B6694" s="276" t="s">
        <v>6680</v>
      </c>
      <c r="C6694" s="462" t="s">
        <v>27</v>
      </c>
      <c r="D6694" s="463">
        <v>0</v>
      </c>
    </row>
    <row r="6695" spans="1:4">
      <c r="A6695" s="462">
        <v>101383</v>
      </c>
      <c r="B6695" s="276" t="s">
        <v>6681</v>
      </c>
      <c r="C6695" s="462" t="s">
        <v>27</v>
      </c>
      <c r="D6695" s="463">
        <v>0</v>
      </c>
    </row>
    <row r="6696" spans="1:4">
      <c r="A6696" s="462">
        <v>101384</v>
      </c>
      <c r="B6696" s="276" t="s">
        <v>6682</v>
      </c>
      <c r="C6696" s="462" t="s">
        <v>27</v>
      </c>
      <c r="D6696" s="463">
        <v>0</v>
      </c>
    </row>
    <row r="6697" spans="1:4">
      <c r="A6697" s="462">
        <v>101385</v>
      </c>
      <c r="B6697" s="276" t="s">
        <v>6683</v>
      </c>
      <c r="C6697" s="462" t="s">
        <v>27</v>
      </c>
      <c r="D6697" s="463">
        <v>0</v>
      </c>
    </row>
    <row r="6698" spans="1:4">
      <c r="A6698" s="462">
        <v>101386</v>
      </c>
      <c r="B6698" s="276" t="s">
        <v>6684</v>
      </c>
      <c r="C6698" s="462" t="s">
        <v>30</v>
      </c>
      <c r="D6698" s="463">
        <v>0</v>
      </c>
    </row>
    <row r="6699" spans="1:4">
      <c r="A6699" s="462">
        <v>101387</v>
      </c>
      <c r="B6699" s="276" t="s">
        <v>6685</v>
      </c>
      <c r="C6699" s="462" t="s">
        <v>27</v>
      </c>
      <c r="D6699" s="463">
        <v>0</v>
      </c>
    </row>
    <row r="6700" spans="1:4">
      <c r="A6700" s="462">
        <v>101388</v>
      </c>
      <c r="B6700" s="276" t="s">
        <v>6686</v>
      </c>
      <c r="C6700" s="462" t="s">
        <v>27</v>
      </c>
      <c r="D6700" s="463">
        <v>26807</v>
      </c>
    </row>
    <row r="6701" spans="1:4">
      <c r="A6701" s="462">
        <v>101389</v>
      </c>
      <c r="B6701" s="276" t="s">
        <v>6687</v>
      </c>
      <c r="C6701" s="462" t="s">
        <v>27</v>
      </c>
      <c r="D6701" s="463">
        <v>46209</v>
      </c>
    </row>
    <row r="6702" spans="1:4">
      <c r="A6702" s="462">
        <v>101390</v>
      </c>
      <c r="B6702" s="276" t="s">
        <v>6688</v>
      </c>
      <c r="C6702" s="462" t="s">
        <v>30</v>
      </c>
      <c r="D6702" s="463">
        <v>0</v>
      </c>
    </row>
    <row r="6703" spans="1:4">
      <c r="A6703" s="462">
        <v>101391</v>
      </c>
      <c r="B6703" s="276" t="s">
        <v>6689</v>
      </c>
      <c r="C6703" s="462" t="s">
        <v>27</v>
      </c>
      <c r="D6703" s="463">
        <v>0</v>
      </c>
    </row>
    <row r="6704" spans="1:4">
      <c r="A6704" s="462">
        <v>101392</v>
      </c>
      <c r="B6704" s="276" t="s">
        <v>6690</v>
      </c>
      <c r="C6704" s="462" t="s">
        <v>27</v>
      </c>
      <c r="D6704" s="463">
        <v>0</v>
      </c>
    </row>
    <row r="6705" spans="1:4">
      <c r="A6705" s="462">
        <v>101393</v>
      </c>
      <c r="B6705" s="276" t="s">
        <v>6691</v>
      </c>
      <c r="C6705" s="462" t="s">
        <v>27</v>
      </c>
      <c r="D6705" s="463">
        <v>0</v>
      </c>
    </row>
    <row r="6706" spans="1:4">
      <c r="A6706" s="462">
        <v>101394</v>
      </c>
      <c r="B6706" s="276" t="s">
        <v>6692</v>
      </c>
      <c r="C6706" s="462" t="s">
        <v>89</v>
      </c>
      <c r="D6706" s="463">
        <v>49189</v>
      </c>
    </row>
    <row r="6707" spans="1:4">
      <c r="A6707" s="462">
        <v>101395</v>
      </c>
      <c r="B6707" s="276" t="s">
        <v>6693</v>
      </c>
      <c r="C6707" s="462" t="s">
        <v>27</v>
      </c>
      <c r="D6707" s="463">
        <v>629442</v>
      </c>
    </row>
    <row r="6708" spans="1:4">
      <c r="A6708" s="462">
        <v>101396</v>
      </c>
      <c r="B6708" s="276" t="s">
        <v>6694</v>
      </c>
      <c r="C6708" s="462" t="s">
        <v>27</v>
      </c>
      <c r="D6708" s="463">
        <v>1523006</v>
      </c>
    </row>
    <row r="6709" spans="1:4">
      <c r="A6709" s="462">
        <v>101397</v>
      </c>
      <c r="B6709" s="276" t="s">
        <v>6695</v>
      </c>
      <c r="C6709" s="462" t="s">
        <v>27</v>
      </c>
      <c r="D6709" s="463">
        <v>0</v>
      </c>
    </row>
    <row r="6710" spans="1:4">
      <c r="A6710" s="462">
        <v>101398</v>
      </c>
      <c r="B6710" s="276" t="s">
        <v>6696</v>
      </c>
      <c r="C6710" s="462" t="s">
        <v>27</v>
      </c>
      <c r="D6710" s="463">
        <v>0</v>
      </c>
    </row>
    <row r="6711" spans="1:4">
      <c r="A6711" s="462">
        <v>101399</v>
      </c>
      <c r="B6711" s="276" t="s">
        <v>6697</v>
      </c>
      <c r="C6711" s="462" t="s">
        <v>27</v>
      </c>
      <c r="D6711" s="463">
        <v>0</v>
      </c>
    </row>
    <row r="6712" spans="1:4">
      <c r="A6712" s="462">
        <v>101400</v>
      </c>
      <c r="B6712" s="276" t="s">
        <v>6698</v>
      </c>
      <c r="C6712" s="462" t="s">
        <v>27</v>
      </c>
      <c r="D6712" s="463">
        <v>0</v>
      </c>
    </row>
    <row r="6713" spans="1:4">
      <c r="A6713" s="462">
        <v>101401</v>
      </c>
      <c r="B6713" s="276" t="s">
        <v>6699</v>
      </c>
      <c r="C6713" s="462" t="s">
        <v>27</v>
      </c>
      <c r="D6713" s="463">
        <v>0</v>
      </c>
    </row>
    <row r="6714" spans="1:4">
      <c r="A6714" s="462">
        <v>101402</v>
      </c>
      <c r="B6714" s="276" t="s">
        <v>6700</v>
      </c>
      <c r="C6714" s="462" t="s">
        <v>44</v>
      </c>
      <c r="D6714" s="463">
        <v>0</v>
      </c>
    </row>
    <row r="6715" spans="1:4">
      <c r="A6715" s="462">
        <v>101403</v>
      </c>
      <c r="B6715" s="276" t="s">
        <v>6701</v>
      </c>
      <c r="C6715" s="462" t="s">
        <v>27</v>
      </c>
      <c r="D6715" s="463">
        <v>0</v>
      </c>
    </row>
    <row r="6716" spans="1:4">
      <c r="A6716" s="462">
        <v>101404</v>
      </c>
      <c r="B6716" s="276" t="s">
        <v>6702</v>
      </c>
      <c r="C6716" s="462" t="s">
        <v>44</v>
      </c>
      <c r="D6716" s="463">
        <v>1074738</v>
      </c>
    </row>
    <row r="6717" spans="1:4">
      <c r="A6717" s="462">
        <v>101405</v>
      </c>
      <c r="B6717" s="276" t="s">
        <v>6703</v>
      </c>
      <c r="C6717" s="462" t="s">
        <v>44</v>
      </c>
      <c r="D6717" s="463">
        <v>0</v>
      </c>
    </row>
    <row r="6718" spans="1:4">
      <c r="A6718" s="462">
        <v>101406</v>
      </c>
      <c r="B6718" s="276" t="s">
        <v>6704</v>
      </c>
      <c r="C6718" s="462" t="s">
        <v>27</v>
      </c>
      <c r="D6718" s="463">
        <v>44081943.630000003</v>
      </c>
    </row>
    <row r="6719" spans="1:4">
      <c r="A6719" s="462">
        <v>101407</v>
      </c>
      <c r="B6719" s="276" t="s">
        <v>6705</v>
      </c>
      <c r="C6719" s="462" t="s">
        <v>44</v>
      </c>
      <c r="D6719" s="463">
        <v>0</v>
      </c>
    </row>
    <row r="6720" spans="1:4">
      <c r="A6720" s="462">
        <v>101408</v>
      </c>
      <c r="B6720" s="276" t="s">
        <v>6706</v>
      </c>
      <c r="C6720" s="462" t="s">
        <v>44</v>
      </c>
      <c r="D6720" s="463">
        <v>55625</v>
      </c>
    </row>
    <row r="6721" spans="1:4">
      <c r="A6721" s="462">
        <v>101409</v>
      </c>
      <c r="B6721" s="276" t="s">
        <v>6707</v>
      </c>
      <c r="C6721" s="462" t="s">
        <v>83</v>
      </c>
      <c r="D6721" s="463">
        <v>144414</v>
      </c>
    </row>
    <row r="6722" spans="1:4">
      <c r="A6722" s="462">
        <v>101410</v>
      </c>
      <c r="B6722" s="276" t="s">
        <v>6708</v>
      </c>
      <c r="C6722" s="462" t="s">
        <v>89</v>
      </c>
      <c r="D6722" s="463">
        <v>123603</v>
      </c>
    </row>
    <row r="6723" spans="1:4">
      <c r="A6723" s="462">
        <v>101411</v>
      </c>
      <c r="B6723" s="276" t="s">
        <v>6709</v>
      </c>
      <c r="C6723" s="462" t="s">
        <v>89</v>
      </c>
      <c r="D6723" s="463">
        <v>152612</v>
      </c>
    </row>
    <row r="6724" spans="1:4">
      <c r="A6724" s="462">
        <v>101412</v>
      </c>
      <c r="B6724" s="276" t="s">
        <v>6710</v>
      </c>
      <c r="C6724" s="462" t="s">
        <v>32</v>
      </c>
      <c r="D6724" s="463">
        <v>5045.01</v>
      </c>
    </row>
    <row r="6725" spans="1:4">
      <c r="A6725" s="462">
        <v>101413</v>
      </c>
      <c r="B6725" s="276" t="s">
        <v>6711</v>
      </c>
      <c r="C6725" s="462" t="s">
        <v>27</v>
      </c>
      <c r="D6725" s="463">
        <v>10904.01</v>
      </c>
    </row>
    <row r="6726" spans="1:4">
      <c r="A6726" s="462">
        <v>101414</v>
      </c>
      <c r="B6726" s="276" t="s">
        <v>6712</v>
      </c>
      <c r="C6726" s="462" t="s">
        <v>27</v>
      </c>
      <c r="D6726" s="463">
        <v>62054</v>
      </c>
    </row>
    <row r="6727" spans="1:4">
      <c r="A6727" s="462">
        <v>101415</v>
      </c>
      <c r="B6727" s="276" t="s">
        <v>6713</v>
      </c>
      <c r="C6727" s="462" t="s">
        <v>27</v>
      </c>
      <c r="D6727" s="463">
        <v>95700</v>
      </c>
    </row>
    <row r="6728" spans="1:4">
      <c r="A6728" s="462">
        <v>101416</v>
      </c>
      <c r="B6728" s="276" t="s">
        <v>6714</v>
      </c>
      <c r="C6728" s="462" t="s">
        <v>27</v>
      </c>
      <c r="D6728" s="463">
        <v>0</v>
      </c>
    </row>
    <row r="6729" spans="1:4">
      <c r="A6729" s="462">
        <v>101417</v>
      </c>
      <c r="B6729" s="276" t="s">
        <v>6715</v>
      </c>
      <c r="C6729" s="462" t="s">
        <v>27</v>
      </c>
      <c r="D6729" s="463">
        <v>0</v>
      </c>
    </row>
    <row r="6730" spans="1:4">
      <c r="A6730" s="462">
        <v>101418</v>
      </c>
      <c r="B6730" s="276" t="s">
        <v>6716</v>
      </c>
      <c r="C6730" s="462" t="s">
        <v>998</v>
      </c>
      <c r="D6730" s="463">
        <v>0</v>
      </c>
    </row>
    <row r="6731" spans="1:4">
      <c r="A6731" s="462">
        <v>101419</v>
      </c>
      <c r="B6731" s="276" t="s">
        <v>6717</v>
      </c>
      <c r="C6731" s="462" t="s">
        <v>27</v>
      </c>
      <c r="D6731" s="463">
        <v>0</v>
      </c>
    </row>
    <row r="6732" spans="1:4">
      <c r="A6732" s="462">
        <v>101420</v>
      </c>
      <c r="B6732" s="276" t="s">
        <v>6718</v>
      </c>
      <c r="C6732" s="462" t="s">
        <v>27</v>
      </c>
      <c r="D6732" s="463">
        <v>85351</v>
      </c>
    </row>
    <row r="6733" spans="1:4">
      <c r="A6733" s="462">
        <v>101421</v>
      </c>
      <c r="B6733" s="276" t="s">
        <v>6719</v>
      </c>
      <c r="C6733" s="462" t="s">
        <v>27</v>
      </c>
      <c r="D6733" s="463">
        <v>14342.85</v>
      </c>
    </row>
    <row r="6734" spans="1:4">
      <c r="A6734" s="462">
        <v>101422</v>
      </c>
      <c r="B6734" s="276" t="s">
        <v>6720</v>
      </c>
      <c r="C6734" s="462" t="s">
        <v>30</v>
      </c>
      <c r="D6734" s="463">
        <v>2141</v>
      </c>
    </row>
    <row r="6735" spans="1:4">
      <c r="A6735" s="462">
        <v>101423</v>
      </c>
      <c r="B6735" s="276" t="s">
        <v>6721</v>
      </c>
      <c r="C6735" s="462" t="s">
        <v>30</v>
      </c>
      <c r="D6735" s="463">
        <v>3510</v>
      </c>
    </row>
    <row r="6736" spans="1:4">
      <c r="A6736" s="462">
        <v>101424</v>
      </c>
      <c r="B6736" s="276" t="s">
        <v>6722</v>
      </c>
      <c r="C6736" s="462" t="s">
        <v>30</v>
      </c>
      <c r="D6736" s="463">
        <v>0</v>
      </c>
    </row>
    <row r="6737" spans="1:4">
      <c r="A6737" s="462">
        <v>101425</v>
      </c>
      <c r="B6737" s="276" t="s">
        <v>6723</v>
      </c>
      <c r="C6737" s="462" t="s">
        <v>30</v>
      </c>
      <c r="D6737" s="463">
        <v>1625</v>
      </c>
    </row>
    <row r="6738" spans="1:4">
      <c r="A6738" s="462">
        <v>101426</v>
      </c>
      <c r="B6738" s="276" t="s">
        <v>6724</v>
      </c>
      <c r="C6738" s="462" t="s">
        <v>30</v>
      </c>
      <c r="D6738" s="463">
        <v>0</v>
      </c>
    </row>
    <row r="6739" spans="1:4">
      <c r="A6739" s="462">
        <v>101427</v>
      </c>
      <c r="B6739" s="276" t="s">
        <v>6725</v>
      </c>
      <c r="C6739" s="462" t="s">
        <v>27</v>
      </c>
      <c r="D6739" s="463">
        <v>18180</v>
      </c>
    </row>
    <row r="6740" spans="1:4">
      <c r="A6740" s="462">
        <v>101428</v>
      </c>
      <c r="B6740" s="276" t="s">
        <v>6726</v>
      </c>
      <c r="C6740" s="462" t="s">
        <v>27</v>
      </c>
      <c r="D6740" s="463">
        <v>0</v>
      </c>
    </row>
    <row r="6741" spans="1:4">
      <c r="A6741" s="462">
        <v>101429</v>
      </c>
      <c r="B6741" s="276" t="s">
        <v>6727</v>
      </c>
      <c r="C6741" s="462" t="s">
        <v>27</v>
      </c>
      <c r="D6741" s="463">
        <v>69070</v>
      </c>
    </row>
    <row r="6742" spans="1:4">
      <c r="A6742" s="462">
        <v>101430</v>
      </c>
      <c r="B6742" s="276" t="s">
        <v>6728</v>
      </c>
      <c r="C6742" s="462" t="s">
        <v>27</v>
      </c>
      <c r="D6742" s="463">
        <v>1922590</v>
      </c>
    </row>
    <row r="6743" spans="1:4">
      <c r="A6743" s="462">
        <v>101431</v>
      </c>
      <c r="B6743" s="276" t="s">
        <v>6729</v>
      </c>
      <c r="C6743" s="462" t="s">
        <v>27</v>
      </c>
      <c r="D6743" s="463">
        <v>0</v>
      </c>
    </row>
    <row r="6744" spans="1:4">
      <c r="A6744" s="462">
        <v>101432</v>
      </c>
      <c r="B6744" s="276" t="s">
        <v>6730</v>
      </c>
      <c r="C6744" s="462" t="s">
        <v>30</v>
      </c>
      <c r="D6744" s="463">
        <v>30522</v>
      </c>
    </row>
    <row r="6745" spans="1:4">
      <c r="A6745" s="462">
        <v>101433</v>
      </c>
      <c r="B6745" s="276" t="s">
        <v>6731</v>
      </c>
      <c r="C6745" s="462" t="s">
        <v>27</v>
      </c>
      <c r="D6745" s="463">
        <v>2425.0100000000002</v>
      </c>
    </row>
    <row r="6746" spans="1:4">
      <c r="A6746" s="462">
        <v>101434</v>
      </c>
      <c r="B6746" s="276" t="s">
        <v>6732</v>
      </c>
      <c r="C6746" s="462" t="s">
        <v>44</v>
      </c>
      <c r="D6746" s="463">
        <v>0</v>
      </c>
    </row>
    <row r="6747" spans="1:4">
      <c r="A6747" s="462">
        <v>101435</v>
      </c>
      <c r="B6747" s="276" t="s">
        <v>6733</v>
      </c>
      <c r="C6747" s="462" t="s">
        <v>44</v>
      </c>
      <c r="D6747" s="463">
        <v>0</v>
      </c>
    </row>
    <row r="6748" spans="1:4">
      <c r="A6748" s="462">
        <v>101436</v>
      </c>
      <c r="B6748" s="276" t="s">
        <v>6734</v>
      </c>
      <c r="C6748" s="462" t="s">
        <v>27</v>
      </c>
      <c r="D6748" s="463">
        <v>0</v>
      </c>
    </row>
    <row r="6749" spans="1:4">
      <c r="A6749" s="462">
        <v>101437</v>
      </c>
      <c r="B6749" s="276" t="s">
        <v>6735</v>
      </c>
      <c r="C6749" s="462" t="s">
        <v>27</v>
      </c>
      <c r="D6749" s="463">
        <v>190981.01</v>
      </c>
    </row>
    <row r="6750" spans="1:4">
      <c r="A6750" s="462">
        <v>101438</v>
      </c>
      <c r="B6750" s="276" t="s">
        <v>6736</v>
      </c>
      <c r="C6750" s="462" t="s">
        <v>27</v>
      </c>
      <c r="D6750" s="463">
        <v>195165</v>
      </c>
    </row>
    <row r="6751" spans="1:4">
      <c r="A6751" s="462">
        <v>101439</v>
      </c>
      <c r="B6751" s="276" t="s">
        <v>6737</v>
      </c>
      <c r="C6751" s="462" t="s">
        <v>27</v>
      </c>
      <c r="D6751" s="463">
        <v>0</v>
      </c>
    </row>
    <row r="6752" spans="1:4">
      <c r="A6752" s="462">
        <v>101440</v>
      </c>
      <c r="B6752" s="276" t="s">
        <v>6738</v>
      </c>
      <c r="C6752" s="462" t="s">
        <v>27</v>
      </c>
      <c r="D6752" s="463">
        <v>0</v>
      </c>
    </row>
    <row r="6753" spans="1:4">
      <c r="A6753" s="462">
        <v>101441</v>
      </c>
      <c r="B6753" s="276" t="s">
        <v>6739</v>
      </c>
      <c r="C6753" s="462" t="s">
        <v>27</v>
      </c>
      <c r="D6753" s="463">
        <v>0</v>
      </c>
    </row>
    <row r="6754" spans="1:4">
      <c r="A6754" s="462">
        <v>101442</v>
      </c>
      <c r="B6754" s="276" t="s">
        <v>6740</v>
      </c>
      <c r="C6754" s="462" t="s">
        <v>27</v>
      </c>
      <c r="D6754" s="463">
        <v>3328646</v>
      </c>
    </row>
    <row r="6755" spans="1:4">
      <c r="A6755" s="462">
        <v>101443</v>
      </c>
      <c r="B6755" s="276" t="s">
        <v>6741</v>
      </c>
      <c r="C6755" s="462" t="s">
        <v>27</v>
      </c>
      <c r="D6755" s="463">
        <v>0</v>
      </c>
    </row>
    <row r="6756" spans="1:4">
      <c r="A6756" s="462">
        <v>101444</v>
      </c>
      <c r="B6756" s="276" t="s">
        <v>6742</v>
      </c>
      <c r="C6756" s="462" t="s">
        <v>27</v>
      </c>
      <c r="D6756" s="463">
        <v>27608</v>
      </c>
    </row>
    <row r="6757" spans="1:4">
      <c r="A6757" s="462">
        <v>101445</v>
      </c>
      <c r="B6757" s="276" t="s">
        <v>6743</v>
      </c>
      <c r="C6757" s="462" t="s">
        <v>27</v>
      </c>
      <c r="D6757" s="463">
        <v>0</v>
      </c>
    </row>
    <row r="6758" spans="1:4">
      <c r="A6758" s="462">
        <v>101446</v>
      </c>
      <c r="B6758" s="276" t="s">
        <v>6744</v>
      </c>
      <c r="C6758" s="462" t="s">
        <v>27</v>
      </c>
      <c r="D6758" s="463">
        <v>26537</v>
      </c>
    </row>
    <row r="6759" spans="1:4">
      <c r="A6759" s="462">
        <v>101447</v>
      </c>
      <c r="B6759" s="276" t="s">
        <v>6745</v>
      </c>
      <c r="C6759" s="462" t="s">
        <v>44</v>
      </c>
      <c r="D6759" s="463">
        <v>475438</v>
      </c>
    </row>
    <row r="6760" spans="1:4">
      <c r="A6760" s="462">
        <v>101448</v>
      </c>
      <c r="B6760" s="276" t="s">
        <v>6746</v>
      </c>
      <c r="C6760" s="462" t="s">
        <v>44</v>
      </c>
      <c r="D6760" s="463">
        <v>0</v>
      </c>
    </row>
    <row r="6761" spans="1:4">
      <c r="A6761" s="462">
        <v>101449</v>
      </c>
      <c r="B6761" s="276" t="s">
        <v>6747</v>
      </c>
      <c r="C6761" s="462" t="s">
        <v>30</v>
      </c>
      <c r="D6761" s="463">
        <v>0</v>
      </c>
    </row>
    <row r="6762" spans="1:4">
      <c r="A6762" s="462">
        <v>101450</v>
      </c>
      <c r="B6762" s="276" t="s">
        <v>6748</v>
      </c>
      <c r="C6762" s="462" t="s">
        <v>30</v>
      </c>
      <c r="D6762" s="463">
        <v>22979.24</v>
      </c>
    </row>
    <row r="6763" spans="1:4">
      <c r="A6763" s="462">
        <v>101451</v>
      </c>
      <c r="B6763" s="276" t="s">
        <v>6749</v>
      </c>
      <c r="C6763" s="462" t="s">
        <v>44</v>
      </c>
      <c r="D6763" s="463">
        <v>218711</v>
      </c>
    </row>
    <row r="6764" spans="1:4">
      <c r="A6764" s="462">
        <v>101452</v>
      </c>
      <c r="B6764" s="276" t="s">
        <v>6750</v>
      </c>
      <c r="C6764" s="462" t="s">
        <v>44</v>
      </c>
      <c r="D6764" s="463">
        <v>0</v>
      </c>
    </row>
    <row r="6765" spans="1:4">
      <c r="A6765" s="462">
        <v>101453</v>
      </c>
      <c r="B6765" s="276" t="s">
        <v>6751</v>
      </c>
      <c r="C6765" s="462" t="s">
        <v>44</v>
      </c>
      <c r="D6765" s="463">
        <v>0</v>
      </c>
    </row>
    <row r="6766" spans="1:4">
      <c r="A6766" s="462">
        <v>101454</v>
      </c>
      <c r="B6766" s="276" t="s">
        <v>6752</v>
      </c>
      <c r="C6766" s="462" t="s">
        <v>27</v>
      </c>
      <c r="D6766" s="463">
        <v>0</v>
      </c>
    </row>
    <row r="6767" spans="1:4">
      <c r="A6767" s="462">
        <v>101455</v>
      </c>
      <c r="B6767" s="276" t="s">
        <v>6753</v>
      </c>
      <c r="C6767" s="462" t="s">
        <v>27</v>
      </c>
      <c r="D6767" s="463">
        <v>53800</v>
      </c>
    </row>
    <row r="6768" spans="1:4">
      <c r="A6768" s="462">
        <v>101456</v>
      </c>
      <c r="B6768" s="276" t="s">
        <v>6754</v>
      </c>
      <c r="C6768" s="462" t="s">
        <v>27</v>
      </c>
      <c r="D6768" s="463">
        <v>0</v>
      </c>
    </row>
    <row r="6769" spans="1:4">
      <c r="A6769" s="462">
        <v>101457</v>
      </c>
      <c r="B6769" s="276" t="s">
        <v>6755</v>
      </c>
      <c r="C6769" s="462" t="s">
        <v>27</v>
      </c>
      <c r="D6769" s="463">
        <v>129790</v>
      </c>
    </row>
    <row r="6770" spans="1:4">
      <c r="A6770" s="462">
        <v>101458</v>
      </c>
      <c r="B6770" s="276" t="s">
        <v>6756</v>
      </c>
      <c r="C6770" s="462" t="s">
        <v>27</v>
      </c>
      <c r="D6770" s="463">
        <v>173950</v>
      </c>
    </row>
    <row r="6771" spans="1:4">
      <c r="A6771" s="462">
        <v>101459</v>
      </c>
      <c r="B6771" s="276" t="s">
        <v>6757</v>
      </c>
      <c r="C6771" s="462" t="s">
        <v>27</v>
      </c>
      <c r="D6771" s="463">
        <v>383725</v>
      </c>
    </row>
    <row r="6772" spans="1:4">
      <c r="A6772" s="462">
        <v>101460</v>
      </c>
      <c r="B6772" s="276" t="s">
        <v>6758</v>
      </c>
      <c r="C6772" s="462" t="s">
        <v>27</v>
      </c>
      <c r="D6772" s="463">
        <v>307587</v>
      </c>
    </row>
    <row r="6773" spans="1:4">
      <c r="A6773" s="462">
        <v>101461</v>
      </c>
      <c r="B6773" s="276" t="s">
        <v>6759</v>
      </c>
      <c r="C6773" s="462" t="s">
        <v>27</v>
      </c>
      <c r="D6773" s="463">
        <v>0</v>
      </c>
    </row>
    <row r="6774" spans="1:4">
      <c r="A6774" s="462">
        <v>101462</v>
      </c>
      <c r="B6774" s="276" t="s">
        <v>6760</v>
      </c>
      <c r="C6774" s="462" t="s">
        <v>27</v>
      </c>
      <c r="D6774" s="463">
        <v>1240915.99</v>
      </c>
    </row>
    <row r="6775" spans="1:4">
      <c r="A6775" s="462">
        <v>101463</v>
      </c>
      <c r="B6775" s="276" t="s">
        <v>6761</v>
      </c>
      <c r="C6775" s="462" t="s">
        <v>27</v>
      </c>
      <c r="D6775" s="463">
        <v>5600</v>
      </c>
    </row>
    <row r="6776" spans="1:4">
      <c r="A6776" s="462">
        <v>101464</v>
      </c>
      <c r="B6776" s="276" t="s">
        <v>6762</v>
      </c>
      <c r="C6776" s="462" t="s">
        <v>27</v>
      </c>
      <c r="D6776" s="463">
        <v>0</v>
      </c>
    </row>
    <row r="6777" spans="1:4">
      <c r="A6777" s="462">
        <v>101465</v>
      </c>
      <c r="B6777" s="276" t="s">
        <v>6763</v>
      </c>
      <c r="C6777" s="462" t="s">
        <v>27</v>
      </c>
      <c r="D6777" s="463">
        <v>1128843</v>
      </c>
    </row>
    <row r="6778" spans="1:4">
      <c r="A6778" s="462">
        <v>101466</v>
      </c>
      <c r="B6778" s="276" t="s">
        <v>6764</v>
      </c>
      <c r="C6778" s="462" t="s">
        <v>27</v>
      </c>
      <c r="D6778" s="463">
        <v>29468.01</v>
      </c>
    </row>
    <row r="6779" spans="1:4">
      <c r="A6779" s="462">
        <v>101467</v>
      </c>
      <c r="B6779" s="276" t="s">
        <v>6765</v>
      </c>
      <c r="C6779" s="462" t="s">
        <v>27</v>
      </c>
      <c r="D6779" s="463">
        <v>8550572</v>
      </c>
    </row>
    <row r="6780" spans="1:4">
      <c r="A6780" s="462">
        <v>101468</v>
      </c>
      <c r="B6780" s="276" t="s">
        <v>6766</v>
      </c>
      <c r="C6780" s="462" t="s">
        <v>27</v>
      </c>
      <c r="D6780" s="463">
        <v>30485</v>
      </c>
    </row>
    <row r="6781" spans="1:4">
      <c r="A6781" s="462">
        <v>101469</v>
      </c>
      <c r="B6781" s="276" t="s">
        <v>6767</v>
      </c>
      <c r="C6781" s="462" t="s">
        <v>27</v>
      </c>
      <c r="D6781" s="463">
        <v>0</v>
      </c>
    </row>
    <row r="6782" spans="1:4">
      <c r="A6782" s="462">
        <v>101470</v>
      </c>
      <c r="B6782" s="276" t="s">
        <v>6768</v>
      </c>
      <c r="C6782" s="462" t="s">
        <v>27</v>
      </c>
      <c r="D6782" s="463">
        <v>0</v>
      </c>
    </row>
    <row r="6783" spans="1:4">
      <c r="A6783" s="462">
        <v>101471</v>
      </c>
      <c r="B6783" s="276" t="s">
        <v>6769</v>
      </c>
      <c r="C6783" s="462" t="s">
        <v>27</v>
      </c>
      <c r="D6783" s="463">
        <v>0</v>
      </c>
    </row>
    <row r="6784" spans="1:4">
      <c r="A6784" s="462">
        <v>101472</v>
      </c>
      <c r="B6784" s="276" t="s">
        <v>6770</v>
      </c>
      <c r="C6784" s="462" t="s">
        <v>27</v>
      </c>
      <c r="D6784" s="463">
        <v>0</v>
      </c>
    </row>
    <row r="6785" spans="1:4">
      <c r="A6785" s="462">
        <v>101473</v>
      </c>
      <c r="B6785" s="276" t="s">
        <v>6771</v>
      </c>
      <c r="C6785" s="462" t="s">
        <v>30</v>
      </c>
      <c r="D6785" s="463">
        <v>0</v>
      </c>
    </row>
    <row r="6786" spans="1:4">
      <c r="A6786" s="462">
        <v>101474</v>
      </c>
      <c r="B6786" s="276" t="s">
        <v>6772</v>
      </c>
      <c r="C6786" s="462" t="s">
        <v>89</v>
      </c>
      <c r="D6786" s="463">
        <v>27142</v>
      </c>
    </row>
    <row r="6787" spans="1:4">
      <c r="A6787" s="462">
        <v>101475</v>
      </c>
      <c r="B6787" s="276" t="s">
        <v>6773</v>
      </c>
      <c r="C6787" s="462" t="s">
        <v>30</v>
      </c>
      <c r="D6787" s="463">
        <v>42819</v>
      </c>
    </row>
    <row r="6788" spans="1:4">
      <c r="A6788" s="462">
        <v>101476</v>
      </c>
      <c r="B6788" s="276" t="s">
        <v>6774</v>
      </c>
      <c r="C6788" s="462" t="s">
        <v>27</v>
      </c>
      <c r="D6788" s="463">
        <v>603297.11</v>
      </c>
    </row>
    <row r="6789" spans="1:4">
      <c r="A6789" s="462">
        <v>101477</v>
      </c>
      <c r="B6789" s="276" t="s">
        <v>6775</v>
      </c>
      <c r="C6789" s="462" t="s">
        <v>32</v>
      </c>
      <c r="D6789" s="463">
        <v>8874</v>
      </c>
    </row>
    <row r="6790" spans="1:4">
      <c r="A6790" s="462">
        <v>101478</v>
      </c>
      <c r="B6790" s="276" t="s">
        <v>6776</v>
      </c>
      <c r="C6790" s="462" t="s">
        <v>253</v>
      </c>
      <c r="D6790" s="463">
        <v>125248.11</v>
      </c>
    </row>
    <row r="6791" spans="1:4">
      <c r="A6791" s="462">
        <v>101479</v>
      </c>
      <c r="B6791" s="276" t="s">
        <v>6777</v>
      </c>
      <c r="C6791" s="462" t="s">
        <v>253</v>
      </c>
      <c r="D6791" s="463">
        <v>253771.95</v>
      </c>
    </row>
    <row r="6792" spans="1:4">
      <c r="A6792" s="462">
        <v>101480</v>
      </c>
      <c r="B6792" s="276" t="s">
        <v>6778</v>
      </c>
      <c r="C6792" s="462" t="s">
        <v>32</v>
      </c>
      <c r="D6792" s="463">
        <v>4547</v>
      </c>
    </row>
    <row r="6793" spans="1:4">
      <c r="A6793" s="462">
        <v>101481</v>
      </c>
      <c r="B6793" s="276" t="s">
        <v>6779</v>
      </c>
      <c r="C6793" s="462" t="s">
        <v>27</v>
      </c>
      <c r="D6793" s="463">
        <v>0</v>
      </c>
    </row>
    <row r="6794" spans="1:4">
      <c r="A6794" s="462">
        <v>101482</v>
      </c>
      <c r="B6794" s="276" t="s">
        <v>6780</v>
      </c>
      <c r="C6794" s="462" t="s">
        <v>27</v>
      </c>
      <c r="D6794" s="463">
        <v>5050</v>
      </c>
    </row>
    <row r="6795" spans="1:4">
      <c r="A6795" s="462">
        <v>101483</v>
      </c>
      <c r="B6795" s="276" t="s">
        <v>6781</v>
      </c>
      <c r="C6795" s="462" t="s">
        <v>27</v>
      </c>
      <c r="D6795" s="463">
        <v>0</v>
      </c>
    </row>
    <row r="6796" spans="1:4">
      <c r="A6796" s="462">
        <v>101484</v>
      </c>
      <c r="B6796" s="276" t="s">
        <v>6782</v>
      </c>
      <c r="C6796" s="462" t="s">
        <v>30</v>
      </c>
      <c r="D6796" s="463">
        <v>32463</v>
      </c>
    </row>
    <row r="6797" spans="1:4">
      <c r="A6797" s="462">
        <v>101485</v>
      </c>
      <c r="B6797" s="276" t="s">
        <v>6783</v>
      </c>
      <c r="C6797" s="462" t="s">
        <v>83</v>
      </c>
      <c r="D6797" s="463">
        <v>471997.01</v>
      </c>
    </row>
    <row r="6798" spans="1:4">
      <c r="A6798" s="462">
        <v>101486</v>
      </c>
      <c r="B6798" s="276" t="s">
        <v>6784</v>
      </c>
      <c r="C6798" s="462" t="s">
        <v>27</v>
      </c>
      <c r="D6798" s="463">
        <v>161201</v>
      </c>
    </row>
    <row r="6799" spans="1:4">
      <c r="A6799" s="462">
        <v>101487</v>
      </c>
      <c r="B6799" s="276" t="s">
        <v>6785</v>
      </c>
      <c r="C6799" s="462" t="s">
        <v>476</v>
      </c>
      <c r="D6799" s="463">
        <v>129832</v>
      </c>
    </row>
    <row r="6800" spans="1:4">
      <c r="A6800" s="462">
        <v>101488</v>
      </c>
      <c r="B6800" s="276" t="s">
        <v>6786</v>
      </c>
      <c r="C6800" s="462" t="s">
        <v>83</v>
      </c>
      <c r="D6800" s="463">
        <v>123934.75</v>
      </c>
    </row>
    <row r="6801" spans="1:4">
      <c r="A6801" s="462">
        <v>101489</v>
      </c>
      <c r="B6801" s="276" t="s">
        <v>6787</v>
      </c>
      <c r="C6801" s="462" t="s">
        <v>27</v>
      </c>
      <c r="D6801" s="463">
        <v>0</v>
      </c>
    </row>
    <row r="6802" spans="1:4">
      <c r="A6802" s="462">
        <v>101490</v>
      </c>
      <c r="B6802" s="276" t="s">
        <v>6788</v>
      </c>
      <c r="C6802" s="462" t="s">
        <v>27</v>
      </c>
      <c r="D6802" s="463">
        <v>73744</v>
      </c>
    </row>
    <row r="6803" spans="1:4">
      <c r="A6803" s="462">
        <v>101491</v>
      </c>
      <c r="B6803" s="276" t="s">
        <v>6789</v>
      </c>
      <c r="C6803" s="462" t="s">
        <v>27</v>
      </c>
      <c r="D6803" s="463">
        <v>61323</v>
      </c>
    </row>
    <row r="6804" spans="1:4">
      <c r="A6804" s="462">
        <v>101492</v>
      </c>
      <c r="B6804" s="276" t="s">
        <v>6790</v>
      </c>
      <c r="C6804" s="462" t="s">
        <v>30</v>
      </c>
      <c r="D6804" s="463">
        <v>8611</v>
      </c>
    </row>
    <row r="6805" spans="1:4">
      <c r="A6805" s="462">
        <v>101493</v>
      </c>
      <c r="B6805" s="276" t="s">
        <v>6791</v>
      </c>
      <c r="C6805" s="462" t="s">
        <v>30</v>
      </c>
      <c r="D6805" s="463">
        <v>0</v>
      </c>
    </row>
    <row r="6806" spans="1:4">
      <c r="A6806" s="462">
        <v>101494</v>
      </c>
      <c r="B6806" s="276" t="s">
        <v>6792</v>
      </c>
      <c r="C6806" s="462" t="s">
        <v>27</v>
      </c>
      <c r="D6806" s="463">
        <v>0</v>
      </c>
    </row>
    <row r="6807" spans="1:4">
      <c r="A6807" s="462">
        <v>101495</v>
      </c>
      <c r="B6807" s="276" t="s">
        <v>6793</v>
      </c>
      <c r="C6807" s="462" t="s">
        <v>27</v>
      </c>
      <c r="D6807" s="463">
        <v>0</v>
      </c>
    </row>
    <row r="6808" spans="1:4">
      <c r="A6808" s="462">
        <v>101496</v>
      </c>
      <c r="B6808" s="276" t="s">
        <v>6794</v>
      </c>
      <c r="C6808" s="462" t="s">
        <v>27</v>
      </c>
      <c r="D6808" s="463">
        <v>0</v>
      </c>
    </row>
    <row r="6809" spans="1:4">
      <c r="A6809" s="462">
        <v>101497</v>
      </c>
      <c r="B6809" s="276" t="s">
        <v>6795</v>
      </c>
      <c r="C6809" s="462" t="s">
        <v>27</v>
      </c>
      <c r="D6809" s="463">
        <v>30447360</v>
      </c>
    </row>
    <row r="6810" spans="1:4">
      <c r="A6810" s="462">
        <v>101498</v>
      </c>
      <c r="B6810" s="276" t="s">
        <v>6796</v>
      </c>
      <c r="C6810" s="462" t="s">
        <v>27</v>
      </c>
      <c r="D6810" s="463">
        <v>0</v>
      </c>
    </row>
    <row r="6811" spans="1:4">
      <c r="A6811" s="462">
        <v>101499</v>
      </c>
      <c r="B6811" s="276" t="s">
        <v>6797</v>
      </c>
      <c r="C6811" s="462" t="s">
        <v>27</v>
      </c>
      <c r="D6811" s="463">
        <v>0</v>
      </c>
    </row>
    <row r="6812" spans="1:4">
      <c r="A6812" s="462">
        <v>101500</v>
      </c>
      <c r="B6812" s="276" t="s">
        <v>6798</v>
      </c>
      <c r="C6812" s="462" t="s">
        <v>27</v>
      </c>
      <c r="D6812" s="463">
        <v>0</v>
      </c>
    </row>
    <row r="6813" spans="1:4">
      <c r="A6813" s="462">
        <v>101501</v>
      </c>
      <c r="B6813" s="276" t="s">
        <v>6799</v>
      </c>
      <c r="C6813" s="462" t="s">
        <v>27</v>
      </c>
      <c r="D6813" s="463">
        <v>0</v>
      </c>
    </row>
    <row r="6814" spans="1:4">
      <c r="A6814" s="462">
        <v>101502</v>
      </c>
      <c r="B6814" s="276" t="s">
        <v>6800</v>
      </c>
      <c r="C6814" s="462" t="s">
        <v>27</v>
      </c>
      <c r="D6814" s="463">
        <v>2538817</v>
      </c>
    </row>
    <row r="6815" spans="1:4">
      <c r="A6815" s="462">
        <v>101503</v>
      </c>
      <c r="B6815" s="276" t="s">
        <v>6801</v>
      </c>
      <c r="C6815" s="462" t="s">
        <v>27</v>
      </c>
      <c r="D6815" s="463">
        <v>19228</v>
      </c>
    </row>
    <row r="6816" spans="1:4">
      <c r="A6816" s="462">
        <v>101504</v>
      </c>
      <c r="B6816" s="276" t="s">
        <v>6802</v>
      </c>
      <c r="C6816" s="462" t="s">
        <v>27</v>
      </c>
      <c r="D6816" s="463">
        <v>0</v>
      </c>
    </row>
    <row r="6817" spans="1:4">
      <c r="A6817" s="462">
        <v>101505</v>
      </c>
      <c r="B6817" s="276" t="s">
        <v>6803</v>
      </c>
      <c r="C6817" s="462" t="s">
        <v>27</v>
      </c>
      <c r="D6817" s="463">
        <v>0</v>
      </c>
    </row>
    <row r="6818" spans="1:4">
      <c r="A6818" s="462">
        <v>101506</v>
      </c>
      <c r="B6818" s="276" t="s">
        <v>6804</v>
      </c>
      <c r="C6818" s="462" t="s">
        <v>998</v>
      </c>
      <c r="D6818" s="463">
        <v>3721076</v>
      </c>
    </row>
    <row r="6819" spans="1:4">
      <c r="A6819" s="462">
        <v>101507</v>
      </c>
      <c r="B6819" s="276" t="s">
        <v>6805</v>
      </c>
      <c r="C6819" s="462" t="s">
        <v>27</v>
      </c>
      <c r="D6819" s="463">
        <v>0</v>
      </c>
    </row>
    <row r="6820" spans="1:4">
      <c r="A6820" s="462">
        <v>101508</v>
      </c>
      <c r="B6820" s="276" t="s">
        <v>6806</v>
      </c>
      <c r="C6820" s="462" t="s">
        <v>27</v>
      </c>
      <c r="D6820" s="463">
        <v>0</v>
      </c>
    </row>
    <row r="6821" spans="1:4">
      <c r="A6821" s="462">
        <v>101509</v>
      </c>
      <c r="B6821" s="276" t="s">
        <v>6807</v>
      </c>
      <c r="C6821" s="462" t="s">
        <v>27</v>
      </c>
      <c r="D6821" s="463">
        <v>4335909</v>
      </c>
    </row>
    <row r="6822" spans="1:4">
      <c r="A6822" s="462">
        <v>101510</v>
      </c>
      <c r="B6822" s="276" t="s">
        <v>6808</v>
      </c>
      <c r="C6822" s="462" t="s">
        <v>27</v>
      </c>
      <c r="D6822" s="463">
        <v>156733</v>
      </c>
    </row>
    <row r="6823" spans="1:4">
      <c r="A6823" s="462">
        <v>101511</v>
      </c>
      <c r="B6823" s="276" t="s">
        <v>6809</v>
      </c>
      <c r="C6823" s="462" t="s">
        <v>30</v>
      </c>
      <c r="D6823" s="463">
        <v>0</v>
      </c>
    </row>
    <row r="6824" spans="1:4">
      <c r="A6824" s="462">
        <v>101512</v>
      </c>
      <c r="B6824" s="276" t="s">
        <v>6810</v>
      </c>
      <c r="C6824" s="462" t="s">
        <v>30</v>
      </c>
      <c r="D6824" s="463">
        <v>0</v>
      </c>
    </row>
    <row r="6825" spans="1:4">
      <c r="A6825" s="462">
        <v>101513</v>
      </c>
      <c r="B6825" s="276" t="s">
        <v>6811</v>
      </c>
      <c r="C6825" s="462" t="s">
        <v>83</v>
      </c>
      <c r="D6825" s="463">
        <v>0</v>
      </c>
    </row>
    <row r="6826" spans="1:4">
      <c r="A6826" s="462">
        <v>101514</v>
      </c>
      <c r="B6826" s="276" t="s">
        <v>6812</v>
      </c>
      <c r="C6826" s="462" t="s">
        <v>44</v>
      </c>
      <c r="D6826" s="463">
        <v>0</v>
      </c>
    </row>
    <row r="6827" spans="1:4">
      <c r="A6827" s="462">
        <v>101515</v>
      </c>
      <c r="B6827" s="276" t="s">
        <v>6813</v>
      </c>
      <c r="C6827" s="462" t="s">
        <v>44</v>
      </c>
      <c r="D6827" s="463">
        <v>0</v>
      </c>
    </row>
    <row r="6828" spans="1:4">
      <c r="A6828" s="462">
        <v>101516</v>
      </c>
      <c r="B6828" s="276" t="s">
        <v>6814</v>
      </c>
      <c r="C6828" s="462" t="s">
        <v>27</v>
      </c>
      <c r="D6828" s="463">
        <v>122948278</v>
      </c>
    </row>
    <row r="6829" spans="1:4">
      <c r="A6829" s="462">
        <v>101517</v>
      </c>
      <c r="B6829" s="276" t="s">
        <v>6815</v>
      </c>
      <c r="C6829" s="462" t="s">
        <v>27</v>
      </c>
      <c r="D6829" s="463">
        <v>626840766</v>
      </c>
    </row>
    <row r="6830" spans="1:4">
      <c r="A6830" s="462">
        <v>101518</v>
      </c>
      <c r="B6830" s="276" t="s">
        <v>6816</v>
      </c>
      <c r="C6830" s="462" t="s">
        <v>27</v>
      </c>
      <c r="D6830" s="463">
        <v>17452866</v>
      </c>
    </row>
    <row r="6831" spans="1:4">
      <c r="A6831" s="462">
        <v>101519</v>
      </c>
      <c r="B6831" s="276" t="s">
        <v>6817</v>
      </c>
      <c r="C6831" s="462" t="s">
        <v>27</v>
      </c>
      <c r="D6831" s="463">
        <v>21586935</v>
      </c>
    </row>
    <row r="6832" spans="1:4">
      <c r="A6832" s="462">
        <v>101520</v>
      </c>
      <c r="B6832" s="276" t="s">
        <v>6818</v>
      </c>
      <c r="C6832" s="462" t="s">
        <v>27</v>
      </c>
      <c r="D6832" s="463">
        <v>78458.27</v>
      </c>
    </row>
    <row r="6833" spans="1:4">
      <c r="A6833" s="462">
        <v>101521</v>
      </c>
      <c r="B6833" s="276" t="s">
        <v>6819</v>
      </c>
      <c r="C6833" s="462" t="s">
        <v>27</v>
      </c>
      <c r="D6833" s="463">
        <v>11599740</v>
      </c>
    </row>
    <row r="6834" spans="1:4">
      <c r="A6834" s="462">
        <v>101523</v>
      </c>
      <c r="B6834" s="276" t="s">
        <v>6820</v>
      </c>
      <c r="C6834" s="462" t="s">
        <v>27</v>
      </c>
      <c r="D6834" s="463">
        <v>61846003</v>
      </c>
    </row>
    <row r="6835" spans="1:4">
      <c r="A6835" s="462">
        <v>101524</v>
      </c>
      <c r="B6835" s="276" t="s">
        <v>6821</v>
      </c>
      <c r="C6835" s="462" t="s">
        <v>27</v>
      </c>
      <c r="D6835" s="463">
        <v>107766400</v>
      </c>
    </row>
    <row r="6836" spans="1:4">
      <c r="A6836" s="462">
        <v>101525</v>
      </c>
      <c r="B6836" s="276" t="s">
        <v>6822</v>
      </c>
      <c r="C6836" s="462" t="s">
        <v>27</v>
      </c>
      <c r="D6836" s="463">
        <v>0</v>
      </c>
    </row>
    <row r="6837" spans="1:4">
      <c r="A6837" s="462">
        <v>101526</v>
      </c>
      <c r="B6837" s="276" t="s">
        <v>6823</v>
      </c>
      <c r="C6837" s="462" t="s">
        <v>27</v>
      </c>
      <c r="D6837" s="463">
        <v>129186400</v>
      </c>
    </row>
    <row r="6838" spans="1:4">
      <c r="A6838" s="462">
        <v>101527</v>
      </c>
      <c r="B6838" s="276" t="s">
        <v>6824</v>
      </c>
      <c r="C6838" s="462" t="s">
        <v>30</v>
      </c>
      <c r="D6838" s="463">
        <v>10847</v>
      </c>
    </row>
    <row r="6839" spans="1:4">
      <c r="A6839" s="462">
        <v>101528</v>
      </c>
      <c r="B6839" s="276" t="s">
        <v>6825</v>
      </c>
      <c r="C6839" s="462" t="s">
        <v>27</v>
      </c>
      <c r="D6839" s="463">
        <v>32506</v>
      </c>
    </row>
    <row r="6840" spans="1:4">
      <c r="A6840" s="462">
        <v>101529</v>
      </c>
      <c r="B6840" s="276" t="s">
        <v>6826</v>
      </c>
      <c r="C6840" s="462" t="s">
        <v>27</v>
      </c>
      <c r="D6840" s="463">
        <v>11191235</v>
      </c>
    </row>
    <row r="6841" spans="1:4">
      <c r="A6841" s="462">
        <v>101530</v>
      </c>
      <c r="B6841" s="276" t="s">
        <v>6827</v>
      </c>
      <c r="C6841" s="462" t="s">
        <v>27</v>
      </c>
      <c r="D6841" s="463">
        <v>10698087</v>
      </c>
    </row>
    <row r="6842" spans="1:4">
      <c r="A6842" s="462">
        <v>101531</v>
      </c>
      <c r="B6842" s="276" t="s">
        <v>6828</v>
      </c>
      <c r="C6842" s="462" t="s">
        <v>27</v>
      </c>
      <c r="D6842" s="463">
        <v>0</v>
      </c>
    </row>
    <row r="6843" spans="1:4">
      <c r="A6843" s="462">
        <v>101532</v>
      </c>
      <c r="B6843" s="276" t="s">
        <v>6829</v>
      </c>
      <c r="C6843" s="462" t="s">
        <v>27</v>
      </c>
      <c r="D6843" s="463">
        <v>0</v>
      </c>
    </row>
    <row r="6844" spans="1:4">
      <c r="A6844" s="462">
        <v>101533</v>
      </c>
      <c r="B6844" s="276" t="s">
        <v>6830</v>
      </c>
      <c r="C6844" s="462" t="s">
        <v>27</v>
      </c>
      <c r="D6844" s="463">
        <v>0</v>
      </c>
    </row>
    <row r="6845" spans="1:4">
      <c r="A6845" s="462">
        <v>101534</v>
      </c>
      <c r="B6845" s="276" t="s">
        <v>6831</v>
      </c>
      <c r="C6845" s="462" t="s">
        <v>30</v>
      </c>
      <c r="D6845" s="463">
        <v>2300</v>
      </c>
    </row>
    <row r="6846" spans="1:4">
      <c r="A6846" s="462">
        <v>101535</v>
      </c>
      <c r="B6846" s="276" t="s">
        <v>6832</v>
      </c>
      <c r="C6846" s="462" t="s">
        <v>998</v>
      </c>
      <c r="D6846" s="463">
        <v>0</v>
      </c>
    </row>
    <row r="6847" spans="1:4">
      <c r="A6847" s="462">
        <v>101536</v>
      </c>
      <c r="B6847" s="276" t="s">
        <v>6833</v>
      </c>
      <c r="C6847" s="462" t="s">
        <v>30</v>
      </c>
      <c r="D6847" s="463">
        <v>2010.01</v>
      </c>
    </row>
    <row r="6848" spans="1:4">
      <c r="A6848" s="462">
        <v>101537</v>
      </c>
      <c r="B6848" s="276" t="s">
        <v>6834</v>
      </c>
      <c r="C6848" s="462" t="s">
        <v>27</v>
      </c>
      <c r="D6848" s="463">
        <v>3164</v>
      </c>
    </row>
    <row r="6849" spans="1:4">
      <c r="A6849" s="462">
        <v>101538</v>
      </c>
      <c r="B6849" s="276" t="s">
        <v>6835</v>
      </c>
      <c r="C6849" s="462" t="s">
        <v>30</v>
      </c>
      <c r="D6849" s="463">
        <v>3364</v>
      </c>
    </row>
    <row r="6850" spans="1:4">
      <c r="A6850" s="462">
        <v>101539</v>
      </c>
      <c r="B6850" s="276" t="s">
        <v>6836</v>
      </c>
      <c r="C6850" s="462" t="s">
        <v>30</v>
      </c>
      <c r="D6850" s="463">
        <v>0</v>
      </c>
    </row>
    <row r="6851" spans="1:4">
      <c r="A6851" s="462">
        <v>101540</v>
      </c>
      <c r="B6851" s="276" t="s">
        <v>6837</v>
      </c>
      <c r="C6851" s="462" t="s">
        <v>30</v>
      </c>
      <c r="D6851" s="463">
        <v>10515</v>
      </c>
    </row>
    <row r="6852" spans="1:4">
      <c r="A6852" s="462">
        <v>101541</v>
      </c>
      <c r="B6852" s="276" t="s">
        <v>6838</v>
      </c>
      <c r="C6852" s="462" t="s">
        <v>30</v>
      </c>
      <c r="D6852" s="463">
        <v>0</v>
      </c>
    </row>
    <row r="6853" spans="1:4">
      <c r="A6853" s="462">
        <v>101542</v>
      </c>
      <c r="B6853" s="276" t="s">
        <v>6839</v>
      </c>
      <c r="C6853" s="462" t="s">
        <v>30</v>
      </c>
      <c r="D6853" s="463">
        <v>7423.01</v>
      </c>
    </row>
    <row r="6854" spans="1:4">
      <c r="A6854" s="462">
        <v>101543</v>
      </c>
      <c r="B6854" s="276" t="s">
        <v>6840</v>
      </c>
      <c r="C6854" s="462" t="s">
        <v>30</v>
      </c>
      <c r="D6854" s="463">
        <v>0</v>
      </c>
    </row>
    <row r="6855" spans="1:4">
      <c r="A6855" s="462">
        <v>101544</v>
      </c>
      <c r="B6855" s="276" t="s">
        <v>6841</v>
      </c>
      <c r="C6855" s="462" t="s">
        <v>44</v>
      </c>
      <c r="D6855" s="463">
        <v>0</v>
      </c>
    </row>
    <row r="6856" spans="1:4">
      <c r="A6856" s="462">
        <v>101545</v>
      </c>
      <c r="B6856" s="276" t="s">
        <v>6842</v>
      </c>
      <c r="C6856" s="462" t="s">
        <v>27</v>
      </c>
      <c r="D6856" s="463">
        <v>83759.990000000005</v>
      </c>
    </row>
    <row r="6857" spans="1:4">
      <c r="A6857" s="462">
        <v>101546</v>
      </c>
      <c r="B6857" s="276" t="s">
        <v>6843</v>
      </c>
      <c r="C6857" s="462" t="s">
        <v>27</v>
      </c>
      <c r="D6857" s="463">
        <v>25158659</v>
      </c>
    </row>
    <row r="6858" spans="1:4">
      <c r="A6858" s="462">
        <v>101547</v>
      </c>
      <c r="B6858" s="276" t="s">
        <v>6844</v>
      </c>
      <c r="C6858" s="462" t="s">
        <v>27</v>
      </c>
      <c r="D6858" s="463">
        <v>33896</v>
      </c>
    </row>
    <row r="6859" spans="1:4">
      <c r="A6859" s="462">
        <v>101548</v>
      </c>
      <c r="B6859" s="276" t="s">
        <v>6845</v>
      </c>
      <c r="C6859" s="462" t="s">
        <v>27</v>
      </c>
      <c r="D6859" s="463">
        <v>0</v>
      </c>
    </row>
    <row r="6860" spans="1:4">
      <c r="A6860" s="462">
        <v>101549</v>
      </c>
      <c r="B6860" s="276" t="s">
        <v>6846</v>
      </c>
      <c r="C6860" s="462" t="s">
        <v>27</v>
      </c>
      <c r="D6860" s="463">
        <v>39992</v>
      </c>
    </row>
    <row r="6861" spans="1:4">
      <c r="A6861" s="462">
        <v>101550</v>
      </c>
      <c r="B6861" s="276" t="s">
        <v>6847</v>
      </c>
      <c r="C6861" s="462" t="s">
        <v>27</v>
      </c>
      <c r="D6861" s="463">
        <v>0</v>
      </c>
    </row>
    <row r="6862" spans="1:4">
      <c r="A6862" s="462">
        <v>101551</v>
      </c>
      <c r="B6862" s="276" t="s">
        <v>6848</v>
      </c>
      <c r="C6862" s="462" t="s">
        <v>27</v>
      </c>
      <c r="D6862" s="463">
        <v>43130708.670000002</v>
      </c>
    </row>
    <row r="6863" spans="1:4">
      <c r="A6863" s="462">
        <v>101552</v>
      </c>
      <c r="B6863" s="276" t="s">
        <v>6849</v>
      </c>
      <c r="C6863" s="462" t="s">
        <v>32</v>
      </c>
      <c r="D6863" s="463">
        <v>11641</v>
      </c>
    </row>
    <row r="6864" spans="1:4">
      <c r="A6864" s="462">
        <v>101553</v>
      </c>
      <c r="B6864" s="276" t="s">
        <v>6850</v>
      </c>
      <c r="C6864" s="462" t="s">
        <v>44</v>
      </c>
      <c r="D6864" s="463">
        <v>31637.34</v>
      </c>
    </row>
    <row r="6865" spans="1:4">
      <c r="A6865" s="462">
        <v>101554</v>
      </c>
      <c r="B6865" s="276" t="s">
        <v>6851</v>
      </c>
      <c r="C6865" s="462" t="s">
        <v>27</v>
      </c>
      <c r="D6865" s="463">
        <v>2313</v>
      </c>
    </row>
    <row r="6866" spans="1:4">
      <c r="A6866" s="462">
        <v>101555</v>
      </c>
      <c r="B6866" s="276" t="s">
        <v>6852</v>
      </c>
      <c r="C6866" s="462" t="s">
        <v>27</v>
      </c>
      <c r="D6866" s="463">
        <v>156836396.71000001</v>
      </c>
    </row>
    <row r="6867" spans="1:4">
      <c r="A6867" s="462">
        <v>101556</v>
      </c>
      <c r="B6867" s="276" t="s">
        <v>6853</v>
      </c>
      <c r="C6867" s="462" t="s">
        <v>27</v>
      </c>
      <c r="D6867" s="463">
        <v>1129661</v>
      </c>
    </row>
    <row r="6868" spans="1:4">
      <c r="A6868" s="462">
        <v>101557</v>
      </c>
      <c r="B6868" s="276" t="s">
        <v>6854</v>
      </c>
      <c r="C6868" s="462" t="s">
        <v>27</v>
      </c>
      <c r="D6868" s="463">
        <v>19589862.16</v>
      </c>
    </row>
    <row r="6869" spans="1:4">
      <c r="A6869" s="462">
        <v>101558</v>
      </c>
      <c r="B6869" s="276" t="s">
        <v>6855</v>
      </c>
      <c r="C6869" s="462" t="s">
        <v>30</v>
      </c>
      <c r="D6869" s="463">
        <v>6208</v>
      </c>
    </row>
    <row r="6870" spans="1:4">
      <c r="A6870" s="462">
        <v>101559</v>
      </c>
      <c r="B6870" s="276" t="s">
        <v>6856</v>
      </c>
      <c r="C6870" s="462" t="s">
        <v>44</v>
      </c>
      <c r="D6870" s="463">
        <v>49900</v>
      </c>
    </row>
    <row r="6871" spans="1:4">
      <c r="A6871" s="462">
        <v>101560</v>
      </c>
      <c r="B6871" s="276" t="s">
        <v>6857</v>
      </c>
      <c r="C6871" s="462" t="s">
        <v>44</v>
      </c>
      <c r="D6871" s="463">
        <v>845357</v>
      </c>
    </row>
    <row r="6872" spans="1:4">
      <c r="A6872" s="462">
        <v>101561</v>
      </c>
      <c r="B6872" s="276" t="s">
        <v>6858</v>
      </c>
      <c r="C6872" s="462" t="s">
        <v>44</v>
      </c>
      <c r="D6872" s="463">
        <v>305932</v>
      </c>
    </row>
    <row r="6873" spans="1:4">
      <c r="A6873" s="462">
        <v>101562</v>
      </c>
      <c r="B6873" s="276" t="s">
        <v>6859</v>
      </c>
      <c r="C6873" s="462" t="s">
        <v>27</v>
      </c>
      <c r="D6873" s="463">
        <v>0</v>
      </c>
    </row>
    <row r="6874" spans="1:4">
      <c r="A6874" s="462">
        <v>101563</v>
      </c>
      <c r="B6874" s="276" t="s">
        <v>6860</v>
      </c>
      <c r="C6874" s="462" t="s">
        <v>27</v>
      </c>
      <c r="D6874" s="463">
        <v>38501</v>
      </c>
    </row>
    <row r="6875" spans="1:4">
      <c r="A6875" s="462">
        <v>101564</v>
      </c>
      <c r="B6875" s="276" t="s">
        <v>6861</v>
      </c>
      <c r="C6875" s="462" t="s">
        <v>30</v>
      </c>
      <c r="D6875" s="463">
        <v>14259</v>
      </c>
    </row>
    <row r="6876" spans="1:4">
      <c r="A6876" s="462">
        <v>101565</v>
      </c>
      <c r="B6876" s="276" t="s">
        <v>6862</v>
      </c>
      <c r="C6876" s="462" t="s">
        <v>998</v>
      </c>
      <c r="D6876" s="463">
        <v>0</v>
      </c>
    </row>
    <row r="6877" spans="1:4">
      <c r="A6877" s="462">
        <v>101566</v>
      </c>
      <c r="B6877" s="276" t="s">
        <v>6863</v>
      </c>
      <c r="C6877" s="462" t="s">
        <v>27</v>
      </c>
      <c r="D6877" s="463">
        <v>330812626</v>
      </c>
    </row>
    <row r="6878" spans="1:4">
      <c r="A6878" s="462">
        <v>101567</v>
      </c>
      <c r="B6878" s="276" t="s">
        <v>6864</v>
      </c>
      <c r="C6878" s="462" t="s">
        <v>27</v>
      </c>
      <c r="D6878" s="463">
        <v>785549</v>
      </c>
    </row>
    <row r="6879" spans="1:4">
      <c r="A6879" s="462">
        <v>101568</v>
      </c>
      <c r="B6879" s="276" t="s">
        <v>6865</v>
      </c>
      <c r="C6879" s="462" t="s">
        <v>44</v>
      </c>
      <c r="D6879" s="463">
        <v>529079</v>
      </c>
    </row>
    <row r="6880" spans="1:4">
      <c r="A6880" s="462">
        <v>101569</v>
      </c>
      <c r="B6880" s="276" t="s">
        <v>6866</v>
      </c>
      <c r="C6880" s="462" t="s">
        <v>27</v>
      </c>
      <c r="D6880" s="463">
        <v>442198962</v>
      </c>
    </row>
    <row r="6881" spans="1:4">
      <c r="A6881" s="462">
        <v>101570</v>
      </c>
      <c r="B6881" s="276" t="s">
        <v>6867</v>
      </c>
      <c r="C6881" s="462" t="s">
        <v>27</v>
      </c>
      <c r="D6881" s="463">
        <v>32946264.010000002</v>
      </c>
    </row>
    <row r="6882" spans="1:4">
      <c r="A6882" s="462">
        <v>101571</v>
      </c>
      <c r="B6882" s="276" t="s">
        <v>6868</v>
      </c>
      <c r="C6882" s="462" t="s">
        <v>27</v>
      </c>
      <c r="D6882" s="463">
        <v>0</v>
      </c>
    </row>
    <row r="6883" spans="1:4">
      <c r="A6883" s="462">
        <v>101572</v>
      </c>
      <c r="B6883" s="276" t="s">
        <v>6869</v>
      </c>
      <c r="C6883" s="462" t="s">
        <v>44</v>
      </c>
      <c r="D6883" s="463">
        <v>11500.01</v>
      </c>
    </row>
    <row r="6884" spans="1:4">
      <c r="A6884" s="462">
        <v>101573</v>
      </c>
      <c r="B6884" s="276" t="s">
        <v>6870</v>
      </c>
      <c r="C6884" s="462" t="s">
        <v>44</v>
      </c>
      <c r="D6884" s="463">
        <v>380000</v>
      </c>
    </row>
    <row r="6885" spans="1:4">
      <c r="A6885" s="462">
        <v>101574</v>
      </c>
      <c r="B6885" s="276" t="s">
        <v>6871</v>
      </c>
      <c r="C6885" s="462" t="s">
        <v>27</v>
      </c>
      <c r="D6885" s="463">
        <v>0</v>
      </c>
    </row>
    <row r="6886" spans="1:4">
      <c r="A6886" s="462">
        <v>101575</v>
      </c>
      <c r="B6886" s="276" t="s">
        <v>6872</v>
      </c>
      <c r="C6886" s="462" t="s">
        <v>44</v>
      </c>
      <c r="D6886" s="463">
        <v>108000</v>
      </c>
    </row>
    <row r="6887" spans="1:4">
      <c r="A6887" s="462">
        <v>101576</v>
      </c>
      <c r="B6887" s="276" t="s">
        <v>6873</v>
      </c>
      <c r="C6887" s="462" t="s">
        <v>27</v>
      </c>
      <c r="D6887" s="463">
        <v>654159374</v>
      </c>
    </row>
    <row r="6888" spans="1:4">
      <c r="A6888" s="462">
        <v>101577</v>
      </c>
      <c r="B6888" s="276" t="s">
        <v>6874</v>
      </c>
      <c r="C6888" s="462" t="s">
        <v>27</v>
      </c>
      <c r="D6888" s="463">
        <v>315414775</v>
      </c>
    </row>
    <row r="6889" spans="1:4">
      <c r="A6889" s="462">
        <v>101578</v>
      </c>
      <c r="B6889" s="276" t="s">
        <v>6875</v>
      </c>
      <c r="C6889" s="462" t="s">
        <v>27</v>
      </c>
      <c r="D6889" s="463">
        <v>229447.27</v>
      </c>
    </row>
    <row r="6890" spans="1:4">
      <c r="A6890" s="462">
        <v>101579</v>
      </c>
      <c r="B6890" s="276" t="s">
        <v>6876</v>
      </c>
      <c r="C6890" s="462" t="s">
        <v>27</v>
      </c>
      <c r="D6890" s="463">
        <v>0</v>
      </c>
    </row>
    <row r="6891" spans="1:4">
      <c r="A6891" s="462">
        <v>101580</v>
      </c>
      <c r="B6891" s="276" t="s">
        <v>6877</v>
      </c>
      <c r="C6891" s="462" t="s">
        <v>27</v>
      </c>
      <c r="D6891" s="463">
        <v>540634</v>
      </c>
    </row>
    <row r="6892" spans="1:4">
      <c r="A6892" s="462">
        <v>101581</v>
      </c>
      <c r="B6892" s="276" t="s">
        <v>6878</v>
      </c>
      <c r="C6892" s="462" t="s">
        <v>27</v>
      </c>
      <c r="D6892" s="463">
        <v>0</v>
      </c>
    </row>
    <row r="6893" spans="1:4">
      <c r="A6893" s="462">
        <v>101582</v>
      </c>
      <c r="B6893" s="276" t="s">
        <v>6879</v>
      </c>
      <c r="C6893" s="462" t="s">
        <v>30</v>
      </c>
      <c r="D6893" s="463">
        <v>22897</v>
      </c>
    </row>
    <row r="6894" spans="1:4">
      <c r="A6894" s="462">
        <v>101583</v>
      </c>
      <c r="B6894" s="276" t="s">
        <v>6880</v>
      </c>
      <c r="C6894" s="462" t="s">
        <v>27</v>
      </c>
      <c r="D6894" s="463">
        <v>59654</v>
      </c>
    </row>
    <row r="6895" spans="1:4">
      <c r="A6895" s="462">
        <v>101584</v>
      </c>
      <c r="B6895" s="276" t="s">
        <v>6881</v>
      </c>
      <c r="C6895" s="462" t="s">
        <v>27</v>
      </c>
      <c r="D6895" s="463">
        <v>0</v>
      </c>
    </row>
    <row r="6896" spans="1:4">
      <c r="A6896" s="462">
        <v>101585</v>
      </c>
      <c r="B6896" s="276" t="s">
        <v>6882</v>
      </c>
      <c r="C6896" s="462" t="s">
        <v>27</v>
      </c>
      <c r="D6896" s="463">
        <v>173300.89</v>
      </c>
    </row>
    <row r="6897" spans="1:4">
      <c r="A6897" s="462">
        <v>101586</v>
      </c>
      <c r="B6897" s="276" t="s">
        <v>6883</v>
      </c>
      <c r="C6897" s="462" t="s">
        <v>27</v>
      </c>
      <c r="D6897" s="463">
        <v>148155</v>
      </c>
    </row>
    <row r="6898" spans="1:4">
      <c r="A6898" s="462">
        <v>101587</v>
      </c>
      <c r="B6898" s="276" t="s">
        <v>6884</v>
      </c>
      <c r="C6898" s="462" t="s">
        <v>27</v>
      </c>
      <c r="D6898" s="463">
        <v>0</v>
      </c>
    </row>
    <row r="6899" spans="1:4">
      <c r="A6899" s="462">
        <v>101588</v>
      </c>
      <c r="B6899" s="276" t="s">
        <v>6885</v>
      </c>
      <c r="C6899" s="462" t="s">
        <v>27</v>
      </c>
      <c r="D6899" s="463">
        <v>421696.14</v>
      </c>
    </row>
    <row r="6900" spans="1:4">
      <c r="A6900" s="462">
        <v>101589</v>
      </c>
      <c r="B6900" s="276" t="s">
        <v>6886</v>
      </c>
      <c r="C6900" s="462" t="s">
        <v>27</v>
      </c>
      <c r="D6900" s="463">
        <v>0</v>
      </c>
    </row>
    <row r="6901" spans="1:4">
      <c r="A6901" s="462">
        <v>101590</v>
      </c>
      <c r="B6901" s="276" t="s">
        <v>6887</v>
      </c>
      <c r="C6901" s="462" t="s">
        <v>27</v>
      </c>
      <c r="D6901" s="463">
        <v>0</v>
      </c>
    </row>
    <row r="6902" spans="1:4">
      <c r="A6902" s="462">
        <v>101591</v>
      </c>
      <c r="B6902" s="276" t="s">
        <v>6888</v>
      </c>
      <c r="C6902" s="462" t="s">
        <v>27</v>
      </c>
      <c r="D6902" s="463">
        <v>0</v>
      </c>
    </row>
    <row r="6903" spans="1:4">
      <c r="A6903" s="462">
        <v>101592</v>
      </c>
      <c r="B6903" s="276" t="s">
        <v>6889</v>
      </c>
      <c r="C6903" s="462" t="s">
        <v>27</v>
      </c>
      <c r="D6903" s="463">
        <v>2059010</v>
      </c>
    </row>
    <row r="6904" spans="1:4">
      <c r="A6904" s="462">
        <v>101593</v>
      </c>
      <c r="B6904" s="276" t="s">
        <v>6890</v>
      </c>
      <c r="C6904" s="462" t="s">
        <v>27</v>
      </c>
      <c r="D6904" s="463">
        <v>229188</v>
      </c>
    </row>
    <row r="6905" spans="1:4">
      <c r="A6905" s="462">
        <v>101594</v>
      </c>
      <c r="B6905" s="276" t="s">
        <v>6891</v>
      </c>
      <c r="C6905" s="462" t="s">
        <v>27</v>
      </c>
      <c r="D6905" s="463">
        <v>21367</v>
      </c>
    </row>
    <row r="6906" spans="1:4">
      <c r="A6906" s="462">
        <v>101595</v>
      </c>
      <c r="B6906" s="276" t="s">
        <v>6892</v>
      </c>
      <c r="C6906" s="462" t="s">
        <v>27</v>
      </c>
      <c r="D6906" s="463">
        <v>0</v>
      </c>
    </row>
    <row r="6907" spans="1:4">
      <c r="A6907" s="462">
        <v>101596</v>
      </c>
      <c r="B6907" s="276" t="s">
        <v>6893</v>
      </c>
      <c r="C6907" s="462" t="s">
        <v>27</v>
      </c>
      <c r="D6907" s="463">
        <v>146375.1</v>
      </c>
    </row>
    <row r="6908" spans="1:4">
      <c r="A6908" s="462">
        <v>101597</v>
      </c>
      <c r="B6908" s="276" t="s">
        <v>6894</v>
      </c>
      <c r="C6908" s="462" t="s">
        <v>27</v>
      </c>
      <c r="D6908" s="463">
        <v>0</v>
      </c>
    </row>
    <row r="6909" spans="1:4">
      <c r="A6909" s="462">
        <v>101598</v>
      </c>
      <c r="B6909" s="276" t="s">
        <v>6895</v>
      </c>
      <c r="C6909" s="462" t="s">
        <v>27</v>
      </c>
      <c r="D6909" s="463">
        <v>0</v>
      </c>
    </row>
    <row r="6910" spans="1:4">
      <c r="A6910" s="462">
        <v>101599</v>
      </c>
      <c r="B6910" s="276" t="s">
        <v>6896</v>
      </c>
      <c r="C6910" s="462" t="s">
        <v>27</v>
      </c>
      <c r="D6910" s="463">
        <v>71400</v>
      </c>
    </row>
    <row r="6911" spans="1:4">
      <c r="A6911" s="462">
        <v>101600</v>
      </c>
      <c r="B6911" s="276" t="s">
        <v>6897</v>
      </c>
      <c r="C6911" s="462" t="s">
        <v>30</v>
      </c>
      <c r="D6911" s="463">
        <v>0</v>
      </c>
    </row>
    <row r="6912" spans="1:4">
      <c r="A6912" s="462">
        <v>101601</v>
      </c>
      <c r="B6912" s="276" t="s">
        <v>6898</v>
      </c>
      <c r="C6912" s="462" t="s">
        <v>998</v>
      </c>
      <c r="D6912" s="463">
        <v>170263</v>
      </c>
    </row>
    <row r="6913" spans="1:4">
      <c r="A6913" s="462">
        <v>101602</v>
      </c>
      <c r="B6913" s="276" t="s">
        <v>6899</v>
      </c>
      <c r="C6913" s="462" t="s">
        <v>30</v>
      </c>
      <c r="D6913" s="463">
        <v>4325</v>
      </c>
    </row>
    <row r="6914" spans="1:4">
      <c r="A6914" s="462">
        <v>101603</v>
      </c>
      <c r="B6914" s="276" t="s">
        <v>6900</v>
      </c>
      <c r="C6914" s="462" t="s">
        <v>27</v>
      </c>
      <c r="D6914" s="463">
        <v>1410138809</v>
      </c>
    </row>
    <row r="6915" spans="1:4">
      <c r="A6915" s="462">
        <v>101604</v>
      </c>
      <c r="B6915" s="276" t="s">
        <v>6901</v>
      </c>
      <c r="C6915" s="462" t="s">
        <v>30</v>
      </c>
      <c r="D6915" s="463">
        <v>0</v>
      </c>
    </row>
    <row r="6916" spans="1:4">
      <c r="A6916" s="462">
        <v>101605</v>
      </c>
      <c r="B6916" s="276" t="s">
        <v>6902</v>
      </c>
      <c r="C6916" s="462" t="s">
        <v>30</v>
      </c>
      <c r="D6916" s="463">
        <v>0</v>
      </c>
    </row>
    <row r="6917" spans="1:4">
      <c r="A6917" s="462">
        <v>101606</v>
      </c>
      <c r="B6917" s="276" t="s">
        <v>6903</v>
      </c>
      <c r="C6917" s="462" t="s">
        <v>30</v>
      </c>
      <c r="D6917" s="463">
        <v>0</v>
      </c>
    </row>
    <row r="6918" spans="1:4">
      <c r="A6918" s="462">
        <v>101607</v>
      </c>
      <c r="B6918" s="276" t="s">
        <v>6904</v>
      </c>
      <c r="C6918" s="462" t="s">
        <v>30</v>
      </c>
      <c r="D6918" s="463">
        <v>139284.75</v>
      </c>
    </row>
    <row r="6919" spans="1:4">
      <c r="A6919" s="462">
        <v>101608</v>
      </c>
      <c r="B6919" s="276" t="s">
        <v>6905</v>
      </c>
      <c r="C6919" s="462" t="s">
        <v>27</v>
      </c>
      <c r="D6919" s="463">
        <v>20872</v>
      </c>
    </row>
    <row r="6920" spans="1:4">
      <c r="A6920" s="462">
        <v>101609</v>
      </c>
      <c r="B6920" s="276" t="s">
        <v>6906</v>
      </c>
      <c r="C6920" s="462" t="s">
        <v>27</v>
      </c>
      <c r="D6920" s="463">
        <v>1294.8900000000001</v>
      </c>
    </row>
    <row r="6921" spans="1:4">
      <c r="A6921" s="462">
        <v>101610</v>
      </c>
      <c r="B6921" s="276" t="s">
        <v>6907</v>
      </c>
      <c r="C6921" s="462" t="s">
        <v>27</v>
      </c>
      <c r="D6921" s="463">
        <v>1471.41</v>
      </c>
    </row>
    <row r="6922" spans="1:4">
      <c r="A6922" s="462">
        <v>101611</v>
      </c>
      <c r="B6922" s="276" t="s">
        <v>6908</v>
      </c>
      <c r="C6922" s="462" t="s">
        <v>27</v>
      </c>
      <c r="D6922" s="463">
        <v>0</v>
      </c>
    </row>
    <row r="6923" spans="1:4">
      <c r="A6923" s="462">
        <v>101612</v>
      </c>
      <c r="B6923" s="276" t="s">
        <v>6909</v>
      </c>
      <c r="C6923" s="462" t="s">
        <v>27</v>
      </c>
      <c r="D6923" s="463">
        <v>0</v>
      </c>
    </row>
    <row r="6924" spans="1:4">
      <c r="A6924" s="462">
        <v>101613</v>
      </c>
      <c r="B6924" s="276" t="s">
        <v>6910</v>
      </c>
      <c r="C6924" s="462" t="s">
        <v>27</v>
      </c>
      <c r="D6924" s="463">
        <v>28097.74</v>
      </c>
    </row>
    <row r="6925" spans="1:4">
      <c r="A6925" s="462">
        <v>101614</v>
      </c>
      <c r="B6925" s="276" t="s">
        <v>6911</v>
      </c>
      <c r="C6925" s="462" t="s">
        <v>27</v>
      </c>
      <c r="D6925" s="463">
        <v>46499.06</v>
      </c>
    </row>
    <row r="6926" spans="1:4">
      <c r="A6926" s="462">
        <v>101615</v>
      </c>
      <c r="B6926" s="276" t="s">
        <v>6912</v>
      </c>
      <c r="C6926" s="462" t="s">
        <v>27</v>
      </c>
      <c r="D6926" s="463">
        <v>1391.91</v>
      </c>
    </row>
    <row r="6927" spans="1:4">
      <c r="A6927" s="462">
        <v>101616</v>
      </c>
      <c r="B6927" s="276" t="s">
        <v>6913</v>
      </c>
      <c r="C6927" s="462" t="s">
        <v>27</v>
      </c>
      <c r="D6927" s="463">
        <v>0</v>
      </c>
    </row>
    <row r="6928" spans="1:4">
      <c r="A6928" s="462">
        <v>101617</v>
      </c>
      <c r="B6928" s="276" t="s">
        <v>6914</v>
      </c>
      <c r="C6928" s="462" t="s">
        <v>27</v>
      </c>
      <c r="D6928" s="463">
        <v>0</v>
      </c>
    </row>
    <row r="6929" spans="1:4">
      <c r="A6929" s="462">
        <v>101618</v>
      </c>
      <c r="B6929" s="276" t="s">
        <v>6915</v>
      </c>
      <c r="C6929" s="462" t="s">
        <v>27</v>
      </c>
      <c r="D6929" s="463">
        <v>0</v>
      </c>
    </row>
    <row r="6930" spans="1:4">
      <c r="A6930" s="462">
        <v>101619</v>
      </c>
      <c r="B6930" s="276" t="s">
        <v>6916</v>
      </c>
      <c r="C6930" s="462" t="s">
        <v>27</v>
      </c>
      <c r="D6930" s="463">
        <v>0</v>
      </c>
    </row>
    <row r="6931" spans="1:4">
      <c r="A6931" s="462">
        <v>101620</v>
      </c>
      <c r="B6931" s="276" t="s">
        <v>6917</v>
      </c>
      <c r="C6931" s="462" t="s">
        <v>27</v>
      </c>
      <c r="D6931" s="463">
        <v>0</v>
      </c>
    </row>
    <row r="6932" spans="1:4">
      <c r="A6932" s="462">
        <v>101622</v>
      </c>
      <c r="B6932" s="276" t="s">
        <v>6918</v>
      </c>
      <c r="C6932" s="462" t="s">
        <v>27</v>
      </c>
      <c r="D6932" s="463">
        <v>827407</v>
      </c>
    </row>
    <row r="6933" spans="1:4">
      <c r="A6933" s="462">
        <v>101623</v>
      </c>
      <c r="B6933" s="276" t="s">
        <v>6919</v>
      </c>
      <c r="C6933" s="462" t="s">
        <v>998</v>
      </c>
      <c r="D6933" s="463">
        <v>0</v>
      </c>
    </row>
    <row r="6934" spans="1:4">
      <c r="A6934" s="462">
        <v>101624</v>
      </c>
      <c r="B6934" s="276" t="s">
        <v>6920</v>
      </c>
      <c r="C6934" s="462" t="s">
        <v>27</v>
      </c>
      <c r="D6934" s="463">
        <v>33306.550000000003</v>
      </c>
    </row>
    <row r="6935" spans="1:4">
      <c r="A6935" s="462">
        <v>101625</v>
      </c>
      <c r="B6935" s="276" t="s">
        <v>6921</v>
      </c>
      <c r="C6935" s="462" t="s">
        <v>27</v>
      </c>
      <c r="D6935" s="463">
        <v>0</v>
      </c>
    </row>
    <row r="6936" spans="1:4">
      <c r="A6936" s="462">
        <v>101626</v>
      </c>
      <c r="B6936" s="276" t="s">
        <v>6922</v>
      </c>
      <c r="C6936" s="462" t="s">
        <v>27</v>
      </c>
      <c r="D6936" s="463">
        <v>83759.990000000005</v>
      </c>
    </row>
    <row r="6937" spans="1:4">
      <c r="A6937" s="462">
        <v>101627</v>
      </c>
      <c r="B6937" s="276" t="s">
        <v>6923</v>
      </c>
      <c r="C6937" s="462" t="s">
        <v>27</v>
      </c>
      <c r="D6937" s="463">
        <v>22636379</v>
      </c>
    </row>
    <row r="6938" spans="1:4">
      <c r="A6938" s="462">
        <v>101628</v>
      </c>
      <c r="B6938" s="276" t="s">
        <v>6924</v>
      </c>
      <c r="C6938" s="462" t="s">
        <v>27</v>
      </c>
      <c r="D6938" s="463">
        <v>0</v>
      </c>
    </row>
    <row r="6939" spans="1:4">
      <c r="A6939" s="462">
        <v>101629</v>
      </c>
      <c r="B6939" s="276" t="s">
        <v>6925</v>
      </c>
      <c r="C6939" s="462" t="s">
        <v>27</v>
      </c>
      <c r="D6939" s="463">
        <v>0</v>
      </c>
    </row>
    <row r="6940" spans="1:4">
      <c r="A6940" s="462">
        <v>101630</v>
      </c>
      <c r="B6940" s="276" t="s">
        <v>6926</v>
      </c>
      <c r="C6940" s="462" t="s">
        <v>27</v>
      </c>
      <c r="D6940" s="463">
        <v>0</v>
      </c>
    </row>
    <row r="6941" spans="1:4">
      <c r="A6941" s="462">
        <v>101631</v>
      </c>
      <c r="B6941" s="276" t="s">
        <v>6927</v>
      </c>
      <c r="C6941" s="462" t="s">
        <v>27</v>
      </c>
      <c r="D6941" s="463">
        <v>0</v>
      </c>
    </row>
    <row r="6942" spans="1:4">
      <c r="A6942" s="462">
        <v>101632</v>
      </c>
      <c r="B6942" s="276" t="s">
        <v>6928</v>
      </c>
      <c r="C6942" s="462" t="s">
        <v>27</v>
      </c>
      <c r="D6942" s="463">
        <v>0</v>
      </c>
    </row>
    <row r="6943" spans="1:4">
      <c r="A6943" s="462">
        <v>101633</v>
      </c>
      <c r="B6943" s="276" t="s">
        <v>6929</v>
      </c>
      <c r="C6943" s="462" t="s">
        <v>27</v>
      </c>
      <c r="D6943" s="463">
        <v>0</v>
      </c>
    </row>
    <row r="6944" spans="1:4">
      <c r="A6944" s="462">
        <v>101634</v>
      </c>
      <c r="B6944" s="276" t="s">
        <v>6930</v>
      </c>
      <c r="C6944" s="462" t="s">
        <v>27</v>
      </c>
      <c r="D6944" s="463">
        <v>179572</v>
      </c>
    </row>
    <row r="6945" spans="1:4">
      <c r="A6945" s="462">
        <v>101635</v>
      </c>
      <c r="B6945" s="276" t="s">
        <v>6931</v>
      </c>
      <c r="C6945" s="462" t="s">
        <v>27</v>
      </c>
      <c r="D6945" s="463">
        <v>299048</v>
      </c>
    </row>
    <row r="6946" spans="1:4">
      <c r="A6946" s="462">
        <v>101636</v>
      </c>
      <c r="B6946" s="276" t="s">
        <v>6932</v>
      </c>
      <c r="C6946" s="462" t="s">
        <v>27</v>
      </c>
      <c r="D6946" s="463">
        <v>0</v>
      </c>
    </row>
    <row r="6947" spans="1:4">
      <c r="A6947" s="462">
        <v>101637</v>
      </c>
      <c r="B6947" s="276" t="s">
        <v>6933</v>
      </c>
      <c r="C6947" s="462" t="s">
        <v>27</v>
      </c>
      <c r="D6947" s="463">
        <v>44460.01</v>
      </c>
    </row>
    <row r="6948" spans="1:4">
      <c r="A6948" s="462">
        <v>101638</v>
      </c>
      <c r="B6948" s="276" t="s">
        <v>6934</v>
      </c>
      <c r="C6948" s="462" t="s">
        <v>30</v>
      </c>
      <c r="D6948" s="463">
        <v>0</v>
      </c>
    </row>
    <row r="6949" spans="1:4">
      <c r="A6949" s="462">
        <v>101639</v>
      </c>
      <c r="B6949" s="276" t="s">
        <v>6935</v>
      </c>
      <c r="C6949" s="462" t="s">
        <v>30</v>
      </c>
      <c r="D6949" s="463">
        <v>0</v>
      </c>
    </row>
    <row r="6950" spans="1:4">
      <c r="A6950" s="462">
        <v>101640</v>
      </c>
      <c r="B6950" s="276" t="s">
        <v>6936</v>
      </c>
      <c r="C6950" s="462" t="s">
        <v>30</v>
      </c>
      <c r="D6950" s="463">
        <v>0</v>
      </c>
    </row>
    <row r="6951" spans="1:4">
      <c r="A6951" s="462">
        <v>101641</v>
      </c>
      <c r="B6951" s="276" t="s">
        <v>6937</v>
      </c>
      <c r="C6951" s="462" t="s">
        <v>27</v>
      </c>
      <c r="D6951" s="463">
        <v>0</v>
      </c>
    </row>
    <row r="6952" spans="1:4">
      <c r="A6952" s="462">
        <v>101642</v>
      </c>
      <c r="B6952" s="276" t="s">
        <v>6938</v>
      </c>
      <c r="C6952" s="462" t="s">
        <v>30</v>
      </c>
      <c r="D6952" s="463">
        <v>0</v>
      </c>
    </row>
    <row r="6953" spans="1:4">
      <c r="A6953" s="462">
        <v>101643</v>
      </c>
      <c r="B6953" s="276" t="s">
        <v>6939</v>
      </c>
      <c r="C6953" s="462" t="s">
        <v>30</v>
      </c>
      <c r="D6953" s="463">
        <v>0</v>
      </c>
    </row>
    <row r="6954" spans="1:4">
      <c r="A6954" s="462">
        <v>101644</v>
      </c>
      <c r="B6954" s="276" t="s">
        <v>6940</v>
      </c>
      <c r="C6954" s="462" t="s">
        <v>27</v>
      </c>
      <c r="D6954" s="463">
        <v>1637</v>
      </c>
    </row>
    <row r="6955" spans="1:4">
      <c r="A6955" s="462">
        <v>101645</v>
      </c>
      <c r="B6955" s="276" t="s">
        <v>6941</v>
      </c>
      <c r="C6955" s="462" t="s">
        <v>27</v>
      </c>
      <c r="D6955" s="463">
        <v>2911</v>
      </c>
    </row>
    <row r="6956" spans="1:4">
      <c r="A6956" s="462">
        <v>101646</v>
      </c>
      <c r="B6956" s="276" t="s">
        <v>6942</v>
      </c>
      <c r="C6956" s="462" t="s">
        <v>27</v>
      </c>
      <c r="D6956" s="463">
        <v>6472.01</v>
      </c>
    </row>
    <row r="6957" spans="1:4">
      <c r="A6957" s="462">
        <v>101647</v>
      </c>
      <c r="B6957" s="276" t="s">
        <v>6943</v>
      </c>
      <c r="C6957" s="462" t="s">
        <v>27</v>
      </c>
      <c r="D6957" s="463">
        <v>0</v>
      </c>
    </row>
    <row r="6958" spans="1:4">
      <c r="A6958" s="462">
        <v>101648</v>
      </c>
      <c r="B6958" s="276" t="s">
        <v>6944</v>
      </c>
      <c r="C6958" s="462" t="s">
        <v>27</v>
      </c>
      <c r="D6958" s="463">
        <v>1392</v>
      </c>
    </row>
    <row r="6959" spans="1:4">
      <c r="A6959" s="462">
        <v>101649</v>
      </c>
      <c r="B6959" s="276" t="s">
        <v>6945</v>
      </c>
      <c r="C6959" s="462" t="s">
        <v>27</v>
      </c>
      <c r="D6959" s="463">
        <v>0</v>
      </c>
    </row>
    <row r="6960" spans="1:4">
      <c r="A6960" s="462">
        <v>101650</v>
      </c>
      <c r="B6960" s="276" t="s">
        <v>6946</v>
      </c>
      <c r="C6960" s="462" t="s">
        <v>27</v>
      </c>
      <c r="D6960" s="463">
        <v>0</v>
      </c>
    </row>
    <row r="6961" spans="1:4">
      <c r="A6961" s="462">
        <v>101651</v>
      </c>
      <c r="B6961" s="276" t="s">
        <v>6947</v>
      </c>
      <c r="C6961" s="462" t="s">
        <v>27</v>
      </c>
      <c r="D6961" s="463">
        <v>331916</v>
      </c>
    </row>
    <row r="6962" spans="1:4">
      <c r="A6962" s="462">
        <v>101652</v>
      </c>
      <c r="B6962" s="276" t="s">
        <v>6948</v>
      </c>
      <c r="C6962" s="462" t="s">
        <v>27</v>
      </c>
      <c r="D6962" s="463">
        <v>0</v>
      </c>
    </row>
    <row r="6963" spans="1:4">
      <c r="A6963" s="462">
        <v>101653</v>
      </c>
      <c r="B6963" s="276" t="s">
        <v>6949</v>
      </c>
      <c r="C6963" s="462" t="s">
        <v>27</v>
      </c>
      <c r="D6963" s="463">
        <v>0</v>
      </c>
    </row>
    <row r="6964" spans="1:4">
      <c r="A6964" s="462">
        <v>101654</v>
      </c>
      <c r="B6964" s="276" t="s">
        <v>6950</v>
      </c>
      <c r="C6964" s="462" t="s">
        <v>27</v>
      </c>
      <c r="D6964" s="463">
        <v>0</v>
      </c>
    </row>
    <row r="6965" spans="1:4">
      <c r="A6965" s="462">
        <v>101655</v>
      </c>
      <c r="B6965" s="276" t="s">
        <v>6951</v>
      </c>
      <c r="C6965" s="462" t="s">
        <v>27</v>
      </c>
      <c r="D6965" s="463">
        <v>0</v>
      </c>
    </row>
    <row r="6966" spans="1:4">
      <c r="A6966" s="462">
        <v>101656</v>
      </c>
      <c r="B6966" s="276" t="s">
        <v>6952</v>
      </c>
      <c r="C6966" s="462" t="s">
        <v>27</v>
      </c>
      <c r="D6966" s="463">
        <v>333200</v>
      </c>
    </row>
    <row r="6967" spans="1:4">
      <c r="A6967" s="462">
        <v>101657</v>
      </c>
      <c r="B6967" s="276" t="s">
        <v>6953</v>
      </c>
      <c r="C6967" s="462" t="s">
        <v>27</v>
      </c>
      <c r="D6967" s="463">
        <v>932.76</v>
      </c>
    </row>
    <row r="6968" spans="1:4">
      <c r="A6968" s="462">
        <v>101658</v>
      </c>
      <c r="B6968" s="276" t="s">
        <v>6954</v>
      </c>
      <c r="C6968" s="462" t="s">
        <v>27</v>
      </c>
      <c r="D6968" s="463">
        <v>1306</v>
      </c>
    </row>
    <row r="6969" spans="1:4">
      <c r="A6969" s="462">
        <v>101659</v>
      </c>
      <c r="B6969" s="276" t="s">
        <v>6955</v>
      </c>
      <c r="C6969" s="462" t="s">
        <v>27</v>
      </c>
      <c r="D6969" s="463">
        <v>461626</v>
      </c>
    </row>
    <row r="6970" spans="1:4">
      <c r="A6970" s="462">
        <v>101660</v>
      </c>
      <c r="B6970" s="276" t="s">
        <v>6956</v>
      </c>
      <c r="C6970" s="462" t="s">
        <v>27</v>
      </c>
      <c r="D6970" s="463">
        <v>0</v>
      </c>
    </row>
    <row r="6971" spans="1:4">
      <c r="A6971" s="462">
        <v>101661</v>
      </c>
      <c r="B6971" s="276" t="s">
        <v>6957</v>
      </c>
      <c r="C6971" s="462" t="s">
        <v>27</v>
      </c>
      <c r="D6971" s="463">
        <v>3718</v>
      </c>
    </row>
    <row r="6972" spans="1:4">
      <c r="A6972" s="462">
        <v>101662</v>
      </c>
      <c r="B6972" s="276" t="s">
        <v>6958</v>
      </c>
      <c r="C6972" s="462" t="s">
        <v>27</v>
      </c>
      <c r="D6972" s="463">
        <v>0</v>
      </c>
    </row>
    <row r="6973" spans="1:4">
      <c r="A6973" s="462">
        <v>101663</v>
      </c>
      <c r="B6973" s="276" t="s">
        <v>6959</v>
      </c>
      <c r="C6973" s="462" t="s">
        <v>27</v>
      </c>
      <c r="D6973" s="463">
        <v>0</v>
      </c>
    </row>
    <row r="6974" spans="1:4">
      <c r="A6974" s="462">
        <v>101664</v>
      </c>
      <c r="B6974" s="276" t="s">
        <v>6960</v>
      </c>
      <c r="C6974" s="462" t="s">
        <v>27</v>
      </c>
      <c r="D6974" s="463">
        <v>25034.49</v>
      </c>
    </row>
    <row r="6975" spans="1:4">
      <c r="A6975" s="462">
        <v>101665</v>
      </c>
      <c r="B6975" s="276" t="s">
        <v>6961</v>
      </c>
      <c r="C6975" s="462" t="s">
        <v>27</v>
      </c>
      <c r="D6975" s="463">
        <v>0</v>
      </c>
    </row>
    <row r="6976" spans="1:4">
      <c r="A6976" s="462">
        <v>101666</v>
      </c>
      <c r="B6976" s="276" t="s">
        <v>6962</v>
      </c>
      <c r="C6976" s="462" t="s">
        <v>27</v>
      </c>
      <c r="D6976" s="463">
        <v>39079.01</v>
      </c>
    </row>
    <row r="6977" spans="1:4">
      <c r="A6977" s="462">
        <v>101667</v>
      </c>
      <c r="B6977" s="276" t="s">
        <v>6963</v>
      </c>
      <c r="C6977" s="462" t="s">
        <v>27</v>
      </c>
      <c r="D6977" s="463">
        <v>0</v>
      </c>
    </row>
    <row r="6978" spans="1:4">
      <c r="A6978" s="462">
        <v>101668</v>
      </c>
      <c r="B6978" s="276" t="s">
        <v>6964</v>
      </c>
      <c r="C6978" s="462" t="s">
        <v>27</v>
      </c>
      <c r="D6978" s="463">
        <v>1671145</v>
      </c>
    </row>
    <row r="6979" spans="1:4">
      <c r="A6979" s="462">
        <v>101669</v>
      </c>
      <c r="B6979" s="276" t="s">
        <v>6965</v>
      </c>
      <c r="C6979" s="462" t="s">
        <v>27</v>
      </c>
      <c r="D6979" s="463">
        <v>0</v>
      </c>
    </row>
    <row r="6980" spans="1:4">
      <c r="A6980" s="462">
        <v>101670</v>
      </c>
      <c r="B6980" s="276" t="s">
        <v>6966</v>
      </c>
      <c r="C6980" s="462" t="s">
        <v>27</v>
      </c>
      <c r="D6980" s="463">
        <v>0</v>
      </c>
    </row>
    <row r="6981" spans="1:4">
      <c r="A6981" s="462">
        <v>101671</v>
      </c>
      <c r="B6981" s="276" t="s">
        <v>6967</v>
      </c>
      <c r="C6981" s="462" t="s">
        <v>27</v>
      </c>
      <c r="D6981" s="463">
        <v>497533</v>
      </c>
    </row>
    <row r="6982" spans="1:4">
      <c r="A6982" s="462">
        <v>101672</v>
      </c>
      <c r="B6982" s="276" t="s">
        <v>6968</v>
      </c>
      <c r="C6982" s="462" t="s">
        <v>27</v>
      </c>
      <c r="D6982" s="463">
        <v>0</v>
      </c>
    </row>
    <row r="6983" spans="1:4">
      <c r="A6983" s="462">
        <v>101673</v>
      </c>
      <c r="B6983" s="276" t="s">
        <v>6969</v>
      </c>
      <c r="C6983" s="462" t="s">
        <v>27</v>
      </c>
      <c r="D6983" s="463">
        <v>0</v>
      </c>
    </row>
    <row r="6984" spans="1:4">
      <c r="A6984" s="462">
        <v>101674</v>
      </c>
      <c r="B6984" s="276" t="s">
        <v>6970</v>
      </c>
      <c r="C6984" s="462" t="s">
        <v>27</v>
      </c>
      <c r="D6984" s="463">
        <v>0</v>
      </c>
    </row>
    <row r="6985" spans="1:4">
      <c r="A6985" s="462">
        <v>101675</v>
      </c>
      <c r="B6985" s="276" t="s">
        <v>6971</v>
      </c>
      <c r="C6985" s="462" t="s">
        <v>27</v>
      </c>
      <c r="D6985" s="463">
        <v>0</v>
      </c>
    </row>
    <row r="6986" spans="1:4">
      <c r="A6986" s="462">
        <v>101676</v>
      </c>
      <c r="B6986" s="276" t="s">
        <v>6972</v>
      </c>
      <c r="C6986" s="462" t="s">
        <v>27</v>
      </c>
      <c r="D6986" s="463">
        <v>0</v>
      </c>
    </row>
    <row r="6987" spans="1:4">
      <c r="A6987" s="462">
        <v>101677</v>
      </c>
      <c r="B6987" s="276" t="s">
        <v>6973</v>
      </c>
      <c r="C6987" s="462" t="s">
        <v>27</v>
      </c>
      <c r="D6987" s="463">
        <v>0</v>
      </c>
    </row>
    <row r="6988" spans="1:4">
      <c r="A6988" s="462">
        <v>101678</v>
      </c>
      <c r="B6988" s="276" t="s">
        <v>6974</v>
      </c>
      <c r="C6988" s="462" t="s">
        <v>27</v>
      </c>
      <c r="D6988" s="463">
        <v>258945.21</v>
      </c>
    </row>
    <row r="6989" spans="1:4">
      <c r="A6989" s="462">
        <v>101679</v>
      </c>
      <c r="B6989" s="276" t="s">
        <v>6975</v>
      </c>
      <c r="C6989" s="462" t="s">
        <v>27</v>
      </c>
      <c r="D6989" s="463">
        <v>0</v>
      </c>
    </row>
    <row r="6990" spans="1:4">
      <c r="A6990" s="462">
        <v>101680</v>
      </c>
      <c r="B6990" s="276" t="s">
        <v>6976</v>
      </c>
      <c r="C6990" s="462" t="s">
        <v>27</v>
      </c>
      <c r="D6990" s="463">
        <v>0</v>
      </c>
    </row>
    <row r="6991" spans="1:4">
      <c r="A6991" s="462">
        <v>101681</v>
      </c>
      <c r="B6991" s="276" t="s">
        <v>6977</v>
      </c>
      <c r="C6991" s="462" t="s">
        <v>27</v>
      </c>
      <c r="D6991" s="463">
        <v>0</v>
      </c>
    </row>
    <row r="6992" spans="1:4">
      <c r="A6992" s="462">
        <v>101682</v>
      </c>
      <c r="B6992" s="276" t="s">
        <v>6978</v>
      </c>
      <c r="C6992" s="462" t="s">
        <v>27</v>
      </c>
      <c r="D6992" s="463">
        <v>0</v>
      </c>
    </row>
    <row r="6993" spans="1:4">
      <c r="A6993" s="462">
        <v>101683</v>
      </c>
      <c r="B6993" s="276" t="s">
        <v>6979</v>
      </c>
      <c r="C6993" s="462" t="s">
        <v>27</v>
      </c>
      <c r="D6993" s="463">
        <v>0</v>
      </c>
    </row>
    <row r="6994" spans="1:4">
      <c r="A6994" s="462">
        <v>101684</v>
      </c>
      <c r="B6994" s="276" t="s">
        <v>6980</v>
      </c>
      <c r="C6994" s="462" t="s">
        <v>27</v>
      </c>
      <c r="D6994" s="463">
        <v>0</v>
      </c>
    </row>
    <row r="6995" spans="1:4">
      <c r="A6995" s="462">
        <v>101685</v>
      </c>
      <c r="B6995" s="276" t="s">
        <v>6981</v>
      </c>
      <c r="C6995" s="462" t="s">
        <v>27</v>
      </c>
      <c r="D6995" s="463">
        <v>333313</v>
      </c>
    </row>
    <row r="6996" spans="1:4">
      <c r="A6996" s="462">
        <v>101686</v>
      </c>
      <c r="B6996" s="276" t="s">
        <v>6982</v>
      </c>
      <c r="C6996" s="462" t="s">
        <v>27</v>
      </c>
      <c r="D6996" s="463">
        <v>246022.34</v>
      </c>
    </row>
    <row r="6997" spans="1:4">
      <c r="A6997" s="462">
        <v>101687</v>
      </c>
      <c r="B6997" s="276" t="s">
        <v>6983</v>
      </c>
      <c r="C6997" s="462" t="s">
        <v>27</v>
      </c>
      <c r="D6997" s="463">
        <v>8809853.0099999998</v>
      </c>
    </row>
    <row r="6998" spans="1:4">
      <c r="A6998" s="462">
        <v>101688</v>
      </c>
      <c r="B6998" s="276" t="s">
        <v>6984</v>
      </c>
      <c r="C6998" s="462" t="s">
        <v>27</v>
      </c>
      <c r="D6998" s="463">
        <v>0</v>
      </c>
    </row>
    <row r="6999" spans="1:4">
      <c r="A6999" s="462">
        <v>101689</v>
      </c>
      <c r="B6999" s="276" t="s">
        <v>6985</v>
      </c>
      <c r="C6999" s="462" t="s">
        <v>27</v>
      </c>
      <c r="D6999" s="463">
        <v>0</v>
      </c>
    </row>
    <row r="7000" spans="1:4">
      <c r="A7000" s="462">
        <v>101690</v>
      </c>
      <c r="B7000" s="276" t="s">
        <v>6986</v>
      </c>
      <c r="C7000" s="462" t="s">
        <v>27</v>
      </c>
      <c r="D7000" s="463">
        <v>0</v>
      </c>
    </row>
    <row r="7001" spans="1:4">
      <c r="A7001" s="462">
        <v>101691</v>
      </c>
      <c r="B7001" s="276" t="s">
        <v>6987</v>
      </c>
      <c r="C7001" s="462" t="s">
        <v>27</v>
      </c>
      <c r="D7001" s="463">
        <v>0</v>
      </c>
    </row>
    <row r="7002" spans="1:4">
      <c r="A7002" s="462">
        <v>101692</v>
      </c>
      <c r="B7002" s="276" t="s">
        <v>6988</v>
      </c>
      <c r="C7002" s="462" t="s">
        <v>27</v>
      </c>
      <c r="D7002" s="463">
        <v>0</v>
      </c>
    </row>
    <row r="7003" spans="1:4">
      <c r="A7003" s="462">
        <v>101693</v>
      </c>
      <c r="B7003" s="276" t="s">
        <v>6989</v>
      </c>
      <c r="C7003" s="462" t="s">
        <v>27</v>
      </c>
      <c r="D7003" s="463">
        <v>2078917</v>
      </c>
    </row>
    <row r="7004" spans="1:4">
      <c r="A7004" s="462">
        <v>101694</v>
      </c>
      <c r="B7004" s="276" t="s">
        <v>6990</v>
      </c>
      <c r="C7004" s="462" t="s">
        <v>27</v>
      </c>
      <c r="D7004" s="463">
        <v>0</v>
      </c>
    </row>
    <row r="7005" spans="1:4">
      <c r="A7005" s="462">
        <v>101695</v>
      </c>
      <c r="B7005" s="276" t="s">
        <v>6991</v>
      </c>
      <c r="C7005" s="462" t="s">
        <v>27</v>
      </c>
      <c r="D7005" s="463">
        <v>0</v>
      </c>
    </row>
    <row r="7006" spans="1:4">
      <c r="A7006" s="462">
        <v>101696</v>
      </c>
      <c r="B7006" s="276" t="s">
        <v>6992</v>
      </c>
      <c r="C7006" s="462" t="s">
        <v>27</v>
      </c>
      <c r="D7006" s="463">
        <v>13100</v>
      </c>
    </row>
    <row r="7007" spans="1:4">
      <c r="A7007" s="462">
        <v>101697</v>
      </c>
      <c r="B7007" s="276" t="s">
        <v>6993</v>
      </c>
      <c r="C7007" s="462" t="s">
        <v>27</v>
      </c>
      <c r="D7007" s="463">
        <v>0</v>
      </c>
    </row>
    <row r="7008" spans="1:4">
      <c r="A7008" s="462">
        <v>101698</v>
      </c>
      <c r="B7008" s="276" t="s">
        <v>6994</v>
      </c>
      <c r="C7008" s="462" t="s">
        <v>27</v>
      </c>
      <c r="D7008" s="463">
        <v>106093</v>
      </c>
    </row>
    <row r="7009" spans="1:4">
      <c r="A7009" s="462">
        <v>101699</v>
      </c>
      <c r="B7009" s="276" t="s">
        <v>6995</v>
      </c>
      <c r="C7009" s="462" t="s">
        <v>27</v>
      </c>
      <c r="D7009" s="463">
        <v>203349</v>
      </c>
    </row>
    <row r="7010" spans="1:4">
      <c r="A7010" s="462">
        <v>101700</v>
      </c>
      <c r="B7010" s="276" t="s">
        <v>6996</v>
      </c>
      <c r="C7010" s="462" t="s">
        <v>30</v>
      </c>
      <c r="D7010" s="463">
        <v>0</v>
      </c>
    </row>
    <row r="7011" spans="1:4">
      <c r="A7011" s="462">
        <v>101701</v>
      </c>
      <c r="B7011" s="276" t="s">
        <v>6997</v>
      </c>
      <c r="C7011" s="462" t="s">
        <v>27</v>
      </c>
      <c r="D7011" s="463">
        <v>14504.99</v>
      </c>
    </row>
    <row r="7012" spans="1:4">
      <c r="A7012" s="462">
        <v>101702</v>
      </c>
      <c r="B7012" s="276" t="s">
        <v>6998</v>
      </c>
      <c r="C7012" s="462" t="s">
        <v>27</v>
      </c>
      <c r="D7012" s="463">
        <v>36442.43</v>
      </c>
    </row>
    <row r="7013" spans="1:4">
      <c r="A7013" s="462">
        <v>101703</v>
      </c>
      <c r="B7013" s="276" t="s">
        <v>6999</v>
      </c>
      <c r="C7013" s="462" t="s">
        <v>27</v>
      </c>
      <c r="D7013" s="463">
        <v>1691</v>
      </c>
    </row>
    <row r="7014" spans="1:4">
      <c r="A7014" s="462">
        <v>101704</v>
      </c>
      <c r="B7014" s="276" t="s">
        <v>7000</v>
      </c>
      <c r="C7014" s="462" t="s">
        <v>27</v>
      </c>
      <c r="D7014" s="463">
        <v>0</v>
      </c>
    </row>
    <row r="7015" spans="1:4">
      <c r="A7015" s="462">
        <v>101706</v>
      </c>
      <c r="B7015" s="276" t="s">
        <v>7001</v>
      </c>
      <c r="C7015" s="462" t="s">
        <v>27</v>
      </c>
      <c r="D7015" s="463">
        <v>654319</v>
      </c>
    </row>
    <row r="7016" spans="1:4">
      <c r="A7016" s="462">
        <v>101707</v>
      </c>
      <c r="B7016" s="276" t="s">
        <v>7002</v>
      </c>
      <c r="C7016" s="462" t="s">
        <v>44</v>
      </c>
      <c r="D7016" s="463">
        <v>104430</v>
      </c>
    </row>
    <row r="7017" spans="1:4">
      <c r="A7017" s="462">
        <v>101708</v>
      </c>
      <c r="B7017" s="276" t="s">
        <v>7003</v>
      </c>
      <c r="C7017" s="462" t="s">
        <v>27</v>
      </c>
      <c r="D7017" s="463">
        <v>525949</v>
      </c>
    </row>
    <row r="7018" spans="1:4">
      <c r="A7018" s="462">
        <v>101709</v>
      </c>
      <c r="B7018" s="276" t="s">
        <v>7004</v>
      </c>
      <c r="C7018" s="462" t="s">
        <v>30</v>
      </c>
      <c r="D7018" s="463">
        <v>0</v>
      </c>
    </row>
    <row r="7019" spans="1:4">
      <c r="A7019" s="462">
        <v>101710</v>
      </c>
      <c r="B7019" s="276" t="s">
        <v>7005</v>
      </c>
      <c r="C7019" s="462" t="s">
        <v>30</v>
      </c>
      <c r="D7019" s="463">
        <v>47288.01</v>
      </c>
    </row>
    <row r="7020" spans="1:4">
      <c r="A7020" s="462">
        <v>101711</v>
      </c>
      <c r="B7020" s="276" t="s">
        <v>7006</v>
      </c>
      <c r="C7020" s="462" t="s">
        <v>32</v>
      </c>
      <c r="D7020" s="463">
        <v>18109</v>
      </c>
    </row>
    <row r="7021" spans="1:4">
      <c r="A7021" s="462">
        <v>101712</v>
      </c>
      <c r="B7021" s="276" t="s">
        <v>7007</v>
      </c>
      <c r="C7021" s="462" t="s">
        <v>30</v>
      </c>
      <c r="D7021" s="463">
        <v>276104</v>
      </c>
    </row>
    <row r="7022" spans="1:4">
      <c r="A7022" s="462">
        <v>101714</v>
      </c>
      <c r="B7022" s="276" t="s">
        <v>7008</v>
      </c>
      <c r="C7022" s="462" t="s">
        <v>30</v>
      </c>
      <c r="D7022" s="463">
        <v>43850</v>
      </c>
    </row>
    <row r="7023" spans="1:4">
      <c r="A7023" s="462">
        <v>101715</v>
      </c>
      <c r="B7023" s="276" t="s">
        <v>7009</v>
      </c>
      <c r="C7023" s="462" t="s">
        <v>27</v>
      </c>
      <c r="D7023" s="463">
        <v>5699.25</v>
      </c>
    </row>
    <row r="7024" spans="1:4">
      <c r="A7024" s="462">
        <v>101716</v>
      </c>
      <c r="B7024" s="276" t="s">
        <v>7010</v>
      </c>
      <c r="C7024" s="462" t="s">
        <v>27</v>
      </c>
      <c r="D7024" s="463">
        <v>13234</v>
      </c>
    </row>
    <row r="7025" spans="1:4">
      <c r="A7025" s="462">
        <v>101717</v>
      </c>
      <c r="B7025" s="276" t="s">
        <v>7011</v>
      </c>
      <c r="C7025" s="462" t="s">
        <v>27</v>
      </c>
      <c r="D7025" s="463">
        <v>99953</v>
      </c>
    </row>
    <row r="7026" spans="1:4">
      <c r="A7026" s="462">
        <v>101718</v>
      </c>
      <c r="B7026" s="276" t="s">
        <v>7012</v>
      </c>
      <c r="C7026" s="462" t="s">
        <v>27</v>
      </c>
      <c r="D7026" s="463">
        <v>7968</v>
      </c>
    </row>
    <row r="7027" spans="1:4">
      <c r="A7027" s="462">
        <v>101719</v>
      </c>
      <c r="B7027" s="276" t="s">
        <v>7013</v>
      </c>
      <c r="C7027" s="462" t="s">
        <v>27</v>
      </c>
      <c r="D7027" s="463">
        <v>19677</v>
      </c>
    </row>
    <row r="7028" spans="1:4">
      <c r="A7028" s="462">
        <v>101720</v>
      </c>
      <c r="B7028" s="276" t="s">
        <v>5891</v>
      </c>
      <c r="C7028" s="462" t="s">
        <v>27</v>
      </c>
      <c r="D7028" s="463">
        <v>17867.009999999998</v>
      </c>
    </row>
    <row r="7029" spans="1:4">
      <c r="A7029" s="462">
        <v>101721</v>
      </c>
      <c r="B7029" s="276" t="s">
        <v>7014</v>
      </c>
      <c r="C7029" s="462" t="s">
        <v>27</v>
      </c>
      <c r="D7029" s="463">
        <v>0</v>
      </c>
    </row>
    <row r="7030" spans="1:4">
      <c r="A7030" s="462">
        <v>101722</v>
      </c>
      <c r="B7030" s="276" t="s">
        <v>7015</v>
      </c>
      <c r="C7030" s="462" t="s">
        <v>27</v>
      </c>
      <c r="D7030" s="463">
        <v>638414</v>
      </c>
    </row>
    <row r="7031" spans="1:4">
      <c r="A7031" s="462">
        <v>101723</v>
      </c>
      <c r="B7031" s="276" t="s">
        <v>7016</v>
      </c>
      <c r="C7031" s="462" t="s">
        <v>30</v>
      </c>
      <c r="D7031" s="463">
        <v>0</v>
      </c>
    </row>
    <row r="7032" spans="1:4">
      <c r="A7032" s="462">
        <v>101724</v>
      </c>
      <c r="B7032" s="276" t="s">
        <v>7017</v>
      </c>
      <c r="C7032" s="462" t="s">
        <v>30</v>
      </c>
      <c r="D7032" s="463">
        <v>39359</v>
      </c>
    </row>
    <row r="7033" spans="1:4">
      <c r="A7033" s="462">
        <v>101725</v>
      </c>
      <c r="B7033" s="276" t="s">
        <v>7018</v>
      </c>
      <c r="C7033" s="462" t="s">
        <v>27</v>
      </c>
      <c r="D7033" s="463">
        <v>206223.43</v>
      </c>
    </row>
    <row r="7034" spans="1:4">
      <c r="A7034" s="462">
        <v>101726</v>
      </c>
      <c r="B7034" s="276" t="s">
        <v>7019</v>
      </c>
      <c r="C7034" s="462" t="s">
        <v>30</v>
      </c>
      <c r="D7034" s="463">
        <v>52803</v>
      </c>
    </row>
    <row r="7035" spans="1:4">
      <c r="A7035" s="462">
        <v>101727</v>
      </c>
      <c r="B7035" s="276" t="s">
        <v>7020</v>
      </c>
      <c r="C7035" s="462" t="s">
        <v>30</v>
      </c>
      <c r="D7035" s="463">
        <v>80720</v>
      </c>
    </row>
    <row r="7036" spans="1:4">
      <c r="A7036" s="462">
        <v>101728</v>
      </c>
      <c r="B7036" s="276" t="s">
        <v>7021</v>
      </c>
      <c r="C7036" s="462" t="s">
        <v>27</v>
      </c>
      <c r="D7036" s="463">
        <v>4452</v>
      </c>
    </row>
    <row r="7037" spans="1:4">
      <c r="A7037" s="462">
        <v>101729</v>
      </c>
      <c r="B7037" s="276" t="s">
        <v>7022</v>
      </c>
      <c r="C7037" s="462" t="s">
        <v>27</v>
      </c>
      <c r="D7037" s="463">
        <v>0</v>
      </c>
    </row>
    <row r="7038" spans="1:4">
      <c r="A7038" s="462">
        <v>101730</v>
      </c>
      <c r="B7038" s="276" t="s">
        <v>7023</v>
      </c>
      <c r="C7038" s="462" t="s">
        <v>27</v>
      </c>
      <c r="D7038" s="463">
        <v>84252</v>
      </c>
    </row>
    <row r="7039" spans="1:4">
      <c r="A7039" s="462">
        <v>101731</v>
      </c>
      <c r="B7039" s="276" t="s">
        <v>7024</v>
      </c>
      <c r="C7039" s="462" t="s">
        <v>27</v>
      </c>
      <c r="D7039" s="463">
        <v>2625563</v>
      </c>
    </row>
    <row r="7040" spans="1:4">
      <c r="A7040" s="462">
        <v>101732</v>
      </c>
      <c r="B7040" s="276" t="s">
        <v>7025</v>
      </c>
      <c r="C7040" s="462" t="s">
        <v>27</v>
      </c>
      <c r="D7040" s="463">
        <v>213410</v>
      </c>
    </row>
    <row r="7041" spans="1:4">
      <c r="A7041" s="462">
        <v>101733</v>
      </c>
      <c r="B7041" s="276" t="s">
        <v>7026</v>
      </c>
      <c r="C7041" s="462" t="s">
        <v>32</v>
      </c>
      <c r="D7041" s="463">
        <v>1054.99</v>
      </c>
    </row>
    <row r="7042" spans="1:4">
      <c r="A7042" s="462">
        <v>101734</v>
      </c>
      <c r="B7042" s="276" t="s">
        <v>7027</v>
      </c>
      <c r="C7042" s="462" t="s">
        <v>44</v>
      </c>
      <c r="D7042" s="463">
        <v>0</v>
      </c>
    </row>
    <row r="7043" spans="1:4">
      <c r="A7043" s="462">
        <v>101735</v>
      </c>
      <c r="B7043" s="276" t="s">
        <v>7028</v>
      </c>
      <c r="C7043" s="462" t="s">
        <v>27</v>
      </c>
      <c r="D7043" s="463">
        <v>877169</v>
      </c>
    </row>
    <row r="7044" spans="1:4">
      <c r="A7044" s="462">
        <v>101736</v>
      </c>
      <c r="B7044" s="276" t="s">
        <v>7029</v>
      </c>
      <c r="C7044" s="462" t="s">
        <v>32</v>
      </c>
      <c r="D7044" s="463">
        <v>10608.12</v>
      </c>
    </row>
    <row r="7045" spans="1:4">
      <c r="A7045" s="462">
        <v>101737</v>
      </c>
      <c r="B7045" s="276" t="s">
        <v>5331</v>
      </c>
      <c r="C7045" s="462" t="s">
        <v>27</v>
      </c>
      <c r="D7045" s="463">
        <v>0</v>
      </c>
    </row>
    <row r="7046" spans="1:4">
      <c r="A7046" s="462">
        <v>101738</v>
      </c>
      <c r="B7046" s="276" t="s">
        <v>7030</v>
      </c>
      <c r="C7046" s="462" t="s">
        <v>27</v>
      </c>
      <c r="D7046" s="463">
        <v>0</v>
      </c>
    </row>
    <row r="7047" spans="1:4">
      <c r="A7047" s="462">
        <v>101739</v>
      </c>
      <c r="B7047" s="276" t="s">
        <v>7031</v>
      </c>
      <c r="C7047" s="462" t="s">
        <v>30</v>
      </c>
      <c r="D7047" s="463">
        <v>106022</v>
      </c>
    </row>
    <row r="7048" spans="1:4">
      <c r="A7048" s="462">
        <v>101740</v>
      </c>
      <c r="B7048" s="276" t="s">
        <v>7032</v>
      </c>
      <c r="C7048" s="462" t="s">
        <v>30</v>
      </c>
      <c r="D7048" s="463">
        <v>165792</v>
      </c>
    </row>
    <row r="7049" spans="1:4">
      <c r="A7049" s="462">
        <v>101741</v>
      </c>
      <c r="B7049" s="276" t="s">
        <v>7033</v>
      </c>
      <c r="C7049" s="462" t="s">
        <v>27</v>
      </c>
      <c r="D7049" s="463">
        <v>384412.44</v>
      </c>
    </row>
    <row r="7050" spans="1:4">
      <c r="A7050" s="462">
        <v>101742</v>
      </c>
      <c r="B7050" s="276" t="s">
        <v>7034</v>
      </c>
      <c r="C7050" s="462" t="s">
        <v>27</v>
      </c>
      <c r="D7050" s="463">
        <v>686825.01</v>
      </c>
    </row>
    <row r="7051" spans="1:4">
      <c r="A7051" s="462">
        <v>101743</v>
      </c>
      <c r="B7051" s="276" t="s">
        <v>7035</v>
      </c>
      <c r="C7051" s="462" t="s">
        <v>30</v>
      </c>
      <c r="D7051" s="463">
        <v>230610</v>
      </c>
    </row>
    <row r="7052" spans="1:4">
      <c r="A7052" s="462">
        <v>101744</v>
      </c>
      <c r="B7052" s="276" t="s">
        <v>7036</v>
      </c>
      <c r="C7052" s="462" t="s">
        <v>27</v>
      </c>
      <c r="D7052" s="463">
        <v>1064425</v>
      </c>
    </row>
    <row r="7053" spans="1:4">
      <c r="A7053" s="462">
        <v>101745</v>
      </c>
      <c r="B7053" s="276" t="s">
        <v>7037</v>
      </c>
      <c r="C7053" s="462" t="s">
        <v>30</v>
      </c>
      <c r="D7053" s="463">
        <v>62770</v>
      </c>
    </row>
    <row r="7054" spans="1:4">
      <c r="A7054" s="462">
        <v>101746</v>
      </c>
      <c r="B7054" s="276" t="s">
        <v>7038</v>
      </c>
      <c r="C7054" s="462" t="s">
        <v>27</v>
      </c>
      <c r="D7054" s="463">
        <v>209230.06</v>
      </c>
    </row>
    <row r="7055" spans="1:4">
      <c r="A7055" s="462">
        <v>101747</v>
      </c>
      <c r="B7055" s="276" t="s">
        <v>7039</v>
      </c>
      <c r="C7055" s="462" t="s">
        <v>30</v>
      </c>
      <c r="D7055" s="463">
        <v>12955.01</v>
      </c>
    </row>
    <row r="7056" spans="1:4">
      <c r="A7056" s="462">
        <v>101748</v>
      </c>
      <c r="B7056" s="276" t="s">
        <v>7040</v>
      </c>
      <c r="C7056" s="462" t="s">
        <v>1122</v>
      </c>
      <c r="D7056" s="463">
        <v>104130</v>
      </c>
    </row>
    <row r="7057" spans="1:4">
      <c r="A7057" s="462">
        <v>101749</v>
      </c>
      <c r="B7057" s="276" t="s">
        <v>7041</v>
      </c>
      <c r="C7057" s="462" t="s">
        <v>1122</v>
      </c>
      <c r="D7057" s="463">
        <v>110079</v>
      </c>
    </row>
    <row r="7058" spans="1:4">
      <c r="A7058" s="462">
        <v>101750</v>
      </c>
      <c r="B7058" s="276" t="s">
        <v>7042</v>
      </c>
      <c r="C7058" s="462" t="s">
        <v>27</v>
      </c>
      <c r="D7058" s="463">
        <v>126078</v>
      </c>
    </row>
    <row r="7059" spans="1:4">
      <c r="A7059" s="462">
        <v>101751</v>
      </c>
      <c r="B7059" s="276" t="s">
        <v>7043</v>
      </c>
      <c r="C7059" s="462" t="s">
        <v>27</v>
      </c>
      <c r="D7059" s="463">
        <v>0</v>
      </c>
    </row>
    <row r="7060" spans="1:4">
      <c r="A7060" s="462">
        <v>101752</v>
      </c>
      <c r="B7060" s="276" t="s">
        <v>7044</v>
      </c>
      <c r="C7060" s="462" t="s">
        <v>27</v>
      </c>
      <c r="D7060" s="463">
        <v>63689</v>
      </c>
    </row>
    <row r="7061" spans="1:4">
      <c r="A7061" s="462">
        <v>101753</v>
      </c>
      <c r="B7061" s="276" t="s">
        <v>7045</v>
      </c>
      <c r="C7061" s="462" t="s">
        <v>27</v>
      </c>
      <c r="D7061" s="463">
        <v>119922.25</v>
      </c>
    </row>
    <row r="7062" spans="1:4">
      <c r="A7062" s="462">
        <v>101754</v>
      </c>
      <c r="B7062" s="276" t="s">
        <v>7046</v>
      </c>
      <c r="C7062" s="462" t="s">
        <v>27</v>
      </c>
      <c r="D7062" s="463">
        <v>3186399.93</v>
      </c>
    </row>
    <row r="7063" spans="1:4">
      <c r="A7063" s="462">
        <v>101755</v>
      </c>
      <c r="B7063" s="276" t="s">
        <v>7047</v>
      </c>
      <c r="C7063" s="462" t="s">
        <v>27</v>
      </c>
      <c r="D7063" s="463">
        <v>0</v>
      </c>
    </row>
    <row r="7064" spans="1:4">
      <c r="A7064" s="462">
        <v>101756</v>
      </c>
      <c r="B7064" s="276" t="s">
        <v>7048</v>
      </c>
      <c r="C7064" s="462" t="s">
        <v>27</v>
      </c>
      <c r="D7064" s="463">
        <v>2078917</v>
      </c>
    </row>
    <row r="7065" spans="1:4">
      <c r="A7065" s="462">
        <v>101757</v>
      </c>
      <c r="B7065" s="276" t="s">
        <v>7049</v>
      </c>
      <c r="C7065" s="462" t="s">
        <v>27</v>
      </c>
      <c r="D7065" s="463">
        <v>13103.99</v>
      </c>
    </row>
    <row r="7066" spans="1:4">
      <c r="A7066" s="462">
        <v>101758</v>
      </c>
      <c r="B7066" s="276" t="s">
        <v>7050</v>
      </c>
      <c r="C7066" s="462" t="s">
        <v>27</v>
      </c>
      <c r="D7066" s="463">
        <v>0</v>
      </c>
    </row>
    <row r="7067" spans="1:4">
      <c r="A7067" s="462">
        <v>101759</v>
      </c>
      <c r="B7067" s="276" t="s">
        <v>7051</v>
      </c>
      <c r="C7067" s="462" t="s">
        <v>30</v>
      </c>
      <c r="D7067" s="463">
        <v>44653</v>
      </c>
    </row>
    <row r="7068" spans="1:4">
      <c r="A7068" s="462">
        <v>101760</v>
      </c>
      <c r="B7068" s="276" t="s">
        <v>7052</v>
      </c>
      <c r="C7068" s="462" t="s">
        <v>30</v>
      </c>
      <c r="D7068" s="463">
        <v>63830.01</v>
      </c>
    </row>
    <row r="7069" spans="1:4">
      <c r="A7069" s="462">
        <v>101761</v>
      </c>
      <c r="B7069" s="276" t="s">
        <v>7053</v>
      </c>
      <c r="C7069" s="462" t="s">
        <v>30</v>
      </c>
      <c r="D7069" s="463">
        <v>93228</v>
      </c>
    </row>
    <row r="7070" spans="1:4">
      <c r="A7070" s="462">
        <v>101762</v>
      </c>
      <c r="B7070" s="276" t="s">
        <v>7054</v>
      </c>
      <c r="C7070" s="462" t="s">
        <v>30</v>
      </c>
      <c r="D7070" s="463">
        <v>134149</v>
      </c>
    </row>
    <row r="7071" spans="1:4">
      <c r="A7071" s="462">
        <v>101763</v>
      </c>
      <c r="B7071" s="276" t="s">
        <v>7055</v>
      </c>
      <c r="C7071" s="462" t="s">
        <v>30</v>
      </c>
      <c r="D7071" s="463">
        <v>245894</v>
      </c>
    </row>
    <row r="7072" spans="1:4">
      <c r="A7072" s="462">
        <v>101764</v>
      </c>
      <c r="B7072" s="276" t="s">
        <v>7056</v>
      </c>
      <c r="C7072" s="462" t="s">
        <v>30</v>
      </c>
      <c r="D7072" s="463">
        <v>46740</v>
      </c>
    </row>
    <row r="7073" spans="1:4">
      <c r="A7073" s="462">
        <v>101765</v>
      </c>
      <c r="B7073" s="276" t="s">
        <v>7057</v>
      </c>
      <c r="C7073" s="462" t="s">
        <v>27</v>
      </c>
      <c r="D7073" s="463">
        <v>154334</v>
      </c>
    </row>
    <row r="7074" spans="1:4">
      <c r="A7074" s="462">
        <v>101766</v>
      </c>
      <c r="B7074" s="276" t="s">
        <v>5332</v>
      </c>
      <c r="C7074" s="462" t="s">
        <v>27</v>
      </c>
      <c r="D7074" s="463">
        <v>269116</v>
      </c>
    </row>
    <row r="7075" spans="1:4">
      <c r="A7075" s="462">
        <v>101767</v>
      </c>
      <c r="B7075" s="276" t="s">
        <v>7058</v>
      </c>
      <c r="C7075" s="462" t="s">
        <v>27</v>
      </c>
      <c r="D7075" s="463">
        <v>144000</v>
      </c>
    </row>
    <row r="7076" spans="1:4">
      <c r="A7076" s="462">
        <v>101768</v>
      </c>
      <c r="B7076" s="276" t="s">
        <v>7059</v>
      </c>
      <c r="C7076" s="462" t="s">
        <v>27</v>
      </c>
      <c r="D7076" s="463">
        <v>154201</v>
      </c>
    </row>
    <row r="7077" spans="1:4">
      <c r="A7077" s="462">
        <v>101769</v>
      </c>
      <c r="B7077" s="276" t="s">
        <v>7060</v>
      </c>
      <c r="C7077" s="462" t="s">
        <v>83</v>
      </c>
      <c r="D7077" s="463">
        <v>0</v>
      </c>
    </row>
    <row r="7078" spans="1:4">
      <c r="A7078" s="462">
        <v>101770</v>
      </c>
      <c r="B7078" s="276" t="s">
        <v>7061</v>
      </c>
      <c r="C7078" s="462" t="s">
        <v>27</v>
      </c>
      <c r="D7078" s="463">
        <v>111787</v>
      </c>
    </row>
    <row r="7079" spans="1:4">
      <c r="A7079" s="462">
        <v>101771</v>
      </c>
      <c r="B7079" s="276" t="s">
        <v>7062</v>
      </c>
      <c r="C7079" s="462" t="s">
        <v>27</v>
      </c>
      <c r="D7079" s="463">
        <v>21270</v>
      </c>
    </row>
    <row r="7080" spans="1:4">
      <c r="A7080" s="462">
        <v>101772</v>
      </c>
      <c r="B7080" s="276" t="s">
        <v>7063</v>
      </c>
      <c r="C7080" s="462" t="s">
        <v>593</v>
      </c>
      <c r="D7080" s="463">
        <v>16099</v>
      </c>
    </row>
    <row r="7081" spans="1:4">
      <c r="A7081" s="462">
        <v>101773</v>
      </c>
      <c r="B7081" s="276" t="s">
        <v>7064</v>
      </c>
      <c r="C7081" s="462" t="s">
        <v>27</v>
      </c>
      <c r="D7081" s="463">
        <v>608424</v>
      </c>
    </row>
    <row r="7082" spans="1:4">
      <c r="A7082" s="462">
        <v>101774</v>
      </c>
      <c r="B7082" s="276" t="s">
        <v>7065</v>
      </c>
      <c r="C7082" s="462" t="s">
        <v>310</v>
      </c>
      <c r="D7082" s="463">
        <v>0</v>
      </c>
    </row>
    <row r="7083" spans="1:4">
      <c r="A7083" s="462">
        <v>101775</v>
      </c>
      <c r="B7083" s="276" t="s">
        <v>7066</v>
      </c>
      <c r="C7083" s="462" t="s">
        <v>27</v>
      </c>
      <c r="D7083" s="463">
        <v>0</v>
      </c>
    </row>
    <row r="7084" spans="1:4">
      <c r="A7084" s="462">
        <v>101776</v>
      </c>
      <c r="B7084" s="276" t="s">
        <v>7067</v>
      </c>
      <c r="C7084" s="462" t="s">
        <v>44</v>
      </c>
      <c r="D7084" s="463">
        <v>0</v>
      </c>
    </row>
    <row r="7085" spans="1:4">
      <c r="A7085" s="462">
        <v>101777</v>
      </c>
      <c r="B7085" s="276" t="s">
        <v>7068</v>
      </c>
      <c r="C7085" s="462" t="s">
        <v>30</v>
      </c>
      <c r="D7085" s="463">
        <v>0</v>
      </c>
    </row>
    <row r="7086" spans="1:4">
      <c r="A7086" s="462">
        <v>101778</v>
      </c>
      <c r="B7086" s="276" t="s">
        <v>7069</v>
      </c>
      <c r="C7086" s="462" t="s">
        <v>27</v>
      </c>
      <c r="D7086" s="463">
        <v>300659</v>
      </c>
    </row>
    <row r="7087" spans="1:4">
      <c r="A7087" s="462">
        <v>101779</v>
      </c>
      <c r="B7087" s="276" t="s">
        <v>7070</v>
      </c>
      <c r="C7087" s="462" t="s">
        <v>27</v>
      </c>
      <c r="D7087" s="463">
        <v>539282</v>
      </c>
    </row>
    <row r="7088" spans="1:4">
      <c r="A7088" s="462">
        <v>101780</v>
      </c>
      <c r="B7088" s="276" t="s">
        <v>7071</v>
      </c>
      <c r="C7088" s="462" t="s">
        <v>30</v>
      </c>
      <c r="D7088" s="463">
        <v>0</v>
      </c>
    </row>
    <row r="7089" spans="1:4">
      <c r="A7089" s="462">
        <v>101781</v>
      </c>
      <c r="B7089" s="276" t="s">
        <v>7072</v>
      </c>
      <c r="C7089" s="462" t="s">
        <v>32</v>
      </c>
      <c r="D7089" s="463">
        <v>47268</v>
      </c>
    </row>
    <row r="7090" spans="1:4">
      <c r="A7090" s="462">
        <v>101782</v>
      </c>
      <c r="B7090" s="276" t="s">
        <v>7073</v>
      </c>
      <c r="C7090" s="462" t="s">
        <v>30</v>
      </c>
      <c r="D7090" s="463">
        <v>0</v>
      </c>
    </row>
    <row r="7091" spans="1:4">
      <c r="A7091" s="462">
        <v>101784</v>
      </c>
      <c r="B7091" s="276" t="s">
        <v>7074</v>
      </c>
      <c r="C7091" s="462" t="s">
        <v>89</v>
      </c>
      <c r="D7091" s="463">
        <v>75743</v>
      </c>
    </row>
    <row r="7092" spans="1:4">
      <c r="A7092" s="462">
        <v>101785</v>
      </c>
      <c r="B7092" s="276" t="s">
        <v>7075</v>
      </c>
      <c r="C7092" s="462" t="s">
        <v>89</v>
      </c>
      <c r="D7092" s="463">
        <v>203453.64</v>
      </c>
    </row>
    <row r="7093" spans="1:4">
      <c r="A7093" s="462">
        <v>101786</v>
      </c>
      <c r="B7093" s="276" t="s">
        <v>7076</v>
      </c>
      <c r="C7093" s="462" t="s">
        <v>27</v>
      </c>
      <c r="D7093" s="463">
        <v>0</v>
      </c>
    </row>
    <row r="7094" spans="1:4">
      <c r="A7094" s="462">
        <v>101787</v>
      </c>
      <c r="B7094" s="276" t="s">
        <v>7077</v>
      </c>
      <c r="C7094" s="462" t="s">
        <v>83</v>
      </c>
      <c r="D7094" s="463">
        <v>0</v>
      </c>
    </row>
    <row r="7095" spans="1:4">
      <c r="A7095" s="462">
        <v>101788</v>
      </c>
      <c r="B7095" s="276" t="s">
        <v>7078</v>
      </c>
      <c r="C7095" s="462" t="s">
        <v>83</v>
      </c>
      <c r="D7095" s="463">
        <v>38064.99</v>
      </c>
    </row>
    <row r="7096" spans="1:4">
      <c r="A7096" s="462">
        <v>101789</v>
      </c>
      <c r="B7096" s="276" t="s">
        <v>7079</v>
      </c>
      <c r="C7096" s="462" t="s">
        <v>44</v>
      </c>
      <c r="D7096" s="463">
        <v>35671</v>
      </c>
    </row>
    <row r="7097" spans="1:4">
      <c r="A7097" s="462">
        <v>101790</v>
      </c>
      <c r="B7097" s="276" t="s">
        <v>7080</v>
      </c>
      <c r="C7097" s="462" t="s">
        <v>44</v>
      </c>
      <c r="D7097" s="463">
        <v>7726</v>
      </c>
    </row>
    <row r="7098" spans="1:4">
      <c r="A7098" s="462">
        <v>101791</v>
      </c>
      <c r="B7098" s="276" t="s">
        <v>7081</v>
      </c>
      <c r="C7098" s="462" t="s">
        <v>30</v>
      </c>
      <c r="D7098" s="463">
        <v>0</v>
      </c>
    </row>
    <row r="7099" spans="1:4">
      <c r="A7099" s="462">
        <v>101792</v>
      </c>
      <c r="B7099" s="276" t="s">
        <v>7082</v>
      </c>
      <c r="C7099" s="462" t="s">
        <v>30</v>
      </c>
      <c r="D7099" s="463">
        <v>0</v>
      </c>
    </row>
    <row r="7100" spans="1:4">
      <c r="A7100" s="462">
        <v>101793</v>
      </c>
      <c r="B7100" s="276" t="s">
        <v>7083</v>
      </c>
      <c r="C7100" s="462" t="s">
        <v>30</v>
      </c>
      <c r="D7100" s="463">
        <v>0</v>
      </c>
    </row>
    <row r="7101" spans="1:4">
      <c r="A7101" s="462">
        <v>101794</v>
      </c>
      <c r="B7101" s="276" t="s">
        <v>7084</v>
      </c>
      <c r="C7101" s="462" t="s">
        <v>27</v>
      </c>
      <c r="D7101" s="463">
        <v>185328.1</v>
      </c>
    </row>
    <row r="7102" spans="1:4">
      <c r="A7102" s="462">
        <v>101795</v>
      </c>
      <c r="B7102" s="276" t="s">
        <v>7085</v>
      </c>
      <c r="C7102" s="462" t="s">
        <v>27</v>
      </c>
      <c r="D7102" s="463">
        <v>680851</v>
      </c>
    </row>
    <row r="7103" spans="1:4">
      <c r="A7103" s="462">
        <v>101796</v>
      </c>
      <c r="B7103" s="276" t="s">
        <v>7086</v>
      </c>
      <c r="C7103" s="462" t="s">
        <v>27</v>
      </c>
      <c r="D7103" s="463">
        <v>464693</v>
      </c>
    </row>
    <row r="7104" spans="1:4">
      <c r="A7104" s="462">
        <v>101797</v>
      </c>
      <c r="B7104" s="276" t="s">
        <v>7087</v>
      </c>
      <c r="C7104" s="462" t="s">
        <v>27</v>
      </c>
      <c r="D7104" s="463">
        <v>42142.01</v>
      </c>
    </row>
    <row r="7105" spans="1:4">
      <c r="A7105" s="462">
        <v>101798</v>
      </c>
      <c r="B7105" s="276" t="s">
        <v>7088</v>
      </c>
      <c r="C7105" s="462" t="s">
        <v>27</v>
      </c>
      <c r="D7105" s="463">
        <v>125919</v>
      </c>
    </row>
    <row r="7106" spans="1:4">
      <c r="A7106" s="462">
        <v>101799</v>
      </c>
      <c r="B7106" s="276" t="s">
        <v>7089</v>
      </c>
      <c r="C7106" s="462" t="s">
        <v>27</v>
      </c>
      <c r="D7106" s="463">
        <v>768999</v>
      </c>
    </row>
    <row r="7107" spans="1:4">
      <c r="A7107" s="462">
        <v>101800</v>
      </c>
      <c r="B7107" s="276" t="s">
        <v>7090</v>
      </c>
      <c r="C7107" s="462" t="s">
        <v>27</v>
      </c>
      <c r="D7107" s="463">
        <v>3549959</v>
      </c>
    </row>
    <row r="7108" spans="1:4">
      <c r="A7108" s="462">
        <v>101803</v>
      </c>
      <c r="B7108" s="276" t="s">
        <v>7091</v>
      </c>
      <c r="C7108" s="462" t="s">
        <v>44</v>
      </c>
      <c r="D7108" s="463">
        <v>0</v>
      </c>
    </row>
    <row r="7109" spans="1:4">
      <c r="A7109" s="462">
        <v>101804</v>
      </c>
      <c r="B7109" s="276" t="s">
        <v>7092</v>
      </c>
      <c r="C7109" s="462" t="s">
        <v>44</v>
      </c>
      <c r="D7109" s="463">
        <v>0</v>
      </c>
    </row>
    <row r="7110" spans="1:4">
      <c r="A7110" s="462">
        <v>101805</v>
      </c>
      <c r="B7110" s="276" t="s">
        <v>7093</v>
      </c>
      <c r="C7110" s="462" t="s">
        <v>83</v>
      </c>
      <c r="D7110" s="463">
        <v>207781</v>
      </c>
    </row>
    <row r="7111" spans="1:4">
      <c r="A7111" s="462">
        <v>101806</v>
      </c>
      <c r="B7111" s="276" t="s">
        <v>7094</v>
      </c>
      <c r="C7111" s="462" t="s">
        <v>83</v>
      </c>
      <c r="D7111" s="463">
        <v>0</v>
      </c>
    </row>
    <row r="7112" spans="1:4">
      <c r="A7112" s="462">
        <v>101807</v>
      </c>
      <c r="B7112" s="276" t="s">
        <v>7095</v>
      </c>
      <c r="C7112" s="462" t="s">
        <v>148</v>
      </c>
      <c r="D7112" s="463">
        <v>31023</v>
      </c>
    </row>
    <row r="7113" spans="1:4">
      <c r="A7113" s="462">
        <v>101808</v>
      </c>
      <c r="B7113" s="276" t="s">
        <v>7096</v>
      </c>
      <c r="C7113" s="462" t="s">
        <v>32</v>
      </c>
      <c r="D7113" s="463">
        <v>0</v>
      </c>
    </row>
    <row r="7114" spans="1:4">
      <c r="A7114" s="462">
        <v>101809</v>
      </c>
      <c r="B7114" s="276" t="s">
        <v>7097</v>
      </c>
      <c r="C7114" s="462" t="s">
        <v>83</v>
      </c>
      <c r="D7114" s="463">
        <v>57991</v>
      </c>
    </row>
    <row r="7115" spans="1:4">
      <c r="A7115" s="462">
        <v>101810</v>
      </c>
      <c r="B7115" s="276" t="s">
        <v>7098</v>
      </c>
      <c r="C7115" s="462" t="s">
        <v>27</v>
      </c>
      <c r="D7115" s="463">
        <v>192799</v>
      </c>
    </row>
    <row r="7116" spans="1:4">
      <c r="A7116" s="462">
        <v>101811</v>
      </c>
      <c r="B7116" s="276" t="s">
        <v>7099</v>
      </c>
      <c r="C7116" s="462" t="s">
        <v>83</v>
      </c>
      <c r="D7116" s="463">
        <v>41022</v>
      </c>
    </row>
    <row r="7117" spans="1:4">
      <c r="A7117" s="462">
        <v>101812</v>
      </c>
      <c r="B7117" s="276" t="s">
        <v>7100</v>
      </c>
      <c r="C7117" s="462" t="s">
        <v>148</v>
      </c>
      <c r="D7117" s="463">
        <v>0</v>
      </c>
    </row>
    <row r="7118" spans="1:4">
      <c r="A7118" s="462">
        <v>101813</v>
      </c>
      <c r="B7118" s="276" t="s">
        <v>7101</v>
      </c>
      <c r="C7118" s="462" t="s">
        <v>27</v>
      </c>
      <c r="D7118" s="463">
        <v>0</v>
      </c>
    </row>
    <row r="7119" spans="1:4">
      <c r="A7119" s="462">
        <v>101814</v>
      </c>
      <c r="B7119" s="276" t="s">
        <v>7102</v>
      </c>
      <c r="C7119" s="462" t="s">
        <v>27</v>
      </c>
      <c r="D7119" s="463">
        <v>16083</v>
      </c>
    </row>
    <row r="7120" spans="1:4">
      <c r="A7120" s="462">
        <v>101815</v>
      </c>
      <c r="B7120" s="276" t="s">
        <v>7103</v>
      </c>
      <c r="C7120" s="462" t="s">
        <v>44</v>
      </c>
      <c r="D7120" s="463">
        <v>0</v>
      </c>
    </row>
    <row r="7121" spans="1:4">
      <c r="A7121" s="462">
        <v>101816</v>
      </c>
      <c r="B7121" s="276" t="s">
        <v>7104</v>
      </c>
      <c r="C7121" s="462" t="s">
        <v>27</v>
      </c>
      <c r="D7121" s="463">
        <v>0</v>
      </c>
    </row>
    <row r="7122" spans="1:4">
      <c r="A7122" s="462">
        <v>101817</v>
      </c>
      <c r="B7122" s="276" t="s">
        <v>7105</v>
      </c>
      <c r="C7122" s="462" t="s">
        <v>30</v>
      </c>
      <c r="D7122" s="463">
        <v>0</v>
      </c>
    </row>
    <row r="7123" spans="1:4">
      <c r="A7123" s="462">
        <v>101818</v>
      </c>
      <c r="B7123" s="276" t="s">
        <v>7106</v>
      </c>
      <c r="C7123" s="462" t="s">
        <v>27</v>
      </c>
      <c r="D7123" s="463">
        <v>52019.01</v>
      </c>
    </row>
    <row r="7124" spans="1:4">
      <c r="A7124" s="462">
        <v>101819</v>
      </c>
      <c r="B7124" s="276" t="s">
        <v>7107</v>
      </c>
      <c r="C7124" s="462" t="s">
        <v>30</v>
      </c>
      <c r="D7124" s="463">
        <v>6437</v>
      </c>
    </row>
    <row r="7125" spans="1:4">
      <c r="A7125" s="462">
        <v>101820</v>
      </c>
      <c r="B7125" s="276" t="s">
        <v>7108</v>
      </c>
      <c r="C7125" s="462" t="s">
        <v>27</v>
      </c>
      <c r="D7125" s="463">
        <v>0</v>
      </c>
    </row>
    <row r="7126" spans="1:4">
      <c r="A7126" s="462">
        <v>101821</v>
      </c>
      <c r="B7126" s="276" t="s">
        <v>7109</v>
      </c>
      <c r="C7126" s="462" t="s">
        <v>27</v>
      </c>
      <c r="D7126" s="463">
        <v>87888</v>
      </c>
    </row>
    <row r="7127" spans="1:4">
      <c r="A7127" s="462">
        <v>101822</v>
      </c>
      <c r="B7127" s="276" t="s">
        <v>7110</v>
      </c>
      <c r="C7127" s="462" t="s">
        <v>27</v>
      </c>
      <c r="D7127" s="463">
        <v>5626092</v>
      </c>
    </row>
    <row r="7128" spans="1:4">
      <c r="A7128" s="462">
        <v>101824</v>
      </c>
      <c r="B7128" s="276" t="s">
        <v>7111</v>
      </c>
      <c r="C7128" s="462" t="s">
        <v>27</v>
      </c>
      <c r="D7128" s="463">
        <v>1500000</v>
      </c>
    </row>
    <row r="7129" spans="1:4">
      <c r="A7129" s="462">
        <v>101825</v>
      </c>
      <c r="B7129" s="276" t="s">
        <v>7112</v>
      </c>
      <c r="C7129" s="462" t="s">
        <v>27</v>
      </c>
      <c r="D7129" s="463">
        <v>2971</v>
      </c>
    </row>
    <row r="7130" spans="1:4">
      <c r="A7130" s="462">
        <v>101826</v>
      </c>
      <c r="B7130" s="276" t="s">
        <v>7113</v>
      </c>
      <c r="C7130" s="462" t="s">
        <v>27</v>
      </c>
      <c r="D7130" s="463">
        <v>4187.55</v>
      </c>
    </row>
    <row r="7131" spans="1:4">
      <c r="A7131" s="462">
        <v>101827</v>
      </c>
      <c r="B7131" s="276" t="s">
        <v>7114</v>
      </c>
      <c r="C7131" s="462" t="s">
        <v>27</v>
      </c>
      <c r="D7131" s="463">
        <v>3002.66</v>
      </c>
    </row>
    <row r="7132" spans="1:4">
      <c r="A7132" s="462">
        <v>101828</v>
      </c>
      <c r="B7132" s="276" t="s">
        <v>7115</v>
      </c>
      <c r="C7132" s="462" t="s">
        <v>27</v>
      </c>
      <c r="D7132" s="463">
        <v>0</v>
      </c>
    </row>
    <row r="7133" spans="1:4">
      <c r="A7133" s="462">
        <v>101829</v>
      </c>
      <c r="B7133" s="276" t="s">
        <v>7116</v>
      </c>
      <c r="C7133" s="462" t="s">
        <v>253</v>
      </c>
      <c r="D7133" s="463">
        <v>0</v>
      </c>
    </row>
    <row r="7134" spans="1:4">
      <c r="A7134" s="462">
        <v>101830</v>
      </c>
      <c r="B7134" s="276" t="s">
        <v>7117</v>
      </c>
      <c r="C7134" s="462" t="s">
        <v>27</v>
      </c>
      <c r="D7134" s="463">
        <v>1270000</v>
      </c>
    </row>
    <row r="7135" spans="1:4">
      <c r="A7135" s="462">
        <v>101831</v>
      </c>
      <c r="B7135" s="276" t="s">
        <v>7118</v>
      </c>
      <c r="C7135" s="462" t="s">
        <v>30</v>
      </c>
      <c r="D7135" s="463">
        <v>160165.21</v>
      </c>
    </row>
    <row r="7136" spans="1:4">
      <c r="A7136" s="462">
        <v>101832</v>
      </c>
      <c r="B7136" s="276" t="s">
        <v>7119</v>
      </c>
      <c r="C7136" s="462" t="s">
        <v>27</v>
      </c>
      <c r="D7136" s="463">
        <v>21200</v>
      </c>
    </row>
    <row r="7137" spans="1:4">
      <c r="A7137" s="462">
        <v>101833</v>
      </c>
      <c r="B7137" s="276" t="s">
        <v>7120</v>
      </c>
      <c r="C7137" s="462" t="s">
        <v>27</v>
      </c>
      <c r="D7137" s="463">
        <v>8014734</v>
      </c>
    </row>
    <row r="7138" spans="1:4">
      <c r="A7138" s="462">
        <v>101834</v>
      </c>
      <c r="B7138" s="276" t="s">
        <v>7121</v>
      </c>
      <c r="C7138" s="462" t="s">
        <v>27</v>
      </c>
      <c r="D7138" s="463">
        <v>47927747.490000002</v>
      </c>
    </row>
    <row r="7139" spans="1:4">
      <c r="A7139" s="462">
        <v>101835</v>
      </c>
      <c r="B7139" s="276" t="s">
        <v>7122</v>
      </c>
      <c r="C7139" s="462" t="s">
        <v>27</v>
      </c>
      <c r="D7139" s="463">
        <v>1127</v>
      </c>
    </row>
    <row r="7140" spans="1:4">
      <c r="A7140" s="462">
        <v>101836</v>
      </c>
      <c r="B7140" s="276" t="s">
        <v>7123</v>
      </c>
      <c r="C7140" s="462" t="s">
        <v>27</v>
      </c>
      <c r="D7140" s="463">
        <v>246.33</v>
      </c>
    </row>
    <row r="7141" spans="1:4">
      <c r="A7141" s="462">
        <v>101837</v>
      </c>
      <c r="B7141" s="276" t="s">
        <v>7124</v>
      </c>
      <c r="C7141" s="462" t="s">
        <v>27</v>
      </c>
      <c r="D7141" s="463">
        <v>22120331.989999998</v>
      </c>
    </row>
    <row r="7142" spans="1:4">
      <c r="A7142" s="462">
        <v>101838</v>
      </c>
      <c r="B7142" s="276" t="s">
        <v>7125</v>
      </c>
      <c r="C7142" s="462" t="s">
        <v>27</v>
      </c>
      <c r="D7142" s="463">
        <v>103278.41</v>
      </c>
    </row>
    <row r="7143" spans="1:4">
      <c r="A7143" s="462">
        <v>101839</v>
      </c>
      <c r="B7143" s="276" t="s">
        <v>7126</v>
      </c>
      <c r="C7143" s="462" t="s">
        <v>27</v>
      </c>
      <c r="D7143" s="463">
        <v>0</v>
      </c>
    </row>
    <row r="7144" spans="1:4">
      <c r="A7144" s="462">
        <v>101840</v>
      </c>
      <c r="B7144" s="276" t="s">
        <v>7127</v>
      </c>
      <c r="C7144" s="462" t="s">
        <v>27</v>
      </c>
      <c r="D7144" s="463">
        <v>0</v>
      </c>
    </row>
    <row r="7145" spans="1:4">
      <c r="A7145" s="462">
        <v>101841</v>
      </c>
      <c r="B7145" s="276" t="s">
        <v>7128</v>
      </c>
      <c r="C7145" s="462" t="s">
        <v>27</v>
      </c>
      <c r="D7145" s="463">
        <v>0</v>
      </c>
    </row>
    <row r="7146" spans="1:4">
      <c r="A7146" s="462">
        <v>101842</v>
      </c>
      <c r="B7146" s="276" t="s">
        <v>7129</v>
      </c>
      <c r="C7146" s="462" t="s">
        <v>27</v>
      </c>
      <c r="D7146" s="463">
        <v>0</v>
      </c>
    </row>
    <row r="7147" spans="1:4">
      <c r="A7147" s="462">
        <v>101843</v>
      </c>
      <c r="B7147" s="276" t="s">
        <v>7130</v>
      </c>
      <c r="C7147" s="462" t="s">
        <v>27</v>
      </c>
      <c r="D7147" s="463">
        <v>48231</v>
      </c>
    </row>
    <row r="7148" spans="1:4">
      <c r="A7148" s="462">
        <v>101844</v>
      </c>
      <c r="B7148" s="276" t="s">
        <v>7131</v>
      </c>
      <c r="C7148" s="462" t="s">
        <v>27</v>
      </c>
      <c r="D7148" s="463">
        <v>19291.009999999998</v>
      </c>
    </row>
    <row r="7149" spans="1:4">
      <c r="A7149" s="462">
        <v>101845</v>
      </c>
      <c r="B7149" s="276" t="s">
        <v>7132</v>
      </c>
      <c r="C7149" s="462" t="s">
        <v>27</v>
      </c>
      <c r="D7149" s="463">
        <v>19291.490000000002</v>
      </c>
    </row>
    <row r="7150" spans="1:4">
      <c r="A7150" s="462">
        <v>101846</v>
      </c>
      <c r="B7150" s="276" t="s">
        <v>7133</v>
      </c>
      <c r="C7150" s="462" t="s">
        <v>27</v>
      </c>
      <c r="D7150" s="463">
        <v>2394.0100000000002</v>
      </c>
    </row>
    <row r="7151" spans="1:4">
      <c r="A7151" s="462">
        <v>101847</v>
      </c>
      <c r="B7151" s="276" t="s">
        <v>7134</v>
      </c>
      <c r="C7151" s="462" t="s">
        <v>27</v>
      </c>
      <c r="D7151" s="463">
        <v>175.79</v>
      </c>
    </row>
    <row r="7152" spans="1:4">
      <c r="A7152" s="462">
        <v>101848</v>
      </c>
      <c r="B7152" s="276" t="s">
        <v>7135</v>
      </c>
      <c r="C7152" s="462" t="s">
        <v>27</v>
      </c>
      <c r="D7152" s="463">
        <v>2827.44</v>
      </c>
    </row>
    <row r="7153" spans="1:4">
      <c r="A7153" s="462">
        <v>101849</v>
      </c>
      <c r="B7153" s="276" t="s">
        <v>7136</v>
      </c>
      <c r="C7153" s="462" t="s">
        <v>27</v>
      </c>
      <c r="D7153" s="463">
        <v>40000000</v>
      </c>
    </row>
    <row r="7154" spans="1:4">
      <c r="A7154" s="462">
        <v>101850</v>
      </c>
      <c r="B7154" s="276" t="s">
        <v>7137</v>
      </c>
      <c r="C7154" s="462" t="s">
        <v>27</v>
      </c>
      <c r="D7154" s="463">
        <v>48291</v>
      </c>
    </row>
    <row r="7155" spans="1:4">
      <c r="A7155" s="462">
        <v>101851</v>
      </c>
      <c r="B7155" s="276" t="s">
        <v>7138</v>
      </c>
      <c r="C7155" s="462" t="s">
        <v>27</v>
      </c>
      <c r="D7155" s="463">
        <v>1166200</v>
      </c>
    </row>
    <row r="7156" spans="1:4">
      <c r="A7156" s="462">
        <v>101852</v>
      </c>
      <c r="B7156" s="276" t="s">
        <v>7139</v>
      </c>
      <c r="C7156" s="462" t="s">
        <v>27</v>
      </c>
      <c r="D7156" s="463">
        <v>7168667.21</v>
      </c>
    </row>
    <row r="7157" spans="1:4">
      <c r="A7157" s="462">
        <v>101853</v>
      </c>
      <c r="B7157" s="276" t="s">
        <v>7140</v>
      </c>
      <c r="C7157" s="462" t="s">
        <v>30</v>
      </c>
      <c r="D7157" s="463">
        <v>2666.16</v>
      </c>
    </row>
    <row r="7158" spans="1:4">
      <c r="A7158" s="462">
        <v>101854</v>
      </c>
      <c r="B7158" s="276" t="s">
        <v>7141</v>
      </c>
      <c r="C7158" s="462" t="s">
        <v>30</v>
      </c>
      <c r="D7158" s="463">
        <v>2050.9499999999998</v>
      </c>
    </row>
    <row r="7159" spans="1:4">
      <c r="A7159" s="462">
        <v>101855</v>
      </c>
      <c r="B7159" s="276" t="s">
        <v>7142</v>
      </c>
      <c r="C7159" s="462" t="s">
        <v>30</v>
      </c>
      <c r="D7159" s="463">
        <v>66195.539999999994</v>
      </c>
    </row>
    <row r="7160" spans="1:4">
      <c r="A7160" s="462">
        <v>101856</v>
      </c>
      <c r="B7160" s="276" t="s">
        <v>7143</v>
      </c>
      <c r="C7160" s="462" t="s">
        <v>27</v>
      </c>
      <c r="D7160" s="463">
        <v>207717</v>
      </c>
    </row>
    <row r="7161" spans="1:4">
      <c r="A7161" s="462">
        <v>101858</v>
      </c>
      <c r="B7161" s="276" t="s">
        <v>7144</v>
      </c>
      <c r="C7161" s="462" t="s">
        <v>27</v>
      </c>
      <c r="D7161" s="463">
        <v>384520</v>
      </c>
    </row>
    <row r="7162" spans="1:4">
      <c r="A7162" s="462">
        <v>101859</v>
      </c>
      <c r="B7162" s="276" t="s">
        <v>7145</v>
      </c>
      <c r="C7162" s="462" t="s">
        <v>27</v>
      </c>
      <c r="D7162" s="463">
        <v>902952</v>
      </c>
    </row>
    <row r="7163" spans="1:4">
      <c r="A7163" s="462">
        <v>101860</v>
      </c>
      <c r="B7163" s="276" t="s">
        <v>7146</v>
      </c>
      <c r="C7163" s="462" t="s">
        <v>27</v>
      </c>
      <c r="D7163" s="463">
        <v>5088232</v>
      </c>
    </row>
    <row r="7164" spans="1:4">
      <c r="A7164" s="462">
        <v>101861</v>
      </c>
      <c r="B7164" s="276" t="s">
        <v>7147</v>
      </c>
      <c r="C7164" s="462" t="s">
        <v>27</v>
      </c>
      <c r="D7164" s="463">
        <v>2544129</v>
      </c>
    </row>
    <row r="7165" spans="1:4">
      <c r="A7165" s="462">
        <v>101862</v>
      </c>
      <c r="B7165" s="276" t="s">
        <v>7148</v>
      </c>
      <c r="C7165" s="462" t="s">
        <v>27</v>
      </c>
      <c r="D7165" s="463">
        <v>860625.01</v>
      </c>
    </row>
    <row r="7166" spans="1:4">
      <c r="A7166" s="462">
        <v>101863</v>
      </c>
      <c r="B7166" s="276" t="s">
        <v>7149</v>
      </c>
      <c r="C7166" s="462" t="s">
        <v>27</v>
      </c>
      <c r="D7166" s="463">
        <v>394329</v>
      </c>
    </row>
    <row r="7167" spans="1:4">
      <c r="A7167" s="462">
        <v>101864</v>
      </c>
      <c r="B7167" s="276" t="s">
        <v>7150</v>
      </c>
      <c r="C7167" s="462" t="s">
        <v>27</v>
      </c>
      <c r="D7167" s="463">
        <v>19707823</v>
      </c>
    </row>
    <row r="7168" spans="1:4">
      <c r="A7168" s="462">
        <v>101865</v>
      </c>
      <c r="B7168" s="276" t="s">
        <v>7151</v>
      </c>
      <c r="C7168" s="462" t="s">
        <v>27</v>
      </c>
      <c r="D7168" s="463">
        <v>26794089</v>
      </c>
    </row>
    <row r="7169" spans="1:4">
      <c r="A7169" s="462">
        <v>101866</v>
      </c>
      <c r="B7169" s="276" t="s">
        <v>7152</v>
      </c>
      <c r="C7169" s="462" t="s">
        <v>27</v>
      </c>
      <c r="D7169" s="463">
        <v>2694679.01</v>
      </c>
    </row>
    <row r="7170" spans="1:4">
      <c r="A7170" s="462">
        <v>101867</v>
      </c>
      <c r="B7170" s="276" t="s">
        <v>7153</v>
      </c>
      <c r="C7170" s="462" t="s">
        <v>27</v>
      </c>
      <c r="D7170" s="463">
        <v>323012</v>
      </c>
    </row>
    <row r="7171" spans="1:4">
      <c r="A7171" s="462">
        <v>101868</v>
      </c>
      <c r="B7171" s="276" t="s">
        <v>7154</v>
      </c>
      <c r="C7171" s="462" t="s">
        <v>27</v>
      </c>
      <c r="D7171" s="463">
        <v>5244.65</v>
      </c>
    </row>
    <row r="7172" spans="1:4">
      <c r="A7172" s="462">
        <v>101869</v>
      </c>
      <c r="B7172" s="276" t="s">
        <v>7155</v>
      </c>
      <c r="C7172" s="462" t="s">
        <v>27</v>
      </c>
      <c r="D7172" s="463">
        <v>4278258</v>
      </c>
    </row>
    <row r="7173" spans="1:4">
      <c r="A7173" s="462">
        <v>101870</v>
      </c>
      <c r="B7173" s="276" t="s">
        <v>7156</v>
      </c>
      <c r="C7173" s="462" t="s">
        <v>27</v>
      </c>
      <c r="D7173" s="463">
        <v>650000</v>
      </c>
    </row>
    <row r="7174" spans="1:4">
      <c r="A7174" s="462">
        <v>101871</v>
      </c>
      <c r="B7174" s="276" t="s">
        <v>7157</v>
      </c>
      <c r="C7174" s="462" t="s">
        <v>27</v>
      </c>
      <c r="D7174" s="463">
        <v>713463.31</v>
      </c>
    </row>
    <row r="7175" spans="1:4">
      <c r="A7175" s="462">
        <v>101872</v>
      </c>
      <c r="B7175" s="276" t="s">
        <v>7158</v>
      </c>
      <c r="C7175" s="462" t="s">
        <v>27</v>
      </c>
      <c r="D7175" s="463">
        <v>1309000</v>
      </c>
    </row>
    <row r="7176" spans="1:4">
      <c r="A7176" s="462">
        <v>101873</v>
      </c>
      <c r="B7176" s="276" t="s">
        <v>7159</v>
      </c>
      <c r="C7176" s="462" t="s">
        <v>27</v>
      </c>
      <c r="D7176" s="463">
        <v>14494089</v>
      </c>
    </row>
    <row r="7177" spans="1:4">
      <c r="A7177" s="462">
        <v>101874</v>
      </c>
      <c r="B7177" s="276" t="s">
        <v>7160</v>
      </c>
      <c r="C7177" s="462" t="s">
        <v>27</v>
      </c>
      <c r="D7177" s="463">
        <v>3500000</v>
      </c>
    </row>
    <row r="7178" spans="1:4">
      <c r="A7178" s="462">
        <v>101875</v>
      </c>
      <c r="B7178" s="276" t="s">
        <v>7161</v>
      </c>
      <c r="C7178" s="462" t="s">
        <v>27</v>
      </c>
      <c r="D7178" s="463">
        <v>26794089</v>
      </c>
    </row>
    <row r="7179" spans="1:4">
      <c r="A7179" s="462">
        <v>101876</v>
      </c>
      <c r="B7179" s="276" t="s">
        <v>7162</v>
      </c>
      <c r="C7179" s="462" t="s">
        <v>27</v>
      </c>
      <c r="D7179" s="463">
        <v>436265</v>
      </c>
    </row>
    <row r="7180" spans="1:4">
      <c r="A7180" s="462">
        <v>101877</v>
      </c>
      <c r="B7180" s="276" t="s">
        <v>7163</v>
      </c>
      <c r="C7180" s="462" t="s">
        <v>27</v>
      </c>
      <c r="D7180" s="463">
        <v>387534</v>
      </c>
    </row>
    <row r="7181" spans="1:4">
      <c r="A7181" s="462">
        <v>101878</v>
      </c>
      <c r="B7181" s="276" t="s">
        <v>7164</v>
      </c>
      <c r="C7181" s="462" t="s">
        <v>27</v>
      </c>
      <c r="D7181" s="463">
        <v>12500000</v>
      </c>
    </row>
    <row r="7182" spans="1:4">
      <c r="A7182" s="462">
        <v>101879</v>
      </c>
      <c r="B7182" s="276" t="s">
        <v>7165</v>
      </c>
      <c r="C7182" s="462" t="s">
        <v>27</v>
      </c>
      <c r="D7182" s="463">
        <v>1375</v>
      </c>
    </row>
    <row r="7183" spans="1:4">
      <c r="A7183" s="462">
        <v>101880</v>
      </c>
      <c r="B7183" s="276" t="s">
        <v>7166</v>
      </c>
      <c r="C7183" s="462" t="s">
        <v>27</v>
      </c>
      <c r="D7183" s="463">
        <v>478</v>
      </c>
    </row>
    <row r="7184" spans="1:4">
      <c r="A7184" s="462">
        <v>101881</v>
      </c>
      <c r="B7184" s="276" t="s">
        <v>7167</v>
      </c>
      <c r="C7184" s="462" t="s">
        <v>27</v>
      </c>
      <c r="D7184" s="463">
        <v>41496</v>
      </c>
    </row>
    <row r="7185" spans="1:4">
      <c r="A7185" s="462">
        <v>101882</v>
      </c>
      <c r="B7185" s="276" t="s">
        <v>7168</v>
      </c>
      <c r="C7185" s="462" t="s">
        <v>27</v>
      </c>
      <c r="D7185" s="463">
        <v>105350</v>
      </c>
    </row>
    <row r="7186" spans="1:4">
      <c r="A7186" s="462">
        <v>101883</v>
      </c>
      <c r="B7186" s="276" t="s">
        <v>7169</v>
      </c>
      <c r="C7186" s="462" t="s">
        <v>27</v>
      </c>
      <c r="D7186" s="463">
        <v>1700000</v>
      </c>
    </row>
    <row r="7187" spans="1:4">
      <c r="A7187" s="462">
        <v>101884</v>
      </c>
      <c r="B7187" s="276" t="s">
        <v>7170</v>
      </c>
      <c r="C7187" s="462" t="s">
        <v>27</v>
      </c>
      <c r="D7187" s="463">
        <v>100000</v>
      </c>
    </row>
    <row r="7188" spans="1:4">
      <c r="A7188" s="462">
        <v>101885</v>
      </c>
      <c r="B7188" s="276" t="s">
        <v>7171</v>
      </c>
      <c r="C7188" s="462" t="s">
        <v>27</v>
      </c>
      <c r="D7188" s="463">
        <v>13657</v>
      </c>
    </row>
    <row r="7189" spans="1:4">
      <c r="A7189" s="462">
        <v>101886</v>
      </c>
      <c r="B7189" s="276" t="s">
        <v>7172</v>
      </c>
      <c r="C7189" s="462" t="s">
        <v>27</v>
      </c>
      <c r="D7189" s="463">
        <v>8704.01</v>
      </c>
    </row>
    <row r="7190" spans="1:4">
      <c r="A7190" s="462">
        <v>101887</v>
      </c>
      <c r="B7190" s="276" t="s">
        <v>7173</v>
      </c>
      <c r="C7190" s="462" t="s">
        <v>27</v>
      </c>
      <c r="D7190" s="463">
        <v>6638.71</v>
      </c>
    </row>
    <row r="7191" spans="1:4">
      <c r="A7191" s="462">
        <v>101888</v>
      </c>
      <c r="B7191" s="276" t="s">
        <v>7174</v>
      </c>
      <c r="C7191" s="462" t="s">
        <v>27</v>
      </c>
      <c r="D7191" s="463">
        <v>60000</v>
      </c>
    </row>
    <row r="7192" spans="1:4">
      <c r="A7192" s="462">
        <v>101889</v>
      </c>
      <c r="B7192" s="276" t="s">
        <v>7175</v>
      </c>
      <c r="C7192" s="462" t="s">
        <v>27</v>
      </c>
      <c r="D7192" s="463">
        <v>16900000</v>
      </c>
    </row>
    <row r="7193" spans="1:4">
      <c r="A7193" s="462">
        <v>101890</v>
      </c>
      <c r="B7193" s="276" t="s">
        <v>7176</v>
      </c>
      <c r="C7193" s="462" t="s">
        <v>27</v>
      </c>
      <c r="D7193" s="463">
        <v>179624.79</v>
      </c>
    </row>
    <row r="7194" spans="1:4">
      <c r="A7194" s="462">
        <v>101891</v>
      </c>
      <c r="B7194" s="276" t="s">
        <v>7177</v>
      </c>
      <c r="C7194" s="462" t="s">
        <v>27</v>
      </c>
      <c r="D7194" s="463">
        <v>105900480</v>
      </c>
    </row>
    <row r="7195" spans="1:4">
      <c r="A7195" s="462">
        <v>101892</v>
      </c>
      <c r="B7195" s="276" t="s">
        <v>7178</v>
      </c>
      <c r="C7195" s="462" t="s">
        <v>27</v>
      </c>
      <c r="D7195" s="463">
        <v>24452715</v>
      </c>
    </row>
    <row r="7196" spans="1:4">
      <c r="A7196" s="462">
        <v>101893</v>
      </c>
      <c r="B7196" s="276" t="s">
        <v>7179</v>
      </c>
      <c r="C7196" s="462" t="s">
        <v>27</v>
      </c>
      <c r="D7196" s="463">
        <v>1211000</v>
      </c>
    </row>
    <row r="7197" spans="1:4">
      <c r="A7197" s="462">
        <v>101894</v>
      </c>
      <c r="B7197" s="276" t="s">
        <v>7180</v>
      </c>
      <c r="C7197" s="462" t="s">
        <v>27</v>
      </c>
      <c r="D7197" s="463">
        <v>83339</v>
      </c>
    </row>
    <row r="7198" spans="1:4">
      <c r="A7198" s="462">
        <v>101895</v>
      </c>
      <c r="B7198" s="276" t="s">
        <v>7181</v>
      </c>
      <c r="C7198" s="462" t="s">
        <v>27</v>
      </c>
      <c r="D7198" s="463">
        <v>81249999.989999995</v>
      </c>
    </row>
    <row r="7199" spans="1:4">
      <c r="A7199" s="462">
        <v>101896</v>
      </c>
      <c r="B7199" s="276" t="s">
        <v>7182</v>
      </c>
      <c r="C7199" s="462" t="s">
        <v>27</v>
      </c>
      <c r="D7199" s="463">
        <v>4900000</v>
      </c>
    </row>
    <row r="7200" spans="1:4">
      <c r="A7200" s="462">
        <v>101897</v>
      </c>
      <c r="B7200" s="276" t="s">
        <v>7183</v>
      </c>
      <c r="C7200" s="462" t="s">
        <v>27</v>
      </c>
      <c r="D7200" s="463">
        <v>450000</v>
      </c>
    </row>
    <row r="7201" spans="1:4">
      <c r="A7201" s="462">
        <v>101898</v>
      </c>
      <c r="B7201" s="276" t="s">
        <v>7184</v>
      </c>
      <c r="C7201" s="462" t="s">
        <v>27</v>
      </c>
      <c r="D7201" s="463">
        <v>16000000</v>
      </c>
    </row>
    <row r="7202" spans="1:4">
      <c r="A7202" s="462">
        <v>101899</v>
      </c>
      <c r="B7202" s="276" t="s">
        <v>7185</v>
      </c>
      <c r="C7202" s="462" t="s">
        <v>27</v>
      </c>
      <c r="D7202" s="463">
        <v>3200000</v>
      </c>
    </row>
    <row r="7203" spans="1:4">
      <c r="A7203" s="462">
        <v>101900</v>
      </c>
      <c r="B7203" s="276" t="s">
        <v>7186</v>
      </c>
      <c r="C7203" s="462" t="s">
        <v>27</v>
      </c>
      <c r="D7203" s="463">
        <v>14786</v>
      </c>
    </row>
    <row r="7204" spans="1:4">
      <c r="A7204" s="462">
        <v>101901</v>
      </c>
      <c r="B7204" s="276" t="s">
        <v>7187</v>
      </c>
      <c r="C7204" s="462" t="s">
        <v>44</v>
      </c>
      <c r="D7204" s="463">
        <v>169158</v>
      </c>
    </row>
    <row r="7205" spans="1:4">
      <c r="A7205" s="462">
        <v>101902</v>
      </c>
      <c r="B7205" s="276" t="s">
        <v>7188</v>
      </c>
      <c r="C7205" s="462" t="s">
        <v>30</v>
      </c>
      <c r="D7205" s="463">
        <v>120000</v>
      </c>
    </row>
    <row r="7206" spans="1:4">
      <c r="A7206" s="462">
        <v>101903</v>
      </c>
      <c r="B7206" s="276" t="s">
        <v>7189</v>
      </c>
      <c r="C7206" s="462" t="s">
        <v>253</v>
      </c>
      <c r="D7206" s="463">
        <v>142825</v>
      </c>
    </row>
    <row r="7207" spans="1:4">
      <c r="A7207" s="462">
        <v>101904</v>
      </c>
      <c r="B7207" s="276" t="s">
        <v>7190</v>
      </c>
      <c r="C7207" s="462" t="s">
        <v>27</v>
      </c>
      <c r="D7207" s="463">
        <v>245147</v>
      </c>
    </row>
    <row r="7208" spans="1:4">
      <c r="A7208" s="462">
        <v>101905</v>
      </c>
      <c r="B7208" s="276" t="s">
        <v>7191</v>
      </c>
      <c r="C7208" s="462" t="s">
        <v>27</v>
      </c>
      <c r="D7208" s="463">
        <v>17547740</v>
      </c>
    </row>
    <row r="7209" spans="1:4">
      <c r="A7209" s="462">
        <v>101906</v>
      </c>
      <c r="B7209" s="276" t="s">
        <v>7192</v>
      </c>
      <c r="C7209" s="462" t="s">
        <v>27</v>
      </c>
      <c r="D7209" s="463">
        <v>2059822</v>
      </c>
    </row>
    <row r="7210" spans="1:4">
      <c r="A7210" s="462">
        <v>101907</v>
      </c>
      <c r="B7210" s="276" t="s">
        <v>7193</v>
      </c>
      <c r="C7210" s="462" t="s">
        <v>27</v>
      </c>
      <c r="D7210" s="463">
        <v>83941.01</v>
      </c>
    </row>
    <row r="7211" spans="1:4">
      <c r="A7211" s="462">
        <v>101908</v>
      </c>
      <c r="B7211" s="276" t="s">
        <v>7194</v>
      </c>
      <c r="C7211" s="462" t="s">
        <v>27</v>
      </c>
      <c r="D7211" s="463">
        <v>58523</v>
      </c>
    </row>
    <row r="7212" spans="1:4">
      <c r="A7212" s="462">
        <v>101909</v>
      </c>
      <c r="B7212" s="276" t="s">
        <v>7195</v>
      </c>
      <c r="C7212" s="462" t="s">
        <v>27</v>
      </c>
      <c r="D7212" s="463">
        <v>2428657.0099999998</v>
      </c>
    </row>
    <row r="7213" spans="1:4">
      <c r="A7213" s="462">
        <v>101910</v>
      </c>
      <c r="B7213" s="276" t="s">
        <v>7196</v>
      </c>
      <c r="C7213" s="462" t="s">
        <v>30</v>
      </c>
      <c r="D7213" s="463">
        <v>1331</v>
      </c>
    </row>
    <row r="7214" spans="1:4">
      <c r="A7214" s="462">
        <v>101911</v>
      </c>
      <c r="B7214" s="276" t="s">
        <v>7197</v>
      </c>
      <c r="C7214" s="462" t="s">
        <v>30</v>
      </c>
      <c r="D7214" s="463">
        <v>3225.99</v>
      </c>
    </row>
    <row r="7215" spans="1:4">
      <c r="A7215" s="462">
        <v>101913</v>
      </c>
      <c r="B7215" s="276" t="s">
        <v>7198</v>
      </c>
      <c r="C7215" s="462" t="s">
        <v>27</v>
      </c>
      <c r="D7215" s="463">
        <v>10127</v>
      </c>
    </row>
    <row r="7216" spans="1:4">
      <c r="A7216" s="462">
        <v>101914</v>
      </c>
      <c r="B7216" s="276" t="s">
        <v>7199</v>
      </c>
      <c r="C7216" s="462" t="s">
        <v>27</v>
      </c>
      <c r="D7216" s="463">
        <v>736796736</v>
      </c>
    </row>
    <row r="7217" spans="1:4">
      <c r="A7217" s="462">
        <v>101915</v>
      </c>
      <c r="B7217" s="276" t="s">
        <v>7200</v>
      </c>
      <c r="C7217" s="462" t="s">
        <v>44</v>
      </c>
      <c r="D7217" s="463">
        <v>0</v>
      </c>
    </row>
    <row r="7218" spans="1:4">
      <c r="A7218" s="462">
        <v>101916</v>
      </c>
      <c r="B7218" s="276" t="s">
        <v>7201</v>
      </c>
      <c r="C7218" s="462" t="s">
        <v>32</v>
      </c>
      <c r="D7218" s="463">
        <v>8333</v>
      </c>
    </row>
    <row r="7219" spans="1:4">
      <c r="A7219" s="462">
        <v>101917</v>
      </c>
      <c r="B7219" s="276" t="s">
        <v>7202</v>
      </c>
      <c r="C7219" s="462" t="s">
        <v>27</v>
      </c>
      <c r="D7219" s="463">
        <v>839214</v>
      </c>
    </row>
    <row r="7220" spans="1:4">
      <c r="A7220" s="462">
        <v>101918</v>
      </c>
      <c r="B7220" s="276" t="s">
        <v>7203</v>
      </c>
      <c r="C7220" s="462" t="s">
        <v>27</v>
      </c>
      <c r="D7220" s="463">
        <v>18800</v>
      </c>
    </row>
    <row r="7221" spans="1:4">
      <c r="A7221" s="462">
        <v>101919</v>
      </c>
      <c r="B7221" s="276" t="s">
        <v>7204</v>
      </c>
      <c r="C7221" s="462" t="s">
        <v>27</v>
      </c>
      <c r="D7221" s="463">
        <v>31492.01</v>
      </c>
    </row>
    <row r="7222" spans="1:4">
      <c r="A7222" s="462">
        <v>101920</v>
      </c>
      <c r="B7222" s="276" t="s">
        <v>7205</v>
      </c>
      <c r="C7222" s="462" t="s">
        <v>27</v>
      </c>
      <c r="D7222" s="463">
        <v>54200</v>
      </c>
    </row>
    <row r="7223" spans="1:4">
      <c r="A7223" s="462">
        <v>101921</v>
      </c>
      <c r="B7223" s="276" t="s">
        <v>7206</v>
      </c>
      <c r="C7223" s="462" t="s">
        <v>27</v>
      </c>
      <c r="D7223" s="463">
        <v>125205.01</v>
      </c>
    </row>
    <row r="7224" spans="1:4">
      <c r="A7224" s="462">
        <v>101922</v>
      </c>
      <c r="B7224" s="276" t="s">
        <v>7207</v>
      </c>
      <c r="C7224" s="462" t="s">
        <v>27</v>
      </c>
      <c r="D7224" s="463">
        <v>357181006</v>
      </c>
    </row>
    <row r="7225" spans="1:4">
      <c r="A7225" s="462">
        <v>101923</v>
      </c>
      <c r="B7225" s="276" t="s">
        <v>7208</v>
      </c>
      <c r="C7225" s="462" t="s">
        <v>44</v>
      </c>
      <c r="D7225" s="463">
        <v>1244984</v>
      </c>
    </row>
    <row r="7226" spans="1:4">
      <c r="A7226" s="462">
        <v>101924</v>
      </c>
      <c r="B7226" s="276" t="s">
        <v>7209</v>
      </c>
      <c r="C7226" s="462" t="s">
        <v>44</v>
      </c>
      <c r="D7226" s="463">
        <v>1395431</v>
      </c>
    </row>
    <row r="7227" spans="1:4">
      <c r="A7227" s="462">
        <v>101925</v>
      </c>
      <c r="B7227" s="276" t="s">
        <v>7210</v>
      </c>
      <c r="C7227" s="462" t="s">
        <v>44</v>
      </c>
      <c r="D7227" s="463">
        <v>1395431</v>
      </c>
    </row>
    <row r="7228" spans="1:4">
      <c r="A7228" s="462">
        <v>101926</v>
      </c>
      <c r="B7228" s="276" t="s">
        <v>7211</v>
      </c>
      <c r="C7228" s="462" t="s">
        <v>27</v>
      </c>
      <c r="D7228" s="463">
        <v>140013997</v>
      </c>
    </row>
    <row r="7229" spans="1:4">
      <c r="A7229" s="462">
        <v>101927</v>
      </c>
      <c r="B7229" s="276" t="s">
        <v>7212</v>
      </c>
      <c r="C7229" s="462" t="s">
        <v>44</v>
      </c>
      <c r="D7229" s="463">
        <v>1395431</v>
      </c>
    </row>
    <row r="7230" spans="1:4">
      <c r="A7230" s="462">
        <v>101928</v>
      </c>
      <c r="B7230" s="276" t="s">
        <v>7213</v>
      </c>
      <c r="C7230" s="462" t="s">
        <v>44</v>
      </c>
      <c r="D7230" s="463">
        <v>1395431</v>
      </c>
    </row>
    <row r="7231" spans="1:4">
      <c r="A7231" s="462">
        <v>101929</v>
      </c>
      <c r="B7231" s="276" t="s">
        <v>7214</v>
      </c>
      <c r="C7231" s="462" t="s">
        <v>44</v>
      </c>
      <c r="D7231" s="463">
        <v>1395431</v>
      </c>
    </row>
    <row r="7232" spans="1:4">
      <c r="A7232" s="462">
        <v>101930</v>
      </c>
      <c r="B7232" s="276" t="s">
        <v>7215</v>
      </c>
      <c r="C7232" s="462" t="s">
        <v>44</v>
      </c>
      <c r="D7232" s="463">
        <v>1395431</v>
      </c>
    </row>
    <row r="7233" spans="1:4">
      <c r="A7233" s="462">
        <v>101931</v>
      </c>
      <c r="B7233" s="276" t="s">
        <v>7216</v>
      </c>
      <c r="C7233" s="462" t="s">
        <v>44</v>
      </c>
      <c r="D7233" s="463">
        <v>1395431</v>
      </c>
    </row>
    <row r="7234" spans="1:4">
      <c r="A7234" s="462">
        <v>101932</v>
      </c>
      <c r="B7234" s="276" t="s">
        <v>7217</v>
      </c>
      <c r="C7234" s="462" t="s">
        <v>44</v>
      </c>
      <c r="D7234" s="463">
        <v>1395431</v>
      </c>
    </row>
    <row r="7235" spans="1:4">
      <c r="A7235" s="462">
        <v>101933</v>
      </c>
      <c r="B7235" s="276" t="s">
        <v>7218</v>
      </c>
      <c r="C7235" s="462" t="s">
        <v>27</v>
      </c>
      <c r="D7235" s="463">
        <v>603778000</v>
      </c>
    </row>
    <row r="7236" spans="1:4">
      <c r="A7236" s="462">
        <v>101934</v>
      </c>
      <c r="B7236" s="276" t="s">
        <v>7219</v>
      </c>
      <c r="C7236" s="462" t="s">
        <v>44</v>
      </c>
      <c r="D7236" s="463">
        <v>1421258</v>
      </c>
    </row>
    <row r="7237" spans="1:4">
      <c r="A7237" s="462">
        <v>101935</v>
      </c>
      <c r="B7237" s="276" t="s">
        <v>7220</v>
      </c>
      <c r="C7237" s="462" t="s">
        <v>44</v>
      </c>
      <c r="D7237" s="463">
        <v>1408054.01</v>
      </c>
    </row>
    <row r="7238" spans="1:4">
      <c r="A7238" s="462">
        <v>101936</v>
      </c>
      <c r="B7238" s="276" t="s">
        <v>7221</v>
      </c>
      <c r="C7238" s="462" t="s">
        <v>44</v>
      </c>
      <c r="D7238" s="463">
        <v>1410486</v>
      </c>
    </row>
    <row r="7239" spans="1:4">
      <c r="A7239" s="462">
        <v>101937</v>
      </c>
      <c r="B7239" s="276" t="s">
        <v>7222</v>
      </c>
      <c r="C7239" s="462" t="s">
        <v>44</v>
      </c>
      <c r="D7239" s="463">
        <v>1206445</v>
      </c>
    </row>
    <row r="7240" spans="1:4">
      <c r="A7240" s="462">
        <v>101938</v>
      </c>
      <c r="B7240" s="276" t="s">
        <v>7223</v>
      </c>
      <c r="C7240" s="462" t="s">
        <v>44</v>
      </c>
      <c r="D7240" s="463">
        <v>1552028</v>
      </c>
    </row>
    <row r="7241" spans="1:4">
      <c r="A7241" s="462">
        <v>101939</v>
      </c>
      <c r="B7241" s="276" t="s">
        <v>7224</v>
      </c>
      <c r="C7241" s="462" t="s">
        <v>44</v>
      </c>
      <c r="D7241" s="463">
        <v>842290</v>
      </c>
    </row>
    <row r="7242" spans="1:4">
      <c r="A7242" s="462">
        <v>101940</v>
      </c>
      <c r="B7242" s="276" t="s">
        <v>7225</v>
      </c>
      <c r="C7242" s="462" t="s">
        <v>44</v>
      </c>
      <c r="D7242" s="463">
        <v>986803</v>
      </c>
    </row>
    <row r="7243" spans="1:4">
      <c r="A7243" s="462">
        <v>101941</v>
      </c>
      <c r="B7243" s="276" t="s">
        <v>7226</v>
      </c>
      <c r="C7243" s="462" t="s">
        <v>44</v>
      </c>
      <c r="D7243" s="463">
        <v>1140935</v>
      </c>
    </row>
    <row r="7244" spans="1:4">
      <c r="A7244" s="462">
        <v>101942</v>
      </c>
      <c r="B7244" s="276" t="s">
        <v>7227</v>
      </c>
      <c r="C7244" s="462" t="s">
        <v>44</v>
      </c>
      <c r="D7244" s="463">
        <v>842290</v>
      </c>
    </row>
    <row r="7245" spans="1:4">
      <c r="A7245" s="462">
        <v>101943</v>
      </c>
      <c r="B7245" s="276" t="s">
        <v>7228</v>
      </c>
      <c r="C7245" s="462" t="s">
        <v>44</v>
      </c>
      <c r="D7245" s="463">
        <v>1160701</v>
      </c>
    </row>
    <row r="7246" spans="1:4">
      <c r="A7246" s="462">
        <v>101944</v>
      </c>
      <c r="B7246" s="276" t="s">
        <v>7229</v>
      </c>
      <c r="C7246" s="462" t="s">
        <v>44</v>
      </c>
      <c r="D7246" s="463">
        <v>1280112</v>
      </c>
    </row>
    <row r="7247" spans="1:4">
      <c r="A7247" s="462">
        <v>101945</v>
      </c>
      <c r="B7247" s="276" t="s">
        <v>7230</v>
      </c>
      <c r="C7247" s="462" t="s">
        <v>44</v>
      </c>
      <c r="D7247" s="463">
        <v>1306764</v>
      </c>
    </row>
    <row r="7248" spans="1:4">
      <c r="A7248" s="462">
        <v>101946</v>
      </c>
      <c r="B7248" s="276" t="s">
        <v>7231</v>
      </c>
      <c r="C7248" s="462" t="s">
        <v>30</v>
      </c>
      <c r="D7248" s="463">
        <v>16168.01</v>
      </c>
    </row>
    <row r="7249" spans="1:4">
      <c r="A7249" s="462">
        <v>101947</v>
      </c>
      <c r="B7249" s="276" t="s">
        <v>7232</v>
      </c>
      <c r="C7249" s="462" t="s">
        <v>44</v>
      </c>
      <c r="D7249" s="463">
        <v>1521980</v>
      </c>
    </row>
    <row r="7250" spans="1:4">
      <c r="A7250" s="462">
        <v>101948</v>
      </c>
      <c r="B7250" s="276" t="s">
        <v>7233</v>
      </c>
      <c r="C7250" s="462" t="s">
        <v>44</v>
      </c>
      <c r="D7250" s="463">
        <v>1306764</v>
      </c>
    </row>
    <row r="7251" spans="1:4">
      <c r="A7251" s="462">
        <v>101949</v>
      </c>
      <c r="B7251" s="276" t="s">
        <v>7234</v>
      </c>
      <c r="C7251" s="462" t="s">
        <v>44</v>
      </c>
      <c r="D7251" s="463">
        <v>1065390.99</v>
      </c>
    </row>
    <row r="7252" spans="1:4">
      <c r="A7252" s="462">
        <v>101950</v>
      </c>
      <c r="B7252" s="276" t="s">
        <v>7235</v>
      </c>
      <c r="C7252" s="462" t="s">
        <v>44</v>
      </c>
      <c r="D7252" s="463">
        <v>1442021</v>
      </c>
    </row>
    <row r="7253" spans="1:4">
      <c r="A7253" s="462">
        <v>101951</v>
      </c>
      <c r="B7253" s="276" t="s">
        <v>7236</v>
      </c>
      <c r="C7253" s="462" t="s">
        <v>44</v>
      </c>
      <c r="D7253" s="463">
        <v>1279007</v>
      </c>
    </row>
    <row r="7254" spans="1:4">
      <c r="A7254" s="462">
        <v>101952</v>
      </c>
      <c r="B7254" s="276" t="s">
        <v>7237</v>
      </c>
      <c r="C7254" s="462" t="s">
        <v>44</v>
      </c>
      <c r="D7254" s="463">
        <v>1103479</v>
      </c>
    </row>
    <row r="7255" spans="1:4">
      <c r="A7255" s="462">
        <v>101953</v>
      </c>
      <c r="B7255" s="276" t="s">
        <v>7238</v>
      </c>
      <c r="C7255" s="462" t="s">
        <v>44</v>
      </c>
      <c r="D7255" s="463">
        <v>1154812</v>
      </c>
    </row>
    <row r="7256" spans="1:4">
      <c r="A7256" s="462">
        <v>101954</v>
      </c>
      <c r="B7256" s="276" t="s">
        <v>7239</v>
      </c>
      <c r="C7256" s="462" t="s">
        <v>44</v>
      </c>
      <c r="D7256" s="463">
        <v>1103479</v>
      </c>
    </row>
    <row r="7257" spans="1:4">
      <c r="A7257" s="462">
        <v>101955</v>
      </c>
      <c r="B7257" s="276" t="s">
        <v>7240</v>
      </c>
      <c r="C7257" s="462" t="s">
        <v>44</v>
      </c>
      <c r="D7257" s="463">
        <v>914546</v>
      </c>
    </row>
    <row r="7258" spans="1:4">
      <c r="A7258" s="462">
        <v>101956</v>
      </c>
      <c r="B7258" s="276" t="s">
        <v>7241</v>
      </c>
      <c r="C7258" s="462" t="s">
        <v>44</v>
      </c>
      <c r="D7258" s="463">
        <v>1103479</v>
      </c>
    </row>
    <row r="7259" spans="1:4">
      <c r="A7259" s="462">
        <v>101957</v>
      </c>
      <c r="B7259" s="276" t="s">
        <v>7242</v>
      </c>
      <c r="C7259" s="462" t="s">
        <v>44</v>
      </c>
      <c r="D7259" s="463">
        <v>1283284</v>
      </c>
    </row>
    <row r="7260" spans="1:4">
      <c r="A7260" s="462">
        <v>101958</v>
      </c>
      <c r="B7260" s="276" t="s">
        <v>7243</v>
      </c>
      <c r="C7260" s="462" t="s">
        <v>44</v>
      </c>
      <c r="D7260" s="463">
        <v>797129</v>
      </c>
    </row>
    <row r="7261" spans="1:4">
      <c r="A7261" s="462">
        <v>101959</v>
      </c>
      <c r="B7261" s="276" t="s">
        <v>7244</v>
      </c>
      <c r="C7261" s="462" t="s">
        <v>44</v>
      </c>
      <c r="D7261" s="463">
        <v>1325363</v>
      </c>
    </row>
    <row r="7262" spans="1:4">
      <c r="A7262" s="462">
        <v>101960</v>
      </c>
      <c r="B7262" s="276" t="s">
        <v>7245</v>
      </c>
      <c r="C7262" s="462" t="s">
        <v>44</v>
      </c>
      <c r="D7262" s="463">
        <v>1144039</v>
      </c>
    </row>
    <row r="7263" spans="1:4">
      <c r="A7263" s="462">
        <v>101961</v>
      </c>
      <c r="B7263" s="276" t="s">
        <v>7246</v>
      </c>
      <c r="C7263" s="462" t="s">
        <v>44</v>
      </c>
      <c r="D7263" s="463">
        <v>938015</v>
      </c>
    </row>
    <row r="7264" spans="1:4">
      <c r="A7264" s="462">
        <v>101962</v>
      </c>
      <c r="B7264" s="276" t="s">
        <v>7247</v>
      </c>
      <c r="C7264" s="462" t="s">
        <v>44</v>
      </c>
      <c r="D7264" s="463">
        <v>1141607</v>
      </c>
    </row>
    <row r="7265" spans="1:4">
      <c r="A7265" s="462">
        <v>101963</v>
      </c>
      <c r="B7265" s="276" t="s">
        <v>7248</v>
      </c>
      <c r="C7265" s="462" t="s">
        <v>44</v>
      </c>
      <c r="D7265" s="463">
        <v>1552028</v>
      </c>
    </row>
    <row r="7266" spans="1:4">
      <c r="A7266" s="462">
        <v>101964</v>
      </c>
      <c r="B7266" s="276" t="s">
        <v>7249</v>
      </c>
      <c r="C7266" s="462" t="s">
        <v>44</v>
      </c>
      <c r="D7266" s="463">
        <v>1229844</v>
      </c>
    </row>
    <row r="7267" spans="1:4">
      <c r="A7267" s="462">
        <v>101965</v>
      </c>
      <c r="B7267" s="276" t="s">
        <v>7250</v>
      </c>
      <c r="C7267" s="462" t="s">
        <v>44</v>
      </c>
      <c r="D7267" s="463">
        <v>914546</v>
      </c>
    </row>
    <row r="7268" spans="1:4">
      <c r="A7268" s="462">
        <v>101966</v>
      </c>
      <c r="B7268" s="276" t="s">
        <v>7251</v>
      </c>
      <c r="C7268" s="462" t="s">
        <v>44</v>
      </c>
      <c r="D7268" s="463">
        <v>1126228.99</v>
      </c>
    </row>
    <row r="7269" spans="1:4">
      <c r="A7269" s="462">
        <v>101967</v>
      </c>
      <c r="B7269" s="276" t="s">
        <v>7252</v>
      </c>
      <c r="C7269" s="462" t="s">
        <v>44</v>
      </c>
      <c r="D7269" s="463">
        <v>1328904</v>
      </c>
    </row>
    <row r="7270" spans="1:4">
      <c r="A7270" s="462">
        <v>101968</v>
      </c>
      <c r="B7270" s="276" t="s">
        <v>7253</v>
      </c>
      <c r="C7270" s="462" t="s">
        <v>44</v>
      </c>
      <c r="D7270" s="463">
        <v>1220809</v>
      </c>
    </row>
    <row r="7271" spans="1:4">
      <c r="A7271" s="462">
        <v>101969</v>
      </c>
      <c r="B7271" s="276" t="s">
        <v>7254</v>
      </c>
      <c r="C7271" s="462" t="s">
        <v>44</v>
      </c>
      <c r="D7271" s="463">
        <v>1213453</v>
      </c>
    </row>
    <row r="7272" spans="1:4">
      <c r="A7272" s="462">
        <v>101970</v>
      </c>
      <c r="B7272" s="276" t="s">
        <v>7255</v>
      </c>
      <c r="C7272" s="462" t="s">
        <v>44</v>
      </c>
      <c r="D7272" s="463">
        <v>1189289</v>
      </c>
    </row>
    <row r="7273" spans="1:4">
      <c r="A7273" s="462">
        <v>101971</v>
      </c>
      <c r="B7273" s="276" t="s">
        <v>7256</v>
      </c>
      <c r="C7273" s="462" t="s">
        <v>44</v>
      </c>
      <c r="D7273" s="463">
        <v>1137878</v>
      </c>
    </row>
    <row r="7274" spans="1:4">
      <c r="A7274" s="462">
        <v>101972</v>
      </c>
      <c r="B7274" s="276" t="s">
        <v>7257</v>
      </c>
      <c r="C7274" s="462" t="s">
        <v>44</v>
      </c>
      <c r="D7274" s="463">
        <v>1122784</v>
      </c>
    </row>
    <row r="7275" spans="1:4">
      <c r="A7275" s="462">
        <v>101973</v>
      </c>
      <c r="B7275" s="276" t="s">
        <v>7258</v>
      </c>
      <c r="C7275" s="462" t="s">
        <v>44</v>
      </c>
      <c r="D7275" s="463">
        <v>1313489</v>
      </c>
    </row>
    <row r="7276" spans="1:4">
      <c r="A7276" s="462">
        <v>101974</v>
      </c>
      <c r="B7276" s="276" t="s">
        <v>7259</v>
      </c>
      <c r="C7276" s="462" t="s">
        <v>44</v>
      </c>
      <c r="D7276" s="463">
        <v>666711.99</v>
      </c>
    </row>
    <row r="7277" spans="1:4">
      <c r="A7277" s="462">
        <v>101975</v>
      </c>
      <c r="B7277" s="276" t="s">
        <v>7260</v>
      </c>
      <c r="C7277" s="462" t="s">
        <v>44</v>
      </c>
      <c r="D7277" s="463">
        <v>666711.99</v>
      </c>
    </row>
    <row r="7278" spans="1:4">
      <c r="A7278" s="462">
        <v>101976</v>
      </c>
      <c r="B7278" s="276" t="s">
        <v>7261</v>
      </c>
      <c r="C7278" s="462" t="s">
        <v>44</v>
      </c>
      <c r="D7278" s="463">
        <v>1071989</v>
      </c>
    </row>
    <row r="7279" spans="1:4">
      <c r="A7279" s="462">
        <v>101977</v>
      </c>
      <c r="B7279" s="276" t="s">
        <v>7262</v>
      </c>
      <c r="C7279" s="462" t="s">
        <v>44</v>
      </c>
      <c r="D7279" s="463">
        <v>666711.99</v>
      </c>
    </row>
    <row r="7280" spans="1:4">
      <c r="A7280" s="462">
        <v>101978</v>
      </c>
      <c r="B7280" s="276" t="s">
        <v>7263</v>
      </c>
      <c r="C7280" s="462" t="s">
        <v>44</v>
      </c>
      <c r="D7280" s="463">
        <v>666711.99</v>
      </c>
    </row>
    <row r="7281" spans="1:4">
      <c r="A7281" s="462">
        <v>101979</v>
      </c>
      <c r="B7281" s="276" t="s">
        <v>7264</v>
      </c>
      <c r="C7281" s="462" t="s">
        <v>44</v>
      </c>
      <c r="D7281" s="463">
        <v>937674.99</v>
      </c>
    </row>
    <row r="7282" spans="1:4">
      <c r="A7282" s="462">
        <v>101980</v>
      </c>
      <c r="B7282" s="276" t="s">
        <v>7265</v>
      </c>
      <c r="C7282" s="462" t="s">
        <v>44</v>
      </c>
      <c r="D7282" s="463">
        <v>937674.99</v>
      </c>
    </row>
    <row r="7283" spans="1:4">
      <c r="A7283" s="462">
        <v>101981</v>
      </c>
      <c r="B7283" s="276" t="s">
        <v>7266</v>
      </c>
      <c r="C7283" s="462" t="s">
        <v>44</v>
      </c>
      <c r="D7283" s="463">
        <v>937674.99</v>
      </c>
    </row>
    <row r="7284" spans="1:4">
      <c r="A7284" s="462">
        <v>101982</v>
      </c>
      <c r="B7284" s="276" t="s">
        <v>7267</v>
      </c>
      <c r="C7284" s="462" t="s">
        <v>27</v>
      </c>
      <c r="D7284" s="463">
        <v>1676779</v>
      </c>
    </row>
    <row r="7285" spans="1:4">
      <c r="A7285" s="462">
        <v>101983</v>
      </c>
      <c r="B7285" s="276" t="s">
        <v>7268</v>
      </c>
      <c r="C7285" s="462" t="s">
        <v>44</v>
      </c>
      <c r="D7285" s="463">
        <v>937674.99</v>
      </c>
    </row>
    <row r="7286" spans="1:4">
      <c r="A7286" s="462">
        <v>101984</v>
      </c>
      <c r="B7286" s="276" t="s">
        <v>7269</v>
      </c>
      <c r="C7286" s="462" t="s">
        <v>44</v>
      </c>
      <c r="D7286" s="463">
        <v>937674.99</v>
      </c>
    </row>
    <row r="7287" spans="1:4">
      <c r="A7287" s="462">
        <v>101985</v>
      </c>
      <c r="B7287" s="276" t="s">
        <v>7270</v>
      </c>
      <c r="C7287" s="462" t="s">
        <v>44</v>
      </c>
      <c r="D7287" s="463">
        <v>937674.99</v>
      </c>
    </row>
    <row r="7288" spans="1:4">
      <c r="A7288" s="462">
        <v>101986</v>
      </c>
      <c r="B7288" s="276" t="s">
        <v>7271</v>
      </c>
      <c r="C7288" s="462" t="s">
        <v>44</v>
      </c>
      <c r="D7288" s="463">
        <v>1092689</v>
      </c>
    </row>
    <row r="7289" spans="1:4">
      <c r="A7289" s="462">
        <v>101987</v>
      </c>
      <c r="B7289" s="276" t="s">
        <v>7272</v>
      </c>
      <c r="C7289" s="462" t="s">
        <v>44</v>
      </c>
      <c r="D7289" s="463">
        <v>2996.77</v>
      </c>
    </row>
    <row r="7290" spans="1:4">
      <c r="A7290" s="462">
        <v>101988</v>
      </c>
      <c r="B7290" s="276" t="s">
        <v>7273</v>
      </c>
      <c r="C7290" s="462" t="s">
        <v>44</v>
      </c>
      <c r="D7290" s="463">
        <v>1092689</v>
      </c>
    </row>
    <row r="7291" spans="1:4">
      <c r="A7291" s="462">
        <v>101989</v>
      </c>
      <c r="B7291" s="276" t="s">
        <v>7274</v>
      </c>
      <c r="C7291" s="462" t="s">
        <v>44</v>
      </c>
      <c r="D7291" s="463">
        <v>1092689</v>
      </c>
    </row>
    <row r="7292" spans="1:4">
      <c r="A7292" s="462">
        <v>101990</v>
      </c>
      <c r="B7292" s="276" t="s">
        <v>7275</v>
      </c>
      <c r="C7292" s="462" t="s">
        <v>44</v>
      </c>
      <c r="D7292" s="463">
        <v>1389230</v>
      </c>
    </row>
    <row r="7293" spans="1:4">
      <c r="A7293" s="462">
        <v>101991</v>
      </c>
      <c r="B7293" s="276" t="s">
        <v>7276</v>
      </c>
      <c r="C7293" s="462" t="s">
        <v>44</v>
      </c>
      <c r="D7293" s="463">
        <v>1122784</v>
      </c>
    </row>
    <row r="7294" spans="1:4">
      <c r="A7294" s="462">
        <v>101992</v>
      </c>
      <c r="B7294" s="276" t="s">
        <v>7277</v>
      </c>
      <c r="C7294" s="462" t="s">
        <v>44</v>
      </c>
      <c r="D7294" s="463">
        <v>798007</v>
      </c>
    </row>
    <row r="7295" spans="1:4">
      <c r="A7295" s="462">
        <v>101993</v>
      </c>
      <c r="B7295" s="276" t="s">
        <v>7278</v>
      </c>
      <c r="C7295" s="462" t="s">
        <v>44</v>
      </c>
      <c r="D7295" s="463">
        <v>1214725</v>
      </c>
    </row>
    <row r="7296" spans="1:4">
      <c r="A7296" s="462">
        <v>101994</v>
      </c>
      <c r="B7296" s="276" t="s">
        <v>7279</v>
      </c>
      <c r="C7296" s="462" t="s">
        <v>44</v>
      </c>
      <c r="D7296" s="463">
        <v>821818</v>
      </c>
    </row>
    <row r="7297" spans="1:4">
      <c r="A7297" s="462">
        <v>101995</v>
      </c>
      <c r="B7297" s="276" t="s">
        <v>7280</v>
      </c>
      <c r="C7297" s="462" t="s">
        <v>44</v>
      </c>
      <c r="D7297" s="463">
        <v>1522912</v>
      </c>
    </row>
    <row r="7298" spans="1:4">
      <c r="A7298" s="462">
        <v>101996</v>
      </c>
      <c r="B7298" s="276" t="s">
        <v>7281</v>
      </c>
      <c r="C7298" s="462" t="s">
        <v>44</v>
      </c>
      <c r="D7298" s="463">
        <v>1395431</v>
      </c>
    </row>
    <row r="7299" spans="1:4">
      <c r="A7299" s="462">
        <v>101997</v>
      </c>
      <c r="B7299" s="276" t="s">
        <v>7282</v>
      </c>
      <c r="C7299" s="462" t="s">
        <v>44</v>
      </c>
      <c r="D7299" s="463">
        <v>1395431</v>
      </c>
    </row>
    <row r="7300" spans="1:4">
      <c r="A7300" s="462">
        <v>101998</v>
      </c>
      <c r="B7300" s="276" t="s">
        <v>7283</v>
      </c>
      <c r="C7300" s="462" t="s">
        <v>44</v>
      </c>
      <c r="D7300" s="463">
        <v>842290</v>
      </c>
    </row>
    <row r="7301" spans="1:4">
      <c r="A7301" s="462">
        <v>101999</v>
      </c>
      <c r="B7301" s="276" t="s">
        <v>7284</v>
      </c>
      <c r="C7301" s="462" t="s">
        <v>44</v>
      </c>
      <c r="D7301" s="463">
        <v>1073047</v>
      </c>
    </row>
    <row r="7302" spans="1:4">
      <c r="A7302" s="462">
        <v>102000</v>
      </c>
      <c r="B7302" s="276" t="s">
        <v>7285</v>
      </c>
      <c r="C7302" s="462" t="s">
        <v>44</v>
      </c>
      <c r="D7302" s="463">
        <v>1108927</v>
      </c>
    </row>
    <row r="7303" spans="1:4">
      <c r="A7303" s="462">
        <v>102001</v>
      </c>
      <c r="B7303" s="276" t="s">
        <v>7282</v>
      </c>
      <c r="C7303" s="462" t="s">
        <v>44</v>
      </c>
      <c r="D7303" s="463">
        <v>1395431</v>
      </c>
    </row>
    <row r="7304" spans="1:4">
      <c r="A7304" s="462">
        <v>102002</v>
      </c>
      <c r="B7304" s="276" t="s">
        <v>7286</v>
      </c>
      <c r="C7304" s="462" t="s">
        <v>44</v>
      </c>
      <c r="D7304" s="463">
        <v>842290</v>
      </c>
    </row>
    <row r="7305" spans="1:4">
      <c r="A7305" s="462">
        <v>102003</v>
      </c>
      <c r="B7305" s="276" t="s">
        <v>7287</v>
      </c>
      <c r="C7305" s="462" t="s">
        <v>44</v>
      </c>
      <c r="D7305" s="463">
        <v>1395431</v>
      </c>
    </row>
    <row r="7306" spans="1:4">
      <c r="A7306" s="462">
        <v>102004</v>
      </c>
      <c r="B7306" s="276" t="s">
        <v>7288</v>
      </c>
      <c r="C7306" s="462" t="s">
        <v>44</v>
      </c>
      <c r="D7306" s="463">
        <v>842290</v>
      </c>
    </row>
    <row r="7307" spans="1:4">
      <c r="A7307" s="462">
        <v>102005</v>
      </c>
      <c r="B7307" s="276" t="s">
        <v>7289</v>
      </c>
      <c r="C7307" s="462" t="s">
        <v>44</v>
      </c>
      <c r="D7307" s="463">
        <v>1395431</v>
      </c>
    </row>
    <row r="7308" spans="1:4">
      <c r="A7308" s="462">
        <v>102006</v>
      </c>
      <c r="B7308" s="276" t="s">
        <v>7290</v>
      </c>
      <c r="C7308" s="462" t="s">
        <v>44</v>
      </c>
      <c r="D7308" s="463">
        <v>842290</v>
      </c>
    </row>
    <row r="7309" spans="1:4">
      <c r="A7309" s="462">
        <v>102007</v>
      </c>
      <c r="B7309" s="276" t="s">
        <v>7291</v>
      </c>
      <c r="C7309" s="462" t="s">
        <v>44</v>
      </c>
      <c r="D7309" s="463">
        <v>1395431</v>
      </c>
    </row>
    <row r="7310" spans="1:4">
      <c r="A7310" s="462">
        <v>102008</v>
      </c>
      <c r="B7310" s="276" t="s">
        <v>7292</v>
      </c>
      <c r="C7310" s="462" t="s">
        <v>44</v>
      </c>
      <c r="D7310" s="463">
        <v>1395431</v>
      </c>
    </row>
    <row r="7311" spans="1:4">
      <c r="A7311" s="462">
        <v>102009</v>
      </c>
      <c r="B7311" s="276" t="s">
        <v>7293</v>
      </c>
      <c r="C7311" s="462" t="s">
        <v>44</v>
      </c>
      <c r="D7311" s="463">
        <v>842290</v>
      </c>
    </row>
    <row r="7312" spans="1:4">
      <c r="A7312" s="462">
        <v>102010</v>
      </c>
      <c r="B7312" s="276" t="s">
        <v>7294</v>
      </c>
      <c r="C7312" s="462" t="s">
        <v>44</v>
      </c>
      <c r="D7312" s="463">
        <v>842290</v>
      </c>
    </row>
    <row r="7313" spans="1:4">
      <c r="A7313" s="462">
        <v>102011</v>
      </c>
      <c r="B7313" s="276" t="s">
        <v>7295</v>
      </c>
      <c r="C7313" s="462" t="s">
        <v>44</v>
      </c>
      <c r="D7313" s="463">
        <v>842290</v>
      </c>
    </row>
    <row r="7314" spans="1:4">
      <c r="A7314" s="462">
        <v>102012</v>
      </c>
      <c r="B7314" s="276" t="s">
        <v>7296</v>
      </c>
      <c r="C7314" s="462" t="s">
        <v>44</v>
      </c>
      <c r="D7314" s="463">
        <v>1395431</v>
      </c>
    </row>
    <row r="7315" spans="1:4">
      <c r="A7315" s="462">
        <v>102013</v>
      </c>
      <c r="B7315" s="276" t="s">
        <v>7297</v>
      </c>
      <c r="C7315" s="462" t="s">
        <v>44</v>
      </c>
      <c r="D7315" s="463">
        <v>986803</v>
      </c>
    </row>
    <row r="7316" spans="1:4">
      <c r="A7316" s="462">
        <v>102014</v>
      </c>
      <c r="B7316" s="276" t="s">
        <v>7298</v>
      </c>
      <c r="C7316" s="462" t="s">
        <v>44</v>
      </c>
      <c r="D7316" s="463">
        <v>1395431</v>
      </c>
    </row>
    <row r="7317" spans="1:4">
      <c r="A7317" s="462">
        <v>102015</v>
      </c>
      <c r="B7317" s="276" t="s">
        <v>7299</v>
      </c>
      <c r="C7317" s="462" t="s">
        <v>44</v>
      </c>
      <c r="D7317" s="463">
        <v>1395431</v>
      </c>
    </row>
    <row r="7318" spans="1:4">
      <c r="A7318" s="462">
        <v>102016</v>
      </c>
      <c r="B7318" s="276" t="s">
        <v>7300</v>
      </c>
      <c r="C7318" s="462" t="s">
        <v>44</v>
      </c>
      <c r="D7318" s="463">
        <v>1395431</v>
      </c>
    </row>
    <row r="7319" spans="1:4">
      <c r="A7319" s="462">
        <v>102017</v>
      </c>
      <c r="B7319" s="276" t="s">
        <v>7301</v>
      </c>
      <c r="C7319" s="462" t="s">
        <v>44</v>
      </c>
      <c r="D7319" s="463">
        <v>986803</v>
      </c>
    </row>
    <row r="7320" spans="1:4">
      <c r="A7320" s="462">
        <v>102018</v>
      </c>
      <c r="B7320" s="276" t="s">
        <v>7302</v>
      </c>
      <c r="C7320" s="462" t="s">
        <v>44</v>
      </c>
      <c r="D7320" s="463">
        <v>1395431</v>
      </c>
    </row>
    <row r="7321" spans="1:4">
      <c r="A7321" s="462">
        <v>102019</v>
      </c>
      <c r="B7321" s="276" t="s">
        <v>7303</v>
      </c>
      <c r="C7321" s="462" t="s">
        <v>44</v>
      </c>
      <c r="D7321" s="463">
        <v>1395431</v>
      </c>
    </row>
    <row r="7322" spans="1:4">
      <c r="A7322" s="462">
        <v>102020</v>
      </c>
      <c r="B7322" s="276" t="s">
        <v>7304</v>
      </c>
      <c r="C7322" s="462" t="s">
        <v>44</v>
      </c>
      <c r="D7322" s="463">
        <v>842290</v>
      </c>
    </row>
    <row r="7323" spans="1:4">
      <c r="A7323" s="462">
        <v>102021</v>
      </c>
      <c r="B7323" s="276" t="s">
        <v>7305</v>
      </c>
      <c r="C7323" s="462" t="s">
        <v>44</v>
      </c>
      <c r="D7323" s="463">
        <v>991831</v>
      </c>
    </row>
    <row r="7324" spans="1:4">
      <c r="A7324" s="462">
        <v>102022</v>
      </c>
      <c r="B7324" s="276" t="s">
        <v>7306</v>
      </c>
      <c r="C7324" s="462" t="s">
        <v>44</v>
      </c>
      <c r="D7324" s="463">
        <v>1395431</v>
      </c>
    </row>
    <row r="7325" spans="1:4">
      <c r="A7325" s="462">
        <v>102023</v>
      </c>
      <c r="B7325" s="276" t="s">
        <v>7307</v>
      </c>
      <c r="C7325" s="462" t="s">
        <v>44</v>
      </c>
      <c r="D7325" s="463">
        <v>1087188</v>
      </c>
    </row>
    <row r="7326" spans="1:4">
      <c r="A7326" s="462">
        <v>102024</v>
      </c>
      <c r="B7326" s="276" t="s">
        <v>7308</v>
      </c>
      <c r="C7326" s="462" t="s">
        <v>44</v>
      </c>
      <c r="D7326" s="463">
        <v>842290</v>
      </c>
    </row>
    <row r="7327" spans="1:4">
      <c r="A7327" s="462">
        <v>102025</v>
      </c>
      <c r="B7327" s="276" t="s">
        <v>7309</v>
      </c>
      <c r="C7327" s="462" t="s">
        <v>44</v>
      </c>
      <c r="D7327" s="463">
        <v>1395431</v>
      </c>
    </row>
    <row r="7328" spans="1:4">
      <c r="A7328" s="462">
        <v>102026</v>
      </c>
      <c r="B7328" s="276" t="s">
        <v>7310</v>
      </c>
      <c r="C7328" s="462" t="s">
        <v>44</v>
      </c>
      <c r="D7328" s="463">
        <v>842290</v>
      </c>
    </row>
    <row r="7329" spans="1:4">
      <c r="A7329" s="462">
        <v>102027</v>
      </c>
      <c r="B7329" s="276" t="s">
        <v>7311</v>
      </c>
      <c r="C7329" s="462" t="s">
        <v>44</v>
      </c>
      <c r="D7329" s="463">
        <v>948396</v>
      </c>
    </row>
    <row r="7330" spans="1:4">
      <c r="A7330" s="462">
        <v>102028</v>
      </c>
      <c r="B7330" s="276" t="s">
        <v>7312</v>
      </c>
      <c r="C7330" s="462" t="s">
        <v>44</v>
      </c>
      <c r="D7330" s="463">
        <v>1395431</v>
      </c>
    </row>
    <row r="7331" spans="1:4">
      <c r="A7331" s="462">
        <v>102029</v>
      </c>
      <c r="B7331" s="276" t="s">
        <v>7313</v>
      </c>
      <c r="C7331" s="462" t="s">
        <v>44</v>
      </c>
      <c r="D7331" s="463">
        <v>1395431</v>
      </c>
    </row>
    <row r="7332" spans="1:4">
      <c r="A7332" s="462">
        <v>102030</v>
      </c>
      <c r="B7332" s="276" t="s">
        <v>7314</v>
      </c>
      <c r="C7332" s="462" t="s">
        <v>27</v>
      </c>
      <c r="D7332" s="463">
        <v>172935</v>
      </c>
    </row>
    <row r="7333" spans="1:4">
      <c r="A7333" s="462">
        <v>102031</v>
      </c>
      <c r="B7333" s="276" t="s">
        <v>7315</v>
      </c>
      <c r="C7333" s="462" t="s">
        <v>30</v>
      </c>
      <c r="D7333" s="463">
        <v>66018</v>
      </c>
    </row>
    <row r="7334" spans="1:4">
      <c r="A7334" s="462">
        <v>102032</v>
      </c>
      <c r="B7334" s="276" t="s">
        <v>7316</v>
      </c>
      <c r="C7334" s="462" t="s">
        <v>27</v>
      </c>
      <c r="D7334" s="463">
        <v>571308653</v>
      </c>
    </row>
    <row r="7335" spans="1:4">
      <c r="A7335" s="462">
        <v>102033</v>
      </c>
      <c r="B7335" s="276" t="s">
        <v>7317</v>
      </c>
      <c r="C7335" s="462" t="s">
        <v>27</v>
      </c>
      <c r="D7335" s="463">
        <v>291951935.99000001</v>
      </c>
    </row>
    <row r="7336" spans="1:4">
      <c r="A7336" s="462">
        <v>102034</v>
      </c>
      <c r="B7336" s="276" t="s">
        <v>7318</v>
      </c>
      <c r="C7336" s="462" t="s">
        <v>253</v>
      </c>
      <c r="D7336" s="463">
        <v>52360</v>
      </c>
    </row>
    <row r="7337" spans="1:4">
      <c r="A7337" s="462">
        <v>102035</v>
      </c>
      <c r="B7337" s="276" t="s">
        <v>7319</v>
      </c>
      <c r="C7337" s="462" t="s">
        <v>1153</v>
      </c>
      <c r="D7337" s="463">
        <v>856800</v>
      </c>
    </row>
    <row r="7338" spans="1:4">
      <c r="A7338" s="462">
        <v>102036</v>
      </c>
      <c r="B7338" s="276" t="s">
        <v>7320</v>
      </c>
      <c r="C7338" s="462" t="s">
        <v>253</v>
      </c>
      <c r="D7338" s="463">
        <v>259420</v>
      </c>
    </row>
    <row r="7339" spans="1:4">
      <c r="A7339" s="462">
        <v>102037</v>
      </c>
      <c r="B7339" s="276" t="s">
        <v>7321</v>
      </c>
      <c r="C7339" s="462" t="s">
        <v>253</v>
      </c>
      <c r="D7339" s="463">
        <v>51170</v>
      </c>
    </row>
    <row r="7340" spans="1:4">
      <c r="A7340" s="462">
        <v>102038</v>
      </c>
      <c r="B7340" s="276" t="s">
        <v>7322</v>
      </c>
      <c r="C7340" s="462" t="s">
        <v>44</v>
      </c>
      <c r="D7340" s="463">
        <v>1074738</v>
      </c>
    </row>
    <row r="7341" spans="1:4">
      <c r="A7341" s="462">
        <v>102039</v>
      </c>
      <c r="B7341" s="276" t="s">
        <v>7323</v>
      </c>
      <c r="C7341" s="462" t="s">
        <v>27</v>
      </c>
      <c r="D7341" s="463">
        <v>3063886</v>
      </c>
    </row>
    <row r="7342" spans="1:4">
      <c r="A7342" s="462">
        <v>102041</v>
      </c>
      <c r="B7342" s="276" t="s">
        <v>7324</v>
      </c>
      <c r="C7342" s="462" t="s">
        <v>27</v>
      </c>
      <c r="D7342" s="463">
        <v>2068282</v>
      </c>
    </row>
    <row r="7343" spans="1:4">
      <c r="A7343" s="462">
        <v>102042</v>
      </c>
      <c r="B7343" s="276" t="s">
        <v>7325</v>
      </c>
      <c r="C7343" s="462" t="s">
        <v>27</v>
      </c>
      <c r="D7343" s="463">
        <v>2716460.6</v>
      </c>
    </row>
    <row r="7344" spans="1:4">
      <c r="A7344" s="462">
        <v>102043</v>
      </c>
      <c r="B7344" s="276" t="s">
        <v>7326</v>
      </c>
      <c r="C7344" s="462" t="s">
        <v>27</v>
      </c>
      <c r="D7344" s="463">
        <v>755000</v>
      </c>
    </row>
    <row r="7345" spans="1:4">
      <c r="A7345" s="462">
        <v>102044</v>
      </c>
      <c r="B7345" s="276" t="s">
        <v>7327</v>
      </c>
      <c r="C7345" s="462" t="s">
        <v>27</v>
      </c>
      <c r="D7345" s="463">
        <v>46207</v>
      </c>
    </row>
    <row r="7346" spans="1:4">
      <c r="A7346" s="462">
        <v>102045</v>
      </c>
      <c r="B7346" s="276" t="s">
        <v>7328</v>
      </c>
      <c r="C7346" s="462" t="s">
        <v>44</v>
      </c>
      <c r="D7346" s="463">
        <v>137600</v>
      </c>
    </row>
    <row r="7347" spans="1:4">
      <c r="A7347" s="462">
        <v>102046</v>
      </c>
      <c r="B7347" s="276" t="s">
        <v>7329</v>
      </c>
      <c r="C7347" s="462" t="s">
        <v>27</v>
      </c>
      <c r="D7347" s="463">
        <v>0</v>
      </c>
    </row>
    <row r="7348" spans="1:4">
      <c r="A7348" s="462">
        <v>102047</v>
      </c>
      <c r="B7348" s="276" t="s">
        <v>7330</v>
      </c>
      <c r="C7348" s="462" t="s">
        <v>27</v>
      </c>
      <c r="D7348" s="463">
        <v>14994</v>
      </c>
    </row>
    <row r="7349" spans="1:4">
      <c r="A7349" s="462">
        <v>102048</v>
      </c>
      <c r="B7349" s="276" t="s">
        <v>7331</v>
      </c>
      <c r="C7349" s="462" t="s">
        <v>27</v>
      </c>
      <c r="D7349" s="463">
        <v>26844</v>
      </c>
    </row>
    <row r="7350" spans="1:4">
      <c r="A7350" s="462">
        <v>102049</v>
      </c>
      <c r="B7350" s="276" t="s">
        <v>7332</v>
      </c>
      <c r="C7350" s="462" t="s">
        <v>27</v>
      </c>
      <c r="D7350" s="463">
        <v>4273</v>
      </c>
    </row>
    <row r="7351" spans="1:4">
      <c r="A7351" s="462">
        <v>102050</v>
      </c>
      <c r="B7351" s="276" t="s">
        <v>7333</v>
      </c>
      <c r="C7351" s="462" t="s">
        <v>27</v>
      </c>
      <c r="D7351" s="463">
        <v>3231433</v>
      </c>
    </row>
    <row r="7352" spans="1:4">
      <c r="A7352" s="462">
        <v>102051</v>
      </c>
      <c r="B7352" s="276" t="s">
        <v>7334</v>
      </c>
      <c r="C7352" s="462" t="s">
        <v>27</v>
      </c>
      <c r="D7352" s="463">
        <v>5334</v>
      </c>
    </row>
    <row r="7353" spans="1:4">
      <c r="A7353" s="462">
        <v>102052</v>
      </c>
      <c r="B7353" s="276" t="s">
        <v>7335</v>
      </c>
      <c r="C7353" s="462" t="s">
        <v>27</v>
      </c>
      <c r="D7353" s="463">
        <v>55369</v>
      </c>
    </row>
    <row r="7354" spans="1:4">
      <c r="A7354" s="462">
        <v>102053</v>
      </c>
      <c r="B7354" s="276" t="s">
        <v>7336</v>
      </c>
      <c r="C7354" s="462" t="s">
        <v>27</v>
      </c>
      <c r="D7354" s="463">
        <v>258000</v>
      </c>
    </row>
    <row r="7355" spans="1:4">
      <c r="A7355" s="462">
        <v>102054</v>
      </c>
      <c r="B7355" s="276" t="s">
        <v>7337</v>
      </c>
      <c r="C7355" s="462" t="s">
        <v>27</v>
      </c>
      <c r="D7355" s="463">
        <v>70000</v>
      </c>
    </row>
    <row r="7356" spans="1:4">
      <c r="A7356" s="462">
        <v>102055</v>
      </c>
      <c r="B7356" s="276" t="s">
        <v>7338</v>
      </c>
      <c r="C7356" s="462" t="s">
        <v>27</v>
      </c>
      <c r="D7356" s="463">
        <v>4817732.01</v>
      </c>
    </row>
    <row r="7357" spans="1:4">
      <c r="A7357" s="462">
        <v>102056</v>
      </c>
      <c r="B7357" s="276" t="s">
        <v>7339</v>
      </c>
      <c r="C7357" s="462" t="s">
        <v>27</v>
      </c>
      <c r="D7357" s="463">
        <v>3663750</v>
      </c>
    </row>
    <row r="7358" spans="1:4">
      <c r="A7358" s="462">
        <v>102057</v>
      </c>
      <c r="B7358" s="276" t="s">
        <v>7340</v>
      </c>
      <c r="C7358" s="462" t="s">
        <v>27</v>
      </c>
      <c r="D7358" s="463">
        <v>11175000</v>
      </c>
    </row>
    <row r="7359" spans="1:4">
      <c r="A7359" s="462">
        <v>102058</v>
      </c>
      <c r="B7359" s="276" t="s">
        <v>7341</v>
      </c>
      <c r="C7359" s="462" t="s">
        <v>27</v>
      </c>
      <c r="D7359" s="463">
        <v>1801618</v>
      </c>
    </row>
    <row r="7360" spans="1:4">
      <c r="A7360" s="462">
        <v>102059</v>
      </c>
      <c r="B7360" s="276" t="s">
        <v>7342</v>
      </c>
      <c r="C7360" s="462" t="s">
        <v>27</v>
      </c>
      <c r="D7360" s="463">
        <v>530458.99</v>
      </c>
    </row>
    <row r="7361" spans="1:4">
      <c r="A7361" s="462">
        <v>102060</v>
      </c>
      <c r="B7361" s="276" t="s">
        <v>7343</v>
      </c>
      <c r="C7361" s="462" t="s">
        <v>27</v>
      </c>
      <c r="D7361" s="463">
        <v>298176</v>
      </c>
    </row>
    <row r="7362" spans="1:4">
      <c r="A7362" s="462">
        <v>102061</v>
      </c>
      <c r="B7362" s="276" t="s">
        <v>7344</v>
      </c>
      <c r="C7362" s="462" t="s">
        <v>27</v>
      </c>
      <c r="D7362" s="463">
        <v>248017</v>
      </c>
    </row>
    <row r="7363" spans="1:4">
      <c r="A7363" s="462">
        <v>102062</v>
      </c>
      <c r="B7363" s="276" t="s">
        <v>7345</v>
      </c>
      <c r="C7363" s="462" t="s">
        <v>27</v>
      </c>
      <c r="D7363" s="463">
        <v>43530</v>
      </c>
    </row>
    <row r="7364" spans="1:4">
      <c r="A7364" s="462">
        <v>102063</v>
      </c>
      <c r="B7364" s="276" t="s">
        <v>7346</v>
      </c>
      <c r="C7364" s="462" t="s">
        <v>30</v>
      </c>
      <c r="D7364" s="463">
        <v>18627</v>
      </c>
    </row>
    <row r="7365" spans="1:4">
      <c r="A7365" s="462">
        <v>102064</v>
      </c>
      <c r="B7365" s="276" t="s">
        <v>7347</v>
      </c>
      <c r="C7365" s="462" t="s">
        <v>27</v>
      </c>
      <c r="D7365" s="463">
        <v>6500000</v>
      </c>
    </row>
    <row r="7366" spans="1:4">
      <c r="A7366" s="462">
        <v>102065</v>
      </c>
      <c r="B7366" s="276" t="s">
        <v>7348</v>
      </c>
      <c r="C7366" s="462" t="s">
        <v>27</v>
      </c>
      <c r="D7366" s="463">
        <v>7500000</v>
      </c>
    </row>
    <row r="7367" spans="1:4">
      <c r="A7367" s="462">
        <v>102066</v>
      </c>
      <c r="B7367" s="276" t="s">
        <v>7349</v>
      </c>
      <c r="C7367" s="462" t="s">
        <v>27</v>
      </c>
      <c r="D7367" s="463">
        <v>6580200.2000000002</v>
      </c>
    </row>
    <row r="7368" spans="1:4">
      <c r="A7368" s="462">
        <v>102067</v>
      </c>
      <c r="B7368" s="276" t="s">
        <v>7350</v>
      </c>
      <c r="C7368" s="462" t="s">
        <v>27</v>
      </c>
      <c r="D7368" s="463">
        <v>404419</v>
      </c>
    </row>
    <row r="7369" spans="1:4">
      <c r="A7369" s="462">
        <v>102068</v>
      </c>
      <c r="B7369" s="276" t="s">
        <v>7351</v>
      </c>
      <c r="C7369" s="462" t="s">
        <v>27</v>
      </c>
      <c r="D7369" s="463">
        <v>2637</v>
      </c>
    </row>
    <row r="7370" spans="1:4">
      <c r="A7370" s="462">
        <v>102069</v>
      </c>
      <c r="B7370" s="276" t="s">
        <v>7352</v>
      </c>
      <c r="C7370" s="462" t="s">
        <v>27</v>
      </c>
      <c r="D7370" s="463">
        <v>547</v>
      </c>
    </row>
    <row r="7371" spans="1:4">
      <c r="A7371" s="462">
        <v>102070</v>
      </c>
      <c r="B7371" s="276" t="s">
        <v>7353</v>
      </c>
      <c r="C7371" s="462" t="s">
        <v>27</v>
      </c>
      <c r="D7371" s="463">
        <v>3689797.3</v>
      </c>
    </row>
    <row r="7372" spans="1:4">
      <c r="A7372" s="462">
        <v>102071</v>
      </c>
      <c r="B7372" s="276" t="s">
        <v>7354</v>
      </c>
      <c r="C7372" s="462" t="s">
        <v>27</v>
      </c>
      <c r="D7372" s="463">
        <v>15821348</v>
      </c>
    </row>
    <row r="7373" spans="1:4">
      <c r="A7373" s="462">
        <v>102072</v>
      </c>
      <c r="B7373" s="276" t="s">
        <v>7355</v>
      </c>
      <c r="C7373" s="462" t="s">
        <v>27</v>
      </c>
      <c r="D7373" s="463">
        <v>1065746.99</v>
      </c>
    </row>
    <row r="7374" spans="1:4">
      <c r="A7374" s="462">
        <v>102073</v>
      </c>
      <c r="B7374" s="276" t="s">
        <v>7356</v>
      </c>
      <c r="C7374" s="462" t="s">
        <v>27</v>
      </c>
      <c r="D7374" s="463">
        <v>177722813</v>
      </c>
    </row>
    <row r="7375" spans="1:4">
      <c r="A7375" s="462">
        <v>102074</v>
      </c>
      <c r="B7375" s="276" t="s">
        <v>7357</v>
      </c>
      <c r="C7375" s="462" t="s">
        <v>27</v>
      </c>
      <c r="D7375" s="463">
        <v>6799999.9900000002</v>
      </c>
    </row>
    <row r="7376" spans="1:4">
      <c r="A7376" s="462">
        <v>102075</v>
      </c>
      <c r="B7376" s="276" t="s">
        <v>7358</v>
      </c>
      <c r="C7376" s="462" t="s">
        <v>27</v>
      </c>
      <c r="D7376" s="463">
        <v>90945</v>
      </c>
    </row>
    <row r="7377" spans="1:4">
      <c r="A7377" s="462">
        <v>102077</v>
      </c>
      <c r="B7377" s="276" t="s">
        <v>7359</v>
      </c>
      <c r="C7377" s="462" t="s">
        <v>44</v>
      </c>
      <c r="D7377" s="463">
        <v>126503</v>
      </c>
    </row>
    <row r="7378" spans="1:4">
      <c r="A7378" s="462">
        <v>102078</v>
      </c>
      <c r="B7378" s="276" t="s">
        <v>7360</v>
      </c>
      <c r="C7378" s="462" t="s">
        <v>27</v>
      </c>
      <c r="D7378" s="463">
        <v>8508500</v>
      </c>
    </row>
    <row r="7379" spans="1:4">
      <c r="A7379" s="462">
        <v>102079</v>
      </c>
      <c r="B7379" s="276" t="s">
        <v>7361</v>
      </c>
      <c r="C7379" s="462" t="s">
        <v>27</v>
      </c>
      <c r="D7379" s="463">
        <v>2344300</v>
      </c>
    </row>
    <row r="7380" spans="1:4">
      <c r="A7380" s="462">
        <v>102080</v>
      </c>
      <c r="B7380" s="276" t="s">
        <v>7362</v>
      </c>
      <c r="C7380" s="462" t="s">
        <v>27</v>
      </c>
      <c r="D7380" s="463">
        <v>215900</v>
      </c>
    </row>
    <row r="7381" spans="1:4">
      <c r="A7381" s="462">
        <v>102081</v>
      </c>
      <c r="B7381" s="276" t="s">
        <v>7363</v>
      </c>
      <c r="C7381" s="462" t="s">
        <v>27</v>
      </c>
      <c r="D7381" s="463">
        <v>11904701</v>
      </c>
    </row>
    <row r="7382" spans="1:4">
      <c r="A7382" s="462">
        <v>102082</v>
      </c>
      <c r="B7382" s="276" t="s">
        <v>7364</v>
      </c>
      <c r="C7382" s="462" t="s">
        <v>27</v>
      </c>
      <c r="D7382" s="463">
        <v>295000</v>
      </c>
    </row>
    <row r="7383" spans="1:4">
      <c r="A7383" s="462">
        <v>102083</v>
      </c>
      <c r="B7383" s="276" t="s">
        <v>7365</v>
      </c>
      <c r="C7383" s="462" t="s">
        <v>27</v>
      </c>
      <c r="D7383" s="463">
        <v>2793</v>
      </c>
    </row>
    <row r="7384" spans="1:4">
      <c r="A7384" s="462">
        <v>102084</v>
      </c>
      <c r="B7384" s="276" t="s">
        <v>7366</v>
      </c>
      <c r="C7384" s="462" t="s">
        <v>27</v>
      </c>
      <c r="D7384" s="463">
        <v>29530</v>
      </c>
    </row>
    <row r="7385" spans="1:4">
      <c r="A7385" s="462">
        <v>102085</v>
      </c>
      <c r="B7385" s="276" t="s">
        <v>7367</v>
      </c>
      <c r="C7385" s="462" t="s">
        <v>27</v>
      </c>
      <c r="D7385" s="463">
        <v>401250</v>
      </c>
    </row>
    <row r="7386" spans="1:4">
      <c r="A7386" s="462">
        <v>102086</v>
      </c>
      <c r="B7386" s="276" t="s">
        <v>7368</v>
      </c>
      <c r="C7386" s="462" t="s">
        <v>27</v>
      </c>
      <c r="D7386" s="463">
        <v>53692</v>
      </c>
    </row>
    <row r="7387" spans="1:4">
      <c r="A7387" s="462">
        <v>102087</v>
      </c>
      <c r="B7387" s="276" t="s">
        <v>7369</v>
      </c>
      <c r="C7387" s="462" t="s">
        <v>27</v>
      </c>
      <c r="D7387" s="463">
        <v>47114</v>
      </c>
    </row>
    <row r="7388" spans="1:4">
      <c r="A7388" s="462">
        <v>102088</v>
      </c>
      <c r="B7388" s="276" t="s">
        <v>7370</v>
      </c>
      <c r="C7388" s="462" t="s">
        <v>27</v>
      </c>
      <c r="D7388" s="463">
        <v>7288</v>
      </c>
    </row>
    <row r="7389" spans="1:4">
      <c r="A7389" s="462">
        <v>102090</v>
      </c>
      <c r="B7389" s="276" t="s">
        <v>7371</v>
      </c>
      <c r="C7389" s="462" t="s">
        <v>27</v>
      </c>
      <c r="D7389" s="463">
        <v>0</v>
      </c>
    </row>
    <row r="7390" spans="1:4">
      <c r="A7390" s="462">
        <v>102091</v>
      </c>
      <c r="B7390" s="276" t="s">
        <v>7372</v>
      </c>
      <c r="C7390" s="462" t="s">
        <v>27</v>
      </c>
      <c r="D7390" s="463">
        <v>0</v>
      </c>
    </row>
    <row r="7391" spans="1:4">
      <c r="A7391" s="462">
        <v>102092</v>
      </c>
      <c r="B7391" s="276" t="s">
        <v>7373</v>
      </c>
      <c r="C7391" s="462" t="s">
        <v>27</v>
      </c>
      <c r="D7391" s="463">
        <v>7437</v>
      </c>
    </row>
    <row r="7392" spans="1:4">
      <c r="A7392" s="462">
        <v>102093</v>
      </c>
      <c r="B7392" s="276" t="s">
        <v>7374</v>
      </c>
      <c r="C7392" s="462" t="s">
        <v>27</v>
      </c>
      <c r="D7392" s="463">
        <v>0</v>
      </c>
    </row>
    <row r="7393" spans="1:4">
      <c r="A7393" s="462">
        <v>102094</v>
      </c>
      <c r="B7393" s="276" t="s">
        <v>7375</v>
      </c>
      <c r="C7393" s="462" t="s">
        <v>27</v>
      </c>
      <c r="D7393" s="463">
        <v>8397</v>
      </c>
    </row>
    <row r="7394" spans="1:4">
      <c r="A7394" s="462">
        <v>102095</v>
      </c>
      <c r="B7394" s="276" t="s">
        <v>7376</v>
      </c>
      <c r="C7394" s="462" t="s">
        <v>27</v>
      </c>
      <c r="D7394" s="463">
        <v>178675</v>
      </c>
    </row>
    <row r="7395" spans="1:4">
      <c r="A7395" s="462">
        <v>102096</v>
      </c>
      <c r="B7395" s="276" t="s">
        <v>7377</v>
      </c>
      <c r="C7395" s="462" t="s">
        <v>27</v>
      </c>
      <c r="D7395" s="463">
        <v>47548</v>
      </c>
    </row>
    <row r="7396" spans="1:4">
      <c r="A7396" s="462">
        <v>102097</v>
      </c>
      <c r="B7396" s="276" t="s">
        <v>7378</v>
      </c>
      <c r="C7396" s="462" t="s">
        <v>998</v>
      </c>
      <c r="D7396" s="463">
        <v>6128794</v>
      </c>
    </row>
    <row r="7397" spans="1:4">
      <c r="A7397" s="462">
        <v>102098</v>
      </c>
      <c r="B7397" s="276" t="s">
        <v>6112</v>
      </c>
      <c r="C7397" s="462" t="s">
        <v>27</v>
      </c>
      <c r="D7397" s="463">
        <v>34221</v>
      </c>
    </row>
    <row r="7398" spans="1:4">
      <c r="A7398" s="462">
        <v>102099</v>
      </c>
      <c r="B7398" s="276" t="s">
        <v>7379</v>
      </c>
      <c r="C7398" s="462" t="s">
        <v>30</v>
      </c>
      <c r="D7398" s="463">
        <v>0</v>
      </c>
    </row>
    <row r="7399" spans="1:4">
      <c r="A7399" s="462">
        <v>102101</v>
      </c>
      <c r="B7399" s="276" t="s">
        <v>7380</v>
      </c>
      <c r="C7399" s="462" t="s">
        <v>27</v>
      </c>
      <c r="D7399" s="463">
        <v>42001</v>
      </c>
    </row>
    <row r="7400" spans="1:4">
      <c r="A7400" s="462">
        <v>102102</v>
      </c>
      <c r="B7400" s="276" t="s">
        <v>7381</v>
      </c>
      <c r="C7400" s="462" t="s">
        <v>27</v>
      </c>
      <c r="D7400" s="463">
        <v>1247062</v>
      </c>
    </row>
    <row r="7401" spans="1:4">
      <c r="A7401" s="462">
        <v>102103</v>
      </c>
      <c r="B7401" s="276" t="s">
        <v>7382</v>
      </c>
      <c r="C7401" s="462" t="s">
        <v>27</v>
      </c>
      <c r="D7401" s="463">
        <v>967374</v>
      </c>
    </row>
    <row r="7402" spans="1:4">
      <c r="A7402" s="462">
        <v>102104</v>
      </c>
      <c r="B7402" s="276" t="s">
        <v>7383</v>
      </c>
      <c r="C7402" s="462" t="s">
        <v>27</v>
      </c>
      <c r="D7402" s="463">
        <v>316754</v>
      </c>
    </row>
    <row r="7403" spans="1:4">
      <c r="A7403" s="462">
        <v>102105</v>
      </c>
      <c r="B7403" s="276" t="s">
        <v>7384</v>
      </c>
      <c r="C7403" s="462" t="s">
        <v>27</v>
      </c>
      <c r="D7403" s="463">
        <v>40807</v>
      </c>
    </row>
    <row r="7404" spans="1:4">
      <c r="A7404" s="462">
        <v>102106</v>
      </c>
      <c r="B7404" s="276" t="s">
        <v>7385</v>
      </c>
      <c r="C7404" s="462" t="s">
        <v>27</v>
      </c>
      <c r="D7404" s="463">
        <v>47529</v>
      </c>
    </row>
    <row r="7405" spans="1:4">
      <c r="A7405" s="462">
        <v>102107</v>
      </c>
      <c r="B7405" s="276" t="s">
        <v>7386</v>
      </c>
      <c r="C7405" s="462" t="s">
        <v>27</v>
      </c>
      <c r="D7405" s="463">
        <v>70621</v>
      </c>
    </row>
    <row r="7406" spans="1:4">
      <c r="A7406" s="462">
        <v>102108</v>
      </c>
      <c r="B7406" s="276" t="s">
        <v>7387</v>
      </c>
      <c r="C7406" s="462" t="s">
        <v>27</v>
      </c>
      <c r="D7406" s="463">
        <v>74609</v>
      </c>
    </row>
    <row r="7407" spans="1:4">
      <c r="A7407" s="462">
        <v>102109</v>
      </c>
      <c r="B7407" s="276" t="s">
        <v>7388</v>
      </c>
      <c r="C7407" s="462" t="s">
        <v>27</v>
      </c>
      <c r="D7407" s="463">
        <v>0</v>
      </c>
    </row>
    <row r="7408" spans="1:4">
      <c r="A7408" s="462">
        <v>102110</v>
      </c>
      <c r="B7408" s="276" t="s">
        <v>7389</v>
      </c>
      <c r="C7408" s="462" t="s">
        <v>27</v>
      </c>
      <c r="D7408" s="463">
        <v>21124</v>
      </c>
    </row>
    <row r="7409" spans="1:4">
      <c r="A7409" s="462">
        <v>102111</v>
      </c>
      <c r="B7409" s="276" t="s">
        <v>7390</v>
      </c>
      <c r="C7409" s="462" t="s">
        <v>27</v>
      </c>
      <c r="D7409" s="463">
        <v>0</v>
      </c>
    </row>
    <row r="7410" spans="1:4">
      <c r="A7410" s="462">
        <v>102112</v>
      </c>
      <c r="B7410" s="276" t="s">
        <v>7391</v>
      </c>
      <c r="C7410" s="462" t="s">
        <v>83</v>
      </c>
      <c r="D7410" s="463">
        <v>417031</v>
      </c>
    </row>
    <row r="7411" spans="1:4">
      <c r="A7411" s="462">
        <v>102113</v>
      </c>
      <c r="B7411" s="276" t="s">
        <v>7392</v>
      </c>
      <c r="C7411" s="462" t="s">
        <v>27</v>
      </c>
      <c r="D7411" s="463">
        <v>18167</v>
      </c>
    </row>
    <row r="7412" spans="1:4">
      <c r="A7412" s="462">
        <v>102114</v>
      </c>
      <c r="B7412" s="276" t="s">
        <v>7393</v>
      </c>
      <c r="C7412" s="462" t="s">
        <v>27</v>
      </c>
      <c r="D7412" s="463">
        <v>56955.01</v>
      </c>
    </row>
    <row r="7413" spans="1:4">
      <c r="A7413" s="462">
        <v>102116</v>
      </c>
      <c r="B7413" s="276" t="s">
        <v>7394</v>
      </c>
      <c r="C7413" s="462" t="s">
        <v>3905</v>
      </c>
      <c r="D7413" s="463">
        <v>6303</v>
      </c>
    </row>
    <row r="7414" spans="1:4">
      <c r="A7414" s="462">
        <v>102117</v>
      </c>
      <c r="B7414" s="276" t="s">
        <v>7395</v>
      </c>
      <c r="C7414" s="462" t="s">
        <v>27</v>
      </c>
      <c r="D7414" s="463">
        <v>29468.01</v>
      </c>
    </row>
    <row r="7415" spans="1:4">
      <c r="A7415" s="462">
        <v>102118</v>
      </c>
      <c r="B7415" s="276" t="s">
        <v>7396</v>
      </c>
      <c r="C7415" s="462" t="s">
        <v>27</v>
      </c>
      <c r="D7415" s="463">
        <v>51950</v>
      </c>
    </row>
    <row r="7416" spans="1:4">
      <c r="A7416" s="462">
        <v>102119</v>
      </c>
      <c r="B7416" s="276" t="s">
        <v>7397</v>
      </c>
      <c r="C7416" s="462" t="s">
        <v>310</v>
      </c>
      <c r="D7416" s="463">
        <v>6701</v>
      </c>
    </row>
    <row r="7417" spans="1:4">
      <c r="A7417" s="462">
        <v>102120</v>
      </c>
      <c r="B7417" s="276" t="s">
        <v>7398</v>
      </c>
      <c r="C7417" s="462" t="s">
        <v>310</v>
      </c>
      <c r="D7417" s="463">
        <v>3796</v>
      </c>
    </row>
    <row r="7418" spans="1:4">
      <c r="A7418" s="462">
        <v>102121</v>
      </c>
      <c r="B7418" s="276" t="s">
        <v>7399</v>
      </c>
      <c r="C7418" s="462" t="s">
        <v>30</v>
      </c>
      <c r="D7418" s="463">
        <v>2563</v>
      </c>
    </row>
    <row r="7419" spans="1:4">
      <c r="A7419" s="462">
        <v>102122</v>
      </c>
      <c r="B7419" s="276" t="s">
        <v>7400</v>
      </c>
      <c r="C7419" s="462" t="s">
        <v>27</v>
      </c>
      <c r="D7419" s="463">
        <v>46700</v>
      </c>
    </row>
    <row r="7420" spans="1:4">
      <c r="A7420" s="462">
        <v>102123</v>
      </c>
      <c r="B7420" s="276" t="s">
        <v>7401</v>
      </c>
      <c r="C7420" s="462" t="s">
        <v>27</v>
      </c>
      <c r="D7420" s="463">
        <v>32945</v>
      </c>
    </row>
    <row r="7421" spans="1:4">
      <c r="A7421" s="462">
        <v>102125</v>
      </c>
      <c r="B7421" s="276" t="s">
        <v>7402</v>
      </c>
      <c r="C7421" s="462" t="s">
        <v>30</v>
      </c>
      <c r="D7421" s="463">
        <v>662261</v>
      </c>
    </row>
    <row r="7422" spans="1:4">
      <c r="A7422" s="462">
        <v>102126</v>
      </c>
      <c r="B7422" s="276" t="s">
        <v>7403</v>
      </c>
      <c r="C7422" s="462" t="s">
        <v>30</v>
      </c>
      <c r="D7422" s="463">
        <v>710793</v>
      </c>
    </row>
    <row r="7423" spans="1:4">
      <c r="A7423" s="462">
        <v>102127</v>
      </c>
      <c r="B7423" s="276" t="s">
        <v>7404</v>
      </c>
      <c r="C7423" s="462" t="s">
        <v>27</v>
      </c>
      <c r="D7423" s="463">
        <v>148418</v>
      </c>
    </row>
    <row r="7424" spans="1:4">
      <c r="A7424" s="462">
        <v>102128</v>
      </c>
      <c r="B7424" s="276" t="s">
        <v>7405</v>
      </c>
      <c r="C7424" s="462" t="s">
        <v>27</v>
      </c>
      <c r="D7424" s="463">
        <v>443420</v>
      </c>
    </row>
    <row r="7425" spans="1:4">
      <c r="A7425" s="462">
        <v>102129</v>
      </c>
      <c r="B7425" s="276" t="s">
        <v>7406</v>
      </c>
      <c r="C7425" s="462" t="s">
        <v>27</v>
      </c>
      <c r="D7425" s="463">
        <v>94825</v>
      </c>
    </row>
    <row r="7426" spans="1:4">
      <c r="A7426" s="462">
        <v>102130</v>
      </c>
      <c r="B7426" s="276" t="s">
        <v>7407</v>
      </c>
      <c r="C7426" s="462" t="s">
        <v>27</v>
      </c>
      <c r="D7426" s="463">
        <v>201950</v>
      </c>
    </row>
    <row r="7427" spans="1:4">
      <c r="A7427" s="462">
        <v>102131</v>
      </c>
      <c r="B7427" s="276" t="s">
        <v>7408</v>
      </c>
      <c r="C7427" s="462" t="s">
        <v>30</v>
      </c>
      <c r="D7427" s="463">
        <v>1069252</v>
      </c>
    </row>
    <row r="7428" spans="1:4">
      <c r="A7428" s="462">
        <v>102132</v>
      </c>
      <c r="B7428" s="276" t="s">
        <v>7409</v>
      </c>
      <c r="C7428" s="462" t="s">
        <v>30</v>
      </c>
      <c r="D7428" s="463">
        <v>1178331</v>
      </c>
    </row>
    <row r="7429" spans="1:4">
      <c r="A7429" s="462">
        <v>102133</v>
      </c>
      <c r="B7429" s="276" t="s">
        <v>7410</v>
      </c>
      <c r="C7429" s="462" t="s">
        <v>27</v>
      </c>
      <c r="D7429" s="463">
        <v>54124</v>
      </c>
    </row>
    <row r="7430" spans="1:4">
      <c r="A7430" s="462">
        <v>102134</v>
      </c>
      <c r="B7430" s="276" t="s">
        <v>7411</v>
      </c>
      <c r="C7430" s="462" t="s">
        <v>27</v>
      </c>
      <c r="D7430" s="463">
        <v>188020</v>
      </c>
    </row>
    <row r="7431" spans="1:4">
      <c r="A7431" s="462">
        <v>102135</v>
      </c>
      <c r="B7431" s="276" t="s">
        <v>7412</v>
      </c>
      <c r="C7431" s="462" t="s">
        <v>27</v>
      </c>
      <c r="D7431" s="463">
        <v>171360</v>
      </c>
    </row>
    <row r="7432" spans="1:4">
      <c r="A7432" s="462">
        <v>102136</v>
      </c>
      <c r="B7432" s="276" t="s">
        <v>7413</v>
      </c>
      <c r="C7432" s="462" t="s">
        <v>27</v>
      </c>
      <c r="D7432" s="463">
        <v>198730</v>
      </c>
    </row>
    <row r="7433" spans="1:4">
      <c r="A7433" s="462">
        <v>102137</v>
      </c>
      <c r="B7433" s="276" t="s">
        <v>7414</v>
      </c>
      <c r="C7433" s="462" t="s">
        <v>27</v>
      </c>
      <c r="D7433" s="463">
        <v>45220</v>
      </c>
    </row>
    <row r="7434" spans="1:4">
      <c r="A7434" s="462">
        <v>102138</v>
      </c>
      <c r="B7434" s="276" t="s">
        <v>7415</v>
      </c>
      <c r="C7434" s="462" t="s">
        <v>83</v>
      </c>
      <c r="D7434" s="463">
        <v>95000</v>
      </c>
    </row>
    <row r="7435" spans="1:4">
      <c r="A7435" s="462">
        <v>102139</v>
      </c>
      <c r="B7435" s="276" t="s">
        <v>7416</v>
      </c>
      <c r="C7435" s="462" t="s">
        <v>27</v>
      </c>
      <c r="D7435" s="463">
        <v>111384</v>
      </c>
    </row>
    <row r="7436" spans="1:4">
      <c r="A7436" s="462">
        <v>102140</v>
      </c>
      <c r="B7436" s="276" t="s">
        <v>7417</v>
      </c>
      <c r="C7436" s="462" t="s">
        <v>27</v>
      </c>
      <c r="D7436" s="463">
        <v>125208706</v>
      </c>
    </row>
    <row r="7437" spans="1:4">
      <c r="A7437" s="462">
        <v>102141</v>
      </c>
      <c r="B7437" s="276" t="s">
        <v>7418</v>
      </c>
      <c r="C7437" s="462" t="s">
        <v>27</v>
      </c>
      <c r="D7437" s="463">
        <v>166367</v>
      </c>
    </row>
    <row r="7438" spans="1:4">
      <c r="A7438" s="462">
        <v>102142</v>
      </c>
      <c r="B7438" s="276" t="s">
        <v>7419</v>
      </c>
      <c r="C7438" s="462" t="s">
        <v>27</v>
      </c>
      <c r="D7438" s="463">
        <v>1064200.3400000001</v>
      </c>
    </row>
    <row r="7439" spans="1:4">
      <c r="A7439" s="462">
        <v>102143</v>
      </c>
      <c r="B7439" s="276" t="s">
        <v>7420</v>
      </c>
      <c r="C7439" s="462" t="s">
        <v>27</v>
      </c>
      <c r="D7439" s="463">
        <v>793489</v>
      </c>
    </row>
    <row r="7440" spans="1:4">
      <c r="A7440" s="462">
        <v>102144</v>
      </c>
      <c r="B7440" s="276" t="s">
        <v>7421</v>
      </c>
      <c r="C7440" s="462" t="s">
        <v>27</v>
      </c>
      <c r="D7440" s="463">
        <v>351375</v>
      </c>
    </row>
    <row r="7441" spans="1:4">
      <c r="A7441" s="462">
        <v>102145</v>
      </c>
      <c r="B7441" s="276" t="s">
        <v>7422</v>
      </c>
      <c r="C7441" s="462" t="s">
        <v>30</v>
      </c>
      <c r="D7441" s="463">
        <v>34999.99</v>
      </c>
    </row>
    <row r="7442" spans="1:4">
      <c r="A7442" s="462">
        <v>102146</v>
      </c>
      <c r="B7442" s="276" t="s">
        <v>7423</v>
      </c>
      <c r="C7442" s="462" t="s">
        <v>27</v>
      </c>
      <c r="D7442" s="463">
        <v>402415.01</v>
      </c>
    </row>
    <row r="7443" spans="1:4">
      <c r="A7443" s="462">
        <v>102147</v>
      </c>
      <c r="B7443" s="276" t="s">
        <v>7424</v>
      </c>
      <c r="C7443" s="462" t="s">
        <v>27</v>
      </c>
      <c r="D7443" s="463">
        <v>566898</v>
      </c>
    </row>
    <row r="7444" spans="1:4">
      <c r="A7444" s="462">
        <v>102148</v>
      </c>
      <c r="B7444" s="276" t="s">
        <v>7425</v>
      </c>
      <c r="C7444" s="462" t="s">
        <v>27</v>
      </c>
      <c r="D7444" s="463">
        <v>17000000.010000002</v>
      </c>
    </row>
    <row r="7445" spans="1:4">
      <c r="A7445" s="462">
        <v>102149</v>
      </c>
      <c r="B7445" s="276" t="s">
        <v>7426</v>
      </c>
      <c r="C7445" s="462" t="s">
        <v>27</v>
      </c>
      <c r="D7445" s="463">
        <v>5426475.0099999998</v>
      </c>
    </row>
    <row r="7446" spans="1:4">
      <c r="A7446" s="462">
        <v>102150</v>
      </c>
      <c r="B7446" s="276" t="s">
        <v>7427</v>
      </c>
      <c r="C7446" s="462" t="s">
        <v>27</v>
      </c>
      <c r="D7446" s="463">
        <v>2646800</v>
      </c>
    </row>
    <row r="7447" spans="1:4">
      <c r="A7447" s="462">
        <v>102151</v>
      </c>
      <c r="B7447" s="276" t="s">
        <v>7428</v>
      </c>
      <c r="C7447" s="462" t="s">
        <v>27</v>
      </c>
      <c r="D7447" s="463">
        <v>1022600</v>
      </c>
    </row>
    <row r="7448" spans="1:4">
      <c r="A7448" s="462">
        <v>102152</v>
      </c>
      <c r="B7448" s="276" t="s">
        <v>7429</v>
      </c>
      <c r="C7448" s="462" t="s">
        <v>27</v>
      </c>
      <c r="D7448" s="463">
        <v>15000000</v>
      </c>
    </row>
    <row r="7449" spans="1:4">
      <c r="A7449" s="462">
        <v>102153</v>
      </c>
      <c r="B7449" s="276" t="s">
        <v>7430</v>
      </c>
      <c r="C7449" s="462" t="s">
        <v>27</v>
      </c>
      <c r="D7449" s="463">
        <v>144188</v>
      </c>
    </row>
    <row r="7450" spans="1:4">
      <c r="A7450" s="462">
        <v>102154</v>
      </c>
      <c r="B7450" s="276" t="s">
        <v>7431</v>
      </c>
      <c r="C7450" s="462" t="s">
        <v>593</v>
      </c>
      <c r="D7450" s="463">
        <v>17000000.010000002</v>
      </c>
    </row>
    <row r="7451" spans="1:4">
      <c r="A7451" s="462">
        <v>102155</v>
      </c>
      <c r="B7451" s="276" t="s">
        <v>7432</v>
      </c>
      <c r="C7451" s="462" t="s">
        <v>27</v>
      </c>
      <c r="D7451" s="463">
        <v>1213893</v>
      </c>
    </row>
    <row r="7452" spans="1:4">
      <c r="A7452" s="462">
        <v>102156</v>
      </c>
      <c r="B7452" s="276" t="s">
        <v>7433</v>
      </c>
      <c r="C7452" s="462" t="s">
        <v>27</v>
      </c>
      <c r="D7452" s="463">
        <v>29114.16</v>
      </c>
    </row>
    <row r="7453" spans="1:4">
      <c r="A7453" s="462">
        <v>102157</v>
      </c>
      <c r="B7453" s="276" t="s">
        <v>7434</v>
      </c>
      <c r="C7453" s="462" t="s">
        <v>27</v>
      </c>
      <c r="D7453" s="463">
        <v>8250000</v>
      </c>
    </row>
    <row r="7454" spans="1:4">
      <c r="A7454" s="462">
        <v>102158</v>
      </c>
      <c r="B7454" s="276" t="s">
        <v>7435</v>
      </c>
      <c r="C7454" s="462" t="s">
        <v>30</v>
      </c>
      <c r="D7454" s="463">
        <v>6578</v>
      </c>
    </row>
    <row r="7455" spans="1:4">
      <c r="A7455" s="462">
        <v>102159</v>
      </c>
      <c r="B7455" s="276" t="s">
        <v>7436</v>
      </c>
      <c r="C7455" s="462" t="s">
        <v>27</v>
      </c>
      <c r="D7455" s="463">
        <v>2326264</v>
      </c>
    </row>
    <row r="7456" spans="1:4">
      <c r="A7456" s="462">
        <v>102161</v>
      </c>
      <c r="B7456" s="276" t="s">
        <v>7437</v>
      </c>
      <c r="C7456" s="462" t="s">
        <v>30</v>
      </c>
      <c r="D7456" s="463">
        <v>4315</v>
      </c>
    </row>
    <row r="7457" spans="1:4">
      <c r="A7457" s="462">
        <v>102162</v>
      </c>
      <c r="B7457" s="276" t="s">
        <v>7438</v>
      </c>
      <c r="C7457" s="462" t="s">
        <v>27</v>
      </c>
      <c r="D7457" s="463">
        <v>174166</v>
      </c>
    </row>
    <row r="7458" spans="1:4">
      <c r="A7458" s="462">
        <v>102163</v>
      </c>
      <c r="B7458" s="276" t="s">
        <v>7439</v>
      </c>
      <c r="C7458" s="462" t="s">
        <v>27</v>
      </c>
      <c r="D7458" s="463">
        <v>424478</v>
      </c>
    </row>
    <row r="7459" spans="1:4">
      <c r="A7459" s="462">
        <v>102164</v>
      </c>
      <c r="B7459" s="276" t="s">
        <v>7440</v>
      </c>
      <c r="C7459" s="462" t="s">
        <v>27</v>
      </c>
      <c r="D7459" s="463">
        <v>526000</v>
      </c>
    </row>
    <row r="7460" spans="1:4">
      <c r="A7460" s="462">
        <v>102165</v>
      </c>
      <c r="B7460" s="276" t="s">
        <v>7441</v>
      </c>
      <c r="C7460" s="462" t="s">
        <v>27</v>
      </c>
      <c r="D7460" s="463">
        <v>19434352.989999998</v>
      </c>
    </row>
    <row r="7461" spans="1:4">
      <c r="A7461" s="462">
        <v>102166</v>
      </c>
      <c r="B7461" s="276" t="s">
        <v>7442</v>
      </c>
      <c r="C7461" s="462" t="s">
        <v>27</v>
      </c>
      <c r="D7461" s="463">
        <v>34483</v>
      </c>
    </row>
    <row r="7462" spans="1:4">
      <c r="A7462" s="462">
        <v>102167</v>
      </c>
      <c r="B7462" s="276" t="s">
        <v>7443</v>
      </c>
      <c r="C7462" s="462" t="s">
        <v>27</v>
      </c>
      <c r="D7462" s="463">
        <v>199900</v>
      </c>
    </row>
    <row r="7463" spans="1:4">
      <c r="A7463" s="462">
        <v>102168</v>
      </c>
      <c r="B7463" s="276" t="s">
        <v>7444</v>
      </c>
      <c r="C7463" s="462" t="s">
        <v>27</v>
      </c>
      <c r="D7463" s="463">
        <v>256000</v>
      </c>
    </row>
    <row r="7464" spans="1:4">
      <c r="A7464" s="462">
        <v>102169</v>
      </c>
      <c r="B7464" s="276" t="s">
        <v>7445</v>
      </c>
      <c r="C7464" s="462" t="s">
        <v>27</v>
      </c>
      <c r="D7464" s="463">
        <v>1200000</v>
      </c>
    </row>
    <row r="7465" spans="1:4">
      <c r="A7465" s="462">
        <v>102170</v>
      </c>
      <c r="B7465" s="276" t="s">
        <v>7446</v>
      </c>
      <c r="C7465" s="462" t="s">
        <v>44</v>
      </c>
      <c r="D7465" s="463">
        <v>131500</v>
      </c>
    </row>
    <row r="7466" spans="1:4">
      <c r="A7466" s="462">
        <v>102171</v>
      </c>
      <c r="B7466" s="276" t="s">
        <v>7447</v>
      </c>
      <c r="C7466" s="462" t="s">
        <v>27</v>
      </c>
      <c r="D7466" s="463">
        <v>10169062</v>
      </c>
    </row>
    <row r="7467" spans="1:4">
      <c r="A7467" s="462">
        <v>102172</v>
      </c>
      <c r="B7467" s="276" t="s">
        <v>7448</v>
      </c>
      <c r="C7467" s="462" t="s">
        <v>83</v>
      </c>
      <c r="D7467" s="463">
        <v>205975</v>
      </c>
    </row>
    <row r="7468" spans="1:4">
      <c r="A7468" s="462">
        <v>102173</v>
      </c>
      <c r="B7468" s="276" t="s">
        <v>7449</v>
      </c>
      <c r="C7468" s="462" t="s">
        <v>44</v>
      </c>
      <c r="D7468" s="463">
        <v>85584.8</v>
      </c>
    </row>
    <row r="7469" spans="1:4">
      <c r="A7469" s="462">
        <v>102174</v>
      </c>
      <c r="B7469" s="276" t="s">
        <v>7450</v>
      </c>
      <c r="C7469" s="462" t="s">
        <v>27</v>
      </c>
      <c r="D7469" s="463">
        <v>357964.99</v>
      </c>
    </row>
    <row r="7470" spans="1:4">
      <c r="A7470" s="462">
        <v>102175</v>
      </c>
      <c r="B7470" s="276" t="s">
        <v>7451</v>
      </c>
      <c r="C7470" s="462" t="s">
        <v>27</v>
      </c>
      <c r="D7470" s="463">
        <v>2326264</v>
      </c>
    </row>
    <row r="7471" spans="1:4">
      <c r="A7471" s="462">
        <v>102176</v>
      </c>
      <c r="B7471" s="276" t="s">
        <v>7452</v>
      </c>
      <c r="C7471" s="462" t="s">
        <v>27</v>
      </c>
      <c r="D7471" s="463">
        <v>25000</v>
      </c>
    </row>
    <row r="7472" spans="1:4">
      <c r="A7472" s="462">
        <v>102178</v>
      </c>
      <c r="B7472" s="276" t="s">
        <v>7453</v>
      </c>
      <c r="C7472" s="462" t="s">
        <v>27</v>
      </c>
      <c r="D7472" s="463">
        <v>29500</v>
      </c>
    </row>
    <row r="7473" spans="1:4">
      <c r="A7473" s="462">
        <v>102179</v>
      </c>
      <c r="B7473" s="276" t="s">
        <v>7454</v>
      </c>
      <c r="C7473" s="462" t="s">
        <v>27</v>
      </c>
      <c r="D7473" s="463">
        <v>34999.99</v>
      </c>
    </row>
    <row r="7474" spans="1:4">
      <c r="A7474" s="462">
        <v>102180</v>
      </c>
      <c r="B7474" s="276" t="s">
        <v>7455</v>
      </c>
      <c r="C7474" s="462" t="s">
        <v>27</v>
      </c>
      <c r="D7474" s="463">
        <v>31200</v>
      </c>
    </row>
    <row r="7475" spans="1:4">
      <c r="A7475" s="462">
        <v>102181</v>
      </c>
      <c r="B7475" s="276" t="s">
        <v>7456</v>
      </c>
      <c r="C7475" s="462" t="s">
        <v>27</v>
      </c>
      <c r="D7475" s="463">
        <v>700.01</v>
      </c>
    </row>
    <row r="7476" spans="1:4">
      <c r="A7476" s="462">
        <v>102182</v>
      </c>
      <c r="B7476" s="276" t="s">
        <v>7457</v>
      </c>
      <c r="C7476" s="462" t="s">
        <v>27</v>
      </c>
      <c r="D7476" s="463">
        <v>119000</v>
      </c>
    </row>
    <row r="7477" spans="1:4">
      <c r="A7477" s="462">
        <v>102183</v>
      </c>
      <c r="B7477" s="276" t="s">
        <v>7458</v>
      </c>
      <c r="C7477" s="462" t="s">
        <v>27</v>
      </c>
      <c r="D7477" s="463">
        <v>750</v>
      </c>
    </row>
    <row r="7478" spans="1:4">
      <c r="A7478" s="462">
        <v>102184</v>
      </c>
      <c r="B7478" s="276" t="s">
        <v>7459</v>
      </c>
      <c r="C7478" s="462" t="s">
        <v>27</v>
      </c>
      <c r="D7478" s="463">
        <v>600</v>
      </c>
    </row>
    <row r="7479" spans="1:4">
      <c r="A7479" s="462">
        <v>102185</v>
      </c>
      <c r="B7479" s="276" t="s">
        <v>7460</v>
      </c>
      <c r="C7479" s="462" t="s">
        <v>27</v>
      </c>
      <c r="D7479" s="463">
        <v>1450</v>
      </c>
    </row>
    <row r="7480" spans="1:4">
      <c r="A7480" s="462">
        <v>102186</v>
      </c>
      <c r="B7480" s="276" t="s">
        <v>7461</v>
      </c>
      <c r="C7480" s="462" t="s">
        <v>27</v>
      </c>
      <c r="D7480" s="463">
        <v>161000</v>
      </c>
    </row>
    <row r="7481" spans="1:4">
      <c r="A7481" s="462">
        <v>102187</v>
      </c>
      <c r="B7481" s="276" t="s">
        <v>7462</v>
      </c>
      <c r="C7481" s="462" t="s">
        <v>27</v>
      </c>
      <c r="D7481" s="463">
        <v>0</v>
      </c>
    </row>
    <row r="7482" spans="1:4">
      <c r="A7482" s="462">
        <v>102188</v>
      </c>
      <c r="B7482" s="276" t="s">
        <v>7463</v>
      </c>
      <c r="C7482" s="462" t="s">
        <v>27</v>
      </c>
      <c r="D7482" s="463">
        <v>2400</v>
      </c>
    </row>
    <row r="7483" spans="1:4">
      <c r="A7483" s="462">
        <v>102189</v>
      </c>
      <c r="B7483" s="276" t="s">
        <v>7464</v>
      </c>
      <c r="C7483" s="462" t="s">
        <v>27</v>
      </c>
      <c r="D7483" s="463">
        <v>2950</v>
      </c>
    </row>
    <row r="7484" spans="1:4">
      <c r="A7484" s="462">
        <v>102190</v>
      </c>
      <c r="B7484" s="276" t="s">
        <v>7465</v>
      </c>
      <c r="C7484" s="462" t="s">
        <v>27</v>
      </c>
      <c r="D7484" s="463">
        <v>1950.01</v>
      </c>
    </row>
    <row r="7485" spans="1:4">
      <c r="A7485" s="462">
        <v>102191</v>
      </c>
      <c r="B7485" s="276" t="s">
        <v>7466</v>
      </c>
      <c r="C7485" s="462" t="s">
        <v>27</v>
      </c>
      <c r="D7485" s="463">
        <v>235000</v>
      </c>
    </row>
    <row r="7486" spans="1:4">
      <c r="A7486" s="462">
        <v>102192</v>
      </c>
      <c r="B7486" s="276" t="s">
        <v>7467</v>
      </c>
      <c r="C7486" s="462" t="s">
        <v>27</v>
      </c>
      <c r="D7486" s="463">
        <v>36293</v>
      </c>
    </row>
    <row r="7487" spans="1:4">
      <c r="A7487" s="462">
        <v>102194</v>
      </c>
      <c r="B7487" s="276" t="s">
        <v>7468</v>
      </c>
      <c r="C7487" s="462" t="s">
        <v>27</v>
      </c>
      <c r="D7487" s="463">
        <v>149795</v>
      </c>
    </row>
    <row r="7488" spans="1:4">
      <c r="A7488" s="462">
        <v>102195</v>
      </c>
      <c r="B7488" s="276" t="s">
        <v>7469</v>
      </c>
      <c r="C7488" s="462" t="s">
        <v>27</v>
      </c>
      <c r="D7488" s="463">
        <v>119000</v>
      </c>
    </row>
    <row r="7489" spans="1:4">
      <c r="A7489" s="462">
        <v>102196</v>
      </c>
      <c r="B7489" s="276" t="s">
        <v>7470</v>
      </c>
      <c r="C7489" s="462" t="s">
        <v>27</v>
      </c>
      <c r="D7489" s="463">
        <v>137900</v>
      </c>
    </row>
    <row r="7490" spans="1:4">
      <c r="A7490" s="462">
        <v>102197</v>
      </c>
      <c r="B7490" s="276" t="s">
        <v>7471</v>
      </c>
      <c r="C7490" s="462" t="s">
        <v>27</v>
      </c>
      <c r="D7490" s="463">
        <v>181000</v>
      </c>
    </row>
    <row r="7491" spans="1:4">
      <c r="A7491" s="462">
        <v>102198</v>
      </c>
      <c r="B7491" s="276" t="s">
        <v>7472</v>
      </c>
      <c r="C7491" s="462" t="s">
        <v>27</v>
      </c>
      <c r="D7491" s="463">
        <v>50000</v>
      </c>
    </row>
    <row r="7492" spans="1:4">
      <c r="A7492" s="462">
        <v>102199</v>
      </c>
      <c r="B7492" s="276" t="s">
        <v>7473</v>
      </c>
      <c r="C7492" s="462" t="s">
        <v>27</v>
      </c>
      <c r="D7492" s="463">
        <v>235000</v>
      </c>
    </row>
    <row r="7493" spans="1:4">
      <c r="A7493" s="462">
        <v>102200</v>
      </c>
      <c r="B7493" s="276" t="s">
        <v>7474</v>
      </c>
      <c r="C7493" s="462" t="s">
        <v>27</v>
      </c>
      <c r="D7493" s="463">
        <v>250000</v>
      </c>
    </row>
    <row r="7494" spans="1:4">
      <c r="A7494" s="462">
        <v>102201</v>
      </c>
      <c r="B7494" s="276" t="s">
        <v>7475</v>
      </c>
      <c r="C7494" s="462" t="s">
        <v>27</v>
      </c>
      <c r="D7494" s="463">
        <v>55000</v>
      </c>
    </row>
    <row r="7495" spans="1:4">
      <c r="A7495" s="462">
        <v>102202</v>
      </c>
      <c r="B7495" s="276" t="s">
        <v>7476</v>
      </c>
      <c r="C7495" s="462" t="s">
        <v>27</v>
      </c>
      <c r="D7495" s="463">
        <v>90500</v>
      </c>
    </row>
    <row r="7496" spans="1:4">
      <c r="A7496" s="462">
        <v>102203</v>
      </c>
      <c r="B7496" s="276" t="s">
        <v>7477</v>
      </c>
      <c r="C7496" s="462" t="s">
        <v>27</v>
      </c>
      <c r="D7496" s="463">
        <v>147899.99</v>
      </c>
    </row>
    <row r="7497" spans="1:4">
      <c r="A7497" s="462">
        <v>102204</v>
      </c>
      <c r="B7497" s="276" t="s">
        <v>7478</v>
      </c>
      <c r="C7497" s="462" t="s">
        <v>27</v>
      </c>
      <c r="D7497" s="463">
        <v>100600.01</v>
      </c>
    </row>
    <row r="7498" spans="1:4">
      <c r="A7498" s="462">
        <v>102205</v>
      </c>
      <c r="B7498" s="276" t="s">
        <v>7479</v>
      </c>
      <c r="C7498" s="462" t="s">
        <v>27</v>
      </c>
      <c r="D7498" s="463">
        <v>119000</v>
      </c>
    </row>
    <row r="7499" spans="1:4">
      <c r="A7499" s="462">
        <v>102206</v>
      </c>
      <c r="B7499" s="276" t="s">
        <v>7480</v>
      </c>
      <c r="C7499" s="462" t="s">
        <v>27</v>
      </c>
      <c r="D7499" s="463">
        <v>1856291</v>
      </c>
    </row>
    <row r="7500" spans="1:4">
      <c r="A7500" s="462">
        <v>102207</v>
      </c>
      <c r="B7500" s="276" t="s">
        <v>7481</v>
      </c>
      <c r="C7500" s="462" t="s">
        <v>30</v>
      </c>
      <c r="D7500" s="463">
        <v>29561</v>
      </c>
    </row>
    <row r="7501" spans="1:4">
      <c r="A7501" s="462">
        <v>102208</v>
      </c>
      <c r="B7501" s="276" t="s">
        <v>7482</v>
      </c>
      <c r="C7501" s="462" t="s">
        <v>89</v>
      </c>
      <c r="D7501" s="463">
        <v>9303</v>
      </c>
    </row>
    <row r="7502" spans="1:4">
      <c r="A7502" s="462">
        <v>102209</v>
      </c>
      <c r="B7502" s="276" t="s">
        <v>5914</v>
      </c>
      <c r="C7502" s="462" t="s">
        <v>30</v>
      </c>
      <c r="D7502" s="463">
        <v>70920</v>
      </c>
    </row>
    <row r="7503" spans="1:4">
      <c r="A7503" s="462">
        <v>102210</v>
      </c>
      <c r="B7503" s="276" t="s">
        <v>7483</v>
      </c>
      <c r="C7503" s="462" t="s">
        <v>253</v>
      </c>
      <c r="D7503" s="463">
        <v>56363</v>
      </c>
    </row>
    <row r="7504" spans="1:4">
      <c r="A7504" s="462">
        <v>102211</v>
      </c>
      <c r="B7504" s="276" t="s">
        <v>7484</v>
      </c>
      <c r="C7504" s="462" t="s">
        <v>30</v>
      </c>
      <c r="D7504" s="463">
        <v>0</v>
      </c>
    </row>
    <row r="7505" spans="1:4">
      <c r="A7505" s="462">
        <v>102212</v>
      </c>
      <c r="B7505" s="276" t="s">
        <v>7485</v>
      </c>
      <c r="C7505" s="462" t="s">
        <v>27</v>
      </c>
      <c r="D7505" s="463">
        <v>0</v>
      </c>
    </row>
    <row r="7506" spans="1:4">
      <c r="A7506" s="462">
        <v>102213</v>
      </c>
      <c r="B7506" s="276" t="s">
        <v>7486</v>
      </c>
      <c r="C7506" s="462" t="s">
        <v>27</v>
      </c>
      <c r="D7506" s="463">
        <v>118000</v>
      </c>
    </row>
    <row r="7507" spans="1:4">
      <c r="A7507" s="462">
        <v>102214</v>
      </c>
      <c r="B7507" s="276" t="s">
        <v>7487</v>
      </c>
      <c r="C7507" s="462" t="s">
        <v>27</v>
      </c>
      <c r="D7507" s="463">
        <v>0</v>
      </c>
    </row>
    <row r="7508" spans="1:4">
      <c r="A7508" s="462">
        <v>102215</v>
      </c>
      <c r="B7508" s="276" t="s">
        <v>7488</v>
      </c>
      <c r="C7508" s="462" t="s">
        <v>27</v>
      </c>
      <c r="D7508" s="463">
        <v>0</v>
      </c>
    </row>
    <row r="7509" spans="1:4">
      <c r="A7509" s="462">
        <v>102216</v>
      </c>
      <c r="B7509" s="276" t="s">
        <v>7489</v>
      </c>
      <c r="C7509" s="462" t="s">
        <v>30</v>
      </c>
      <c r="D7509" s="463">
        <v>2056.3200000000002</v>
      </c>
    </row>
    <row r="7510" spans="1:4">
      <c r="A7510" s="462">
        <v>102217</v>
      </c>
      <c r="B7510" s="276" t="s">
        <v>7490</v>
      </c>
      <c r="C7510" s="462" t="s">
        <v>89</v>
      </c>
      <c r="D7510" s="463">
        <v>0</v>
      </c>
    </row>
    <row r="7511" spans="1:4">
      <c r="A7511" s="462">
        <v>102218</v>
      </c>
      <c r="B7511" s="276" t="s">
        <v>7491</v>
      </c>
      <c r="C7511" s="462" t="s">
        <v>32</v>
      </c>
      <c r="D7511" s="463">
        <v>3104</v>
      </c>
    </row>
    <row r="7512" spans="1:4">
      <c r="A7512" s="462">
        <v>102219</v>
      </c>
      <c r="B7512" s="276" t="s">
        <v>7492</v>
      </c>
      <c r="C7512" s="462" t="s">
        <v>83</v>
      </c>
      <c r="D7512" s="463">
        <v>0</v>
      </c>
    </row>
    <row r="7513" spans="1:4">
      <c r="A7513" s="462">
        <v>102220</v>
      </c>
      <c r="B7513" s="276" t="s">
        <v>7493</v>
      </c>
      <c r="C7513" s="462" t="s">
        <v>30</v>
      </c>
      <c r="D7513" s="463">
        <v>0</v>
      </c>
    </row>
    <row r="7514" spans="1:4">
      <c r="A7514" s="462">
        <v>102221</v>
      </c>
      <c r="B7514" s="276" t="s">
        <v>7494</v>
      </c>
      <c r="C7514" s="462" t="s">
        <v>27</v>
      </c>
      <c r="D7514" s="463">
        <v>33200</v>
      </c>
    </row>
    <row r="7515" spans="1:4">
      <c r="A7515" s="462">
        <v>102222</v>
      </c>
      <c r="B7515" s="276" t="s">
        <v>7495</v>
      </c>
      <c r="C7515" s="462" t="s">
        <v>27</v>
      </c>
      <c r="D7515" s="463">
        <v>662000</v>
      </c>
    </row>
    <row r="7516" spans="1:4">
      <c r="A7516" s="462">
        <v>102223</v>
      </c>
      <c r="B7516" s="276" t="s">
        <v>7496</v>
      </c>
      <c r="C7516" s="462" t="s">
        <v>2223</v>
      </c>
      <c r="D7516" s="463">
        <v>0</v>
      </c>
    </row>
    <row r="7517" spans="1:4">
      <c r="A7517" s="462">
        <v>102224</v>
      </c>
      <c r="B7517" s="276" t="s">
        <v>7497</v>
      </c>
      <c r="C7517" s="462" t="s">
        <v>32</v>
      </c>
      <c r="D7517" s="463">
        <v>0</v>
      </c>
    </row>
    <row r="7518" spans="1:4">
      <c r="A7518" s="462">
        <v>102225</v>
      </c>
      <c r="B7518" s="276" t="s">
        <v>7498</v>
      </c>
      <c r="C7518" s="462" t="s">
        <v>89</v>
      </c>
      <c r="D7518" s="463">
        <v>0</v>
      </c>
    </row>
    <row r="7519" spans="1:4">
      <c r="A7519" s="462">
        <v>102226</v>
      </c>
      <c r="B7519" s="276" t="s">
        <v>7499</v>
      </c>
      <c r="C7519" s="462" t="s">
        <v>89</v>
      </c>
      <c r="D7519" s="463">
        <v>0</v>
      </c>
    </row>
    <row r="7520" spans="1:4">
      <c r="A7520" s="462">
        <v>102227</v>
      </c>
      <c r="B7520" s="276" t="s">
        <v>7500</v>
      </c>
      <c r="C7520" s="462" t="s">
        <v>148</v>
      </c>
      <c r="D7520" s="463">
        <v>0</v>
      </c>
    </row>
    <row r="7521" spans="1:4">
      <c r="A7521" s="462">
        <v>102228</v>
      </c>
      <c r="B7521" s="276" t="s">
        <v>7501</v>
      </c>
      <c r="C7521" s="462" t="s">
        <v>44</v>
      </c>
      <c r="D7521" s="463">
        <v>108000</v>
      </c>
    </row>
    <row r="7522" spans="1:4">
      <c r="A7522" s="462">
        <v>102229</v>
      </c>
      <c r="B7522" s="276" t="s">
        <v>7502</v>
      </c>
      <c r="C7522" s="462" t="s">
        <v>253</v>
      </c>
      <c r="D7522" s="463">
        <v>11269</v>
      </c>
    </row>
    <row r="7523" spans="1:4">
      <c r="A7523" s="462">
        <v>102230</v>
      </c>
      <c r="B7523" s="276" t="s">
        <v>7503</v>
      </c>
      <c r="C7523" s="462" t="s">
        <v>30</v>
      </c>
      <c r="D7523" s="463">
        <v>0</v>
      </c>
    </row>
    <row r="7524" spans="1:4">
      <c r="A7524" s="462">
        <v>102231</v>
      </c>
      <c r="B7524" s="276" t="s">
        <v>7504</v>
      </c>
      <c r="C7524" s="462" t="s">
        <v>148</v>
      </c>
      <c r="D7524" s="463">
        <v>196389.37</v>
      </c>
    </row>
    <row r="7525" spans="1:4">
      <c r="A7525" s="462">
        <v>102232</v>
      </c>
      <c r="B7525" s="276" t="s">
        <v>7505</v>
      </c>
      <c r="C7525" s="462" t="s">
        <v>148</v>
      </c>
      <c r="D7525" s="463">
        <v>70821.009999999995</v>
      </c>
    </row>
    <row r="7526" spans="1:4">
      <c r="A7526" s="462">
        <v>102233</v>
      </c>
      <c r="B7526" s="276" t="s">
        <v>7506</v>
      </c>
      <c r="C7526" s="462" t="s">
        <v>32</v>
      </c>
      <c r="D7526" s="463">
        <v>0</v>
      </c>
    </row>
    <row r="7527" spans="1:4">
      <c r="A7527" s="462">
        <v>102234</v>
      </c>
      <c r="B7527" s="276" t="s">
        <v>7507</v>
      </c>
      <c r="C7527" s="462" t="s">
        <v>30</v>
      </c>
      <c r="D7527" s="463">
        <v>8595</v>
      </c>
    </row>
    <row r="7528" spans="1:4">
      <c r="A7528" s="462">
        <v>102235</v>
      </c>
      <c r="B7528" s="276" t="s">
        <v>7508</v>
      </c>
      <c r="C7528" s="462" t="s">
        <v>30</v>
      </c>
      <c r="D7528" s="463">
        <v>87810</v>
      </c>
    </row>
    <row r="7529" spans="1:4">
      <c r="A7529" s="462">
        <v>102236</v>
      </c>
      <c r="B7529" s="276" t="s">
        <v>7509</v>
      </c>
      <c r="C7529" s="462" t="s">
        <v>27</v>
      </c>
      <c r="D7529" s="463">
        <v>0</v>
      </c>
    </row>
    <row r="7530" spans="1:4">
      <c r="A7530" s="462">
        <v>102237</v>
      </c>
      <c r="B7530" s="276" t="s">
        <v>7510</v>
      </c>
      <c r="C7530" s="462" t="s">
        <v>27</v>
      </c>
      <c r="D7530" s="463">
        <v>0</v>
      </c>
    </row>
    <row r="7531" spans="1:4">
      <c r="A7531" s="462">
        <v>102238</v>
      </c>
      <c r="B7531" s="276" t="s">
        <v>7511</v>
      </c>
      <c r="C7531" s="462" t="s">
        <v>27</v>
      </c>
      <c r="D7531" s="463">
        <v>0</v>
      </c>
    </row>
    <row r="7532" spans="1:4">
      <c r="A7532" s="462">
        <v>102239</v>
      </c>
      <c r="B7532" s="276" t="s">
        <v>7512</v>
      </c>
      <c r="C7532" s="462" t="s">
        <v>27</v>
      </c>
      <c r="D7532" s="463">
        <v>0</v>
      </c>
    </row>
    <row r="7533" spans="1:4">
      <c r="A7533" s="462">
        <v>102240</v>
      </c>
      <c r="B7533" s="276" t="s">
        <v>7513</v>
      </c>
      <c r="C7533" s="462" t="s">
        <v>27</v>
      </c>
      <c r="D7533" s="463">
        <v>0</v>
      </c>
    </row>
    <row r="7534" spans="1:4">
      <c r="A7534" s="462">
        <v>102241</v>
      </c>
      <c r="B7534" s="276" t="s">
        <v>7514</v>
      </c>
      <c r="C7534" s="462" t="s">
        <v>27</v>
      </c>
      <c r="D7534" s="463">
        <v>0</v>
      </c>
    </row>
    <row r="7535" spans="1:4">
      <c r="A7535" s="462">
        <v>102242</v>
      </c>
      <c r="B7535" s="276" t="s">
        <v>7515</v>
      </c>
      <c r="C7535" s="462" t="s">
        <v>27</v>
      </c>
      <c r="D7535" s="463">
        <v>0</v>
      </c>
    </row>
    <row r="7536" spans="1:4">
      <c r="A7536" s="462">
        <v>102243</v>
      </c>
      <c r="B7536" s="276" t="s">
        <v>7516</v>
      </c>
      <c r="C7536" s="462" t="s">
        <v>44</v>
      </c>
      <c r="D7536" s="463">
        <v>0</v>
      </c>
    </row>
    <row r="7537" spans="1:4">
      <c r="A7537" s="462">
        <v>102244</v>
      </c>
      <c r="B7537" s="276" t="s">
        <v>7517</v>
      </c>
      <c r="C7537" s="462" t="s">
        <v>44</v>
      </c>
      <c r="D7537" s="463">
        <v>0</v>
      </c>
    </row>
    <row r="7538" spans="1:4">
      <c r="A7538" s="462">
        <v>102245</v>
      </c>
      <c r="B7538" s="276" t="s">
        <v>7518</v>
      </c>
      <c r="C7538" s="462" t="s">
        <v>27</v>
      </c>
      <c r="D7538" s="463">
        <v>0</v>
      </c>
    </row>
    <row r="7539" spans="1:4">
      <c r="A7539" s="462">
        <v>102246</v>
      </c>
      <c r="B7539" s="276" t="s">
        <v>7519</v>
      </c>
      <c r="C7539" s="462" t="s">
        <v>44</v>
      </c>
      <c r="D7539" s="463">
        <v>0</v>
      </c>
    </row>
    <row r="7540" spans="1:4">
      <c r="A7540" s="462">
        <v>102247</v>
      </c>
      <c r="B7540" s="276" t="s">
        <v>7520</v>
      </c>
      <c r="C7540" s="462" t="s">
        <v>27</v>
      </c>
      <c r="D7540" s="463">
        <v>0</v>
      </c>
    </row>
    <row r="7541" spans="1:4">
      <c r="A7541" s="462">
        <v>102248</v>
      </c>
      <c r="B7541" s="276" t="s">
        <v>7521</v>
      </c>
      <c r="C7541" s="462" t="s">
        <v>27</v>
      </c>
      <c r="D7541" s="463">
        <v>0</v>
      </c>
    </row>
    <row r="7542" spans="1:4">
      <c r="A7542" s="462">
        <v>102249</v>
      </c>
      <c r="B7542" s="276" t="s">
        <v>7522</v>
      </c>
      <c r="C7542" s="462" t="s">
        <v>27</v>
      </c>
      <c r="D7542" s="463">
        <v>197945</v>
      </c>
    </row>
    <row r="7543" spans="1:4">
      <c r="A7543" s="462">
        <v>102250</v>
      </c>
      <c r="B7543" s="276" t="s">
        <v>7523</v>
      </c>
      <c r="C7543" s="462" t="s">
        <v>27</v>
      </c>
      <c r="D7543" s="463">
        <v>0</v>
      </c>
    </row>
    <row r="7544" spans="1:4">
      <c r="A7544" s="462">
        <v>102251</v>
      </c>
      <c r="B7544" s="276" t="s">
        <v>6270</v>
      </c>
      <c r="C7544" s="462" t="s">
        <v>27</v>
      </c>
      <c r="D7544" s="463">
        <v>0</v>
      </c>
    </row>
    <row r="7545" spans="1:4">
      <c r="A7545" s="462">
        <v>102252</v>
      </c>
      <c r="B7545" s="276" t="s">
        <v>7524</v>
      </c>
      <c r="C7545" s="462" t="s">
        <v>579</v>
      </c>
      <c r="D7545" s="463">
        <v>0</v>
      </c>
    </row>
    <row r="7546" spans="1:4">
      <c r="A7546" s="462">
        <v>102253</v>
      </c>
      <c r="B7546" s="276" t="s">
        <v>7525</v>
      </c>
      <c r="C7546" s="462" t="s">
        <v>148</v>
      </c>
      <c r="D7546" s="463">
        <v>0</v>
      </c>
    </row>
    <row r="7547" spans="1:4">
      <c r="A7547" s="462">
        <v>102254</v>
      </c>
      <c r="B7547" s="276" t="s">
        <v>7526</v>
      </c>
      <c r="C7547" s="462" t="s">
        <v>27</v>
      </c>
      <c r="D7547" s="463">
        <v>120000</v>
      </c>
    </row>
    <row r="7548" spans="1:4">
      <c r="A7548" s="462">
        <v>102255</v>
      </c>
      <c r="B7548" s="276" t="s">
        <v>7527</v>
      </c>
      <c r="C7548" s="462" t="s">
        <v>27</v>
      </c>
      <c r="D7548" s="463">
        <v>0</v>
      </c>
    </row>
    <row r="7549" spans="1:4">
      <c r="A7549" s="462">
        <v>102256</v>
      </c>
      <c r="B7549" s="276" t="s">
        <v>7528</v>
      </c>
      <c r="C7549" s="462" t="s">
        <v>27</v>
      </c>
      <c r="D7549" s="463">
        <v>357880.01</v>
      </c>
    </row>
    <row r="7550" spans="1:4">
      <c r="A7550" s="462">
        <v>102257</v>
      </c>
      <c r="B7550" s="276" t="s">
        <v>7529</v>
      </c>
      <c r="C7550" s="462" t="s">
        <v>27</v>
      </c>
      <c r="D7550" s="463">
        <v>0</v>
      </c>
    </row>
    <row r="7551" spans="1:4">
      <c r="A7551" s="462">
        <v>102258</v>
      </c>
      <c r="B7551" s="276" t="s">
        <v>7530</v>
      </c>
      <c r="C7551" s="462" t="s">
        <v>27</v>
      </c>
      <c r="D7551" s="463">
        <v>251073.34</v>
      </c>
    </row>
    <row r="7552" spans="1:4">
      <c r="A7552" s="462">
        <v>102259</v>
      </c>
      <c r="B7552" s="276" t="s">
        <v>7531</v>
      </c>
      <c r="C7552" s="462" t="s">
        <v>27</v>
      </c>
      <c r="D7552" s="463">
        <v>1773</v>
      </c>
    </row>
    <row r="7553" spans="1:4">
      <c r="A7553" s="462">
        <v>102260</v>
      </c>
      <c r="B7553" s="276" t="s">
        <v>7532</v>
      </c>
      <c r="C7553" s="462" t="s">
        <v>27</v>
      </c>
      <c r="D7553" s="463">
        <v>12258</v>
      </c>
    </row>
    <row r="7554" spans="1:4">
      <c r="A7554" s="462">
        <v>102261</v>
      </c>
      <c r="B7554" s="276" t="s">
        <v>7533</v>
      </c>
      <c r="C7554" s="462" t="s">
        <v>27</v>
      </c>
      <c r="D7554" s="463">
        <v>2122.0100000000002</v>
      </c>
    </row>
    <row r="7555" spans="1:4">
      <c r="A7555" s="462">
        <v>102262</v>
      </c>
      <c r="B7555" s="276" t="s">
        <v>7534</v>
      </c>
      <c r="C7555" s="462" t="s">
        <v>27</v>
      </c>
      <c r="D7555" s="463">
        <v>14291378.99</v>
      </c>
    </row>
    <row r="7556" spans="1:4">
      <c r="A7556" s="462">
        <v>102263</v>
      </c>
      <c r="B7556" s="276" t="s">
        <v>7535</v>
      </c>
      <c r="C7556" s="462" t="s">
        <v>27</v>
      </c>
      <c r="D7556" s="463">
        <v>33320</v>
      </c>
    </row>
    <row r="7557" spans="1:4">
      <c r="A7557" s="462">
        <v>102264</v>
      </c>
      <c r="B7557" s="276" t="s">
        <v>7536</v>
      </c>
      <c r="C7557" s="462" t="s">
        <v>30</v>
      </c>
      <c r="D7557" s="463">
        <v>0</v>
      </c>
    </row>
    <row r="7558" spans="1:4">
      <c r="A7558" s="462">
        <v>102265</v>
      </c>
      <c r="B7558" s="276" t="s">
        <v>7537</v>
      </c>
      <c r="C7558" s="462" t="s">
        <v>44</v>
      </c>
      <c r="D7558" s="463">
        <v>0</v>
      </c>
    </row>
    <row r="7559" spans="1:4">
      <c r="A7559" s="462">
        <v>102266</v>
      </c>
      <c r="B7559" s="276" t="s">
        <v>7538</v>
      </c>
      <c r="C7559" s="462" t="s">
        <v>44</v>
      </c>
      <c r="D7559" s="463">
        <v>0</v>
      </c>
    </row>
    <row r="7560" spans="1:4">
      <c r="A7560" s="462">
        <v>102267</v>
      </c>
      <c r="B7560" s="276" t="s">
        <v>7539</v>
      </c>
      <c r="C7560" s="462" t="s">
        <v>27</v>
      </c>
      <c r="D7560" s="463">
        <v>0</v>
      </c>
    </row>
    <row r="7561" spans="1:4">
      <c r="A7561" s="462">
        <v>102268</v>
      </c>
      <c r="B7561" s="276" t="s">
        <v>7540</v>
      </c>
      <c r="C7561" s="462" t="s">
        <v>27</v>
      </c>
      <c r="D7561" s="463">
        <v>32486</v>
      </c>
    </row>
    <row r="7562" spans="1:4">
      <c r="A7562" s="462">
        <v>102269</v>
      </c>
      <c r="B7562" s="276" t="s">
        <v>7541</v>
      </c>
      <c r="C7562" s="462" t="s">
        <v>27</v>
      </c>
      <c r="D7562" s="463">
        <v>12500</v>
      </c>
    </row>
    <row r="7563" spans="1:4">
      <c r="A7563" s="462">
        <v>102270</v>
      </c>
      <c r="B7563" s="276" t="s">
        <v>7542</v>
      </c>
      <c r="C7563" s="462" t="s">
        <v>27</v>
      </c>
      <c r="D7563" s="463">
        <v>0</v>
      </c>
    </row>
    <row r="7564" spans="1:4">
      <c r="A7564" s="462">
        <v>102271</v>
      </c>
      <c r="B7564" s="276" t="s">
        <v>7543</v>
      </c>
      <c r="C7564" s="462" t="s">
        <v>27</v>
      </c>
      <c r="D7564" s="463">
        <v>0</v>
      </c>
    </row>
    <row r="7565" spans="1:4">
      <c r="A7565" s="462">
        <v>102272</v>
      </c>
      <c r="B7565" s="276" t="s">
        <v>7544</v>
      </c>
      <c r="C7565" s="462" t="s">
        <v>30</v>
      </c>
      <c r="D7565" s="463">
        <v>4798</v>
      </c>
    </row>
    <row r="7566" spans="1:4">
      <c r="A7566" s="462">
        <v>102273</v>
      </c>
      <c r="B7566" s="276" t="s">
        <v>7545</v>
      </c>
      <c r="C7566" s="462" t="s">
        <v>27</v>
      </c>
      <c r="D7566" s="463">
        <v>21204377</v>
      </c>
    </row>
    <row r="7567" spans="1:4">
      <c r="A7567" s="462">
        <v>102274</v>
      </c>
      <c r="B7567" s="276" t="s">
        <v>7546</v>
      </c>
      <c r="C7567" s="462" t="s">
        <v>27</v>
      </c>
      <c r="D7567" s="463">
        <v>0</v>
      </c>
    </row>
    <row r="7568" spans="1:4">
      <c r="A7568" s="462">
        <v>102275</v>
      </c>
      <c r="B7568" s="276" t="s">
        <v>7547</v>
      </c>
      <c r="C7568" s="462" t="s">
        <v>30</v>
      </c>
      <c r="D7568" s="463">
        <v>53591</v>
      </c>
    </row>
    <row r="7569" spans="1:4">
      <c r="A7569" s="462">
        <v>102276</v>
      </c>
      <c r="B7569" s="276" t="s">
        <v>7548</v>
      </c>
      <c r="C7569" s="462" t="s">
        <v>27</v>
      </c>
      <c r="D7569" s="463">
        <v>0</v>
      </c>
    </row>
    <row r="7570" spans="1:4">
      <c r="A7570" s="462">
        <v>102277</v>
      </c>
      <c r="B7570" s="276" t="s">
        <v>7549</v>
      </c>
      <c r="C7570" s="462" t="s">
        <v>27</v>
      </c>
      <c r="D7570" s="463">
        <v>0</v>
      </c>
    </row>
    <row r="7571" spans="1:4">
      <c r="A7571" s="462">
        <v>102278</v>
      </c>
      <c r="B7571" s="276" t="s">
        <v>7550</v>
      </c>
      <c r="C7571" s="462" t="s">
        <v>30</v>
      </c>
      <c r="D7571" s="463">
        <v>0</v>
      </c>
    </row>
    <row r="7572" spans="1:4">
      <c r="A7572" s="462">
        <v>102279</v>
      </c>
      <c r="B7572" s="276" t="s">
        <v>7551</v>
      </c>
      <c r="C7572" s="462" t="s">
        <v>30</v>
      </c>
      <c r="D7572" s="463">
        <v>0</v>
      </c>
    </row>
    <row r="7573" spans="1:4">
      <c r="A7573" s="462">
        <v>102280</v>
      </c>
      <c r="B7573" s="276" t="s">
        <v>7552</v>
      </c>
      <c r="C7573" s="462" t="s">
        <v>30</v>
      </c>
      <c r="D7573" s="463">
        <v>0</v>
      </c>
    </row>
    <row r="7574" spans="1:4">
      <c r="A7574" s="462">
        <v>102281</v>
      </c>
      <c r="B7574" s="276" t="s">
        <v>7553</v>
      </c>
      <c r="C7574" s="462" t="s">
        <v>27</v>
      </c>
      <c r="D7574" s="463">
        <v>1681034</v>
      </c>
    </row>
    <row r="7575" spans="1:4">
      <c r="A7575" s="462">
        <v>102282</v>
      </c>
      <c r="B7575" s="276" t="s">
        <v>7554</v>
      </c>
      <c r="C7575" s="462" t="s">
        <v>27</v>
      </c>
      <c r="D7575" s="463">
        <v>2291379</v>
      </c>
    </row>
    <row r="7576" spans="1:4">
      <c r="A7576" s="462">
        <v>102283</v>
      </c>
      <c r="B7576" s="276" t="s">
        <v>7555</v>
      </c>
      <c r="C7576" s="462" t="s">
        <v>27</v>
      </c>
      <c r="D7576" s="463">
        <v>387931.03</v>
      </c>
    </row>
    <row r="7577" spans="1:4">
      <c r="A7577" s="462">
        <v>102284</v>
      </c>
      <c r="B7577" s="276" t="s">
        <v>7556</v>
      </c>
      <c r="C7577" s="462" t="s">
        <v>27</v>
      </c>
      <c r="D7577" s="463">
        <v>0</v>
      </c>
    </row>
    <row r="7578" spans="1:4">
      <c r="A7578" s="462">
        <v>102285</v>
      </c>
      <c r="B7578" s="276" t="s">
        <v>7557</v>
      </c>
      <c r="C7578" s="462" t="s">
        <v>27</v>
      </c>
      <c r="D7578" s="463">
        <v>0</v>
      </c>
    </row>
    <row r="7579" spans="1:4">
      <c r="A7579" s="462">
        <v>102286</v>
      </c>
      <c r="B7579" s="276" t="s">
        <v>7558</v>
      </c>
      <c r="C7579" s="462" t="s">
        <v>27</v>
      </c>
      <c r="D7579" s="463">
        <v>0</v>
      </c>
    </row>
    <row r="7580" spans="1:4">
      <c r="A7580" s="462">
        <v>102287</v>
      </c>
      <c r="B7580" s="276" t="s">
        <v>7559</v>
      </c>
      <c r="C7580" s="462" t="s">
        <v>27</v>
      </c>
      <c r="D7580" s="463">
        <v>0</v>
      </c>
    </row>
    <row r="7581" spans="1:4">
      <c r="A7581" s="462">
        <v>102288</v>
      </c>
      <c r="B7581" s="276" t="s">
        <v>7560</v>
      </c>
      <c r="C7581" s="462" t="s">
        <v>27</v>
      </c>
      <c r="D7581" s="463">
        <v>0</v>
      </c>
    </row>
    <row r="7582" spans="1:4">
      <c r="A7582" s="462">
        <v>102290</v>
      </c>
      <c r="B7582" s="276" t="s">
        <v>7561</v>
      </c>
      <c r="C7582" s="462" t="s">
        <v>27</v>
      </c>
      <c r="D7582" s="463">
        <v>111197.24</v>
      </c>
    </row>
    <row r="7583" spans="1:4">
      <c r="A7583" s="462">
        <v>102291</v>
      </c>
      <c r="B7583" s="276" t="s">
        <v>7562</v>
      </c>
      <c r="C7583" s="462" t="s">
        <v>27</v>
      </c>
      <c r="D7583" s="463">
        <v>0</v>
      </c>
    </row>
    <row r="7584" spans="1:4">
      <c r="A7584" s="462">
        <v>102292</v>
      </c>
      <c r="B7584" s="276" t="s">
        <v>7563</v>
      </c>
      <c r="C7584" s="462" t="s">
        <v>27</v>
      </c>
      <c r="D7584" s="463">
        <v>0</v>
      </c>
    </row>
    <row r="7585" spans="1:4">
      <c r="A7585" s="462">
        <v>102293</v>
      </c>
      <c r="B7585" s="276" t="s">
        <v>7564</v>
      </c>
      <c r="C7585" s="462" t="s">
        <v>27</v>
      </c>
      <c r="D7585" s="463">
        <v>0</v>
      </c>
    </row>
    <row r="7586" spans="1:4">
      <c r="A7586" s="462">
        <v>102294</v>
      </c>
      <c r="B7586" s="276" t="s">
        <v>7565</v>
      </c>
      <c r="C7586" s="462" t="s">
        <v>27</v>
      </c>
      <c r="D7586" s="463">
        <v>871816</v>
      </c>
    </row>
    <row r="7587" spans="1:4">
      <c r="A7587" s="462">
        <v>102295</v>
      </c>
      <c r="B7587" s="276" t="s">
        <v>7566</v>
      </c>
      <c r="C7587" s="462" t="s">
        <v>27</v>
      </c>
      <c r="D7587" s="463">
        <v>0</v>
      </c>
    </row>
    <row r="7588" spans="1:4">
      <c r="A7588" s="462">
        <v>102296</v>
      </c>
      <c r="B7588" s="276" t="s">
        <v>7567</v>
      </c>
      <c r="C7588" s="462" t="s">
        <v>27</v>
      </c>
      <c r="D7588" s="463">
        <v>0</v>
      </c>
    </row>
    <row r="7589" spans="1:4">
      <c r="A7589" s="462">
        <v>102297</v>
      </c>
      <c r="B7589" s="276" t="s">
        <v>7568</v>
      </c>
      <c r="C7589" s="462" t="s">
        <v>27</v>
      </c>
      <c r="D7589" s="463">
        <v>435252.47</v>
      </c>
    </row>
    <row r="7590" spans="1:4">
      <c r="A7590" s="462">
        <v>102298</v>
      </c>
      <c r="B7590" s="276" t="s">
        <v>7569</v>
      </c>
      <c r="C7590" s="462" t="s">
        <v>27</v>
      </c>
      <c r="D7590" s="463">
        <v>216609</v>
      </c>
    </row>
    <row r="7591" spans="1:4">
      <c r="A7591" s="462">
        <v>102299</v>
      </c>
      <c r="B7591" s="276" t="s">
        <v>7570</v>
      </c>
      <c r="C7591" s="462" t="s">
        <v>27</v>
      </c>
      <c r="D7591" s="463">
        <v>0</v>
      </c>
    </row>
    <row r="7592" spans="1:4">
      <c r="A7592" s="462">
        <v>102300</v>
      </c>
      <c r="B7592" s="276" t="s">
        <v>7571</v>
      </c>
      <c r="C7592" s="462" t="s">
        <v>27</v>
      </c>
      <c r="D7592" s="463">
        <v>0</v>
      </c>
    </row>
    <row r="7593" spans="1:4">
      <c r="A7593" s="462">
        <v>102301</v>
      </c>
      <c r="B7593" s="276" t="s">
        <v>7572</v>
      </c>
      <c r="C7593" s="462" t="s">
        <v>27</v>
      </c>
      <c r="D7593" s="463">
        <v>35910</v>
      </c>
    </row>
    <row r="7594" spans="1:4">
      <c r="A7594" s="462">
        <v>102302</v>
      </c>
      <c r="B7594" s="276" t="s">
        <v>7573</v>
      </c>
      <c r="C7594" s="462" t="s">
        <v>27</v>
      </c>
      <c r="D7594" s="463">
        <v>0</v>
      </c>
    </row>
    <row r="7595" spans="1:4">
      <c r="A7595" s="462">
        <v>102303</v>
      </c>
      <c r="B7595" s="276" t="s">
        <v>7574</v>
      </c>
      <c r="C7595" s="462" t="s">
        <v>27</v>
      </c>
      <c r="D7595" s="463">
        <v>0</v>
      </c>
    </row>
    <row r="7596" spans="1:4">
      <c r="A7596" s="462">
        <v>102304</v>
      </c>
      <c r="B7596" s="276" t="s">
        <v>7575</v>
      </c>
      <c r="C7596" s="462" t="s">
        <v>30</v>
      </c>
      <c r="D7596" s="463">
        <v>27195</v>
      </c>
    </row>
    <row r="7597" spans="1:4">
      <c r="A7597" s="462">
        <v>102305</v>
      </c>
      <c r="B7597" s="276" t="s">
        <v>7576</v>
      </c>
      <c r="C7597" s="462" t="s">
        <v>27</v>
      </c>
      <c r="D7597" s="463">
        <v>0</v>
      </c>
    </row>
    <row r="7598" spans="1:4">
      <c r="A7598" s="462">
        <v>102306</v>
      </c>
      <c r="B7598" s="276" t="s">
        <v>7577</v>
      </c>
      <c r="C7598" s="462" t="s">
        <v>27</v>
      </c>
      <c r="D7598" s="463">
        <v>0</v>
      </c>
    </row>
    <row r="7599" spans="1:4">
      <c r="A7599" s="462">
        <v>102307</v>
      </c>
      <c r="B7599" s="276" t="s">
        <v>7578</v>
      </c>
      <c r="C7599" s="462" t="s">
        <v>27</v>
      </c>
      <c r="D7599" s="463">
        <v>681</v>
      </c>
    </row>
    <row r="7600" spans="1:4">
      <c r="A7600" s="462">
        <v>102308</v>
      </c>
      <c r="B7600" s="276" t="s">
        <v>7579</v>
      </c>
      <c r="C7600" s="462" t="s">
        <v>27</v>
      </c>
      <c r="D7600" s="463">
        <v>0</v>
      </c>
    </row>
    <row r="7601" spans="1:4">
      <c r="A7601" s="462">
        <v>102309</v>
      </c>
      <c r="B7601" s="276" t="s">
        <v>7580</v>
      </c>
      <c r="C7601" s="462" t="s">
        <v>27</v>
      </c>
      <c r="D7601" s="463">
        <v>0</v>
      </c>
    </row>
    <row r="7602" spans="1:4">
      <c r="A7602" s="462">
        <v>102310</v>
      </c>
      <c r="B7602" s="276" t="s">
        <v>7581</v>
      </c>
      <c r="C7602" s="462" t="s">
        <v>27</v>
      </c>
      <c r="D7602" s="463">
        <v>1356.01</v>
      </c>
    </row>
    <row r="7603" spans="1:4">
      <c r="A7603" s="462">
        <v>102311</v>
      </c>
      <c r="B7603" s="276" t="s">
        <v>7582</v>
      </c>
      <c r="C7603" s="462" t="s">
        <v>44</v>
      </c>
      <c r="D7603" s="463">
        <v>0</v>
      </c>
    </row>
    <row r="7604" spans="1:4">
      <c r="A7604" s="462">
        <v>102312</v>
      </c>
      <c r="B7604" s="276" t="s">
        <v>7583</v>
      </c>
      <c r="C7604" s="462" t="s">
        <v>44</v>
      </c>
      <c r="D7604" s="463">
        <v>0</v>
      </c>
    </row>
    <row r="7605" spans="1:4">
      <c r="A7605" s="462">
        <v>102313</v>
      </c>
      <c r="B7605" s="276" t="s">
        <v>7584</v>
      </c>
      <c r="C7605" s="462" t="s">
        <v>148</v>
      </c>
      <c r="D7605" s="463">
        <v>0</v>
      </c>
    </row>
    <row r="7606" spans="1:4">
      <c r="A7606" s="462">
        <v>102314</v>
      </c>
      <c r="B7606" s="276" t="s">
        <v>5566</v>
      </c>
      <c r="C7606" s="462" t="s">
        <v>27</v>
      </c>
      <c r="D7606" s="463">
        <v>0</v>
      </c>
    </row>
    <row r="7607" spans="1:4">
      <c r="A7607" s="462">
        <v>102315</v>
      </c>
      <c r="B7607" s="276" t="s">
        <v>7585</v>
      </c>
      <c r="C7607" s="462" t="s">
        <v>27</v>
      </c>
      <c r="D7607" s="463">
        <v>23451</v>
      </c>
    </row>
    <row r="7608" spans="1:4">
      <c r="A7608" s="462">
        <v>102317</v>
      </c>
      <c r="B7608" s="276" t="s">
        <v>7586</v>
      </c>
      <c r="C7608" s="462" t="s">
        <v>27</v>
      </c>
      <c r="D7608" s="463">
        <v>58201</v>
      </c>
    </row>
    <row r="7609" spans="1:4">
      <c r="A7609" s="462">
        <v>102318</v>
      </c>
      <c r="B7609" s="276" t="s">
        <v>7587</v>
      </c>
      <c r="C7609" s="462" t="s">
        <v>44</v>
      </c>
      <c r="D7609" s="463">
        <v>0</v>
      </c>
    </row>
    <row r="7610" spans="1:4">
      <c r="A7610" s="462">
        <v>102319</v>
      </c>
      <c r="B7610" s="276" t="s">
        <v>7588</v>
      </c>
      <c r="C7610" s="462" t="s">
        <v>44</v>
      </c>
      <c r="D7610" s="463">
        <v>0</v>
      </c>
    </row>
    <row r="7611" spans="1:4">
      <c r="A7611" s="462">
        <v>102320</v>
      </c>
      <c r="B7611" s="276" t="s">
        <v>7589</v>
      </c>
      <c r="C7611" s="462" t="s">
        <v>27</v>
      </c>
      <c r="D7611" s="463">
        <v>0</v>
      </c>
    </row>
    <row r="7612" spans="1:4">
      <c r="A7612" s="462">
        <v>102321</v>
      </c>
      <c r="B7612" s="276" t="s">
        <v>7590</v>
      </c>
      <c r="C7612" s="462" t="s">
        <v>44</v>
      </c>
      <c r="D7612" s="463">
        <v>0</v>
      </c>
    </row>
    <row r="7613" spans="1:4">
      <c r="A7613" s="462">
        <v>102322</v>
      </c>
      <c r="B7613" s="276" t="s">
        <v>7591</v>
      </c>
      <c r="C7613" s="462" t="s">
        <v>27</v>
      </c>
      <c r="D7613" s="463">
        <v>0</v>
      </c>
    </row>
    <row r="7614" spans="1:4">
      <c r="A7614" s="462">
        <v>102323</v>
      </c>
      <c r="B7614" s="276" t="s">
        <v>7592</v>
      </c>
      <c r="C7614" s="462" t="s">
        <v>30</v>
      </c>
      <c r="D7614" s="463">
        <v>0</v>
      </c>
    </row>
    <row r="7615" spans="1:4">
      <c r="A7615" s="462">
        <v>102324</v>
      </c>
      <c r="B7615" s="276" t="s">
        <v>7593</v>
      </c>
      <c r="C7615" s="462" t="s">
        <v>30</v>
      </c>
      <c r="D7615" s="463">
        <v>0</v>
      </c>
    </row>
    <row r="7616" spans="1:4">
      <c r="A7616" s="462">
        <v>102325</v>
      </c>
      <c r="B7616" s="276" t="s">
        <v>7594</v>
      </c>
      <c r="C7616" s="462" t="s">
        <v>27</v>
      </c>
      <c r="D7616" s="463">
        <v>387931</v>
      </c>
    </row>
    <row r="7617" spans="1:4">
      <c r="A7617" s="462">
        <v>102326</v>
      </c>
      <c r="B7617" s="276" t="s">
        <v>7595</v>
      </c>
      <c r="C7617" s="462" t="s">
        <v>27</v>
      </c>
      <c r="D7617" s="463">
        <v>103448</v>
      </c>
    </row>
    <row r="7618" spans="1:4">
      <c r="A7618" s="462">
        <v>102327</v>
      </c>
      <c r="B7618" s="276" t="s">
        <v>7596</v>
      </c>
      <c r="C7618" s="462" t="s">
        <v>27</v>
      </c>
      <c r="D7618" s="463">
        <v>108621</v>
      </c>
    </row>
    <row r="7619" spans="1:4">
      <c r="A7619" s="462">
        <v>102328</v>
      </c>
      <c r="B7619" s="276" t="s">
        <v>7597</v>
      </c>
      <c r="C7619" s="462" t="s">
        <v>27</v>
      </c>
      <c r="D7619" s="463">
        <v>267241</v>
      </c>
    </row>
    <row r="7620" spans="1:4">
      <c r="A7620" s="462">
        <v>102329</v>
      </c>
      <c r="B7620" s="276" t="s">
        <v>7598</v>
      </c>
      <c r="C7620" s="462" t="s">
        <v>27</v>
      </c>
      <c r="D7620" s="463">
        <v>0</v>
      </c>
    </row>
    <row r="7621" spans="1:4">
      <c r="A7621" s="462">
        <v>102330</v>
      </c>
      <c r="B7621" s="276" t="s">
        <v>7599</v>
      </c>
      <c r="C7621" s="462" t="s">
        <v>27</v>
      </c>
      <c r="D7621" s="463">
        <v>762069</v>
      </c>
    </row>
    <row r="7622" spans="1:4">
      <c r="A7622" s="462">
        <v>102331</v>
      </c>
      <c r="B7622" s="276" t="s">
        <v>7600</v>
      </c>
      <c r="C7622" s="462" t="s">
        <v>27</v>
      </c>
      <c r="D7622" s="463">
        <v>4310345.01</v>
      </c>
    </row>
    <row r="7623" spans="1:4">
      <c r="A7623" s="462">
        <v>102332</v>
      </c>
      <c r="B7623" s="276" t="s">
        <v>7601</v>
      </c>
      <c r="C7623" s="462" t="s">
        <v>27</v>
      </c>
      <c r="D7623" s="463">
        <v>109999.99</v>
      </c>
    </row>
    <row r="7624" spans="1:4">
      <c r="A7624" s="462">
        <v>102333</v>
      </c>
      <c r="B7624" s="276" t="s">
        <v>7602</v>
      </c>
      <c r="C7624" s="462" t="s">
        <v>44</v>
      </c>
      <c r="D7624" s="463">
        <v>416543.99</v>
      </c>
    </row>
    <row r="7625" spans="1:4">
      <c r="A7625" s="462">
        <v>102334</v>
      </c>
      <c r="B7625" s="276" t="s">
        <v>7603</v>
      </c>
      <c r="C7625" s="462" t="s">
        <v>44</v>
      </c>
      <c r="D7625" s="463">
        <v>1058237</v>
      </c>
    </row>
    <row r="7626" spans="1:4">
      <c r="A7626" s="462">
        <v>102335</v>
      </c>
      <c r="B7626" s="276" t="s">
        <v>7604</v>
      </c>
      <c r="C7626" s="462" t="s">
        <v>44</v>
      </c>
      <c r="D7626" s="463">
        <v>0</v>
      </c>
    </row>
    <row r="7627" spans="1:4">
      <c r="A7627" s="462">
        <v>102337</v>
      </c>
      <c r="B7627" s="276" t="s">
        <v>7605</v>
      </c>
      <c r="C7627" s="462" t="s">
        <v>27</v>
      </c>
      <c r="D7627" s="463">
        <v>0</v>
      </c>
    </row>
    <row r="7628" spans="1:4">
      <c r="A7628" s="462">
        <v>102338</v>
      </c>
      <c r="B7628" s="276" t="s">
        <v>7606</v>
      </c>
      <c r="C7628" s="462" t="s">
        <v>27</v>
      </c>
      <c r="D7628" s="463">
        <v>0</v>
      </c>
    </row>
    <row r="7629" spans="1:4">
      <c r="A7629" s="462">
        <v>102339</v>
      </c>
      <c r="B7629" s="276" t="s">
        <v>7607</v>
      </c>
      <c r="C7629" s="462" t="s">
        <v>27</v>
      </c>
      <c r="D7629" s="463">
        <v>0</v>
      </c>
    </row>
    <row r="7630" spans="1:4">
      <c r="A7630" s="462">
        <v>102340</v>
      </c>
      <c r="B7630" s="276" t="s">
        <v>7608</v>
      </c>
      <c r="C7630" s="462" t="s">
        <v>27</v>
      </c>
      <c r="D7630" s="463">
        <v>0</v>
      </c>
    </row>
    <row r="7631" spans="1:4">
      <c r="A7631" s="462">
        <v>102341</v>
      </c>
      <c r="B7631" s="276" t="s">
        <v>7609</v>
      </c>
      <c r="C7631" s="462" t="s">
        <v>27</v>
      </c>
      <c r="D7631" s="463">
        <v>0</v>
      </c>
    </row>
    <row r="7632" spans="1:4">
      <c r="A7632" s="462">
        <v>102342</v>
      </c>
      <c r="B7632" s="276" t="s">
        <v>7610</v>
      </c>
      <c r="C7632" s="462" t="s">
        <v>27</v>
      </c>
      <c r="D7632" s="463">
        <v>0</v>
      </c>
    </row>
    <row r="7633" spans="1:4">
      <c r="A7633" s="462">
        <v>102343</v>
      </c>
      <c r="B7633" s="276" t="s">
        <v>7611</v>
      </c>
      <c r="C7633" s="462" t="s">
        <v>27</v>
      </c>
      <c r="D7633" s="463">
        <v>203068</v>
      </c>
    </row>
    <row r="7634" spans="1:4">
      <c r="A7634" s="462">
        <v>102344</v>
      </c>
      <c r="B7634" s="276" t="s">
        <v>7612</v>
      </c>
      <c r="C7634" s="462" t="s">
        <v>27</v>
      </c>
      <c r="D7634" s="463">
        <v>52810</v>
      </c>
    </row>
    <row r="7635" spans="1:4">
      <c r="A7635" s="462">
        <v>102345</v>
      </c>
      <c r="B7635" s="276" t="s">
        <v>7613</v>
      </c>
      <c r="C7635" s="462" t="s">
        <v>27</v>
      </c>
      <c r="D7635" s="463">
        <v>36793.18</v>
      </c>
    </row>
    <row r="7636" spans="1:4">
      <c r="A7636" s="462">
        <v>102346</v>
      </c>
      <c r="B7636" s="276" t="s">
        <v>7614</v>
      </c>
      <c r="C7636" s="462" t="s">
        <v>27</v>
      </c>
      <c r="D7636" s="463">
        <v>70303</v>
      </c>
    </row>
    <row r="7637" spans="1:4">
      <c r="A7637" s="462">
        <v>102347</v>
      </c>
      <c r="B7637" s="276" t="s">
        <v>7615</v>
      </c>
      <c r="C7637" s="462" t="s">
        <v>44</v>
      </c>
      <c r="D7637" s="463">
        <v>191249.01</v>
      </c>
    </row>
    <row r="7638" spans="1:4">
      <c r="A7638" s="462">
        <v>102348</v>
      </c>
      <c r="B7638" s="276" t="s">
        <v>7616</v>
      </c>
      <c r="C7638" s="462" t="s">
        <v>30</v>
      </c>
      <c r="D7638" s="463">
        <v>0</v>
      </c>
    </row>
    <row r="7639" spans="1:4">
      <c r="A7639" s="462">
        <v>102349</v>
      </c>
      <c r="B7639" s="276" t="s">
        <v>7617</v>
      </c>
      <c r="C7639" s="462" t="s">
        <v>44</v>
      </c>
      <c r="D7639" s="463">
        <v>0</v>
      </c>
    </row>
    <row r="7640" spans="1:4">
      <c r="A7640" s="462">
        <v>102350</v>
      </c>
      <c r="B7640" s="276" t="s">
        <v>7618</v>
      </c>
      <c r="C7640" s="462" t="s">
        <v>44</v>
      </c>
      <c r="D7640" s="463">
        <v>0</v>
      </c>
    </row>
    <row r="7641" spans="1:4">
      <c r="A7641" s="462">
        <v>102351</v>
      </c>
      <c r="B7641" s="276" t="s">
        <v>7619</v>
      </c>
      <c r="C7641" s="462" t="s">
        <v>30</v>
      </c>
      <c r="D7641" s="463">
        <v>0</v>
      </c>
    </row>
    <row r="7642" spans="1:4">
      <c r="A7642" s="462">
        <v>102352</v>
      </c>
      <c r="B7642" s="276" t="s">
        <v>7620</v>
      </c>
      <c r="C7642" s="462" t="s">
        <v>27</v>
      </c>
      <c r="D7642" s="463">
        <v>0</v>
      </c>
    </row>
    <row r="7643" spans="1:4">
      <c r="A7643" s="462">
        <v>102353</v>
      </c>
      <c r="B7643" s="276" t="s">
        <v>7621</v>
      </c>
      <c r="C7643" s="462" t="s">
        <v>27</v>
      </c>
      <c r="D7643" s="463">
        <v>0</v>
      </c>
    </row>
    <row r="7644" spans="1:4">
      <c r="A7644" s="462">
        <v>102354</v>
      </c>
      <c r="B7644" s="276" t="s">
        <v>7622</v>
      </c>
      <c r="C7644" s="462" t="s">
        <v>30</v>
      </c>
      <c r="D7644" s="463">
        <v>0</v>
      </c>
    </row>
    <row r="7645" spans="1:4">
      <c r="A7645" s="462">
        <v>102355</v>
      </c>
      <c r="B7645" s="276" t="s">
        <v>7623</v>
      </c>
      <c r="C7645" s="462" t="s">
        <v>27</v>
      </c>
      <c r="D7645" s="463">
        <v>436694</v>
      </c>
    </row>
    <row r="7646" spans="1:4">
      <c r="A7646" s="462">
        <v>102356</v>
      </c>
      <c r="B7646" s="276" t="s">
        <v>7624</v>
      </c>
      <c r="C7646" s="462" t="s">
        <v>44</v>
      </c>
      <c r="D7646" s="463">
        <v>8725</v>
      </c>
    </row>
    <row r="7647" spans="1:4">
      <c r="A7647" s="462">
        <v>102357</v>
      </c>
      <c r="B7647" s="276" t="s">
        <v>7625</v>
      </c>
      <c r="C7647" s="462" t="s">
        <v>30</v>
      </c>
      <c r="D7647" s="463">
        <v>0</v>
      </c>
    </row>
    <row r="7648" spans="1:4">
      <c r="A7648" s="462">
        <v>102358</v>
      </c>
      <c r="B7648" s="276" t="s">
        <v>7626</v>
      </c>
      <c r="C7648" s="462" t="s">
        <v>27</v>
      </c>
      <c r="D7648" s="463">
        <v>8855</v>
      </c>
    </row>
    <row r="7649" spans="1:4">
      <c r="A7649" s="462">
        <v>102359</v>
      </c>
      <c r="B7649" s="276" t="s">
        <v>7627</v>
      </c>
      <c r="C7649" s="462" t="s">
        <v>32</v>
      </c>
      <c r="D7649" s="463">
        <v>0</v>
      </c>
    </row>
    <row r="7650" spans="1:4">
      <c r="A7650" s="462">
        <v>102360</v>
      </c>
      <c r="B7650" s="276" t="s">
        <v>7628</v>
      </c>
      <c r="C7650" s="462" t="s">
        <v>30</v>
      </c>
      <c r="D7650" s="463">
        <v>0</v>
      </c>
    </row>
    <row r="7651" spans="1:4">
      <c r="A7651" s="462">
        <v>102361</v>
      </c>
      <c r="B7651" s="276" t="s">
        <v>7629</v>
      </c>
      <c r="C7651" s="462" t="s">
        <v>30</v>
      </c>
      <c r="D7651" s="463">
        <v>0</v>
      </c>
    </row>
    <row r="7652" spans="1:4">
      <c r="A7652" s="462">
        <v>102362</v>
      </c>
      <c r="B7652" s="276" t="s">
        <v>7630</v>
      </c>
      <c r="C7652" s="462" t="s">
        <v>27</v>
      </c>
      <c r="D7652" s="463">
        <v>0</v>
      </c>
    </row>
    <row r="7653" spans="1:4">
      <c r="A7653" s="462">
        <v>102363</v>
      </c>
      <c r="B7653" s="276" t="s">
        <v>7631</v>
      </c>
      <c r="C7653" s="462" t="s">
        <v>27</v>
      </c>
      <c r="D7653" s="463">
        <v>0</v>
      </c>
    </row>
    <row r="7654" spans="1:4">
      <c r="A7654" s="462">
        <v>102364</v>
      </c>
      <c r="B7654" s="276" t="s">
        <v>7632</v>
      </c>
      <c r="C7654" s="462" t="s">
        <v>27</v>
      </c>
      <c r="D7654" s="463">
        <v>143616.01</v>
      </c>
    </row>
    <row r="7655" spans="1:4">
      <c r="A7655" s="462">
        <v>102365</v>
      </c>
      <c r="B7655" s="276" t="s">
        <v>7633</v>
      </c>
      <c r="C7655" s="462" t="s">
        <v>27</v>
      </c>
      <c r="D7655" s="463">
        <v>474</v>
      </c>
    </row>
    <row r="7656" spans="1:4">
      <c r="A7656" s="462">
        <v>102366</v>
      </c>
      <c r="B7656" s="276" t="s">
        <v>7634</v>
      </c>
      <c r="C7656" s="462" t="s">
        <v>27</v>
      </c>
      <c r="D7656" s="463">
        <v>122840410</v>
      </c>
    </row>
    <row r="7657" spans="1:4">
      <c r="A7657" s="462">
        <v>102367</v>
      </c>
      <c r="B7657" s="276" t="s">
        <v>7635</v>
      </c>
      <c r="C7657" s="462" t="s">
        <v>27</v>
      </c>
      <c r="D7657" s="463">
        <v>1755</v>
      </c>
    </row>
    <row r="7658" spans="1:4">
      <c r="A7658" s="462">
        <v>102368</v>
      </c>
      <c r="B7658" s="276" t="s">
        <v>6078</v>
      </c>
      <c r="C7658" s="462" t="s">
        <v>1122</v>
      </c>
      <c r="D7658" s="463">
        <v>183710</v>
      </c>
    </row>
    <row r="7659" spans="1:4">
      <c r="A7659" s="462">
        <v>102369</v>
      </c>
      <c r="B7659" s="276" t="s">
        <v>7636</v>
      </c>
      <c r="C7659" s="462" t="s">
        <v>30</v>
      </c>
      <c r="D7659" s="463">
        <v>65846</v>
      </c>
    </row>
    <row r="7660" spans="1:4">
      <c r="A7660" s="462">
        <v>102370</v>
      </c>
      <c r="B7660" s="276" t="s">
        <v>7637</v>
      </c>
      <c r="C7660" s="462" t="s">
        <v>27</v>
      </c>
      <c r="D7660" s="463">
        <v>1661333.02</v>
      </c>
    </row>
    <row r="7661" spans="1:4">
      <c r="A7661" s="462">
        <v>102371</v>
      </c>
      <c r="B7661" s="276" t="s">
        <v>7638</v>
      </c>
      <c r="C7661" s="462" t="s">
        <v>27</v>
      </c>
      <c r="D7661" s="463">
        <v>1226978.77</v>
      </c>
    </row>
    <row r="7662" spans="1:4">
      <c r="A7662" s="462">
        <v>102372</v>
      </c>
      <c r="B7662" s="276" t="s">
        <v>7639</v>
      </c>
      <c r="C7662" s="462" t="s">
        <v>148</v>
      </c>
      <c r="D7662" s="463">
        <v>587292</v>
      </c>
    </row>
    <row r="7663" spans="1:4">
      <c r="A7663" s="462">
        <v>102373</v>
      </c>
      <c r="B7663" s="276" t="s">
        <v>7640</v>
      </c>
      <c r="C7663" s="462" t="s">
        <v>30</v>
      </c>
      <c r="D7663" s="463">
        <v>884058</v>
      </c>
    </row>
    <row r="7664" spans="1:4">
      <c r="A7664" s="462">
        <v>102374</v>
      </c>
      <c r="B7664" s="276" t="s">
        <v>7641</v>
      </c>
      <c r="C7664" s="462" t="s">
        <v>27</v>
      </c>
      <c r="D7664" s="463">
        <v>46006</v>
      </c>
    </row>
    <row r="7665" spans="1:4">
      <c r="A7665" s="462">
        <v>102375</v>
      </c>
      <c r="B7665" s="276" t="s">
        <v>7642</v>
      </c>
      <c r="C7665" s="462" t="s">
        <v>44</v>
      </c>
      <c r="D7665" s="463">
        <v>339550.99</v>
      </c>
    </row>
    <row r="7666" spans="1:4">
      <c r="A7666" s="462">
        <v>102376</v>
      </c>
      <c r="B7666" s="276" t="s">
        <v>7643</v>
      </c>
      <c r="C7666" s="462" t="s">
        <v>27</v>
      </c>
      <c r="D7666" s="463">
        <v>8721760</v>
      </c>
    </row>
    <row r="7667" spans="1:4">
      <c r="A7667" s="462">
        <v>102377</v>
      </c>
      <c r="B7667" s="276" t="s">
        <v>7644</v>
      </c>
      <c r="C7667" s="462" t="s">
        <v>593</v>
      </c>
      <c r="D7667" s="463">
        <v>11260375</v>
      </c>
    </row>
    <row r="7668" spans="1:4">
      <c r="A7668" s="462">
        <v>102378</v>
      </c>
      <c r="B7668" s="276" t="s">
        <v>7645</v>
      </c>
      <c r="C7668" s="462" t="s">
        <v>27</v>
      </c>
      <c r="D7668" s="463">
        <v>548630</v>
      </c>
    </row>
    <row r="7669" spans="1:4">
      <c r="A7669" s="462">
        <v>102379</v>
      </c>
      <c r="B7669" s="276" t="s">
        <v>7646</v>
      </c>
      <c r="C7669" s="462" t="s">
        <v>27</v>
      </c>
      <c r="D7669" s="463">
        <v>658490</v>
      </c>
    </row>
    <row r="7670" spans="1:4">
      <c r="A7670" s="462">
        <v>102380</v>
      </c>
      <c r="B7670" s="276" t="s">
        <v>7647</v>
      </c>
      <c r="C7670" s="462" t="s">
        <v>27</v>
      </c>
      <c r="D7670" s="463">
        <v>850254</v>
      </c>
    </row>
    <row r="7671" spans="1:4">
      <c r="A7671" s="462">
        <v>102381</v>
      </c>
      <c r="B7671" s="276" t="s">
        <v>7648</v>
      </c>
      <c r="C7671" s="462" t="s">
        <v>27</v>
      </c>
      <c r="D7671" s="463">
        <v>521034</v>
      </c>
    </row>
    <row r="7672" spans="1:4">
      <c r="A7672" s="462">
        <v>102382</v>
      </c>
      <c r="B7672" s="276" t="s">
        <v>7649</v>
      </c>
      <c r="C7672" s="462" t="s">
        <v>30</v>
      </c>
      <c r="D7672" s="463">
        <v>0</v>
      </c>
    </row>
    <row r="7673" spans="1:4">
      <c r="A7673" s="462">
        <v>102383</v>
      </c>
      <c r="B7673" s="276" t="s">
        <v>7650</v>
      </c>
      <c r="C7673" s="462" t="s">
        <v>27</v>
      </c>
      <c r="D7673" s="463">
        <v>0</v>
      </c>
    </row>
    <row r="7674" spans="1:4">
      <c r="A7674" s="462">
        <v>102384</v>
      </c>
      <c r="B7674" s="276" t="s">
        <v>7651</v>
      </c>
      <c r="C7674" s="462" t="s">
        <v>27</v>
      </c>
      <c r="D7674" s="463">
        <v>5788.03</v>
      </c>
    </row>
    <row r="7675" spans="1:4">
      <c r="A7675" s="462">
        <v>102385</v>
      </c>
      <c r="B7675" s="276" t="s">
        <v>7652</v>
      </c>
      <c r="C7675" s="462" t="s">
        <v>27</v>
      </c>
      <c r="D7675" s="463">
        <v>0</v>
      </c>
    </row>
    <row r="7676" spans="1:4">
      <c r="A7676" s="462">
        <v>102386</v>
      </c>
      <c r="B7676" s="276" t="s">
        <v>7653</v>
      </c>
      <c r="C7676" s="462" t="s">
        <v>27</v>
      </c>
      <c r="D7676" s="463">
        <v>0</v>
      </c>
    </row>
    <row r="7677" spans="1:4">
      <c r="A7677" s="462">
        <v>102387</v>
      </c>
      <c r="B7677" s="276" t="s">
        <v>7654</v>
      </c>
      <c r="C7677" s="462" t="s">
        <v>27</v>
      </c>
      <c r="D7677" s="463">
        <v>723794</v>
      </c>
    </row>
    <row r="7678" spans="1:4">
      <c r="A7678" s="462">
        <v>102388</v>
      </c>
      <c r="B7678" s="276" t="s">
        <v>7655</v>
      </c>
      <c r="C7678" s="462" t="s">
        <v>27</v>
      </c>
      <c r="D7678" s="463">
        <v>2881938</v>
      </c>
    </row>
    <row r="7679" spans="1:4">
      <c r="A7679" s="462">
        <v>102389</v>
      </c>
      <c r="B7679" s="276" t="s">
        <v>7656</v>
      </c>
      <c r="C7679" s="462" t="s">
        <v>44</v>
      </c>
      <c r="D7679" s="463">
        <v>0</v>
      </c>
    </row>
    <row r="7680" spans="1:4">
      <c r="A7680" s="462">
        <v>102390</v>
      </c>
      <c r="B7680" s="276" t="s">
        <v>7657</v>
      </c>
      <c r="C7680" s="462" t="s">
        <v>44</v>
      </c>
      <c r="D7680" s="463">
        <v>0</v>
      </c>
    </row>
    <row r="7681" spans="1:4">
      <c r="A7681" s="462">
        <v>102391</v>
      </c>
      <c r="B7681" s="276" t="s">
        <v>252</v>
      </c>
      <c r="C7681" s="462" t="s">
        <v>44</v>
      </c>
      <c r="D7681" s="463">
        <v>0</v>
      </c>
    </row>
    <row r="7682" spans="1:4">
      <c r="A7682" s="462">
        <v>102392</v>
      </c>
      <c r="B7682" s="276" t="s">
        <v>7658</v>
      </c>
      <c r="C7682" s="462" t="s">
        <v>44</v>
      </c>
      <c r="D7682" s="463">
        <v>0</v>
      </c>
    </row>
    <row r="7683" spans="1:4">
      <c r="A7683" s="462">
        <v>102393</v>
      </c>
      <c r="B7683" s="276" t="s">
        <v>7659</v>
      </c>
      <c r="C7683" s="462" t="s">
        <v>44</v>
      </c>
      <c r="D7683" s="463">
        <v>0</v>
      </c>
    </row>
    <row r="7684" spans="1:4">
      <c r="A7684" s="462">
        <v>102394</v>
      </c>
      <c r="B7684" s="276" t="s">
        <v>7660</v>
      </c>
      <c r="C7684" s="462" t="s">
        <v>7661</v>
      </c>
      <c r="D7684" s="463">
        <v>0</v>
      </c>
    </row>
    <row r="7685" spans="1:4">
      <c r="A7685" s="462">
        <v>102395</v>
      </c>
      <c r="B7685" s="276" t="s">
        <v>7662</v>
      </c>
      <c r="C7685" s="462" t="s">
        <v>998</v>
      </c>
      <c r="D7685" s="463">
        <v>24601</v>
      </c>
    </row>
    <row r="7686" spans="1:4">
      <c r="A7686" s="462">
        <v>102396</v>
      </c>
      <c r="B7686" s="276" t="s">
        <v>7663</v>
      </c>
      <c r="C7686" s="462" t="s">
        <v>44</v>
      </c>
      <c r="D7686" s="463">
        <v>0</v>
      </c>
    </row>
    <row r="7687" spans="1:4">
      <c r="A7687" s="462">
        <v>102397</v>
      </c>
      <c r="B7687" s="276" t="s">
        <v>7664</v>
      </c>
      <c r="C7687" s="462" t="s">
        <v>44</v>
      </c>
      <c r="D7687" s="463">
        <v>0</v>
      </c>
    </row>
    <row r="7688" spans="1:4">
      <c r="A7688" s="462">
        <v>102398</v>
      </c>
      <c r="B7688" s="276" t="s">
        <v>7658</v>
      </c>
      <c r="C7688" s="462" t="s">
        <v>253</v>
      </c>
      <c r="D7688" s="463">
        <v>0</v>
      </c>
    </row>
    <row r="7689" spans="1:4">
      <c r="A7689" s="462">
        <v>102399</v>
      </c>
      <c r="B7689" s="276" t="s">
        <v>7665</v>
      </c>
      <c r="C7689" s="462" t="s">
        <v>44</v>
      </c>
      <c r="D7689" s="463">
        <v>0</v>
      </c>
    </row>
    <row r="7690" spans="1:4">
      <c r="A7690" s="462">
        <v>102400</v>
      </c>
      <c r="B7690" s="276" t="s">
        <v>7666</v>
      </c>
      <c r="C7690" s="462" t="s">
        <v>44</v>
      </c>
      <c r="D7690" s="463">
        <v>0</v>
      </c>
    </row>
    <row r="7691" spans="1:4">
      <c r="A7691" s="462">
        <v>102401</v>
      </c>
      <c r="B7691" s="276" t="s">
        <v>7667</v>
      </c>
      <c r="C7691" s="462" t="s">
        <v>44</v>
      </c>
      <c r="D7691" s="463">
        <v>0</v>
      </c>
    </row>
    <row r="7692" spans="1:4">
      <c r="A7692" s="462">
        <v>102402</v>
      </c>
      <c r="B7692" s="276" t="s">
        <v>7668</v>
      </c>
      <c r="C7692" s="462" t="s">
        <v>44</v>
      </c>
      <c r="D7692" s="463">
        <v>0</v>
      </c>
    </row>
    <row r="7693" spans="1:4">
      <c r="A7693" s="462">
        <v>102403</v>
      </c>
      <c r="B7693" s="276" t="s">
        <v>7669</v>
      </c>
      <c r="C7693" s="462" t="s">
        <v>27</v>
      </c>
      <c r="D7693" s="463">
        <v>0</v>
      </c>
    </row>
    <row r="7694" spans="1:4">
      <c r="A7694" s="462">
        <v>102404</v>
      </c>
      <c r="B7694" s="276" t="s">
        <v>2995</v>
      </c>
      <c r="C7694" s="462" t="s">
        <v>27</v>
      </c>
      <c r="D7694" s="463">
        <v>0</v>
      </c>
    </row>
    <row r="7695" spans="1:4">
      <c r="A7695" s="462">
        <v>102405</v>
      </c>
      <c r="B7695" s="276" t="s">
        <v>7670</v>
      </c>
      <c r="C7695" s="462" t="s">
        <v>27</v>
      </c>
      <c r="D7695" s="463">
        <v>141372</v>
      </c>
    </row>
    <row r="7696" spans="1:4">
      <c r="A7696" s="462">
        <v>102406</v>
      </c>
      <c r="B7696" s="276" t="s">
        <v>7671</v>
      </c>
      <c r="C7696" s="462" t="s">
        <v>27</v>
      </c>
      <c r="D7696" s="463">
        <v>0</v>
      </c>
    </row>
    <row r="7697" spans="1:4">
      <c r="A7697" s="462">
        <v>102407</v>
      </c>
      <c r="B7697" s="276" t="s">
        <v>7672</v>
      </c>
      <c r="C7697" s="462" t="s">
        <v>89</v>
      </c>
      <c r="D7697" s="463">
        <v>77901.009999999995</v>
      </c>
    </row>
    <row r="7698" spans="1:4">
      <c r="A7698" s="462">
        <v>102408</v>
      </c>
      <c r="B7698" s="276" t="s">
        <v>7673</v>
      </c>
      <c r="C7698" s="462" t="s">
        <v>30</v>
      </c>
      <c r="D7698" s="463">
        <v>16848</v>
      </c>
    </row>
    <row r="7699" spans="1:4">
      <c r="A7699" s="462">
        <v>102409</v>
      </c>
      <c r="B7699" s="276" t="s">
        <v>7674</v>
      </c>
      <c r="C7699" s="462" t="s">
        <v>44</v>
      </c>
      <c r="D7699" s="463">
        <v>25646.46</v>
      </c>
    </row>
    <row r="7700" spans="1:4">
      <c r="A7700" s="462">
        <v>102410</v>
      </c>
      <c r="B7700" s="276" t="s">
        <v>7675</v>
      </c>
      <c r="C7700" s="462" t="s">
        <v>27</v>
      </c>
      <c r="D7700" s="463">
        <v>37748</v>
      </c>
    </row>
    <row r="7701" spans="1:4">
      <c r="A7701" s="462">
        <v>102411</v>
      </c>
      <c r="B7701" s="276" t="s">
        <v>7676</v>
      </c>
      <c r="C7701" s="462" t="s">
        <v>30</v>
      </c>
      <c r="D7701" s="463">
        <v>0</v>
      </c>
    </row>
    <row r="7702" spans="1:4">
      <c r="A7702" s="462">
        <v>102412</v>
      </c>
      <c r="B7702" s="276" t="s">
        <v>7677</v>
      </c>
      <c r="C7702" s="462" t="s">
        <v>1934</v>
      </c>
      <c r="D7702" s="463">
        <v>413723</v>
      </c>
    </row>
    <row r="7703" spans="1:4">
      <c r="A7703" s="462">
        <v>102413</v>
      </c>
      <c r="B7703" s="276" t="s">
        <v>7678</v>
      </c>
      <c r="C7703" s="462" t="s">
        <v>32</v>
      </c>
      <c r="D7703" s="463">
        <v>0</v>
      </c>
    </row>
    <row r="7704" spans="1:4">
      <c r="A7704" s="462">
        <v>102414</v>
      </c>
      <c r="B7704" s="276" t="s">
        <v>7679</v>
      </c>
      <c r="C7704" s="462" t="s">
        <v>27</v>
      </c>
      <c r="D7704" s="463">
        <v>0</v>
      </c>
    </row>
    <row r="7705" spans="1:4">
      <c r="A7705" s="462">
        <v>102415</v>
      </c>
      <c r="B7705" s="276" t="s">
        <v>7680</v>
      </c>
      <c r="C7705" s="462" t="s">
        <v>83</v>
      </c>
      <c r="D7705" s="463">
        <v>446360</v>
      </c>
    </row>
    <row r="7706" spans="1:4">
      <c r="A7706" s="462">
        <v>102416</v>
      </c>
      <c r="B7706" s="276" t="s">
        <v>7400</v>
      </c>
      <c r="C7706" s="462" t="s">
        <v>27</v>
      </c>
      <c r="D7706" s="463">
        <v>52457</v>
      </c>
    </row>
    <row r="7707" spans="1:4">
      <c r="A7707" s="462">
        <v>102417</v>
      </c>
      <c r="B7707" s="276" t="s">
        <v>7681</v>
      </c>
      <c r="C7707" s="462" t="s">
        <v>27</v>
      </c>
      <c r="D7707" s="463">
        <v>27457.48</v>
      </c>
    </row>
    <row r="7708" spans="1:4">
      <c r="A7708" s="462">
        <v>102418</v>
      </c>
      <c r="B7708" s="276" t="s">
        <v>7682</v>
      </c>
      <c r="C7708" s="462" t="s">
        <v>27</v>
      </c>
      <c r="D7708" s="463">
        <v>28560</v>
      </c>
    </row>
    <row r="7709" spans="1:4">
      <c r="A7709" s="462">
        <v>102419</v>
      </c>
      <c r="B7709" s="276" t="s">
        <v>7683</v>
      </c>
      <c r="C7709" s="462" t="s">
        <v>44</v>
      </c>
      <c r="D7709" s="463">
        <v>64092</v>
      </c>
    </row>
    <row r="7710" spans="1:4">
      <c r="A7710" s="462">
        <v>102420</v>
      </c>
      <c r="B7710" s="276" t="s">
        <v>7684</v>
      </c>
      <c r="C7710" s="462" t="s">
        <v>83</v>
      </c>
      <c r="D7710" s="463">
        <v>399812</v>
      </c>
    </row>
    <row r="7711" spans="1:4">
      <c r="A7711" s="462">
        <v>102421</v>
      </c>
      <c r="B7711" s="276" t="s">
        <v>7685</v>
      </c>
      <c r="C7711" s="462" t="s">
        <v>27</v>
      </c>
      <c r="D7711" s="463">
        <v>1423091.25</v>
      </c>
    </row>
    <row r="7712" spans="1:4">
      <c r="A7712" s="462">
        <v>102422</v>
      </c>
      <c r="B7712" s="276" t="s">
        <v>7686</v>
      </c>
      <c r="C7712" s="462" t="s">
        <v>27</v>
      </c>
      <c r="D7712" s="463">
        <v>899393.67</v>
      </c>
    </row>
    <row r="7713" spans="1:4">
      <c r="A7713" s="462">
        <v>102423</v>
      </c>
      <c r="B7713" s="276" t="s">
        <v>7687</v>
      </c>
      <c r="C7713" s="462" t="s">
        <v>44</v>
      </c>
      <c r="D7713" s="463">
        <v>0</v>
      </c>
    </row>
    <row r="7714" spans="1:4">
      <c r="A7714" s="462">
        <v>102424</v>
      </c>
      <c r="B7714" s="276" t="s">
        <v>7688</v>
      </c>
      <c r="C7714" s="462" t="s">
        <v>27</v>
      </c>
      <c r="D7714" s="463">
        <v>956317.32</v>
      </c>
    </row>
    <row r="7715" spans="1:4">
      <c r="A7715" s="462">
        <v>102425</v>
      </c>
      <c r="B7715" s="276" t="s">
        <v>7689</v>
      </c>
      <c r="C7715" s="462" t="s">
        <v>27</v>
      </c>
      <c r="D7715" s="463">
        <v>460852</v>
      </c>
    </row>
    <row r="7716" spans="1:4">
      <c r="A7716" s="462">
        <v>102426</v>
      </c>
      <c r="B7716" s="276" t="s">
        <v>7690</v>
      </c>
      <c r="C7716" s="462" t="s">
        <v>27</v>
      </c>
      <c r="D7716" s="463">
        <v>0</v>
      </c>
    </row>
    <row r="7717" spans="1:4">
      <c r="A7717" s="462">
        <v>102427</v>
      </c>
      <c r="B7717" s="276" t="s">
        <v>7691</v>
      </c>
      <c r="C7717" s="462" t="s">
        <v>27</v>
      </c>
      <c r="D7717" s="463">
        <v>0</v>
      </c>
    </row>
    <row r="7718" spans="1:4">
      <c r="A7718" s="462">
        <v>102428</v>
      </c>
      <c r="B7718" s="276" t="s">
        <v>7692</v>
      </c>
      <c r="C7718" s="462" t="s">
        <v>27</v>
      </c>
      <c r="D7718" s="463">
        <v>0</v>
      </c>
    </row>
    <row r="7719" spans="1:4">
      <c r="A7719" s="462">
        <v>102429</v>
      </c>
      <c r="B7719" s="276" t="s">
        <v>7693</v>
      </c>
      <c r="C7719" s="462" t="s">
        <v>27</v>
      </c>
      <c r="D7719" s="463">
        <v>0</v>
      </c>
    </row>
    <row r="7720" spans="1:4">
      <c r="A7720" s="462">
        <v>102430</v>
      </c>
      <c r="B7720" s="276" t="s">
        <v>7694</v>
      </c>
      <c r="C7720" s="462" t="s">
        <v>27</v>
      </c>
      <c r="D7720" s="463">
        <v>0</v>
      </c>
    </row>
    <row r="7721" spans="1:4">
      <c r="A7721" s="462">
        <v>102431</v>
      </c>
      <c r="B7721" s="276" t="s">
        <v>7695</v>
      </c>
      <c r="C7721" s="462" t="s">
        <v>998</v>
      </c>
      <c r="D7721" s="463">
        <v>0</v>
      </c>
    </row>
    <row r="7722" spans="1:4">
      <c r="A7722" s="462">
        <v>102432</v>
      </c>
      <c r="B7722" s="276" t="s">
        <v>7696</v>
      </c>
      <c r="C7722" s="462" t="s">
        <v>27</v>
      </c>
      <c r="D7722" s="463">
        <v>1081549.3500000001</v>
      </c>
    </row>
    <row r="7723" spans="1:4">
      <c r="A7723" s="462">
        <v>102433</v>
      </c>
      <c r="B7723" s="276" t="s">
        <v>7697</v>
      </c>
      <c r="C7723" s="462" t="s">
        <v>27</v>
      </c>
      <c r="D7723" s="463">
        <v>0</v>
      </c>
    </row>
    <row r="7724" spans="1:4">
      <c r="A7724" s="462">
        <v>102434</v>
      </c>
      <c r="B7724" s="276" t="s">
        <v>7698</v>
      </c>
      <c r="C7724" s="462" t="s">
        <v>27</v>
      </c>
      <c r="D7724" s="463">
        <v>0</v>
      </c>
    </row>
    <row r="7725" spans="1:4">
      <c r="A7725" s="462">
        <v>102435</v>
      </c>
      <c r="B7725" s="276" t="s">
        <v>7699</v>
      </c>
      <c r="C7725" s="462" t="s">
        <v>30</v>
      </c>
      <c r="D7725" s="463">
        <v>0</v>
      </c>
    </row>
    <row r="7726" spans="1:4">
      <c r="A7726" s="462">
        <v>102436</v>
      </c>
      <c r="B7726" s="276" t="s">
        <v>7700</v>
      </c>
      <c r="C7726" s="462" t="s">
        <v>27</v>
      </c>
      <c r="D7726" s="463">
        <v>0</v>
      </c>
    </row>
    <row r="7727" spans="1:4">
      <c r="A7727" s="462">
        <v>102437</v>
      </c>
      <c r="B7727" s="276" t="s">
        <v>7701</v>
      </c>
      <c r="C7727" s="462" t="s">
        <v>27</v>
      </c>
      <c r="D7727" s="463">
        <v>5080693</v>
      </c>
    </row>
    <row r="7728" spans="1:4">
      <c r="A7728" s="462">
        <v>102438</v>
      </c>
      <c r="B7728" s="276" t="s">
        <v>7702</v>
      </c>
      <c r="C7728" s="462" t="s">
        <v>27</v>
      </c>
      <c r="D7728" s="463">
        <v>6405470</v>
      </c>
    </row>
    <row r="7729" spans="1:4">
      <c r="A7729" s="462">
        <v>102439</v>
      </c>
      <c r="B7729" s="276" t="s">
        <v>7703</v>
      </c>
      <c r="C7729" s="462" t="s">
        <v>30</v>
      </c>
      <c r="D7729" s="463">
        <v>206</v>
      </c>
    </row>
    <row r="7730" spans="1:4">
      <c r="A7730" s="462">
        <v>102440</v>
      </c>
      <c r="B7730" s="276" t="s">
        <v>7396</v>
      </c>
      <c r="C7730" s="462" t="s">
        <v>27</v>
      </c>
      <c r="D7730" s="463">
        <v>41509</v>
      </c>
    </row>
    <row r="7731" spans="1:4">
      <c r="A7731" s="462">
        <v>102441</v>
      </c>
      <c r="B7731" s="276" t="s">
        <v>7704</v>
      </c>
      <c r="C7731" s="462" t="s">
        <v>310</v>
      </c>
      <c r="D7731" s="463">
        <v>34071</v>
      </c>
    </row>
    <row r="7732" spans="1:4">
      <c r="A7732" s="462">
        <v>102442</v>
      </c>
      <c r="B7732" s="276" t="s">
        <v>7705</v>
      </c>
      <c r="C7732" s="462" t="s">
        <v>27</v>
      </c>
      <c r="D7732" s="463">
        <v>0</v>
      </c>
    </row>
    <row r="7733" spans="1:4">
      <c r="A7733" s="462">
        <v>102443</v>
      </c>
      <c r="B7733" s="276" t="s">
        <v>7706</v>
      </c>
      <c r="C7733" s="462" t="s">
        <v>44</v>
      </c>
      <c r="D7733" s="463">
        <v>0</v>
      </c>
    </row>
    <row r="7734" spans="1:4">
      <c r="A7734" s="462">
        <v>102444</v>
      </c>
      <c r="B7734" s="276" t="s">
        <v>7707</v>
      </c>
      <c r="C7734" s="462" t="s">
        <v>27</v>
      </c>
      <c r="D7734" s="463">
        <v>0</v>
      </c>
    </row>
    <row r="7735" spans="1:4">
      <c r="A7735" s="462">
        <v>102445</v>
      </c>
      <c r="B7735" s="276" t="s">
        <v>7708</v>
      </c>
      <c r="C7735" s="462" t="s">
        <v>27</v>
      </c>
      <c r="D7735" s="463">
        <v>0</v>
      </c>
    </row>
    <row r="7736" spans="1:4">
      <c r="A7736" s="462">
        <v>102446</v>
      </c>
      <c r="B7736" s="276" t="s">
        <v>7709</v>
      </c>
      <c r="C7736" s="462" t="s">
        <v>27</v>
      </c>
      <c r="D7736" s="463">
        <v>0</v>
      </c>
    </row>
    <row r="7737" spans="1:4">
      <c r="A7737" s="462">
        <v>102447</v>
      </c>
      <c r="B7737" s="276" t="s">
        <v>7710</v>
      </c>
      <c r="C7737" s="462" t="s">
        <v>27</v>
      </c>
      <c r="D7737" s="463">
        <v>3667</v>
      </c>
    </row>
    <row r="7738" spans="1:4">
      <c r="A7738" s="462">
        <v>102448</v>
      </c>
      <c r="B7738" s="276" t="s">
        <v>7397</v>
      </c>
      <c r="C7738" s="462" t="s">
        <v>310</v>
      </c>
      <c r="D7738" s="463">
        <v>6058</v>
      </c>
    </row>
    <row r="7739" spans="1:4">
      <c r="A7739" s="462">
        <v>102449</v>
      </c>
      <c r="B7739" s="276" t="s">
        <v>7398</v>
      </c>
      <c r="C7739" s="462" t="s">
        <v>310</v>
      </c>
      <c r="D7739" s="463">
        <v>5832</v>
      </c>
    </row>
    <row r="7740" spans="1:4">
      <c r="A7740" s="462">
        <v>102450</v>
      </c>
      <c r="B7740" s="276" t="s">
        <v>7711</v>
      </c>
      <c r="C7740" s="462" t="s">
        <v>7712</v>
      </c>
      <c r="D7740" s="463">
        <v>50198</v>
      </c>
    </row>
    <row r="7741" spans="1:4">
      <c r="A7741" s="462">
        <v>102451</v>
      </c>
      <c r="B7741" s="276" t="s">
        <v>7713</v>
      </c>
      <c r="C7741" s="462" t="s">
        <v>7712</v>
      </c>
      <c r="D7741" s="463">
        <v>107906</v>
      </c>
    </row>
    <row r="7742" spans="1:4">
      <c r="A7742" s="462">
        <v>102452</v>
      </c>
      <c r="B7742" s="276" t="s">
        <v>7714</v>
      </c>
      <c r="C7742" s="462" t="s">
        <v>30</v>
      </c>
      <c r="D7742" s="463">
        <v>1838</v>
      </c>
    </row>
    <row r="7743" spans="1:4">
      <c r="A7743" s="462">
        <v>102453</v>
      </c>
      <c r="B7743" s="276" t="s">
        <v>7715</v>
      </c>
      <c r="C7743" s="462" t="s">
        <v>27</v>
      </c>
      <c r="D7743" s="463">
        <v>39027</v>
      </c>
    </row>
    <row r="7744" spans="1:4">
      <c r="A7744" s="462">
        <v>102454</v>
      </c>
      <c r="B7744" s="276" t="s">
        <v>7716</v>
      </c>
      <c r="C7744" s="462" t="s">
        <v>44</v>
      </c>
      <c r="D7744" s="463">
        <v>1094</v>
      </c>
    </row>
    <row r="7745" spans="1:4">
      <c r="A7745" s="462">
        <v>102455</v>
      </c>
      <c r="B7745" s="276" t="s">
        <v>7717</v>
      </c>
      <c r="C7745" s="462" t="s">
        <v>27</v>
      </c>
      <c r="D7745" s="463">
        <v>20596</v>
      </c>
    </row>
    <row r="7746" spans="1:4">
      <c r="A7746" s="462">
        <v>102456</v>
      </c>
      <c r="B7746" s="276" t="s">
        <v>7718</v>
      </c>
      <c r="C7746" s="462" t="s">
        <v>89</v>
      </c>
      <c r="D7746" s="463">
        <v>14876</v>
      </c>
    </row>
    <row r="7747" spans="1:4">
      <c r="A7747" s="462">
        <v>102457</v>
      </c>
      <c r="B7747" s="276" t="s">
        <v>7719</v>
      </c>
      <c r="C7747" s="462" t="s">
        <v>27</v>
      </c>
      <c r="D7747" s="463">
        <v>0</v>
      </c>
    </row>
    <row r="7748" spans="1:4">
      <c r="A7748" s="462">
        <v>102458</v>
      </c>
      <c r="B7748" s="276" t="s">
        <v>7720</v>
      </c>
      <c r="C7748" s="462" t="s">
        <v>44</v>
      </c>
      <c r="D7748" s="463">
        <v>3163</v>
      </c>
    </row>
    <row r="7749" spans="1:4">
      <c r="A7749" s="462">
        <v>102459</v>
      </c>
      <c r="B7749" s="276" t="s">
        <v>7721</v>
      </c>
      <c r="C7749" s="462" t="s">
        <v>27</v>
      </c>
      <c r="D7749" s="463">
        <v>152304.01</v>
      </c>
    </row>
    <row r="7750" spans="1:4">
      <c r="A7750" s="462">
        <v>102460</v>
      </c>
      <c r="B7750" s="276" t="s">
        <v>7722</v>
      </c>
      <c r="C7750" s="462" t="s">
        <v>27</v>
      </c>
      <c r="D7750" s="463">
        <v>60256</v>
      </c>
    </row>
    <row r="7751" spans="1:4">
      <c r="A7751" s="462">
        <v>102461</v>
      </c>
      <c r="B7751" s="276" t="s">
        <v>7723</v>
      </c>
      <c r="C7751" s="462" t="s">
        <v>27</v>
      </c>
      <c r="D7751" s="463">
        <v>17895.009999999998</v>
      </c>
    </row>
    <row r="7752" spans="1:4">
      <c r="A7752" s="462">
        <v>102462</v>
      </c>
      <c r="B7752" s="276" t="s">
        <v>7724</v>
      </c>
      <c r="C7752" s="462" t="s">
        <v>27</v>
      </c>
      <c r="D7752" s="463">
        <v>0</v>
      </c>
    </row>
    <row r="7753" spans="1:4">
      <c r="A7753" s="462">
        <v>102463</v>
      </c>
      <c r="B7753" s="276" t="s">
        <v>7725</v>
      </c>
      <c r="C7753" s="462" t="s">
        <v>27</v>
      </c>
      <c r="D7753" s="463">
        <v>0</v>
      </c>
    </row>
    <row r="7754" spans="1:4">
      <c r="A7754" s="462">
        <v>102464</v>
      </c>
      <c r="B7754" s="276" t="s">
        <v>7726</v>
      </c>
      <c r="C7754" s="462" t="s">
        <v>27</v>
      </c>
      <c r="D7754" s="463">
        <v>0</v>
      </c>
    </row>
    <row r="7755" spans="1:4">
      <c r="A7755" s="462">
        <v>102465</v>
      </c>
      <c r="B7755" s="276" t="s">
        <v>7727</v>
      </c>
      <c r="C7755" s="462" t="s">
        <v>27</v>
      </c>
      <c r="D7755" s="463">
        <v>0</v>
      </c>
    </row>
    <row r="7756" spans="1:4">
      <c r="A7756" s="462">
        <v>102466</v>
      </c>
      <c r="B7756" s="276" t="s">
        <v>7728</v>
      </c>
      <c r="C7756" s="462" t="s">
        <v>32</v>
      </c>
      <c r="D7756" s="463">
        <v>5281.01</v>
      </c>
    </row>
    <row r="7757" spans="1:4">
      <c r="A7757" s="462">
        <v>102467</v>
      </c>
      <c r="B7757" s="276" t="s">
        <v>7729</v>
      </c>
      <c r="C7757" s="462" t="s">
        <v>27</v>
      </c>
      <c r="D7757" s="463">
        <v>25091.99</v>
      </c>
    </row>
    <row r="7758" spans="1:4">
      <c r="A7758" s="462">
        <v>102468</v>
      </c>
      <c r="B7758" s="276" t="s">
        <v>7730</v>
      </c>
      <c r="C7758" s="462" t="s">
        <v>32</v>
      </c>
      <c r="D7758" s="463">
        <v>0</v>
      </c>
    </row>
    <row r="7759" spans="1:4">
      <c r="A7759" s="462">
        <v>102469</v>
      </c>
      <c r="B7759" s="276" t="s">
        <v>7731</v>
      </c>
      <c r="C7759" s="462" t="s">
        <v>30</v>
      </c>
      <c r="D7759" s="463">
        <v>122670.97</v>
      </c>
    </row>
    <row r="7760" spans="1:4">
      <c r="A7760" s="462">
        <v>102470</v>
      </c>
      <c r="B7760" s="276" t="s">
        <v>7732</v>
      </c>
      <c r="C7760" s="462" t="s">
        <v>27</v>
      </c>
      <c r="D7760" s="463">
        <v>44889</v>
      </c>
    </row>
    <row r="7761" spans="1:4">
      <c r="A7761" s="462">
        <v>102471</v>
      </c>
      <c r="B7761" s="276" t="s">
        <v>7733</v>
      </c>
      <c r="C7761" s="462" t="s">
        <v>27</v>
      </c>
      <c r="D7761" s="463">
        <v>55994</v>
      </c>
    </row>
    <row r="7762" spans="1:4">
      <c r="A7762" s="462">
        <v>102472</v>
      </c>
      <c r="B7762" s="276" t="s">
        <v>7734</v>
      </c>
      <c r="C7762" s="462" t="s">
        <v>27</v>
      </c>
      <c r="D7762" s="463">
        <v>15949</v>
      </c>
    </row>
    <row r="7763" spans="1:4">
      <c r="A7763" s="462">
        <v>102473</v>
      </c>
      <c r="B7763" s="276" t="s">
        <v>7735</v>
      </c>
      <c r="C7763" s="462" t="s">
        <v>27</v>
      </c>
      <c r="D7763" s="463">
        <v>144615</v>
      </c>
    </row>
    <row r="7764" spans="1:4">
      <c r="A7764" s="462">
        <v>102474</v>
      </c>
      <c r="B7764" s="276" t="s">
        <v>7736</v>
      </c>
      <c r="C7764" s="462" t="s">
        <v>27</v>
      </c>
      <c r="D7764" s="463">
        <v>106211</v>
      </c>
    </row>
    <row r="7765" spans="1:4">
      <c r="A7765" s="462">
        <v>102475</v>
      </c>
      <c r="B7765" s="276" t="s">
        <v>7737</v>
      </c>
      <c r="C7765" s="462" t="s">
        <v>27</v>
      </c>
      <c r="D7765" s="463">
        <v>213696</v>
      </c>
    </row>
    <row r="7766" spans="1:4">
      <c r="A7766" s="462">
        <v>102476</v>
      </c>
      <c r="B7766" s="276" t="s">
        <v>7738</v>
      </c>
      <c r="C7766" s="462" t="s">
        <v>27</v>
      </c>
      <c r="D7766" s="463">
        <v>177175.99</v>
      </c>
    </row>
    <row r="7767" spans="1:4">
      <c r="A7767" s="462">
        <v>102477</v>
      </c>
      <c r="B7767" s="276" t="s">
        <v>7739</v>
      </c>
      <c r="C7767" s="462" t="s">
        <v>27</v>
      </c>
      <c r="D7767" s="463">
        <v>0</v>
      </c>
    </row>
    <row r="7768" spans="1:4">
      <c r="A7768" s="462">
        <v>102478</v>
      </c>
      <c r="B7768" s="276" t="s">
        <v>7740</v>
      </c>
      <c r="C7768" s="462" t="s">
        <v>30</v>
      </c>
      <c r="D7768" s="463">
        <v>0</v>
      </c>
    </row>
    <row r="7769" spans="1:4">
      <c r="A7769" s="462">
        <v>102479</v>
      </c>
      <c r="B7769" s="276" t="s">
        <v>7741</v>
      </c>
      <c r="C7769" s="462" t="s">
        <v>148</v>
      </c>
      <c r="D7769" s="463">
        <v>0</v>
      </c>
    </row>
    <row r="7770" spans="1:4">
      <c r="A7770" s="462">
        <v>102480</v>
      </c>
      <c r="B7770" s="276" t="s">
        <v>7742</v>
      </c>
      <c r="C7770" s="462" t="s">
        <v>44</v>
      </c>
      <c r="D7770" s="463">
        <v>0</v>
      </c>
    </row>
    <row r="7771" spans="1:4">
      <c r="A7771" s="462">
        <v>102481</v>
      </c>
      <c r="B7771" s="276" t="s">
        <v>7743</v>
      </c>
      <c r="C7771" s="462" t="s">
        <v>27</v>
      </c>
      <c r="D7771" s="463">
        <v>21124</v>
      </c>
    </row>
    <row r="7772" spans="1:4">
      <c r="A7772" s="462">
        <v>102482</v>
      </c>
      <c r="B7772" s="276" t="s">
        <v>7744</v>
      </c>
      <c r="C7772" s="462" t="s">
        <v>148</v>
      </c>
      <c r="D7772" s="463">
        <v>0</v>
      </c>
    </row>
    <row r="7773" spans="1:4">
      <c r="A7773" s="462">
        <v>102483</v>
      </c>
      <c r="B7773" s="276" t="s">
        <v>7745</v>
      </c>
      <c r="C7773" s="462" t="s">
        <v>998</v>
      </c>
      <c r="D7773" s="463">
        <v>0</v>
      </c>
    </row>
    <row r="7774" spans="1:4">
      <c r="A7774" s="462">
        <v>102484</v>
      </c>
      <c r="B7774" s="276" t="s">
        <v>7746</v>
      </c>
      <c r="C7774" s="462" t="s">
        <v>998</v>
      </c>
      <c r="D7774" s="463">
        <v>0</v>
      </c>
    </row>
    <row r="7775" spans="1:4">
      <c r="A7775" s="462">
        <v>102485</v>
      </c>
      <c r="B7775" s="276" t="s">
        <v>7747</v>
      </c>
      <c r="C7775" s="462" t="s">
        <v>27</v>
      </c>
      <c r="D7775" s="463">
        <v>0</v>
      </c>
    </row>
    <row r="7776" spans="1:4">
      <c r="A7776" s="462">
        <v>102486</v>
      </c>
      <c r="B7776" s="276" t="s">
        <v>7748</v>
      </c>
      <c r="C7776" s="462" t="s">
        <v>148</v>
      </c>
      <c r="D7776" s="463">
        <v>45570</v>
      </c>
    </row>
    <row r="7777" spans="1:4">
      <c r="A7777" s="462">
        <v>102487</v>
      </c>
      <c r="B7777" s="276" t="s">
        <v>7749</v>
      </c>
      <c r="C7777" s="462" t="s">
        <v>44</v>
      </c>
      <c r="D7777" s="463">
        <v>87993</v>
      </c>
    </row>
    <row r="7778" spans="1:4">
      <c r="A7778" s="462">
        <v>102488</v>
      </c>
      <c r="B7778" s="276" t="s">
        <v>7750</v>
      </c>
      <c r="C7778" s="462" t="s">
        <v>148</v>
      </c>
      <c r="D7778" s="463">
        <v>73231</v>
      </c>
    </row>
    <row r="7779" spans="1:4">
      <c r="A7779" s="462">
        <v>102489</v>
      </c>
      <c r="B7779" s="276" t="s">
        <v>7751</v>
      </c>
      <c r="C7779" s="462" t="s">
        <v>30</v>
      </c>
      <c r="D7779" s="463">
        <v>0</v>
      </c>
    </row>
    <row r="7780" spans="1:4">
      <c r="A7780" s="462">
        <v>102490</v>
      </c>
      <c r="B7780" s="276" t="s">
        <v>7752</v>
      </c>
      <c r="C7780" s="462" t="s">
        <v>27</v>
      </c>
      <c r="D7780" s="463">
        <v>1731220</v>
      </c>
    </row>
    <row r="7781" spans="1:4">
      <c r="A7781" s="462">
        <v>102491</v>
      </c>
      <c r="B7781" s="276" t="s">
        <v>7753</v>
      </c>
      <c r="C7781" s="462" t="s">
        <v>27</v>
      </c>
      <c r="D7781" s="463">
        <v>0</v>
      </c>
    </row>
    <row r="7782" spans="1:4">
      <c r="A7782" s="462">
        <v>102492</v>
      </c>
      <c r="B7782" s="276" t="s">
        <v>7754</v>
      </c>
      <c r="C7782" s="462" t="s">
        <v>27</v>
      </c>
      <c r="D7782" s="463">
        <v>19962</v>
      </c>
    </row>
    <row r="7783" spans="1:4">
      <c r="A7783" s="462">
        <v>102493</v>
      </c>
      <c r="B7783" s="276" t="s">
        <v>7755</v>
      </c>
      <c r="C7783" s="462" t="s">
        <v>148</v>
      </c>
      <c r="D7783" s="463">
        <v>90685</v>
      </c>
    </row>
    <row r="7784" spans="1:4">
      <c r="A7784" s="462">
        <v>102494</v>
      </c>
      <c r="B7784" s="276" t="s">
        <v>7756</v>
      </c>
      <c r="C7784" s="462" t="s">
        <v>27</v>
      </c>
      <c r="D7784" s="463">
        <v>0</v>
      </c>
    </row>
    <row r="7785" spans="1:4">
      <c r="A7785" s="462">
        <v>102495</v>
      </c>
      <c r="B7785" s="276" t="s">
        <v>7757</v>
      </c>
      <c r="C7785" s="462" t="s">
        <v>30</v>
      </c>
      <c r="D7785" s="463">
        <v>0</v>
      </c>
    </row>
    <row r="7786" spans="1:4">
      <c r="A7786" s="462">
        <v>102496</v>
      </c>
      <c r="B7786" s="276" t="s">
        <v>7758</v>
      </c>
      <c r="C7786" s="462" t="s">
        <v>30</v>
      </c>
      <c r="D7786" s="463">
        <v>0</v>
      </c>
    </row>
    <row r="7787" spans="1:4">
      <c r="A7787" s="462">
        <v>102497</v>
      </c>
      <c r="B7787" s="276" t="s">
        <v>7759</v>
      </c>
      <c r="C7787" s="462" t="s">
        <v>30</v>
      </c>
      <c r="D7787" s="463">
        <v>0</v>
      </c>
    </row>
    <row r="7788" spans="1:4">
      <c r="A7788" s="462">
        <v>102498</v>
      </c>
      <c r="B7788" s="276" t="s">
        <v>7760</v>
      </c>
      <c r="C7788" s="462" t="s">
        <v>27</v>
      </c>
      <c r="D7788" s="463">
        <v>0</v>
      </c>
    </row>
    <row r="7789" spans="1:4">
      <c r="A7789" s="462">
        <v>102499</v>
      </c>
      <c r="B7789" s="276" t="s">
        <v>7761</v>
      </c>
      <c r="C7789" s="462" t="s">
        <v>476</v>
      </c>
      <c r="D7789" s="463">
        <v>5100</v>
      </c>
    </row>
    <row r="7790" spans="1:4">
      <c r="A7790" s="462">
        <v>102500</v>
      </c>
      <c r="B7790" s="276" t="s">
        <v>7762</v>
      </c>
      <c r="C7790" s="462" t="s">
        <v>27</v>
      </c>
      <c r="D7790" s="463">
        <v>0</v>
      </c>
    </row>
    <row r="7791" spans="1:4">
      <c r="A7791" s="462">
        <v>102501</v>
      </c>
      <c r="B7791" s="276" t="s">
        <v>6079</v>
      </c>
      <c r="C7791" s="462" t="s">
        <v>1122</v>
      </c>
      <c r="D7791" s="463">
        <v>183710</v>
      </c>
    </row>
    <row r="7792" spans="1:4">
      <c r="A7792" s="462">
        <v>102502</v>
      </c>
      <c r="B7792" s="276" t="s">
        <v>7763</v>
      </c>
      <c r="C7792" s="462" t="s">
        <v>1122</v>
      </c>
      <c r="D7792" s="463">
        <v>183710</v>
      </c>
    </row>
    <row r="7793" spans="1:4">
      <c r="A7793" s="462">
        <v>102503</v>
      </c>
      <c r="B7793" s="276" t="s">
        <v>7764</v>
      </c>
      <c r="C7793" s="462" t="s">
        <v>1122</v>
      </c>
      <c r="D7793" s="463">
        <v>110079</v>
      </c>
    </row>
    <row r="7794" spans="1:4">
      <c r="A7794" s="462">
        <v>102505</v>
      </c>
      <c r="B7794" s="276" t="s">
        <v>7765</v>
      </c>
      <c r="C7794" s="462" t="s">
        <v>27</v>
      </c>
      <c r="D7794" s="463">
        <v>67597</v>
      </c>
    </row>
    <row r="7795" spans="1:4">
      <c r="A7795" s="462">
        <v>102506</v>
      </c>
      <c r="B7795" s="276" t="s">
        <v>7766</v>
      </c>
      <c r="C7795" s="462" t="s">
        <v>27</v>
      </c>
      <c r="D7795" s="463">
        <v>27120</v>
      </c>
    </row>
    <row r="7796" spans="1:4">
      <c r="A7796" s="462">
        <v>102507</v>
      </c>
      <c r="B7796" s="276" t="s">
        <v>7767</v>
      </c>
      <c r="C7796" s="462" t="s">
        <v>27</v>
      </c>
      <c r="D7796" s="463">
        <v>5228</v>
      </c>
    </row>
    <row r="7797" spans="1:4">
      <c r="A7797" s="462">
        <v>102508</v>
      </c>
      <c r="B7797" s="276" t="s">
        <v>7768</v>
      </c>
      <c r="C7797" s="462" t="s">
        <v>27</v>
      </c>
      <c r="D7797" s="463">
        <v>185681</v>
      </c>
    </row>
    <row r="7798" spans="1:4">
      <c r="A7798" s="462">
        <v>102509</v>
      </c>
      <c r="B7798" s="276" t="s">
        <v>7769</v>
      </c>
      <c r="C7798" s="462" t="s">
        <v>27</v>
      </c>
      <c r="D7798" s="463">
        <v>6591.01</v>
      </c>
    </row>
    <row r="7799" spans="1:4">
      <c r="A7799" s="462">
        <v>102510</v>
      </c>
      <c r="B7799" s="276" t="s">
        <v>7770</v>
      </c>
      <c r="C7799" s="462" t="s">
        <v>30</v>
      </c>
      <c r="D7799" s="463">
        <v>46795</v>
      </c>
    </row>
    <row r="7800" spans="1:4">
      <c r="A7800" s="462">
        <v>102511</v>
      </c>
      <c r="B7800" s="276" t="s">
        <v>7771</v>
      </c>
      <c r="C7800" s="462" t="s">
        <v>27</v>
      </c>
      <c r="D7800" s="463">
        <v>10034</v>
      </c>
    </row>
    <row r="7801" spans="1:4">
      <c r="A7801" s="462">
        <v>102512</v>
      </c>
      <c r="B7801" s="276" t="s">
        <v>7772</v>
      </c>
      <c r="C7801" s="462" t="s">
        <v>27</v>
      </c>
      <c r="D7801" s="463">
        <v>0</v>
      </c>
    </row>
    <row r="7802" spans="1:4">
      <c r="A7802" s="462">
        <v>102513</v>
      </c>
      <c r="B7802" s="276" t="s">
        <v>7773</v>
      </c>
      <c r="C7802" s="462" t="s">
        <v>27</v>
      </c>
      <c r="D7802" s="463">
        <v>975</v>
      </c>
    </row>
    <row r="7803" spans="1:4">
      <c r="A7803" s="462">
        <v>102514</v>
      </c>
      <c r="B7803" s="276" t="s">
        <v>7774</v>
      </c>
      <c r="C7803" s="462" t="s">
        <v>27</v>
      </c>
      <c r="D7803" s="463">
        <v>221</v>
      </c>
    </row>
    <row r="7804" spans="1:4">
      <c r="A7804" s="462">
        <v>102515</v>
      </c>
      <c r="B7804" s="276" t="s">
        <v>7775</v>
      </c>
      <c r="C7804" s="462" t="s">
        <v>89</v>
      </c>
      <c r="D7804" s="463">
        <v>1630.95</v>
      </c>
    </row>
    <row r="7805" spans="1:4">
      <c r="A7805" s="462">
        <v>102518</v>
      </c>
      <c r="B7805" s="276" t="s">
        <v>7776</v>
      </c>
      <c r="C7805" s="462" t="s">
        <v>998</v>
      </c>
      <c r="D7805" s="463">
        <v>221300</v>
      </c>
    </row>
    <row r="7806" spans="1:4">
      <c r="A7806" s="462">
        <v>102519</v>
      </c>
      <c r="B7806" s="276" t="s">
        <v>7777</v>
      </c>
      <c r="C7806" s="462" t="s">
        <v>27</v>
      </c>
      <c r="D7806" s="463">
        <v>0</v>
      </c>
    </row>
    <row r="7807" spans="1:4">
      <c r="A7807" s="462">
        <v>102520</v>
      </c>
      <c r="B7807" s="276" t="s">
        <v>7778</v>
      </c>
      <c r="C7807" s="462" t="s">
        <v>27</v>
      </c>
      <c r="D7807" s="463">
        <v>29959</v>
      </c>
    </row>
    <row r="7808" spans="1:4">
      <c r="A7808" s="462">
        <v>102521</v>
      </c>
      <c r="B7808" s="276" t="s">
        <v>7779</v>
      </c>
      <c r="C7808" s="462" t="s">
        <v>27</v>
      </c>
      <c r="D7808" s="463">
        <v>0</v>
      </c>
    </row>
    <row r="7809" spans="1:4">
      <c r="A7809" s="462">
        <v>102522</v>
      </c>
      <c r="B7809" s="276" t="s">
        <v>7780</v>
      </c>
      <c r="C7809" s="462" t="s">
        <v>27</v>
      </c>
      <c r="D7809" s="463">
        <v>0</v>
      </c>
    </row>
    <row r="7810" spans="1:4">
      <c r="A7810" s="462">
        <v>102523</v>
      </c>
      <c r="B7810" s="276" t="s">
        <v>7781</v>
      </c>
      <c r="C7810" s="462" t="s">
        <v>30</v>
      </c>
      <c r="D7810" s="463">
        <v>0</v>
      </c>
    </row>
    <row r="7811" spans="1:4">
      <c r="A7811" s="462">
        <v>102524</v>
      </c>
      <c r="B7811" s="276" t="s">
        <v>7782</v>
      </c>
      <c r="C7811" s="462" t="s">
        <v>27</v>
      </c>
      <c r="D7811" s="463">
        <v>0</v>
      </c>
    </row>
    <row r="7812" spans="1:4">
      <c r="A7812" s="462">
        <v>102525</v>
      </c>
      <c r="B7812" s="276" t="s">
        <v>7783</v>
      </c>
      <c r="C7812" s="462" t="s">
        <v>27</v>
      </c>
      <c r="D7812" s="463">
        <v>0</v>
      </c>
    </row>
    <row r="7813" spans="1:4">
      <c r="A7813" s="462">
        <v>102526</v>
      </c>
      <c r="B7813" s="276" t="s">
        <v>7784</v>
      </c>
      <c r="C7813" s="462" t="s">
        <v>27</v>
      </c>
      <c r="D7813" s="463">
        <v>0</v>
      </c>
    </row>
    <row r="7814" spans="1:4">
      <c r="A7814" s="462">
        <v>102527</v>
      </c>
      <c r="B7814" s="276" t="s">
        <v>7785</v>
      </c>
      <c r="C7814" s="462" t="s">
        <v>83</v>
      </c>
      <c r="D7814" s="463">
        <v>0</v>
      </c>
    </row>
    <row r="7815" spans="1:4">
      <c r="A7815" s="462">
        <v>102528</v>
      </c>
      <c r="B7815" s="276" t="s">
        <v>7786</v>
      </c>
      <c r="C7815" s="462" t="s">
        <v>27</v>
      </c>
      <c r="D7815" s="463">
        <v>0</v>
      </c>
    </row>
    <row r="7816" spans="1:4">
      <c r="A7816" s="462">
        <v>102529</v>
      </c>
      <c r="B7816" s="276" t="s">
        <v>7787</v>
      </c>
      <c r="C7816" s="462" t="s">
        <v>89</v>
      </c>
      <c r="D7816" s="463">
        <v>116234</v>
      </c>
    </row>
    <row r="7817" spans="1:4">
      <c r="A7817" s="462">
        <v>102531</v>
      </c>
      <c r="B7817" s="276" t="s">
        <v>7788</v>
      </c>
      <c r="C7817" s="462" t="s">
        <v>44</v>
      </c>
      <c r="D7817" s="463">
        <v>1985</v>
      </c>
    </row>
    <row r="7818" spans="1:4">
      <c r="A7818" s="462">
        <v>102532</v>
      </c>
      <c r="B7818" s="276" t="s">
        <v>7789</v>
      </c>
      <c r="C7818" s="462" t="s">
        <v>44</v>
      </c>
      <c r="D7818" s="463">
        <v>929</v>
      </c>
    </row>
    <row r="7819" spans="1:4">
      <c r="A7819" s="462">
        <v>102533</v>
      </c>
      <c r="B7819" s="276" t="s">
        <v>7790</v>
      </c>
      <c r="C7819" s="462" t="s">
        <v>44</v>
      </c>
      <c r="D7819" s="463">
        <v>0</v>
      </c>
    </row>
    <row r="7820" spans="1:4">
      <c r="A7820" s="462">
        <v>102534</v>
      </c>
      <c r="B7820" s="276" t="s">
        <v>7791</v>
      </c>
      <c r="C7820" s="462" t="s">
        <v>83</v>
      </c>
      <c r="D7820" s="463">
        <v>229755</v>
      </c>
    </row>
    <row r="7821" spans="1:4">
      <c r="A7821" s="462">
        <v>102535</v>
      </c>
      <c r="B7821" s="276" t="s">
        <v>7792</v>
      </c>
      <c r="C7821" s="462" t="s">
        <v>89</v>
      </c>
      <c r="D7821" s="463">
        <v>349206</v>
      </c>
    </row>
    <row r="7822" spans="1:4">
      <c r="A7822" s="462">
        <v>102536</v>
      </c>
      <c r="B7822" s="276" t="s">
        <v>7793</v>
      </c>
      <c r="C7822" s="462" t="s">
        <v>89</v>
      </c>
      <c r="D7822" s="463">
        <v>12059</v>
      </c>
    </row>
    <row r="7823" spans="1:4">
      <c r="A7823" s="462">
        <v>102537</v>
      </c>
      <c r="B7823" s="276" t="s">
        <v>7794</v>
      </c>
      <c r="C7823" s="462" t="s">
        <v>148</v>
      </c>
      <c r="D7823" s="463">
        <v>201151</v>
      </c>
    </row>
    <row r="7824" spans="1:4">
      <c r="A7824" s="462">
        <v>102538</v>
      </c>
      <c r="B7824" s="276" t="s">
        <v>7795</v>
      </c>
      <c r="C7824" s="462" t="s">
        <v>83</v>
      </c>
      <c r="D7824" s="463">
        <v>0</v>
      </c>
    </row>
    <row r="7825" spans="1:4">
      <c r="A7825" s="462">
        <v>102539</v>
      </c>
      <c r="B7825" s="276" t="s">
        <v>7796</v>
      </c>
      <c r="C7825" s="462" t="s">
        <v>83</v>
      </c>
      <c r="D7825" s="463">
        <v>89966</v>
      </c>
    </row>
    <row r="7826" spans="1:4">
      <c r="A7826" s="462">
        <v>102540</v>
      </c>
      <c r="B7826" s="276" t="s">
        <v>7797</v>
      </c>
      <c r="C7826" s="462" t="s">
        <v>44</v>
      </c>
      <c r="D7826" s="463">
        <v>0</v>
      </c>
    </row>
    <row r="7827" spans="1:4">
      <c r="A7827" s="462">
        <v>102541</v>
      </c>
      <c r="B7827" s="276" t="s">
        <v>7798</v>
      </c>
      <c r="C7827" s="462" t="s">
        <v>148</v>
      </c>
      <c r="D7827" s="463">
        <v>12169.13</v>
      </c>
    </row>
    <row r="7828" spans="1:4">
      <c r="A7828" s="462">
        <v>102542</v>
      </c>
      <c r="B7828" s="276" t="s">
        <v>7799</v>
      </c>
      <c r="C7828" s="462" t="s">
        <v>211</v>
      </c>
      <c r="D7828" s="463">
        <v>300871</v>
      </c>
    </row>
    <row r="7829" spans="1:4">
      <c r="A7829" s="462">
        <v>102543</v>
      </c>
      <c r="B7829" s="276" t="s">
        <v>7800</v>
      </c>
      <c r="C7829" s="462" t="s">
        <v>211</v>
      </c>
      <c r="D7829" s="463">
        <v>11435753.85</v>
      </c>
    </row>
    <row r="7830" spans="1:4">
      <c r="A7830" s="462">
        <v>102544</v>
      </c>
      <c r="B7830" s="276" t="s">
        <v>7801</v>
      </c>
      <c r="C7830" s="462" t="s">
        <v>211</v>
      </c>
      <c r="D7830" s="463">
        <v>7253462</v>
      </c>
    </row>
    <row r="7831" spans="1:4">
      <c r="A7831" s="462">
        <v>102545</v>
      </c>
      <c r="B7831" s="276" t="s">
        <v>7802</v>
      </c>
      <c r="C7831" s="462" t="s">
        <v>211</v>
      </c>
      <c r="D7831" s="463">
        <v>5375966</v>
      </c>
    </row>
    <row r="7832" spans="1:4">
      <c r="A7832" s="462">
        <v>102546</v>
      </c>
      <c r="B7832" s="276" t="s">
        <v>7803</v>
      </c>
      <c r="C7832" s="462" t="s">
        <v>30</v>
      </c>
      <c r="D7832" s="463">
        <v>11964</v>
      </c>
    </row>
    <row r="7833" spans="1:4">
      <c r="A7833" s="462">
        <v>102547</v>
      </c>
      <c r="B7833" s="276" t="s">
        <v>7804</v>
      </c>
      <c r="C7833" s="462" t="s">
        <v>30</v>
      </c>
      <c r="D7833" s="463">
        <v>21720</v>
      </c>
    </row>
    <row r="7834" spans="1:4">
      <c r="A7834" s="462">
        <v>102548</v>
      </c>
      <c r="B7834" s="276" t="s">
        <v>7805</v>
      </c>
      <c r="C7834" s="462" t="s">
        <v>30</v>
      </c>
      <c r="D7834" s="463">
        <v>15414</v>
      </c>
    </row>
    <row r="7835" spans="1:4">
      <c r="A7835" s="462">
        <v>102549</v>
      </c>
      <c r="B7835" s="276" t="s">
        <v>7806</v>
      </c>
      <c r="C7835" s="462" t="s">
        <v>30</v>
      </c>
      <c r="D7835" s="463">
        <v>12405</v>
      </c>
    </row>
    <row r="7836" spans="1:4">
      <c r="A7836" s="462">
        <v>102550</v>
      </c>
      <c r="B7836" s="276" t="s">
        <v>7807</v>
      </c>
      <c r="C7836" s="462" t="s">
        <v>30</v>
      </c>
      <c r="D7836" s="463">
        <v>6949</v>
      </c>
    </row>
    <row r="7837" spans="1:4">
      <c r="A7837" s="462">
        <v>102551</v>
      </c>
      <c r="B7837" s="276" t="s">
        <v>7808</v>
      </c>
      <c r="C7837" s="462" t="s">
        <v>44</v>
      </c>
      <c r="D7837" s="463">
        <v>1378</v>
      </c>
    </row>
    <row r="7838" spans="1:4">
      <c r="A7838" s="462">
        <v>102552</v>
      </c>
      <c r="B7838" s="276" t="s">
        <v>7809</v>
      </c>
      <c r="C7838" s="462" t="s">
        <v>27</v>
      </c>
      <c r="D7838" s="463">
        <v>11989</v>
      </c>
    </row>
    <row r="7839" spans="1:4">
      <c r="A7839" s="462">
        <v>102553</v>
      </c>
      <c r="B7839" s="276" t="s">
        <v>7810</v>
      </c>
      <c r="C7839" s="462" t="s">
        <v>27</v>
      </c>
      <c r="D7839" s="463">
        <v>686278.8</v>
      </c>
    </row>
    <row r="7840" spans="1:4">
      <c r="A7840" s="462">
        <v>102554</v>
      </c>
      <c r="B7840" s="276" t="s">
        <v>7811</v>
      </c>
      <c r="C7840" s="462" t="s">
        <v>27</v>
      </c>
      <c r="D7840" s="463">
        <v>303885.36</v>
      </c>
    </row>
    <row r="7841" spans="1:4">
      <c r="A7841" s="462">
        <v>102555</v>
      </c>
      <c r="B7841" s="276" t="s">
        <v>7812</v>
      </c>
      <c r="C7841" s="462" t="s">
        <v>593</v>
      </c>
      <c r="D7841" s="463">
        <v>26426</v>
      </c>
    </row>
    <row r="7842" spans="1:4">
      <c r="A7842" s="462">
        <v>102556</v>
      </c>
      <c r="B7842" s="276" t="s">
        <v>7813</v>
      </c>
      <c r="C7842" s="462" t="s">
        <v>27</v>
      </c>
      <c r="D7842" s="463">
        <v>118909</v>
      </c>
    </row>
    <row r="7843" spans="1:4">
      <c r="A7843" s="462">
        <v>102557</v>
      </c>
      <c r="B7843" s="276" t="s">
        <v>7814</v>
      </c>
      <c r="C7843" s="462" t="s">
        <v>27</v>
      </c>
      <c r="D7843" s="463">
        <v>58300</v>
      </c>
    </row>
    <row r="7844" spans="1:4">
      <c r="A7844" s="462">
        <v>102558</v>
      </c>
      <c r="B7844" s="276" t="s">
        <v>6938</v>
      </c>
      <c r="C7844" s="462" t="s">
        <v>30</v>
      </c>
      <c r="D7844" s="463">
        <v>0</v>
      </c>
    </row>
    <row r="7845" spans="1:4">
      <c r="A7845" s="462">
        <v>102559</v>
      </c>
      <c r="B7845" s="276" t="s">
        <v>7815</v>
      </c>
      <c r="C7845" s="462" t="s">
        <v>27</v>
      </c>
      <c r="D7845" s="463">
        <v>160027</v>
      </c>
    </row>
    <row r="7846" spans="1:4">
      <c r="A7846" s="462">
        <v>102560</v>
      </c>
      <c r="B7846" s="276" t="s">
        <v>7816</v>
      </c>
      <c r="C7846" s="462" t="s">
        <v>27</v>
      </c>
      <c r="D7846" s="463">
        <v>88715</v>
      </c>
    </row>
    <row r="7847" spans="1:4">
      <c r="A7847" s="462">
        <v>102561</v>
      </c>
      <c r="B7847" s="276" t="s">
        <v>7817</v>
      </c>
      <c r="C7847" s="462" t="s">
        <v>27</v>
      </c>
      <c r="D7847" s="463">
        <v>62034</v>
      </c>
    </row>
    <row r="7848" spans="1:4">
      <c r="A7848" s="462">
        <v>102562</v>
      </c>
      <c r="B7848" s="276" t="s">
        <v>7818</v>
      </c>
      <c r="C7848" s="462" t="s">
        <v>27</v>
      </c>
      <c r="D7848" s="463">
        <v>246378</v>
      </c>
    </row>
    <row r="7849" spans="1:4">
      <c r="A7849" s="462">
        <v>102563</v>
      </c>
      <c r="B7849" s="276" t="s">
        <v>7819</v>
      </c>
      <c r="C7849" s="462" t="s">
        <v>27</v>
      </c>
      <c r="D7849" s="463">
        <v>659084</v>
      </c>
    </row>
    <row r="7850" spans="1:4">
      <c r="A7850" s="462">
        <v>102564</v>
      </c>
      <c r="B7850" s="276" t="s">
        <v>7820</v>
      </c>
      <c r="C7850" s="462" t="s">
        <v>27</v>
      </c>
      <c r="D7850" s="463">
        <v>0</v>
      </c>
    </row>
    <row r="7851" spans="1:4">
      <c r="A7851" s="462">
        <v>102565</v>
      </c>
      <c r="B7851" s="276" t="s">
        <v>7821</v>
      </c>
      <c r="C7851" s="462" t="s">
        <v>27</v>
      </c>
      <c r="D7851" s="463">
        <v>187917</v>
      </c>
    </row>
    <row r="7852" spans="1:4">
      <c r="A7852" s="462">
        <v>102566</v>
      </c>
      <c r="B7852" s="276" t="s">
        <v>7822</v>
      </c>
      <c r="C7852" s="462" t="s">
        <v>27</v>
      </c>
      <c r="D7852" s="463">
        <v>327140</v>
      </c>
    </row>
    <row r="7853" spans="1:4">
      <c r="A7853" s="462">
        <v>102567</v>
      </c>
      <c r="B7853" s="276" t="s">
        <v>7823</v>
      </c>
      <c r="C7853" s="462" t="s">
        <v>27</v>
      </c>
      <c r="D7853" s="463">
        <v>0</v>
      </c>
    </row>
    <row r="7854" spans="1:4">
      <c r="A7854" s="462">
        <v>102568</v>
      </c>
      <c r="B7854" s="276" t="s">
        <v>7824</v>
      </c>
      <c r="C7854" s="462" t="s">
        <v>27</v>
      </c>
      <c r="D7854" s="463">
        <v>228257</v>
      </c>
    </row>
    <row r="7855" spans="1:4">
      <c r="A7855" s="462">
        <v>102569</v>
      </c>
      <c r="B7855" s="276" t="s">
        <v>7825</v>
      </c>
      <c r="C7855" s="462" t="s">
        <v>998</v>
      </c>
      <c r="D7855" s="463">
        <v>0</v>
      </c>
    </row>
    <row r="7856" spans="1:4">
      <c r="A7856" s="462">
        <v>102570</v>
      </c>
      <c r="B7856" s="276" t="s">
        <v>7826</v>
      </c>
      <c r="C7856" s="462" t="s">
        <v>27</v>
      </c>
      <c r="D7856" s="463">
        <v>6997</v>
      </c>
    </row>
    <row r="7857" spans="1:4">
      <c r="A7857" s="462">
        <v>102571</v>
      </c>
      <c r="B7857" s="276" t="s">
        <v>7827</v>
      </c>
      <c r="C7857" s="462" t="s">
        <v>27</v>
      </c>
      <c r="D7857" s="463">
        <v>0</v>
      </c>
    </row>
    <row r="7858" spans="1:4">
      <c r="A7858" s="462">
        <v>102572</v>
      </c>
      <c r="B7858" s="276" t="s">
        <v>7828</v>
      </c>
      <c r="C7858" s="462" t="s">
        <v>89</v>
      </c>
      <c r="D7858" s="463">
        <v>156250</v>
      </c>
    </row>
    <row r="7859" spans="1:4">
      <c r="A7859" s="462">
        <v>102573</v>
      </c>
      <c r="B7859" s="276" t="s">
        <v>7829</v>
      </c>
      <c r="C7859" s="462" t="s">
        <v>27</v>
      </c>
      <c r="D7859" s="463">
        <v>409516</v>
      </c>
    </row>
    <row r="7860" spans="1:4">
      <c r="A7860" s="462">
        <v>102574</v>
      </c>
      <c r="B7860" s="276" t="s">
        <v>7830</v>
      </c>
      <c r="C7860" s="462" t="s">
        <v>579</v>
      </c>
      <c r="D7860" s="463">
        <v>9755</v>
      </c>
    </row>
    <row r="7861" spans="1:4">
      <c r="A7861" s="462">
        <v>102575</v>
      </c>
      <c r="B7861" s="276" t="s">
        <v>7831</v>
      </c>
      <c r="C7861" s="462" t="s">
        <v>89</v>
      </c>
      <c r="D7861" s="463">
        <v>150021</v>
      </c>
    </row>
    <row r="7862" spans="1:4">
      <c r="A7862" s="462">
        <v>102576</v>
      </c>
      <c r="B7862" s="276" t="s">
        <v>7832</v>
      </c>
      <c r="C7862" s="462" t="s">
        <v>89</v>
      </c>
      <c r="D7862" s="463">
        <v>0</v>
      </c>
    </row>
    <row r="7863" spans="1:4">
      <c r="A7863" s="462">
        <v>102577</v>
      </c>
      <c r="B7863" s="276" t="s">
        <v>7833</v>
      </c>
      <c r="C7863" s="462" t="s">
        <v>30</v>
      </c>
      <c r="D7863" s="463">
        <v>41560</v>
      </c>
    </row>
    <row r="7864" spans="1:4">
      <c r="A7864" s="462">
        <v>102578</v>
      </c>
      <c r="B7864" s="276" t="s">
        <v>7834</v>
      </c>
      <c r="C7864" s="462" t="s">
        <v>27</v>
      </c>
      <c r="D7864" s="463">
        <v>151598</v>
      </c>
    </row>
    <row r="7865" spans="1:4">
      <c r="A7865" s="462">
        <v>102579</v>
      </c>
      <c r="B7865" s="276" t="s">
        <v>7835</v>
      </c>
      <c r="C7865" s="462" t="s">
        <v>27</v>
      </c>
      <c r="D7865" s="463">
        <v>0</v>
      </c>
    </row>
    <row r="7866" spans="1:4">
      <c r="A7866" s="462">
        <v>102580</v>
      </c>
      <c r="B7866" s="276" t="s">
        <v>7836</v>
      </c>
      <c r="C7866" s="462" t="s">
        <v>89</v>
      </c>
      <c r="D7866" s="463">
        <v>0</v>
      </c>
    </row>
    <row r="7867" spans="1:4">
      <c r="A7867" s="462">
        <v>102581</v>
      </c>
      <c r="B7867" s="276" t="s">
        <v>7786</v>
      </c>
      <c r="C7867" s="462" t="s">
        <v>998</v>
      </c>
      <c r="D7867" s="463">
        <v>1440565</v>
      </c>
    </row>
    <row r="7868" spans="1:4">
      <c r="A7868" s="462">
        <v>102582</v>
      </c>
      <c r="B7868" s="276" t="s">
        <v>7837</v>
      </c>
      <c r="C7868" s="462" t="s">
        <v>998</v>
      </c>
      <c r="D7868" s="463">
        <v>1180235</v>
      </c>
    </row>
    <row r="7869" spans="1:4">
      <c r="A7869" s="462">
        <v>102583</v>
      </c>
      <c r="B7869" s="276" t="s">
        <v>7838</v>
      </c>
      <c r="C7869" s="462" t="s">
        <v>998</v>
      </c>
      <c r="D7869" s="463">
        <v>0</v>
      </c>
    </row>
    <row r="7870" spans="1:4">
      <c r="A7870" s="462">
        <v>102584</v>
      </c>
      <c r="B7870" s="276" t="s">
        <v>7839</v>
      </c>
      <c r="C7870" s="462" t="s">
        <v>27</v>
      </c>
      <c r="D7870" s="463">
        <v>0</v>
      </c>
    </row>
    <row r="7871" spans="1:4">
      <c r="A7871" s="462">
        <v>102585</v>
      </c>
      <c r="B7871" s="276" t="s">
        <v>7840</v>
      </c>
      <c r="C7871" s="462" t="s">
        <v>27</v>
      </c>
      <c r="D7871" s="463">
        <v>223447</v>
      </c>
    </row>
    <row r="7872" spans="1:4">
      <c r="A7872" s="462">
        <v>102586</v>
      </c>
      <c r="B7872" s="276" t="s">
        <v>7841</v>
      </c>
      <c r="C7872" s="462" t="s">
        <v>27</v>
      </c>
      <c r="D7872" s="463">
        <v>550654</v>
      </c>
    </row>
    <row r="7873" spans="1:4">
      <c r="A7873" s="462">
        <v>102587</v>
      </c>
      <c r="B7873" s="276" t="s">
        <v>7842</v>
      </c>
      <c r="C7873" s="462" t="s">
        <v>30</v>
      </c>
      <c r="D7873" s="463">
        <v>7440</v>
      </c>
    </row>
    <row r="7874" spans="1:4">
      <c r="A7874" s="462">
        <v>102588</v>
      </c>
      <c r="B7874" s="276" t="s">
        <v>7843</v>
      </c>
      <c r="C7874" s="462" t="s">
        <v>27</v>
      </c>
      <c r="D7874" s="463">
        <v>221438</v>
      </c>
    </row>
    <row r="7875" spans="1:4">
      <c r="A7875" s="462">
        <v>102599</v>
      </c>
      <c r="B7875" s="276" t="s">
        <v>7844</v>
      </c>
      <c r="C7875" s="462" t="s">
        <v>27</v>
      </c>
      <c r="D7875" s="463">
        <v>43955.01</v>
      </c>
    </row>
    <row r="7876" spans="1:4">
      <c r="A7876" s="462">
        <v>102600</v>
      </c>
      <c r="B7876" s="276" t="s">
        <v>7845</v>
      </c>
      <c r="C7876" s="462" t="s">
        <v>27</v>
      </c>
      <c r="D7876" s="463">
        <v>0</v>
      </c>
    </row>
    <row r="7877" spans="1:4">
      <c r="A7877" s="462">
        <v>102604</v>
      </c>
      <c r="B7877" s="276" t="s">
        <v>7846</v>
      </c>
      <c r="C7877" s="462" t="s">
        <v>27</v>
      </c>
      <c r="D7877" s="463">
        <v>0</v>
      </c>
    </row>
    <row r="7878" spans="1:4">
      <c r="A7878" s="462">
        <v>102605</v>
      </c>
      <c r="B7878" s="276" t="s">
        <v>7847</v>
      </c>
      <c r="C7878" s="462" t="s">
        <v>27</v>
      </c>
      <c r="D7878" s="463">
        <v>0</v>
      </c>
    </row>
    <row r="7879" spans="1:4">
      <c r="A7879" s="462">
        <v>102606</v>
      </c>
      <c r="B7879" s="276" t="s">
        <v>7848</v>
      </c>
      <c r="C7879" s="462" t="s">
        <v>27</v>
      </c>
      <c r="D7879" s="463">
        <v>1902</v>
      </c>
    </row>
    <row r="7880" spans="1:4">
      <c r="A7880" s="462">
        <v>102607</v>
      </c>
      <c r="B7880" s="276" t="s">
        <v>7849</v>
      </c>
      <c r="C7880" s="462" t="s">
        <v>27</v>
      </c>
      <c r="D7880" s="463">
        <v>0</v>
      </c>
    </row>
    <row r="7881" spans="1:4">
      <c r="A7881" s="462">
        <v>102609</v>
      </c>
      <c r="B7881" s="276" t="s">
        <v>7850</v>
      </c>
      <c r="C7881" s="462" t="s">
        <v>89</v>
      </c>
      <c r="D7881" s="463">
        <v>0</v>
      </c>
    </row>
    <row r="7882" spans="1:4">
      <c r="A7882" s="462">
        <v>102610</v>
      </c>
      <c r="B7882" s="276" t="s">
        <v>7851</v>
      </c>
      <c r="C7882" s="462" t="s">
        <v>83</v>
      </c>
      <c r="D7882" s="463">
        <v>26991</v>
      </c>
    </row>
    <row r="7883" spans="1:4">
      <c r="A7883" s="462">
        <v>102611</v>
      </c>
      <c r="B7883" s="276" t="s">
        <v>7852</v>
      </c>
      <c r="C7883" s="462" t="s">
        <v>27</v>
      </c>
      <c r="D7883" s="463">
        <v>410933</v>
      </c>
    </row>
    <row r="7884" spans="1:4">
      <c r="A7884" s="462">
        <v>102614</v>
      </c>
      <c r="B7884" s="276" t="s">
        <v>7853</v>
      </c>
      <c r="C7884" s="462" t="s">
        <v>27</v>
      </c>
      <c r="D7884" s="463">
        <v>22565.01</v>
      </c>
    </row>
    <row r="7885" spans="1:4">
      <c r="A7885" s="462">
        <v>102615</v>
      </c>
      <c r="B7885" s="276" t="s">
        <v>7854</v>
      </c>
      <c r="C7885" s="462" t="s">
        <v>44</v>
      </c>
      <c r="D7885" s="463">
        <v>399955</v>
      </c>
    </row>
    <row r="7886" spans="1:4">
      <c r="A7886" s="462">
        <v>102616</v>
      </c>
      <c r="B7886" s="276" t="s">
        <v>7855</v>
      </c>
      <c r="C7886" s="462" t="s">
        <v>253</v>
      </c>
      <c r="D7886" s="463">
        <v>37913.980000000003</v>
      </c>
    </row>
    <row r="7887" spans="1:4">
      <c r="A7887" s="462">
        <v>102617</v>
      </c>
      <c r="B7887" s="276" t="s">
        <v>7856</v>
      </c>
      <c r="C7887" s="462" t="s">
        <v>97</v>
      </c>
      <c r="D7887" s="463">
        <v>36540</v>
      </c>
    </row>
    <row r="7888" spans="1:4">
      <c r="A7888" s="462">
        <v>102618</v>
      </c>
      <c r="B7888" s="276" t="s">
        <v>7857</v>
      </c>
      <c r="C7888" s="462" t="s">
        <v>27</v>
      </c>
      <c r="D7888" s="463">
        <v>153737</v>
      </c>
    </row>
    <row r="7889" spans="1:4">
      <c r="A7889" s="462">
        <v>102619</v>
      </c>
      <c r="B7889" s="276" t="s">
        <v>7858</v>
      </c>
      <c r="C7889" s="462" t="s">
        <v>27</v>
      </c>
      <c r="D7889" s="463">
        <v>193912</v>
      </c>
    </row>
    <row r="7890" spans="1:4">
      <c r="A7890" s="462">
        <v>102620</v>
      </c>
      <c r="B7890" s="276" t="s">
        <v>7859</v>
      </c>
      <c r="C7890" s="462" t="s">
        <v>27</v>
      </c>
      <c r="D7890" s="463">
        <v>55237</v>
      </c>
    </row>
    <row r="7891" spans="1:4">
      <c r="A7891" s="462">
        <v>102621</v>
      </c>
      <c r="B7891" s="276" t="s">
        <v>7860</v>
      </c>
      <c r="C7891" s="462" t="s">
        <v>579</v>
      </c>
      <c r="D7891" s="463">
        <v>37030</v>
      </c>
    </row>
    <row r="7892" spans="1:4">
      <c r="A7892" s="462">
        <v>102622</v>
      </c>
      <c r="B7892" s="276" t="s">
        <v>7861</v>
      </c>
      <c r="C7892" s="462" t="s">
        <v>579</v>
      </c>
      <c r="D7892" s="463">
        <v>27024</v>
      </c>
    </row>
    <row r="7893" spans="1:4">
      <c r="A7893" s="462">
        <v>102623</v>
      </c>
      <c r="B7893" s="276" t="s">
        <v>7862</v>
      </c>
      <c r="C7893" s="462" t="s">
        <v>148</v>
      </c>
      <c r="D7893" s="463">
        <v>0</v>
      </c>
    </row>
    <row r="7894" spans="1:4">
      <c r="A7894" s="462">
        <v>102624</v>
      </c>
      <c r="B7894" s="276" t="s">
        <v>7863</v>
      </c>
      <c r="C7894" s="462" t="s">
        <v>27</v>
      </c>
      <c r="D7894" s="463">
        <v>7387</v>
      </c>
    </row>
    <row r="7895" spans="1:4">
      <c r="A7895" s="462">
        <v>102625</v>
      </c>
      <c r="B7895" s="276" t="s">
        <v>7864</v>
      </c>
      <c r="C7895" s="462" t="s">
        <v>27</v>
      </c>
      <c r="D7895" s="463">
        <v>0</v>
      </c>
    </row>
    <row r="7896" spans="1:4">
      <c r="A7896" s="462">
        <v>102626</v>
      </c>
      <c r="B7896" s="276" t="s">
        <v>7865</v>
      </c>
      <c r="C7896" s="462" t="s">
        <v>44</v>
      </c>
      <c r="D7896" s="463">
        <v>64583</v>
      </c>
    </row>
    <row r="7897" spans="1:4">
      <c r="A7897" s="462">
        <v>102627</v>
      </c>
      <c r="B7897" s="276" t="s">
        <v>7866</v>
      </c>
      <c r="C7897" s="462" t="s">
        <v>32</v>
      </c>
      <c r="D7897" s="463">
        <v>0</v>
      </c>
    </row>
    <row r="7898" spans="1:4">
      <c r="A7898" s="462">
        <v>102628</v>
      </c>
      <c r="B7898" s="276" t="s">
        <v>7867</v>
      </c>
      <c r="C7898" s="462" t="s">
        <v>32</v>
      </c>
      <c r="D7898" s="463">
        <v>377</v>
      </c>
    </row>
    <row r="7899" spans="1:4">
      <c r="A7899" s="462">
        <v>102630</v>
      </c>
      <c r="B7899" s="276" t="s">
        <v>7868</v>
      </c>
      <c r="C7899" s="462" t="s">
        <v>27</v>
      </c>
      <c r="D7899" s="463">
        <v>0</v>
      </c>
    </row>
    <row r="7900" spans="1:4">
      <c r="A7900" s="462">
        <v>102631</v>
      </c>
      <c r="B7900" s="276" t="s">
        <v>7869</v>
      </c>
      <c r="C7900" s="462" t="s">
        <v>253</v>
      </c>
      <c r="D7900" s="463">
        <v>0</v>
      </c>
    </row>
    <row r="7901" spans="1:4">
      <c r="A7901" s="462">
        <v>102632</v>
      </c>
      <c r="B7901" s="276" t="s">
        <v>7870</v>
      </c>
      <c r="C7901" s="462" t="s">
        <v>253</v>
      </c>
      <c r="D7901" s="463">
        <v>0</v>
      </c>
    </row>
    <row r="7902" spans="1:4">
      <c r="A7902" s="462">
        <v>102633</v>
      </c>
      <c r="B7902" s="276" t="s">
        <v>7871</v>
      </c>
      <c r="C7902" s="462" t="s">
        <v>253</v>
      </c>
      <c r="D7902" s="463">
        <v>0</v>
      </c>
    </row>
    <row r="7903" spans="1:4">
      <c r="A7903" s="462">
        <v>102634</v>
      </c>
      <c r="B7903" s="276" t="s">
        <v>7872</v>
      </c>
      <c r="C7903" s="462" t="s">
        <v>27</v>
      </c>
      <c r="D7903" s="463">
        <v>48584</v>
      </c>
    </row>
    <row r="7904" spans="1:4">
      <c r="A7904" s="462">
        <v>102635</v>
      </c>
      <c r="B7904" s="276" t="s">
        <v>7873</v>
      </c>
      <c r="C7904" s="462" t="s">
        <v>27</v>
      </c>
      <c r="D7904" s="463">
        <v>0</v>
      </c>
    </row>
    <row r="7905" spans="1:4">
      <c r="A7905" s="462">
        <v>102636</v>
      </c>
      <c r="B7905" s="276" t="s">
        <v>7874</v>
      </c>
      <c r="C7905" s="462" t="s">
        <v>27</v>
      </c>
      <c r="D7905" s="463">
        <v>0</v>
      </c>
    </row>
    <row r="7906" spans="1:4">
      <c r="A7906" s="462">
        <v>102637</v>
      </c>
      <c r="B7906" s="276" t="s">
        <v>7875</v>
      </c>
      <c r="C7906" s="462" t="s">
        <v>27</v>
      </c>
      <c r="D7906" s="463">
        <v>99472</v>
      </c>
    </row>
    <row r="7907" spans="1:4">
      <c r="A7907" s="462">
        <v>102638</v>
      </c>
      <c r="B7907" s="276" t="s">
        <v>7876</v>
      </c>
      <c r="C7907" s="462" t="s">
        <v>27</v>
      </c>
      <c r="D7907" s="463">
        <v>0</v>
      </c>
    </row>
    <row r="7908" spans="1:4">
      <c r="A7908" s="462">
        <v>102639</v>
      </c>
      <c r="B7908" s="276" t="s">
        <v>7877</v>
      </c>
      <c r="C7908" s="462" t="s">
        <v>27</v>
      </c>
      <c r="D7908" s="463">
        <v>1270447</v>
      </c>
    </row>
    <row r="7909" spans="1:4">
      <c r="A7909" s="462">
        <v>102640</v>
      </c>
      <c r="B7909" s="276" t="s">
        <v>7878</v>
      </c>
      <c r="C7909" s="462" t="s">
        <v>27</v>
      </c>
      <c r="D7909" s="463">
        <v>835849</v>
      </c>
    </row>
    <row r="7910" spans="1:4">
      <c r="A7910" s="462">
        <v>102641</v>
      </c>
      <c r="B7910" s="276" t="s">
        <v>7879</v>
      </c>
      <c r="C7910" s="462" t="s">
        <v>27</v>
      </c>
      <c r="D7910" s="463">
        <v>1330753</v>
      </c>
    </row>
    <row r="7911" spans="1:4">
      <c r="A7911" s="462">
        <v>102642</v>
      </c>
      <c r="B7911" s="276" t="s">
        <v>7880</v>
      </c>
      <c r="C7911" s="462" t="s">
        <v>27</v>
      </c>
      <c r="D7911" s="463">
        <v>749817</v>
      </c>
    </row>
    <row r="7912" spans="1:4">
      <c r="A7912" s="462">
        <v>102643</v>
      </c>
      <c r="B7912" s="276" t="s">
        <v>7881</v>
      </c>
      <c r="C7912" s="462" t="s">
        <v>27</v>
      </c>
      <c r="D7912" s="463">
        <v>0</v>
      </c>
    </row>
    <row r="7913" spans="1:4">
      <c r="A7913" s="462">
        <v>102644</v>
      </c>
      <c r="B7913" s="276" t="s">
        <v>7882</v>
      </c>
      <c r="C7913" s="462" t="s">
        <v>30</v>
      </c>
      <c r="D7913" s="463">
        <v>19008</v>
      </c>
    </row>
    <row r="7914" spans="1:4">
      <c r="A7914" s="462">
        <v>102645</v>
      </c>
      <c r="B7914" s="276" t="s">
        <v>7883</v>
      </c>
      <c r="C7914" s="462" t="s">
        <v>27</v>
      </c>
      <c r="D7914" s="463">
        <v>0</v>
      </c>
    </row>
    <row r="7915" spans="1:4">
      <c r="A7915" s="462">
        <v>102646</v>
      </c>
      <c r="B7915" s="276" t="s">
        <v>7884</v>
      </c>
      <c r="C7915" s="462" t="s">
        <v>27</v>
      </c>
      <c r="D7915" s="463">
        <v>0</v>
      </c>
    </row>
    <row r="7916" spans="1:4">
      <c r="A7916" s="462">
        <v>102647</v>
      </c>
      <c r="B7916" s="276" t="s">
        <v>7885</v>
      </c>
      <c r="C7916" s="462" t="s">
        <v>30</v>
      </c>
      <c r="D7916" s="463">
        <v>0</v>
      </c>
    </row>
    <row r="7917" spans="1:4">
      <c r="A7917" s="462">
        <v>102648</v>
      </c>
      <c r="B7917" s="276" t="s">
        <v>7886</v>
      </c>
      <c r="C7917" s="462" t="s">
        <v>27</v>
      </c>
      <c r="D7917" s="463">
        <v>5410</v>
      </c>
    </row>
    <row r="7918" spans="1:4">
      <c r="A7918" s="462">
        <v>102649</v>
      </c>
      <c r="B7918" s="276" t="s">
        <v>7887</v>
      </c>
      <c r="C7918" s="462" t="s">
        <v>32</v>
      </c>
      <c r="D7918" s="463">
        <v>0</v>
      </c>
    </row>
    <row r="7919" spans="1:4">
      <c r="A7919" s="462">
        <v>102650</v>
      </c>
      <c r="B7919" s="276" t="s">
        <v>7888</v>
      </c>
      <c r="C7919" s="462" t="s">
        <v>27</v>
      </c>
      <c r="D7919" s="463">
        <v>55979</v>
      </c>
    </row>
    <row r="7920" spans="1:4">
      <c r="A7920" s="462">
        <v>102651</v>
      </c>
      <c r="B7920" s="276" t="s">
        <v>7889</v>
      </c>
      <c r="C7920" s="462" t="s">
        <v>27</v>
      </c>
      <c r="D7920" s="463">
        <v>153339</v>
      </c>
    </row>
    <row r="7921" spans="1:4">
      <c r="A7921" s="462">
        <v>102652</v>
      </c>
      <c r="B7921" s="276" t="s">
        <v>7890</v>
      </c>
      <c r="C7921" s="462" t="s">
        <v>27</v>
      </c>
      <c r="D7921" s="463">
        <v>9088</v>
      </c>
    </row>
    <row r="7922" spans="1:4">
      <c r="A7922" s="462">
        <v>102653</v>
      </c>
      <c r="B7922" s="276" t="s">
        <v>7891</v>
      </c>
      <c r="C7922" s="462" t="s">
        <v>27</v>
      </c>
      <c r="D7922" s="463">
        <v>138257</v>
      </c>
    </row>
    <row r="7923" spans="1:4">
      <c r="A7923" s="462">
        <v>102654</v>
      </c>
      <c r="B7923" s="276" t="s">
        <v>7892</v>
      </c>
      <c r="C7923" s="462" t="s">
        <v>27</v>
      </c>
      <c r="D7923" s="463">
        <v>4960</v>
      </c>
    </row>
    <row r="7924" spans="1:4">
      <c r="A7924" s="462">
        <v>102655</v>
      </c>
      <c r="B7924" s="276" t="s">
        <v>7893</v>
      </c>
      <c r="C7924" s="462" t="s">
        <v>27</v>
      </c>
      <c r="D7924" s="463">
        <v>20474</v>
      </c>
    </row>
    <row r="7925" spans="1:4">
      <c r="A7925" s="462">
        <v>102656</v>
      </c>
      <c r="B7925" s="276" t="s">
        <v>7894</v>
      </c>
      <c r="C7925" s="462" t="s">
        <v>148</v>
      </c>
      <c r="D7925" s="463">
        <v>0</v>
      </c>
    </row>
    <row r="7926" spans="1:4">
      <c r="A7926" s="462">
        <v>102657</v>
      </c>
      <c r="B7926" s="276" t="s">
        <v>7895</v>
      </c>
      <c r="C7926" s="462" t="s">
        <v>44</v>
      </c>
      <c r="D7926" s="463">
        <v>0</v>
      </c>
    </row>
    <row r="7927" spans="1:4">
      <c r="A7927" s="462">
        <v>102658</v>
      </c>
      <c r="B7927" s="276" t="s">
        <v>7896</v>
      </c>
      <c r="C7927" s="462" t="s">
        <v>44</v>
      </c>
      <c r="D7927" s="463">
        <v>0</v>
      </c>
    </row>
    <row r="7928" spans="1:4">
      <c r="A7928" s="462">
        <v>102659</v>
      </c>
      <c r="B7928" s="276" t="s">
        <v>7897</v>
      </c>
      <c r="C7928" s="462" t="s">
        <v>27</v>
      </c>
      <c r="D7928" s="463">
        <v>0</v>
      </c>
    </row>
    <row r="7929" spans="1:4">
      <c r="A7929" s="462">
        <v>102660</v>
      </c>
      <c r="B7929" s="276" t="s">
        <v>7898</v>
      </c>
      <c r="C7929" s="462" t="s">
        <v>44</v>
      </c>
      <c r="D7929" s="463">
        <v>0</v>
      </c>
    </row>
    <row r="7930" spans="1:4">
      <c r="A7930" s="462">
        <v>102661</v>
      </c>
      <c r="B7930" s="276" t="s">
        <v>7899</v>
      </c>
      <c r="C7930" s="462" t="s">
        <v>44</v>
      </c>
      <c r="D7930" s="463">
        <v>0</v>
      </c>
    </row>
    <row r="7931" spans="1:4">
      <c r="A7931" s="462">
        <v>102662</v>
      </c>
      <c r="B7931" s="276" t="s">
        <v>7900</v>
      </c>
      <c r="C7931" s="462" t="s">
        <v>27</v>
      </c>
      <c r="D7931" s="463">
        <v>0</v>
      </c>
    </row>
    <row r="7932" spans="1:4">
      <c r="A7932" s="462">
        <v>102663</v>
      </c>
      <c r="B7932" s="276" t="s">
        <v>7901</v>
      </c>
      <c r="C7932" s="462" t="s">
        <v>27</v>
      </c>
      <c r="D7932" s="463">
        <v>0</v>
      </c>
    </row>
    <row r="7933" spans="1:4">
      <c r="A7933" s="462">
        <v>102664</v>
      </c>
      <c r="B7933" s="276" t="s">
        <v>7902</v>
      </c>
      <c r="C7933" s="462" t="s">
        <v>27</v>
      </c>
      <c r="D7933" s="463">
        <v>0</v>
      </c>
    </row>
    <row r="7934" spans="1:4">
      <c r="A7934" s="462">
        <v>102665</v>
      </c>
      <c r="B7934" s="276" t="s">
        <v>7903</v>
      </c>
      <c r="C7934" s="462" t="s">
        <v>44</v>
      </c>
      <c r="D7934" s="463">
        <v>0</v>
      </c>
    </row>
    <row r="7935" spans="1:4">
      <c r="A7935" s="462">
        <v>102666</v>
      </c>
      <c r="B7935" s="276" t="s">
        <v>7904</v>
      </c>
      <c r="C7935" s="462" t="s">
        <v>27</v>
      </c>
      <c r="D7935" s="463">
        <v>0</v>
      </c>
    </row>
    <row r="7936" spans="1:4">
      <c r="A7936" s="462">
        <v>102667</v>
      </c>
      <c r="B7936" s="276" t="s">
        <v>7905</v>
      </c>
      <c r="C7936" s="462" t="s">
        <v>27</v>
      </c>
      <c r="D7936" s="463">
        <v>0</v>
      </c>
    </row>
    <row r="7937" spans="1:4">
      <c r="A7937" s="462">
        <v>102668</v>
      </c>
      <c r="B7937" s="276" t="s">
        <v>7906</v>
      </c>
      <c r="C7937" s="462" t="s">
        <v>27</v>
      </c>
      <c r="D7937" s="463">
        <v>0</v>
      </c>
    </row>
    <row r="7938" spans="1:4">
      <c r="A7938" s="462">
        <v>102669</v>
      </c>
      <c r="B7938" s="276" t="s">
        <v>7907</v>
      </c>
      <c r="C7938" s="462" t="s">
        <v>27</v>
      </c>
      <c r="D7938" s="463">
        <v>0</v>
      </c>
    </row>
    <row r="7939" spans="1:4">
      <c r="A7939" s="462">
        <v>102670</v>
      </c>
      <c r="B7939" s="276" t="s">
        <v>7908</v>
      </c>
      <c r="C7939" s="462" t="s">
        <v>27</v>
      </c>
      <c r="D7939" s="463">
        <v>0</v>
      </c>
    </row>
    <row r="7940" spans="1:4">
      <c r="A7940" s="462">
        <v>102671</v>
      </c>
      <c r="B7940" s="276" t="s">
        <v>7909</v>
      </c>
      <c r="C7940" s="462" t="s">
        <v>30</v>
      </c>
      <c r="D7940" s="463">
        <v>5898</v>
      </c>
    </row>
    <row r="7941" spans="1:4">
      <c r="A7941" s="462">
        <v>102672</v>
      </c>
      <c r="B7941" s="276" t="s">
        <v>7910</v>
      </c>
      <c r="C7941" s="462" t="s">
        <v>30</v>
      </c>
      <c r="D7941" s="463">
        <v>0</v>
      </c>
    </row>
    <row r="7942" spans="1:4">
      <c r="A7942" s="462">
        <v>102673</v>
      </c>
      <c r="B7942" s="276" t="s">
        <v>7911</v>
      </c>
      <c r="C7942" s="462" t="s">
        <v>27</v>
      </c>
      <c r="D7942" s="463">
        <v>0</v>
      </c>
    </row>
    <row r="7943" spans="1:4">
      <c r="A7943" s="462">
        <v>102674</v>
      </c>
      <c r="B7943" s="276" t="s">
        <v>7912</v>
      </c>
      <c r="C7943" s="462" t="s">
        <v>27</v>
      </c>
      <c r="D7943" s="463">
        <v>0</v>
      </c>
    </row>
    <row r="7944" spans="1:4">
      <c r="A7944" s="462">
        <v>102675</v>
      </c>
      <c r="B7944" s="276" t="s">
        <v>7913</v>
      </c>
      <c r="C7944" s="462" t="s">
        <v>27</v>
      </c>
      <c r="D7944" s="463">
        <v>0</v>
      </c>
    </row>
    <row r="7945" spans="1:4">
      <c r="A7945" s="462">
        <v>102676</v>
      </c>
      <c r="B7945" s="276" t="s">
        <v>7914</v>
      </c>
      <c r="C7945" s="462" t="s">
        <v>27</v>
      </c>
      <c r="D7945" s="463">
        <v>0</v>
      </c>
    </row>
    <row r="7946" spans="1:4">
      <c r="A7946" s="462">
        <v>102677</v>
      </c>
      <c r="B7946" s="276" t="s">
        <v>7915</v>
      </c>
      <c r="C7946" s="462" t="s">
        <v>44</v>
      </c>
      <c r="D7946" s="463">
        <v>0</v>
      </c>
    </row>
    <row r="7947" spans="1:4">
      <c r="A7947" s="462">
        <v>102678</v>
      </c>
      <c r="B7947" s="276" t="s">
        <v>7916</v>
      </c>
      <c r="C7947" s="462" t="s">
        <v>27</v>
      </c>
      <c r="D7947" s="463">
        <v>0</v>
      </c>
    </row>
    <row r="7948" spans="1:4">
      <c r="A7948" s="462">
        <v>102679</v>
      </c>
      <c r="B7948" s="276" t="s">
        <v>7917</v>
      </c>
      <c r="C7948" s="462" t="s">
        <v>27</v>
      </c>
      <c r="D7948" s="463">
        <v>0</v>
      </c>
    </row>
    <row r="7949" spans="1:4">
      <c r="A7949" s="462">
        <v>102680</v>
      </c>
      <c r="B7949" s="276" t="s">
        <v>7918</v>
      </c>
      <c r="C7949" s="462" t="s">
        <v>27</v>
      </c>
      <c r="D7949" s="463">
        <v>136913</v>
      </c>
    </row>
    <row r="7950" spans="1:4">
      <c r="A7950" s="462">
        <v>102681</v>
      </c>
      <c r="B7950" s="276" t="s">
        <v>7919</v>
      </c>
      <c r="C7950" s="462" t="s">
        <v>27</v>
      </c>
      <c r="D7950" s="463">
        <v>0</v>
      </c>
    </row>
    <row r="7951" spans="1:4">
      <c r="A7951" s="462">
        <v>102682</v>
      </c>
      <c r="B7951" s="276" t="s">
        <v>7920</v>
      </c>
      <c r="C7951" s="462" t="s">
        <v>27</v>
      </c>
      <c r="D7951" s="463">
        <v>20742</v>
      </c>
    </row>
    <row r="7952" spans="1:4">
      <c r="A7952" s="462">
        <v>102683</v>
      </c>
      <c r="B7952" s="276" t="s">
        <v>7921</v>
      </c>
      <c r="C7952" s="462" t="s">
        <v>27</v>
      </c>
      <c r="D7952" s="463">
        <v>0</v>
      </c>
    </row>
    <row r="7953" spans="1:4">
      <c r="A7953" s="462">
        <v>102684</v>
      </c>
      <c r="B7953" s="276" t="s">
        <v>7921</v>
      </c>
      <c r="C7953" s="462" t="s">
        <v>27</v>
      </c>
      <c r="D7953" s="463">
        <v>0</v>
      </c>
    </row>
    <row r="7954" spans="1:4">
      <c r="A7954" s="462">
        <v>102685</v>
      </c>
      <c r="B7954" s="276" t="s">
        <v>7922</v>
      </c>
      <c r="C7954" s="462" t="s">
        <v>27</v>
      </c>
      <c r="D7954" s="463">
        <v>0</v>
      </c>
    </row>
    <row r="7955" spans="1:4">
      <c r="A7955" s="462">
        <v>102686</v>
      </c>
      <c r="B7955" s="276" t="s">
        <v>7923</v>
      </c>
      <c r="C7955" s="462" t="s">
        <v>27</v>
      </c>
      <c r="D7955" s="463">
        <v>0</v>
      </c>
    </row>
    <row r="7956" spans="1:4">
      <c r="A7956" s="462">
        <v>102687</v>
      </c>
      <c r="B7956" s="276" t="s">
        <v>7924</v>
      </c>
      <c r="C7956" s="462" t="s">
        <v>27</v>
      </c>
      <c r="D7956" s="463">
        <v>0</v>
      </c>
    </row>
    <row r="7957" spans="1:4">
      <c r="A7957" s="462">
        <v>102688</v>
      </c>
      <c r="B7957" s="276" t="s">
        <v>7925</v>
      </c>
      <c r="C7957" s="462" t="s">
        <v>44</v>
      </c>
      <c r="D7957" s="463">
        <v>0</v>
      </c>
    </row>
    <row r="7958" spans="1:4">
      <c r="A7958" s="462">
        <v>102689</v>
      </c>
      <c r="B7958" s="276" t="s">
        <v>7926</v>
      </c>
      <c r="C7958" s="462" t="s">
        <v>44</v>
      </c>
      <c r="D7958" s="463">
        <v>0</v>
      </c>
    </row>
    <row r="7959" spans="1:4">
      <c r="A7959" s="462">
        <v>102690</v>
      </c>
      <c r="B7959" s="276" t="s">
        <v>7927</v>
      </c>
      <c r="C7959" s="462" t="s">
        <v>27</v>
      </c>
      <c r="D7959" s="463">
        <v>0</v>
      </c>
    </row>
    <row r="7960" spans="1:4">
      <c r="A7960" s="462">
        <v>102691</v>
      </c>
      <c r="B7960" s="276" t="s">
        <v>7928</v>
      </c>
      <c r="C7960" s="462" t="s">
        <v>27</v>
      </c>
      <c r="D7960" s="463">
        <v>0</v>
      </c>
    </row>
    <row r="7961" spans="1:4">
      <c r="A7961" s="462">
        <v>102692</v>
      </c>
      <c r="B7961" s="276" t="s">
        <v>7929</v>
      </c>
      <c r="C7961" s="462" t="s">
        <v>27</v>
      </c>
      <c r="D7961" s="463">
        <v>0</v>
      </c>
    </row>
    <row r="7962" spans="1:4">
      <c r="A7962" s="462">
        <v>102693</v>
      </c>
      <c r="B7962" s="276" t="s">
        <v>7930</v>
      </c>
      <c r="C7962" s="462" t="s">
        <v>44</v>
      </c>
      <c r="D7962" s="463">
        <v>0</v>
      </c>
    </row>
    <row r="7963" spans="1:4">
      <c r="A7963" s="462">
        <v>102694</v>
      </c>
      <c r="B7963" s="276" t="s">
        <v>7931</v>
      </c>
      <c r="C7963" s="462" t="s">
        <v>30</v>
      </c>
      <c r="D7963" s="463">
        <v>0</v>
      </c>
    </row>
    <row r="7964" spans="1:4">
      <c r="A7964" s="462">
        <v>102695</v>
      </c>
      <c r="B7964" s="276" t="s">
        <v>7932</v>
      </c>
      <c r="C7964" s="462" t="s">
        <v>44</v>
      </c>
      <c r="D7964" s="463">
        <v>0</v>
      </c>
    </row>
    <row r="7965" spans="1:4">
      <c r="A7965" s="462">
        <v>102696</v>
      </c>
      <c r="B7965" s="276" t="s">
        <v>7933</v>
      </c>
      <c r="C7965" s="462" t="s">
        <v>44</v>
      </c>
      <c r="D7965" s="463">
        <v>0</v>
      </c>
    </row>
    <row r="7966" spans="1:4">
      <c r="A7966" s="462">
        <v>102697</v>
      </c>
      <c r="B7966" s="276" t="s">
        <v>7934</v>
      </c>
      <c r="C7966" s="462" t="s">
        <v>44</v>
      </c>
      <c r="D7966" s="463">
        <v>0</v>
      </c>
    </row>
    <row r="7967" spans="1:4">
      <c r="A7967" s="462">
        <v>102698</v>
      </c>
      <c r="B7967" s="276" t="s">
        <v>6436</v>
      </c>
      <c r="C7967" s="462" t="s">
        <v>253</v>
      </c>
      <c r="D7967" s="463">
        <v>0</v>
      </c>
    </row>
    <row r="7968" spans="1:4">
      <c r="A7968" s="462">
        <v>102699</v>
      </c>
      <c r="B7968" s="276" t="s">
        <v>3207</v>
      </c>
      <c r="C7968" s="462" t="s">
        <v>27</v>
      </c>
      <c r="D7968" s="463">
        <v>0</v>
      </c>
    </row>
    <row r="7969" spans="1:4">
      <c r="A7969" s="462">
        <v>102700</v>
      </c>
      <c r="B7969" s="276" t="s">
        <v>7935</v>
      </c>
      <c r="C7969" s="462" t="s">
        <v>27</v>
      </c>
      <c r="D7969" s="463">
        <v>0</v>
      </c>
    </row>
    <row r="7970" spans="1:4">
      <c r="A7970" s="462">
        <v>102701</v>
      </c>
      <c r="B7970" s="276" t="s">
        <v>7936</v>
      </c>
      <c r="C7970" s="462" t="s">
        <v>27</v>
      </c>
      <c r="D7970" s="463">
        <v>0</v>
      </c>
    </row>
    <row r="7971" spans="1:4">
      <c r="A7971" s="462">
        <v>102702</v>
      </c>
      <c r="B7971" s="276" t="s">
        <v>7937</v>
      </c>
      <c r="C7971" s="462" t="s">
        <v>44</v>
      </c>
      <c r="D7971" s="463">
        <v>0</v>
      </c>
    </row>
    <row r="7972" spans="1:4">
      <c r="A7972" s="462">
        <v>102703</v>
      </c>
      <c r="B7972" s="276" t="s">
        <v>7938</v>
      </c>
      <c r="C7972" s="462" t="s">
        <v>44</v>
      </c>
      <c r="D7972" s="463">
        <v>60694</v>
      </c>
    </row>
    <row r="7973" spans="1:4">
      <c r="A7973" s="462">
        <v>102704</v>
      </c>
      <c r="B7973" s="276" t="s">
        <v>7939</v>
      </c>
      <c r="C7973" s="462" t="s">
        <v>27</v>
      </c>
      <c r="D7973" s="463">
        <v>0</v>
      </c>
    </row>
    <row r="7974" spans="1:4">
      <c r="A7974" s="462">
        <v>102705</v>
      </c>
      <c r="B7974" s="276" t="s">
        <v>7940</v>
      </c>
      <c r="C7974" s="462" t="s">
        <v>27</v>
      </c>
      <c r="D7974" s="463">
        <v>0</v>
      </c>
    </row>
    <row r="7975" spans="1:4">
      <c r="A7975" s="462">
        <v>102706</v>
      </c>
      <c r="B7975" s="276" t="s">
        <v>5809</v>
      </c>
      <c r="C7975" s="462" t="s">
        <v>998</v>
      </c>
      <c r="D7975" s="463">
        <v>0</v>
      </c>
    </row>
    <row r="7976" spans="1:4">
      <c r="A7976" s="462">
        <v>102707</v>
      </c>
      <c r="B7976" s="276" t="s">
        <v>7941</v>
      </c>
      <c r="C7976" s="462" t="s">
        <v>27</v>
      </c>
      <c r="D7976" s="463">
        <v>0</v>
      </c>
    </row>
    <row r="7977" spans="1:4">
      <c r="A7977" s="462">
        <v>102708</v>
      </c>
      <c r="B7977" s="276" t="s">
        <v>7942</v>
      </c>
      <c r="C7977" s="462" t="s">
        <v>148</v>
      </c>
      <c r="D7977" s="463">
        <v>0</v>
      </c>
    </row>
    <row r="7978" spans="1:4">
      <c r="A7978" s="462">
        <v>102709</v>
      </c>
      <c r="B7978" s="276" t="s">
        <v>7943</v>
      </c>
      <c r="C7978" s="462" t="s">
        <v>27</v>
      </c>
      <c r="D7978" s="463">
        <v>11312</v>
      </c>
    </row>
    <row r="7979" spans="1:4">
      <c r="A7979" s="462">
        <v>102710</v>
      </c>
      <c r="B7979" s="276" t="s">
        <v>7944</v>
      </c>
      <c r="C7979" s="462" t="s">
        <v>27</v>
      </c>
      <c r="D7979" s="463">
        <v>0</v>
      </c>
    </row>
    <row r="7980" spans="1:4">
      <c r="A7980" s="462">
        <v>102711</v>
      </c>
      <c r="B7980" s="276" t="s">
        <v>7945</v>
      </c>
      <c r="C7980" s="462" t="s">
        <v>30</v>
      </c>
      <c r="D7980" s="463">
        <v>0</v>
      </c>
    </row>
    <row r="7981" spans="1:4">
      <c r="A7981" s="462">
        <v>102712</v>
      </c>
      <c r="B7981" s="276" t="s">
        <v>7946</v>
      </c>
      <c r="C7981" s="462" t="s">
        <v>32</v>
      </c>
      <c r="D7981" s="463">
        <v>0</v>
      </c>
    </row>
    <row r="7982" spans="1:4">
      <c r="A7982" s="462">
        <v>102713</v>
      </c>
      <c r="B7982" s="276" t="s">
        <v>7947</v>
      </c>
      <c r="C7982" s="462" t="s">
        <v>2223</v>
      </c>
      <c r="D7982" s="463">
        <v>0</v>
      </c>
    </row>
    <row r="7983" spans="1:4">
      <c r="A7983" s="462">
        <v>102714</v>
      </c>
      <c r="B7983" s="276" t="s">
        <v>7948</v>
      </c>
      <c r="C7983" s="462" t="s">
        <v>32</v>
      </c>
      <c r="D7983" s="463">
        <v>338</v>
      </c>
    </row>
    <row r="7984" spans="1:4">
      <c r="A7984" s="462">
        <v>102715</v>
      </c>
      <c r="B7984" s="276" t="s">
        <v>7949</v>
      </c>
      <c r="C7984" s="462" t="s">
        <v>30</v>
      </c>
      <c r="D7984" s="463">
        <v>602.94000000000005</v>
      </c>
    </row>
    <row r="7985" spans="1:4">
      <c r="A7985" s="462">
        <v>102716</v>
      </c>
      <c r="B7985" s="276" t="s">
        <v>7950</v>
      </c>
      <c r="C7985" s="462" t="s">
        <v>27</v>
      </c>
      <c r="D7985" s="463">
        <v>0</v>
      </c>
    </row>
    <row r="7986" spans="1:4">
      <c r="A7986" s="462">
        <v>102717</v>
      </c>
      <c r="B7986" s="276" t="s">
        <v>7951</v>
      </c>
      <c r="C7986" s="462" t="s">
        <v>27</v>
      </c>
      <c r="D7986" s="463">
        <v>0</v>
      </c>
    </row>
    <row r="7987" spans="1:4">
      <c r="A7987" s="462">
        <v>102718</v>
      </c>
      <c r="B7987" s="276" t="s">
        <v>7952</v>
      </c>
      <c r="C7987" s="462" t="s">
        <v>27</v>
      </c>
      <c r="D7987" s="463">
        <v>0</v>
      </c>
    </row>
    <row r="7988" spans="1:4">
      <c r="A7988" s="462">
        <v>102719</v>
      </c>
      <c r="B7988" s="276" t="s">
        <v>7953</v>
      </c>
      <c r="C7988" s="462" t="s">
        <v>27</v>
      </c>
      <c r="D7988" s="463">
        <v>147762</v>
      </c>
    </row>
    <row r="7989" spans="1:4">
      <c r="A7989" s="462">
        <v>102720</v>
      </c>
      <c r="B7989" s="276" t="s">
        <v>7954</v>
      </c>
      <c r="C7989" s="462" t="s">
        <v>32</v>
      </c>
      <c r="D7989" s="463">
        <v>0</v>
      </c>
    </row>
    <row r="7990" spans="1:4">
      <c r="A7990" s="462">
        <v>102721</v>
      </c>
      <c r="B7990" s="276" t="s">
        <v>7955</v>
      </c>
      <c r="C7990" s="462" t="s">
        <v>44</v>
      </c>
      <c r="D7990" s="463">
        <v>0</v>
      </c>
    </row>
    <row r="7991" spans="1:4">
      <c r="A7991" s="462">
        <v>102722</v>
      </c>
      <c r="B7991" s="276" t="s">
        <v>7956</v>
      </c>
      <c r="C7991" s="462" t="s">
        <v>27</v>
      </c>
      <c r="D7991" s="463">
        <v>0</v>
      </c>
    </row>
    <row r="7992" spans="1:4">
      <c r="A7992" s="462">
        <v>102723</v>
      </c>
      <c r="B7992" s="276" t="s">
        <v>7957</v>
      </c>
      <c r="C7992" s="462" t="s">
        <v>60</v>
      </c>
      <c r="D7992" s="463">
        <v>297354</v>
      </c>
    </row>
    <row r="7993" spans="1:4">
      <c r="A7993" s="462">
        <v>102724</v>
      </c>
      <c r="B7993" s="276" t="s">
        <v>7958</v>
      </c>
      <c r="C7993" s="462" t="s">
        <v>27</v>
      </c>
      <c r="D7993" s="463">
        <v>0</v>
      </c>
    </row>
    <row r="7994" spans="1:4">
      <c r="A7994" s="462">
        <v>102725</v>
      </c>
      <c r="B7994" s="276" t="s">
        <v>7959</v>
      </c>
      <c r="C7994" s="462" t="s">
        <v>27</v>
      </c>
      <c r="D7994" s="463">
        <v>0</v>
      </c>
    </row>
    <row r="7995" spans="1:4">
      <c r="A7995" s="462">
        <v>102726</v>
      </c>
      <c r="B7995" s="276" t="s">
        <v>7960</v>
      </c>
      <c r="C7995" s="462" t="s">
        <v>27</v>
      </c>
      <c r="D7995" s="463">
        <v>6079.43</v>
      </c>
    </row>
    <row r="7996" spans="1:4">
      <c r="A7996" s="462">
        <v>102727</v>
      </c>
      <c r="B7996" s="276" t="s">
        <v>7961</v>
      </c>
      <c r="C7996" s="462" t="s">
        <v>27</v>
      </c>
      <c r="D7996" s="463">
        <v>0</v>
      </c>
    </row>
    <row r="7997" spans="1:4">
      <c r="A7997" s="462">
        <v>102728</v>
      </c>
      <c r="B7997" s="276" t="s">
        <v>7962</v>
      </c>
      <c r="C7997" s="462" t="s">
        <v>32</v>
      </c>
      <c r="D7997" s="463">
        <v>1559</v>
      </c>
    </row>
    <row r="7998" spans="1:4">
      <c r="A7998" s="462">
        <v>102729</v>
      </c>
      <c r="B7998" s="276" t="s">
        <v>7963</v>
      </c>
      <c r="C7998" s="462" t="s">
        <v>32</v>
      </c>
      <c r="D7998" s="463">
        <v>5139.78</v>
      </c>
    </row>
    <row r="7999" spans="1:4">
      <c r="A7999" s="462">
        <v>102730</v>
      </c>
      <c r="B7999" s="276" t="s">
        <v>7964</v>
      </c>
      <c r="C7999" s="462" t="s">
        <v>164</v>
      </c>
      <c r="D7999" s="463">
        <v>0</v>
      </c>
    </row>
    <row r="8000" spans="1:4">
      <c r="A8000" s="462">
        <v>102731</v>
      </c>
      <c r="B8000" s="276" t="s">
        <v>7965</v>
      </c>
      <c r="C8000" s="462" t="s">
        <v>44</v>
      </c>
      <c r="D8000" s="463">
        <v>0</v>
      </c>
    </row>
    <row r="8001" spans="1:4">
      <c r="A8001" s="462">
        <v>102732</v>
      </c>
      <c r="B8001" s="276" t="s">
        <v>7966</v>
      </c>
      <c r="C8001" s="462" t="s">
        <v>30</v>
      </c>
      <c r="D8001" s="463">
        <v>0</v>
      </c>
    </row>
    <row r="8002" spans="1:4">
      <c r="A8002" s="462">
        <v>102733</v>
      </c>
      <c r="B8002" s="276" t="s">
        <v>7967</v>
      </c>
      <c r="C8002" s="462" t="s">
        <v>30</v>
      </c>
      <c r="D8002" s="463">
        <v>0</v>
      </c>
    </row>
    <row r="8003" spans="1:4">
      <c r="A8003" s="462">
        <v>102734</v>
      </c>
      <c r="B8003" s="276" t="s">
        <v>7968</v>
      </c>
      <c r="C8003" s="462" t="s">
        <v>27</v>
      </c>
      <c r="D8003" s="463">
        <v>0</v>
      </c>
    </row>
    <row r="8004" spans="1:4">
      <c r="A8004" s="462">
        <v>102735</v>
      </c>
      <c r="B8004" s="276" t="s">
        <v>7969</v>
      </c>
      <c r="C8004" s="462" t="s">
        <v>27</v>
      </c>
      <c r="D8004" s="463">
        <v>0</v>
      </c>
    </row>
    <row r="8005" spans="1:4">
      <c r="A8005" s="462">
        <v>102736</v>
      </c>
      <c r="B8005" s="276" t="s">
        <v>7970</v>
      </c>
      <c r="C8005" s="462" t="s">
        <v>27</v>
      </c>
      <c r="D8005" s="463">
        <v>0</v>
      </c>
    </row>
    <row r="8006" spans="1:4">
      <c r="A8006" s="462">
        <v>102737</v>
      </c>
      <c r="B8006" s="276" t="s">
        <v>7971</v>
      </c>
      <c r="C8006" s="462" t="s">
        <v>27</v>
      </c>
      <c r="D8006" s="463">
        <v>13029</v>
      </c>
    </row>
    <row r="8007" spans="1:4">
      <c r="A8007" s="462">
        <v>102738</v>
      </c>
      <c r="B8007" s="276" t="s">
        <v>7972</v>
      </c>
      <c r="C8007" s="462" t="s">
        <v>27</v>
      </c>
      <c r="D8007" s="463">
        <v>3546</v>
      </c>
    </row>
    <row r="8008" spans="1:4">
      <c r="A8008" s="462">
        <v>102739</v>
      </c>
      <c r="B8008" s="276" t="s">
        <v>7973</v>
      </c>
      <c r="C8008" s="462" t="s">
        <v>32</v>
      </c>
      <c r="D8008" s="463">
        <v>30419</v>
      </c>
    </row>
    <row r="8009" spans="1:4">
      <c r="A8009" s="462">
        <v>102740</v>
      </c>
      <c r="B8009" s="276" t="s">
        <v>7974</v>
      </c>
      <c r="C8009" s="462" t="s">
        <v>27</v>
      </c>
      <c r="D8009" s="463">
        <v>0</v>
      </c>
    </row>
    <row r="8010" spans="1:4">
      <c r="A8010" s="462">
        <v>102741</v>
      </c>
      <c r="B8010" s="276" t="s">
        <v>7975</v>
      </c>
      <c r="C8010" s="462" t="s">
        <v>27</v>
      </c>
      <c r="D8010" s="463">
        <v>0</v>
      </c>
    </row>
    <row r="8011" spans="1:4">
      <c r="A8011" s="462">
        <v>102742</v>
      </c>
      <c r="B8011" s="276" t="s">
        <v>7976</v>
      </c>
      <c r="C8011" s="462" t="s">
        <v>27</v>
      </c>
      <c r="D8011" s="463">
        <v>1029</v>
      </c>
    </row>
    <row r="8012" spans="1:4">
      <c r="A8012" s="462">
        <v>102743</v>
      </c>
      <c r="B8012" s="276" t="s">
        <v>7977</v>
      </c>
      <c r="C8012" s="462" t="s">
        <v>30</v>
      </c>
      <c r="D8012" s="463">
        <v>0</v>
      </c>
    </row>
    <row r="8013" spans="1:4">
      <c r="A8013" s="462">
        <v>102744</v>
      </c>
      <c r="B8013" s="276" t="s">
        <v>7978</v>
      </c>
      <c r="C8013" s="462" t="s">
        <v>30</v>
      </c>
      <c r="D8013" s="463">
        <v>0</v>
      </c>
    </row>
    <row r="8014" spans="1:4">
      <c r="A8014" s="462">
        <v>102745</v>
      </c>
      <c r="B8014" s="276" t="s">
        <v>7979</v>
      </c>
      <c r="C8014" s="462" t="s">
        <v>30</v>
      </c>
      <c r="D8014" s="463">
        <v>0</v>
      </c>
    </row>
    <row r="8015" spans="1:4">
      <c r="A8015" s="462">
        <v>102746</v>
      </c>
      <c r="B8015" s="276" t="s">
        <v>7980</v>
      </c>
      <c r="C8015" s="462" t="s">
        <v>27</v>
      </c>
      <c r="D8015" s="463">
        <v>20389</v>
      </c>
    </row>
    <row r="8016" spans="1:4">
      <c r="A8016" s="462">
        <v>102747</v>
      </c>
      <c r="B8016" s="276" t="s">
        <v>7981</v>
      </c>
      <c r="C8016" s="462" t="s">
        <v>27</v>
      </c>
      <c r="D8016" s="463">
        <v>0</v>
      </c>
    </row>
    <row r="8017" spans="1:4">
      <c r="A8017" s="462">
        <v>102748</v>
      </c>
      <c r="B8017" s="276" t="s">
        <v>7982</v>
      </c>
      <c r="C8017" s="462" t="s">
        <v>27</v>
      </c>
      <c r="D8017" s="463">
        <v>17259</v>
      </c>
    </row>
    <row r="8018" spans="1:4">
      <c r="A8018" s="462">
        <v>102750</v>
      </c>
      <c r="B8018" s="276" t="s">
        <v>7983</v>
      </c>
      <c r="C8018" s="462" t="s">
        <v>30</v>
      </c>
      <c r="D8018" s="463">
        <v>63380.04</v>
      </c>
    </row>
    <row r="8019" spans="1:4">
      <c r="A8019" s="462">
        <v>102751</v>
      </c>
      <c r="B8019" s="276" t="s">
        <v>7984</v>
      </c>
      <c r="C8019" s="462" t="s">
        <v>27</v>
      </c>
      <c r="D8019" s="463">
        <v>0</v>
      </c>
    </row>
    <row r="8020" spans="1:4">
      <c r="A8020" s="462">
        <v>102752</v>
      </c>
      <c r="B8020" s="276" t="s">
        <v>7985</v>
      </c>
      <c r="C8020" s="462" t="s">
        <v>27</v>
      </c>
      <c r="D8020" s="463">
        <v>10635.01</v>
      </c>
    </row>
    <row r="8021" spans="1:4">
      <c r="A8021" s="462">
        <v>102753</v>
      </c>
      <c r="B8021" s="276" t="s">
        <v>7986</v>
      </c>
      <c r="C8021" s="462" t="s">
        <v>27</v>
      </c>
      <c r="D8021" s="463">
        <v>91644.01</v>
      </c>
    </row>
    <row r="8022" spans="1:4">
      <c r="A8022" s="462">
        <v>102754</v>
      </c>
      <c r="B8022" s="276" t="s">
        <v>7987</v>
      </c>
      <c r="C8022" s="462" t="s">
        <v>27</v>
      </c>
      <c r="D8022" s="463">
        <v>147447</v>
      </c>
    </row>
    <row r="8023" spans="1:4">
      <c r="A8023" s="462">
        <v>102755</v>
      </c>
      <c r="B8023" s="276" t="s">
        <v>7988</v>
      </c>
      <c r="C8023" s="462" t="s">
        <v>27</v>
      </c>
      <c r="D8023" s="463">
        <v>182723</v>
      </c>
    </row>
    <row r="8024" spans="1:4">
      <c r="A8024" s="462">
        <v>102756</v>
      </c>
      <c r="B8024" s="276" t="s">
        <v>7351</v>
      </c>
      <c r="C8024" s="462" t="s">
        <v>27</v>
      </c>
      <c r="D8024" s="463">
        <v>724</v>
      </c>
    </row>
    <row r="8025" spans="1:4">
      <c r="A8025" s="462">
        <v>102757</v>
      </c>
      <c r="B8025" s="276" t="s">
        <v>7352</v>
      </c>
      <c r="C8025" s="462" t="s">
        <v>27</v>
      </c>
      <c r="D8025" s="463">
        <v>458</v>
      </c>
    </row>
    <row r="8026" spans="1:4">
      <c r="A8026" s="462">
        <v>102758</v>
      </c>
      <c r="B8026" s="276" t="s">
        <v>7989</v>
      </c>
      <c r="C8026" s="462" t="s">
        <v>998</v>
      </c>
      <c r="D8026" s="463">
        <v>19702</v>
      </c>
    </row>
    <row r="8027" spans="1:4">
      <c r="A8027" s="462">
        <v>102759</v>
      </c>
      <c r="B8027" s="276" t="s">
        <v>7990</v>
      </c>
      <c r="C8027" s="462" t="s">
        <v>998</v>
      </c>
      <c r="D8027" s="463">
        <v>82430</v>
      </c>
    </row>
    <row r="8028" spans="1:4">
      <c r="A8028" s="462">
        <v>102760</v>
      </c>
      <c r="B8028" s="276" t="s">
        <v>7991</v>
      </c>
      <c r="C8028" s="462" t="s">
        <v>998</v>
      </c>
      <c r="D8028" s="463">
        <v>89512</v>
      </c>
    </row>
    <row r="8029" spans="1:4">
      <c r="A8029" s="462">
        <v>102761</v>
      </c>
      <c r="B8029" s="276" t="s">
        <v>7992</v>
      </c>
      <c r="C8029" s="462" t="s">
        <v>998</v>
      </c>
      <c r="D8029" s="463">
        <v>47603</v>
      </c>
    </row>
    <row r="8030" spans="1:4">
      <c r="A8030" s="462">
        <v>102762</v>
      </c>
      <c r="B8030" s="276" t="s">
        <v>7993</v>
      </c>
      <c r="C8030" s="462" t="s">
        <v>998</v>
      </c>
      <c r="D8030" s="463">
        <v>62264</v>
      </c>
    </row>
    <row r="8031" spans="1:4">
      <c r="A8031" s="462">
        <v>102763</v>
      </c>
      <c r="B8031" s="276" t="s">
        <v>7994</v>
      </c>
      <c r="C8031" s="462" t="s">
        <v>998</v>
      </c>
      <c r="D8031" s="463">
        <v>125582</v>
      </c>
    </row>
    <row r="8032" spans="1:4">
      <c r="A8032" s="462">
        <v>102764</v>
      </c>
      <c r="B8032" s="276" t="s">
        <v>7995</v>
      </c>
      <c r="C8032" s="462" t="s">
        <v>998</v>
      </c>
      <c r="D8032" s="463">
        <v>62116</v>
      </c>
    </row>
    <row r="8033" spans="1:4">
      <c r="A8033" s="462">
        <v>102765</v>
      </c>
      <c r="B8033" s="276" t="s">
        <v>7996</v>
      </c>
      <c r="C8033" s="462" t="s">
        <v>7712</v>
      </c>
      <c r="D8033" s="463">
        <v>469469.01</v>
      </c>
    </row>
    <row r="8034" spans="1:4">
      <c r="A8034" s="462">
        <v>102766</v>
      </c>
      <c r="B8034" s="276" t="s">
        <v>7997</v>
      </c>
      <c r="C8034" s="462" t="s">
        <v>7712</v>
      </c>
      <c r="D8034" s="463">
        <v>213616</v>
      </c>
    </row>
    <row r="8035" spans="1:4">
      <c r="A8035" s="462">
        <v>102767</v>
      </c>
      <c r="B8035" s="276" t="s">
        <v>7998</v>
      </c>
      <c r="C8035" s="462" t="s">
        <v>27</v>
      </c>
      <c r="D8035" s="463">
        <v>361665</v>
      </c>
    </row>
    <row r="8036" spans="1:4">
      <c r="A8036" s="462">
        <v>102768</v>
      </c>
      <c r="B8036" s="276" t="s">
        <v>7999</v>
      </c>
      <c r="C8036" s="462" t="s">
        <v>27</v>
      </c>
      <c r="D8036" s="463">
        <v>23127</v>
      </c>
    </row>
    <row r="8037" spans="1:4">
      <c r="A8037" s="462">
        <v>102769</v>
      </c>
      <c r="B8037" s="276" t="s">
        <v>8000</v>
      </c>
      <c r="C8037" s="462" t="s">
        <v>27</v>
      </c>
      <c r="D8037" s="463">
        <v>20460</v>
      </c>
    </row>
    <row r="8038" spans="1:4">
      <c r="A8038" s="462">
        <v>102770</v>
      </c>
      <c r="B8038" s="276" t="s">
        <v>8001</v>
      </c>
      <c r="C8038" s="462" t="s">
        <v>27</v>
      </c>
      <c r="D8038" s="463">
        <v>15621</v>
      </c>
    </row>
    <row r="8039" spans="1:4">
      <c r="A8039" s="462">
        <v>102771</v>
      </c>
      <c r="B8039" s="276" t="s">
        <v>8002</v>
      </c>
      <c r="C8039" s="462" t="s">
        <v>27</v>
      </c>
      <c r="D8039" s="463">
        <v>299676</v>
      </c>
    </row>
    <row r="8040" spans="1:4">
      <c r="A8040" s="462">
        <v>102772</v>
      </c>
      <c r="B8040" s="276" t="s">
        <v>8003</v>
      </c>
      <c r="C8040" s="462" t="s">
        <v>27</v>
      </c>
      <c r="D8040" s="463">
        <v>31580.01</v>
      </c>
    </row>
    <row r="8041" spans="1:4">
      <c r="A8041" s="462">
        <v>102773</v>
      </c>
      <c r="B8041" s="276" t="s">
        <v>8004</v>
      </c>
      <c r="C8041" s="462" t="s">
        <v>27</v>
      </c>
      <c r="D8041" s="463">
        <v>34749</v>
      </c>
    </row>
    <row r="8042" spans="1:4">
      <c r="A8042" s="462">
        <v>102774</v>
      </c>
      <c r="B8042" s="276" t="s">
        <v>8005</v>
      </c>
      <c r="C8042" s="462" t="s">
        <v>3755</v>
      </c>
      <c r="D8042" s="463">
        <v>300281.01</v>
      </c>
    </row>
    <row r="8043" spans="1:4">
      <c r="A8043" s="462">
        <v>102775</v>
      </c>
      <c r="B8043" s="276" t="s">
        <v>8006</v>
      </c>
      <c r="C8043" s="462" t="s">
        <v>7712</v>
      </c>
      <c r="D8043" s="463">
        <v>66857</v>
      </c>
    </row>
    <row r="8044" spans="1:4">
      <c r="A8044" s="462">
        <v>102776</v>
      </c>
      <c r="B8044" s="276" t="s">
        <v>8007</v>
      </c>
      <c r="C8044" s="462" t="s">
        <v>3755</v>
      </c>
      <c r="D8044" s="463">
        <v>125777</v>
      </c>
    </row>
    <row r="8045" spans="1:4">
      <c r="A8045" s="462">
        <v>102777</v>
      </c>
      <c r="B8045" s="276" t="s">
        <v>8008</v>
      </c>
      <c r="C8045" s="462" t="s">
        <v>44</v>
      </c>
      <c r="D8045" s="463">
        <v>810359.68</v>
      </c>
    </row>
    <row r="8046" spans="1:4">
      <c r="A8046" s="462">
        <v>102778</v>
      </c>
      <c r="B8046" s="276" t="s">
        <v>8009</v>
      </c>
      <c r="C8046" s="462" t="s">
        <v>27</v>
      </c>
      <c r="D8046" s="463">
        <v>52707599</v>
      </c>
    </row>
    <row r="8047" spans="1:4">
      <c r="A8047" s="462">
        <v>102779</v>
      </c>
      <c r="B8047" s="276" t="s">
        <v>8010</v>
      </c>
      <c r="C8047" s="462" t="s">
        <v>30</v>
      </c>
      <c r="D8047" s="463">
        <v>42025</v>
      </c>
    </row>
    <row r="8048" spans="1:4">
      <c r="A8048" s="462">
        <v>102780</v>
      </c>
      <c r="B8048" s="276" t="s">
        <v>8011</v>
      </c>
      <c r="C8048" s="462" t="s">
        <v>27</v>
      </c>
      <c r="D8048" s="463">
        <v>36040.01</v>
      </c>
    </row>
    <row r="8049" spans="1:4">
      <c r="A8049" s="462">
        <v>102781</v>
      </c>
      <c r="B8049" s="276" t="s">
        <v>8012</v>
      </c>
      <c r="C8049" s="462" t="s">
        <v>27</v>
      </c>
      <c r="D8049" s="463">
        <v>202121</v>
      </c>
    </row>
    <row r="8050" spans="1:4">
      <c r="A8050" s="462">
        <v>102782</v>
      </c>
      <c r="B8050" s="276" t="s">
        <v>8013</v>
      </c>
      <c r="C8050" s="462" t="s">
        <v>1153</v>
      </c>
      <c r="D8050" s="463">
        <v>485905</v>
      </c>
    </row>
    <row r="8051" spans="1:4">
      <c r="A8051" s="462">
        <v>102783</v>
      </c>
      <c r="B8051" s="276" t="s">
        <v>8014</v>
      </c>
      <c r="C8051" s="462" t="s">
        <v>27</v>
      </c>
      <c r="D8051" s="463">
        <v>9732</v>
      </c>
    </row>
    <row r="8052" spans="1:4">
      <c r="A8052" s="462">
        <v>102784</v>
      </c>
      <c r="B8052" s="276" t="s">
        <v>8015</v>
      </c>
      <c r="C8052" s="462" t="s">
        <v>30</v>
      </c>
      <c r="D8052" s="463">
        <v>86561</v>
      </c>
    </row>
    <row r="8053" spans="1:4">
      <c r="A8053" s="462">
        <v>102785</v>
      </c>
      <c r="B8053" s="276" t="s">
        <v>8016</v>
      </c>
      <c r="C8053" s="462" t="s">
        <v>44</v>
      </c>
      <c r="D8053" s="463">
        <v>0</v>
      </c>
    </row>
    <row r="8054" spans="1:4">
      <c r="A8054" s="462">
        <v>102786</v>
      </c>
      <c r="B8054" s="276" t="s">
        <v>8017</v>
      </c>
      <c r="C8054" s="462" t="s">
        <v>310</v>
      </c>
      <c r="D8054" s="463">
        <v>3169.01</v>
      </c>
    </row>
    <row r="8055" spans="1:4">
      <c r="A8055" s="462">
        <v>102787</v>
      </c>
      <c r="B8055" s="276" t="s">
        <v>8018</v>
      </c>
      <c r="C8055" s="462" t="s">
        <v>27</v>
      </c>
      <c r="D8055" s="463">
        <v>5228</v>
      </c>
    </row>
    <row r="8056" spans="1:4">
      <c r="A8056" s="462">
        <v>102788</v>
      </c>
      <c r="B8056" s="276" t="s">
        <v>8019</v>
      </c>
      <c r="C8056" s="462" t="s">
        <v>32</v>
      </c>
      <c r="D8056" s="463">
        <v>0</v>
      </c>
    </row>
    <row r="8057" spans="1:4">
      <c r="A8057" s="462">
        <v>102789</v>
      </c>
      <c r="B8057" s="276" t="s">
        <v>8020</v>
      </c>
      <c r="C8057" s="462" t="s">
        <v>27</v>
      </c>
      <c r="D8057" s="463">
        <v>2464</v>
      </c>
    </row>
    <row r="8058" spans="1:4">
      <c r="A8058" s="462">
        <v>102790</v>
      </c>
      <c r="B8058" s="276" t="s">
        <v>8021</v>
      </c>
      <c r="C8058" s="462" t="s">
        <v>27</v>
      </c>
      <c r="D8058" s="463">
        <v>0</v>
      </c>
    </row>
    <row r="8059" spans="1:4">
      <c r="A8059" s="462">
        <v>102791</v>
      </c>
      <c r="B8059" s="276" t="s">
        <v>8022</v>
      </c>
      <c r="C8059" s="462" t="s">
        <v>27</v>
      </c>
      <c r="D8059" s="463">
        <v>64188.01</v>
      </c>
    </row>
    <row r="8060" spans="1:4">
      <c r="A8060" s="462">
        <v>102792</v>
      </c>
      <c r="B8060" s="276" t="s">
        <v>8023</v>
      </c>
      <c r="C8060" s="462" t="s">
        <v>32</v>
      </c>
      <c r="D8060" s="463">
        <v>0</v>
      </c>
    </row>
    <row r="8061" spans="1:4">
      <c r="A8061" s="462">
        <v>102793</v>
      </c>
      <c r="B8061" s="276" t="s">
        <v>8024</v>
      </c>
      <c r="C8061" s="462" t="s">
        <v>27</v>
      </c>
      <c r="D8061" s="463">
        <v>0</v>
      </c>
    </row>
    <row r="8062" spans="1:4">
      <c r="A8062" s="462">
        <v>102795</v>
      </c>
      <c r="B8062" s="276" t="s">
        <v>8025</v>
      </c>
      <c r="C8062" s="462" t="s">
        <v>211</v>
      </c>
      <c r="D8062" s="463">
        <v>0</v>
      </c>
    </row>
    <row r="8063" spans="1:4">
      <c r="A8063" s="462">
        <v>102796</v>
      </c>
      <c r="B8063" s="276" t="s">
        <v>8026</v>
      </c>
      <c r="C8063" s="462" t="s">
        <v>27</v>
      </c>
      <c r="D8063" s="463">
        <v>0</v>
      </c>
    </row>
    <row r="8064" spans="1:4">
      <c r="A8064" s="462">
        <v>102797</v>
      </c>
      <c r="B8064" s="276" t="s">
        <v>7751</v>
      </c>
      <c r="C8064" s="462" t="s">
        <v>30</v>
      </c>
      <c r="D8064" s="463">
        <v>0</v>
      </c>
    </row>
    <row r="8065" spans="1:4">
      <c r="A8065" s="462">
        <v>102798</v>
      </c>
      <c r="B8065" s="276" t="s">
        <v>8027</v>
      </c>
      <c r="C8065" s="462" t="s">
        <v>44</v>
      </c>
      <c r="D8065" s="463">
        <v>55641</v>
      </c>
    </row>
    <row r="8066" spans="1:4">
      <c r="A8066" s="462">
        <v>102799</v>
      </c>
      <c r="B8066" s="276" t="s">
        <v>8028</v>
      </c>
      <c r="C8066" s="462" t="s">
        <v>27</v>
      </c>
      <c r="D8066" s="463">
        <v>48</v>
      </c>
    </row>
    <row r="8067" spans="1:4">
      <c r="A8067" s="462">
        <v>102800</v>
      </c>
      <c r="B8067" s="276" t="s">
        <v>8029</v>
      </c>
      <c r="C8067" s="462" t="s">
        <v>27</v>
      </c>
      <c r="D8067" s="463">
        <v>2689</v>
      </c>
    </row>
    <row r="8068" spans="1:4">
      <c r="A8068" s="462">
        <v>102801</v>
      </c>
      <c r="B8068" s="276" t="s">
        <v>8030</v>
      </c>
      <c r="C8068" s="462" t="s">
        <v>27</v>
      </c>
      <c r="D8068" s="463">
        <v>0</v>
      </c>
    </row>
    <row r="8069" spans="1:4">
      <c r="A8069" s="462">
        <v>102802</v>
      </c>
      <c r="B8069" s="276" t="s">
        <v>8031</v>
      </c>
      <c r="C8069" s="462" t="s">
        <v>44</v>
      </c>
      <c r="D8069" s="463">
        <v>11327</v>
      </c>
    </row>
    <row r="8070" spans="1:4">
      <c r="A8070" s="462">
        <v>102803</v>
      </c>
      <c r="B8070" s="276" t="s">
        <v>8032</v>
      </c>
      <c r="C8070" s="462" t="s">
        <v>44</v>
      </c>
      <c r="D8070" s="463">
        <v>0</v>
      </c>
    </row>
    <row r="8071" spans="1:4">
      <c r="A8071" s="462">
        <v>102804</v>
      </c>
      <c r="B8071" s="276" t="s">
        <v>8033</v>
      </c>
      <c r="C8071" s="462" t="s">
        <v>27</v>
      </c>
      <c r="D8071" s="463">
        <v>4700</v>
      </c>
    </row>
    <row r="8072" spans="1:4">
      <c r="A8072" s="462">
        <v>102805</v>
      </c>
      <c r="B8072" s="276" t="s">
        <v>8034</v>
      </c>
      <c r="C8072" s="462" t="s">
        <v>3905</v>
      </c>
      <c r="D8072" s="463">
        <v>6443.01</v>
      </c>
    </row>
    <row r="8073" spans="1:4">
      <c r="A8073" s="462">
        <v>102806</v>
      </c>
      <c r="B8073" s="276" t="s">
        <v>8035</v>
      </c>
      <c r="C8073" s="462" t="s">
        <v>3905</v>
      </c>
      <c r="D8073" s="463">
        <v>5809</v>
      </c>
    </row>
    <row r="8074" spans="1:4">
      <c r="A8074" s="462">
        <v>102807</v>
      </c>
      <c r="B8074" s="276" t="s">
        <v>8036</v>
      </c>
      <c r="C8074" s="462" t="s">
        <v>3905</v>
      </c>
      <c r="D8074" s="463">
        <v>5809</v>
      </c>
    </row>
    <row r="8075" spans="1:4">
      <c r="A8075" s="462">
        <v>102808</v>
      </c>
      <c r="B8075" s="276" t="s">
        <v>8037</v>
      </c>
      <c r="C8075" s="462" t="s">
        <v>27</v>
      </c>
      <c r="D8075" s="463">
        <v>1244.46</v>
      </c>
    </row>
    <row r="8076" spans="1:4">
      <c r="A8076" s="462">
        <v>102809</v>
      </c>
      <c r="B8076" s="276" t="s">
        <v>8038</v>
      </c>
      <c r="C8076" s="462" t="s">
        <v>3905</v>
      </c>
      <c r="D8076" s="463">
        <v>8344.01</v>
      </c>
    </row>
    <row r="8077" spans="1:4">
      <c r="A8077" s="462">
        <v>102810</v>
      </c>
      <c r="B8077" s="276" t="s">
        <v>8039</v>
      </c>
      <c r="C8077" s="462" t="s">
        <v>27</v>
      </c>
      <c r="D8077" s="463">
        <v>10208</v>
      </c>
    </row>
    <row r="8078" spans="1:4">
      <c r="A8078" s="462">
        <v>102811</v>
      </c>
      <c r="B8078" s="276" t="s">
        <v>8040</v>
      </c>
      <c r="C8078" s="462" t="s">
        <v>3905</v>
      </c>
      <c r="D8078" s="463">
        <v>52</v>
      </c>
    </row>
    <row r="8079" spans="1:4">
      <c r="A8079" s="462">
        <v>102812</v>
      </c>
      <c r="B8079" s="276" t="s">
        <v>8041</v>
      </c>
      <c r="C8079" s="462" t="s">
        <v>3905</v>
      </c>
      <c r="D8079" s="463">
        <v>5281.01</v>
      </c>
    </row>
    <row r="8080" spans="1:4">
      <c r="A8080" s="462">
        <v>102813</v>
      </c>
      <c r="B8080" s="276" t="s">
        <v>8042</v>
      </c>
      <c r="C8080" s="462" t="s">
        <v>27</v>
      </c>
      <c r="D8080" s="463">
        <v>24019</v>
      </c>
    </row>
    <row r="8081" spans="1:4">
      <c r="A8081" s="462">
        <v>102814</v>
      </c>
      <c r="B8081" s="276" t="s">
        <v>8043</v>
      </c>
      <c r="C8081" s="462" t="s">
        <v>27</v>
      </c>
      <c r="D8081" s="463">
        <v>16828</v>
      </c>
    </row>
    <row r="8082" spans="1:4">
      <c r="A8082" s="462">
        <v>102815</v>
      </c>
      <c r="B8082" s="276" t="s">
        <v>8044</v>
      </c>
      <c r="C8082" s="462" t="s">
        <v>27</v>
      </c>
      <c r="D8082" s="463">
        <v>88625</v>
      </c>
    </row>
    <row r="8083" spans="1:4">
      <c r="A8083" s="462">
        <v>102816</v>
      </c>
      <c r="B8083" s="276" t="s">
        <v>8045</v>
      </c>
      <c r="C8083" s="462" t="s">
        <v>27</v>
      </c>
      <c r="D8083" s="463">
        <v>0</v>
      </c>
    </row>
    <row r="8084" spans="1:4">
      <c r="A8084" s="462">
        <v>102817</v>
      </c>
      <c r="B8084" s="276" t="s">
        <v>8046</v>
      </c>
      <c r="C8084" s="462" t="s">
        <v>27</v>
      </c>
      <c r="D8084" s="463">
        <v>1268.49</v>
      </c>
    </row>
    <row r="8085" spans="1:4">
      <c r="A8085" s="462">
        <v>102818</v>
      </c>
      <c r="B8085" s="276" t="s">
        <v>8047</v>
      </c>
      <c r="C8085" s="462" t="s">
        <v>27</v>
      </c>
      <c r="D8085" s="463">
        <v>703.29</v>
      </c>
    </row>
    <row r="8086" spans="1:4">
      <c r="A8086" s="462">
        <v>102819</v>
      </c>
      <c r="B8086" s="276" t="s">
        <v>8048</v>
      </c>
      <c r="C8086" s="462" t="s">
        <v>27</v>
      </c>
      <c r="D8086" s="463">
        <v>0</v>
      </c>
    </row>
    <row r="8087" spans="1:4">
      <c r="A8087" s="462">
        <v>102820</v>
      </c>
      <c r="B8087" s="276" t="s">
        <v>8049</v>
      </c>
      <c r="C8087" s="462" t="s">
        <v>27</v>
      </c>
      <c r="D8087" s="463">
        <v>3435.29</v>
      </c>
    </row>
    <row r="8088" spans="1:4">
      <c r="A8088" s="462">
        <v>102821</v>
      </c>
      <c r="B8088" s="276" t="s">
        <v>8050</v>
      </c>
      <c r="C8088" s="462" t="s">
        <v>27</v>
      </c>
      <c r="D8088" s="463">
        <v>0</v>
      </c>
    </row>
    <row r="8089" spans="1:4">
      <c r="A8089" s="462">
        <v>102822</v>
      </c>
      <c r="B8089" s="276" t="s">
        <v>8051</v>
      </c>
      <c r="C8089" s="462" t="s">
        <v>27</v>
      </c>
      <c r="D8089" s="463">
        <v>3101</v>
      </c>
    </row>
    <row r="8090" spans="1:4">
      <c r="A8090" s="462">
        <v>102823</v>
      </c>
      <c r="B8090" s="276" t="s">
        <v>8052</v>
      </c>
      <c r="C8090" s="462" t="s">
        <v>27</v>
      </c>
      <c r="D8090" s="463">
        <v>0</v>
      </c>
    </row>
    <row r="8091" spans="1:4">
      <c r="A8091" s="462">
        <v>102824</v>
      </c>
      <c r="B8091" s="276" t="s">
        <v>8053</v>
      </c>
      <c r="C8091" s="462" t="s">
        <v>27</v>
      </c>
      <c r="D8091" s="463">
        <v>20656</v>
      </c>
    </row>
    <row r="8092" spans="1:4">
      <c r="A8092" s="462">
        <v>102825</v>
      </c>
      <c r="B8092" s="276" t="s">
        <v>8054</v>
      </c>
      <c r="C8092" s="462" t="s">
        <v>32</v>
      </c>
      <c r="D8092" s="463">
        <v>0</v>
      </c>
    </row>
    <row r="8093" spans="1:4">
      <c r="A8093" s="462">
        <v>102826</v>
      </c>
      <c r="B8093" s="276" t="s">
        <v>8055</v>
      </c>
      <c r="C8093" s="462" t="s">
        <v>32</v>
      </c>
      <c r="D8093" s="463">
        <v>0</v>
      </c>
    </row>
    <row r="8094" spans="1:4">
      <c r="A8094" s="462">
        <v>102827</v>
      </c>
      <c r="B8094" s="276" t="s">
        <v>8056</v>
      </c>
      <c r="C8094" s="462" t="s">
        <v>27</v>
      </c>
      <c r="D8094" s="463">
        <v>4957</v>
      </c>
    </row>
    <row r="8095" spans="1:4">
      <c r="A8095" s="462">
        <v>102828</v>
      </c>
      <c r="B8095" s="276" t="s">
        <v>8057</v>
      </c>
      <c r="C8095" s="462" t="s">
        <v>27</v>
      </c>
      <c r="D8095" s="463">
        <v>1336</v>
      </c>
    </row>
    <row r="8096" spans="1:4">
      <c r="A8096" s="462">
        <v>102829</v>
      </c>
      <c r="B8096" s="276" t="s">
        <v>8058</v>
      </c>
      <c r="C8096" s="462" t="s">
        <v>27</v>
      </c>
      <c r="D8096" s="463">
        <v>476</v>
      </c>
    </row>
    <row r="8097" spans="1:4">
      <c r="A8097" s="462">
        <v>102830</v>
      </c>
      <c r="B8097" s="276" t="s">
        <v>8059</v>
      </c>
      <c r="C8097" s="462" t="s">
        <v>27</v>
      </c>
      <c r="D8097" s="463">
        <v>611.66</v>
      </c>
    </row>
    <row r="8098" spans="1:4">
      <c r="A8098" s="462">
        <v>102831</v>
      </c>
      <c r="B8098" s="276" t="s">
        <v>8060</v>
      </c>
      <c r="C8098" s="462" t="s">
        <v>27</v>
      </c>
      <c r="D8098" s="463">
        <v>6812</v>
      </c>
    </row>
    <row r="8099" spans="1:4">
      <c r="A8099" s="462">
        <v>102832</v>
      </c>
      <c r="B8099" s="276" t="s">
        <v>8061</v>
      </c>
      <c r="C8099" s="462" t="s">
        <v>27</v>
      </c>
      <c r="D8099" s="463">
        <v>1082</v>
      </c>
    </row>
    <row r="8100" spans="1:4">
      <c r="A8100" s="462">
        <v>102833</v>
      </c>
      <c r="B8100" s="276" t="s">
        <v>8062</v>
      </c>
      <c r="C8100" s="462" t="s">
        <v>60</v>
      </c>
      <c r="D8100" s="463">
        <v>13565</v>
      </c>
    </row>
    <row r="8101" spans="1:4">
      <c r="A8101" s="462">
        <v>102834</v>
      </c>
      <c r="B8101" s="276" t="s">
        <v>8063</v>
      </c>
      <c r="C8101" s="462" t="s">
        <v>27</v>
      </c>
      <c r="D8101" s="463">
        <v>35</v>
      </c>
    </row>
    <row r="8102" spans="1:4">
      <c r="A8102" s="462">
        <v>102835</v>
      </c>
      <c r="B8102" s="276" t="s">
        <v>8064</v>
      </c>
      <c r="C8102" s="462" t="s">
        <v>27</v>
      </c>
      <c r="D8102" s="463">
        <v>116025</v>
      </c>
    </row>
    <row r="8103" spans="1:4">
      <c r="A8103" s="462">
        <v>102836</v>
      </c>
      <c r="B8103" s="276" t="s">
        <v>8065</v>
      </c>
      <c r="C8103" s="462" t="s">
        <v>27</v>
      </c>
      <c r="D8103" s="463">
        <v>3095453</v>
      </c>
    </row>
    <row r="8104" spans="1:4">
      <c r="A8104" s="462">
        <v>102837</v>
      </c>
      <c r="B8104" s="276" t="s">
        <v>8066</v>
      </c>
      <c r="C8104" s="462" t="s">
        <v>27</v>
      </c>
      <c r="D8104" s="463">
        <v>0</v>
      </c>
    </row>
    <row r="8105" spans="1:4">
      <c r="A8105" s="462">
        <v>102838</v>
      </c>
      <c r="B8105" s="276" t="s">
        <v>8067</v>
      </c>
      <c r="C8105" s="462" t="s">
        <v>27</v>
      </c>
      <c r="D8105" s="463">
        <v>0</v>
      </c>
    </row>
    <row r="8106" spans="1:4">
      <c r="A8106" s="462">
        <v>102839</v>
      </c>
      <c r="B8106" s="276" t="s">
        <v>8068</v>
      </c>
      <c r="C8106" s="462" t="s">
        <v>27</v>
      </c>
      <c r="D8106" s="463">
        <v>214442.98</v>
      </c>
    </row>
    <row r="8107" spans="1:4">
      <c r="A8107" s="462">
        <v>102840</v>
      </c>
      <c r="B8107" s="276" t="s">
        <v>8069</v>
      </c>
      <c r="C8107" s="462" t="s">
        <v>27</v>
      </c>
      <c r="D8107" s="463">
        <v>37035.42</v>
      </c>
    </row>
    <row r="8108" spans="1:4">
      <c r="A8108" s="462">
        <v>102841</v>
      </c>
      <c r="B8108" s="276" t="s">
        <v>8070</v>
      </c>
      <c r="C8108" s="462" t="s">
        <v>27</v>
      </c>
      <c r="D8108" s="463">
        <v>36501.01</v>
      </c>
    </row>
    <row r="8109" spans="1:4">
      <c r="A8109" s="462">
        <v>102842</v>
      </c>
      <c r="B8109" s="276" t="s">
        <v>8071</v>
      </c>
      <c r="C8109" s="462" t="s">
        <v>27</v>
      </c>
      <c r="D8109" s="463">
        <v>0</v>
      </c>
    </row>
    <row r="8110" spans="1:4">
      <c r="A8110" s="462">
        <v>102843</v>
      </c>
      <c r="B8110" s="276" t="s">
        <v>8072</v>
      </c>
      <c r="C8110" s="462" t="s">
        <v>27</v>
      </c>
      <c r="D8110" s="463">
        <v>0</v>
      </c>
    </row>
    <row r="8111" spans="1:4">
      <c r="A8111" s="462">
        <v>102844</v>
      </c>
      <c r="B8111" s="276" t="s">
        <v>8073</v>
      </c>
      <c r="C8111" s="462" t="s">
        <v>44</v>
      </c>
      <c r="D8111" s="463">
        <v>0</v>
      </c>
    </row>
    <row r="8112" spans="1:4">
      <c r="A8112" s="462">
        <v>102845</v>
      </c>
      <c r="B8112" s="276" t="s">
        <v>8074</v>
      </c>
      <c r="C8112" s="462" t="s">
        <v>253</v>
      </c>
      <c r="D8112" s="463">
        <v>0</v>
      </c>
    </row>
    <row r="8113" spans="1:4">
      <c r="A8113" s="462">
        <v>102846</v>
      </c>
      <c r="B8113" s="276" t="s">
        <v>8075</v>
      </c>
      <c r="C8113" s="462" t="s">
        <v>253</v>
      </c>
      <c r="D8113" s="463">
        <v>0</v>
      </c>
    </row>
    <row r="8114" spans="1:4">
      <c r="A8114" s="462">
        <v>102847</v>
      </c>
      <c r="B8114" s="276" t="s">
        <v>8076</v>
      </c>
      <c r="C8114" s="462" t="s">
        <v>27</v>
      </c>
      <c r="D8114" s="463">
        <v>0</v>
      </c>
    </row>
    <row r="8115" spans="1:4">
      <c r="A8115" s="462">
        <v>102848</v>
      </c>
      <c r="B8115" s="276" t="s">
        <v>8077</v>
      </c>
      <c r="C8115" s="462" t="s">
        <v>27</v>
      </c>
      <c r="D8115" s="463">
        <v>0</v>
      </c>
    </row>
    <row r="8116" spans="1:4">
      <c r="A8116" s="462">
        <v>102849</v>
      </c>
      <c r="B8116" s="276" t="s">
        <v>8078</v>
      </c>
      <c r="C8116" s="462" t="s">
        <v>32</v>
      </c>
      <c r="D8116" s="463">
        <v>0</v>
      </c>
    </row>
    <row r="8117" spans="1:4">
      <c r="A8117" s="462">
        <v>102850</v>
      </c>
      <c r="B8117" s="276" t="s">
        <v>8079</v>
      </c>
      <c r="C8117" s="462" t="s">
        <v>27</v>
      </c>
      <c r="D8117" s="463">
        <v>0</v>
      </c>
    </row>
    <row r="8118" spans="1:4">
      <c r="A8118" s="462">
        <v>102851</v>
      </c>
      <c r="B8118" s="276" t="s">
        <v>8080</v>
      </c>
      <c r="C8118" s="462" t="s">
        <v>27</v>
      </c>
      <c r="D8118" s="463">
        <v>28861</v>
      </c>
    </row>
    <row r="8119" spans="1:4">
      <c r="A8119" s="462">
        <v>102853</v>
      </c>
      <c r="B8119" s="276" t="s">
        <v>8081</v>
      </c>
      <c r="C8119" s="462" t="s">
        <v>27</v>
      </c>
      <c r="D8119" s="463">
        <v>0</v>
      </c>
    </row>
    <row r="8120" spans="1:4">
      <c r="A8120" s="462">
        <v>102854</v>
      </c>
      <c r="B8120" s="276" t="s">
        <v>8082</v>
      </c>
      <c r="C8120" s="462" t="s">
        <v>27</v>
      </c>
      <c r="D8120" s="463">
        <v>0</v>
      </c>
    </row>
    <row r="8121" spans="1:4">
      <c r="A8121" s="462">
        <v>102855</v>
      </c>
      <c r="B8121" s="276" t="s">
        <v>8083</v>
      </c>
      <c r="C8121" s="462" t="s">
        <v>27</v>
      </c>
      <c r="D8121" s="463">
        <v>47313.02</v>
      </c>
    </row>
    <row r="8122" spans="1:4">
      <c r="A8122" s="462">
        <v>102856</v>
      </c>
      <c r="B8122" s="276" t="s">
        <v>8084</v>
      </c>
      <c r="C8122" s="462" t="s">
        <v>27</v>
      </c>
      <c r="D8122" s="463">
        <v>898</v>
      </c>
    </row>
    <row r="8123" spans="1:4">
      <c r="A8123" s="462">
        <v>102857</v>
      </c>
      <c r="B8123" s="276" t="s">
        <v>8085</v>
      </c>
      <c r="C8123" s="462" t="s">
        <v>27</v>
      </c>
      <c r="D8123" s="463">
        <v>59304</v>
      </c>
    </row>
    <row r="8124" spans="1:4">
      <c r="A8124" s="462">
        <v>102858</v>
      </c>
      <c r="B8124" s="276" t="s">
        <v>8086</v>
      </c>
      <c r="C8124" s="462" t="s">
        <v>27</v>
      </c>
      <c r="D8124" s="463">
        <v>0</v>
      </c>
    </row>
    <row r="8125" spans="1:4">
      <c r="A8125" s="462">
        <v>102859</v>
      </c>
      <c r="B8125" s="276" t="s">
        <v>8087</v>
      </c>
      <c r="C8125" s="462" t="s">
        <v>27</v>
      </c>
      <c r="D8125" s="463">
        <v>0</v>
      </c>
    </row>
    <row r="8126" spans="1:4">
      <c r="A8126" s="462">
        <v>102860</v>
      </c>
      <c r="B8126" s="276" t="s">
        <v>8088</v>
      </c>
      <c r="C8126" s="462" t="s">
        <v>27</v>
      </c>
      <c r="D8126" s="463">
        <v>0</v>
      </c>
    </row>
    <row r="8127" spans="1:4">
      <c r="A8127" s="462">
        <v>102861</v>
      </c>
      <c r="B8127" s="276" t="s">
        <v>8089</v>
      </c>
      <c r="C8127" s="462" t="s">
        <v>27</v>
      </c>
      <c r="D8127" s="463">
        <v>8368</v>
      </c>
    </row>
    <row r="8128" spans="1:4">
      <c r="A8128" s="462">
        <v>102862</v>
      </c>
      <c r="B8128" s="276" t="s">
        <v>8090</v>
      </c>
      <c r="C8128" s="462" t="s">
        <v>44</v>
      </c>
      <c r="D8128" s="463">
        <v>0</v>
      </c>
    </row>
    <row r="8129" spans="1:4">
      <c r="A8129" s="462">
        <v>102863</v>
      </c>
      <c r="B8129" s="276" t="s">
        <v>8091</v>
      </c>
      <c r="C8129" s="462" t="s">
        <v>27</v>
      </c>
      <c r="D8129" s="463">
        <v>34571</v>
      </c>
    </row>
    <row r="8130" spans="1:4">
      <c r="A8130" s="462">
        <v>102864</v>
      </c>
      <c r="B8130" s="276" t="s">
        <v>8092</v>
      </c>
      <c r="C8130" s="462" t="s">
        <v>97</v>
      </c>
      <c r="D8130" s="463">
        <v>0</v>
      </c>
    </row>
    <row r="8131" spans="1:4">
      <c r="A8131" s="462">
        <v>102865</v>
      </c>
      <c r="B8131" s="276" t="s">
        <v>8093</v>
      </c>
      <c r="C8131" s="462" t="s">
        <v>97</v>
      </c>
      <c r="D8131" s="463">
        <v>0</v>
      </c>
    </row>
    <row r="8132" spans="1:4">
      <c r="A8132" s="462">
        <v>102866</v>
      </c>
      <c r="B8132" s="276" t="s">
        <v>8094</v>
      </c>
      <c r="C8132" s="462" t="s">
        <v>97</v>
      </c>
      <c r="D8132" s="463">
        <v>0</v>
      </c>
    </row>
    <row r="8133" spans="1:4">
      <c r="A8133" s="462">
        <v>102867</v>
      </c>
      <c r="B8133" s="276" t="s">
        <v>8095</v>
      </c>
      <c r="C8133" s="462" t="s">
        <v>27</v>
      </c>
      <c r="D8133" s="463">
        <v>465</v>
      </c>
    </row>
    <row r="8134" spans="1:4">
      <c r="A8134" s="462">
        <v>102868</v>
      </c>
      <c r="B8134" s="276" t="s">
        <v>8096</v>
      </c>
      <c r="C8134" s="462" t="s">
        <v>27</v>
      </c>
      <c r="D8134" s="463">
        <v>951</v>
      </c>
    </row>
    <row r="8135" spans="1:4">
      <c r="A8135" s="462">
        <v>102869</v>
      </c>
      <c r="B8135" s="276" t="s">
        <v>8097</v>
      </c>
      <c r="C8135" s="462" t="s">
        <v>27</v>
      </c>
      <c r="D8135" s="463">
        <v>1480</v>
      </c>
    </row>
    <row r="8136" spans="1:4">
      <c r="A8136" s="462">
        <v>102870</v>
      </c>
      <c r="B8136" s="276" t="s">
        <v>8098</v>
      </c>
      <c r="C8136" s="462" t="s">
        <v>44</v>
      </c>
      <c r="D8136" s="463">
        <v>107424</v>
      </c>
    </row>
    <row r="8137" spans="1:4">
      <c r="A8137" s="462">
        <v>102871</v>
      </c>
      <c r="B8137" s="276" t="s">
        <v>8099</v>
      </c>
      <c r="C8137" s="462" t="s">
        <v>44</v>
      </c>
      <c r="D8137" s="463">
        <v>41043</v>
      </c>
    </row>
    <row r="8138" spans="1:4">
      <c r="A8138" s="462">
        <v>102872</v>
      </c>
      <c r="B8138" s="276" t="s">
        <v>8100</v>
      </c>
      <c r="C8138" s="462" t="s">
        <v>30</v>
      </c>
      <c r="D8138" s="463">
        <v>0</v>
      </c>
    </row>
    <row r="8139" spans="1:4">
      <c r="A8139" s="462">
        <v>102873</v>
      </c>
      <c r="B8139" s="276" t="s">
        <v>8101</v>
      </c>
      <c r="C8139" s="462" t="s">
        <v>32</v>
      </c>
      <c r="D8139" s="463">
        <v>0</v>
      </c>
    </row>
    <row r="8140" spans="1:4">
      <c r="A8140" s="462">
        <v>102874</v>
      </c>
      <c r="B8140" s="276" t="s">
        <v>8102</v>
      </c>
      <c r="C8140" s="462" t="s">
        <v>27</v>
      </c>
      <c r="D8140" s="463">
        <v>70417</v>
      </c>
    </row>
    <row r="8141" spans="1:4">
      <c r="A8141" s="462">
        <v>102875</v>
      </c>
      <c r="B8141" s="276" t="s">
        <v>8103</v>
      </c>
      <c r="C8141" s="462" t="s">
        <v>27</v>
      </c>
      <c r="D8141" s="463">
        <v>13507</v>
      </c>
    </row>
    <row r="8142" spans="1:4">
      <c r="A8142" s="462">
        <v>102876</v>
      </c>
      <c r="B8142" s="276" t="s">
        <v>8104</v>
      </c>
      <c r="C8142" s="462" t="s">
        <v>27</v>
      </c>
      <c r="D8142" s="463">
        <v>273</v>
      </c>
    </row>
    <row r="8143" spans="1:4">
      <c r="A8143" s="462">
        <v>102877</v>
      </c>
      <c r="B8143" s="276" t="s">
        <v>8105</v>
      </c>
      <c r="C8143" s="462" t="s">
        <v>60</v>
      </c>
      <c r="D8143" s="463">
        <v>13087</v>
      </c>
    </row>
    <row r="8144" spans="1:4">
      <c r="A8144" s="462">
        <v>102878</v>
      </c>
      <c r="B8144" s="276" t="s">
        <v>8106</v>
      </c>
      <c r="C8144" s="462" t="s">
        <v>27</v>
      </c>
      <c r="D8144" s="463">
        <v>187</v>
      </c>
    </row>
    <row r="8145" spans="1:4">
      <c r="A8145" s="462">
        <v>102879</v>
      </c>
      <c r="B8145" s="276" t="s">
        <v>8107</v>
      </c>
      <c r="C8145" s="462" t="s">
        <v>27</v>
      </c>
      <c r="D8145" s="463">
        <v>135593</v>
      </c>
    </row>
    <row r="8146" spans="1:4">
      <c r="A8146" s="462">
        <v>102880</v>
      </c>
      <c r="B8146" s="276" t="s">
        <v>8108</v>
      </c>
      <c r="C8146" s="462" t="s">
        <v>27</v>
      </c>
      <c r="D8146" s="463">
        <v>9043</v>
      </c>
    </row>
    <row r="8147" spans="1:4">
      <c r="A8147" s="462">
        <v>102881</v>
      </c>
      <c r="B8147" s="276" t="s">
        <v>8109</v>
      </c>
      <c r="C8147" s="462" t="s">
        <v>27</v>
      </c>
      <c r="D8147" s="463">
        <v>114</v>
      </c>
    </row>
    <row r="8148" spans="1:4">
      <c r="A8148" s="462">
        <v>102882</v>
      </c>
      <c r="B8148" s="276" t="s">
        <v>8110</v>
      </c>
      <c r="C8148" s="462" t="s">
        <v>27</v>
      </c>
      <c r="D8148" s="463">
        <v>40</v>
      </c>
    </row>
    <row r="8149" spans="1:4">
      <c r="A8149" s="462">
        <v>102883</v>
      </c>
      <c r="B8149" s="276" t="s">
        <v>8111</v>
      </c>
      <c r="C8149" s="462" t="s">
        <v>27</v>
      </c>
      <c r="D8149" s="463">
        <v>2119390</v>
      </c>
    </row>
    <row r="8150" spans="1:4">
      <c r="A8150" s="462">
        <v>102884</v>
      </c>
      <c r="B8150" s="276" t="s">
        <v>8112</v>
      </c>
      <c r="C8150" s="462" t="s">
        <v>27</v>
      </c>
      <c r="D8150" s="463">
        <v>0</v>
      </c>
    </row>
    <row r="8151" spans="1:4">
      <c r="A8151" s="462">
        <v>102885</v>
      </c>
      <c r="B8151" s="276" t="s">
        <v>8113</v>
      </c>
      <c r="C8151" s="462" t="s">
        <v>27</v>
      </c>
      <c r="D8151" s="463">
        <v>0</v>
      </c>
    </row>
    <row r="8152" spans="1:4">
      <c r="A8152" s="462">
        <v>102886</v>
      </c>
      <c r="B8152" s="276" t="s">
        <v>8114</v>
      </c>
      <c r="C8152" s="462" t="s">
        <v>27</v>
      </c>
      <c r="D8152" s="463">
        <v>0</v>
      </c>
    </row>
    <row r="8153" spans="1:4">
      <c r="A8153" s="462">
        <v>102887</v>
      </c>
      <c r="B8153" s="276" t="s">
        <v>8115</v>
      </c>
      <c r="C8153" s="462" t="s">
        <v>148</v>
      </c>
      <c r="D8153" s="463">
        <v>0</v>
      </c>
    </row>
    <row r="8154" spans="1:4">
      <c r="A8154" s="462">
        <v>102888</v>
      </c>
      <c r="B8154" s="276" t="s">
        <v>8116</v>
      </c>
      <c r="C8154" s="462" t="s">
        <v>44</v>
      </c>
      <c r="D8154" s="463">
        <v>0</v>
      </c>
    </row>
    <row r="8155" spans="1:4">
      <c r="A8155" s="462">
        <v>102889</v>
      </c>
      <c r="B8155" s="276" t="s">
        <v>8117</v>
      </c>
      <c r="C8155" s="462" t="s">
        <v>44</v>
      </c>
      <c r="D8155" s="463">
        <v>42363</v>
      </c>
    </row>
    <row r="8156" spans="1:4">
      <c r="A8156" s="462">
        <v>102890</v>
      </c>
      <c r="B8156" s="276" t="s">
        <v>8118</v>
      </c>
      <c r="C8156" s="462" t="s">
        <v>253</v>
      </c>
      <c r="D8156" s="463">
        <v>105430.32</v>
      </c>
    </row>
    <row r="8157" spans="1:4">
      <c r="A8157" s="462">
        <v>102891</v>
      </c>
      <c r="B8157" s="276" t="s">
        <v>8119</v>
      </c>
      <c r="C8157" s="462" t="s">
        <v>27</v>
      </c>
      <c r="D8157" s="463">
        <v>1296.49</v>
      </c>
    </row>
    <row r="8158" spans="1:4">
      <c r="A8158" s="462">
        <v>102892</v>
      </c>
      <c r="B8158" s="276" t="s">
        <v>8120</v>
      </c>
      <c r="C8158" s="462" t="s">
        <v>44</v>
      </c>
      <c r="D8158" s="463">
        <v>0</v>
      </c>
    </row>
    <row r="8159" spans="1:4">
      <c r="A8159" s="462">
        <v>102893</v>
      </c>
      <c r="B8159" s="276" t="s">
        <v>8111</v>
      </c>
      <c r="C8159" s="462" t="s">
        <v>27</v>
      </c>
      <c r="D8159" s="463">
        <v>2909928</v>
      </c>
    </row>
    <row r="8160" spans="1:4">
      <c r="A8160" s="462">
        <v>102894</v>
      </c>
      <c r="B8160" s="276" t="s">
        <v>8121</v>
      </c>
      <c r="C8160" s="462" t="s">
        <v>27</v>
      </c>
      <c r="D8160" s="463">
        <v>2117826</v>
      </c>
    </row>
    <row r="8161" spans="1:4">
      <c r="A8161" s="462">
        <v>102895</v>
      </c>
      <c r="B8161" s="276" t="s">
        <v>8122</v>
      </c>
      <c r="C8161" s="462" t="s">
        <v>27</v>
      </c>
      <c r="D8161" s="463">
        <v>3837558</v>
      </c>
    </row>
    <row r="8162" spans="1:4">
      <c r="A8162" s="462">
        <v>102896</v>
      </c>
      <c r="B8162" s="276" t="s">
        <v>8123</v>
      </c>
      <c r="C8162" s="462" t="s">
        <v>27</v>
      </c>
      <c r="D8162" s="463">
        <v>3111541</v>
      </c>
    </row>
    <row r="8163" spans="1:4">
      <c r="A8163" s="462">
        <v>102897</v>
      </c>
      <c r="B8163" s="276" t="s">
        <v>8124</v>
      </c>
      <c r="C8163" s="462" t="s">
        <v>27</v>
      </c>
      <c r="D8163" s="463">
        <v>2112250</v>
      </c>
    </row>
    <row r="8164" spans="1:4">
      <c r="A8164" s="462">
        <v>102898</v>
      </c>
      <c r="B8164" s="276" t="s">
        <v>8125</v>
      </c>
      <c r="C8164" s="462" t="s">
        <v>27</v>
      </c>
      <c r="D8164" s="463">
        <v>2143087</v>
      </c>
    </row>
    <row r="8165" spans="1:4">
      <c r="A8165" s="462">
        <v>102899</v>
      </c>
      <c r="B8165" s="276" t="s">
        <v>8126</v>
      </c>
      <c r="C8165" s="462" t="s">
        <v>27</v>
      </c>
      <c r="D8165" s="463">
        <v>4813843</v>
      </c>
    </row>
    <row r="8166" spans="1:4">
      <c r="A8166" s="462">
        <v>102900</v>
      </c>
      <c r="B8166" s="276" t="s">
        <v>8127</v>
      </c>
      <c r="C8166" s="462" t="s">
        <v>27</v>
      </c>
      <c r="D8166" s="463">
        <v>1176438</v>
      </c>
    </row>
    <row r="8167" spans="1:4">
      <c r="A8167" s="462">
        <v>102901</v>
      </c>
      <c r="B8167" s="276" t="s">
        <v>8128</v>
      </c>
      <c r="C8167" s="462" t="s">
        <v>27</v>
      </c>
      <c r="D8167" s="463">
        <v>499800</v>
      </c>
    </row>
    <row r="8168" spans="1:4">
      <c r="A8168" s="462">
        <v>102902</v>
      </c>
      <c r="B8168" s="276" t="s">
        <v>8129</v>
      </c>
      <c r="C8168" s="462" t="s">
        <v>27</v>
      </c>
      <c r="D8168" s="463">
        <v>476000</v>
      </c>
    </row>
    <row r="8169" spans="1:4">
      <c r="A8169" s="462">
        <v>102903</v>
      </c>
      <c r="B8169" s="276" t="s">
        <v>8130</v>
      </c>
      <c r="C8169" s="462" t="s">
        <v>27</v>
      </c>
      <c r="D8169" s="463">
        <v>1068347</v>
      </c>
    </row>
    <row r="8170" spans="1:4">
      <c r="A8170" s="462">
        <v>102904</v>
      </c>
      <c r="B8170" s="276" t="s">
        <v>8131</v>
      </c>
      <c r="C8170" s="462" t="s">
        <v>253</v>
      </c>
      <c r="D8170" s="463">
        <v>80908.55</v>
      </c>
    </row>
    <row r="8171" spans="1:4">
      <c r="A8171" s="462">
        <v>102905</v>
      </c>
      <c r="B8171" s="276" t="s">
        <v>8132</v>
      </c>
      <c r="C8171" s="462" t="s">
        <v>30</v>
      </c>
      <c r="D8171" s="463">
        <v>8514</v>
      </c>
    </row>
    <row r="8172" spans="1:4">
      <c r="A8172" s="462">
        <v>102906</v>
      </c>
      <c r="B8172" s="276" t="s">
        <v>8133</v>
      </c>
      <c r="C8172" s="462" t="s">
        <v>27</v>
      </c>
      <c r="D8172" s="463">
        <v>1194035</v>
      </c>
    </row>
    <row r="8173" spans="1:4">
      <c r="A8173" s="462">
        <v>102907</v>
      </c>
      <c r="B8173" s="276" t="s">
        <v>8134</v>
      </c>
      <c r="C8173" s="462" t="s">
        <v>27</v>
      </c>
      <c r="D8173" s="463">
        <v>684488</v>
      </c>
    </row>
    <row r="8174" spans="1:4">
      <c r="A8174" s="462">
        <v>102908</v>
      </c>
      <c r="B8174" s="276" t="s">
        <v>8135</v>
      </c>
      <c r="C8174" s="462" t="s">
        <v>27</v>
      </c>
      <c r="D8174" s="463">
        <v>598398</v>
      </c>
    </row>
    <row r="8175" spans="1:4">
      <c r="A8175" s="462">
        <v>102909</v>
      </c>
      <c r="B8175" s="276" t="s">
        <v>8136</v>
      </c>
      <c r="C8175" s="462" t="s">
        <v>148</v>
      </c>
      <c r="D8175" s="463">
        <v>23851.42</v>
      </c>
    </row>
    <row r="8176" spans="1:4">
      <c r="A8176" s="462">
        <v>102910</v>
      </c>
      <c r="B8176" s="276" t="s">
        <v>8137</v>
      </c>
      <c r="C8176" s="462" t="s">
        <v>27</v>
      </c>
      <c r="D8176" s="463">
        <v>885479</v>
      </c>
    </row>
    <row r="8177" spans="1:4">
      <c r="A8177" s="462">
        <v>102911</v>
      </c>
      <c r="B8177" s="276" t="s">
        <v>8138</v>
      </c>
      <c r="C8177" s="462" t="s">
        <v>27</v>
      </c>
      <c r="D8177" s="463">
        <v>0</v>
      </c>
    </row>
    <row r="8178" spans="1:4">
      <c r="A8178" s="462">
        <v>102912</v>
      </c>
      <c r="B8178" s="276" t="s">
        <v>8139</v>
      </c>
      <c r="C8178" s="462" t="s">
        <v>27</v>
      </c>
      <c r="D8178" s="463">
        <v>0</v>
      </c>
    </row>
    <row r="8179" spans="1:4">
      <c r="A8179" s="462">
        <v>102913</v>
      </c>
      <c r="B8179" s="276" t="s">
        <v>8140</v>
      </c>
      <c r="C8179" s="462" t="s">
        <v>27</v>
      </c>
      <c r="D8179" s="463">
        <v>793</v>
      </c>
    </row>
    <row r="8180" spans="1:4">
      <c r="A8180" s="462">
        <v>102914</v>
      </c>
      <c r="B8180" s="276" t="s">
        <v>8141</v>
      </c>
      <c r="C8180" s="462" t="s">
        <v>30</v>
      </c>
      <c r="D8180" s="463">
        <v>1923</v>
      </c>
    </row>
    <row r="8181" spans="1:4">
      <c r="A8181" s="462">
        <v>102915</v>
      </c>
      <c r="B8181" s="276" t="s">
        <v>8142</v>
      </c>
      <c r="C8181" s="462" t="s">
        <v>83</v>
      </c>
      <c r="D8181" s="463">
        <v>27446.720000000001</v>
      </c>
    </row>
    <row r="8182" spans="1:4">
      <c r="A8182" s="462">
        <v>102916</v>
      </c>
      <c r="B8182" s="276" t="s">
        <v>8143</v>
      </c>
      <c r="C8182" s="462" t="s">
        <v>30</v>
      </c>
      <c r="D8182" s="463">
        <v>7038.01</v>
      </c>
    </row>
    <row r="8183" spans="1:4">
      <c r="A8183" s="462">
        <v>102917</v>
      </c>
      <c r="B8183" s="276" t="s">
        <v>8144</v>
      </c>
      <c r="C8183" s="462" t="s">
        <v>27</v>
      </c>
      <c r="D8183" s="463">
        <v>116107</v>
      </c>
    </row>
    <row r="8184" spans="1:4">
      <c r="A8184" s="462">
        <v>102918</v>
      </c>
      <c r="B8184" s="276" t="s">
        <v>8145</v>
      </c>
      <c r="C8184" s="462" t="s">
        <v>44</v>
      </c>
      <c r="D8184" s="463">
        <v>0</v>
      </c>
    </row>
    <row r="8185" spans="1:4">
      <c r="A8185" s="462">
        <v>102919</v>
      </c>
      <c r="B8185" s="276" t="s">
        <v>8146</v>
      </c>
      <c r="C8185" s="462" t="s">
        <v>27</v>
      </c>
      <c r="D8185" s="463">
        <v>12779.01</v>
      </c>
    </row>
    <row r="8186" spans="1:4">
      <c r="A8186" s="462">
        <v>102920</v>
      </c>
      <c r="B8186" s="276" t="s">
        <v>8147</v>
      </c>
      <c r="C8186" s="462" t="s">
        <v>60</v>
      </c>
      <c r="D8186" s="463">
        <v>95355</v>
      </c>
    </row>
    <row r="8187" spans="1:4">
      <c r="A8187" s="462">
        <v>102921</v>
      </c>
      <c r="B8187" s="276" t="s">
        <v>8148</v>
      </c>
      <c r="C8187" s="462" t="s">
        <v>27</v>
      </c>
      <c r="D8187" s="463">
        <v>682</v>
      </c>
    </row>
    <row r="8188" spans="1:4">
      <c r="A8188" s="462">
        <v>102922</v>
      </c>
      <c r="B8188" s="276" t="s">
        <v>8149</v>
      </c>
      <c r="C8188" s="462" t="s">
        <v>27</v>
      </c>
      <c r="D8188" s="463">
        <v>184851.16</v>
      </c>
    </row>
    <row r="8189" spans="1:4">
      <c r="A8189" s="462">
        <v>102923</v>
      </c>
      <c r="B8189" s="276" t="s">
        <v>8150</v>
      </c>
      <c r="C8189" s="462" t="s">
        <v>27</v>
      </c>
      <c r="D8189" s="463">
        <v>0</v>
      </c>
    </row>
    <row r="8190" spans="1:4">
      <c r="A8190" s="462">
        <v>102924</v>
      </c>
      <c r="B8190" s="276" t="s">
        <v>8151</v>
      </c>
      <c r="C8190" s="462" t="s">
        <v>32</v>
      </c>
      <c r="D8190" s="463">
        <v>10245</v>
      </c>
    </row>
    <row r="8191" spans="1:4">
      <c r="A8191" s="462">
        <v>102926</v>
      </c>
      <c r="B8191" s="276" t="s">
        <v>8152</v>
      </c>
      <c r="C8191" s="462" t="s">
        <v>27</v>
      </c>
      <c r="D8191" s="463">
        <v>0</v>
      </c>
    </row>
    <row r="8192" spans="1:4">
      <c r="A8192" s="462">
        <v>102927</v>
      </c>
      <c r="B8192" s="276" t="s">
        <v>8153</v>
      </c>
      <c r="C8192" s="462" t="s">
        <v>27</v>
      </c>
      <c r="D8192" s="463">
        <v>406861</v>
      </c>
    </row>
    <row r="8193" spans="1:4">
      <c r="A8193" s="462">
        <v>102930</v>
      </c>
      <c r="B8193" s="276" t="s">
        <v>8154</v>
      </c>
      <c r="C8193" s="462" t="s">
        <v>27</v>
      </c>
      <c r="D8193" s="463">
        <v>561123</v>
      </c>
    </row>
    <row r="8194" spans="1:4">
      <c r="A8194" s="462">
        <v>102931</v>
      </c>
      <c r="B8194" s="276" t="s">
        <v>8155</v>
      </c>
      <c r="C8194" s="462" t="s">
        <v>27</v>
      </c>
      <c r="D8194" s="463">
        <v>128</v>
      </c>
    </row>
    <row r="8195" spans="1:4">
      <c r="A8195" s="462">
        <v>102932</v>
      </c>
      <c r="B8195" s="276" t="s">
        <v>8156</v>
      </c>
      <c r="C8195" s="462" t="s">
        <v>27</v>
      </c>
      <c r="D8195" s="463">
        <v>0</v>
      </c>
    </row>
    <row r="8196" spans="1:4">
      <c r="A8196" s="462">
        <v>102933</v>
      </c>
      <c r="B8196" s="276" t="s">
        <v>8157</v>
      </c>
      <c r="C8196" s="462" t="s">
        <v>27</v>
      </c>
      <c r="D8196" s="463">
        <v>0</v>
      </c>
    </row>
    <row r="8197" spans="1:4">
      <c r="A8197" s="462">
        <v>102934</v>
      </c>
      <c r="B8197" s="276" t="s">
        <v>8158</v>
      </c>
      <c r="C8197" s="462" t="s">
        <v>27</v>
      </c>
      <c r="D8197" s="463">
        <v>3134</v>
      </c>
    </row>
    <row r="8198" spans="1:4">
      <c r="A8198" s="462">
        <v>102935</v>
      </c>
      <c r="B8198" s="276" t="s">
        <v>8159</v>
      </c>
      <c r="C8198" s="462" t="s">
        <v>27</v>
      </c>
      <c r="D8198" s="463">
        <v>0</v>
      </c>
    </row>
    <row r="8199" spans="1:4">
      <c r="A8199" s="462">
        <v>102936</v>
      </c>
      <c r="B8199" s="276" t="s">
        <v>8160</v>
      </c>
      <c r="C8199" s="462" t="s">
        <v>27</v>
      </c>
      <c r="D8199" s="463">
        <v>0</v>
      </c>
    </row>
    <row r="8200" spans="1:4">
      <c r="A8200" s="462">
        <v>102937</v>
      </c>
      <c r="B8200" s="276" t="s">
        <v>8161</v>
      </c>
      <c r="C8200" s="462" t="s">
        <v>27</v>
      </c>
      <c r="D8200" s="463">
        <v>0</v>
      </c>
    </row>
    <row r="8201" spans="1:4">
      <c r="A8201" s="462">
        <v>102938</v>
      </c>
      <c r="B8201" s="276" t="s">
        <v>8162</v>
      </c>
      <c r="C8201" s="462" t="s">
        <v>27</v>
      </c>
      <c r="D8201" s="463">
        <v>17597.009999999998</v>
      </c>
    </row>
    <row r="8202" spans="1:4">
      <c r="A8202" s="462">
        <v>102939</v>
      </c>
      <c r="B8202" s="276" t="s">
        <v>8163</v>
      </c>
      <c r="C8202" s="462" t="s">
        <v>27</v>
      </c>
      <c r="D8202" s="463">
        <v>13836</v>
      </c>
    </row>
    <row r="8203" spans="1:4">
      <c r="A8203" s="462">
        <v>102940</v>
      </c>
      <c r="B8203" s="276" t="s">
        <v>8164</v>
      </c>
      <c r="C8203" s="462" t="s">
        <v>27</v>
      </c>
      <c r="D8203" s="463">
        <v>0</v>
      </c>
    </row>
    <row r="8204" spans="1:4">
      <c r="A8204" s="462">
        <v>102941</v>
      </c>
      <c r="B8204" s="276" t="s">
        <v>8165</v>
      </c>
      <c r="C8204" s="462" t="s">
        <v>27</v>
      </c>
      <c r="D8204" s="463">
        <v>0</v>
      </c>
    </row>
    <row r="8205" spans="1:4">
      <c r="A8205" s="462">
        <v>102942</v>
      </c>
      <c r="B8205" s="276" t="s">
        <v>8166</v>
      </c>
      <c r="C8205" s="462" t="s">
        <v>27</v>
      </c>
      <c r="D8205" s="463">
        <v>0</v>
      </c>
    </row>
    <row r="8206" spans="1:4">
      <c r="A8206" s="462">
        <v>102943</v>
      </c>
      <c r="B8206" s="276" t="s">
        <v>8167</v>
      </c>
      <c r="C8206" s="462" t="s">
        <v>30</v>
      </c>
      <c r="D8206" s="463">
        <v>2738</v>
      </c>
    </row>
    <row r="8207" spans="1:4">
      <c r="A8207" s="462">
        <v>102944</v>
      </c>
      <c r="B8207" s="276" t="s">
        <v>8168</v>
      </c>
      <c r="C8207" s="462" t="s">
        <v>44</v>
      </c>
      <c r="D8207" s="463">
        <v>0</v>
      </c>
    </row>
    <row r="8208" spans="1:4">
      <c r="A8208" s="462">
        <v>102945</v>
      </c>
      <c r="B8208" s="276" t="s">
        <v>8169</v>
      </c>
      <c r="C8208" s="462" t="s">
        <v>253</v>
      </c>
      <c r="D8208" s="463">
        <v>0</v>
      </c>
    </row>
    <row r="8209" spans="1:4">
      <c r="A8209" s="462">
        <v>102946</v>
      </c>
      <c r="B8209" s="276" t="s">
        <v>8170</v>
      </c>
      <c r="C8209" s="462" t="s">
        <v>30</v>
      </c>
      <c r="D8209" s="463">
        <v>0</v>
      </c>
    </row>
    <row r="8210" spans="1:4">
      <c r="A8210" s="462">
        <v>102947</v>
      </c>
      <c r="B8210" s="276" t="s">
        <v>8171</v>
      </c>
      <c r="C8210" s="462" t="s">
        <v>27</v>
      </c>
      <c r="D8210" s="463">
        <v>938837.01</v>
      </c>
    </row>
    <row r="8211" spans="1:4">
      <c r="A8211" s="462">
        <v>102948</v>
      </c>
      <c r="B8211" s="276" t="s">
        <v>8172</v>
      </c>
      <c r="C8211" s="462" t="s">
        <v>27</v>
      </c>
      <c r="D8211" s="463">
        <v>1236250</v>
      </c>
    </row>
    <row r="8212" spans="1:4">
      <c r="A8212" s="462">
        <v>102949</v>
      </c>
      <c r="B8212" s="276" t="s">
        <v>8173</v>
      </c>
      <c r="C8212" s="462" t="s">
        <v>27</v>
      </c>
      <c r="D8212" s="463">
        <v>0</v>
      </c>
    </row>
    <row r="8213" spans="1:4">
      <c r="A8213" s="462">
        <v>102950</v>
      </c>
      <c r="B8213" s="276" t="s">
        <v>8174</v>
      </c>
      <c r="C8213" s="462" t="s">
        <v>27</v>
      </c>
      <c r="D8213" s="463">
        <v>192990</v>
      </c>
    </row>
    <row r="8214" spans="1:4">
      <c r="A8214" s="462">
        <v>102951</v>
      </c>
      <c r="B8214" s="276" t="s">
        <v>8175</v>
      </c>
      <c r="C8214" s="462" t="s">
        <v>27</v>
      </c>
      <c r="D8214" s="463">
        <v>243469</v>
      </c>
    </row>
    <row r="8215" spans="1:4">
      <c r="A8215" s="462">
        <v>102953</v>
      </c>
      <c r="B8215" s="276" t="s">
        <v>8176</v>
      </c>
      <c r="C8215" s="462" t="s">
        <v>27</v>
      </c>
      <c r="D8215" s="463">
        <v>1559.26</v>
      </c>
    </row>
    <row r="8216" spans="1:4">
      <c r="A8216" s="462">
        <v>102954</v>
      </c>
      <c r="B8216" s="276" t="s">
        <v>8177</v>
      </c>
      <c r="C8216" s="462" t="s">
        <v>27</v>
      </c>
      <c r="D8216" s="463">
        <v>73099</v>
      </c>
    </row>
    <row r="8217" spans="1:4">
      <c r="A8217" s="462">
        <v>102955</v>
      </c>
      <c r="B8217" s="276" t="s">
        <v>8178</v>
      </c>
      <c r="C8217" s="462" t="s">
        <v>27</v>
      </c>
      <c r="D8217" s="463">
        <v>192663</v>
      </c>
    </row>
    <row r="8218" spans="1:4">
      <c r="A8218" s="462">
        <v>102957</v>
      </c>
      <c r="B8218" s="276" t="s">
        <v>8179</v>
      </c>
      <c r="C8218" s="462" t="s">
        <v>27</v>
      </c>
      <c r="D8218" s="463">
        <v>206277</v>
      </c>
    </row>
    <row r="8219" spans="1:4">
      <c r="A8219" s="462">
        <v>102958</v>
      </c>
      <c r="B8219" s="276" t="s">
        <v>8180</v>
      </c>
      <c r="C8219" s="462" t="s">
        <v>27</v>
      </c>
      <c r="D8219" s="463">
        <v>512.82000000000005</v>
      </c>
    </row>
    <row r="8220" spans="1:4">
      <c r="A8220" s="462">
        <v>102959</v>
      </c>
      <c r="B8220" s="276" t="s">
        <v>8181</v>
      </c>
      <c r="C8220" s="462" t="s">
        <v>27</v>
      </c>
      <c r="D8220" s="463">
        <v>168296</v>
      </c>
    </row>
    <row r="8221" spans="1:4">
      <c r="A8221" s="462">
        <v>102960</v>
      </c>
      <c r="B8221" s="276" t="s">
        <v>8182</v>
      </c>
      <c r="C8221" s="462" t="s">
        <v>30</v>
      </c>
      <c r="D8221" s="463">
        <v>18255</v>
      </c>
    </row>
    <row r="8222" spans="1:4">
      <c r="A8222" s="462">
        <v>102961</v>
      </c>
      <c r="B8222" s="276" t="s">
        <v>8183</v>
      </c>
      <c r="C8222" s="462" t="s">
        <v>30</v>
      </c>
      <c r="D8222" s="463">
        <v>0</v>
      </c>
    </row>
    <row r="8223" spans="1:4">
      <c r="A8223" s="462">
        <v>102962</v>
      </c>
      <c r="B8223" s="276" t="s">
        <v>8184</v>
      </c>
      <c r="C8223" s="462" t="s">
        <v>30</v>
      </c>
      <c r="D8223" s="463">
        <v>1876</v>
      </c>
    </row>
    <row r="8224" spans="1:4">
      <c r="A8224" s="462">
        <v>102963</v>
      </c>
      <c r="B8224" s="276" t="s">
        <v>8185</v>
      </c>
      <c r="C8224" s="462" t="s">
        <v>27</v>
      </c>
      <c r="D8224" s="463">
        <v>0</v>
      </c>
    </row>
    <row r="8225" spans="1:4">
      <c r="A8225" s="462">
        <v>102964</v>
      </c>
      <c r="B8225" s="276" t="s">
        <v>8186</v>
      </c>
      <c r="C8225" s="462" t="s">
        <v>27</v>
      </c>
      <c r="D8225" s="463">
        <v>1631</v>
      </c>
    </row>
    <row r="8226" spans="1:4">
      <c r="A8226" s="462">
        <v>102965</v>
      </c>
      <c r="B8226" s="276" t="s">
        <v>8187</v>
      </c>
      <c r="C8226" s="462" t="s">
        <v>30</v>
      </c>
      <c r="D8226" s="463">
        <v>12282</v>
      </c>
    </row>
    <row r="8227" spans="1:4">
      <c r="A8227" s="462">
        <v>102966</v>
      </c>
      <c r="B8227" s="276" t="s">
        <v>8188</v>
      </c>
      <c r="C8227" s="462" t="s">
        <v>30</v>
      </c>
      <c r="D8227" s="463">
        <v>25593</v>
      </c>
    </row>
    <row r="8228" spans="1:4">
      <c r="A8228" s="462">
        <v>102967</v>
      </c>
      <c r="B8228" s="276" t="s">
        <v>8189</v>
      </c>
      <c r="C8228" s="462" t="s">
        <v>30</v>
      </c>
      <c r="D8228" s="463">
        <v>32534</v>
      </c>
    </row>
    <row r="8229" spans="1:4">
      <c r="A8229" s="462">
        <v>102968</v>
      </c>
      <c r="B8229" s="276" t="s">
        <v>8190</v>
      </c>
      <c r="C8229" s="462" t="s">
        <v>30</v>
      </c>
      <c r="D8229" s="463">
        <v>0</v>
      </c>
    </row>
    <row r="8230" spans="1:4">
      <c r="A8230" s="462">
        <v>102969</v>
      </c>
      <c r="B8230" s="276" t="s">
        <v>8191</v>
      </c>
      <c r="C8230" s="462" t="s">
        <v>27</v>
      </c>
      <c r="D8230" s="463">
        <v>0</v>
      </c>
    </row>
    <row r="8231" spans="1:4">
      <c r="A8231" s="462">
        <v>102970</v>
      </c>
      <c r="B8231" s="276" t="s">
        <v>8192</v>
      </c>
      <c r="C8231" s="462" t="s">
        <v>310</v>
      </c>
      <c r="D8231" s="463">
        <v>0</v>
      </c>
    </row>
    <row r="8232" spans="1:4">
      <c r="A8232" s="462">
        <v>102971</v>
      </c>
      <c r="B8232" s="276" t="s">
        <v>8193</v>
      </c>
      <c r="C8232" s="462" t="s">
        <v>310</v>
      </c>
      <c r="D8232" s="463">
        <v>0</v>
      </c>
    </row>
    <row r="8233" spans="1:4">
      <c r="A8233" s="462">
        <v>102972</v>
      </c>
      <c r="B8233" s="276" t="s">
        <v>8194</v>
      </c>
      <c r="C8233" s="462" t="s">
        <v>27</v>
      </c>
      <c r="D8233" s="463">
        <v>0</v>
      </c>
    </row>
    <row r="8234" spans="1:4">
      <c r="A8234" s="462">
        <v>102973</v>
      </c>
      <c r="B8234" s="276" t="s">
        <v>8195</v>
      </c>
      <c r="C8234" s="462" t="s">
        <v>27</v>
      </c>
      <c r="D8234" s="463">
        <v>0</v>
      </c>
    </row>
    <row r="8235" spans="1:4">
      <c r="A8235" s="462">
        <v>102974</v>
      </c>
      <c r="B8235" s="276" t="s">
        <v>8196</v>
      </c>
      <c r="C8235" s="462" t="s">
        <v>27</v>
      </c>
      <c r="D8235" s="463">
        <v>82715</v>
      </c>
    </row>
    <row r="8236" spans="1:4">
      <c r="A8236" s="462">
        <v>102975</v>
      </c>
      <c r="B8236" s="276" t="s">
        <v>8197</v>
      </c>
      <c r="C8236" s="462" t="s">
        <v>27</v>
      </c>
      <c r="D8236" s="463">
        <v>22490</v>
      </c>
    </row>
    <row r="8237" spans="1:4">
      <c r="A8237" s="462">
        <v>102976</v>
      </c>
      <c r="B8237" s="276" t="s">
        <v>8198</v>
      </c>
      <c r="C8237" s="462" t="s">
        <v>27</v>
      </c>
      <c r="D8237" s="463">
        <v>0</v>
      </c>
    </row>
    <row r="8238" spans="1:4">
      <c r="A8238" s="462">
        <v>102977</v>
      </c>
      <c r="B8238" s="276" t="s">
        <v>8199</v>
      </c>
      <c r="C8238" s="462" t="s">
        <v>27</v>
      </c>
      <c r="D8238" s="463">
        <v>153721</v>
      </c>
    </row>
    <row r="8239" spans="1:4">
      <c r="A8239" s="462">
        <v>102978</v>
      </c>
      <c r="B8239" s="276" t="s">
        <v>8200</v>
      </c>
      <c r="C8239" s="462" t="s">
        <v>27</v>
      </c>
      <c r="D8239" s="463">
        <v>1041936</v>
      </c>
    </row>
    <row r="8240" spans="1:4">
      <c r="A8240" s="462">
        <v>102979</v>
      </c>
      <c r="B8240" s="276" t="s">
        <v>8201</v>
      </c>
      <c r="C8240" s="462" t="s">
        <v>998</v>
      </c>
      <c r="D8240" s="463">
        <v>46059</v>
      </c>
    </row>
    <row r="8241" spans="1:4">
      <c r="A8241" s="462">
        <v>102980</v>
      </c>
      <c r="B8241" s="276" t="s">
        <v>8202</v>
      </c>
      <c r="C8241" s="462" t="s">
        <v>27</v>
      </c>
      <c r="D8241" s="463">
        <v>0</v>
      </c>
    </row>
    <row r="8242" spans="1:4">
      <c r="A8242" s="462">
        <v>102981</v>
      </c>
      <c r="B8242" s="276" t="s">
        <v>8203</v>
      </c>
      <c r="C8242" s="462" t="s">
        <v>27</v>
      </c>
      <c r="D8242" s="463">
        <v>202434</v>
      </c>
    </row>
    <row r="8243" spans="1:4">
      <c r="A8243" s="462">
        <v>102982</v>
      </c>
      <c r="B8243" s="276" t="s">
        <v>8204</v>
      </c>
      <c r="C8243" s="462" t="s">
        <v>27</v>
      </c>
      <c r="D8243" s="463">
        <v>305.82</v>
      </c>
    </row>
    <row r="8244" spans="1:4">
      <c r="A8244" s="462">
        <v>102983</v>
      </c>
      <c r="B8244" s="276" t="s">
        <v>8205</v>
      </c>
      <c r="C8244" s="462" t="s">
        <v>998</v>
      </c>
      <c r="D8244" s="463">
        <v>41300</v>
      </c>
    </row>
    <row r="8245" spans="1:4">
      <c r="A8245" s="462">
        <v>102984</v>
      </c>
      <c r="B8245" s="276" t="s">
        <v>8206</v>
      </c>
      <c r="C8245" s="462" t="s">
        <v>27</v>
      </c>
      <c r="D8245" s="463">
        <v>69978</v>
      </c>
    </row>
    <row r="8246" spans="1:4">
      <c r="A8246" s="462">
        <v>102985</v>
      </c>
      <c r="B8246" s="276" t="s">
        <v>8207</v>
      </c>
      <c r="C8246" s="462" t="s">
        <v>27</v>
      </c>
      <c r="D8246" s="463">
        <v>36353</v>
      </c>
    </row>
    <row r="8247" spans="1:4">
      <c r="A8247" s="462">
        <v>102986</v>
      </c>
      <c r="B8247" s="276" t="s">
        <v>8208</v>
      </c>
      <c r="C8247" s="462" t="s">
        <v>27</v>
      </c>
      <c r="D8247" s="463">
        <v>77071</v>
      </c>
    </row>
    <row r="8248" spans="1:4">
      <c r="A8248" s="462">
        <v>102987</v>
      </c>
      <c r="B8248" s="276" t="s">
        <v>8209</v>
      </c>
      <c r="C8248" s="462" t="s">
        <v>27</v>
      </c>
      <c r="D8248" s="463">
        <v>87348</v>
      </c>
    </row>
    <row r="8249" spans="1:4">
      <c r="A8249" s="462">
        <v>102988</v>
      </c>
      <c r="B8249" s="276" t="s">
        <v>8210</v>
      </c>
      <c r="C8249" s="462" t="s">
        <v>998</v>
      </c>
      <c r="D8249" s="463">
        <v>17828</v>
      </c>
    </row>
    <row r="8250" spans="1:4">
      <c r="A8250" s="462">
        <v>102989</v>
      </c>
      <c r="B8250" s="276" t="s">
        <v>8211</v>
      </c>
      <c r="C8250" s="462" t="s">
        <v>27</v>
      </c>
      <c r="D8250" s="463">
        <v>38515</v>
      </c>
    </row>
    <row r="8251" spans="1:4">
      <c r="A8251" s="462">
        <v>102990</v>
      </c>
      <c r="B8251" s="276" t="s">
        <v>8212</v>
      </c>
      <c r="C8251" s="462" t="s">
        <v>27</v>
      </c>
      <c r="D8251" s="463">
        <v>36976</v>
      </c>
    </row>
    <row r="8252" spans="1:4">
      <c r="A8252" s="462">
        <v>102991</v>
      </c>
      <c r="B8252" s="276" t="s">
        <v>8213</v>
      </c>
      <c r="C8252" s="462" t="s">
        <v>27</v>
      </c>
      <c r="D8252" s="463">
        <v>23251</v>
      </c>
    </row>
    <row r="8253" spans="1:4">
      <c r="A8253" s="462">
        <v>102992</v>
      </c>
      <c r="B8253" s="276" t="s">
        <v>8214</v>
      </c>
      <c r="C8253" s="462" t="s">
        <v>27</v>
      </c>
      <c r="D8253" s="463">
        <v>968874</v>
      </c>
    </row>
    <row r="8254" spans="1:4">
      <c r="A8254" s="462">
        <v>102993</v>
      </c>
      <c r="B8254" s="276" t="s">
        <v>8215</v>
      </c>
      <c r="C8254" s="462" t="s">
        <v>27</v>
      </c>
      <c r="D8254" s="463">
        <v>47956</v>
      </c>
    </row>
    <row r="8255" spans="1:4">
      <c r="A8255" s="462">
        <v>102994</v>
      </c>
      <c r="B8255" s="276" t="s">
        <v>8216</v>
      </c>
      <c r="C8255" s="462" t="s">
        <v>27</v>
      </c>
      <c r="D8255" s="463">
        <v>773924</v>
      </c>
    </row>
    <row r="8256" spans="1:4">
      <c r="A8256" s="462">
        <v>102995</v>
      </c>
      <c r="B8256" s="276" t="s">
        <v>8217</v>
      </c>
      <c r="C8256" s="462" t="s">
        <v>998</v>
      </c>
      <c r="D8256" s="463">
        <v>115767</v>
      </c>
    </row>
    <row r="8257" spans="1:4">
      <c r="A8257" s="462">
        <v>102996</v>
      </c>
      <c r="B8257" s="276" t="s">
        <v>8218</v>
      </c>
      <c r="C8257" s="462" t="s">
        <v>27</v>
      </c>
      <c r="D8257" s="463">
        <v>2330795</v>
      </c>
    </row>
    <row r="8258" spans="1:4">
      <c r="A8258" s="462">
        <v>102998</v>
      </c>
      <c r="B8258" s="276" t="s">
        <v>8219</v>
      </c>
      <c r="C8258" s="462" t="s">
        <v>27</v>
      </c>
      <c r="D8258" s="463">
        <v>0</v>
      </c>
    </row>
    <row r="8259" spans="1:4">
      <c r="A8259" s="462">
        <v>102999</v>
      </c>
      <c r="B8259" s="276" t="s">
        <v>8220</v>
      </c>
      <c r="C8259" s="462" t="s">
        <v>27</v>
      </c>
      <c r="D8259" s="463">
        <v>0</v>
      </c>
    </row>
    <row r="8260" spans="1:4">
      <c r="A8260" s="462">
        <v>103000</v>
      </c>
      <c r="B8260" s="276" t="s">
        <v>8221</v>
      </c>
      <c r="C8260" s="462" t="s">
        <v>27</v>
      </c>
      <c r="D8260" s="463">
        <v>997231</v>
      </c>
    </row>
    <row r="8261" spans="1:4">
      <c r="A8261" s="462">
        <v>103001</v>
      </c>
      <c r="B8261" s="276" t="s">
        <v>8222</v>
      </c>
      <c r="C8261" s="462" t="s">
        <v>27</v>
      </c>
      <c r="D8261" s="463">
        <v>385877</v>
      </c>
    </row>
    <row r="8262" spans="1:4">
      <c r="A8262" s="462">
        <v>103002</v>
      </c>
      <c r="B8262" s="276" t="s">
        <v>8223</v>
      </c>
      <c r="C8262" s="462" t="s">
        <v>27</v>
      </c>
      <c r="D8262" s="463">
        <v>3344.99</v>
      </c>
    </row>
    <row r="8263" spans="1:4">
      <c r="A8263" s="462">
        <v>103003</v>
      </c>
      <c r="B8263" s="276" t="s">
        <v>8224</v>
      </c>
      <c r="C8263" s="462" t="s">
        <v>27</v>
      </c>
      <c r="D8263" s="463">
        <v>0</v>
      </c>
    </row>
    <row r="8264" spans="1:4">
      <c r="A8264" s="462">
        <v>103004</v>
      </c>
      <c r="B8264" s="276" t="s">
        <v>8225</v>
      </c>
      <c r="C8264" s="462" t="s">
        <v>30</v>
      </c>
      <c r="D8264" s="463">
        <v>3669</v>
      </c>
    </row>
    <row r="8265" spans="1:4">
      <c r="A8265" s="462">
        <v>103005</v>
      </c>
      <c r="B8265" s="276" t="s">
        <v>8226</v>
      </c>
      <c r="C8265" s="462" t="s">
        <v>27</v>
      </c>
      <c r="D8265" s="463">
        <v>1512</v>
      </c>
    </row>
    <row r="8266" spans="1:4">
      <c r="A8266" s="462">
        <v>103006</v>
      </c>
      <c r="B8266" s="276" t="s">
        <v>8227</v>
      </c>
      <c r="C8266" s="462" t="s">
        <v>27</v>
      </c>
      <c r="D8266" s="463">
        <v>1021</v>
      </c>
    </row>
    <row r="8267" spans="1:4">
      <c r="A8267" s="462">
        <v>103007</v>
      </c>
      <c r="B8267" s="276" t="s">
        <v>8228</v>
      </c>
      <c r="C8267" s="462" t="s">
        <v>27</v>
      </c>
      <c r="D8267" s="463">
        <v>0</v>
      </c>
    </row>
    <row r="8268" spans="1:4">
      <c r="A8268" s="462">
        <v>103008</v>
      </c>
      <c r="B8268" s="276" t="s">
        <v>8229</v>
      </c>
      <c r="C8268" s="462" t="s">
        <v>27</v>
      </c>
      <c r="D8268" s="463">
        <v>4753</v>
      </c>
    </row>
    <row r="8269" spans="1:4">
      <c r="A8269" s="462">
        <v>103009</v>
      </c>
      <c r="B8269" s="276" t="s">
        <v>8230</v>
      </c>
      <c r="C8269" s="462" t="s">
        <v>27</v>
      </c>
      <c r="D8269" s="463">
        <v>0</v>
      </c>
    </row>
    <row r="8270" spans="1:4">
      <c r="A8270" s="462">
        <v>103010</v>
      </c>
      <c r="B8270" s="276" t="s">
        <v>8231</v>
      </c>
      <c r="C8270" s="462" t="s">
        <v>27</v>
      </c>
      <c r="D8270" s="463">
        <v>0</v>
      </c>
    </row>
    <row r="8271" spans="1:4">
      <c r="A8271" s="462">
        <v>103012</v>
      </c>
      <c r="B8271" s="276" t="s">
        <v>8232</v>
      </c>
      <c r="C8271" s="462" t="s">
        <v>148</v>
      </c>
      <c r="D8271" s="463">
        <v>252438</v>
      </c>
    </row>
    <row r="8272" spans="1:4">
      <c r="A8272" s="462">
        <v>103013</v>
      </c>
      <c r="B8272" s="276" t="s">
        <v>8233</v>
      </c>
      <c r="C8272" s="462" t="s">
        <v>27</v>
      </c>
      <c r="D8272" s="463">
        <v>16430</v>
      </c>
    </row>
    <row r="8273" spans="1:4">
      <c r="A8273" s="462">
        <v>103014</v>
      </c>
      <c r="B8273" s="276" t="s">
        <v>8234</v>
      </c>
      <c r="C8273" s="462" t="s">
        <v>27</v>
      </c>
      <c r="D8273" s="463">
        <v>887</v>
      </c>
    </row>
    <row r="8274" spans="1:4">
      <c r="A8274" s="462">
        <v>103015</v>
      </c>
      <c r="B8274" s="276" t="s">
        <v>8235</v>
      </c>
      <c r="C8274" s="462" t="s">
        <v>27</v>
      </c>
      <c r="D8274" s="463">
        <v>0</v>
      </c>
    </row>
    <row r="8275" spans="1:4">
      <c r="A8275" s="462">
        <v>103016</v>
      </c>
      <c r="B8275" s="276" t="s">
        <v>8236</v>
      </c>
      <c r="C8275" s="462" t="s">
        <v>27</v>
      </c>
      <c r="D8275" s="463">
        <v>877395</v>
      </c>
    </row>
    <row r="8276" spans="1:4">
      <c r="A8276" s="462">
        <v>103017</v>
      </c>
      <c r="B8276" s="276" t="s">
        <v>8237</v>
      </c>
      <c r="C8276" s="462" t="s">
        <v>30</v>
      </c>
      <c r="D8276" s="463">
        <v>2194.6</v>
      </c>
    </row>
    <row r="8277" spans="1:4">
      <c r="A8277" s="462">
        <v>103018</v>
      </c>
      <c r="B8277" s="276" t="s">
        <v>8238</v>
      </c>
      <c r="C8277" s="462" t="s">
        <v>27</v>
      </c>
      <c r="D8277" s="463">
        <v>0</v>
      </c>
    </row>
    <row r="8278" spans="1:4">
      <c r="A8278" s="462">
        <v>103019</v>
      </c>
      <c r="B8278" s="276" t="s">
        <v>8239</v>
      </c>
      <c r="C8278" s="462" t="s">
        <v>253</v>
      </c>
      <c r="D8278" s="463">
        <v>0</v>
      </c>
    </row>
    <row r="8279" spans="1:4">
      <c r="A8279" s="462">
        <v>103020</v>
      </c>
      <c r="B8279" s="276" t="s">
        <v>8240</v>
      </c>
      <c r="C8279" s="462" t="s">
        <v>27</v>
      </c>
      <c r="D8279" s="463">
        <v>88891</v>
      </c>
    </row>
    <row r="8280" spans="1:4">
      <c r="A8280" s="462">
        <v>103021</v>
      </c>
      <c r="B8280" s="276" t="s">
        <v>8241</v>
      </c>
      <c r="C8280" s="462" t="s">
        <v>27</v>
      </c>
      <c r="D8280" s="463">
        <v>17272</v>
      </c>
    </row>
    <row r="8281" spans="1:4">
      <c r="A8281" s="462">
        <v>103023</v>
      </c>
      <c r="B8281" s="276" t="s">
        <v>2867</v>
      </c>
      <c r="C8281" s="462" t="s">
        <v>27</v>
      </c>
      <c r="D8281" s="463">
        <v>0</v>
      </c>
    </row>
    <row r="8282" spans="1:4">
      <c r="A8282" s="462">
        <v>103024</v>
      </c>
      <c r="B8282" s="276" t="s">
        <v>8242</v>
      </c>
      <c r="C8282" s="462" t="s">
        <v>27</v>
      </c>
      <c r="D8282" s="463">
        <v>0</v>
      </c>
    </row>
    <row r="8283" spans="1:4">
      <c r="A8283" s="462">
        <v>103025</v>
      </c>
      <c r="B8283" s="276" t="s">
        <v>8243</v>
      </c>
      <c r="C8283" s="462" t="s">
        <v>27</v>
      </c>
      <c r="D8283" s="463">
        <v>0</v>
      </c>
    </row>
    <row r="8284" spans="1:4">
      <c r="A8284" s="462">
        <v>103026</v>
      </c>
      <c r="B8284" s="276" t="s">
        <v>8244</v>
      </c>
      <c r="C8284" s="462" t="s">
        <v>27</v>
      </c>
      <c r="D8284" s="463">
        <v>0</v>
      </c>
    </row>
    <row r="8285" spans="1:4">
      <c r="A8285" s="462">
        <v>103027</v>
      </c>
      <c r="B8285" s="276" t="s">
        <v>8245</v>
      </c>
      <c r="C8285" s="462" t="s">
        <v>27</v>
      </c>
      <c r="D8285" s="463">
        <v>1045326</v>
      </c>
    </row>
    <row r="8286" spans="1:4">
      <c r="A8286" s="462">
        <v>103028</v>
      </c>
      <c r="B8286" s="276" t="s">
        <v>8246</v>
      </c>
      <c r="C8286" s="462" t="s">
        <v>27</v>
      </c>
      <c r="D8286" s="463">
        <v>22421</v>
      </c>
    </row>
    <row r="8287" spans="1:4">
      <c r="A8287" s="462">
        <v>103029</v>
      </c>
      <c r="B8287" s="276" t="s">
        <v>8247</v>
      </c>
      <c r="C8287" s="462" t="s">
        <v>27</v>
      </c>
      <c r="D8287" s="463">
        <v>945183</v>
      </c>
    </row>
    <row r="8288" spans="1:4">
      <c r="A8288" s="462">
        <v>103030</v>
      </c>
      <c r="B8288" s="276" t="s">
        <v>8248</v>
      </c>
      <c r="C8288" s="462" t="s">
        <v>27</v>
      </c>
      <c r="D8288" s="463">
        <v>292665.01</v>
      </c>
    </row>
    <row r="8289" spans="1:4">
      <c r="A8289" s="462">
        <v>103031</v>
      </c>
      <c r="B8289" s="276" t="s">
        <v>8249</v>
      </c>
      <c r="C8289" s="462" t="s">
        <v>27</v>
      </c>
      <c r="D8289" s="463">
        <v>267521</v>
      </c>
    </row>
    <row r="8290" spans="1:4">
      <c r="A8290" s="462">
        <v>103032</v>
      </c>
      <c r="B8290" s="276" t="s">
        <v>8250</v>
      </c>
      <c r="C8290" s="462" t="s">
        <v>27</v>
      </c>
      <c r="D8290" s="463">
        <v>99047</v>
      </c>
    </row>
    <row r="8291" spans="1:4">
      <c r="A8291" s="462">
        <v>103033</v>
      </c>
      <c r="B8291" s="276" t="s">
        <v>8251</v>
      </c>
      <c r="C8291" s="462" t="s">
        <v>27</v>
      </c>
      <c r="D8291" s="463">
        <v>46979</v>
      </c>
    </row>
    <row r="8292" spans="1:4">
      <c r="A8292" s="462">
        <v>103034</v>
      </c>
      <c r="B8292" s="276" t="s">
        <v>8252</v>
      </c>
      <c r="C8292" s="462" t="s">
        <v>27</v>
      </c>
      <c r="D8292" s="463">
        <v>446060</v>
      </c>
    </row>
    <row r="8293" spans="1:4">
      <c r="A8293" s="462">
        <v>103035</v>
      </c>
      <c r="B8293" s="276" t="s">
        <v>8253</v>
      </c>
      <c r="C8293" s="462" t="s">
        <v>27</v>
      </c>
      <c r="D8293" s="463">
        <v>431790</v>
      </c>
    </row>
    <row r="8294" spans="1:4">
      <c r="A8294" s="462">
        <v>103036</v>
      </c>
      <c r="B8294" s="276" t="s">
        <v>8254</v>
      </c>
      <c r="C8294" s="462" t="s">
        <v>27</v>
      </c>
      <c r="D8294" s="463">
        <v>37023.01</v>
      </c>
    </row>
    <row r="8295" spans="1:4">
      <c r="A8295" s="462">
        <v>103037</v>
      </c>
      <c r="B8295" s="276" t="s">
        <v>8255</v>
      </c>
      <c r="C8295" s="462" t="s">
        <v>27</v>
      </c>
      <c r="D8295" s="463">
        <v>961590.21</v>
      </c>
    </row>
    <row r="8296" spans="1:4">
      <c r="A8296" s="462">
        <v>103038</v>
      </c>
      <c r="B8296" s="276" t="s">
        <v>8256</v>
      </c>
      <c r="C8296" s="462" t="s">
        <v>27</v>
      </c>
      <c r="D8296" s="463">
        <v>816159.83</v>
      </c>
    </row>
    <row r="8297" spans="1:4">
      <c r="A8297" s="462">
        <v>103039</v>
      </c>
      <c r="B8297" s="276" t="s">
        <v>8257</v>
      </c>
      <c r="C8297" s="462" t="s">
        <v>27</v>
      </c>
      <c r="D8297" s="463">
        <v>230285</v>
      </c>
    </row>
    <row r="8298" spans="1:4">
      <c r="A8298" s="462">
        <v>103040</v>
      </c>
      <c r="B8298" s="276" t="s">
        <v>8258</v>
      </c>
      <c r="C8298" s="462" t="s">
        <v>27</v>
      </c>
      <c r="D8298" s="463">
        <v>0</v>
      </c>
    </row>
    <row r="8299" spans="1:4">
      <c r="A8299" s="462">
        <v>103041</v>
      </c>
      <c r="B8299" s="276" t="s">
        <v>8259</v>
      </c>
      <c r="C8299" s="462" t="s">
        <v>27</v>
      </c>
      <c r="D8299" s="463">
        <v>5527.55</v>
      </c>
    </row>
    <row r="8300" spans="1:4">
      <c r="A8300" s="462">
        <v>103042</v>
      </c>
      <c r="B8300" s="276" t="s">
        <v>8260</v>
      </c>
      <c r="C8300" s="462" t="s">
        <v>27</v>
      </c>
      <c r="D8300" s="463">
        <v>790941</v>
      </c>
    </row>
    <row r="8301" spans="1:4">
      <c r="A8301" s="462">
        <v>103043</v>
      </c>
      <c r="B8301" s="276" t="s">
        <v>8261</v>
      </c>
      <c r="C8301" s="462" t="s">
        <v>27</v>
      </c>
      <c r="D8301" s="463">
        <v>38873</v>
      </c>
    </row>
    <row r="8302" spans="1:4">
      <c r="A8302" s="462">
        <v>103044</v>
      </c>
      <c r="B8302" s="276" t="s">
        <v>8262</v>
      </c>
      <c r="C8302" s="462" t="s">
        <v>27</v>
      </c>
      <c r="D8302" s="463">
        <v>3920</v>
      </c>
    </row>
    <row r="8303" spans="1:4">
      <c r="A8303" s="462">
        <v>103045</v>
      </c>
      <c r="B8303" s="276" t="s">
        <v>8263</v>
      </c>
      <c r="C8303" s="462" t="s">
        <v>27</v>
      </c>
      <c r="D8303" s="463">
        <v>641631</v>
      </c>
    </row>
    <row r="8304" spans="1:4">
      <c r="A8304" s="462">
        <v>103046</v>
      </c>
      <c r="B8304" s="276" t="s">
        <v>8264</v>
      </c>
      <c r="C8304" s="462" t="s">
        <v>27</v>
      </c>
      <c r="D8304" s="463">
        <v>0</v>
      </c>
    </row>
    <row r="8305" spans="1:4">
      <c r="A8305" s="462">
        <v>103047</v>
      </c>
      <c r="B8305" s="276" t="s">
        <v>8265</v>
      </c>
      <c r="C8305" s="462" t="s">
        <v>30</v>
      </c>
      <c r="D8305" s="463">
        <v>0</v>
      </c>
    </row>
    <row r="8306" spans="1:4">
      <c r="A8306" s="462">
        <v>103048</v>
      </c>
      <c r="B8306" s="276" t="s">
        <v>8266</v>
      </c>
      <c r="C8306" s="462" t="s">
        <v>27</v>
      </c>
      <c r="D8306" s="463">
        <v>0</v>
      </c>
    </row>
    <row r="8307" spans="1:4">
      <c r="A8307" s="462">
        <v>103049</v>
      </c>
      <c r="B8307" s="276" t="s">
        <v>8267</v>
      </c>
      <c r="C8307" s="462" t="s">
        <v>27</v>
      </c>
      <c r="D8307" s="463">
        <v>0</v>
      </c>
    </row>
    <row r="8308" spans="1:4">
      <c r="A8308" s="462">
        <v>103051</v>
      </c>
      <c r="B8308" s="276" t="s">
        <v>8268</v>
      </c>
      <c r="C8308" s="462" t="s">
        <v>27</v>
      </c>
      <c r="D8308" s="463">
        <v>0</v>
      </c>
    </row>
    <row r="8309" spans="1:4">
      <c r="A8309" s="462">
        <v>103053</v>
      </c>
      <c r="B8309" s="276" t="s">
        <v>8269</v>
      </c>
      <c r="C8309" s="462" t="s">
        <v>27</v>
      </c>
      <c r="D8309" s="463">
        <v>30</v>
      </c>
    </row>
    <row r="8310" spans="1:4">
      <c r="A8310" s="462">
        <v>103054</v>
      </c>
      <c r="B8310" s="276" t="s">
        <v>8270</v>
      </c>
      <c r="C8310" s="462" t="s">
        <v>27</v>
      </c>
      <c r="D8310" s="463">
        <v>245</v>
      </c>
    </row>
    <row r="8311" spans="1:4">
      <c r="A8311" s="462">
        <v>103055</v>
      </c>
      <c r="B8311" s="276" t="s">
        <v>8271</v>
      </c>
      <c r="C8311" s="462" t="s">
        <v>148</v>
      </c>
      <c r="D8311" s="463">
        <v>25841</v>
      </c>
    </row>
    <row r="8312" spans="1:4">
      <c r="A8312" s="462">
        <v>103056</v>
      </c>
      <c r="B8312" s="276" t="s">
        <v>8272</v>
      </c>
      <c r="C8312" s="462" t="s">
        <v>27</v>
      </c>
      <c r="D8312" s="463">
        <v>57824</v>
      </c>
    </row>
    <row r="8313" spans="1:4">
      <c r="A8313" s="462">
        <v>103057</v>
      </c>
      <c r="B8313" s="276" t="s">
        <v>8273</v>
      </c>
      <c r="C8313" s="462" t="s">
        <v>148</v>
      </c>
      <c r="D8313" s="463">
        <v>0</v>
      </c>
    </row>
    <row r="8314" spans="1:4">
      <c r="A8314" s="462">
        <v>103058</v>
      </c>
      <c r="B8314" s="276" t="s">
        <v>8274</v>
      </c>
      <c r="C8314" s="462" t="s">
        <v>27</v>
      </c>
      <c r="D8314" s="463">
        <v>6337</v>
      </c>
    </row>
    <row r="8315" spans="1:4">
      <c r="A8315" s="462">
        <v>103059</v>
      </c>
      <c r="B8315" s="276" t="s">
        <v>8275</v>
      </c>
      <c r="C8315" s="462" t="s">
        <v>253</v>
      </c>
      <c r="D8315" s="463">
        <v>34058</v>
      </c>
    </row>
    <row r="8316" spans="1:4">
      <c r="A8316" s="462">
        <v>103060</v>
      </c>
      <c r="B8316" s="276" t="s">
        <v>8276</v>
      </c>
      <c r="C8316" s="462" t="s">
        <v>27</v>
      </c>
      <c r="D8316" s="463">
        <v>0</v>
      </c>
    </row>
    <row r="8317" spans="1:4">
      <c r="A8317" s="462">
        <v>103061</v>
      </c>
      <c r="B8317" s="276" t="s">
        <v>8277</v>
      </c>
      <c r="C8317" s="462" t="s">
        <v>27</v>
      </c>
      <c r="D8317" s="463">
        <v>0</v>
      </c>
    </row>
    <row r="8318" spans="1:4">
      <c r="A8318" s="462">
        <v>103062</v>
      </c>
      <c r="B8318" s="276" t="s">
        <v>8278</v>
      </c>
      <c r="C8318" s="462" t="s">
        <v>27</v>
      </c>
      <c r="D8318" s="463">
        <v>0</v>
      </c>
    </row>
    <row r="8319" spans="1:4">
      <c r="A8319" s="462">
        <v>103063</v>
      </c>
      <c r="B8319" s="276" t="s">
        <v>8279</v>
      </c>
      <c r="C8319" s="462" t="s">
        <v>27</v>
      </c>
      <c r="D8319" s="463">
        <v>1565</v>
      </c>
    </row>
    <row r="8320" spans="1:4">
      <c r="A8320" s="462">
        <v>103064</v>
      </c>
      <c r="B8320" s="276" t="s">
        <v>8280</v>
      </c>
      <c r="C8320" s="462" t="s">
        <v>27</v>
      </c>
      <c r="D8320" s="463">
        <v>1377.54</v>
      </c>
    </row>
    <row r="8321" spans="1:4">
      <c r="A8321" s="462">
        <v>103065</v>
      </c>
      <c r="B8321" s="276" t="s">
        <v>8281</v>
      </c>
      <c r="C8321" s="462" t="s">
        <v>32</v>
      </c>
      <c r="D8321" s="463">
        <v>0</v>
      </c>
    </row>
    <row r="8322" spans="1:4">
      <c r="A8322" s="462">
        <v>103066</v>
      </c>
      <c r="B8322" s="276" t="s">
        <v>8282</v>
      </c>
      <c r="C8322" s="462" t="s">
        <v>27</v>
      </c>
      <c r="D8322" s="463">
        <v>0</v>
      </c>
    </row>
    <row r="8323" spans="1:4">
      <c r="A8323" s="462">
        <v>103067</v>
      </c>
      <c r="B8323" s="276" t="s">
        <v>8283</v>
      </c>
      <c r="C8323" s="462" t="s">
        <v>27</v>
      </c>
      <c r="D8323" s="463">
        <v>3677</v>
      </c>
    </row>
    <row r="8324" spans="1:4">
      <c r="A8324" s="462">
        <v>103068</v>
      </c>
      <c r="B8324" s="276" t="s">
        <v>8284</v>
      </c>
      <c r="C8324" s="462" t="s">
        <v>27</v>
      </c>
      <c r="D8324" s="463">
        <v>6913</v>
      </c>
    </row>
    <row r="8325" spans="1:4">
      <c r="A8325" s="462">
        <v>103069</v>
      </c>
      <c r="B8325" s="276" t="s">
        <v>8285</v>
      </c>
      <c r="C8325" s="462" t="s">
        <v>30</v>
      </c>
      <c r="D8325" s="463">
        <v>0</v>
      </c>
    </row>
    <row r="8326" spans="1:4">
      <c r="A8326" s="462">
        <v>103070</v>
      </c>
      <c r="B8326" s="276" t="s">
        <v>8286</v>
      </c>
      <c r="C8326" s="462" t="s">
        <v>32</v>
      </c>
      <c r="D8326" s="463">
        <v>0</v>
      </c>
    </row>
    <row r="8327" spans="1:4">
      <c r="A8327" s="462">
        <v>103071</v>
      </c>
      <c r="B8327" s="276" t="s">
        <v>8287</v>
      </c>
      <c r="C8327" s="462" t="s">
        <v>27</v>
      </c>
      <c r="D8327" s="463">
        <v>4552</v>
      </c>
    </row>
    <row r="8328" spans="1:4">
      <c r="A8328" s="462">
        <v>103072</v>
      </c>
      <c r="B8328" s="276" t="s">
        <v>8288</v>
      </c>
      <c r="C8328" s="462" t="s">
        <v>30</v>
      </c>
      <c r="D8328" s="463">
        <v>9734</v>
      </c>
    </row>
    <row r="8329" spans="1:4">
      <c r="A8329" s="462">
        <v>103073</v>
      </c>
      <c r="B8329" s="276" t="s">
        <v>8289</v>
      </c>
      <c r="C8329" s="462" t="s">
        <v>27</v>
      </c>
      <c r="D8329" s="463">
        <v>0</v>
      </c>
    </row>
    <row r="8330" spans="1:4">
      <c r="A8330" s="462">
        <v>103074</v>
      </c>
      <c r="B8330" s="276" t="s">
        <v>8290</v>
      </c>
      <c r="C8330" s="462" t="s">
        <v>27</v>
      </c>
      <c r="D8330" s="463">
        <v>0</v>
      </c>
    </row>
    <row r="8331" spans="1:4">
      <c r="A8331" s="462">
        <v>103075</v>
      </c>
      <c r="B8331" s="276" t="s">
        <v>8291</v>
      </c>
      <c r="C8331" s="462" t="s">
        <v>44</v>
      </c>
      <c r="D8331" s="463">
        <v>1147.01</v>
      </c>
    </row>
    <row r="8332" spans="1:4">
      <c r="A8332" s="462">
        <v>103076</v>
      </c>
      <c r="B8332" s="276" t="s">
        <v>8292</v>
      </c>
      <c r="C8332" s="462" t="s">
        <v>27</v>
      </c>
      <c r="D8332" s="463">
        <v>25137</v>
      </c>
    </row>
    <row r="8333" spans="1:4">
      <c r="A8333" s="462">
        <v>103077</v>
      </c>
      <c r="B8333" s="276" t="s">
        <v>8293</v>
      </c>
      <c r="C8333" s="462" t="s">
        <v>27</v>
      </c>
      <c r="D8333" s="463">
        <v>42825</v>
      </c>
    </row>
    <row r="8334" spans="1:4">
      <c r="A8334" s="462">
        <v>103078</v>
      </c>
      <c r="B8334" s="276" t="s">
        <v>8294</v>
      </c>
      <c r="C8334" s="462" t="s">
        <v>27</v>
      </c>
      <c r="D8334" s="463">
        <v>31041.09</v>
      </c>
    </row>
    <row r="8335" spans="1:4">
      <c r="A8335" s="462">
        <v>103079</v>
      </c>
      <c r="B8335" s="276" t="s">
        <v>8295</v>
      </c>
      <c r="C8335" s="462" t="s">
        <v>44</v>
      </c>
      <c r="D8335" s="463">
        <v>35485</v>
      </c>
    </row>
    <row r="8336" spans="1:4">
      <c r="A8336" s="462">
        <v>103080</v>
      </c>
      <c r="B8336" s="276" t="s">
        <v>8296</v>
      </c>
      <c r="C8336" s="462" t="s">
        <v>44</v>
      </c>
      <c r="D8336" s="463">
        <v>0</v>
      </c>
    </row>
    <row r="8337" spans="1:4">
      <c r="A8337" s="462">
        <v>103081</v>
      </c>
      <c r="B8337" s="276" t="s">
        <v>8297</v>
      </c>
      <c r="C8337" s="462" t="s">
        <v>44</v>
      </c>
      <c r="D8337" s="463">
        <v>0</v>
      </c>
    </row>
    <row r="8338" spans="1:4">
      <c r="A8338" s="462">
        <v>103082</v>
      </c>
      <c r="B8338" s="276" t="s">
        <v>8298</v>
      </c>
      <c r="C8338" s="462" t="s">
        <v>27</v>
      </c>
      <c r="D8338" s="463">
        <v>0</v>
      </c>
    </row>
    <row r="8339" spans="1:4">
      <c r="A8339" s="462">
        <v>103083</v>
      </c>
      <c r="B8339" s="276" t="s">
        <v>8299</v>
      </c>
      <c r="C8339" s="462" t="s">
        <v>27</v>
      </c>
      <c r="D8339" s="463">
        <v>0</v>
      </c>
    </row>
    <row r="8340" spans="1:4">
      <c r="A8340" s="462">
        <v>103084</v>
      </c>
      <c r="B8340" s="276" t="s">
        <v>8300</v>
      </c>
      <c r="C8340" s="462" t="s">
        <v>30</v>
      </c>
      <c r="D8340" s="463">
        <v>0</v>
      </c>
    </row>
    <row r="8341" spans="1:4">
      <c r="A8341" s="462">
        <v>103088</v>
      </c>
      <c r="B8341" s="276" t="s">
        <v>8301</v>
      </c>
      <c r="C8341" s="462" t="s">
        <v>27</v>
      </c>
      <c r="D8341" s="463">
        <v>2697</v>
      </c>
    </row>
    <row r="8342" spans="1:4">
      <c r="A8342" s="462">
        <v>103090</v>
      </c>
      <c r="B8342" s="276" t="s">
        <v>8302</v>
      </c>
      <c r="C8342" s="462" t="s">
        <v>89</v>
      </c>
      <c r="D8342" s="463">
        <v>0</v>
      </c>
    </row>
    <row r="8343" spans="1:4">
      <c r="A8343" s="462">
        <v>103091</v>
      </c>
      <c r="B8343" s="276" t="s">
        <v>8303</v>
      </c>
      <c r="C8343" s="462" t="s">
        <v>27</v>
      </c>
      <c r="D8343" s="463">
        <v>0</v>
      </c>
    </row>
    <row r="8344" spans="1:4">
      <c r="A8344" s="462">
        <v>103092</v>
      </c>
      <c r="B8344" s="276" t="s">
        <v>8304</v>
      </c>
      <c r="C8344" s="462" t="s">
        <v>44</v>
      </c>
      <c r="D8344" s="463">
        <v>0</v>
      </c>
    </row>
    <row r="8345" spans="1:4">
      <c r="A8345" s="462">
        <v>103093</v>
      </c>
      <c r="B8345" s="276" t="s">
        <v>8305</v>
      </c>
      <c r="C8345" s="462" t="s">
        <v>44</v>
      </c>
      <c r="D8345" s="463">
        <v>0</v>
      </c>
    </row>
    <row r="8346" spans="1:4">
      <c r="A8346" s="462">
        <v>103094</v>
      </c>
      <c r="B8346" s="276" t="s">
        <v>8306</v>
      </c>
      <c r="C8346" s="462" t="s">
        <v>32</v>
      </c>
      <c r="D8346" s="463">
        <v>20439</v>
      </c>
    </row>
    <row r="8347" spans="1:4">
      <c r="A8347" s="462">
        <v>103095</v>
      </c>
      <c r="B8347" s="276" t="s">
        <v>8307</v>
      </c>
      <c r="C8347" s="462" t="s">
        <v>32</v>
      </c>
      <c r="D8347" s="463">
        <v>23428.01</v>
      </c>
    </row>
    <row r="8348" spans="1:4">
      <c r="A8348" s="462">
        <v>103096</v>
      </c>
      <c r="B8348" s="276" t="s">
        <v>8308</v>
      </c>
      <c r="C8348" s="462" t="s">
        <v>27</v>
      </c>
      <c r="D8348" s="463">
        <v>706200</v>
      </c>
    </row>
    <row r="8349" spans="1:4">
      <c r="A8349" s="462">
        <v>103097</v>
      </c>
      <c r="B8349" s="276" t="s">
        <v>8309</v>
      </c>
      <c r="C8349" s="462" t="s">
        <v>27</v>
      </c>
      <c r="D8349" s="463">
        <v>0</v>
      </c>
    </row>
    <row r="8350" spans="1:4">
      <c r="A8350" s="462">
        <v>103098</v>
      </c>
      <c r="B8350" s="276" t="s">
        <v>8310</v>
      </c>
      <c r="C8350" s="462" t="s">
        <v>27</v>
      </c>
      <c r="D8350" s="463">
        <v>0</v>
      </c>
    </row>
    <row r="8351" spans="1:4">
      <c r="A8351" s="462">
        <v>103099</v>
      </c>
      <c r="B8351" s="276" t="s">
        <v>8311</v>
      </c>
      <c r="C8351" s="462" t="s">
        <v>27</v>
      </c>
      <c r="D8351" s="463">
        <v>0</v>
      </c>
    </row>
    <row r="8352" spans="1:4">
      <c r="A8352" s="462">
        <v>103100</v>
      </c>
      <c r="B8352" s="276" t="s">
        <v>8312</v>
      </c>
      <c r="C8352" s="462" t="s">
        <v>83</v>
      </c>
      <c r="D8352" s="463">
        <v>0</v>
      </c>
    </row>
    <row r="8353" spans="1:4">
      <c r="A8353" s="462">
        <v>103101</v>
      </c>
      <c r="B8353" s="276" t="s">
        <v>8313</v>
      </c>
      <c r="C8353" s="462" t="s">
        <v>27</v>
      </c>
      <c r="D8353" s="463">
        <v>165.19</v>
      </c>
    </row>
    <row r="8354" spans="1:4">
      <c r="A8354" s="462">
        <v>103102</v>
      </c>
      <c r="B8354" s="276" t="s">
        <v>8314</v>
      </c>
      <c r="C8354" s="462" t="s">
        <v>44</v>
      </c>
      <c r="D8354" s="463">
        <v>0</v>
      </c>
    </row>
    <row r="8355" spans="1:4">
      <c r="A8355" s="462">
        <v>103103</v>
      </c>
      <c r="B8355" s="276" t="s">
        <v>8315</v>
      </c>
      <c r="C8355" s="462" t="s">
        <v>89</v>
      </c>
      <c r="D8355" s="463">
        <v>0</v>
      </c>
    </row>
    <row r="8356" spans="1:4">
      <c r="A8356" s="462">
        <v>103104</v>
      </c>
      <c r="B8356" s="276" t="s">
        <v>8316</v>
      </c>
      <c r="C8356" s="462" t="s">
        <v>44</v>
      </c>
      <c r="D8356" s="463">
        <v>638770.57999999996</v>
      </c>
    </row>
    <row r="8357" spans="1:4">
      <c r="A8357" s="462">
        <v>103105</v>
      </c>
      <c r="B8357" s="276" t="s">
        <v>8317</v>
      </c>
      <c r="C8357" s="462" t="s">
        <v>27</v>
      </c>
      <c r="D8357" s="463">
        <v>33429.800000000003</v>
      </c>
    </row>
    <row r="8358" spans="1:4">
      <c r="A8358" s="462">
        <v>103106</v>
      </c>
      <c r="B8358" s="276" t="s">
        <v>8318</v>
      </c>
      <c r="C8358" s="462" t="s">
        <v>27</v>
      </c>
      <c r="D8358" s="463">
        <v>0</v>
      </c>
    </row>
    <row r="8359" spans="1:4">
      <c r="A8359" s="462">
        <v>103107</v>
      </c>
      <c r="B8359" s="276" t="s">
        <v>8319</v>
      </c>
      <c r="C8359" s="462" t="s">
        <v>27</v>
      </c>
      <c r="D8359" s="463">
        <v>25713.22</v>
      </c>
    </row>
    <row r="8360" spans="1:4">
      <c r="A8360" s="462">
        <v>103108</v>
      </c>
      <c r="B8360" s="276" t="s">
        <v>8320</v>
      </c>
      <c r="C8360" s="462" t="s">
        <v>27</v>
      </c>
      <c r="D8360" s="463">
        <v>7751</v>
      </c>
    </row>
    <row r="8361" spans="1:4">
      <c r="A8361" s="462">
        <v>103109</v>
      </c>
      <c r="B8361" s="276" t="s">
        <v>8321</v>
      </c>
      <c r="C8361" s="462" t="s">
        <v>27</v>
      </c>
      <c r="D8361" s="463">
        <v>0</v>
      </c>
    </row>
    <row r="8362" spans="1:4">
      <c r="A8362" s="462">
        <v>103110</v>
      </c>
      <c r="B8362" s="276" t="s">
        <v>8322</v>
      </c>
      <c r="C8362" s="462" t="s">
        <v>44</v>
      </c>
      <c r="D8362" s="463">
        <v>3202</v>
      </c>
    </row>
    <row r="8363" spans="1:4">
      <c r="A8363" s="462">
        <v>103111</v>
      </c>
      <c r="B8363" s="276" t="s">
        <v>8323</v>
      </c>
      <c r="C8363" s="462" t="s">
        <v>44</v>
      </c>
      <c r="D8363" s="463">
        <v>0</v>
      </c>
    </row>
    <row r="8364" spans="1:4">
      <c r="A8364" s="462">
        <v>103112</v>
      </c>
      <c r="B8364" s="276" t="s">
        <v>8324</v>
      </c>
      <c r="C8364" s="462" t="s">
        <v>27</v>
      </c>
      <c r="D8364" s="463">
        <v>14960</v>
      </c>
    </row>
    <row r="8365" spans="1:4">
      <c r="A8365" s="462">
        <v>103113</v>
      </c>
      <c r="B8365" s="276" t="s">
        <v>8325</v>
      </c>
      <c r="C8365" s="462" t="s">
        <v>27</v>
      </c>
      <c r="D8365" s="463">
        <v>0</v>
      </c>
    </row>
    <row r="8366" spans="1:4">
      <c r="A8366" s="462">
        <v>103114</v>
      </c>
      <c r="B8366" s="276" t="s">
        <v>8326</v>
      </c>
      <c r="C8366" s="462" t="s">
        <v>27</v>
      </c>
      <c r="D8366" s="463">
        <v>1058.23</v>
      </c>
    </row>
    <row r="8367" spans="1:4">
      <c r="A8367" s="462">
        <v>103116</v>
      </c>
      <c r="B8367" s="276" t="s">
        <v>8327</v>
      </c>
      <c r="C8367" s="462" t="s">
        <v>27</v>
      </c>
      <c r="D8367" s="463">
        <v>537.58000000000004</v>
      </c>
    </row>
    <row r="8368" spans="1:4">
      <c r="A8368" s="462">
        <v>103117</v>
      </c>
      <c r="B8368" s="276" t="s">
        <v>8328</v>
      </c>
      <c r="C8368" s="462" t="s">
        <v>27</v>
      </c>
      <c r="D8368" s="463">
        <v>77</v>
      </c>
    </row>
    <row r="8369" spans="1:4">
      <c r="A8369" s="462">
        <v>103118</v>
      </c>
      <c r="B8369" s="276" t="s">
        <v>8329</v>
      </c>
      <c r="C8369" s="462" t="s">
        <v>27</v>
      </c>
      <c r="D8369" s="463">
        <v>3954</v>
      </c>
    </row>
    <row r="8370" spans="1:4">
      <c r="A8370" s="462">
        <v>103119</v>
      </c>
      <c r="B8370" s="276" t="s">
        <v>8330</v>
      </c>
      <c r="C8370" s="462" t="s">
        <v>27</v>
      </c>
      <c r="D8370" s="463">
        <v>1172.3</v>
      </c>
    </row>
    <row r="8371" spans="1:4">
      <c r="A8371" s="462">
        <v>103120</v>
      </c>
      <c r="B8371" s="276" t="s">
        <v>8331</v>
      </c>
      <c r="C8371" s="462" t="s">
        <v>27</v>
      </c>
      <c r="D8371" s="463">
        <v>0</v>
      </c>
    </row>
    <row r="8372" spans="1:4">
      <c r="A8372" s="462">
        <v>103121</v>
      </c>
      <c r="B8372" s="276" t="s">
        <v>8332</v>
      </c>
      <c r="C8372" s="462" t="s">
        <v>27</v>
      </c>
      <c r="D8372" s="463">
        <v>0</v>
      </c>
    </row>
    <row r="8373" spans="1:4">
      <c r="A8373" s="462">
        <v>103122</v>
      </c>
      <c r="B8373" s="276" t="s">
        <v>8333</v>
      </c>
      <c r="C8373" s="462" t="s">
        <v>27</v>
      </c>
      <c r="D8373" s="463">
        <v>2918.18</v>
      </c>
    </row>
    <row r="8374" spans="1:4">
      <c r="A8374" s="462">
        <v>103123</v>
      </c>
      <c r="B8374" s="276" t="s">
        <v>8334</v>
      </c>
      <c r="C8374" s="462" t="s">
        <v>27</v>
      </c>
      <c r="D8374" s="463">
        <v>74.010000000000005</v>
      </c>
    </row>
    <row r="8375" spans="1:4">
      <c r="A8375" s="462">
        <v>103124</v>
      </c>
      <c r="B8375" s="276" t="s">
        <v>8335</v>
      </c>
      <c r="C8375" s="462" t="s">
        <v>30</v>
      </c>
      <c r="D8375" s="463">
        <v>0</v>
      </c>
    </row>
    <row r="8376" spans="1:4">
      <c r="A8376" s="462">
        <v>103125</v>
      </c>
      <c r="B8376" s="276" t="s">
        <v>8336</v>
      </c>
      <c r="C8376" s="462" t="s">
        <v>27</v>
      </c>
      <c r="D8376" s="463">
        <v>0</v>
      </c>
    </row>
    <row r="8377" spans="1:4">
      <c r="A8377" s="462">
        <v>103126</v>
      </c>
      <c r="B8377" s="276" t="s">
        <v>8337</v>
      </c>
      <c r="C8377" s="462" t="s">
        <v>27</v>
      </c>
      <c r="D8377" s="463">
        <v>1736.12</v>
      </c>
    </row>
    <row r="8378" spans="1:4">
      <c r="A8378" s="462">
        <v>103127</v>
      </c>
      <c r="B8378" s="276" t="s">
        <v>8338</v>
      </c>
      <c r="C8378" s="462" t="s">
        <v>27</v>
      </c>
      <c r="D8378" s="463">
        <v>0</v>
      </c>
    </row>
    <row r="8379" spans="1:4">
      <c r="A8379" s="462">
        <v>103141</v>
      </c>
      <c r="B8379" s="276" t="s">
        <v>8339</v>
      </c>
      <c r="C8379" s="462" t="s">
        <v>32</v>
      </c>
      <c r="D8379" s="463">
        <v>6487</v>
      </c>
    </row>
    <row r="8380" spans="1:4">
      <c r="A8380" s="462">
        <v>103142</v>
      </c>
      <c r="B8380" s="276" t="s">
        <v>8340</v>
      </c>
      <c r="C8380" s="462" t="s">
        <v>44</v>
      </c>
      <c r="D8380" s="463">
        <v>99895</v>
      </c>
    </row>
    <row r="8381" spans="1:4">
      <c r="A8381" s="462">
        <v>103143</v>
      </c>
      <c r="B8381" s="276" t="s">
        <v>8341</v>
      </c>
      <c r="C8381" s="462" t="s">
        <v>27</v>
      </c>
      <c r="D8381" s="463">
        <v>56036.01</v>
      </c>
    </row>
    <row r="8382" spans="1:4">
      <c r="A8382" s="462">
        <v>103144</v>
      </c>
      <c r="B8382" s="276" t="s">
        <v>8342</v>
      </c>
      <c r="C8382" s="462" t="s">
        <v>30</v>
      </c>
      <c r="D8382" s="463">
        <v>21420</v>
      </c>
    </row>
    <row r="8383" spans="1:4">
      <c r="A8383" s="462">
        <v>103145</v>
      </c>
      <c r="B8383" s="276" t="s">
        <v>8343</v>
      </c>
      <c r="C8383" s="462" t="s">
        <v>44</v>
      </c>
      <c r="D8383" s="463">
        <v>0</v>
      </c>
    </row>
    <row r="8384" spans="1:4">
      <c r="A8384" s="462">
        <v>103146</v>
      </c>
      <c r="B8384" s="276" t="s">
        <v>8344</v>
      </c>
      <c r="C8384" s="462" t="s">
        <v>27</v>
      </c>
      <c r="D8384" s="463">
        <v>14118.02</v>
      </c>
    </row>
    <row r="8385" spans="1:4">
      <c r="A8385" s="462">
        <v>103147</v>
      </c>
      <c r="B8385" s="276" t="s">
        <v>8345</v>
      </c>
      <c r="C8385" s="462" t="s">
        <v>30</v>
      </c>
      <c r="D8385" s="463">
        <v>0</v>
      </c>
    </row>
    <row r="8386" spans="1:4">
      <c r="A8386" s="462">
        <v>103148</v>
      </c>
      <c r="B8386" s="276" t="s">
        <v>8346</v>
      </c>
      <c r="C8386" s="462" t="s">
        <v>27</v>
      </c>
      <c r="D8386" s="463">
        <v>65787.48</v>
      </c>
    </row>
    <row r="8387" spans="1:4">
      <c r="A8387" s="462">
        <v>103150</v>
      </c>
      <c r="B8387" s="276" t="s">
        <v>8347</v>
      </c>
      <c r="C8387" s="462" t="s">
        <v>985</v>
      </c>
      <c r="D8387" s="463">
        <v>43193</v>
      </c>
    </row>
    <row r="8388" spans="1:4">
      <c r="A8388" s="462">
        <v>103151</v>
      </c>
      <c r="B8388" s="276" t="s">
        <v>8348</v>
      </c>
      <c r="C8388" s="462" t="s">
        <v>985</v>
      </c>
      <c r="D8388" s="463">
        <v>0</v>
      </c>
    </row>
    <row r="8389" spans="1:4">
      <c r="A8389" s="462">
        <v>103152</v>
      </c>
      <c r="B8389" s="276" t="s">
        <v>8349</v>
      </c>
      <c r="C8389" s="462" t="s">
        <v>253</v>
      </c>
      <c r="D8389" s="463">
        <v>42138.99</v>
      </c>
    </row>
    <row r="8390" spans="1:4">
      <c r="A8390" s="462">
        <v>103154</v>
      </c>
      <c r="B8390" s="276" t="s">
        <v>8350</v>
      </c>
      <c r="C8390" s="462" t="s">
        <v>27</v>
      </c>
      <c r="D8390" s="463">
        <v>78908</v>
      </c>
    </row>
    <row r="8391" spans="1:4">
      <c r="A8391" s="462">
        <v>103155</v>
      </c>
      <c r="B8391" s="276" t="s">
        <v>8351</v>
      </c>
      <c r="C8391" s="462" t="s">
        <v>27</v>
      </c>
      <c r="D8391" s="463">
        <v>18009.939999999999</v>
      </c>
    </row>
    <row r="8392" spans="1:4">
      <c r="A8392" s="462">
        <v>103158</v>
      </c>
      <c r="B8392" s="276" t="s">
        <v>8352</v>
      </c>
      <c r="C8392" s="462" t="s">
        <v>30</v>
      </c>
      <c r="D8392" s="463">
        <v>0</v>
      </c>
    </row>
    <row r="8393" spans="1:4">
      <c r="A8393" s="462">
        <v>103159</v>
      </c>
      <c r="B8393" s="276" t="s">
        <v>8353</v>
      </c>
      <c r="C8393" s="462" t="s">
        <v>30</v>
      </c>
      <c r="D8393" s="463">
        <v>0</v>
      </c>
    </row>
    <row r="8394" spans="1:4">
      <c r="A8394" s="462">
        <v>103161</v>
      </c>
      <c r="B8394" s="276" t="s">
        <v>8354</v>
      </c>
      <c r="C8394" s="462" t="s">
        <v>30</v>
      </c>
      <c r="D8394" s="463">
        <v>0</v>
      </c>
    </row>
    <row r="8395" spans="1:4">
      <c r="A8395" s="462">
        <v>103162</v>
      </c>
      <c r="B8395" s="276" t="s">
        <v>8355</v>
      </c>
      <c r="C8395" s="462" t="s">
        <v>30</v>
      </c>
      <c r="D8395" s="463">
        <v>0</v>
      </c>
    </row>
    <row r="8396" spans="1:4">
      <c r="A8396" s="462">
        <v>103163</v>
      </c>
      <c r="B8396" s="276" t="s">
        <v>8356</v>
      </c>
      <c r="C8396" s="462" t="s">
        <v>27</v>
      </c>
      <c r="D8396" s="463">
        <v>0</v>
      </c>
    </row>
    <row r="8397" spans="1:4">
      <c r="A8397" s="462">
        <v>103164</v>
      </c>
      <c r="B8397" s="276" t="s">
        <v>8357</v>
      </c>
      <c r="C8397" s="462" t="s">
        <v>27</v>
      </c>
      <c r="D8397" s="463">
        <v>0</v>
      </c>
    </row>
    <row r="8398" spans="1:4">
      <c r="A8398" s="462">
        <v>103165</v>
      </c>
      <c r="B8398" s="276" t="s">
        <v>8358</v>
      </c>
      <c r="C8398" s="462" t="s">
        <v>32</v>
      </c>
      <c r="D8398" s="463">
        <v>25448</v>
      </c>
    </row>
    <row r="8399" spans="1:4">
      <c r="A8399" s="462">
        <v>103172</v>
      </c>
      <c r="B8399" s="276" t="s">
        <v>8359</v>
      </c>
      <c r="C8399" s="462" t="s">
        <v>27</v>
      </c>
      <c r="D8399" s="463">
        <v>1035133</v>
      </c>
    </row>
    <row r="8400" spans="1:4">
      <c r="A8400" s="462">
        <v>103174</v>
      </c>
      <c r="B8400" s="276" t="s">
        <v>8360</v>
      </c>
      <c r="C8400" s="462" t="s">
        <v>27</v>
      </c>
      <c r="D8400" s="463">
        <v>0</v>
      </c>
    </row>
    <row r="8401" spans="1:4">
      <c r="A8401" s="462">
        <v>103175</v>
      </c>
      <c r="B8401" s="276" t="s">
        <v>8361</v>
      </c>
      <c r="C8401" s="462" t="s">
        <v>27</v>
      </c>
      <c r="D8401" s="463">
        <v>0</v>
      </c>
    </row>
    <row r="8402" spans="1:4">
      <c r="A8402" s="462">
        <v>103177</v>
      </c>
      <c r="B8402" s="276" t="s">
        <v>645</v>
      </c>
      <c r="C8402" s="462" t="s">
        <v>32</v>
      </c>
      <c r="D8402" s="463">
        <v>0</v>
      </c>
    </row>
    <row r="8403" spans="1:4">
      <c r="A8403" s="462">
        <v>103178</v>
      </c>
      <c r="B8403" s="276" t="s">
        <v>8362</v>
      </c>
      <c r="C8403" s="462" t="s">
        <v>27</v>
      </c>
      <c r="D8403" s="463">
        <v>0</v>
      </c>
    </row>
    <row r="8404" spans="1:4">
      <c r="A8404" s="462">
        <v>103179</v>
      </c>
      <c r="B8404" s="276" t="s">
        <v>8363</v>
      </c>
      <c r="C8404" s="462" t="s">
        <v>27</v>
      </c>
      <c r="D8404" s="463">
        <v>0</v>
      </c>
    </row>
    <row r="8405" spans="1:4">
      <c r="A8405" s="462">
        <v>103182</v>
      </c>
      <c r="B8405" s="276" t="s">
        <v>8364</v>
      </c>
      <c r="C8405" s="462" t="s">
        <v>27</v>
      </c>
      <c r="D8405" s="463">
        <v>0</v>
      </c>
    </row>
    <row r="8406" spans="1:4">
      <c r="A8406" s="462">
        <v>103183</v>
      </c>
      <c r="B8406" s="276" t="s">
        <v>2269</v>
      </c>
      <c r="C8406" s="462" t="s">
        <v>27</v>
      </c>
      <c r="D8406" s="463">
        <v>0</v>
      </c>
    </row>
    <row r="8407" spans="1:4">
      <c r="A8407" s="462">
        <v>103184</v>
      </c>
      <c r="B8407" s="276" t="s">
        <v>8365</v>
      </c>
      <c r="C8407" s="462" t="s">
        <v>27</v>
      </c>
      <c r="D8407" s="463">
        <v>0</v>
      </c>
    </row>
    <row r="8408" spans="1:4">
      <c r="A8408" s="462">
        <v>103185</v>
      </c>
      <c r="B8408" s="276" t="s">
        <v>8366</v>
      </c>
      <c r="C8408" s="462" t="s">
        <v>27</v>
      </c>
      <c r="D8408" s="463">
        <v>863</v>
      </c>
    </row>
    <row r="8409" spans="1:4">
      <c r="A8409" s="462">
        <v>103186</v>
      </c>
      <c r="B8409" s="276" t="s">
        <v>8367</v>
      </c>
      <c r="C8409" s="462" t="s">
        <v>27</v>
      </c>
      <c r="D8409" s="463">
        <v>0</v>
      </c>
    </row>
    <row r="8410" spans="1:4">
      <c r="A8410" s="462">
        <v>103187</v>
      </c>
      <c r="B8410" s="276" t="s">
        <v>8368</v>
      </c>
      <c r="C8410" s="462" t="s">
        <v>253</v>
      </c>
      <c r="D8410" s="463">
        <v>0</v>
      </c>
    </row>
    <row r="8411" spans="1:4">
      <c r="A8411" s="462">
        <v>103188</v>
      </c>
      <c r="B8411" s="276" t="s">
        <v>8369</v>
      </c>
      <c r="C8411" s="462" t="s">
        <v>27</v>
      </c>
      <c r="D8411" s="463">
        <v>20208.580000000002</v>
      </c>
    </row>
    <row r="8412" spans="1:4">
      <c r="A8412" s="462">
        <v>103204</v>
      </c>
      <c r="B8412" s="276" t="s">
        <v>8370</v>
      </c>
      <c r="C8412" s="462" t="s">
        <v>27</v>
      </c>
      <c r="D8412" s="463">
        <v>0</v>
      </c>
    </row>
    <row r="8413" spans="1:4">
      <c r="A8413" s="462">
        <v>103207</v>
      </c>
      <c r="B8413" s="276" t="s">
        <v>8371</v>
      </c>
      <c r="C8413" s="462" t="s">
        <v>27</v>
      </c>
      <c r="D8413" s="463">
        <v>18638.009999999998</v>
      </c>
    </row>
    <row r="8414" spans="1:4">
      <c r="A8414" s="462">
        <v>103208</v>
      </c>
      <c r="B8414" s="276" t="s">
        <v>8372</v>
      </c>
      <c r="C8414" s="462" t="s">
        <v>27</v>
      </c>
      <c r="D8414" s="463">
        <v>1949097</v>
      </c>
    </row>
    <row r="8415" spans="1:4">
      <c r="A8415" s="462">
        <v>103210</v>
      </c>
      <c r="B8415" s="276" t="s">
        <v>8373</v>
      </c>
      <c r="C8415" s="462" t="s">
        <v>27</v>
      </c>
      <c r="D8415" s="463">
        <v>0</v>
      </c>
    </row>
    <row r="8416" spans="1:4">
      <c r="A8416" s="462">
        <v>103211</v>
      </c>
      <c r="B8416" s="276" t="s">
        <v>8374</v>
      </c>
      <c r="C8416" s="462" t="s">
        <v>27</v>
      </c>
      <c r="D8416" s="463">
        <v>0</v>
      </c>
    </row>
    <row r="8417" spans="1:4">
      <c r="A8417" s="462">
        <v>103212</v>
      </c>
      <c r="B8417" s="276" t="s">
        <v>8375</v>
      </c>
      <c r="C8417" s="462" t="s">
        <v>30</v>
      </c>
      <c r="D8417" s="463">
        <v>0</v>
      </c>
    </row>
    <row r="8418" spans="1:4">
      <c r="A8418" s="462">
        <v>103213</v>
      </c>
      <c r="B8418" s="276" t="s">
        <v>8376</v>
      </c>
      <c r="C8418" s="462" t="s">
        <v>27</v>
      </c>
      <c r="D8418" s="463">
        <v>0</v>
      </c>
    </row>
    <row r="8419" spans="1:4">
      <c r="A8419" s="462">
        <v>103214</v>
      </c>
      <c r="B8419" s="276" t="s">
        <v>8377</v>
      </c>
      <c r="C8419" s="462" t="s">
        <v>27</v>
      </c>
      <c r="D8419" s="463">
        <v>0</v>
      </c>
    </row>
    <row r="8420" spans="1:4">
      <c r="A8420" s="462">
        <v>103215</v>
      </c>
      <c r="B8420" s="276" t="s">
        <v>8378</v>
      </c>
      <c r="C8420" s="462" t="s">
        <v>27</v>
      </c>
      <c r="D8420" s="463">
        <v>1124.1099999999999</v>
      </c>
    </row>
    <row r="8421" spans="1:4">
      <c r="A8421" s="462">
        <v>103216</v>
      </c>
      <c r="B8421" s="276" t="s">
        <v>8379</v>
      </c>
      <c r="C8421" s="462" t="s">
        <v>27</v>
      </c>
      <c r="D8421" s="463">
        <v>7181</v>
      </c>
    </row>
    <row r="8422" spans="1:4">
      <c r="A8422" s="462">
        <v>103217</v>
      </c>
      <c r="B8422" s="276" t="s">
        <v>8380</v>
      </c>
      <c r="C8422" s="462" t="s">
        <v>27</v>
      </c>
      <c r="D8422" s="463">
        <v>0</v>
      </c>
    </row>
    <row r="8423" spans="1:4">
      <c r="A8423" s="462">
        <v>103219</v>
      </c>
      <c r="B8423" s="276" t="s">
        <v>8381</v>
      </c>
      <c r="C8423" s="462" t="s">
        <v>32</v>
      </c>
      <c r="D8423" s="463">
        <v>6654.73</v>
      </c>
    </row>
    <row r="8424" spans="1:4">
      <c r="A8424" s="462">
        <v>103220</v>
      </c>
      <c r="B8424" s="276" t="s">
        <v>8382</v>
      </c>
      <c r="C8424" s="462" t="s">
        <v>27</v>
      </c>
      <c r="D8424" s="463">
        <v>0</v>
      </c>
    </row>
    <row r="8425" spans="1:4">
      <c r="A8425" s="462">
        <v>103222</v>
      </c>
      <c r="B8425" s="276" t="s">
        <v>8383</v>
      </c>
      <c r="C8425" s="462" t="s">
        <v>27</v>
      </c>
      <c r="D8425" s="463">
        <v>0</v>
      </c>
    </row>
    <row r="8426" spans="1:4">
      <c r="A8426" s="462">
        <v>103223</v>
      </c>
      <c r="B8426" s="276" t="s">
        <v>8384</v>
      </c>
      <c r="C8426" s="462" t="s">
        <v>27</v>
      </c>
      <c r="D8426" s="463">
        <v>132377.78</v>
      </c>
    </row>
    <row r="8427" spans="1:4">
      <c r="A8427" s="462">
        <v>103224</v>
      </c>
      <c r="B8427" s="276" t="s">
        <v>8385</v>
      </c>
      <c r="C8427" s="462" t="s">
        <v>27</v>
      </c>
      <c r="D8427" s="463">
        <v>0</v>
      </c>
    </row>
    <row r="8428" spans="1:4">
      <c r="A8428" s="462">
        <v>103225</v>
      </c>
      <c r="B8428" s="276" t="s">
        <v>8386</v>
      </c>
      <c r="C8428" s="462" t="s">
        <v>27</v>
      </c>
      <c r="D8428" s="463">
        <v>0</v>
      </c>
    </row>
    <row r="8429" spans="1:4">
      <c r="A8429" s="462">
        <v>103226</v>
      </c>
      <c r="B8429" s="276" t="s">
        <v>8387</v>
      </c>
      <c r="C8429" s="462" t="s">
        <v>27</v>
      </c>
      <c r="D8429" s="463">
        <v>0</v>
      </c>
    </row>
    <row r="8430" spans="1:4">
      <c r="A8430" s="462">
        <v>103228</v>
      </c>
      <c r="B8430" s="276" t="s">
        <v>8388</v>
      </c>
      <c r="C8430" s="462" t="s">
        <v>27</v>
      </c>
      <c r="D8430" s="463">
        <v>2809.59</v>
      </c>
    </row>
    <row r="8431" spans="1:4">
      <c r="A8431" s="462">
        <v>103230</v>
      </c>
      <c r="B8431" s="276" t="s">
        <v>8389</v>
      </c>
      <c r="C8431" s="462" t="s">
        <v>27</v>
      </c>
      <c r="D8431" s="463">
        <v>47</v>
      </c>
    </row>
    <row r="8432" spans="1:4">
      <c r="A8432" s="462">
        <v>103231</v>
      </c>
      <c r="B8432" s="276" t="s">
        <v>8390</v>
      </c>
      <c r="C8432" s="462" t="s">
        <v>27</v>
      </c>
      <c r="D8432" s="463">
        <v>0</v>
      </c>
    </row>
    <row r="8433" spans="1:4">
      <c r="A8433" s="462">
        <v>103232</v>
      </c>
      <c r="B8433" s="276" t="s">
        <v>8391</v>
      </c>
      <c r="C8433" s="462" t="s">
        <v>30</v>
      </c>
      <c r="D8433" s="463">
        <v>0</v>
      </c>
    </row>
    <row r="8434" spans="1:4">
      <c r="A8434" s="462">
        <v>103233</v>
      </c>
      <c r="B8434" s="276" t="s">
        <v>8392</v>
      </c>
      <c r="C8434" s="462" t="s">
        <v>27</v>
      </c>
      <c r="D8434" s="463">
        <v>116715</v>
      </c>
    </row>
    <row r="8435" spans="1:4">
      <c r="A8435" s="462">
        <v>103234</v>
      </c>
      <c r="B8435" s="276" t="s">
        <v>8393</v>
      </c>
      <c r="C8435" s="462" t="s">
        <v>27</v>
      </c>
      <c r="D8435" s="463">
        <v>0</v>
      </c>
    </row>
    <row r="8436" spans="1:4">
      <c r="A8436" s="462">
        <v>103235</v>
      </c>
      <c r="B8436" s="276" t="s">
        <v>8394</v>
      </c>
      <c r="C8436" s="462" t="s">
        <v>27</v>
      </c>
      <c r="D8436" s="463">
        <v>0</v>
      </c>
    </row>
    <row r="8437" spans="1:4">
      <c r="A8437" s="462">
        <v>103237</v>
      </c>
      <c r="B8437" s="276" t="s">
        <v>8395</v>
      </c>
      <c r="C8437" s="462" t="s">
        <v>27</v>
      </c>
      <c r="D8437" s="463">
        <v>0</v>
      </c>
    </row>
    <row r="8438" spans="1:4">
      <c r="A8438" s="462">
        <v>103238</v>
      </c>
      <c r="B8438" s="276" t="s">
        <v>8396</v>
      </c>
      <c r="C8438" s="462" t="s">
        <v>27</v>
      </c>
      <c r="D8438" s="463">
        <v>145587.74</v>
      </c>
    </row>
    <row r="8439" spans="1:4">
      <c r="A8439" s="462">
        <v>103239</v>
      </c>
      <c r="B8439" s="276" t="s">
        <v>8397</v>
      </c>
      <c r="C8439" s="462" t="s">
        <v>27</v>
      </c>
      <c r="D8439" s="463">
        <v>3957</v>
      </c>
    </row>
    <row r="8440" spans="1:4">
      <c r="A8440" s="462">
        <v>103240</v>
      </c>
      <c r="B8440" s="276" t="s">
        <v>8398</v>
      </c>
      <c r="C8440" s="462" t="s">
        <v>27</v>
      </c>
      <c r="D8440" s="463">
        <v>0</v>
      </c>
    </row>
    <row r="8441" spans="1:4">
      <c r="A8441" s="462">
        <v>103241</v>
      </c>
      <c r="B8441" s="276" t="s">
        <v>8399</v>
      </c>
      <c r="C8441" s="462" t="s">
        <v>27</v>
      </c>
      <c r="D8441" s="463">
        <v>3419</v>
      </c>
    </row>
    <row r="8442" spans="1:4">
      <c r="A8442" s="462">
        <v>103242</v>
      </c>
      <c r="B8442" s="276" t="s">
        <v>8400</v>
      </c>
      <c r="C8442" s="462" t="s">
        <v>27</v>
      </c>
      <c r="D8442" s="463">
        <v>0</v>
      </c>
    </row>
    <row r="8443" spans="1:4">
      <c r="A8443" s="462">
        <v>103243</v>
      </c>
      <c r="B8443" s="276" t="s">
        <v>8401</v>
      </c>
      <c r="C8443" s="462" t="s">
        <v>27</v>
      </c>
      <c r="D8443" s="463">
        <v>0</v>
      </c>
    </row>
    <row r="8444" spans="1:4">
      <c r="A8444" s="462">
        <v>103245</v>
      </c>
      <c r="B8444" s="276" t="s">
        <v>8402</v>
      </c>
      <c r="C8444" s="462" t="s">
        <v>27</v>
      </c>
      <c r="D8444" s="463">
        <v>26105.9</v>
      </c>
    </row>
    <row r="8445" spans="1:4">
      <c r="A8445" s="462">
        <v>103247</v>
      </c>
      <c r="B8445" s="276" t="s">
        <v>8403</v>
      </c>
      <c r="C8445" s="462" t="s">
        <v>27</v>
      </c>
      <c r="D8445" s="463">
        <v>7224</v>
      </c>
    </row>
    <row r="8446" spans="1:4">
      <c r="A8446" s="462">
        <v>103248</v>
      </c>
      <c r="B8446" s="276" t="s">
        <v>8404</v>
      </c>
      <c r="C8446" s="462" t="s">
        <v>27</v>
      </c>
      <c r="D8446" s="463">
        <v>0</v>
      </c>
    </row>
    <row r="8447" spans="1:4">
      <c r="A8447" s="462">
        <v>103249</v>
      </c>
      <c r="B8447" s="276" t="s">
        <v>8405</v>
      </c>
      <c r="C8447" s="462" t="s">
        <v>27</v>
      </c>
      <c r="D8447" s="463">
        <v>6788</v>
      </c>
    </row>
    <row r="8448" spans="1:4">
      <c r="A8448" s="462">
        <v>103250</v>
      </c>
      <c r="B8448" s="276" t="s">
        <v>8406</v>
      </c>
      <c r="C8448" s="462" t="s">
        <v>27</v>
      </c>
      <c r="D8448" s="463">
        <v>3836.33</v>
      </c>
    </row>
    <row r="8449" spans="1:4">
      <c r="A8449" s="462">
        <v>103251</v>
      </c>
      <c r="B8449" s="276" t="s">
        <v>8407</v>
      </c>
      <c r="C8449" s="462" t="s">
        <v>27</v>
      </c>
      <c r="D8449" s="463">
        <v>11781.56</v>
      </c>
    </row>
    <row r="8450" spans="1:4">
      <c r="A8450" s="462">
        <v>103252</v>
      </c>
      <c r="B8450" s="276" t="s">
        <v>8408</v>
      </c>
      <c r="C8450" s="462" t="s">
        <v>27</v>
      </c>
      <c r="D8450" s="463">
        <v>0</v>
      </c>
    </row>
    <row r="8451" spans="1:4">
      <c r="A8451" s="462">
        <v>103256</v>
      </c>
      <c r="B8451" s="276" t="s">
        <v>8409</v>
      </c>
      <c r="C8451" s="462" t="s">
        <v>30</v>
      </c>
      <c r="D8451" s="463">
        <v>0</v>
      </c>
    </row>
    <row r="8452" spans="1:4">
      <c r="A8452" s="462">
        <v>103258</v>
      </c>
      <c r="B8452" s="276" t="s">
        <v>8410</v>
      </c>
      <c r="C8452" s="462" t="s">
        <v>27</v>
      </c>
      <c r="D8452" s="463">
        <v>197</v>
      </c>
    </row>
    <row r="8453" spans="1:4">
      <c r="A8453" s="462">
        <v>103261</v>
      </c>
      <c r="B8453" s="276" t="s">
        <v>8411</v>
      </c>
      <c r="C8453" s="462" t="s">
        <v>27</v>
      </c>
      <c r="D8453" s="463">
        <v>5965.98</v>
      </c>
    </row>
    <row r="8454" spans="1:4">
      <c r="A8454" s="462">
        <v>103262</v>
      </c>
      <c r="B8454" s="276" t="s">
        <v>8412</v>
      </c>
      <c r="C8454" s="462" t="s">
        <v>27</v>
      </c>
      <c r="D8454" s="463">
        <v>16332.78</v>
      </c>
    </row>
    <row r="8455" spans="1:4">
      <c r="A8455" s="462">
        <v>103263</v>
      </c>
      <c r="B8455" s="276" t="s">
        <v>8413</v>
      </c>
      <c r="C8455" s="462" t="s">
        <v>27</v>
      </c>
      <c r="D8455" s="463">
        <v>0</v>
      </c>
    </row>
    <row r="8456" spans="1:4">
      <c r="A8456" s="462">
        <v>103264</v>
      </c>
      <c r="B8456" s="276" t="s">
        <v>8414</v>
      </c>
      <c r="C8456" s="462" t="s">
        <v>27</v>
      </c>
      <c r="D8456" s="463">
        <v>257</v>
      </c>
    </row>
    <row r="8457" spans="1:4">
      <c r="A8457" s="462">
        <v>103265</v>
      </c>
      <c r="B8457" s="276" t="s">
        <v>8415</v>
      </c>
      <c r="C8457" s="462" t="s">
        <v>60</v>
      </c>
      <c r="D8457" s="463">
        <v>10105</v>
      </c>
    </row>
    <row r="8458" spans="1:4">
      <c r="A8458" s="462">
        <v>103266</v>
      </c>
      <c r="B8458" s="276" t="s">
        <v>8416</v>
      </c>
      <c r="C8458" s="462" t="s">
        <v>253</v>
      </c>
      <c r="D8458" s="463">
        <v>18217</v>
      </c>
    </row>
    <row r="8459" spans="1:4">
      <c r="A8459" s="462">
        <v>103267</v>
      </c>
      <c r="B8459" s="276" t="s">
        <v>8417</v>
      </c>
      <c r="C8459" s="462" t="s">
        <v>44</v>
      </c>
      <c r="D8459" s="463">
        <v>0</v>
      </c>
    </row>
    <row r="8460" spans="1:4">
      <c r="A8460" s="462">
        <v>103268</v>
      </c>
      <c r="B8460" s="276" t="s">
        <v>8418</v>
      </c>
      <c r="C8460" s="462" t="s">
        <v>27</v>
      </c>
      <c r="D8460" s="463">
        <v>55421</v>
      </c>
    </row>
    <row r="8461" spans="1:4">
      <c r="A8461" s="462">
        <v>103269</v>
      </c>
      <c r="B8461" s="276" t="s">
        <v>8419</v>
      </c>
      <c r="C8461" s="462" t="s">
        <v>27</v>
      </c>
      <c r="D8461" s="463">
        <v>4645</v>
      </c>
    </row>
    <row r="8462" spans="1:4">
      <c r="A8462" s="462">
        <v>103270</v>
      </c>
      <c r="B8462" s="276" t="s">
        <v>8420</v>
      </c>
      <c r="C8462" s="462" t="s">
        <v>27</v>
      </c>
      <c r="D8462" s="463">
        <v>4588</v>
      </c>
    </row>
    <row r="8463" spans="1:4">
      <c r="A8463" s="462">
        <v>103271</v>
      </c>
      <c r="B8463" s="276" t="s">
        <v>8421</v>
      </c>
      <c r="C8463" s="462" t="s">
        <v>27</v>
      </c>
      <c r="D8463" s="463">
        <v>2517</v>
      </c>
    </row>
    <row r="8464" spans="1:4">
      <c r="A8464" s="462">
        <v>103272</v>
      </c>
      <c r="B8464" s="276" t="s">
        <v>8422</v>
      </c>
      <c r="C8464" s="462" t="s">
        <v>27</v>
      </c>
      <c r="D8464" s="463">
        <v>0</v>
      </c>
    </row>
    <row r="8465" spans="1:4">
      <c r="A8465" s="462">
        <v>103273</v>
      </c>
      <c r="B8465" s="276" t="s">
        <v>8423</v>
      </c>
      <c r="C8465" s="462" t="s">
        <v>44</v>
      </c>
      <c r="D8465" s="463">
        <v>0</v>
      </c>
    </row>
    <row r="8466" spans="1:4">
      <c r="A8466" s="462">
        <v>103274</v>
      </c>
      <c r="B8466" s="276" t="s">
        <v>8424</v>
      </c>
      <c r="C8466" s="462" t="s">
        <v>27</v>
      </c>
      <c r="D8466" s="463">
        <v>480233.77</v>
      </c>
    </row>
    <row r="8467" spans="1:4">
      <c r="A8467" s="462">
        <v>103275</v>
      </c>
      <c r="B8467" s="276" t="s">
        <v>8425</v>
      </c>
      <c r="C8467" s="462" t="s">
        <v>27</v>
      </c>
      <c r="D8467" s="463">
        <v>0</v>
      </c>
    </row>
    <row r="8468" spans="1:4">
      <c r="A8468" s="462">
        <v>103276</v>
      </c>
      <c r="B8468" s="276" t="s">
        <v>8426</v>
      </c>
      <c r="C8468" s="462" t="s">
        <v>27</v>
      </c>
      <c r="D8468" s="463">
        <v>62399.99</v>
      </c>
    </row>
    <row r="8469" spans="1:4">
      <c r="A8469" s="462">
        <v>103277</v>
      </c>
      <c r="B8469" s="276" t="s">
        <v>8427</v>
      </c>
      <c r="C8469" s="462" t="s">
        <v>27</v>
      </c>
      <c r="D8469" s="463">
        <v>0</v>
      </c>
    </row>
    <row r="8470" spans="1:4">
      <c r="A8470" s="462">
        <v>103278</v>
      </c>
      <c r="B8470" s="276" t="s">
        <v>8428</v>
      </c>
      <c r="C8470" s="462" t="s">
        <v>27</v>
      </c>
      <c r="D8470" s="463">
        <v>0</v>
      </c>
    </row>
    <row r="8471" spans="1:4">
      <c r="A8471" s="462">
        <v>103283</v>
      </c>
      <c r="B8471" s="276" t="s">
        <v>8429</v>
      </c>
      <c r="C8471" s="462" t="s">
        <v>27</v>
      </c>
      <c r="D8471" s="463">
        <v>0</v>
      </c>
    </row>
    <row r="8472" spans="1:4">
      <c r="A8472" s="462">
        <v>103286</v>
      </c>
      <c r="B8472" s="276" t="s">
        <v>8430</v>
      </c>
      <c r="C8472" s="462" t="s">
        <v>27</v>
      </c>
      <c r="D8472" s="463">
        <v>0</v>
      </c>
    </row>
    <row r="8473" spans="1:4">
      <c r="A8473" s="462">
        <v>103287</v>
      </c>
      <c r="B8473" s="276" t="s">
        <v>8431</v>
      </c>
      <c r="C8473" s="462" t="s">
        <v>27</v>
      </c>
      <c r="D8473" s="463">
        <v>0</v>
      </c>
    </row>
    <row r="8474" spans="1:4">
      <c r="A8474" s="462">
        <v>103288</v>
      </c>
      <c r="B8474" s="276" t="s">
        <v>8432</v>
      </c>
      <c r="C8474" s="462" t="s">
        <v>27</v>
      </c>
      <c r="D8474" s="463">
        <v>0</v>
      </c>
    </row>
    <row r="8475" spans="1:4">
      <c r="A8475" s="462">
        <v>103289</v>
      </c>
      <c r="B8475" s="276" t="s">
        <v>8433</v>
      </c>
      <c r="C8475" s="462" t="s">
        <v>27</v>
      </c>
      <c r="D8475" s="463">
        <v>1800000</v>
      </c>
    </row>
    <row r="8476" spans="1:4">
      <c r="A8476" s="462">
        <v>103290</v>
      </c>
      <c r="B8476" s="276" t="s">
        <v>8434</v>
      </c>
      <c r="C8476" s="462" t="s">
        <v>27</v>
      </c>
      <c r="D8476" s="463">
        <v>20085</v>
      </c>
    </row>
    <row r="8477" spans="1:4">
      <c r="A8477" s="462">
        <v>103291</v>
      </c>
      <c r="B8477" s="276" t="s">
        <v>8435</v>
      </c>
      <c r="C8477" s="462" t="s">
        <v>27</v>
      </c>
      <c r="D8477" s="463">
        <v>0</v>
      </c>
    </row>
    <row r="8478" spans="1:4">
      <c r="A8478" s="462">
        <v>103294</v>
      </c>
      <c r="B8478" s="276" t="s">
        <v>8436</v>
      </c>
      <c r="C8478" s="462" t="s">
        <v>27</v>
      </c>
      <c r="D8478" s="463">
        <v>0</v>
      </c>
    </row>
    <row r="8479" spans="1:4">
      <c r="A8479" s="462">
        <v>103295</v>
      </c>
      <c r="B8479" s="276" t="s">
        <v>8437</v>
      </c>
      <c r="C8479" s="462" t="s">
        <v>27</v>
      </c>
      <c r="D8479" s="463">
        <v>0</v>
      </c>
    </row>
    <row r="8480" spans="1:4">
      <c r="A8480" s="462">
        <v>103296</v>
      </c>
      <c r="B8480" s="276" t="s">
        <v>8438</v>
      </c>
      <c r="C8480" s="462" t="s">
        <v>27</v>
      </c>
      <c r="D8480" s="463">
        <v>2279.15</v>
      </c>
    </row>
    <row r="8481" spans="1:4">
      <c r="A8481" s="462">
        <v>103298</v>
      </c>
      <c r="B8481" s="276" t="s">
        <v>8439</v>
      </c>
      <c r="C8481" s="462" t="s">
        <v>27</v>
      </c>
      <c r="D8481" s="463">
        <v>0</v>
      </c>
    </row>
    <row r="8482" spans="1:4">
      <c r="A8482" s="462">
        <v>103299</v>
      </c>
      <c r="B8482" s="276" t="s">
        <v>8440</v>
      </c>
      <c r="C8482" s="462" t="s">
        <v>27</v>
      </c>
      <c r="D8482" s="463">
        <v>0</v>
      </c>
    </row>
    <row r="8483" spans="1:4">
      <c r="A8483" s="462">
        <v>103300</v>
      </c>
      <c r="B8483" s="276" t="s">
        <v>8441</v>
      </c>
      <c r="C8483" s="462" t="s">
        <v>27</v>
      </c>
      <c r="D8483" s="463">
        <v>0</v>
      </c>
    </row>
    <row r="8484" spans="1:4">
      <c r="A8484" s="462">
        <v>103301</v>
      </c>
      <c r="B8484" s="276" t="s">
        <v>8442</v>
      </c>
      <c r="C8484" s="462" t="s">
        <v>27</v>
      </c>
      <c r="D8484" s="463">
        <v>0</v>
      </c>
    </row>
    <row r="8485" spans="1:4">
      <c r="A8485" s="462">
        <v>103305</v>
      </c>
      <c r="B8485" s="276" t="s">
        <v>8443</v>
      </c>
      <c r="C8485" s="462" t="s">
        <v>30</v>
      </c>
      <c r="D8485" s="463">
        <v>0</v>
      </c>
    </row>
    <row r="8486" spans="1:4">
      <c r="A8486" s="462">
        <v>103306</v>
      </c>
      <c r="B8486" s="276" t="s">
        <v>8444</v>
      </c>
      <c r="C8486" s="462" t="s">
        <v>27</v>
      </c>
      <c r="D8486" s="463">
        <v>0</v>
      </c>
    </row>
    <row r="8487" spans="1:4">
      <c r="A8487" s="462">
        <v>103307</v>
      </c>
      <c r="B8487" s="276" t="s">
        <v>8445</v>
      </c>
      <c r="C8487" s="462" t="s">
        <v>27</v>
      </c>
      <c r="D8487" s="463">
        <v>0</v>
      </c>
    </row>
    <row r="8488" spans="1:4">
      <c r="A8488" s="462">
        <v>103308</v>
      </c>
      <c r="B8488" s="276" t="s">
        <v>8446</v>
      </c>
      <c r="C8488" s="462" t="s">
        <v>27</v>
      </c>
      <c r="D8488" s="463">
        <v>0</v>
      </c>
    </row>
    <row r="8489" spans="1:4">
      <c r="A8489" s="462">
        <v>103309</v>
      </c>
      <c r="B8489" s="276" t="s">
        <v>8447</v>
      </c>
      <c r="C8489" s="462" t="s">
        <v>30</v>
      </c>
      <c r="D8489" s="463">
        <v>28254</v>
      </c>
    </row>
    <row r="8490" spans="1:4">
      <c r="A8490" s="462">
        <v>103310</v>
      </c>
      <c r="B8490" s="276" t="s">
        <v>8448</v>
      </c>
      <c r="C8490" s="462" t="s">
        <v>83</v>
      </c>
      <c r="D8490" s="463">
        <v>85316</v>
      </c>
    </row>
    <row r="8491" spans="1:4">
      <c r="A8491" s="462">
        <v>103311</v>
      </c>
      <c r="B8491" s="276" t="s">
        <v>8449</v>
      </c>
      <c r="C8491" s="462" t="s">
        <v>211</v>
      </c>
      <c r="D8491" s="463">
        <v>0</v>
      </c>
    </row>
    <row r="8492" spans="1:4">
      <c r="A8492" s="462">
        <v>103312</v>
      </c>
      <c r="B8492" s="276" t="s">
        <v>8450</v>
      </c>
      <c r="C8492" s="462" t="s">
        <v>27</v>
      </c>
      <c r="D8492" s="463">
        <v>0</v>
      </c>
    </row>
    <row r="8493" spans="1:4">
      <c r="A8493" s="462">
        <v>103313</v>
      </c>
      <c r="B8493" s="276" t="s">
        <v>8451</v>
      </c>
      <c r="C8493" s="462" t="s">
        <v>44</v>
      </c>
      <c r="D8493" s="463">
        <v>0</v>
      </c>
    </row>
    <row r="8494" spans="1:4">
      <c r="A8494" s="462">
        <v>103314</v>
      </c>
      <c r="B8494" s="276" t="s">
        <v>8452</v>
      </c>
      <c r="C8494" s="462" t="s">
        <v>253</v>
      </c>
      <c r="D8494" s="463">
        <v>62567</v>
      </c>
    </row>
    <row r="8495" spans="1:4">
      <c r="A8495" s="462">
        <v>103315</v>
      </c>
      <c r="B8495" s="276" t="s">
        <v>8453</v>
      </c>
      <c r="C8495" s="462" t="s">
        <v>44</v>
      </c>
      <c r="D8495" s="463">
        <v>0</v>
      </c>
    </row>
    <row r="8496" spans="1:4">
      <c r="A8496" s="462">
        <v>103316</v>
      </c>
      <c r="B8496" s="276" t="s">
        <v>8454</v>
      </c>
      <c r="C8496" s="462" t="s">
        <v>27</v>
      </c>
      <c r="D8496" s="463">
        <v>0</v>
      </c>
    </row>
    <row r="8497" spans="1:4">
      <c r="A8497" s="462">
        <v>103317</v>
      </c>
      <c r="B8497" s="276" t="s">
        <v>8455</v>
      </c>
      <c r="C8497" s="462" t="s">
        <v>27</v>
      </c>
      <c r="D8497" s="463">
        <v>0</v>
      </c>
    </row>
    <row r="8498" spans="1:4">
      <c r="A8498" s="462">
        <v>103318</v>
      </c>
      <c r="B8498" s="276" t="s">
        <v>8456</v>
      </c>
      <c r="C8498" s="462" t="s">
        <v>27</v>
      </c>
      <c r="D8498" s="463">
        <v>0</v>
      </c>
    </row>
    <row r="8499" spans="1:4">
      <c r="A8499" s="462">
        <v>103320</v>
      </c>
      <c r="B8499" s="276" t="s">
        <v>8457</v>
      </c>
      <c r="C8499" s="462" t="s">
        <v>27</v>
      </c>
      <c r="D8499" s="463">
        <v>0</v>
      </c>
    </row>
    <row r="8500" spans="1:4">
      <c r="A8500" s="462">
        <v>103321</v>
      </c>
      <c r="B8500" s="276" t="s">
        <v>8458</v>
      </c>
      <c r="C8500" s="462" t="s">
        <v>27</v>
      </c>
      <c r="D8500" s="463">
        <v>0</v>
      </c>
    </row>
    <row r="8501" spans="1:4">
      <c r="A8501" s="462">
        <v>103322</v>
      </c>
      <c r="B8501" s="276" t="s">
        <v>8459</v>
      </c>
      <c r="C8501" s="462" t="s">
        <v>30</v>
      </c>
      <c r="D8501" s="463">
        <v>6993</v>
      </c>
    </row>
    <row r="8502" spans="1:4">
      <c r="A8502" s="462">
        <v>103323</v>
      </c>
      <c r="B8502" s="276" t="s">
        <v>8460</v>
      </c>
      <c r="C8502" s="462" t="s">
        <v>27</v>
      </c>
      <c r="D8502" s="463">
        <v>7020</v>
      </c>
    </row>
    <row r="8503" spans="1:4">
      <c r="A8503" s="462">
        <v>103324</v>
      </c>
      <c r="B8503" s="276" t="s">
        <v>8461</v>
      </c>
      <c r="C8503" s="462" t="s">
        <v>27</v>
      </c>
      <c r="D8503" s="463">
        <v>0</v>
      </c>
    </row>
    <row r="8504" spans="1:4">
      <c r="A8504" s="462">
        <v>103326</v>
      </c>
      <c r="B8504" s="276" t="s">
        <v>8462</v>
      </c>
      <c r="C8504" s="462" t="s">
        <v>27</v>
      </c>
      <c r="D8504" s="463">
        <v>3384</v>
      </c>
    </row>
    <row r="8505" spans="1:4">
      <c r="A8505" s="462">
        <v>103327</v>
      </c>
      <c r="B8505" s="276" t="s">
        <v>8463</v>
      </c>
      <c r="C8505" s="462" t="s">
        <v>44</v>
      </c>
      <c r="D8505" s="463">
        <v>28128.01</v>
      </c>
    </row>
    <row r="8506" spans="1:4">
      <c r="A8506" s="462">
        <v>103328</v>
      </c>
      <c r="B8506" s="276" t="s">
        <v>8464</v>
      </c>
      <c r="C8506" s="462" t="s">
        <v>148</v>
      </c>
      <c r="D8506" s="463">
        <v>0</v>
      </c>
    </row>
    <row r="8507" spans="1:4">
      <c r="A8507" s="462">
        <v>103329</v>
      </c>
      <c r="B8507" s="276" t="s">
        <v>8465</v>
      </c>
      <c r="C8507" s="462" t="s">
        <v>27</v>
      </c>
      <c r="D8507" s="463">
        <v>0</v>
      </c>
    </row>
    <row r="8508" spans="1:4">
      <c r="A8508" s="462">
        <v>103330</v>
      </c>
      <c r="B8508" s="276" t="s">
        <v>8466</v>
      </c>
      <c r="C8508" s="462" t="s">
        <v>27</v>
      </c>
      <c r="D8508" s="463">
        <v>0</v>
      </c>
    </row>
    <row r="8509" spans="1:4">
      <c r="A8509" s="462">
        <v>103331</v>
      </c>
      <c r="B8509" s="276" t="s">
        <v>8467</v>
      </c>
      <c r="C8509" s="462" t="s">
        <v>27</v>
      </c>
      <c r="D8509" s="463">
        <v>0</v>
      </c>
    </row>
    <row r="8510" spans="1:4">
      <c r="A8510" s="462">
        <v>103332</v>
      </c>
      <c r="B8510" s="276" t="s">
        <v>8468</v>
      </c>
      <c r="C8510" s="462" t="s">
        <v>27</v>
      </c>
      <c r="D8510" s="463">
        <v>268728</v>
      </c>
    </row>
    <row r="8511" spans="1:4">
      <c r="A8511" s="462">
        <v>103334</v>
      </c>
      <c r="B8511" s="276" t="s">
        <v>8469</v>
      </c>
      <c r="C8511" s="462" t="s">
        <v>27</v>
      </c>
      <c r="D8511" s="463">
        <v>0</v>
      </c>
    </row>
    <row r="8512" spans="1:4">
      <c r="A8512" s="462">
        <v>103335</v>
      </c>
      <c r="B8512" s="276" t="s">
        <v>8470</v>
      </c>
      <c r="C8512" s="462" t="s">
        <v>44</v>
      </c>
      <c r="D8512" s="463">
        <v>105953.99</v>
      </c>
    </row>
    <row r="8513" spans="1:4">
      <c r="A8513" s="462">
        <v>103336</v>
      </c>
      <c r="B8513" s="276" t="s">
        <v>8471</v>
      </c>
      <c r="C8513" s="462" t="s">
        <v>27</v>
      </c>
      <c r="D8513" s="463">
        <v>0</v>
      </c>
    </row>
    <row r="8514" spans="1:4">
      <c r="A8514" s="462">
        <v>103337</v>
      </c>
      <c r="B8514" s="276" t="s">
        <v>8472</v>
      </c>
      <c r="C8514" s="462" t="s">
        <v>27</v>
      </c>
      <c r="D8514" s="463">
        <v>99347.04</v>
      </c>
    </row>
    <row r="8515" spans="1:4">
      <c r="A8515" s="462">
        <v>103338</v>
      </c>
      <c r="B8515" s="276" t="s">
        <v>8473</v>
      </c>
      <c r="C8515" s="462" t="s">
        <v>27</v>
      </c>
      <c r="D8515" s="463">
        <v>129790.71</v>
      </c>
    </row>
    <row r="8516" spans="1:4">
      <c r="A8516" s="462">
        <v>103339</v>
      </c>
      <c r="B8516" s="276" t="s">
        <v>8474</v>
      </c>
      <c r="C8516" s="462" t="s">
        <v>27</v>
      </c>
      <c r="D8516" s="463">
        <v>14487</v>
      </c>
    </row>
    <row r="8517" spans="1:4">
      <c r="A8517" s="462">
        <v>103340</v>
      </c>
      <c r="B8517" s="276" t="s">
        <v>8475</v>
      </c>
      <c r="C8517" s="462" t="s">
        <v>27</v>
      </c>
      <c r="D8517" s="463">
        <v>98383.99</v>
      </c>
    </row>
    <row r="8518" spans="1:4">
      <c r="A8518" s="462">
        <v>103341</v>
      </c>
      <c r="B8518" s="276" t="s">
        <v>8476</v>
      </c>
      <c r="C8518" s="462" t="s">
        <v>27</v>
      </c>
      <c r="D8518" s="463">
        <v>12540</v>
      </c>
    </row>
    <row r="8519" spans="1:4">
      <c r="A8519" s="462">
        <v>103342</v>
      </c>
      <c r="B8519" s="276" t="s">
        <v>8477</v>
      </c>
      <c r="C8519" s="462" t="s">
        <v>27</v>
      </c>
      <c r="D8519" s="463">
        <v>30518.73</v>
      </c>
    </row>
    <row r="8520" spans="1:4">
      <c r="A8520" s="462">
        <v>103343</v>
      </c>
      <c r="B8520" s="276" t="s">
        <v>8478</v>
      </c>
      <c r="C8520" s="462" t="s">
        <v>27</v>
      </c>
      <c r="D8520" s="463">
        <v>0</v>
      </c>
    </row>
    <row r="8521" spans="1:4">
      <c r="A8521" s="462">
        <v>103344</v>
      </c>
      <c r="B8521" s="276" t="s">
        <v>8479</v>
      </c>
      <c r="C8521" s="462" t="s">
        <v>44</v>
      </c>
      <c r="D8521" s="463">
        <v>0</v>
      </c>
    </row>
    <row r="8522" spans="1:4">
      <c r="A8522" s="462">
        <v>103345</v>
      </c>
      <c r="B8522" s="276" t="s">
        <v>8480</v>
      </c>
      <c r="C8522" s="462" t="s">
        <v>30</v>
      </c>
      <c r="D8522" s="463">
        <v>0</v>
      </c>
    </row>
    <row r="8523" spans="1:4">
      <c r="A8523" s="462">
        <v>103346</v>
      </c>
      <c r="B8523" s="276" t="s">
        <v>8481</v>
      </c>
      <c r="C8523" s="462" t="s">
        <v>30</v>
      </c>
      <c r="D8523" s="463">
        <v>0</v>
      </c>
    </row>
    <row r="8524" spans="1:4">
      <c r="A8524" s="462">
        <v>103347</v>
      </c>
      <c r="B8524" s="276" t="s">
        <v>8482</v>
      </c>
      <c r="C8524" s="462" t="s">
        <v>27</v>
      </c>
      <c r="D8524" s="463">
        <v>0</v>
      </c>
    </row>
    <row r="8525" spans="1:4">
      <c r="A8525" s="462">
        <v>103348</v>
      </c>
      <c r="B8525" s="276" t="s">
        <v>8483</v>
      </c>
      <c r="C8525" s="462" t="s">
        <v>44</v>
      </c>
      <c r="D8525" s="463">
        <v>0</v>
      </c>
    </row>
    <row r="8526" spans="1:4">
      <c r="A8526" s="462">
        <v>103349</v>
      </c>
      <c r="B8526" s="276" t="s">
        <v>8484</v>
      </c>
      <c r="C8526" s="462" t="s">
        <v>44</v>
      </c>
      <c r="D8526" s="463">
        <v>0</v>
      </c>
    </row>
    <row r="8527" spans="1:4">
      <c r="A8527" s="462">
        <v>103351</v>
      </c>
      <c r="B8527" s="276" t="s">
        <v>8485</v>
      </c>
      <c r="C8527" s="462" t="s">
        <v>27</v>
      </c>
      <c r="D8527" s="463">
        <v>287333</v>
      </c>
    </row>
    <row r="8528" spans="1:4">
      <c r="A8528" s="462">
        <v>103352</v>
      </c>
      <c r="B8528" s="276" t="s">
        <v>8486</v>
      </c>
      <c r="C8528" s="462" t="s">
        <v>30</v>
      </c>
      <c r="D8528" s="463">
        <v>0</v>
      </c>
    </row>
    <row r="8529" spans="1:4">
      <c r="A8529" s="462">
        <v>103353</v>
      </c>
      <c r="B8529" s="276" t="s">
        <v>8487</v>
      </c>
      <c r="C8529" s="462" t="s">
        <v>253</v>
      </c>
      <c r="D8529" s="463">
        <v>141149</v>
      </c>
    </row>
    <row r="8530" spans="1:4">
      <c r="A8530" s="462">
        <v>103354</v>
      </c>
      <c r="B8530" s="276" t="s">
        <v>8488</v>
      </c>
      <c r="C8530" s="462" t="s">
        <v>30</v>
      </c>
      <c r="D8530" s="463">
        <v>0</v>
      </c>
    </row>
    <row r="8531" spans="1:4">
      <c r="A8531" s="462">
        <v>103355</v>
      </c>
      <c r="B8531" s="276" t="s">
        <v>8489</v>
      </c>
      <c r="C8531" s="462" t="s">
        <v>148</v>
      </c>
      <c r="D8531" s="463">
        <v>53199</v>
      </c>
    </row>
    <row r="8532" spans="1:4">
      <c r="A8532" s="462">
        <v>103356</v>
      </c>
      <c r="B8532" s="276" t="s">
        <v>8490</v>
      </c>
      <c r="C8532" s="462" t="s">
        <v>27</v>
      </c>
      <c r="D8532" s="463">
        <v>0</v>
      </c>
    </row>
    <row r="8533" spans="1:4">
      <c r="A8533" s="462">
        <v>103357</v>
      </c>
      <c r="B8533" s="276" t="s">
        <v>8491</v>
      </c>
      <c r="C8533" s="462" t="s">
        <v>27</v>
      </c>
      <c r="D8533" s="463">
        <v>0</v>
      </c>
    </row>
    <row r="8534" spans="1:4">
      <c r="A8534" s="462">
        <v>103358</v>
      </c>
      <c r="B8534" s="276" t="s">
        <v>8492</v>
      </c>
      <c r="C8534" s="462" t="s">
        <v>27</v>
      </c>
      <c r="D8534" s="463">
        <v>0</v>
      </c>
    </row>
    <row r="8535" spans="1:4">
      <c r="A8535" s="462">
        <v>103359</v>
      </c>
      <c r="B8535" s="276" t="s">
        <v>8493</v>
      </c>
      <c r="C8535" s="462" t="s">
        <v>148</v>
      </c>
      <c r="D8535" s="463">
        <v>0</v>
      </c>
    </row>
    <row r="8536" spans="1:4">
      <c r="A8536" s="462">
        <v>103360</v>
      </c>
      <c r="B8536" s="276" t="s">
        <v>8494</v>
      </c>
      <c r="C8536" s="462" t="s">
        <v>27</v>
      </c>
      <c r="D8536" s="463">
        <v>0</v>
      </c>
    </row>
    <row r="8537" spans="1:4">
      <c r="A8537" s="462">
        <v>103361</v>
      </c>
      <c r="B8537" s="276" t="s">
        <v>8495</v>
      </c>
      <c r="C8537" s="462" t="s">
        <v>27</v>
      </c>
      <c r="D8537" s="463">
        <v>0</v>
      </c>
    </row>
    <row r="8538" spans="1:4">
      <c r="A8538" s="462">
        <v>103362</v>
      </c>
      <c r="B8538" s="276" t="s">
        <v>8496</v>
      </c>
      <c r="C8538" s="462" t="s">
        <v>44</v>
      </c>
      <c r="D8538" s="463">
        <v>0</v>
      </c>
    </row>
    <row r="8539" spans="1:4">
      <c r="A8539" s="462">
        <v>103363</v>
      </c>
      <c r="B8539" s="276" t="s">
        <v>8497</v>
      </c>
      <c r="C8539" s="462" t="s">
        <v>27</v>
      </c>
      <c r="D8539" s="463">
        <v>0</v>
      </c>
    </row>
    <row r="8540" spans="1:4">
      <c r="A8540" s="462">
        <v>103364</v>
      </c>
      <c r="B8540" s="276" t="s">
        <v>8498</v>
      </c>
      <c r="C8540" s="462" t="s">
        <v>211</v>
      </c>
      <c r="D8540" s="463">
        <v>0</v>
      </c>
    </row>
    <row r="8541" spans="1:4">
      <c r="A8541" s="462">
        <v>103365</v>
      </c>
      <c r="B8541" s="276" t="s">
        <v>8499</v>
      </c>
      <c r="C8541" s="462" t="s">
        <v>44</v>
      </c>
      <c r="D8541" s="463">
        <v>168992</v>
      </c>
    </row>
    <row r="8542" spans="1:4">
      <c r="A8542" s="462">
        <v>103366</v>
      </c>
      <c r="B8542" s="276" t="s">
        <v>8500</v>
      </c>
      <c r="C8542" s="462" t="s">
        <v>27</v>
      </c>
      <c r="D8542" s="463">
        <v>0</v>
      </c>
    </row>
    <row r="8543" spans="1:4">
      <c r="A8543" s="462">
        <v>103367</v>
      </c>
      <c r="B8543" s="276" t="s">
        <v>8501</v>
      </c>
      <c r="C8543" s="462" t="s">
        <v>27</v>
      </c>
      <c r="D8543" s="463">
        <v>0</v>
      </c>
    </row>
    <row r="8544" spans="1:4">
      <c r="A8544" s="462">
        <v>103368</v>
      </c>
      <c r="B8544" s="276" t="s">
        <v>8502</v>
      </c>
      <c r="C8544" s="462" t="s">
        <v>30</v>
      </c>
      <c r="D8544" s="463">
        <v>0</v>
      </c>
    </row>
    <row r="8545" spans="1:4">
      <c r="A8545" s="462">
        <v>103369</v>
      </c>
      <c r="B8545" s="276" t="s">
        <v>8503</v>
      </c>
      <c r="C8545" s="462" t="s">
        <v>44</v>
      </c>
      <c r="D8545" s="463">
        <v>490991</v>
      </c>
    </row>
    <row r="8546" spans="1:4">
      <c r="A8546" s="462">
        <v>103370</v>
      </c>
      <c r="B8546" s="276" t="s">
        <v>8504</v>
      </c>
      <c r="C8546" s="462" t="s">
        <v>27</v>
      </c>
      <c r="D8546" s="463">
        <v>473516.01</v>
      </c>
    </row>
    <row r="8547" spans="1:4">
      <c r="A8547" s="462">
        <v>103371</v>
      </c>
      <c r="B8547" s="276" t="s">
        <v>8505</v>
      </c>
      <c r="C8547" s="462" t="s">
        <v>44</v>
      </c>
      <c r="D8547" s="463">
        <v>0</v>
      </c>
    </row>
    <row r="8548" spans="1:4">
      <c r="A8548" s="462">
        <v>103372</v>
      </c>
      <c r="B8548" s="276" t="s">
        <v>8506</v>
      </c>
      <c r="C8548" s="462" t="s">
        <v>27</v>
      </c>
      <c r="D8548" s="463">
        <v>0</v>
      </c>
    </row>
    <row r="8549" spans="1:4">
      <c r="A8549" s="462">
        <v>103373</v>
      </c>
      <c r="B8549" s="276" t="s">
        <v>8507</v>
      </c>
      <c r="C8549" s="462" t="s">
        <v>27</v>
      </c>
      <c r="D8549" s="463">
        <v>363878</v>
      </c>
    </row>
    <row r="8550" spans="1:4">
      <c r="A8550" s="462">
        <v>103374</v>
      </c>
      <c r="B8550" s="276" t="s">
        <v>8508</v>
      </c>
      <c r="C8550" s="462" t="s">
        <v>148</v>
      </c>
      <c r="D8550" s="463">
        <v>0</v>
      </c>
    </row>
    <row r="8551" spans="1:4">
      <c r="A8551" s="462">
        <v>103375</v>
      </c>
      <c r="B8551" s="276" t="s">
        <v>8509</v>
      </c>
      <c r="C8551" s="462" t="s">
        <v>44</v>
      </c>
      <c r="D8551" s="463">
        <v>0</v>
      </c>
    </row>
    <row r="8552" spans="1:4">
      <c r="A8552" s="462">
        <v>103376</v>
      </c>
      <c r="B8552" s="276" t="s">
        <v>8510</v>
      </c>
      <c r="C8552" s="462" t="s">
        <v>44</v>
      </c>
      <c r="D8552" s="463">
        <v>0</v>
      </c>
    </row>
    <row r="8553" spans="1:4">
      <c r="A8553" s="462">
        <v>103377</v>
      </c>
      <c r="B8553" s="276" t="s">
        <v>8511</v>
      </c>
      <c r="C8553" s="462" t="s">
        <v>27</v>
      </c>
      <c r="D8553" s="463">
        <v>0</v>
      </c>
    </row>
    <row r="8554" spans="1:4">
      <c r="A8554" s="462">
        <v>103378</v>
      </c>
      <c r="B8554" s="276" t="s">
        <v>8512</v>
      </c>
      <c r="C8554" s="462" t="s">
        <v>30</v>
      </c>
      <c r="D8554" s="463">
        <v>0</v>
      </c>
    </row>
    <row r="8555" spans="1:4">
      <c r="A8555" s="462">
        <v>103379</v>
      </c>
      <c r="B8555" s="276" t="s">
        <v>8513</v>
      </c>
      <c r="C8555" s="462" t="s">
        <v>27</v>
      </c>
      <c r="D8555" s="463">
        <v>0</v>
      </c>
    </row>
    <row r="8556" spans="1:4">
      <c r="A8556" s="462">
        <v>103385</v>
      </c>
      <c r="B8556" s="276" t="s">
        <v>8514</v>
      </c>
      <c r="C8556" s="462" t="s">
        <v>27</v>
      </c>
      <c r="D8556" s="463">
        <v>0</v>
      </c>
    </row>
    <row r="8557" spans="1:4">
      <c r="A8557" s="462">
        <v>103386</v>
      </c>
      <c r="B8557" s="276" t="s">
        <v>8515</v>
      </c>
      <c r="C8557" s="462" t="s">
        <v>27</v>
      </c>
      <c r="D8557" s="463">
        <v>0</v>
      </c>
    </row>
    <row r="8558" spans="1:4">
      <c r="A8558" s="462">
        <v>103387</v>
      </c>
      <c r="B8558" s="276" t="s">
        <v>8516</v>
      </c>
      <c r="C8558" s="462" t="s">
        <v>27</v>
      </c>
      <c r="D8558" s="463">
        <v>0</v>
      </c>
    </row>
    <row r="8559" spans="1:4">
      <c r="A8559" s="462">
        <v>103388</v>
      </c>
      <c r="B8559" s="276" t="s">
        <v>8517</v>
      </c>
      <c r="C8559" s="462" t="s">
        <v>27</v>
      </c>
      <c r="D8559" s="463">
        <v>0</v>
      </c>
    </row>
    <row r="8560" spans="1:4">
      <c r="A8560" s="462">
        <v>103389</v>
      </c>
      <c r="B8560" s="276" t="s">
        <v>8518</v>
      </c>
      <c r="C8560" s="462" t="s">
        <v>27</v>
      </c>
      <c r="D8560" s="463">
        <v>0</v>
      </c>
    </row>
    <row r="8561" spans="1:4">
      <c r="A8561" s="462">
        <v>103390</v>
      </c>
      <c r="B8561" s="276" t="s">
        <v>8519</v>
      </c>
      <c r="C8561" s="462" t="s">
        <v>27</v>
      </c>
      <c r="D8561" s="463">
        <v>0</v>
      </c>
    </row>
    <row r="8562" spans="1:4">
      <c r="A8562" s="462">
        <v>103391</v>
      </c>
      <c r="B8562" s="276" t="s">
        <v>8520</v>
      </c>
      <c r="C8562" s="462" t="s">
        <v>27</v>
      </c>
      <c r="D8562" s="463">
        <v>113119.02</v>
      </c>
    </row>
    <row r="8563" spans="1:4">
      <c r="A8563" s="462">
        <v>103392</v>
      </c>
      <c r="B8563" s="276" t="s">
        <v>8521</v>
      </c>
      <c r="C8563" s="462" t="s">
        <v>30</v>
      </c>
      <c r="D8563" s="463">
        <v>9869</v>
      </c>
    </row>
    <row r="8564" spans="1:4">
      <c r="A8564" s="462">
        <v>103393</v>
      </c>
      <c r="B8564" s="276" t="s">
        <v>8522</v>
      </c>
      <c r="C8564" s="462" t="s">
        <v>27</v>
      </c>
      <c r="D8564" s="463">
        <v>3366</v>
      </c>
    </row>
    <row r="8565" spans="1:4">
      <c r="A8565" s="462">
        <v>103394</v>
      </c>
      <c r="B8565" s="276" t="s">
        <v>8523</v>
      </c>
      <c r="C8565" s="462" t="s">
        <v>30</v>
      </c>
      <c r="D8565" s="463">
        <v>8792.01</v>
      </c>
    </row>
    <row r="8566" spans="1:4">
      <c r="A8566" s="462">
        <v>103395</v>
      </c>
      <c r="B8566" s="276" t="s">
        <v>8524</v>
      </c>
      <c r="C8566" s="462" t="s">
        <v>27</v>
      </c>
      <c r="D8566" s="463">
        <v>7853</v>
      </c>
    </row>
    <row r="8567" spans="1:4">
      <c r="A8567" s="462">
        <v>103396</v>
      </c>
      <c r="B8567" s="276" t="s">
        <v>8525</v>
      </c>
      <c r="C8567" s="462" t="s">
        <v>27</v>
      </c>
      <c r="D8567" s="463">
        <v>3510242</v>
      </c>
    </row>
    <row r="8568" spans="1:4">
      <c r="A8568" s="462">
        <v>103397</v>
      </c>
      <c r="B8568" s="276" t="s">
        <v>8526</v>
      </c>
      <c r="C8568" s="462" t="s">
        <v>27</v>
      </c>
      <c r="D8568" s="463">
        <v>1359</v>
      </c>
    </row>
    <row r="8569" spans="1:4">
      <c r="A8569" s="462">
        <v>103398</v>
      </c>
      <c r="B8569" s="276" t="s">
        <v>8527</v>
      </c>
      <c r="C8569" s="462" t="s">
        <v>27</v>
      </c>
      <c r="D8569" s="463">
        <v>2710</v>
      </c>
    </row>
    <row r="8570" spans="1:4">
      <c r="A8570" s="462">
        <v>103399</v>
      </c>
      <c r="B8570" s="276" t="s">
        <v>8528</v>
      </c>
      <c r="C8570" s="462" t="s">
        <v>27</v>
      </c>
      <c r="D8570" s="463">
        <v>26105.1</v>
      </c>
    </row>
    <row r="8571" spans="1:4">
      <c r="A8571" s="462">
        <v>103401</v>
      </c>
      <c r="B8571" s="276" t="s">
        <v>8529</v>
      </c>
      <c r="C8571" s="462" t="s">
        <v>30</v>
      </c>
      <c r="D8571" s="463">
        <v>0</v>
      </c>
    </row>
    <row r="8572" spans="1:4">
      <c r="A8572" s="462">
        <v>103403</v>
      </c>
      <c r="B8572" s="276" t="s">
        <v>8530</v>
      </c>
      <c r="C8572" s="462" t="s">
        <v>27</v>
      </c>
      <c r="D8572" s="463">
        <v>11146.89</v>
      </c>
    </row>
    <row r="8573" spans="1:4">
      <c r="A8573" s="462">
        <v>103408</v>
      </c>
      <c r="B8573" s="276" t="s">
        <v>8531</v>
      </c>
      <c r="C8573" s="462" t="s">
        <v>148</v>
      </c>
      <c r="D8573" s="463">
        <v>98769.24</v>
      </c>
    </row>
    <row r="8574" spans="1:4">
      <c r="A8574" s="462">
        <v>103409</v>
      </c>
      <c r="B8574" s="276" t="s">
        <v>8532</v>
      </c>
      <c r="C8574" s="462" t="s">
        <v>27</v>
      </c>
      <c r="D8574" s="463">
        <v>0</v>
      </c>
    </row>
    <row r="8575" spans="1:4">
      <c r="A8575" s="462">
        <v>103410</v>
      </c>
      <c r="B8575" s="276" t="s">
        <v>8533</v>
      </c>
      <c r="C8575" s="462" t="s">
        <v>44</v>
      </c>
      <c r="D8575" s="463">
        <v>0</v>
      </c>
    </row>
    <row r="8576" spans="1:4">
      <c r="A8576" s="462">
        <v>103411</v>
      </c>
      <c r="B8576" s="276" t="s">
        <v>8534</v>
      </c>
      <c r="C8576" s="462" t="s">
        <v>44</v>
      </c>
      <c r="D8576" s="463">
        <v>0</v>
      </c>
    </row>
    <row r="8577" spans="1:4">
      <c r="A8577" s="462">
        <v>103412</v>
      </c>
      <c r="B8577" s="276" t="s">
        <v>8535</v>
      </c>
      <c r="C8577" s="462" t="s">
        <v>30</v>
      </c>
      <c r="D8577" s="463">
        <v>0</v>
      </c>
    </row>
    <row r="8578" spans="1:4">
      <c r="A8578" s="462">
        <v>103413</v>
      </c>
      <c r="B8578" s="276" t="s">
        <v>8536</v>
      </c>
      <c r="C8578" s="462" t="s">
        <v>30</v>
      </c>
      <c r="D8578" s="463">
        <v>0</v>
      </c>
    </row>
    <row r="8579" spans="1:4">
      <c r="A8579" s="462">
        <v>103414</v>
      </c>
      <c r="B8579" s="276" t="s">
        <v>8537</v>
      </c>
      <c r="C8579" s="462" t="s">
        <v>30</v>
      </c>
      <c r="D8579" s="463">
        <v>0</v>
      </c>
    </row>
    <row r="8580" spans="1:4">
      <c r="A8580" s="462">
        <v>103415</v>
      </c>
      <c r="B8580" s="276" t="s">
        <v>8538</v>
      </c>
      <c r="C8580" s="462" t="s">
        <v>44</v>
      </c>
      <c r="D8580" s="463">
        <v>0</v>
      </c>
    </row>
    <row r="8581" spans="1:4">
      <c r="A8581" s="462">
        <v>103416</v>
      </c>
      <c r="B8581" s="276" t="s">
        <v>8539</v>
      </c>
      <c r="C8581" s="462" t="s">
        <v>32</v>
      </c>
      <c r="D8581" s="463">
        <v>0</v>
      </c>
    </row>
    <row r="8582" spans="1:4">
      <c r="A8582" s="462">
        <v>103417</v>
      </c>
      <c r="B8582" s="276" t="s">
        <v>8540</v>
      </c>
      <c r="C8582" s="462" t="s">
        <v>32</v>
      </c>
      <c r="D8582" s="463">
        <v>3275</v>
      </c>
    </row>
    <row r="8583" spans="1:4">
      <c r="A8583" s="462">
        <v>103418</v>
      </c>
      <c r="B8583" s="276" t="s">
        <v>8541</v>
      </c>
      <c r="C8583" s="462" t="s">
        <v>27</v>
      </c>
      <c r="D8583" s="463">
        <v>0</v>
      </c>
    </row>
    <row r="8584" spans="1:4">
      <c r="A8584" s="462">
        <v>103419</v>
      </c>
      <c r="B8584" s="276" t="s">
        <v>8542</v>
      </c>
      <c r="C8584" s="462" t="s">
        <v>27</v>
      </c>
      <c r="D8584" s="463">
        <v>0</v>
      </c>
    </row>
    <row r="8585" spans="1:4">
      <c r="A8585" s="462">
        <v>103420</v>
      </c>
      <c r="B8585" s="276" t="s">
        <v>8543</v>
      </c>
      <c r="C8585" s="462" t="s">
        <v>30</v>
      </c>
      <c r="D8585" s="463">
        <v>0</v>
      </c>
    </row>
    <row r="8586" spans="1:4">
      <c r="A8586" s="462">
        <v>103421</v>
      </c>
      <c r="B8586" s="276" t="s">
        <v>8544</v>
      </c>
      <c r="C8586" s="462" t="s">
        <v>27</v>
      </c>
      <c r="D8586" s="463">
        <v>0</v>
      </c>
    </row>
    <row r="8587" spans="1:4">
      <c r="A8587" s="462">
        <v>103422</v>
      </c>
      <c r="B8587" s="276" t="s">
        <v>8545</v>
      </c>
      <c r="C8587" s="462" t="s">
        <v>44</v>
      </c>
      <c r="D8587" s="463">
        <v>0</v>
      </c>
    </row>
    <row r="8588" spans="1:4">
      <c r="A8588" s="462">
        <v>103423</v>
      </c>
      <c r="B8588" s="276" t="s">
        <v>8546</v>
      </c>
      <c r="C8588" s="462" t="s">
        <v>44</v>
      </c>
      <c r="D8588" s="463">
        <v>0</v>
      </c>
    </row>
    <row r="8589" spans="1:4">
      <c r="A8589" s="462">
        <v>103424</v>
      </c>
      <c r="B8589" s="276" t="s">
        <v>8547</v>
      </c>
      <c r="C8589" s="462" t="s">
        <v>27</v>
      </c>
      <c r="D8589" s="463">
        <v>1959</v>
      </c>
    </row>
    <row r="8590" spans="1:4">
      <c r="A8590" s="462">
        <v>103425</v>
      </c>
      <c r="B8590" s="276" t="s">
        <v>8548</v>
      </c>
      <c r="C8590" s="462" t="s">
        <v>27</v>
      </c>
      <c r="D8590" s="463">
        <v>0</v>
      </c>
    </row>
    <row r="8591" spans="1:4">
      <c r="A8591" s="462">
        <v>103426</v>
      </c>
      <c r="B8591" s="276" t="s">
        <v>8548</v>
      </c>
      <c r="C8591" s="462" t="s">
        <v>27</v>
      </c>
      <c r="D8591" s="463">
        <v>0</v>
      </c>
    </row>
    <row r="8592" spans="1:4">
      <c r="A8592" s="462">
        <v>103428</v>
      </c>
      <c r="B8592" s="276" t="s">
        <v>8549</v>
      </c>
      <c r="C8592" s="462" t="s">
        <v>27</v>
      </c>
      <c r="D8592" s="463">
        <v>0</v>
      </c>
    </row>
    <row r="8593" spans="1:4">
      <c r="A8593" s="462">
        <v>103429</v>
      </c>
      <c r="B8593" s="276" t="s">
        <v>8550</v>
      </c>
      <c r="C8593" s="462" t="s">
        <v>27</v>
      </c>
      <c r="D8593" s="463">
        <v>0</v>
      </c>
    </row>
    <row r="8594" spans="1:4">
      <c r="A8594" s="462">
        <v>103430</v>
      </c>
      <c r="B8594" s="276" t="s">
        <v>8551</v>
      </c>
      <c r="C8594" s="462" t="s">
        <v>27</v>
      </c>
      <c r="D8594" s="463">
        <v>50223</v>
      </c>
    </row>
    <row r="8595" spans="1:4">
      <c r="A8595" s="462">
        <v>103431</v>
      </c>
      <c r="B8595" s="276" t="s">
        <v>8552</v>
      </c>
      <c r="C8595" s="462" t="s">
        <v>27</v>
      </c>
      <c r="D8595" s="463">
        <v>0</v>
      </c>
    </row>
    <row r="8596" spans="1:4">
      <c r="A8596" s="462">
        <v>103432</v>
      </c>
      <c r="B8596" s="276" t="s">
        <v>8553</v>
      </c>
      <c r="C8596" s="462" t="s">
        <v>27</v>
      </c>
      <c r="D8596" s="463">
        <v>0</v>
      </c>
    </row>
    <row r="8597" spans="1:4">
      <c r="A8597" s="462">
        <v>103433</v>
      </c>
      <c r="B8597" s="276" t="s">
        <v>8554</v>
      </c>
      <c r="C8597" s="462" t="s">
        <v>27</v>
      </c>
      <c r="D8597" s="463">
        <v>0</v>
      </c>
    </row>
    <row r="8598" spans="1:4">
      <c r="A8598" s="462">
        <v>103434</v>
      </c>
      <c r="B8598" s="276" t="s">
        <v>8555</v>
      </c>
      <c r="C8598" s="462" t="s">
        <v>27</v>
      </c>
      <c r="D8598" s="463">
        <v>0</v>
      </c>
    </row>
    <row r="8599" spans="1:4">
      <c r="A8599" s="462">
        <v>103435</v>
      </c>
      <c r="B8599" s="276" t="s">
        <v>8556</v>
      </c>
      <c r="C8599" s="462" t="s">
        <v>30</v>
      </c>
      <c r="D8599" s="463">
        <v>0</v>
      </c>
    </row>
    <row r="8600" spans="1:4">
      <c r="A8600" s="462">
        <v>103436</v>
      </c>
      <c r="B8600" s="276" t="s">
        <v>8557</v>
      </c>
      <c r="C8600" s="462" t="s">
        <v>30</v>
      </c>
      <c r="D8600" s="463">
        <v>13624</v>
      </c>
    </row>
    <row r="8601" spans="1:4">
      <c r="A8601" s="462">
        <v>103437</v>
      </c>
      <c r="B8601" s="276" t="s">
        <v>8558</v>
      </c>
      <c r="C8601" s="462" t="s">
        <v>30</v>
      </c>
      <c r="D8601" s="463">
        <v>0</v>
      </c>
    </row>
    <row r="8602" spans="1:4">
      <c r="A8602" s="462">
        <v>103438</v>
      </c>
      <c r="B8602" s="276" t="s">
        <v>8559</v>
      </c>
      <c r="C8602" s="462" t="s">
        <v>44</v>
      </c>
      <c r="D8602" s="463">
        <v>0</v>
      </c>
    </row>
    <row r="8603" spans="1:4">
      <c r="A8603" s="462">
        <v>103439</v>
      </c>
      <c r="B8603" s="276" t="s">
        <v>8560</v>
      </c>
      <c r="C8603" s="462" t="s">
        <v>27</v>
      </c>
      <c r="D8603" s="463">
        <v>0</v>
      </c>
    </row>
    <row r="8604" spans="1:4">
      <c r="A8604" s="462">
        <v>103440</v>
      </c>
      <c r="B8604" s="276" t="s">
        <v>8561</v>
      </c>
      <c r="C8604" s="462" t="s">
        <v>30</v>
      </c>
      <c r="D8604" s="463">
        <v>0</v>
      </c>
    </row>
    <row r="8605" spans="1:4">
      <c r="A8605" s="462">
        <v>103441</v>
      </c>
      <c r="B8605" s="276" t="s">
        <v>8562</v>
      </c>
      <c r="C8605" s="462" t="s">
        <v>27</v>
      </c>
      <c r="D8605" s="463">
        <v>0</v>
      </c>
    </row>
    <row r="8606" spans="1:4">
      <c r="A8606" s="462">
        <v>103442</v>
      </c>
      <c r="B8606" s="276" t="s">
        <v>8563</v>
      </c>
      <c r="C8606" s="462" t="s">
        <v>27</v>
      </c>
      <c r="D8606" s="463">
        <v>0</v>
      </c>
    </row>
    <row r="8607" spans="1:4">
      <c r="A8607" s="462">
        <v>103443</v>
      </c>
      <c r="B8607" s="276" t="s">
        <v>8564</v>
      </c>
      <c r="C8607" s="462" t="s">
        <v>27</v>
      </c>
      <c r="D8607" s="463">
        <v>0</v>
      </c>
    </row>
    <row r="8608" spans="1:4">
      <c r="A8608" s="462">
        <v>103444</v>
      </c>
      <c r="B8608" s="276" t="s">
        <v>8565</v>
      </c>
      <c r="C8608" s="462" t="s">
        <v>27</v>
      </c>
      <c r="D8608" s="463">
        <v>0</v>
      </c>
    </row>
    <row r="8609" spans="1:4">
      <c r="A8609" s="462">
        <v>103445</v>
      </c>
      <c r="B8609" s="276" t="s">
        <v>8566</v>
      </c>
      <c r="C8609" s="462" t="s">
        <v>27</v>
      </c>
      <c r="D8609" s="463">
        <v>0</v>
      </c>
    </row>
    <row r="8610" spans="1:4">
      <c r="A8610" s="462">
        <v>103446</v>
      </c>
      <c r="B8610" s="276" t="s">
        <v>8567</v>
      </c>
      <c r="C8610" s="462" t="s">
        <v>27</v>
      </c>
      <c r="D8610" s="463">
        <v>1303396</v>
      </c>
    </row>
    <row r="8611" spans="1:4">
      <c r="A8611" s="462">
        <v>103447</v>
      </c>
      <c r="B8611" s="276" t="s">
        <v>8568</v>
      </c>
      <c r="C8611" s="462" t="s">
        <v>27</v>
      </c>
      <c r="D8611" s="463">
        <v>574232</v>
      </c>
    </row>
    <row r="8612" spans="1:4">
      <c r="A8612" s="462">
        <v>103448</v>
      </c>
      <c r="B8612" s="276" t="s">
        <v>8569</v>
      </c>
      <c r="C8612" s="462" t="s">
        <v>27</v>
      </c>
      <c r="D8612" s="463">
        <v>176591</v>
      </c>
    </row>
    <row r="8613" spans="1:4">
      <c r="A8613" s="462">
        <v>103449</v>
      </c>
      <c r="B8613" s="276" t="s">
        <v>8570</v>
      </c>
      <c r="C8613" s="462" t="s">
        <v>27</v>
      </c>
      <c r="D8613" s="463">
        <v>803776.65</v>
      </c>
    </row>
    <row r="8614" spans="1:4">
      <c r="A8614" s="462">
        <v>103450</v>
      </c>
      <c r="B8614" s="276" t="s">
        <v>8571</v>
      </c>
      <c r="C8614" s="462" t="s">
        <v>27</v>
      </c>
      <c r="D8614" s="463">
        <v>0</v>
      </c>
    </row>
    <row r="8615" spans="1:4">
      <c r="A8615" s="462">
        <v>103451</v>
      </c>
      <c r="B8615" s="276" t="s">
        <v>8572</v>
      </c>
      <c r="C8615" s="462" t="s">
        <v>30</v>
      </c>
      <c r="D8615" s="463">
        <v>0</v>
      </c>
    </row>
    <row r="8616" spans="1:4">
      <c r="A8616" s="462">
        <v>103452</v>
      </c>
      <c r="B8616" s="276" t="s">
        <v>8573</v>
      </c>
      <c r="C8616" s="462" t="s">
        <v>27</v>
      </c>
      <c r="D8616" s="463">
        <v>0</v>
      </c>
    </row>
    <row r="8617" spans="1:4">
      <c r="A8617" s="462">
        <v>103453</v>
      </c>
      <c r="B8617" s="276" t="s">
        <v>8574</v>
      </c>
      <c r="C8617" s="462" t="s">
        <v>27</v>
      </c>
      <c r="D8617" s="463">
        <v>0</v>
      </c>
    </row>
    <row r="8618" spans="1:4">
      <c r="A8618" s="462">
        <v>103454</v>
      </c>
      <c r="B8618" s="276" t="s">
        <v>8575</v>
      </c>
      <c r="C8618" s="462" t="s">
        <v>27</v>
      </c>
      <c r="D8618" s="463">
        <v>0</v>
      </c>
    </row>
    <row r="8619" spans="1:4">
      <c r="A8619" s="462">
        <v>103455</v>
      </c>
      <c r="B8619" s="276" t="s">
        <v>8576</v>
      </c>
      <c r="C8619" s="462" t="s">
        <v>27</v>
      </c>
      <c r="D8619" s="463">
        <v>0</v>
      </c>
    </row>
    <row r="8620" spans="1:4">
      <c r="A8620" s="462">
        <v>103456</v>
      </c>
      <c r="B8620" s="276" t="s">
        <v>8577</v>
      </c>
      <c r="C8620" s="462" t="s">
        <v>27</v>
      </c>
      <c r="D8620" s="463">
        <v>0</v>
      </c>
    </row>
    <row r="8621" spans="1:4">
      <c r="A8621" s="462">
        <v>103457</v>
      </c>
      <c r="B8621" s="276" t="s">
        <v>8578</v>
      </c>
      <c r="C8621" s="462" t="s">
        <v>27</v>
      </c>
      <c r="D8621" s="463">
        <v>308522</v>
      </c>
    </row>
    <row r="8622" spans="1:4">
      <c r="A8622" s="462">
        <v>103458</v>
      </c>
      <c r="B8622" s="276" t="s">
        <v>8579</v>
      </c>
      <c r="C8622" s="462" t="s">
        <v>27</v>
      </c>
      <c r="D8622" s="463">
        <v>141616</v>
      </c>
    </row>
    <row r="8623" spans="1:4">
      <c r="A8623" s="462">
        <v>103459</v>
      </c>
      <c r="B8623" s="276" t="s">
        <v>8580</v>
      </c>
      <c r="C8623" s="462" t="s">
        <v>27</v>
      </c>
      <c r="D8623" s="463">
        <v>417491</v>
      </c>
    </row>
    <row r="8624" spans="1:4">
      <c r="A8624" s="462">
        <v>103460</v>
      </c>
      <c r="B8624" s="276" t="s">
        <v>8581</v>
      </c>
      <c r="C8624" s="462" t="s">
        <v>27</v>
      </c>
      <c r="D8624" s="463">
        <v>29943</v>
      </c>
    </row>
    <row r="8625" spans="1:4">
      <c r="A8625" s="462">
        <v>103461</v>
      </c>
      <c r="B8625" s="276" t="s">
        <v>8582</v>
      </c>
      <c r="C8625" s="462" t="s">
        <v>27</v>
      </c>
      <c r="D8625" s="463">
        <v>726035.01</v>
      </c>
    </row>
    <row r="8626" spans="1:4">
      <c r="A8626" s="462">
        <v>103462</v>
      </c>
      <c r="B8626" s="276" t="s">
        <v>8583</v>
      </c>
      <c r="C8626" s="462" t="s">
        <v>30</v>
      </c>
      <c r="D8626" s="463">
        <v>0</v>
      </c>
    </row>
    <row r="8627" spans="1:4">
      <c r="A8627" s="462">
        <v>103463</v>
      </c>
      <c r="B8627" s="276" t="s">
        <v>8584</v>
      </c>
      <c r="C8627" s="462" t="s">
        <v>30</v>
      </c>
      <c r="D8627" s="463">
        <v>0</v>
      </c>
    </row>
    <row r="8628" spans="1:4">
      <c r="A8628" s="462">
        <v>103464</v>
      </c>
      <c r="B8628" s="276" t="s">
        <v>8585</v>
      </c>
      <c r="C8628" s="462" t="s">
        <v>30</v>
      </c>
      <c r="D8628" s="463">
        <v>19995</v>
      </c>
    </row>
    <row r="8629" spans="1:4">
      <c r="A8629" s="462">
        <v>103465</v>
      </c>
      <c r="B8629" s="276" t="s">
        <v>8586</v>
      </c>
      <c r="C8629" s="462" t="s">
        <v>30</v>
      </c>
      <c r="D8629" s="463">
        <v>0</v>
      </c>
    </row>
    <row r="8630" spans="1:4">
      <c r="A8630" s="462">
        <v>103466</v>
      </c>
      <c r="B8630" s="276" t="s">
        <v>8587</v>
      </c>
      <c r="C8630" s="462" t="s">
        <v>30</v>
      </c>
      <c r="D8630" s="463">
        <v>28602</v>
      </c>
    </row>
    <row r="8631" spans="1:4">
      <c r="A8631" s="462">
        <v>103467</v>
      </c>
      <c r="B8631" s="276" t="s">
        <v>8588</v>
      </c>
      <c r="C8631" s="462" t="s">
        <v>30</v>
      </c>
      <c r="D8631" s="463">
        <v>60119</v>
      </c>
    </row>
    <row r="8632" spans="1:4">
      <c r="A8632" s="462">
        <v>103468</v>
      </c>
      <c r="B8632" s="276" t="s">
        <v>8589</v>
      </c>
      <c r="C8632" s="462" t="s">
        <v>30</v>
      </c>
      <c r="D8632" s="463">
        <v>73313</v>
      </c>
    </row>
    <row r="8633" spans="1:4">
      <c r="A8633" s="462">
        <v>103478</v>
      </c>
      <c r="B8633" s="276" t="s">
        <v>8590</v>
      </c>
      <c r="C8633" s="462" t="s">
        <v>211</v>
      </c>
      <c r="D8633" s="463">
        <v>0</v>
      </c>
    </row>
    <row r="8634" spans="1:4">
      <c r="A8634" s="462">
        <v>103479</v>
      </c>
      <c r="B8634" s="276" t="s">
        <v>8591</v>
      </c>
      <c r="C8634" s="462" t="s">
        <v>27</v>
      </c>
      <c r="D8634" s="463">
        <v>10002</v>
      </c>
    </row>
    <row r="8635" spans="1:4">
      <c r="A8635" s="462">
        <v>103480</v>
      </c>
      <c r="B8635" s="276" t="s">
        <v>8592</v>
      </c>
      <c r="C8635" s="462" t="s">
        <v>30</v>
      </c>
      <c r="D8635" s="463">
        <v>0</v>
      </c>
    </row>
    <row r="8636" spans="1:4">
      <c r="A8636" s="462">
        <v>103481</v>
      </c>
      <c r="B8636" s="276" t="s">
        <v>8593</v>
      </c>
      <c r="C8636" s="462" t="s">
        <v>253</v>
      </c>
      <c r="D8636" s="463">
        <v>85112</v>
      </c>
    </row>
    <row r="8637" spans="1:4">
      <c r="A8637" s="462">
        <v>103482</v>
      </c>
      <c r="B8637" s="276" t="s">
        <v>8594</v>
      </c>
      <c r="C8637" s="462" t="s">
        <v>27</v>
      </c>
      <c r="D8637" s="463">
        <v>22007</v>
      </c>
    </row>
    <row r="8638" spans="1:4">
      <c r="A8638" s="462">
        <v>103483</v>
      </c>
      <c r="B8638" s="276" t="s">
        <v>8595</v>
      </c>
      <c r="C8638" s="462" t="s">
        <v>44</v>
      </c>
      <c r="D8638" s="463">
        <v>0</v>
      </c>
    </row>
    <row r="8639" spans="1:4">
      <c r="A8639" s="462">
        <v>103485</v>
      </c>
      <c r="B8639" s="276" t="s">
        <v>8596</v>
      </c>
      <c r="C8639" s="462" t="s">
        <v>27</v>
      </c>
      <c r="D8639" s="463">
        <v>23257</v>
      </c>
    </row>
    <row r="8640" spans="1:4">
      <c r="A8640" s="462">
        <v>103486</v>
      </c>
      <c r="B8640" s="276" t="s">
        <v>8597</v>
      </c>
      <c r="C8640" s="462" t="s">
        <v>27</v>
      </c>
      <c r="D8640" s="463">
        <v>0</v>
      </c>
    </row>
    <row r="8641" spans="1:4">
      <c r="A8641" s="462">
        <v>103487</v>
      </c>
      <c r="B8641" s="276" t="s">
        <v>8598</v>
      </c>
      <c r="C8641" s="462" t="s">
        <v>27</v>
      </c>
      <c r="D8641" s="463">
        <v>0</v>
      </c>
    </row>
    <row r="8642" spans="1:4">
      <c r="A8642" s="462">
        <v>103488</v>
      </c>
      <c r="B8642" s="276" t="s">
        <v>8599</v>
      </c>
      <c r="C8642" s="462" t="s">
        <v>27</v>
      </c>
      <c r="D8642" s="463">
        <v>0</v>
      </c>
    </row>
    <row r="8643" spans="1:4">
      <c r="A8643" s="462">
        <v>103489</v>
      </c>
      <c r="B8643" s="276" t="s">
        <v>8600</v>
      </c>
      <c r="C8643" s="462" t="s">
        <v>27</v>
      </c>
      <c r="D8643" s="463">
        <v>8258</v>
      </c>
    </row>
    <row r="8644" spans="1:4">
      <c r="A8644" s="462">
        <v>103490</v>
      </c>
      <c r="B8644" s="276" t="s">
        <v>8601</v>
      </c>
      <c r="C8644" s="462" t="s">
        <v>8602</v>
      </c>
      <c r="D8644" s="463">
        <v>0</v>
      </c>
    </row>
    <row r="8645" spans="1:4">
      <c r="A8645" s="462">
        <v>103491</v>
      </c>
      <c r="B8645" s="276" t="s">
        <v>8603</v>
      </c>
      <c r="C8645" s="462" t="s">
        <v>44</v>
      </c>
      <c r="D8645" s="463">
        <v>68787.520000000004</v>
      </c>
    </row>
    <row r="8646" spans="1:4">
      <c r="A8646" s="462">
        <v>103492</v>
      </c>
      <c r="B8646" s="276" t="s">
        <v>8604</v>
      </c>
      <c r="C8646" s="462" t="s">
        <v>27</v>
      </c>
      <c r="D8646" s="463">
        <v>0</v>
      </c>
    </row>
    <row r="8647" spans="1:4">
      <c r="A8647" s="462">
        <v>103493</v>
      </c>
      <c r="B8647" s="276" t="s">
        <v>8605</v>
      </c>
      <c r="C8647" s="462" t="s">
        <v>148</v>
      </c>
      <c r="D8647" s="463">
        <v>1136212</v>
      </c>
    </row>
    <row r="8648" spans="1:4">
      <c r="A8648" s="462">
        <v>103494</v>
      </c>
      <c r="B8648" s="276" t="s">
        <v>8606</v>
      </c>
      <c r="C8648" s="462" t="s">
        <v>148</v>
      </c>
      <c r="D8648" s="463">
        <v>14007.33</v>
      </c>
    </row>
    <row r="8649" spans="1:4">
      <c r="A8649" s="462">
        <v>103495</v>
      </c>
      <c r="B8649" s="276" t="s">
        <v>8607</v>
      </c>
      <c r="C8649" s="462" t="s">
        <v>27</v>
      </c>
      <c r="D8649" s="463">
        <v>0</v>
      </c>
    </row>
    <row r="8650" spans="1:4">
      <c r="A8650" s="462">
        <v>103496</v>
      </c>
      <c r="B8650" s="276" t="s">
        <v>8608</v>
      </c>
      <c r="C8650" s="462" t="s">
        <v>30</v>
      </c>
      <c r="D8650" s="463">
        <v>47999.99</v>
      </c>
    </row>
    <row r="8651" spans="1:4">
      <c r="A8651" s="462">
        <v>103497</v>
      </c>
      <c r="B8651" s="276" t="s">
        <v>8609</v>
      </c>
      <c r="C8651" s="462" t="s">
        <v>44</v>
      </c>
      <c r="D8651" s="463">
        <v>0</v>
      </c>
    </row>
    <row r="8652" spans="1:4">
      <c r="A8652" s="462">
        <v>103498</v>
      </c>
      <c r="B8652" s="276" t="s">
        <v>8610</v>
      </c>
      <c r="C8652" s="462" t="s">
        <v>27</v>
      </c>
      <c r="D8652" s="463">
        <v>0</v>
      </c>
    </row>
    <row r="8653" spans="1:4">
      <c r="A8653" s="462">
        <v>103499</v>
      </c>
      <c r="B8653" s="276" t="s">
        <v>8611</v>
      </c>
      <c r="C8653" s="462" t="s">
        <v>27</v>
      </c>
      <c r="D8653" s="463">
        <v>391942</v>
      </c>
    </row>
    <row r="8654" spans="1:4">
      <c r="A8654" s="462">
        <v>103500</v>
      </c>
      <c r="B8654" s="276" t="s">
        <v>8612</v>
      </c>
      <c r="C8654" s="462" t="s">
        <v>27</v>
      </c>
      <c r="D8654" s="463">
        <v>0</v>
      </c>
    </row>
    <row r="8655" spans="1:4">
      <c r="A8655" s="462">
        <v>103501</v>
      </c>
      <c r="B8655" s="276" t="s">
        <v>8613</v>
      </c>
      <c r="C8655" s="462" t="s">
        <v>30</v>
      </c>
      <c r="D8655" s="463">
        <v>0</v>
      </c>
    </row>
    <row r="8656" spans="1:4">
      <c r="A8656" s="462">
        <v>103502</v>
      </c>
      <c r="B8656" s="276" t="s">
        <v>8614</v>
      </c>
      <c r="C8656" s="462" t="s">
        <v>27</v>
      </c>
      <c r="D8656" s="463">
        <v>17.649999999999999</v>
      </c>
    </row>
    <row r="8657" spans="1:4">
      <c r="A8657" s="462">
        <v>103503</v>
      </c>
      <c r="B8657" s="276" t="s">
        <v>8615</v>
      </c>
      <c r="C8657" s="462" t="s">
        <v>27</v>
      </c>
      <c r="D8657" s="463">
        <v>0</v>
      </c>
    </row>
    <row r="8658" spans="1:4">
      <c r="A8658" s="462">
        <v>103504</v>
      </c>
      <c r="B8658" s="276" t="s">
        <v>8616</v>
      </c>
      <c r="C8658" s="462" t="s">
        <v>27</v>
      </c>
      <c r="D8658" s="463">
        <v>0</v>
      </c>
    </row>
    <row r="8659" spans="1:4">
      <c r="A8659" s="462">
        <v>103506</v>
      </c>
      <c r="B8659" s="276" t="s">
        <v>8617</v>
      </c>
      <c r="C8659" s="462" t="s">
        <v>44</v>
      </c>
      <c r="D8659" s="463">
        <v>0</v>
      </c>
    </row>
    <row r="8660" spans="1:4">
      <c r="A8660" s="462">
        <v>103507</v>
      </c>
      <c r="B8660" s="276" t="s">
        <v>8618</v>
      </c>
      <c r="C8660" s="462" t="s">
        <v>27</v>
      </c>
      <c r="D8660" s="463">
        <v>0</v>
      </c>
    </row>
    <row r="8661" spans="1:4">
      <c r="A8661" s="462">
        <v>103508</v>
      </c>
      <c r="B8661" s="276" t="s">
        <v>8619</v>
      </c>
      <c r="C8661" s="462" t="s">
        <v>27</v>
      </c>
      <c r="D8661" s="463">
        <v>0</v>
      </c>
    </row>
    <row r="8662" spans="1:4">
      <c r="A8662" s="462">
        <v>103509</v>
      </c>
      <c r="B8662" s="276" t="s">
        <v>8620</v>
      </c>
      <c r="C8662" s="462" t="s">
        <v>27</v>
      </c>
      <c r="D8662" s="463">
        <v>0</v>
      </c>
    </row>
    <row r="8663" spans="1:4">
      <c r="A8663" s="462">
        <v>103510</v>
      </c>
      <c r="B8663" s="276" t="s">
        <v>8621</v>
      </c>
      <c r="C8663" s="462" t="s">
        <v>27</v>
      </c>
      <c r="D8663" s="463">
        <v>0</v>
      </c>
    </row>
    <row r="8664" spans="1:4">
      <c r="A8664" s="462">
        <v>103511</v>
      </c>
      <c r="B8664" s="276" t="s">
        <v>8622</v>
      </c>
      <c r="C8664" s="462" t="s">
        <v>27</v>
      </c>
      <c r="D8664" s="463">
        <v>0</v>
      </c>
    </row>
    <row r="8665" spans="1:4">
      <c r="A8665" s="462">
        <v>103512</v>
      </c>
      <c r="B8665" s="276" t="s">
        <v>8623</v>
      </c>
      <c r="C8665" s="462" t="s">
        <v>44</v>
      </c>
      <c r="D8665" s="463">
        <v>0</v>
      </c>
    </row>
    <row r="8666" spans="1:4">
      <c r="A8666" s="462">
        <v>103513</v>
      </c>
      <c r="B8666" s="276" t="s">
        <v>8624</v>
      </c>
      <c r="C8666" s="462" t="s">
        <v>27</v>
      </c>
      <c r="D8666" s="463">
        <v>16935</v>
      </c>
    </row>
    <row r="8667" spans="1:4">
      <c r="A8667" s="462">
        <v>103514</v>
      </c>
      <c r="B8667" s="276" t="s">
        <v>8625</v>
      </c>
      <c r="C8667" s="462" t="s">
        <v>27</v>
      </c>
      <c r="D8667" s="463">
        <v>0</v>
      </c>
    </row>
    <row r="8668" spans="1:4">
      <c r="A8668" s="462">
        <v>103515</v>
      </c>
      <c r="B8668" s="276" t="s">
        <v>8626</v>
      </c>
      <c r="C8668" s="462" t="s">
        <v>27</v>
      </c>
      <c r="D8668" s="463">
        <v>0</v>
      </c>
    </row>
    <row r="8669" spans="1:4">
      <c r="A8669" s="462">
        <v>103516</v>
      </c>
      <c r="B8669" s="276" t="s">
        <v>8627</v>
      </c>
      <c r="C8669" s="462" t="s">
        <v>27</v>
      </c>
      <c r="D8669" s="463">
        <v>0</v>
      </c>
    </row>
    <row r="8670" spans="1:4">
      <c r="A8670" s="462">
        <v>103517</v>
      </c>
      <c r="B8670" s="276" t="s">
        <v>8628</v>
      </c>
      <c r="C8670" s="462" t="s">
        <v>27</v>
      </c>
      <c r="D8670" s="463">
        <v>84273</v>
      </c>
    </row>
    <row r="8671" spans="1:4">
      <c r="A8671" s="462">
        <v>103518</v>
      </c>
      <c r="B8671" s="276" t="s">
        <v>8629</v>
      </c>
      <c r="C8671" s="462" t="s">
        <v>27</v>
      </c>
      <c r="D8671" s="463">
        <v>0</v>
      </c>
    </row>
    <row r="8672" spans="1:4">
      <c r="A8672" s="462">
        <v>103519</v>
      </c>
      <c r="B8672" s="276" t="s">
        <v>8630</v>
      </c>
      <c r="C8672" s="462" t="s">
        <v>27</v>
      </c>
      <c r="D8672" s="463">
        <v>0</v>
      </c>
    </row>
    <row r="8673" spans="1:4">
      <c r="A8673" s="462">
        <v>103520</v>
      </c>
      <c r="B8673" s="276" t="s">
        <v>8631</v>
      </c>
      <c r="C8673" s="462" t="s">
        <v>27</v>
      </c>
      <c r="D8673" s="463">
        <v>0</v>
      </c>
    </row>
    <row r="8674" spans="1:4">
      <c r="A8674" s="462">
        <v>103521</v>
      </c>
      <c r="B8674" s="276" t="s">
        <v>8632</v>
      </c>
      <c r="C8674" s="462" t="s">
        <v>97</v>
      </c>
      <c r="D8674" s="463">
        <v>0</v>
      </c>
    </row>
    <row r="8675" spans="1:4">
      <c r="A8675" s="462">
        <v>103522</v>
      </c>
      <c r="B8675" s="276" t="s">
        <v>8633</v>
      </c>
      <c r="C8675" s="462" t="s">
        <v>253</v>
      </c>
      <c r="D8675" s="463">
        <v>18637</v>
      </c>
    </row>
    <row r="8676" spans="1:4">
      <c r="A8676" s="462">
        <v>103523</v>
      </c>
      <c r="B8676" s="276" t="s">
        <v>8634</v>
      </c>
      <c r="C8676" s="462" t="s">
        <v>32</v>
      </c>
      <c r="D8676" s="463">
        <v>17123</v>
      </c>
    </row>
    <row r="8677" spans="1:4">
      <c r="A8677" s="462">
        <v>103524</v>
      </c>
      <c r="B8677" s="276" t="s">
        <v>8635</v>
      </c>
      <c r="C8677" s="462" t="s">
        <v>27</v>
      </c>
      <c r="D8677" s="463">
        <v>93041.7</v>
      </c>
    </row>
    <row r="8678" spans="1:4">
      <c r="A8678" s="462">
        <v>103525</v>
      </c>
      <c r="B8678" s="276" t="s">
        <v>8636</v>
      </c>
      <c r="C8678" s="462" t="s">
        <v>27</v>
      </c>
      <c r="D8678" s="463">
        <v>0</v>
      </c>
    </row>
    <row r="8679" spans="1:4">
      <c r="A8679" s="462">
        <v>103526</v>
      </c>
      <c r="B8679" s="276" t="s">
        <v>8637</v>
      </c>
      <c r="C8679" s="462" t="s">
        <v>27</v>
      </c>
      <c r="D8679" s="463">
        <v>0</v>
      </c>
    </row>
    <row r="8680" spans="1:4">
      <c r="A8680" s="462">
        <v>103527</v>
      </c>
      <c r="B8680" s="276" t="s">
        <v>8638</v>
      </c>
      <c r="C8680" s="462" t="s">
        <v>27</v>
      </c>
      <c r="D8680" s="463">
        <v>0</v>
      </c>
    </row>
    <row r="8681" spans="1:4">
      <c r="A8681" s="462">
        <v>103528</v>
      </c>
      <c r="B8681" s="276" t="s">
        <v>8639</v>
      </c>
      <c r="C8681" s="462" t="s">
        <v>27</v>
      </c>
      <c r="D8681" s="463">
        <v>0</v>
      </c>
    </row>
    <row r="8682" spans="1:4">
      <c r="A8682" s="462">
        <v>103529</v>
      </c>
      <c r="B8682" s="276" t="s">
        <v>8640</v>
      </c>
      <c r="C8682" s="462" t="s">
        <v>27</v>
      </c>
      <c r="D8682" s="463">
        <v>0</v>
      </c>
    </row>
    <row r="8683" spans="1:4">
      <c r="A8683" s="462">
        <v>103530</v>
      </c>
      <c r="B8683" s="276" t="s">
        <v>8641</v>
      </c>
      <c r="C8683" s="462" t="s">
        <v>27</v>
      </c>
      <c r="D8683" s="463">
        <v>0</v>
      </c>
    </row>
    <row r="8684" spans="1:4">
      <c r="A8684" s="462">
        <v>103531</v>
      </c>
      <c r="B8684" s="276" t="s">
        <v>8642</v>
      </c>
      <c r="C8684" s="462" t="s">
        <v>27</v>
      </c>
      <c r="D8684" s="463">
        <v>0</v>
      </c>
    </row>
    <row r="8685" spans="1:4">
      <c r="A8685" s="462">
        <v>103532</v>
      </c>
      <c r="B8685" s="276" t="s">
        <v>8643</v>
      </c>
      <c r="C8685" s="462" t="s">
        <v>27</v>
      </c>
      <c r="D8685" s="463">
        <v>0</v>
      </c>
    </row>
    <row r="8686" spans="1:4">
      <c r="A8686" s="462">
        <v>103533</v>
      </c>
      <c r="B8686" s="276" t="s">
        <v>8644</v>
      </c>
      <c r="C8686" s="462" t="s">
        <v>30</v>
      </c>
      <c r="D8686" s="463">
        <v>0</v>
      </c>
    </row>
    <row r="8687" spans="1:4">
      <c r="A8687" s="462">
        <v>103535</v>
      </c>
      <c r="B8687" s="276" t="s">
        <v>8645</v>
      </c>
      <c r="C8687" s="462" t="s">
        <v>27</v>
      </c>
      <c r="D8687" s="463">
        <v>583430</v>
      </c>
    </row>
    <row r="8688" spans="1:4">
      <c r="A8688" s="462">
        <v>103536</v>
      </c>
      <c r="B8688" s="276" t="s">
        <v>8646</v>
      </c>
      <c r="C8688" s="462" t="s">
        <v>27</v>
      </c>
      <c r="D8688" s="463">
        <v>0</v>
      </c>
    </row>
    <row r="8689" spans="1:4">
      <c r="A8689" s="462">
        <v>103537</v>
      </c>
      <c r="B8689" s="276" t="s">
        <v>8647</v>
      </c>
      <c r="C8689" s="462" t="s">
        <v>60</v>
      </c>
      <c r="D8689" s="463">
        <v>5757.01</v>
      </c>
    </row>
    <row r="8690" spans="1:4">
      <c r="A8690" s="462">
        <v>103538</v>
      </c>
      <c r="B8690" s="276" t="s">
        <v>8648</v>
      </c>
      <c r="C8690" s="462" t="s">
        <v>27</v>
      </c>
      <c r="D8690" s="463">
        <v>0</v>
      </c>
    </row>
    <row r="8691" spans="1:4">
      <c r="A8691" s="462">
        <v>103539</v>
      </c>
      <c r="B8691" s="276" t="s">
        <v>8649</v>
      </c>
      <c r="C8691" s="462" t="s">
        <v>30</v>
      </c>
      <c r="D8691" s="463">
        <v>0</v>
      </c>
    </row>
    <row r="8692" spans="1:4">
      <c r="A8692" s="462">
        <v>103540</v>
      </c>
      <c r="B8692" s="276" t="s">
        <v>8650</v>
      </c>
      <c r="C8692" s="462" t="s">
        <v>27</v>
      </c>
      <c r="D8692" s="463">
        <v>147868</v>
      </c>
    </row>
    <row r="8693" spans="1:4">
      <c r="A8693" s="462">
        <v>103541</v>
      </c>
      <c r="B8693" s="276" t="s">
        <v>8651</v>
      </c>
      <c r="C8693" s="462" t="s">
        <v>27</v>
      </c>
      <c r="D8693" s="463">
        <v>0</v>
      </c>
    </row>
    <row r="8694" spans="1:4">
      <c r="A8694" s="462">
        <v>103542</v>
      </c>
      <c r="B8694" s="276" t="s">
        <v>8652</v>
      </c>
      <c r="C8694" s="462" t="s">
        <v>30</v>
      </c>
      <c r="D8694" s="463">
        <v>0</v>
      </c>
    </row>
    <row r="8695" spans="1:4">
      <c r="A8695" s="462">
        <v>103543</v>
      </c>
      <c r="B8695" s="276" t="s">
        <v>8653</v>
      </c>
      <c r="C8695" s="462" t="s">
        <v>30</v>
      </c>
      <c r="D8695" s="463">
        <v>0</v>
      </c>
    </row>
    <row r="8696" spans="1:4">
      <c r="A8696" s="462">
        <v>103544</v>
      </c>
      <c r="B8696" s="276" t="s">
        <v>8654</v>
      </c>
      <c r="C8696" s="462" t="s">
        <v>27</v>
      </c>
      <c r="D8696" s="463">
        <v>0</v>
      </c>
    </row>
    <row r="8697" spans="1:4">
      <c r="A8697" s="462">
        <v>103545</v>
      </c>
      <c r="B8697" s="276" t="s">
        <v>8655</v>
      </c>
      <c r="C8697" s="462" t="s">
        <v>27</v>
      </c>
      <c r="D8697" s="463">
        <v>0</v>
      </c>
    </row>
    <row r="8698" spans="1:4">
      <c r="A8698" s="462">
        <v>103546</v>
      </c>
      <c r="B8698" s="276" t="s">
        <v>8656</v>
      </c>
      <c r="C8698" s="462" t="s">
        <v>27</v>
      </c>
      <c r="D8698" s="463">
        <v>0</v>
      </c>
    </row>
    <row r="8699" spans="1:4">
      <c r="A8699" s="462">
        <v>103547</v>
      </c>
      <c r="B8699" s="276" t="s">
        <v>8657</v>
      </c>
      <c r="C8699" s="462" t="s">
        <v>27</v>
      </c>
      <c r="D8699" s="463">
        <v>0</v>
      </c>
    </row>
    <row r="8700" spans="1:4">
      <c r="A8700" s="462">
        <v>103548</v>
      </c>
      <c r="B8700" s="276" t="s">
        <v>8658</v>
      </c>
      <c r="C8700" s="462" t="s">
        <v>27</v>
      </c>
      <c r="D8700" s="463">
        <v>0</v>
      </c>
    </row>
    <row r="8701" spans="1:4">
      <c r="A8701" s="462">
        <v>103550</v>
      </c>
      <c r="B8701" s="276" t="s">
        <v>8659</v>
      </c>
      <c r="C8701" s="462" t="s">
        <v>148</v>
      </c>
      <c r="D8701" s="463">
        <v>0</v>
      </c>
    </row>
    <row r="8702" spans="1:4">
      <c r="A8702" s="462">
        <v>103551</v>
      </c>
      <c r="B8702" s="276" t="s">
        <v>8660</v>
      </c>
      <c r="C8702" s="462" t="s">
        <v>27</v>
      </c>
      <c r="D8702" s="463">
        <v>836213.2</v>
      </c>
    </row>
    <row r="8703" spans="1:4">
      <c r="A8703" s="462">
        <v>103552</v>
      </c>
      <c r="B8703" s="276" t="s">
        <v>8661</v>
      </c>
      <c r="C8703" s="462" t="s">
        <v>27</v>
      </c>
      <c r="D8703" s="463">
        <v>0</v>
      </c>
    </row>
    <row r="8704" spans="1:4">
      <c r="A8704" s="462">
        <v>103553</v>
      </c>
      <c r="B8704" s="276" t="s">
        <v>8662</v>
      </c>
      <c r="C8704" s="462" t="s">
        <v>44</v>
      </c>
      <c r="D8704" s="463">
        <v>0</v>
      </c>
    </row>
    <row r="8705" spans="1:4">
      <c r="A8705" s="462">
        <v>103554</v>
      </c>
      <c r="B8705" s="276" t="s">
        <v>8663</v>
      </c>
      <c r="C8705" s="462" t="s">
        <v>44</v>
      </c>
      <c r="D8705" s="463">
        <v>0</v>
      </c>
    </row>
    <row r="8706" spans="1:4">
      <c r="A8706" s="462">
        <v>103555</v>
      </c>
      <c r="B8706" s="276" t="s">
        <v>8664</v>
      </c>
      <c r="C8706" s="462" t="s">
        <v>27</v>
      </c>
      <c r="D8706" s="463">
        <v>0</v>
      </c>
    </row>
    <row r="8707" spans="1:4">
      <c r="A8707" s="462">
        <v>103556</v>
      </c>
      <c r="B8707" s="276" t="s">
        <v>8665</v>
      </c>
      <c r="C8707" s="462" t="s">
        <v>27</v>
      </c>
      <c r="D8707" s="463">
        <v>94172.4</v>
      </c>
    </row>
    <row r="8708" spans="1:4">
      <c r="A8708" s="462">
        <v>103557</v>
      </c>
      <c r="B8708" s="276" t="s">
        <v>8666</v>
      </c>
      <c r="C8708" s="462" t="s">
        <v>253</v>
      </c>
      <c r="D8708" s="463">
        <v>70955.490000000005</v>
      </c>
    </row>
    <row r="8709" spans="1:4">
      <c r="A8709" s="462">
        <v>103558</v>
      </c>
      <c r="B8709" s="276" t="s">
        <v>8667</v>
      </c>
      <c r="C8709" s="462" t="s">
        <v>253</v>
      </c>
      <c r="D8709" s="463">
        <v>0</v>
      </c>
    </row>
    <row r="8710" spans="1:4">
      <c r="A8710" s="462">
        <v>103559</v>
      </c>
      <c r="B8710" s="276" t="s">
        <v>8668</v>
      </c>
      <c r="C8710" s="462" t="s">
        <v>253</v>
      </c>
      <c r="D8710" s="463">
        <v>0</v>
      </c>
    </row>
    <row r="8711" spans="1:4">
      <c r="A8711" s="462">
        <v>103560</v>
      </c>
      <c r="B8711" s="276" t="s">
        <v>8669</v>
      </c>
      <c r="C8711" s="462" t="s">
        <v>27</v>
      </c>
      <c r="D8711" s="463">
        <v>441841</v>
      </c>
    </row>
    <row r="8712" spans="1:4">
      <c r="A8712" s="462">
        <v>103561</v>
      </c>
      <c r="B8712" s="276" t="s">
        <v>8670</v>
      </c>
      <c r="C8712" s="462" t="s">
        <v>30</v>
      </c>
      <c r="D8712" s="463">
        <v>0</v>
      </c>
    </row>
    <row r="8713" spans="1:4">
      <c r="A8713" s="462">
        <v>103562</v>
      </c>
      <c r="B8713" s="276" t="s">
        <v>8671</v>
      </c>
      <c r="C8713" s="462" t="s">
        <v>60</v>
      </c>
      <c r="D8713" s="463">
        <v>32851</v>
      </c>
    </row>
    <row r="8714" spans="1:4">
      <c r="A8714" s="462">
        <v>103563</v>
      </c>
      <c r="B8714" s="276" t="s">
        <v>8672</v>
      </c>
      <c r="C8714" s="462" t="s">
        <v>27</v>
      </c>
      <c r="D8714" s="463">
        <v>0</v>
      </c>
    </row>
    <row r="8715" spans="1:4">
      <c r="A8715" s="462">
        <v>103564</v>
      </c>
      <c r="B8715" s="276" t="s">
        <v>8673</v>
      </c>
      <c r="C8715" s="462" t="s">
        <v>27</v>
      </c>
      <c r="D8715" s="463">
        <v>15365</v>
      </c>
    </row>
    <row r="8716" spans="1:4">
      <c r="A8716" s="462">
        <v>103565</v>
      </c>
      <c r="B8716" s="276" t="s">
        <v>8674</v>
      </c>
      <c r="C8716" s="462" t="s">
        <v>27</v>
      </c>
      <c r="D8716" s="463">
        <v>62799</v>
      </c>
    </row>
    <row r="8717" spans="1:4">
      <c r="A8717" s="462">
        <v>103566</v>
      </c>
      <c r="B8717" s="276" t="s">
        <v>199</v>
      </c>
      <c r="C8717" s="462" t="s">
        <v>27</v>
      </c>
      <c r="D8717" s="463">
        <v>0</v>
      </c>
    </row>
    <row r="8718" spans="1:4">
      <c r="A8718" s="462">
        <v>103567</v>
      </c>
      <c r="B8718" s="276" t="s">
        <v>199</v>
      </c>
      <c r="C8718" s="462" t="s">
        <v>44</v>
      </c>
      <c r="D8718" s="463">
        <v>0</v>
      </c>
    </row>
    <row r="8719" spans="1:4">
      <c r="A8719" s="462">
        <v>103568</v>
      </c>
      <c r="B8719" s="276" t="s">
        <v>8675</v>
      </c>
      <c r="C8719" s="462" t="s">
        <v>27</v>
      </c>
      <c r="D8719" s="463">
        <v>0</v>
      </c>
    </row>
    <row r="8720" spans="1:4">
      <c r="A8720" s="462">
        <v>103569</v>
      </c>
      <c r="B8720" s="276" t="s">
        <v>8676</v>
      </c>
      <c r="C8720" s="462" t="s">
        <v>27</v>
      </c>
      <c r="D8720" s="463">
        <v>0</v>
      </c>
    </row>
    <row r="8721" spans="1:4">
      <c r="A8721" s="462">
        <v>103570</v>
      </c>
      <c r="B8721" s="276" t="s">
        <v>8677</v>
      </c>
      <c r="C8721" s="462" t="s">
        <v>27</v>
      </c>
      <c r="D8721" s="463">
        <v>0</v>
      </c>
    </row>
    <row r="8722" spans="1:4">
      <c r="A8722" s="462">
        <v>103571</v>
      </c>
      <c r="B8722" s="276" t="s">
        <v>8678</v>
      </c>
      <c r="C8722" s="462" t="s">
        <v>27</v>
      </c>
      <c r="D8722" s="463">
        <v>0</v>
      </c>
    </row>
    <row r="8723" spans="1:4">
      <c r="A8723" s="462">
        <v>103572</v>
      </c>
      <c r="B8723" s="276" t="s">
        <v>8679</v>
      </c>
      <c r="C8723" s="462" t="s">
        <v>27</v>
      </c>
      <c r="D8723" s="463">
        <v>17090.990000000002</v>
      </c>
    </row>
    <row r="8724" spans="1:4">
      <c r="A8724" s="462">
        <v>103573</v>
      </c>
      <c r="B8724" s="276" t="s">
        <v>8680</v>
      </c>
      <c r="C8724" s="462" t="s">
        <v>27</v>
      </c>
      <c r="D8724" s="463">
        <v>42209</v>
      </c>
    </row>
    <row r="8725" spans="1:4">
      <c r="A8725" s="462">
        <v>103574</v>
      </c>
      <c r="B8725" s="276" t="s">
        <v>8681</v>
      </c>
      <c r="C8725" s="462" t="s">
        <v>30</v>
      </c>
      <c r="D8725" s="463">
        <v>0</v>
      </c>
    </row>
    <row r="8726" spans="1:4">
      <c r="A8726" s="462">
        <v>103575</v>
      </c>
      <c r="B8726" s="276" t="s">
        <v>8682</v>
      </c>
      <c r="C8726" s="462" t="s">
        <v>27</v>
      </c>
      <c r="D8726" s="463">
        <v>0</v>
      </c>
    </row>
    <row r="8727" spans="1:4">
      <c r="A8727" s="462">
        <v>103576</v>
      </c>
      <c r="B8727" s="276" t="s">
        <v>8681</v>
      </c>
      <c r="C8727" s="462" t="s">
        <v>44</v>
      </c>
      <c r="D8727" s="463">
        <v>2081</v>
      </c>
    </row>
    <row r="8728" spans="1:4">
      <c r="A8728" s="462">
        <v>103577</v>
      </c>
      <c r="B8728" s="276" t="s">
        <v>8683</v>
      </c>
      <c r="C8728" s="462" t="s">
        <v>27</v>
      </c>
      <c r="D8728" s="463">
        <v>0</v>
      </c>
    </row>
    <row r="8729" spans="1:4">
      <c r="A8729" s="462">
        <v>103578</v>
      </c>
      <c r="B8729" s="276" t="s">
        <v>8684</v>
      </c>
      <c r="C8729" s="462" t="s">
        <v>985</v>
      </c>
      <c r="D8729" s="463">
        <v>0</v>
      </c>
    </row>
    <row r="8730" spans="1:4">
      <c r="A8730" s="462">
        <v>103579</v>
      </c>
      <c r="B8730" s="276" t="s">
        <v>8685</v>
      </c>
      <c r="C8730" s="462" t="s">
        <v>30</v>
      </c>
      <c r="D8730" s="463">
        <v>25405.279999999999</v>
      </c>
    </row>
    <row r="8731" spans="1:4">
      <c r="A8731" s="462">
        <v>103580</v>
      </c>
      <c r="B8731" s="276" t="s">
        <v>8686</v>
      </c>
      <c r="C8731" s="462" t="s">
        <v>30</v>
      </c>
      <c r="D8731" s="463">
        <v>3578</v>
      </c>
    </row>
    <row r="8732" spans="1:4">
      <c r="A8732" s="462">
        <v>103581</v>
      </c>
      <c r="B8732" s="276" t="s">
        <v>8687</v>
      </c>
      <c r="C8732" s="462" t="s">
        <v>27</v>
      </c>
      <c r="D8732" s="463">
        <v>0</v>
      </c>
    </row>
    <row r="8733" spans="1:4">
      <c r="A8733" s="462">
        <v>103582</v>
      </c>
      <c r="B8733" s="276" t="s">
        <v>1982</v>
      </c>
      <c r="C8733" s="462" t="s">
        <v>83</v>
      </c>
      <c r="D8733" s="463">
        <v>0</v>
      </c>
    </row>
    <row r="8734" spans="1:4">
      <c r="A8734" s="462">
        <v>103583</v>
      </c>
      <c r="B8734" s="276" t="s">
        <v>8688</v>
      </c>
      <c r="C8734" s="462" t="s">
        <v>83</v>
      </c>
      <c r="D8734" s="463">
        <v>0</v>
      </c>
    </row>
    <row r="8735" spans="1:4">
      <c r="A8735" s="462">
        <v>103584</v>
      </c>
      <c r="B8735" s="276" t="s">
        <v>8689</v>
      </c>
      <c r="C8735" s="462" t="s">
        <v>60</v>
      </c>
      <c r="D8735" s="463">
        <v>0</v>
      </c>
    </row>
    <row r="8736" spans="1:4">
      <c r="A8736" s="462">
        <v>103585</v>
      </c>
      <c r="B8736" s="276" t="s">
        <v>8690</v>
      </c>
      <c r="C8736" s="462" t="s">
        <v>27</v>
      </c>
      <c r="D8736" s="463">
        <v>27686</v>
      </c>
    </row>
    <row r="8737" spans="1:4">
      <c r="A8737" s="462">
        <v>103586</v>
      </c>
      <c r="B8737" s="276" t="s">
        <v>8691</v>
      </c>
      <c r="C8737" s="462" t="s">
        <v>60</v>
      </c>
      <c r="D8737" s="463">
        <v>0</v>
      </c>
    </row>
    <row r="8738" spans="1:4">
      <c r="A8738" s="462">
        <v>103587</v>
      </c>
      <c r="B8738" s="276" t="s">
        <v>8692</v>
      </c>
      <c r="C8738" s="462" t="s">
        <v>30</v>
      </c>
      <c r="D8738" s="463">
        <v>4681</v>
      </c>
    </row>
    <row r="8739" spans="1:4">
      <c r="A8739" s="462">
        <v>103591</v>
      </c>
      <c r="B8739" s="276" t="s">
        <v>8693</v>
      </c>
      <c r="C8739" s="462" t="s">
        <v>27</v>
      </c>
      <c r="D8739" s="463">
        <v>0</v>
      </c>
    </row>
    <row r="8740" spans="1:4">
      <c r="A8740" s="462">
        <v>103592</v>
      </c>
      <c r="B8740" s="276" t="s">
        <v>8694</v>
      </c>
      <c r="C8740" s="462" t="s">
        <v>30</v>
      </c>
      <c r="D8740" s="463">
        <v>0</v>
      </c>
    </row>
    <row r="8741" spans="1:4">
      <c r="A8741" s="462">
        <v>103593</v>
      </c>
      <c r="B8741" s="276" t="s">
        <v>8695</v>
      </c>
      <c r="C8741" s="462" t="s">
        <v>27</v>
      </c>
      <c r="D8741" s="463">
        <v>0</v>
      </c>
    </row>
    <row r="8742" spans="1:4">
      <c r="A8742" s="462">
        <v>103594</v>
      </c>
      <c r="B8742" s="276" t="s">
        <v>8696</v>
      </c>
      <c r="C8742" s="462" t="s">
        <v>27</v>
      </c>
      <c r="D8742" s="463">
        <v>0</v>
      </c>
    </row>
    <row r="8743" spans="1:4">
      <c r="A8743" s="462">
        <v>103596</v>
      </c>
      <c r="B8743" s="276" t="s">
        <v>8697</v>
      </c>
      <c r="C8743" s="462" t="s">
        <v>30</v>
      </c>
      <c r="D8743" s="463">
        <v>0</v>
      </c>
    </row>
    <row r="8744" spans="1:4">
      <c r="A8744" s="462">
        <v>103599</v>
      </c>
      <c r="B8744" s="276" t="s">
        <v>8698</v>
      </c>
      <c r="C8744" s="462" t="s">
        <v>27</v>
      </c>
      <c r="D8744" s="463">
        <v>37383.01</v>
      </c>
    </row>
    <row r="8745" spans="1:4">
      <c r="A8745" s="462">
        <v>103600</v>
      </c>
      <c r="B8745" s="276" t="s">
        <v>8699</v>
      </c>
      <c r="C8745" s="462" t="s">
        <v>27</v>
      </c>
      <c r="D8745" s="463">
        <v>3500</v>
      </c>
    </row>
    <row r="8746" spans="1:4">
      <c r="A8746" s="462">
        <v>103601</v>
      </c>
      <c r="B8746" s="276" t="s">
        <v>8700</v>
      </c>
      <c r="C8746" s="462" t="s">
        <v>27</v>
      </c>
      <c r="D8746" s="463">
        <v>0</v>
      </c>
    </row>
    <row r="8747" spans="1:4">
      <c r="A8747" s="462">
        <v>103602</v>
      </c>
      <c r="B8747" s="276" t="s">
        <v>8701</v>
      </c>
      <c r="C8747" s="462" t="s">
        <v>30</v>
      </c>
      <c r="D8747" s="463">
        <v>11406</v>
      </c>
    </row>
    <row r="8748" spans="1:4">
      <c r="A8748" s="462">
        <v>103603</v>
      </c>
      <c r="B8748" s="276" t="s">
        <v>8702</v>
      </c>
      <c r="C8748" s="462" t="s">
        <v>27</v>
      </c>
      <c r="D8748" s="463">
        <v>1887.01</v>
      </c>
    </row>
    <row r="8749" spans="1:4">
      <c r="A8749" s="462">
        <v>103604</v>
      </c>
      <c r="B8749" s="276" t="s">
        <v>8703</v>
      </c>
      <c r="C8749" s="462" t="s">
        <v>27</v>
      </c>
      <c r="D8749" s="463">
        <v>1396</v>
      </c>
    </row>
    <row r="8750" spans="1:4">
      <c r="A8750" s="462">
        <v>103605</v>
      </c>
      <c r="B8750" s="276" t="s">
        <v>8704</v>
      </c>
      <c r="C8750" s="462" t="s">
        <v>27</v>
      </c>
      <c r="D8750" s="463">
        <v>0</v>
      </c>
    </row>
    <row r="8751" spans="1:4">
      <c r="A8751" s="462">
        <v>103606</v>
      </c>
      <c r="B8751" s="276" t="s">
        <v>8705</v>
      </c>
      <c r="C8751" s="462" t="s">
        <v>27</v>
      </c>
      <c r="D8751" s="463">
        <v>1434</v>
      </c>
    </row>
    <row r="8752" spans="1:4">
      <c r="A8752" s="462">
        <v>103607</v>
      </c>
      <c r="B8752" s="276" t="s">
        <v>8706</v>
      </c>
      <c r="C8752" s="462" t="s">
        <v>32</v>
      </c>
      <c r="D8752" s="463">
        <v>7962</v>
      </c>
    </row>
    <row r="8753" spans="1:4">
      <c r="A8753" s="462">
        <v>103608</v>
      </c>
      <c r="B8753" s="276" t="s">
        <v>8707</v>
      </c>
      <c r="C8753" s="462" t="s">
        <v>27</v>
      </c>
      <c r="D8753" s="463">
        <v>73406.009999999995</v>
      </c>
    </row>
    <row r="8754" spans="1:4">
      <c r="A8754" s="462">
        <v>103609</v>
      </c>
      <c r="B8754" s="276" t="s">
        <v>8708</v>
      </c>
      <c r="C8754" s="462" t="s">
        <v>44</v>
      </c>
      <c r="D8754" s="463">
        <v>88067.14</v>
      </c>
    </row>
    <row r="8755" spans="1:4">
      <c r="A8755" s="462">
        <v>103610</v>
      </c>
      <c r="B8755" s="276" t="s">
        <v>8709</v>
      </c>
      <c r="C8755" s="462" t="s">
        <v>44</v>
      </c>
      <c r="D8755" s="463">
        <v>22766</v>
      </c>
    </row>
    <row r="8756" spans="1:4">
      <c r="A8756" s="462">
        <v>103611</v>
      </c>
      <c r="B8756" s="276" t="s">
        <v>2649</v>
      </c>
      <c r="C8756" s="462" t="s">
        <v>27</v>
      </c>
      <c r="D8756" s="463">
        <v>0</v>
      </c>
    </row>
    <row r="8757" spans="1:4">
      <c r="A8757" s="462">
        <v>103612</v>
      </c>
      <c r="B8757" s="276" t="s">
        <v>8710</v>
      </c>
      <c r="C8757" s="462" t="s">
        <v>44</v>
      </c>
      <c r="D8757" s="463">
        <v>0</v>
      </c>
    </row>
    <row r="8758" spans="1:4">
      <c r="A8758" s="462">
        <v>103613</v>
      </c>
      <c r="B8758" s="276" t="s">
        <v>8711</v>
      </c>
      <c r="C8758" s="462" t="s">
        <v>253</v>
      </c>
      <c r="D8758" s="463">
        <v>113881</v>
      </c>
    </row>
    <row r="8759" spans="1:4">
      <c r="A8759" s="462">
        <v>103614</v>
      </c>
      <c r="B8759" s="276" t="s">
        <v>8712</v>
      </c>
      <c r="C8759" s="462" t="s">
        <v>44</v>
      </c>
      <c r="D8759" s="463">
        <v>0</v>
      </c>
    </row>
    <row r="8760" spans="1:4">
      <c r="A8760" s="462">
        <v>103616</v>
      </c>
      <c r="B8760" s="276" t="s">
        <v>8713</v>
      </c>
      <c r="C8760" s="462" t="s">
        <v>253</v>
      </c>
      <c r="D8760" s="463">
        <v>105136.94</v>
      </c>
    </row>
    <row r="8761" spans="1:4">
      <c r="A8761" s="462">
        <v>103617</v>
      </c>
      <c r="B8761" s="276" t="s">
        <v>8714</v>
      </c>
      <c r="C8761" s="462" t="s">
        <v>44</v>
      </c>
      <c r="D8761" s="463">
        <v>0</v>
      </c>
    </row>
    <row r="8762" spans="1:4">
      <c r="A8762" s="462">
        <v>103618</v>
      </c>
      <c r="B8762" s="276" t="s">
        <v>8715</v>
      </c>
      <c r="C8762" s="462" t="s">
        <v>44</v>
      </c>
      <c r="D8762" s="463">
        <v>0</v>
      </c>
    </row>
    <row r="8763" spans="1:4">
      <c r="A8763" s="462">
        <v>103619</v>
      </c>
      <c r="B8763" s="276" t="s">
        <v>8716</v>
      </c>
      <c r="C8763" s="462" t="s">
        <v>44</v>
      </c>
      <c r="D8763" s="463">
        <v>0</v>
      </c>
    </row>
    <row r="8764" spans="1:4">
      <c r="A8764" s="462">
        <v>103620</v>
      </c>
      <c r="B8764" s="276" t="s">
        <v>8717</v>
      </c>
      <c r="C8764" s="462" t="s">
        <v>44</v>
      </c>
      <c r="D8764" s="463">
        <v>0</v>
      </c>
    </row>
    <row r="8765" spans="1:4">
      <c r="A8765" s="462">
        <v>103621</v>
      </c>
      <c r="B8765" s="276" t="s">
        <v>8718</v>
      </c>
      <c r="C8765" s="462" t="s">
        <v>253</v>
      </c>
      <c r="D8765" s="463">
        <v>103029.6</v>
      </c>
    </row>
    <row r="8766" spans="1:4">
      <c r="A8766" s="462">
        <v>103623</v>
      </c>
      <c r="B8766" s="276" t="s">
        <v>8719</v>
      </c>
      <c r="C8766" s="462" t="s">
        <v>44</v>
      </c>
      <c r="D8766" s="463">
        <v>0</v>
      </c>
    </row>
    <row r="8767" spans="1:4">
      <c r="A8767" s="462">
        <v>103624</v>
      </c>
      <c r="B8767" s="276" t="s">
        <v>8720</v>
      </c>
      <c r="C8767" s="462" t="s">
        <v>44</v>
      </c>
      <c r="D8767" s="463">
        <v>0</v>
      </c>
    </row>
    <row r="8768" spans="1:4">
      <c r="A8768" s="462">
        <v>103625</v>
      </c>
      <c r="B8768" s="276" t="s">
        <v>8721</v>
      </c>
      <c r="C8768" s="462" t="s">
        <v>27</v>
      </c>
      <c r="D8768" s="463">
        <v>0</v>
      </c>
    </row>
    <row r="8769" spans="1:4">
      <c r="A8769" s="462">
        <v>103626</v>
      </c>
      <c r="B8769" s="276" t="s">
        <v>8722</v>
      </c>
      <c r="C8769" s="462" t="s">
        <v>44</v>
      </c>
      <c r="D8769" s="463">
        <v>0</v>
      </c>
    </row>
    <row r="8770" spans="1:4">
      <c r="A8770" s="462">
        <v>103628</v>
      </c>
      <c r="B8770" s="276" t="s">
        <v>8723</v>
      </c>
      <c r="C8770" s="462" t="s">
        <v>30</v>
      </c>
      <c r="D8770" s="463">
        <v>144417</v>
      </c>
    </row>
    <row r="8771" spans="1:4">
      <c r="A8771" s="462">
        <v>103629</v>
      </c>
      <c r="B8771" s="276" t="s">
        <v>8724</v>
      </c>
      <c r="C8771" s="462" t="s">
        <v>30</v>
      </c>
      <c r="D8771" s="463">
        <v>0</v>
      </c>
    </row>
    <row r="8772" spans="1:4">
      <c r="A8772" s="462">
        <v>103630</v>
      </c>
      <c r="B8772" s="276" t="s">
        <v>8725</v>
      </c>
      <c r="C8772" s="462" t="s">
        <v>27</v>
      </c>
      <c r="D8772" s="463">
        <v>7701</v>
      </c>
    </row>
    <row r="8773" spans="1:4">
      <c r="A8773" s="462">
        <v>103631</v>
      </c>
      <c r="B8773" s="276" t="s">
        <v>8726</v>
      </c>
      <c r="C8773" s="462" t="s">
        <v>27</v>
      </c>
      <c r="D8773" s="463">
        <v>0</v>
      </c>
    </row>
    <row r="8774" spans="1:4">
      <c r="A8774" s="462">
        <v>103632</v>
      </c>
      <c r="B8774" s="276" t="s">
        <v>8727</v>
      </c>
      <c r="C8774" s="462" t="s">
        <v>27</v>
      </c>
      <c r="D8774" s="463">
        <v>5436</v>
      </c>
    </row>
    <row r="8775" spans="1:4">
      <c r="A8775" s="462">
        <v>103633</v>
      </c>
      <c r="B8775" s="276" t="s">
        <v>8728</v>
      </c>
      <c r="C8775" s="462" t="s">
        <v>27</v>
      </c>
      <c r="D8775" s="463">
        <v>0</v>
      </c>
    </row>
    <row r="8776" spans="1:4">
      <c r="A8776" s="462">
        <v>103634</v>
      </c>
      <c r="B8776" s="276" t="s">
        <v>8729</v>
      </c>
      <c r="C8776" s="462" t="s">
        <v>27</v>
      </c>
      <c r="D8776" s="463">
        <v>0</v>
      </c>
    </row>
    <row r="8777" spans="1:4">
      <c r="A8777" s="462">
        <v>103635</v>
      </c>
      <c r="B8777" s="276" t="s">
        <v>8730</v>
      </c>
      <c r="C8777" s="462" t="s">
        <v>30</v>
      </c>
      <c r="D8777" s="463">
        <v>0</v>
      </c>
    </row>
    <row r="8778" spans="1:4">
      <c r="A8778" s="462">
        <v>103636</v>
      </c>
      <c r="B8778" s="276" t="s">
        <v>8731</v>
      </c>
      <c r="C8778" s="462" t="s">
        <v>44</v>
      </c>
      <c r="D8778" s="463">
        <v>174194.43</v>
      </c>
    </row>
    <row r="8779" spans="1:4">
      <c r="A8779" s="462">
        <v>103637</v>
      </c>
      <c r="B8779" s="276" t="s">
        <v>8732</v>
      </c>
      <c r="C8779" s="462" t="s">
        <v>27</v>
      </c>
      <c r="D8779" s="463">
        <v>408403</v>
      </c>
    </row>
    <row r="8780" spans="1:4">
      <c r="A8780" s="462">
        <v>103638</v>
      </c>
      <c r="B8780" s="276" t="s">
        <v>8733</v>
      </c>
      <c r="C8780" s="462" t="s">
        <v>27</v>
      </c>
      <c r="D8780" s="463">
        <v>0</v>
      </c>
    </row>
    <row r="8781" spans="1:4">
      <c r="A8781" s="462">
        <v>103639</v>
      </c>
      <c r="B8781" s="276" t="s">
        <v>8734</v>
      </c>
      <c r="C8781" s="462" t="s">
        <v>27</v>
      </c>
      <c r="D8781" s="463">
        <v>0</v>
      </c>
    </row>
    <row r="8782" spans="1:4">
      <c r="A8782" s="462">
        <v>103640</v>
      </c>
      <c r="B8782" s="276" t="s">
        <v>8735</v>
      </c>
      <c r="C8782" s="462" t="s">
        <v>27</v>
      </c>
      <c r="D8782" s="463">
        <v>650070</v>
      </c>
    </row>
    <row r="8783" spans="1:4">
      <c r="A8783" s="462">
        <v>103641</v>
      </c>
      <c r="B8783" s="276" t="s">
        <v>8736</v>
      </c>
      <c r="C8783" s="462" t="s">
        <v>27</v>
      </c>
      <c r="D8783" s="463">
        <v>150825</v>
      </c>
    </row>
    <row r="8784" spans="1:4">
      <c r="A8784" s="462">
        <v>103642</v>
      </c>
      <c r="B8784" s="276" t="s">
        <v>8737</v>
      </c>
      <c r="C8784" s="462" t="s">
        <v>27</v>
      </c>
      <c r="D8784" s="463">
        <v>314219</v>
      </c>
    </row>
    <row r="8785" spans="1:4">
      <c r="A8785" s="462">
        <v>103643</v>
      </c>
      <c r="B8785" s="276" t="s">
        <v>8738</v>
      </c>
      <c r="C8785" s="462" t="s">
        <v>27</v>
      </c>
      <c r="D8785" s="463">
        <v>0</v>
      </c>
    </row>
    <row r="8786" spans="1:4">
      <c r="A8786" s="462">
        <v>103644</v>
      </c>
      <c r="B8786" s="276" t="s">
        <v>8739</v>
      </c>
      <c r="C8786" s="462" t="s">
        <v>27</v>
      </c>
      <c r="D8786" s="463">
        <v>0</v>
      </c>
    </row>
    <row r="8787" spans="1:4">
      <c r="A8787" s="462">
        <v>103645</v>
      </c>
      <c r="B8787" s="276" t="s">
        <v>8740</v>
      </c>
      <c r="C8787" s="462" t="s">
        <v>27</v>
      </c>
      <c r="D8787" s="463">
        <v>3969</v>
      </c>
    </row>
    <row r="8788" spans="1:4">
      <c r="A8788" s="462">
        <v>103646</v>
      </c>
      <c r="B8788" s="276" t="s">
        <v>8741</v>
      </c>
      <c r="C8788" s="462" t="s">
        <v>27</v>
      </c>
      <c r="D8788" s="463">
        <v>33693.01</v>
      </c>
    </row>
    <row r="8789" spans="1:4">
      <c r="A8789" s="462">
        <v>103647</v>
      </c>
      <c r="B8789" s="276" t="s">
        <v>8742</v>
      </c>
      <c r="C8789" s="462" t="s">
        <v>27</v>
      </c>
      <c r="D8789" s="463">
        <v>43362.01</v>
      </c>
    </row>
    <row r="8790" spans="1:4">
      <c r="A8790" s="462">
        <v>103649</v>
      </c>
      <c r="B8790" s="276" t="s">
        <v>8743</v>
      </c>
      <c r="C8790" s="462" t="s">
        <v>32</v>
      </c>
      <c r="D8790" s="463">
        <v>0</v>
      </c>
    </row>
    <row r="8791" spans="1:4">
      <c r="A8791" s="462">
        <v>103650</v>
      </c>
      <c r="B8791" s="276" t="s">
        <v>8744</v>
      </c>
      <c r="C8791" s="462" t="s">
        <v>27</v>
      </c>
      <c r="D8791" s="463">
        <v>0</v>
      </c>
    </row>
    <row r="8792" spans="1:4">
      <c r="A8792" s="462">
        <v>103651</v>
      </c>
      <c r="B8792" s="276" t="s">
        <v>8745</v>
      </c>
      <c r="C8792" s="462" t="s">
        <v>30</v>
      </c>
      <c r="D8792" s="463">
        <v>0</v>
      </c>
    </row>
    <row r="8793" spans="1:4">
      <c r="A8793" s="462">
        <v>103652</v>
      </c>
      <c r="B8793" s="276" t="s">
        <v>8746</v>
      </c>
      <c r="C8793" s="462" t="s">
        <v>44</v>
      </c>
      <c r="D8793" s="463">
        <v>37943</v>
      </c>
    </row>
    <row r="8794" spans="1:4">
      <c r="A8794" s="462">
        <v>103653</v>
      </c>
      <c r="B8794" s="276" t="s">
        <v>8747</v>
      </c>
      <c r="C8794" s="462" t="s">
        <v>30</v>
      </c>
      <c r="D8794" s="463">
        <v>0</v>
      </c>
    </row>
    <row r="8795" spans="1:4">
      <c r="A8795" s="462">
        <v>103654</v>
      </c>
      <c r="B8795" s="276" t="s">
        <v>8748</v>
      </c>
      <c r="C8795" s="462" t="s">
        <v>27</v>
      </c>
      <c r="D8795" s="463">
        <v>0</v>
      </c>
    </row>
    <row r="8796" spans="1:4">
      <c r="A8796" s="462">
        <v>103655</v>
      </c>
      <c r="B8796" s="276" t="s">
        <v>8749</v>
      </c>
      <c r="C8796" s="462" t="s">
        <v>27</v>
      </c>
      <c r="D8796" s="463">
        <v>0</v>
      </c>
    </row>
    <row r="8797" spans="1:4">
      <c r="A8797" s="462">
        <v>103656</v>
      </c>
      <c r="B8797" s="276" t="s">
        <v>8750</v>
      </c>
      <c r="C8797" s="462" t="s">
        <v>27</v>
      </c>
      <c r="D8797" s="463">
        <v>0</v>
      </c>
    </row>
    <row r="8798" spans="1:4">
      <c r="A8798" s="462">
        <v>103657</v>
      </c>
      <c r="B8798" s="276" t="s">
        <v>8751</v>
      </c>
      <c r="C8798" s="462" t="s">
        <v>32</v>
      </c>
      <c r="D8798" s="463">
        <v>0</v>
      </c>
    </row>
    <row r="8799" spans="1:4">
      <c r="A8799" s="462">
        <v>103658</v>
      </c>
      <c r="B8799" s="276" t="s">
        <v>8752</v>
      </c>
      <c r="C8799" s="462" t="s">
        <v>32</v>
      </c>
      <c r="D8799" s="463">
        <v>0</v>
      </c>
    </row>
    <row r="8800" spans="1:4">
      <c r="A8800" s="462">
        <v>103659</v>
      </c>
      <c r="B8800" s="276" t="s">
        <v>8753</v>
      </c>
      <c r="C8800" s="462" t="s">
        <v>32</v>
      </c>
      <c r="D8800" s="463">
        <v>163277</v>
      </c>
    </row>
    <row r="8801" spans="1:4">
      <c r="A8801" s="462">
        <v>103661</v>
      </c>
      <c r="B8801" s="276" t="s">
        <v>8754</v>
      </c>
      <c r="C8801" s="462" t="s">
        <v>27</v>
      </c>
      <c r="D8801" s="463">
        <v>8662</v>
      </c>
    </row>
    <row r="8802" spans="1:4">
      <c r="A8802" s="462">
        <v>103662</v>
      </c>
      <c r="B8802" s="276" t="s">
        <v>8755</v>
      </c>
      <c r="C8802" s="462" t="s">
        <v>30</v>
      </c>
      <c r="D8802" s="463">
        <v>0</v>
      </c>
    </row>
    <row r="8803" spans="1:4">
      <c r="A8803" s="462">
        <v>103663</v>
      </c>
      <c r="B8803" s="276" t="s">
        <v>8756</v>
      </c>
      <c r="C8803" s="462" t="s">
        <v>30</v>
      </c>
      <c r="D8803" s="463">
        <v>0</v>
      </c>
    </row>
    <row r="8804" spans="1:4">
      <c r="A8804" s="462">
        <v>103664</v>
      </c>
      <c r="B8804" s="276" t="s">
        <v>8757</v>
      </c>
      <c r="C8804" s="462" t="s">
        <v>44</v>
      </c>
      <c r="D8804" s="463">
        <v>47529</v>
      </c>
    </row>
    <row r="8805" spans="1:4">
      <c r="A8805" s="462">
        <v>103665</v>
      </c>
      <c r="B8805" s="276" t="s">
        <v>8758</v>
      </c>
      <c r="C8805" s="462" t="s">
        <v>27</v>
      </c>
      <c r="D8805" s="463">
        <v>0</v>
      </c>
    </row>
    <row r="8806" spans="1:4">
      <c r="A8806" s="462">
        <v>103666</v>
      </c>
      <c r="B8806" s="276" t="s">
        <v>8759</v>
      </c>
      <c r="C8806" s="462" t="s">
        <v>30</v>
      </c>
      <c r="D8806" s="463">
        <v>0</v>
      </c>
    </row>
    <row r="8807" spans="1:4">
      <c r="A8807" s="462">
        <v>103667</v>
      </c>
      <c r="B8807" s="276" t="s">
        <v>8760</v>
      </c>
      <c r="C8807" s="462" t="s">
        <v>30</v>
      </c>
      <c r="D8807" s="463">
        <v>0</v>
      </c>
    </row>
    <row r="8808" spans="1:4">
      <c r="A8808" s="462">
        <v>103668</v>
      </c>
      <c r="B8808" s="276" t="s">
        <v>8761</v>
      </c>
      <c r="C8808" s="462" t="s">
        <v>27</v>
      </c>
      <c r="D8808" s="463">
        <v>0</v>
      </c>
    </row>
    <row r="8809" spans="1:4">
      <c r="A8809" s="462">
        <v>103669</v>
      </c>
      <c r="B8809" s="276" t="s">
        <v>8762</v>
      </c>
      <c r="C8809" s="462" t="s">
        <v>27</v>
      </c>
      <c r="D8809" s="463">
        <v>0</v>
      </c>
    </row>
    <row r="8810" spans="1:4">
      <c r="A8810" s="462">
        <v>103670</v>
      </c>
      <c r="B8810" s="276" t="s">
        <v>8763</v>
      </c>
      <c r="C8810" s="462" t="s">
        <v>44</v>
      </c>
      <c r="D8810" s="463">
        <v>0</v>
      </c>
    </row>
    <row r="8811" spans="1:4">
      <c r="A8811" s="462">
        <v>103671</v>
      </c>
      <c r="B8811" s="276" t="s">
        <v>8764</v>
      </c>
      <c r="C8811" s="462" t="s">
        <v>27</v>
      </c>
      <c r="D8811" s="463">
        <v>0</v>
      </c>
    </row>
    <row r="8812" spans="1:4">
      <c r="A8812" s="462">
        <v>103672</v>
      </c>
      <c r="B8812" s="276" t="s">
        <v>8765</v>
      </c>
      <c r="C8812" s="462" t="s">
        <v>27</v>
      </c>
      <c r="D8812" s="463">
        <v>0</v>
      </c>
    </row>
    <row r="8813" spans="1:4">
      <c r="A8813" s="462">
        <v>103673</v>
      </c>
      <c r="B8813" s="276" t="s">
        <v>8766</v>
      </c>
      <c r="C8813" s="462" t="s">
        <v>83</v>
      </c>
      <c r="D8813" s="463">
        <v>0</v>
      </c>
    </row>
    <row r="8814" spans="1:4">
      <c r="A8814" s="462">
        <v>103674</v>
      </c>
      <c r="B8814" s="276" t="s">
        <v>8767</v>
      </c>
      <c r="C8814" s="462" t="s">
        <v>27</v>
      </c>
      <c r="D8814" s="463">
        <v>307069</v>
      </c>
    </row>
    <row r="8815" spans="1:4">
      <c r="A8815" s="462">
        <v>103675</v>
      </c>
      <c r="B8815" s="276" t="s">
        <v>8768</v>
      </c>
      <c r="C8815" s="462" t="s">
        <v>44</v>
      </c>
      <c r="D8815" s="463">
        <v>0</v>
      </c>
    </row>
    <row r="8816" spans="1:4">
      <c r="A8816" s="462">
        <v>103676</v>
      </c>
      <c r="B8816" s="276" t="s">
        <v>8769</v>
      </c>
      <c r="C8816" s="462" t="s">
        <v>27</v>
      </c>
      <c r="D8816" s="463">
        <v>33263</v>
      </c>
    </row>
    <row r="8817" spans="1:4">
      <c r="A8817" s="462">
        <v>103677</v>
      </c>
      <c r="B8817" s="276" t="s">
        <v>8770</v>
      </c>
      <c r="C8817" s="462" t="s">
        <v>27</v>
      </c>
      <c r="D8817" s="463">
        <v>8620</v>
      </c>
    </row>
    <row r="8818" spans="1:4">
      <c r="A8818" s="462">
        <v>103678</v>
      </c>
      <c r="B8818" s="276" t="s">
        <v>8771</v>
      </c>
      <c r="C8818" s="462" t="s">
        <v>27</v>
      </c>
      <c r="D8818" s="463">
        <v>0</v>
      </c>
    </row>
    <row r="8819" spans="1:4">
      <c r="A8819" s="462">
        <v>103679</v>
      </c>
      <c r="B8819" s="276" t="s">
        <v>8772</v>
      </c>
      <c r="C8819" s="462" t="s">
        <v>148</v>
      </c>
      <c r="D8819" s="463">
        <v>0</v>
      </c>
    </row>
    <row r="8820" spans="1:4">
      <c r="A8820" s="462">
        <v>103680</v>
      </c>
      <c r="B8820" s="276" t="s">
        <v>8773</v>
      </c>
      <c r="C8820" s="462" t="s">
        <v>27</v>
      </c>
      <c r="D8820" s="463">
        <v>7533</v>
      </c>
    </row>
    <row r="8821" spans="1:4">
      <c r="A8821" s="462">
        <v>103683</v>
      </c>
      <c r="B8821" s="276" t="s">
        <v>8774</v>
      </c>
      <c r="C8821" s="462" t="s">
        <v>32</v>
      </c>
      <c r="D8821" s="463">
        <v>5113</v>
      </c>
    </row>
    <row r="8822" spans="1:4">
      <c r="A8822" s="462">
        <v>103684</v>
      </c>
      <c r="B8822" s="276" t="s">
        <v>8775</v>
      </c>
      <c r="C8822" s="462" t="s">
        <v>27</v>
      </c>
      <c r="D8822" s="463">
        <v>0</v>
      </c>
    </row>
    <row r="8823" spans="1:4">
      <c r="A8823" s="462">
        <v>103685</v>
      </c>
      <c r="B8823" s="276" t="s">
        <v>8776</v>
      </c>
      <c r="C8823" s="462" t="s">
        <v>32</v>
      </c>
      <c r="D8823" s="463">
        <v>4198</v>
      </c>
    </row>
    <row r="8824" spans="1:4">
      <c r="A8824" s="462">
        <v>103686</v>
      </c>
      <c r="B8824" s="276" t="s">
        <v>8777</v>
      </c>
      <c r="C8824" s="462" t="s">
        <v>27</v>
      </c>
      <c r="D8824" s="463">
        <v>0</v>
      </c>
    </row>
    <row r="8825" spans="1:4">
      <c r="A8825" s="462">
        <v>103687</v>
      </c>
      <c r="B8825" s="276" t="s">
        <v>8778</v>
      </c>
      <c r="C8825" s="462" t="s">
        <v>44</v>
      </c>
      <c r="D8825" s="463">
        <v>0</v>
      </c>
    </row>
    <row r="8826" spans="1:4">
      <c r="A8826" s="462">
        <v>103688</v>
      </c>
      <c r="B8826" s="276" t="s">
        <v>8779</v>
      </c>
      <c r="C8826" s="462" t="s">
        <v>27</v>
      </c>
      <c r="D8826" s="463">
        <v>0</v>
      </c>
    </row>
    <row r="8827" spans="1:4">
      <c r="A8827" s="462">
        <v>103689</v>
      </c>
      <c r="B8827" s="276" t="s">
        <v>8780</v>
      </c>
      <c r="C8827" s="462" t="s">
        <v>27</v>
      </c>
      <c r="D8827" s="463">
        <v>0</v>
      </c>
    </row>
    <row r="8828" spans="1:4">
      <c r="A8828" s="462">
        <v>103690</v>
      </c>
      <c r="B8828" s="276" t="s">
        <v>8781</v>
      </c>
      <c r="C8828" s="462" t="s">
        <v>44</v>
      </c>
      <c r="D8828" s="463">
        <v>0</v>
      </c>
    </row>
    <row r="8829" spans="1:4">
      <c r="A8829" s="462">
        <v>103691</v>
      </c>
      <c r="B8829" s="276" t="s">
        <v>8782</v>
      </c>
      <c r="C8829" s="462" t="s">
        <v>27</v>
      </c>
      <c r="D8829" s="463">
        <v>0</v>
      </c>
    </row>
    <row r="8830" spans="1:4">
      <c r="A8830" s="462">
        <v>103692</v>
      </c>
      <c r="B8830" s="276" t="s">
        <v>8783</v>
      </c>
      <c r="C8830" s="462" t="s">
        <v>32</v>
      </c>
      <c r="D8830" s="463">
        <v>0</v>
      </c>
    </row>
    <row r="8831" spans="1:4">
      <c r="A8831" s="462">
        <v>103694</v>
      </c>
      <c r="B8831" s="276" t="s">
        <v>8784</v>
      </c>
      <c r="C8831" s="462" t="s">
        <v>579</v>
      </c>
      <c r="D8831" s="463">
        <v>35556.01</v>
      </c>
    </row>
    <row r="8832" spans="1:4">
      <c r="A8832" s="462">
        <v>103695</v>
      </c>
      <c r="B8832" s="276" t="s">
        <v>8785</v>
      </c>
      <c r="C8832" s="462" t="s">
        <v>27</v>
      </c>
      <c r="D8832" s="463">
        <v>0</v>
      </c>
    </row>
    <row r="8833" spans="1:4">
      <c r="A8833" s="462">
        <v>103696</v>
      </c>
      <c r="B8833" s="276" t="s">
        <v>8786</v>
      </c>
      <c r="C8833" s="462" t="s">
        <v>27</v>
      </c>
      <c r="D8833" s="463">
        <v>0</v>
      </c>
    </row>
    <row r="8834" spans="1:4">
      <c r="A8834" s="462">
        <v>103697</v>
      </c>
      <c r="B8834" s="276" t="s">
        <v>8787</v>
      </c>
      <c r="C8834" s="462" t="s">
        <v>44</v>
      </c>
      <c r="D8834" s="463">
        <v>0</v>
      </c>
    </row>
    <row r="8835" spans="1:4">
      <c r="A8835" s="462">
        <v>103698</v>
      </c>
      <c r="B8835" s="276" t="s">
        <v>8788</v>
      </c>
      <c r="C8835" s="462" t="s">
        <v>44</v>
      </c>
      <c r="D8835" s="463">
        <v>0</v>
      </c>
    </row>
    <row r="8836" spans="1:4">
      <c r="A8836" s="462">
        <v>103699</v>
      </c>
      <c r="B8836" s="276" t="s">
        <v>8789</v>
      </c>
      <c r="C8836" s="462" t="s">
        <v>44</v>
      </c>
      <c r="D8836" s="463">
        <v>0</v>
      </c>
    </row>
    <row r="8837" spans="1:4">
      <c r="A8837" s="462">
        <v>103700</v>
      </c>
      <c r="B8837" s="276" t="s">
        <v>8790</v>
      </c>
      <c r="C8837" s="462" t="s">
        <v>30</v>
      </c>
      <c r="D8837" s="463">
        <v>21625.97</v>
      </c>
    </row>
    <row r="8838" spans="1:4">
      <c r="A8838" s="462">
        <v>103701</v>
      </c>
      <c r="B8838" s="276" t="s">
        <v>8791</v>
      </c>
      <c r="C8838" s="462" t="s">
        <v>27</v>
      </c>
      <c r="D8838" s="463">
        <v>430.56</v>
      </c>
    </row>
    <row r="8839" spans="1:4">
      <c r="A8839" s="462">
        <v>103702</v>
      </c>
      <c r="B8839" s="276" t="s">
        <v>8792</v>
      </c>
      <c r="C8839" s="462" t="s">
        <v>27</v>
      </c>
      <c r="D8839" s="463">
        <v>86.14</v>
      </c>
    </row>
    <row r="8840" spans="1:4">
      <c r="A8840" s="462">
        <v>103703</v>
      </c>
      <c r="B8840" s="276" t="s">
        <v>8793</v>
      </c>
      <c r="C8840" s="462" t="s">
        <v>27</v>
      </c>
      <c r="D8840" s="463">
        <v>263.82</v>
      </c>
    </row>
    <row r="8841" spans="1:4">
      <c r="A8841" s="462">
        <v>103704</v>
      </c>
      <c r="B8841" s="276" t="s">
        <v>8794</v>
      </c>
      <c r="C8841" s="462" t="s">
        <v>44</v>
      </c>
      <c r="D8841" s="463">
        <v>0</v>
      </c>
    </row>
    <row r="8842" spans="1:4">
      <c r="A8842" s="462">
        <v>103705</v>
      </c>
      <c r="B8842" s="276" t="s">
        <v>8795</v>
      </c>
      <c r="C8842" s="462" t="s">
        <v>27</v>
      </c>
      <c r="D8842" s="463">
        <v>44</v>
      </c>
    </row>
    <row r="8843" spans="1:4">
      <c r="A8843" s="462">
        <v>103706</v>
      </c>
      <c r="B8843" s="276" t="s">
        <v>8796</v>
      </c>
      <c r="C8843" s="462" t="s">
        <v>89</v>
      </c>
      <c r="D8843" s="463">
        <v>0</v>
      </c>
    </row>
    <row r="8844" spans="1:4">
      <c r="A8844" s="462">
        <v>103707</v>
      </c>
      <c r="B8844" s="276" t="s">
        <v>8797</v>
      </c>
      <c r="C8844" s="462" t="s">
        <v>1934</v>
      </c>
      <c r="D8844" s="463">
        <v>0</v>
      </c>
    </row>
    <row r="8845" spans="1:4">
      <c r="A8845" s="462">
        <v>103708</v>
      </c>
      <c r="B8845" s="276" t="s">
        <v>8798</v>
      </c>
      <c r="C8845" s="462" t="s">
        <v>27</v>
      </c>
      <c r="D8845" s="463">
        <v>0</v>
      </c>
    </row>
    <row r="8846" spans="1:4">
      <c r="A8846" s="462">
        <v>103709</v>
      </c>
      <c r="B8846" s="276" t="s">
        <v>8799</v>
      </c>
      <c r="C8846" s="462" t="s">
        <v>27</v>
      </c>
      <c r="D8846" s="463">
        <v>0</v>
      </c>
    </row>
    <row r="8847" spans="1:4">
      <c r="A8847" s="462">
        <v>103710</v>
      </c>
      <c r="B8847" s="276" t="s">
        <v>8800</v>
      </c>
      <c r="C8847" s="462" t="s">
        <v>27</v>
      </c>
      <c r="D8847" s="463">
        <v>0</v>
      </c>
    </row>
    <row r="8848" spans="1:4">
      <c r="A8848" s="462">
        <v>103711</v>
      </c>
      <c r="B8848" s="276" t="s">
        <v>8801</v>
      </c>
      <c r="C8848" s="462" t="s">
        <v>27</v>
      </c>
      <c r="D8848" s="463">
        <v>0</v>
      </c>
    </row>
    <row r="8849" spans="1:4">
      <c r="A8849" s="462">
        <v>103712</v>
      </c>
      <c r="B8849" s="276" t="s">
        <v>8802</v>
      </c>
      <c r="C8849" s="462" t="s">
        <v>148</v>
      </c>
      <c r="D8849" s="463">
        <v>0</v>
      </c>
    </row>
    <row r="8850" spans="1:4">
      <c r="A8850" s="462">
        <v>103713</v>
      </c>
      <c r="B8850" s="276" t="s">
        <v>8803</v>
      </c>
      <c r="C8850" s="462" t="s">
        <v>998</v>
      </c>
      <c r="D8850" s="463">
        <v>0</v>
      </c>
    </row>
    <row r="8851" spans="1:4">
      <c r="A8851" s="462">
        <v>103714</v>
      </c>
      <c r="B8851" s="276" t="s">
        <v>8804</v>
      </c>
      <c r="C8851" s="462" t="s">
        <v>998</v>
      </c>
      <c r="D8851" s="463">
        <v>0</v>
      </c>
    </row>
    <row r="8852" spans="1:4">
      <c r="A8852" s="462">
        <v>103715</v>
      </c>
      <c r="B8852" s="276" t="s">
        <v>8805</v>
      </c>
      <c r="C8852" s="462" t="s">
        <v>27</v>
      </c>
      <c r="D8852" s="463">
        <v>0</v>
      </c>
    </row>
    <row r="8853" spans="1:4">
      <c r="A8853" s="462">
        <v>103716</v>
      </c>
      <c r="B8853" s="276" t="s">
        <v>8806</v>
      </c>
      <c r="C8853" s="462" t="s">
        <v>27</v>
      </c>
      <c r="D8853" s="463">
        <v>0</v>
      </c>
    </row>
    <row r="8854" spans="1:4">
      <c r="A8854" s="462">
        <v>103717</v>
      </c>
      <c r="B8854" s="276" t="s">
        <v>8807</v>
      </c>
      <c r="C8854" s="462" t="s">
        <v>27</v>
      </c>
      <c r="D8854" s="463">
        <v>0</v>
      </c>
    </row>
    <row r="8855" spans="1:4">
      <c r="A8855" s="462">
        <v>103718</v>
      </c>
      <c r="B8855" s="276" t="s">
        <v>8808</v>
      </c>
      <c r="C8855" s="462" t="s">
        <v>148</v>
      </c>
      <c r="D8855" s="463">
        <v>0</v>
      </c>
    </row>
    <row r="8856" spans="1:4">
      <c r="A8856" s="462">
        <v>103719</v>
      </c>
      <c r="B8856" s="276" t="s">
        <v>8809</v>
      </c>
      <c r="C8856" s="462" t="s">
        <v>148</v>
      </c>
      <c r="D8856" s="463">
        <v>0</v>
      </c>
    </row>
    <row r="8857" spans="1:4">
      <c r="A8857" s="462">
        <v>103720</v>
      </c>
      <c r="B8857" s="276" t="s">
        <v>8810</v>
      </c>
      <c r="C8857" s="462" t="s">
        <v>27</v>
      </c>
      <c r="D8857" s="463">
        <v>33479</v>
      </c>
    </row>
    <row r="8858" spans="1:4">
      <c r="A8858" s="462">
        <v>103721</v>
      </c>
      <c r="B8858" s="276" t="s">
        <v>8811</v>
      </c>
      <c r="C8858" s="462" t="s">
        <v>27</v>
      </c>
      <c r="D8858" s="463">
        <v>0</v>
      </c>
    </row>
    <row r="8859" spans="1:4">
      <c r="A8859" s="462">
        <v>103722</v>
      </c>
      <c r="B8859" s="276" t="s">
        <v>8812</v>
      </c>
      <c r="C8859" s="462" t="s">
        <v>27</v>
      </c>
      <c r="D8859" s="463">
        <v>0</v>
      </c>
    </row>
    <row r="8860" spans="1:4">
      <c r="A8860" s="462">
        <v>103723</v>
      </c>
      <c r="B8860" s="276" t="s">
        <v>8813</v>
      </c>
      <c r="C8860" s="462" t="s">
        <v>27</v>
      </c>
      <c r="D8860" s="463">
        <v>14300</v>
      </c>
    </row>
    <row r="8861" spans="1:4">
      <c r="A8861" s="462">
        <v>103724</v>
      </c>
      <c r="B8861" s="276" t="s">
        <v>8814</v>
      </c>
      <c r="C8861" s="462" t="s">
        <v>27</v>
      </c>
      <c r="D8861" s="463">
        <v>0</v>
      </c>
    </row>
    <row r="8862" spans="1:4">
      <c r="A8862" s="462">
        <v>103725</v>
      </c>
      <c r="B8862" s="276" t="s">
        <v>8815</v>
      </c>
      <c r="C8862" s="462" t="s">
        <v>27</v>
      </c>
      <c r="D8862" s="463">
        <v>0</v>
      </c>
    </row>
    <row r="8863" spans="1:4">
      <c r="A8863" s="462">
        <v>103726</v>
      </c>
      <c r="B8863" s="276" t="s">
        <v>8816</v>
      </c>
      <c r="C8863" s="462" t="s">
        <v>27</v>
      </c>
      <c r="D8863" s="463">
        <v>0</v>
      </c>
    </row>
    <row r="8864" spans="1:4">
      <c r="A8864" s="462">
        <v>103727</v>
      </c>
      <c r="B8864" s="276" t="s">
        <v>8817</v>
      </c>
      <c r="C8864" s="462" t="s">
        <v>27</v>
      </c>
      <c r="D8864" s="463">
        <v>2693293</v>
      </c>
    </row>
    <row r="8865" spans="1:4">
      <c r="A8865" s="462">
        <v>103735</v>
      </c>
      <c r="B8865" s="276" t="s">
        <v>8818</v>
      </c>
      <c r="C8865" s="462" t="s">
        <v>27</v>
      </c>
      <c r="D8865" s="463">
        <v>4225494</v>
      </c>
    </row>
    <row r="8866" spans="1:4">
      <c r="A8866" s="462">
        <v>103736</v>
      </c>
      <c r="B8866" s="276" t="s">
        <v>8819</v>
      </c>
      <c r="C8866" s="462" t="s">
        <v>27</v>
      </c>
      <c r="D8866" s="463">
        <v>52937</v>
      </c>
    </row>
    <row r="8867" spans="1:4">
      <c r="A8867" s="462">
        <v>103737</v>
      </c>
      <c r="B8867" s="276" t="s">
        <v>8820</v>
      </c>
      <c r="C8867" s="462" t="s">
        <v>27</v>
      </c>
      <c r="D8867" s="463">
        <v>582746</v>
      </c>
    </row>
    <row r="8868" spans="1:4">
      <c r="A8868" s="462">
        <v>103738</v>
      </c>
      <c r="B8868" s="276" t="s">
        <v>8821</v>
      </c>
      <c r="C8868" s="462" t="s">
        <v>27</v>
      </c>
      <c r="D8868" s="463">
        <v>343500</v>
      </c>
    </row>
    <row r="8869" spans="1:4">
      <c r="A8869" s="462">
        <v>103739</v>
      </c>
      <c r="B8869" s="276" t="s">
        <v>8822</v>
      </c>
      <c r="C8869" s="462" t="s">
        <v>27</v>
      </c>
      <c r="D8869" s="463">
        <v>0</v>
      </c>
    </row>
    <row r="8870" spans="1:4">
      <c r="A8870" s="462">
        <v>103740</v>
      </c>
      <c r="B8870" s="276" t="s">
        <v>8823</v>
      </c>
      <c r="C8870" s="462" t="s">
        <v>27</v>
      </c>
      <c r="D8870" s="463">
        <v>96135.01</v>
      </c>
    </row>
    <row r="8871" spans="1:4">
      <c r="A8871" s="462">
        <v>103741</v>
      </c>
      <c r="B8871" s="276" t="s">
        <v>8824</v>
      </c>
      <c r="C8871" s="462" t="s">
        <v>27</v>
      </c>
      <c r="D8871" s="463">
        <v>47303</v>
      </c>
    </row>
    <row r="8872" spans="1:4">
      <c r="A8872" s="462">
        <v>103742</v>
      </c>
      <c r="B8872" s="276" t="s">
        <v>8825</v>
      </c>
      <c r="C8872" s="462" t="s">
        <v>27</v>
      </c>
      <c r="D8872" s="463">
        <v>1632401</v>
      </c>
    </row>
    <row r="8873" spans="1:4">
      <c r="A8873" s="462">
        <v>103743</v>
      </c>
      <c r="B8873" s="276" t="s">
        <v>8826</v>
      </c>
      <c r="C8873" s="462" t="s">
        <v>27</v>
      </c>
      <c r="D8873" s="463">
        <v>95822</v>
      </c>
    </row>
    <row r="8874" spans="1:4">
      <c r="A8874" s="462">
        <v>103744</v>
      </c>
      <c r="B8874" s="276" t="s">
        <v>8827</v>
      </c>
      <c r="C8874" s="462" t="s">
        <v>998</v>
      </c>
      <c r="D8874" s="463">
        <v>592330</v>
      </c>
    </row>
    <row r="8875" spans="1:4">
      <c r="A8875" s="462">
        <v>103745</v>
      </c>
      <c r="B8875" s="276" t="s">
        <v>8828</v>
      </c>
      <c r="C8875" s="462" t="s">
        <v>27</v>
      </c>
      <c r="D8875" s="463">
        <v>247832.01</v>
      </c>
    </row>
    <row r="8876" spans="1:4">
      <c r="A8876" s="462">
        <v>103746</v>
      </c>
      <c r="B8876" s="276" t="s">
        <v>8829</v>
      </c>
      <c r="C8876" s="462" t="s">
        <v>27</v>
      </c>
      <c r="D8876" s="463">
        <v>2755507</v>
      </c>
    </row>
    <row r="8877" spans="1:4">
      <c r="A8877" s="462">
        <v>103747</v>
      </c>
      <c r="B8877" s="276" t="s">
        <v>8830</v>
      </c>
      <c r="C8877" s="462" t="s">
        <v>27</v>
      </c>
      <c r="D8877" s="463">
        <v>0</v>
      </c>
    </row>
    <row r="8878" spans="1:4">
      <c r="A8878" s="462">
        <v>103748</v>
      </c>
      <c r="B8878" s="276" t="s">
        <v>8831</v>
      </c>
      <c r="C8878" s="462" t="s">
        <v>998</v>
      </c>
      <c r="D8878" s="463">
        <v>140388.18</v>
      </c>
    </row>
    <row r="8879" spans="1:4">
      <c r="A8879" s="462">
        <v>103749</v>
      </c>
      <c r="B8879" s="276" t="s">
        <v>8832</v>
      </c>
      <c r="C8879" s="462" t="s">
        <v>27</v>
      </c>
      <c r="D8879" s="463">
        <v>0</v>
      </c>
    </row>
    <row r="8880" spans="1:4">
      <c r="A8880" s="462">
        <v>103750</v>
      </c>
      <c r="B8880" s="276" t="s">
        <v>8833</v>
      </c>
      <c r="C8880" s="462" t="s">
        <v>27</v>
      </c>
      <c r="D8880" s="463">
        <v>0</v>
      </c>
    </row>
    <row r="8881" spans="1:4">
      <c r="A8881" s="462">
        <v>103751</v>
      </c>
      <c r="B8881" s="276" t="s">
        <v>8834</v>
      </c>
      <c r="C8881" s="462" t="s">
        <v>27</v>
      </c>
      <c r="D8881" s="463">
        <v>0</v>
      </c>
    </row>
    <row r="8882" spans="1:4">
      <c r="A8882" s="462">
        <v>103752</v>
      </c>
      <c r="B8882" s="276" t="s">
        <v>8835</v>
      </c>
      <c r="C8882" s="462" t="s">
        <v>27</v>
      </c>
      <c r="D8882" s="463">
        <v>0</v>
      </c>
    </row>
    <row r="8883" spans="1:4">
      <c r="A8883" s="462">
        <v>103753</v>
      </c>
      <c r="B8883" s="276" t="s">
        <v>8836</v>
      </c>
      <c r="C8883" s="462" t="s">
        <v>27</v>
      </c>
      <c r="D8883" s="463">
        <v>0</v>
      </c>
    </row>
    <row r="8884" spans="1:4">
      <c r="A8884" s="462">
        <v>103754</v>
      </c>
      <c r="B8884" s="276" t="s">
        <v>8837</v>
      </c>
      <c r="C8884" s="462" t="s">
        <v>27</v>
      </c>
      <c r="D8884" s="463">
        <v>0</v>
      </c>
    </row>
    <row r="8885" spans="1:4">
      <c r="A8885" s="462">
        <v>103755</v>
      </c>
      <c r="B8885" s="276" t="s">
        <v>8838</v>
      </c>
      <c r="C8885" s="462" t="s">
        <v>27</v>
      </c>
      <c r="D8885" s="463">
        <v>0</v>
      </c>
    </row>
    <row r="8886" spans="1:4">
      <c r="A8886" s="462">
        <v>103756</v>
      </c>
      <c r="B8886" s="276" t="s">
        <v>8839</v>
      </c>
      <c r="C8886" s="462" t="s">
        <v>27</v>
      </c>
      <c r="D8886" s="463">
        <v>0</v>
      </c>
    </row>
    <row r="8887" spans="1:4">
      <c r="A8887" s="462">
        <v>103757</v>
      </c>
      <c r="B8887" s="276" t="s">
        <v>8840</v>
      </c>
      <c r="C8887" s="462" t="s">
        <v>998</v>
      </c>
      <c r="D8887" s="463">
        <v>5686120</v>
      </c>
    </row>
    <row r="8888" spans="1:4">
      <c r="A8888" s="462">
        <v>103758</v>
      </c>
      <c r="B8888" s="276" t="s">
        <v>8841</v>
      </c>
      <c r="C8888" s="462" t="s">
        <v>27</v>
      </c>
      <c r="D8888" s="463">
        <v>0</v>
      </c>
    </row>
    <row r="8889" spans="1:4">
      <c r="A8889" s="462">
        <v>103759</v>
      </c>
      <c r="B8889" s="276" t="s">
        <v>8842</v>
      </c>
      <c r="C8889" s="462" t="s">
        <v>998</v>
      </c>
      <c r="D8889" s="463">
        <v>1197996</v>
      </c>
    </row>
    <row r="8890" spans="1:4">
      <c r="A8890" s="462">
        <v>103760</v>
      </c>
      <c r="B8890" s="276" t="s">
        <v>8843</v>
      </c>
      <c r="C8890" s="462" t="s">
        <v>998</v>
      </c>
      <c r="D8890" s="463">
        <v>246869</v>
      </c>
    </row>
    <row r="8891" spans="1:4">
      <c r="A8891" s="462">
        <v>103761</v>
      </c>
      <c r="B8891" s="276" t="s">
        <v>8844</v>
      </c>
      <c r="C8891" s="462" t="s">
        <v>998</v>
      </c>
      <c r="D8891" s="463">
        <v>389129</v>
      </c>
    </row>
    <row r="8892" spans="1:4">
      <c r="A8892" s="462">
        <v>103762</v>
      </c>
      <c r="B8892" s="276" t="s">
        <v>8845</v>
      </c>
      <c r="C8892" s="462" t="s">
        <v>27</v>
      </c>
      <c r="D8892" s="463">
        <v>87141</v>
      </c>
    </row>
    <row r="8893" spans="1:4">
      <c r="A8893" s="462">
        <v>103763</v>
      </c>
      <c r="B8893" s="276" t="s">
        <v>8846</v>
      </c>
      <c r="C8893" s="462" t="s">
        <v>27</v>
      </c>
      <c r="D8893" s="463">
        <v>37529.01</v>
      </c>
    </row>
    <row r="8894" spans="1:4">
      <c r="A8894" s="462">
        <v>103764</v>
      </c>
      <c r="B8894" s="276" t="s">
        <v>8847</v>
      </c>
      <c r="C8894" s="462" t="s">
        <v>27</v>
      </c>
      <c r="D8894" s="463">
        <v>22818</v>
      </c>
    </row>
    <row r="8895" spans="1:4">
      <c r="A8895" s="462">
        <v>103765</v>
      </c>
      <c r="B8895" s="276" t="s">
        <v>8848</v>
      </c>
      <c r="C8895" s="462" t="s">
        <v>27</v>
      </c>
      <c r="D8895" s="463">
        <v>101147</v>
      </c>
    </row>
    <row r="8896" spans="1:4">
      <c r="A8896" s="462">
        <v>103766</v>
      </c>
      <c r="B8896" s="276" t="s">
        <v>8849</v>
      </c>
      <c r="C8896" s="462" t="s">
        <v>27</v>
      </c>
      <c r="D8896" s="463">
        <v>157181</v>
      </c>
    </row>
    <row r="8897" spans="1:4">
      <c r="A8897" s="462">
        <v>103767</v>
      </c>
      <c r="B8897" s="276" t="s">
        <v>8850</v>
      </c>
      <c r="C8897" s="462" t="s">
        <v>27</v>
      </c>
      <c r="D8897" s="463">
        <v>742336.01</v>
      </c>
    </row>
    <row r="8898" spans="1:4">
      <c r="A8898" s="462">
        <v>103768</v>
      </c>
      <c r="B8898" s="276" t="s">
        <v>8851</v>
      </c>
      <c r="C8898" s="462" t="s">
        <v>27</v>
      </c>
      <c r="D8898" s="463">
        <v>116497</v>
      </c>
    </row>
    <row r="8899" spans="1:4">
      <c r="A8899" s="462">
        <v>103769</v>
      </c>
      <c r="B8899" s="276" t="s">
        <v>8852</v>
      </c>
      <c r="C8899" s="462" t="s">
        <v>27</v>
      </c>
      <c r="D8899" s="463">
        <v>29929</v>
      </c>
    </row>
    <row r="8900" spans="1:4">
      <c r="A8900" s="462">
        <v>103770</v>
      </c>
      <c r="B8900" s="276" t="s">
        <v>8853</v>
      </c>
      <c r="C8900" s="462" t="s">
        <v>27</v>
      </c>
      <c r="D8900" s="463">
        <v>29929</v>
      </c>
    </row>
    <row r="8901" spans="1:4">
      <c r="A8901" s="462">
        <v>103771</v>
      </c>
      <c r="B8901" s="276" t="s">
        <v>8854</v>
      </c>
      <c r="C8901" s="462" t="s">
        <v>27</v>
      </c>
      <c r="D8901" s="463">
        <v>29929</v>
      </c>
    </row>
    <row r="8902" spans="1:4">
      <c r="A8902" s="462">
        <v>103772</v>
      </c>
      <c r="B8902" s="276" t="s">
        <v>8855</v>
      </c>
      <c r="C8902" s="462" t="s">
        <v>27</v>
      </c>
      <c r="D8902" s="463">
        <v>99559</v>
      </c>
    </row>
    <row r="8903" spans="1:4">
      <c r="A8903" s="462">
        <v>103773</v>
      </c>
      <c r="B8903" s="276" t="s">
        <v>8856</v>
      </c>
      <c r="C8903" s="462" t="s">
        <v>27</v>
      </c>
      <c r="D8903" s="463">
        <v>43037</v>
      </c>
    </row>
    <row r="8904" spans="1:4">
      <c r="A8904" s="462">
        <v>103774</v>
      </c>
      <c r="B8904" s="276" t="s">
        <v>8857</v>
      </c>
      <c r="C8904" s="462" t="s">
        <v>27</v>
      </c>
      <c r="D8904" s="463">
        <v>673811</v>
      </c>
    </row>
    <row r="8905" spans="1:4">
      <c r="A8905" s="462">
        <v>103775</v>
      </c>
      <c r="B8905" s="276" t="s">
        <v>8858</v>
      </c>
      <c r="C8905" s="462" t="s">
        <v>27</v>
      </c>
      <c r="D8905" s="463">
        <v>362840</v>
      </c>
    </row>
    <row r="8906" spans="1:4">
      <c r="A8906" s="462">
        <v>103776</v>
      </c>
      <c r="B8906" s="276" t="s">
        <v>8859</v>
      </c>
      <c r="C8906" s="462" t="s">
        <v>27</v>
      </c>
      <c r="D8906" s="463">
        <v>28820</v>
      </c>
    </row>
    <row r="8907" spans="1:4">
      <c r="A8907" s="462">
        <v>103777</v>
      </c>
      <c r="B8907" s="276" t="s">
        <v>8860</v>
      </c>
      <c r="C8907" s="462" t="s">
        <v>27</v>
      </c>
      <c r="D8907" s="463">
        <v>141882</v>
      </c>
    </row>
    <row r="8908" spans="1:4">
      <c r="A8908" s="462">
        <v>103778</v>
      </c>
      <c r="B8908" s="276" t="s">
        <v>8861</v>
      </c>
      <c r="C8908" s="462" t="s">
        <v>27</v>
      </c>
      <c r="D8908" s="463">
        <v>29929</v>
      </c>
    </row>
    <row r="8909" spans="1:4">
      <c r="A8909" s="462">
        <v>103779</v>
      </c>
      <c r="B8909" s="276" t="s">
        <v>8862</v>
      </c>
      <c r="C8909" s="462" t="s">
        <v>27</v>
      </c>
      <c r="D8909" s="463">
        <v>29929</v>
      </c>
    </row>
    <row r="8910" spans="1:4">
      <c r="A8910" s="462">
        <v>103780</v>
      </c>
      <c r="B8910" s="276" t="s">
        <v>8863</v>
      </c>
      <c r="C8910" s="462" t="s">
        <v>27</v>
      </c>
      <c r="D8910" s="463">
        <v>29929</v>
      </c>
    </row>
    <row r="8911" spans="1:4">
      <c r="A8911" s="462">
        <v>103781</v>
      </c>
      <c r="B8911" s="276" t="s">
        <v>8864</v>
      </c>
      <c r="C8911" s="462" t="s">
        <v>27</v>
      </c>
      <c r="D8911" s="463">
        <v>29929</v>
      </c>
    </row>
    <row r="8912" spans="1:4">
      <c r="A8912" s="462">
        <v>103782</v>
      </c>
      <c r="B8912" s="276" t="s">
        <v>8865</v>
      </c>
      <c r="C8912" s="462" t="s">
        <v>27</v>
      </c>
      <c r="D8912" s="463">
        <v>168508</v>
      </c>
    </row>
    <row r="8913" spans="1:4">
      <c r="A8913" s="462">
        <v>103783</v>
      </c>
      <c r="B8913" s="276" t="s">
        <v>8866</v>
      </c>
      <c r="C8913" s="462" t="s">
        <v>27</v>
      </c>
      <c r="D8913" s="463">
        <v>468760</v>
      </c>
    </row>
    <row r="8914" spans="1:4">
      <c r="A8914" s="462">
        <v>103784</v>
      </c>
      <c r="B8914" s="276" t="s">
        <v>8867</v>
      </c>
      <c r="C8914" s="462" t="s">
        <v>27</v>
      </c>
      <c r="D8914" s="463">
        <v>29929</v>
      </c>
    </row>
    <row r="8915" spans="1:4">
      <c r="A8915" s="462">
        <v>103785</v>
      </c>
      <c r="B8915" s="276" t="s">
        <v>8868</v>
      </c>
      <c r="C8915" s="462" t="s">
        <v>27</v>
      </c>
      <c r="D8915" s="463">
        <v>89580</v>
      </c>
    </row>
    <row r="8916" spans="1:4">
      <c r="A8916" s="462">
        <v>103786</v>
      </c>
      <c r="B8916" s="276" t="s">
        <v>8869</v>
      </c>
      <c r="C8916" s="462" t="s">
        <v>27</v>
      </c>
      <c r="D8916" s="463">
        <v>4878772</v>
      </c>
    </row>
    <row r="8917" spans="1:4">
      <c r="A8917" s="462">
        <v>103787</v>
      </c>
      <c r="B8917" s="276" t="s">
        <v>8870</v>
      </c>
      <c r="C8917" s="462" t="s">
        <v>27</v>
      </c>
      <c r="D8917" s="463">
        <v>34469</v>
      </c>
    </row>
    <row r="8918" spans="1:4">
      <c r="A8918" s="462">
        <v>103788</v>
      </c>
      <c r="B8918" s="276" t="s">
        <v>8871</v>
      </c>
      <c r="C8918" s="462" t="s">
        <v>27</v>
      </c>
      <c r="D8918" s="463">
        <v>517393</v>
      </c>
    </row>
    <row r="8919" spans="1:4">
      <c r="A8919" s="462">
        <v>103789</v>
      </c>
      <c r="B8919" s="276" t="s">
        <v>8872</v>
      </c>
      <c r="C8919" s="462" t="s">
        <v>27</v>
      </c>
      <c r="D8919" s="463">
        <v>13766</v>
      </c>
    </row>
    <row r="8920" spans="1:4">
      <c r="A8920" s="462">
        <v>103790</v>
      </c>
      <c r="B8920" s="276" t="s">
        <v>8873</v>
      </c>
      <c r="C8920" s="462" t="s">
        <v>27</v>
      </c>
      <c r="D8920" s="463">
        <v>56445.41</v>
      </c>
    </row>
    <row r="8921" spans="1:4">
      <c r="A8921" s="462">
        <v>103792</v>
      </c>
      <c r="B8921" s="276" t="s">
        <v>8874</v>
      </c>
      <c r="C8921" s="462" t="s">
        <v>27</v>
      </c>
      <c r="D8921" s="463">
        <v>1163229</v>
      </c>
    </row>
    <row r="8922" spans="1:4">
      <c r="A8922" s="462">
        <v>103794</v>
      </c>
      <c r="B8922" s="276" t="s">
        <v>8875</v>
      </c>
      <c r="C8922" s="462" t="s">
        <v>27</v>
      </c>
      <c r="D8922" s="463">
        <v>0</v>
      </c>
    </row>
    <row r="8923" spans="1:4">
      <c r="A8923" s="462">
        <v>103795</v>
      </c>
      <c r="B8923" s="276" t="s">
        <v>8876</v>
      </c>
      <c r="C8923" s="462" t="s">
        <v>27</v>
      </c>
      <c r="D8923" s="463">
        <v>3869155</v>
      </c>
    </row>
    <row r="8924" spans="1:4">
      <c r="A8924" s="462">
        <v>103796</v>
      </c>
      <c r="B8924" s="276" t="s">
        <v>8877</v>
      </c>
      <c r="C8924" s="462" t="s">
        <v>27</v>
      </c>
      <c r="D8924" s="463">
        <v>0</v>
      </c>
    </row>
    <row r="8925" spans="1:4">
      <c r="A8925" s="462">
        <v>103797</v>
      </c>
      <c r="B8925" s="276" t="s">
        <v>8878</v>
      </c>
      <c r="C8925" s="462" t="s">
        <v>27</v>
      </c>
      <c r="D8925" s="463">
        <v>0</v>
      </c>
    </row>
    <row r="8926" spans="1:4">
      <c r="A8926" s="462">
        <v>103798</v>
      </c>
      <c r="B8926" s="276" t="s">
        <v>8879</v>
      </c>
      <c r="C8926" s="462" t="s">
        <v>27</v>
      </c>
      <c r="D8926" s="463">
        <v>0</v>
      </c>
    </row>
    <row r="8927" spans="1:4">
      <c r="A8927" s="462">
        <v>103799</v>
      </c>
      <c r="B8927" s="276" t="s">
        <v>8880</v>
      </c>
      <c r="C8927" s="462" t="s">
        <v>27</v>
      </c>
      <c r="D8927" s="463">
        <v>0</v>
      </c>
    </row>
    <row r="8928" spans="1:4">
      <c r="A8928" s="462">
        <v>103800</v>
      </c>
      <c r="B8928" s="276" t="s">
        <v>8881</v>
      </c>
      <c r="C8928" s="462" t="s">
        <v>27</v>
      </c>
      <c r="D8928" s="463">
        <v>0</v>
      </c>
    </row>
    <row r="8929" spans="1:4">
      <c r="A8929" s="462">
        <v>103801</v>
      </c>
      <c r="B8929" s="276" t="s">
        <v>8882</v>
      </c>
      <c r="C8929" s="462" t="s">
        <v>27</v>
      </c>
      <c r="D8929" s="463">
        <v>2411157</v>
      </c>
    </row>
    <row r="8930" spans="1:4">
      <c r="A8930" s="462">
        <v>103802</v>
      </c>
      <c r="B8930" s="276" t="s">
        <v>8883</v>
      </c>
      <c r="C8930" s="462" t="s">
        <v>27</v>
      </c>
      <c r="D8930" s="463">
        <v>0</v>
      </c>
    </row>
    <row r="8931" spans="1:4">
      <c r="A8931" s="462">
        <v>103803</v>
      </c>
      <c r="B8931" s="276" t="s">
        <v>8884</v>
      </c>
      <c r="C8931" s="462" t="s">
        <v>27</v>
      </c>
      <c r="D8931" s="463">
        <v>1015619.01</v>
      </c>
    </row>
    <row r="8932" spans="1:4">
      <c r="A8932" s="462">
        <v>103804</v>
      </c>
      <c r="B8932" s="276" t="s">
        <v>8885</v>
      </c>
      <c r="C8932" s="462" t="s">
        <v>27</v>
      </c>
      <c r="D8932" s="463">
        <v>0</v>
      </c>
    </row>
    <row r="8933" spans="1:4">
      <c r="A8933" s="462">
        <v>103805</v>
      </c>
      <c r="B8933" s="276" t="s">
        <v>8886</v>
      </c>
      <c r="C8933" s="462" t="s">
        <v>27</v>
      </c>
      <c r="D8933" s="463">
        <v>0</v>
      </c>
    </row>
    <row r="8934" spans="1:4">
      <c r="A8934" s="462">
        <v>103806</v>
      </c>
      <c r="B8934" s="276" t="s">
        <v>8887</v>
      </c>
      <c r="C8934" s="462" t="s">
        <v>27</v>
      </c>
      <c r="D8934" s="463">
        <v>0</v>
      </c>
    </row>
    <row r="8935" spans="1:4">
      <c r="A8935" s="462">
        <v>103807</v>
      </c>
      <c r="B8935" s="276" t="s">
        <v>8888</v>
      </c>
      <c r="C8935" s="462" t="s">
        <v>27</v>
      </c>
      <c r="D8935" s="463">
        <v>0</v>
      </c>
    </row>
    <row r="8936" spans="1:4">
      <c r="A8936" s="462">
        <v>103808</v>
      </c>
      <c r="B8936" s="276" t="s">
        <v>8889</v>
      </c>
      <c r="C8936" s="462" t="s">
        <v>27</v>
      </c>
      <c r="D8936" s="463">
        <v>0</v>
      </c>
    </row>
    <row r="8937" spans="1:4">
      <c r="A8937" s="462">
        <v>103809</v>
      </c>
      <c r="B8937" s="276" t="s">
        <v>8890</v>
      </c>
      <c r="C8937" s="462" t="s">
        <v>27</v>
      </c>
      <c r="D8937" s="463">
        <v>485359</v>
      </c>
    </row>
    <row r="8938" spans="1:4">
      <c r="A8938" s="462">
        <v>103810</v>
      </c>
      <c r="B8938" s="276" t="s">
        <v>8891</v>
      </c>
      <c r="C8938" s="462" t="s">
        <v>27</v>
      </c>
      <c r="D8938" s="463">
        <v>61930.39</v>
      </c>
    </row>
    <row r="8939" spans="1:4">
      <c r="A8939" s="462">
        <v>103811</v>
      </c>
      <c r="B8939" s="276" t="s">
        <v>8892</v>
      </c>
      <c r="C8939" s="462" t="s">
        <v>27</v>
      </c>
      <c r="D8939" s="463">
        <v>191865</v>
      </c>
    </row>
    <row r="8940" spans="1:4">
      <c r="A8940" s="462">
        <v>103812</v>
      </c>
      <c r="B8940" s="276" t="s">
        <v>8893</v>
      </c>
      <c r="C8940" s="462" t="s">
        <v>30</v>
      </c>
      <c r="D8940" s="463">
        <v>0</v>
      </c>
    </row>
    <row r="8941" spans="1:4">
      <c r="A8941" s="462">
        <v>103813</v>
      </c>
      <c r="B8941" s="276" t="s">
        <v>8894</v>
      </c>
      <c r="C8941" s="462" t="s">
        <v>27</v>
      </c>
      <c r="D8941" s="463">
        <v>0</v>
      </c>
    </row>
    <row r="8942" spans="1:4">
      <c r="A8942" s="462">
        <v>103814</v>
      </c>
      <c r="B8942" s="276" t="s">
        <v>8895</v>
      </c>
      <c r="C8942" s="462" t="s">
        <v>27</v>
      </c>
      <c r="D8942" s="463">
        <v>16204</v>
      </c>
    </row>
    <row r="8943" spans="1:4">
      <c r="A8943" s="462">
        <v>103815</v>
      </c>
      <c r="B8943" s="276" t="s">
        <v>8896</v>
      </c>
      <c r="C8943" s="462" t="s">
        <v>27</v>
      </c>
      <c r="D8943" s="463">
        <v>0</v>
      </c>
    </row>
    <row r="8944" spans="1:4">
      <c r="A8944" s="462">
        <v>103816</v>
      </c>
      <c r="B8944" s="276" t="s">
        <v>8897</v>
      </c>
      <c r="C8944" s="462" t="s">
        <v>27</v>
      </c>
      <c r="D8944" s="463">
        <v>0</v>
      </c>
    </row>
    <row r="8945" spans="1:4">
      <c r="A8945" s="462">
        <v>103817</v>
      </c>
      <c r="B8945" s="276" t="s">
        <v>8898</v>
      </c>
      <c r="C8945" s="462" t="s">
        <v>27</v>
      </c>
      <c r="D8945" s="463">
        <v>0</v>
      </c>
    </row>
    <row r="8946" spans="1:4">
      <c r="A8946" s="462">
        <v>103818</v>
      </c>
      <c r="B8946" s="276" t="s">
        <v>8899</v>
      </c>
      <c r="C8946" s="462" t="s">
        <v>27</v>
      </c>
      <c r="D8946" s="463">
        <v>178500</v>
      </c>
    </row>
    <row r="8947" spans="1:4">
      <c r="A8947" s="462">
        <v>103819</v>
      </c>
      <c r="B8947" s="276" t="s">
        <v>8900</v>
      </c>
      <c r="C8947" s="462" t="s">
        <v>27</v>
      </c>
      <c r="D8947" s="463">
        <v>3356824</v>
      </c>
    </row>
    <row r="8948" spans="1:4">
      <c r="A8948" s="462">
        <v>103820</v>
      </c>
      <c r="B8948" s="276" t="s">
        <v>8901</v>
      </c>
      <c r="C8948" s="462" t="s">
        <v>27</v>
      </c>
      <c r="D8948" s="463">
        <v>848529</v>
      </c>
    </row>
    <row r="8949" spans="1:4">
      <c r="A8949" s="462">
        <v>103821</v>
      </c>
      <c r="B8949" s="276" t="s">
        <v>8902</v>
      </c>
      <c r="C8949" s="462" t="s">
        <v>27</v>
      </c>
      <c r="D8949" s="463">
        <v>459614</v>
      </c>
    </row>
    <row r="8950" spans="1:4">
      <c r="A8950" s="462">
        <v>103822</v>
      </c>
      <c r="B8950" s="276" t="s">
        <v>8903</v>
      </c>
      <c r="C8950" s="462" t="s">
        <v>32</v>
      </c>
      <c r="D8950" s="463">
        <v>0</v>
      </c>
    </row>
    <row r="8951" spans="1:4">
      <c r="A8951" s="462">
        <v>103823</v>
      </c>
      <c r="B8951" s="276" t="s">
        <v>8904</v>
      </c>
      <c r="C8951" s="462" t="s">
        <v>27</v>
      </c>
      <c r="D8951" s="463">
        <v>99987</v>
      </c>
    </row>
    <row r="8952" spans="1:4">
      <c r="A8952" s="462">
        <v>103824</v>
      </c>
      <c r="B8952" s="276" t="s">
        <v>8905</v>
      </c>
      <c r="C8952" s="462" t="s">
        <v>27</v>
      </c>
      <c r="D8952" s="463">
        <v>570245</v>
      </c>
    </row>
    <row r="8953" spans="1:4">
      <c r="A8953" s="462">
        <v>103825</v>
      </c>
      <c r="B8953" s="276" t="s">
        <v>8906</v>
      </c>
      <c r="C8953" s="462" t="s">
        <v>27</v>
      </c>
      <c r="D8953" s="463">
        <v>0</v>
      </c>
    </row>
    <row r="8954" spans="1:4">
      <c r="A8954" s="462">
        <v>103826</v>
      </c>
      <c r="B8954" s="276" t="s">
        <v>8907</v>
      </c>
      <c r="C8954" s="462" t="s">
        <v>27</v>
      </c>
      <c r="D8954" s="463">
        <v>402629</v>
      </c>
    </row>
    <row r="8955" spans="1:4">
      <c r="A8955" s="462">
        <v>103827</v>
      </c>
      <c r="B8955" s="276" t="s">
        <v>8908</v>
      </c>
      <c r="C8955" s="462" t="s">
        <v>27</v>
      </c>
      <c r="D8955" s="463">
        <v>486996</v>
      </c>
    </row>
    <row r="8956" spans="1:4">
      <c r="A8956" s="462">
        <v>103828</v>
      </c>
      <c r="B8956" s="276" t="s">
        <v>8909</v>
      </c>
      <c r="C8956" s="462" t="s">
        <v>27</v>
      </c>
      <c r="D8956" s="463">
        <v>145963</v>
      </c>
    </row>
    <row r="8957" spans="1:4">
      <c r="A8957" s="462">
        <v>103829</v>
      </c>
      <c r="B8957" s="276" t="s">
        <v>8910</v>
      </c>
      <c r="C8957" s="462" t="s">
        <v>27</v>
      </c>
      <c r="D8957" s="463">
        <v>4112</v>
      </c>
    </row>
    <row r="8958" spans="1:4">
      <c r="A8958" s="462">
        <v>103830</v>
      </c>
      <c r="B8958" s="276" t="s">
        <v>8911</v>
      </c>
      <c r="C8958" s="462" t="s">
        <v>30</v>
      </c>
      <c r="D8958" s="463">
        <v>82973</v>
      </c>
    </row>
    <row r="8959" spans="1:4">
      <c r="A8959" s="462">
        <v>103831</v>
      </c>
      <c r="B8959" s="276" t="s">
        <v>8912</v>
      </c>
      <c r="C8959" s="462" t="s">
        <v>30</v>
      </c>
      <c r="D8959" s="463">
        <v>46905</v>
      </c>
    </row>
    <row r="8960" spans="1:4">
      <c r="A8960" s="462">
        <v>103832</v>
      </c>
      <c r="B8960" s="276" t="s">
        <v>8913</v>
      </c>
      <c r="C8960" s="462" t="s">
        <v>27</v>
      </c>
      <c r="D8960" s="463">
        <v>7714</v>
      </c>
    </row>
    <row r="8961" spans="1:4">
      <c r="A8961" s="462">
        <v>103836</v>
      </c>
      <c r="B8961" s="276" t="s">
        <v>8914</v>
      </c>
      <c r="C8961" s="462" t="s">
        <v>30</v>
      </c>
      <c r="D8961" s="463">
        <v>6398</v>
      </c>
    </row>
    <row r="8962" spans="1:4">
      <c r="A8962" s="462">
        <v>103838</v>
      </c>
      <c r="B8962" s="276" t="s">
        <v>8915</v>
      </c>
      <c r="C8962" s="462" t="s">
        <v>30</v>
      </c>
      <c r="D8962" s="463">
        <v>2449</v>
      </c>
    </row>
    <row r="8963" spans="1:4">
      <c r="A8963" s="462">
        <v>103839</v>
      </c>
      <c r="B8963" s="276" t="s">
        <v>8916</v>
      </c>
      <c r="C8963" s="462" t="s">
        <v>30</v>
      </c>
      <c r="D8963" s="463">
        <v>2891</v>
      </c>
    </row>
    <row r="8964" spans="1:4">
      <c r="A8964" s="462">
        <v>103840</v>
      </c>
      <c r="B8964" s="276" t="s">
        <v>8917</v>
      </c>
      <c r="C8964" s="462" t="s">
        <v>30</v>
      </c>
      <c r="D8964" s="463">
        <v>5952</v>
      </c>
    </row>
    <row r="8965" spans="1:4">
      <c r="A8965" s="462">
        <v>103841</v>
      </c>
      <c r="B8965" s="276" t="s">
        <v>8918</v>
      </c>
      <c r="C8965" s="462" t="s">
        <v>30</v>
      </c>
      <c r="D8965" s="463">
        <v>0</v>
      </c>
    </row>
    <row r="8966" spans="1:4">
      <c r="A8966" s="462">
        <v>103842</v>
      </c>
      <c r="B8966" s="276" t="s">
        <v>8919</v>
      </c>
      <c r="C8966" s="462" t="s">
        <v>30</v>
      </c>
      <c r="D8966" s="463">
        <v>0</v>
      </c>
    </row>
    <row r="8967" spans="1:4">
      <c r="A8967" s="462">
        <v>103844</v>
      </c>
      <c r="B8967" s="276" t="s">
        <v>8920</v>
      </c>
      <c r="C8967" s="462" t="s">
        <v>30</v>
      </c>
      <c r="D8967" s="463">
        <v>0</v>
      </c>
    </row>
    <row r="8968" spans="1:4">
      <c r="A8968" s="462">
        <v>103845</v>
      </c>
      <c r="B8968" s="276" t="s">
        <v>8921</v>
      </c>
      <c r="C8968" s="462" t="s">
        <v>30</v>
      </c>
      <c r="D8968" s="463">
        <v>2482.0100000000002</v>
      </c>
    </row>
    <row r="8969" spans="1:4">
      <c r="A8969" s="462">
        <v>103846</v>
      </c>
      <c r="B8969" s="276" t="s">
        <v>8922</v>
      </c>
      <c r="C8969" s="462" t="s">
        <v>27</v>
      </c>
      <c r="D8969" s="463">
        <v>551238</v>
      </c>
    </row>
    <row r="8970" spans="1:4">
      <c r="A8970" s="462">
        <v>103847</v>
      </c>
      <c r="B8970" s="276" t="s">
        <v>8923</v>
      </c>
      <c r="C8970" s="462" t="s">
        <v>27</v>
      </c>
      <c r="D8970" s="463">
        <v>106403.01</v>
      </c>
    </row>
    <row r="8971" spans="1:4">
      <c r="A8971" s="462">
        <v>103848</v>
      </c>
      <c r="B8971" s="276" t="s">
        <v>8924</v>
      </c>
      <c r="C8971" s="462" t="s">
        <v>27</v>
      </c>
      <c r="D8971" s="463">
        <v>93196.93</v>
      </c>
    </row>
    <row r="8972" spans="1:4">
      <c r="A8972" s="462">
        <v>103849</v>
      </c>
      <c r="B8972" s="276" t="s">
        <v>8925</v>
      </c>
      <c r="C8972" s="462" t="s">
        <v>27</v>
      </c>
      <c r="D8972" s="463">
        <v>108204.68</v>
      </c>
    </row>
    <row r="8973" spans="1:4">
      <c r="A8973" s="462">
        <v>103850</v>
      </c>
      <c r="B8973" s="276" t="s">
        <v>8926</v>
      </c>
      <c r="C8973" s="462" t="s">
        <v>27</v>
      </c>
      <c r="D8973" s="463">
        <v>25731.4</v>
      </c>
    </row>
    <row r="8974" spans="1:4">
      <c r="A8974" s="462">
        <v>103851</v>
      </c>
      <c r="B8974" s="276" t="s">
        <v>8927</v>
      </c>
      <c r="C8974" s="462" t="s">
        <v>27</v>
      </c>
      <c r="D8974" s="463">
        <v>11438.01</v>
      </c>
    </row>
    <row r="8975" spans="1:4">
      <c r="A8975" s="462">
        <v>103852</v>
      </c>
      <c r="B8975" s="276" t="s">
        <v>8928</v>
      </c>
      <c r="C8975" s="462" t="s">
        <v>27</v>
      </c>
      <c r="D8975" s="463">
        <v>12700.19</v>
      </c>
    </row>
    <row r="8976" spans="1:4">
      <c r="A8976" s="462">
        <v>103853</v>
      </c>
      <c r="B8976" s="276" t="s">
        <v>8929</v>
      </c>
      <c r="C8976" s="462" t="s">
        <v>476</v>
      </c>
      <c r="D8976" s="463">
        <v>0</v>
      </c>
    </row>
    <row r="8977" spans="1:4">
      <c r="A8977" s="462">
        <v>103854</v>
      </c>
      <c r="B8977" s="276" t="s">
        <v>8930</v>
      </c>
      <c r="C8977" s="462" t="s">
        <v>30</v>
      </c>
      <c r="D8977" s="463">
        <v>0</v>
      </c>
    </row>
    <row r="8978" spans="1:4">
      <c r="A8978" s="462">
        <v>103858</v>
      </c>
      <c r="B8978" s="276" t="s">
        <v>8931</v>
      </c>
      <c r="C8978" s="462" t="s">
        <v>30</v>
      </c>
      <c r="D8978" s="463">
        <v>6644</v>
      </c>
    </row>
    <row r="8979" spans="1:4">
      <c r="A8979" s="462">
        <v>103859</v>
      </c>
      <c r="B8979" s="276" t="s">
        <v>8932</v>
      </c>
      <c r="C8979" s="462" t="s">
        <v>27</v>
      </c>
      <c r="D8979" s="463">
        <v>42909</v>
      </c>
    </row>
    <row r="8980" spans="1:4">
      <c r="A8980" s="462">
        <v>103860</v>
      </c>
      <c r="B8980" s="276" t="s">
        <v>8933</v>
      </c>
      <c r="C8980" s="462" t="s">
        <v>27</v>
      </c>
      <c r="D8980" s="463">
        <v>0</v>
      </c>
    </row>
    <row r="8981" spans="1:4">
      <c r="A8981" s="462">
        <v>103861</v>
      </c>
      <c r="B8981" s="276" t="s">
        <v>8934</v>
      </c>
      <c r="C8981" s="462" t="s">
        <v>27</v>
      </c>
      <c r="D8981" s="463">
        <v>7426</v>
      </c>
    </row>
    <row r="8982" spans="1:4">
      <c r="A8982" s="462">
        <v>103862</v>
      </c>
      <c r="B8982" s="276" t="s">
        <v>8935</v>
      </c>
      <c r="C8982" s="462" t="s">
        <v>27</v>
      </c>
      <c r="D8982" s="463">
        <v>0</v>
      </c>
    </row>
    <row r="8983" spans="1:4">
      <c r="A8983" s="462">
        <v>103863</v>
      </c>
      <c r="B8983" s="276" t="s">
        <v>8936</v>
      </c>
      <c r="C8983" s="462" t="s">
        <v>27</v>
      </c>
      <c r="D8983" s="463">
        <v>0</v>
      </c>
    </row>
    <row r="8984" spans="1:4">
      <c r="A8984" s="462">
        <v>103864</v>
      </c>
      <c r="B8984" s="276" t="s">
        <v>8937</v>
      </c>
      <c r="C8984" s="462" t="s">
        <v>27</v>
      </c>
      <c r="D8984" s="463">
        <v>5629</v>
      </c>
    </row>
    <row r="8985" spans="1:4">
      <c r="A8985" s="462">
        <v>103865</v>
      </c>
      <c r="B8985" s="276" t="s">
        <v>8938</v>
      </c>
      <c r="C8985" s="462" t="s">
        <v>27</v>
      </c>
      <c r="D8985" s="463">
        <v>0</v>
      </c>
    </row>
    <row r="8986" spans="1:4">
      <c r="A8986" s="462">
        <v>103866</v>
      </c>
      <c r="B8986" s="276" t="s">
        <v>8939</v>
      </c>
      <c r="C8986" s="462" t="s">
        <v>27</v>
      </c>
      <c r="D8986" s="463">
        <v>89382.57</v>
      </c>
    </row>
    <row r="8987" spans="1:4">
      <c r="A8987" s="462">
        <v>103867</v>
      </c>
      <c r="B8987" s="276" t="s">
        <v>8940</v>
      </c>
      <c r="C8987" s="462" t="s">
        <v>27</v>
      </c>
      <c r="D8987" s="463">
        <v>3867</v>
      </c>
    </row>
    <row r="8988" spans="1:4">
      <c r="A8988" s="462">
        <v>103868</v>
      </c>
      <c r="B8988" s="276" t="s">
        <v>8941</v>
      </c>
      <c r="C8988" s="462" t="s">
        <v>27</v>
      </c>
      <c r="D8988" s="463">
        <v>5254.2</v>
      </c>
    </row>
    <row r="8989" spans="1:4">
      <c r="A8989" s="462">
        <v>103869</v>
      </c>
      <c r="B8989" s="276" t="s">
        <v>8942</v>
      </c>
      <c r="C8989" s="462" t="s">
        <v>27</v>
      </c>
      <c r="D8989" s="463">
        <v>300475</v>
      </c>
    </row>
    <row r="8990" spans="1:4">
      <c r="A8990" s="462">
        <v>103870</v>
      </c>
      <c r="B8990" s="276" t="s">
        <v>8943</v>
      </c>
      <c r="C8990" s="462" t="s">
        <v>27</v>
      </c>
      <c r="D8990" s="463">
        <v>385000</v>
      </c>
    </row>
    <row r="8991" spans="1:4">
      <c r="A8991" s="462">
        <v>103871</v>
      </c>
      <c r="B8991" s="276" t="s">
        <v>8944</v>
      </c>
      <c r="C8991" s="462" t="s">
        <v>30</v>
      </c>
      <c r="D8991" s="463">
        <v>4195</v>
      </c>
    </row>
    <row r="8992" spans="1:4">
      <c r="A8992" s="462">
        <v>103872</v>
      </c>
      <c r="B8992" s="276" t="s">
        <v>8945</v>
      </c>
      <c r="C8992" s="462" t="s">
        <v>27</v>
      </c>
      <c r="D8992" s="463">
        <v>1933</v>
      </c>
    </row>
    <row r="8993" spans="1:4">
      <c r="A8993" s="462">
        <v>103873</v>
      </c>
      <c r="B8993" s="276" t="s">
        <v>8946</v>
      </c>
      <c r="C8993" s="462" t="s">
        <v>27</v>
      </c>
      <c r="D8993" s="463">
        <v>2118</v>
      </c>
    </row>
    <row r="8994" spans="1:4">
      <c r="A8994" s="462">
        <v>103874</v>
      </c>
      <c r="B8994" s="276" t="s">
        <v>8947</v>
      </c>
      <c r="C8994" s="462" t="s">
        <v>30</v>
      </c>
      <c r="D8994" s="463">
        <v>0</v>
      </c>
    </row>
    <row r="8995" spans="1:4">
      <c r="A8995" s="462">
        <v>103875</v>
      </c>
      <c r="B8995" s="276" t="s">
        <v>8948</v>
      </c>
      <c r="C8995" s="462" t="s">
        <v>30</v>
      </c>
      <c r="D8995" s="463">
        <v>0</v>
      </c>
    </row>
    <row r="8996" spans="1:4">
      <c r="A8996" s="462">
        <v>103876</v>
      </c>
      <c r="B8996" s="276" t="s">
        <v>8949</v>
      </c>
      <c r="C8996" s="462" t="s">
        <v>30</v>
      </c>
      <c r="D8996" s="463">
        <v>1890.58</v>
      </c>
    </row>
    <row r="8997" spans="1:4">
      <c r="A8997" s="462">
        <v>103877</v>
      </c>
      <c r="B8997" s="276" t="s">
        <v>8950</v>
      </c>
      <c r="C8997" s="462" t="s">
        <v>27</v>
      </c>
      <c r="D8997" s="463">
        <v>1125</v>
      </c>
    </row>
    <row r="8998" spans="1:4">
      <c r="A8998" s="462">
        <v>103878</v>
      </c>
      <c r="B8998" s="276" t="s">
        <v>8951</v>
      </c>
      <c r="C8998" s="462" t="s">
        <v>27</v>
      </c>
      <c r="D8998" s="463">
        <v>39347</v>
      </c>
    </row>
    <row r="8999" spans="1:4">
      <c r="A8999" s="462">
        <v>103879</v>
      </c>
      <c r="B8999" s="276" t="s">
        <v>8952</v>
      </c>
      <c r="C8999" s="462" t="s">
        <v>27</v>
      </c>
      <c r="D8999" s="463">
        <v>0</v>
      </c>
    </row>
    <row r="9000" spans="1:4">
      <c r="A9000" s="462">
        <v>103880</v>
      </c>
      <c r="B9000" s="276" t="s">
        <v>8953</v>
      </c>
      <c r="C9000" s="462" t="s">
        <v>27</v>
      </c>
      <c r="D9000" s="463">
        <v>5203</v>
      </c>
    </row>
    <row r="9001" spans="1:4">
      <c r="A9001" s="462">
        <v>103881</v>
      </c>
      <c r="B9001" s="276" t="s">
        <v>8954</v>
      </c>
      <c r="C9001" s="462" t="s">
        <v>27</v>
      </c>
      <c r="D9001" s="463">
        <v>0</v>
      </c>
    </row>
    <row r="9002" spans="1:4">
      <c r="A9002" s="462">
        <v>103882</v>
      </c>
      <c r="B9002" s="276" t="s">
        <v>8955</v>
      </c>
      <c r="C9002" s="462" t="s">
        <v>27</v>
      </c>
      <c r="D9002" s="463">
        <v>0</v>
      </c>
    </row>
    <row r="9003" spans="1:4">
      <c r="A9003" s="462">
        <v>103883</v>
      </c>
      <c r="B9003" s="276" t="s">
        <v>8956</v>
      </c>
      <c r="C9003" s="462" t="s">
        <v>30</v>
      </c>
      <c r="D9003" s="463">
        <v>1309</v>
      </c>
    </row>
    <row r="9004" spans="1:4">
      <c r="A9004" s="462">
        <v>103884</v>
      </c>
      <c r="B9004" s="276" t="s">
        <v>8957</v>
      </c>
      <c r="C9004" s="462" t="s">
        <v>27</v>
      </c>
      <c r="D9004" s="463">
        <v>43352</v>
      </c>
    </row>
    <row r="9005" spans="1:4">
      <c r="A9005" s="462">
        <v>103885</v>
      </c>
      <c r="B9005" s="276" t="s">
        <v>8958</v>
      </c>
      <c r="C9005" s="462" t="s">
        <v>30</v>
      </c>
      <c r="D9005" s="463">
        <v>23212</v>
      </c>
    </row>
    <row r="9006" spans="1:4">
      <c r="A9006" s="462">
        <v>103886</v>
      </c>
      <c r="B9006" s="276" t="s">
        <v>8959</v>
      </c>
      <c r="C9006" s="462" t="s">
        <v>30</v>
      </c>
      <c r="D9006" s="463">
        <v>26168</v>
      </c>
    </row>
    <row r="9007" spans="1:4">
      <c r="A9007" s="462">
        <v>103887</v>
      </c>
      <c r="B9007" s="276" t="s">
        <v>8960</v>
      </c>
      <c r="C9007" s="462" t="s">
        <v>30</v>
      </c>
      <c r="D9007" s="463">
        <v>24826</v>
      </c>
    </row>
    <row r="9008" spans="1:4">
      <c r="A9008" s="462">
        <v>103888</v>
      </c>
      <c r="B9008" s="276" t="s">
        <v>8961</v>
      </c>
      <c r="C9008" s="462" t="s">
        <v>30</v>
      </c>
      <c r="D9008" s="463">
        <v>39409</v>
      </c>
    </row>
    <row r="9009" spans="1:4">
      <c r="A9009" s="462">
        <v>103889</v>
      </c>
      <c r="B9009" s="276" t="s">
        <v>8962</v>
      </c>
      <c r="C9009" s="462" t="s">
        <v>27</v>
      </c>
      <c r="D9009" s="463">
        <v>0</v>
      </c>
    </row>
    <row r="9010" spans="1:4">
      <c r="A9010" s="462">
        <v>103890</v>
      </c>
      <c r="B9010" s="276" t="s">
        <v>8963</v>
      </c>
      <c r="C9010" s="462" t="s">
        <v>27</v>
      </c>
      <c r="D9010" s="463">
        <v>7622</v>
      </c>
    </row>
    <row r="9011" spans="1:4">
      <c r="A9011" s="462">
        <v>103891</v>
      </c>
      <c r="B9011" s="276" t="s">
        <v>8964</v>
      </c>
      <c r="C9011" s="462" t="s">
        <v>27</v>
      </c>
      <c r="D9011" s="463">
        <v>101278</v>
      </c>
    </row>
    <row r="9012" spans="1:4">
      <c r="A9012" s="462">
        <v>103892</v>
      </c>
      <c r="B9012" s="276" t="s">
        <v>8965</v>
      </c>
      <c r="C9012" s="462" t="s">
        <v>27</v>
      </c>
      <c r="D9012" s="463">
        <v>16631</v>
      </c>
    </row>
    <row r="9013" spans="1:4">
      <c r="A9013" s="462">
        <v>103895</v>
      </c>
      <c r="B9013" s="276" t="s">
        <v>8966</v>
      </c>
      <c r="C9013" s="462" t="s">
        <v>30</v>
      </c>
      <c r="D9013" s="463">
        <v>11706</v>
      </c>
    </row>
    <row r="9014" spans="1:4">
      <c r="A9014" s="462">
        <v>103897</v>
      </c>
      <c r="B9014" s="276" t="s">
        <v>8967</v>
      </c>
      <c r="C9014" s="462" t="s">
        <v>27</v>
      </c>
      <c r="D9014" s="463">
        <v>0</v>
      </c>
    </row>
    <row r="9015" spans="1:4">
      <c r="A9015" s="462">
        <v>103898</v>
      </c>
      <c r="B9015" s="276" t="s">
        <v>8968</v>
      </c>
      <c r="C9015" s="462" t="s">
        <v>44</v>
      </c>
      <c r="D9015" s="463">
        <v>31594</v>
      </c>
    </row>
    <row r="9016" spans="1:4">
      <c r="A9016" s="462">
        <v>103899</v>
      </c>
      <c r="B9016" s="276" t="s">
        <v>8969</v>
      </c>
      <c r="C9016" s="462" t="s">
        <v>27</v>
      </c>
      <c r="D9016" s="463">
        <v>0</v>
      </c>
    </row>
    <row r="9017" spans="1:4">
      <c r="A9017" s="462">
        <v>103900</v>
      </c>
      <c r="B9017" s="276" t="s">
        <v>8970</v>
      </c>
      <c r="C9017" s="462" t="s">
        <v>27</v>
      </c>
      <c r="D9017" s="463">
        <v>0</v>
      </c>
    </row>
    <row r="9018" spans="1:4">
      <c r="A9018" s="462">
        <v>103901</v>
      </c>
      <c r="B9018" s="276" t="s">
        <v>8971</v>
      </c>
      <c r="C9018" s="462" t="s">
        <v>27</v>
      </c>
      <c r="D9018" s="463">
        <v>533289</v>
      </c>
    </row>
    <row r="9019" spans="1:4">
      <c r="A9019" s="462">
        <v>103902</v>
      </c>
      <c r="B9019" s="276" t="s">
        <v>8972</v>
      </c>
      <c r="C9019" s="462" t="s">
        <v>83</v>
      </c>
      <c r="D9019" s="463">
        <v>0</v>
      </c>
    </row>
    <row r="9020" spans="1:4">
      <c r="A9020" s="462">
        <v>103903</v>
      </c>
      <c r="B9020" s="276" t="s">
        <v>8973</v>
      </c>
      <c r="C9020" s="462" t="s">
        <v>44</v>
      </c>
      <c r="D9020" s="463">
        <v>0</v>
      </c>
    </row>
    <row r="9021" spans="1:4">
      <c r="A9021" s="462">
        <v>103904</v>
      </c>
      <c r="B9021" s="276" t="s">
        <v>8974</v>
      </c>
      <c r="C9021" s="462" t="s">
        <v>27</v>
      </c>
      <c r="D9021" s="463">
        <v>43390.01</v>
      </c>
    </row>
    <row r="9022" spans="1:4">
      <c r="A9022" s="462">
        <v>103905</v>
      </c>
      <c r="B9022" s="276" t="s">
        <v>8975</v>
      </c>
      <c r="C9022" s="462" t="s">
        <v>30</v>
      </c>
      <c r="D9022" s="463">
        <v>0</v>
      </c>
    </row>
    <row r="9023" spans="1:4">
      <c r="A9023" s="462">
        <v>103906</v>
      </c>
      <c r="B9023" s="276" t="s">
        <v>8976</v>
      </c>
      <c r="C9023" s="462" t="s">
        <v>27</v>
      </c>
      <c r="D9023" s="463">
        <v>0</v>
      </c>
    </row>
    <row r="9024" spans="1:4">
      <c r="A9024" s="462">
        <v>103907</v>
      </c>
      <c r="B9024" s="276" t="s">
        <v>8977</v>
      </c>
      <c r="C9024" s="462" t="s">
        <v>27</v>
      </c>
      <c r="D9024" s="463">
        <v>0</v>
      </c>
    </row>
    <row r="9025" spans="1:4">
      <c r="A9025" s="462">
        <v>103908</v>
      </c>
      <c r="B9025" s="276" t="s">
        <v>8978</v>
      </c>
      <c r="C9025" s="462" t="s">
        <v>27</v>
      </c>
      <c r="D9025" s="463">
        <v>0</v>
      </c>
    </row>
    <row r="9026" spans="1:4">
      <c r="A9026" s="462">
        <v>103909</v>
      </c>
      <c r="B9026" s="276" t="s">
        <v>8979</v>
      </c>
      <c r="C9026" s="462" t="s">
        <v>27</v>
      </c>
      <c r="D9026" s="463">
        <v>0</v>
      </c>
    </row>
    <row r="9027" spans="1:4">
      <c r="A9027" s="462">
        <v>103910</v>
      </c>
      <c r="B9027" s="276" t="s">
        <v>8980</v>
      </c>
      <c r="C9027" s="462" t="s">
        <v>27</v>
      </c>
      <c r="D9027" s="463">
        <v>0</v>
      </c>
    </row>
    <row r="9028" spans="1:4">
      <c r="A9028" s="462">
        <v>103911</v>
      </c>
      <c r="B9028" s="276" t="s">
        <v>8981</v>
      </c>
      <c r="C9028" s="462" t="s">
        <v>27</v>
      </c>
      <c r="D9028" s="463">
        <v>6324</v>
      </c>
    </row>
    <row r="9029" spans="1:4">
      <c r="A9029" s="462">
        <v>103912</v>
      </c>
      <c r="B9029" s="276" t="s">
        <v>8982</v>
      </c>
      <c r="C9029" s="462" t="s">
        <v>27</v>
      </c>
      <c r="D9029" s="463">
        <v>5440</v>
      </c>
    </row>
    <row r="9030" spans="1:4">
      <c r="A9030" s="462">
        <v>103913</v>
      </c>
      <c r="B9030" s="276" t="s">
        <v>8983</v>
      </c>
      <c r="C9030" s="462" t="s">
        <v>44</v>
      </c>
      <c r="D9030" s="463">
        <v>0</v>
      </c>
    </row>
    <row r="9031" spans="1:4">
      <c r="A9031" s="462">
        <v>103914</v>
      </c>
      <c r="B9031" s="276" t="s">
        <v>8984</v>
      </c>
      <c r="C9031" s="462" t="s">
        <v>32</v>
      </c>
      <c r="D9031" s="463">
        <v>0</v>
      </c>
    </row>
    <row r="9032" spans="1:4">
      <c r="A9032" s="462">
        <v>103915</v>
      </c>
      <c r="B9032" s="276" t="s">
        <v>8985</v>
      </c>
      <c r="C9032" s="462" t="s">
        <v>27</v>
      </c>
      <c r="D9032" s="463">
        <v>2709</v>
      </c>
    </row>
    <row r="9033" spans="1:4">
      <c r="A9033" s="462">
        <v>103916</v>
      </c>
      <c r="B9033" s="276" t="s">
        <v>8986</v>
      </c>
      <c r="C9033" s="462" t="s">
        <v>27</v>
      </c>
      <c r="D9033" s="463">
        <v>3304</v>
      </c>
    </row>
    <row r="9034" spans="1:4">
      <c r="A9034" s="462">
        <v>103917</v>
      </c>
      <c r="B9034" s="276" t="s">
        <v>8987</v>
      </c>
      <c r="C9034" s="462" t="s">
        <v>27</v>
      </c>
      <c r="D9034" s="463">
        <v>266</v>
      </c>
    </row>
    <row r="9035" spans="1:4">
      <c r="A9035" s="462">
        <v>103918</v>
      </c>
      <c r="B9035" s="276" t="s">
        <v>8988</v>
      </c>
      <c r="C9035" s="462" t="s">
        <v>27</v>
      </c>
      <c r="D9035" s="463">
        <v>0</v>
      </c>
    </row>
    <row r="9036" spans="1:4">
      <c r="A9036" s="462">
        <v>103919</v>
      </c>
      <c r="B9036" s="276" t="s">
        <v>8989</v>
      </c>
      <c r="C9036" s="462" t="s">
        <v>27</v>
      </c>
      <c r="D9036" s="463">
        <v>0</v>
      </c>
    </row>
    <row r="9037" spans="1:4">
      <c r="A9037" s="462">
        <v>103920</v>
      </c>
      <c r="B9037" s="276" t="s">
        <v>8990</v>
      </c>
      <c r="C9037" s="462" t="s">
        <v>27</v>
      </c>
      <c r="D9037" s="463">
        <v>0</v>
      </c>
    </row>
    <row r="9038" spans="1:4">
      <c r="A9038" s="462">
        <v>103921</v>
      </c>
      <c r="B9038" s="276" t="s">
        <v>8991</v>
      </c>
      <c r="C9038" s="462" t="s">
        <v>27</v>
      </c>
      <c r="D9038" s="463">
        <v>0</v>
      </c>
    </row>
    <row r="9039" spans="1:4">
      <c r="A9039" s="462">
        <v>103922</v>
      </c>
      <c r="B9039" s="276" t="s">
        <v>8992</v>
      </c>
      <c r="C9039" s="462" t="s">
        <v>27</v>
      </c>
      <c r="D9039" s="463">
        <v>0</v>
      </c>
    </row>
    <row r="9040" spans="1:4">
      <c r="A9040" s="462">
        <v>103923</v>
      </c>
      <c r="B9040" s="276" t="s">
        <v>8993</v>
      </c>
      <c r="C9040" s="462" t="s">
        <v>27</v>
      </c>
      <c r="D9040" s="463">
        <v>0</v>
      </c>
    </row>
    <row r="9041" spans="1:4">
      <c r="A9041" s="462">
        <v>103924</v>
      </c>
      <c r="B9041" s="276" t="s">
        <v>8994</v>
      </c>
      <c r="C9041" s="462" t="s">
        <v>27</v>
      </c>
      <c r="D9041" s="463">
        <v>0</v>
      </c>
    </row>
    <row r="9042" spans="1:4">
      <c r="A9042" s="462">
        <v>103925</v>
      </c>
      <c r="B9042" s="276" t="s">
        <v>8995</v>
      </c>
      <c r="C9042" s="462" t="s">
        <v>27</v>
      </c>
      <c r="D9042" s="463">
        <v>0</v>
      </c>
    </row>
    <row r="9043" spans="1:4">
      <c r="A9043" s="462">
        <v>103926</v>
      </c>
      <c r="B9043" s="276" t="s">
        <v>8996</v>
      </c>
      <c r="C9043" s="462" t="s">
        <v>27</v>
      </c>
      <c r="D9043" s="463">
        <v>0</v>
      </c>
    </row>
    <row r="9044" spans="1:4">
      <c r="A9044" s="462">
        <v>103927</v>
      </c>
      <c r="B9044" s="276" t="s">
        <v>8997</v>
      </c>
      <c r="C9044" s="462" t="s">
        <v>27</v>
      </c>
      <c r="D9044" s="463">
        <v>0</v>
      </c>
    </row>
    <row r="9045" spans="1:4">
      <c r="A9045" s="462">
        <v>103928</v>
      </c>
      <c r="B9045" s="276" t="s">
        <v>8998</v>
      </c>
      <c r="C9045" s="462" t="s">
        <v>27</v>
      </c>
      <c r="D9045" s="463">
        <v>0</v>
      </c>
    </row>
    <row r="9046" spans="1:4">
      <c r="A9046" s="462">
        <v>103929</v>
      </c>
      <c r="B9046" s="276" t="s">
        <v>8999</v>
      </c>
      <c r="C9046" s="462" t="s">
        <v>27</v>
      </c>
      <c r="D9046" s="463">
        <v>0</v>
      </c>
    </row>
    <row r="9047" spans="1:4">
      <c r="A9047" s="462">
        <v>103930</v>
      </c>
      <c r="B9047" s="276" t="s">
        <v>9000</v>
      </c>
      <c r="C9047" s="462" t="s">
        <v>27</v>
      </c>
      <c r="D9047" s="463">
        <v>0</v>
      </c>
    </row>
    <row r="9048" spans="1:4">
      <c r="A9048" s="462">
        <v>103931</v>
      </c>
      <c r="B9048" s="276" t="s">
        <v>9001</v>
      </c>
      <c r="C9048" s="462" t="s">
        <v>27</v>
      </c>
      <c r="D9048" s="463">
        <v>0</v>
      </c>
    </row>
    <row r="9049" spans="1:4">
      <c r="A9049" s="462">
        <v>103932</v>
      </c>
      <c r="B9049" s="276" t="s">
        <v>9002</v>
      </c>
      <c r="C9049" s="462" t="s">
        <v>27</v>
      </c>
      <c r="D9049" s="463">
        <v>0</v>
      </c>
    </row>
    <row r="9050" spans="1:4">
      <c r="A9050" s="462">
        <v>103933</v>
      </c>
      <c r="B9050" s="276" t="s">
        <v>9003</v>
      </c>
      <c r="C9050" s="462" t="s">
        <v>30</v>
      </c>
      <c r="D9050" s="463">
        <v>9448.01</v>
      </c>
    </row>
    <row r="9051" spans="1:4">
      <c r="A9051" s="462">
        <v>103934</v>
      </c>
      <c r="B9051" s="276" t="s">
        <v>9004</v>
      </c>
      <c r="C9051" s="462" t="s">
        <v>27</v>
      </c>
      <c r="D9051" s="463">
        <v>0</v>
      </c>
    </row>
    <row r="9052" spans="1:4">
      <c r="A9052" s="462">
        <v>103935</v>
      </c>
      <c r="B9052" s="276" t="s">
        <v>9005</v>
      </c>
      <c r="C9052" s="462" t="s">
        <v>27</v>
      </c>
      <c r="D9052" s="463">
        <v>0</v>
      </c>
    </row>
    <row r="9053" spans="1:4">
      <c r="A9053" s="462">
        <v>103936</v>
      </c>
      <c r="B9053" s="276" t="s">
        <v>9006</v>
      </c>
      <c r="C9053" s="462" t="s">
        <v>27</v>
      </c>
      <c r="D9053" s="463">
        <v>0</v>
      </c>
    </row>
    <row r="9054" spans="1:4">
      <c r="A9054" s="462">
        <v>103937</v>
      </c>
      <c r="B9054" s="276" t="s">
        <v>9007</v>
      </c>
      <c r="C9054" s="462" t="s">
        <v>27</v>
      </c>
      <c r="D9054" s="463">
        <v>0</v>
      </c>
    </row>
    <row r="9055" spans="1:4">
      <c r="A9055" s="462">
        <v>103938</v>
      </c>
      <c r="B9055" s="276" t="s">
        <v>9008</v>
      </c>
      <c r="C9055" s="462" t="s">
        <v>27</v>
      </c>
      <c r="D9055" s="463">
        <v>0</v>
      </c>
    </row>
    <row r="9056" spans="1:4">
      <c r="A9056" s="462">
        <v>103939</v>
      </c>
      <c r="B9056" s="276" t="s">
        <v>9009</v>
      </c>
      <c r="C9056" s="462" t="s">
        <v>27</v>
      </c>
      <c r="D9056" s="463">
        <v>0</v>
      </c>
    </row>
    <row r="9057" spans="1:4">
      <c r="A9057" s="462">
        <v>103940</v>
      </c>
      <c r="B9057" s="276" t="s">
        <v>9010</v>
      </c>
      <c r="C9057" s="462" t="s">
        <v>27</v>
      </c>
      <c r="D9057" s="463">
        <v>0</v>
      </c>
    </row>
    <row r="9058" spans="1:4">
      <c r="A9058" s="462">
        <v>103941</v>
      </c>
      <c r="B9058" s="276" t="s">
        <v>9011</v>
      </c>
      <c r="C9058" s="462" t="s">
        <v>27</v>
      </c>
      <c r="D9058" s="463">
        <v>0</v>
      </c>
    </row>
    <row r="9059" spans="1:4">
      <c r="A9059" s="462">
        <v>103942</v>
      </c>
      <c r="B9059" s="276" t="s">
        <v>9012</v>
      </c>
      <c r="C9059" s="462" t="s">
        <v>27</v>
      </c>
      <c r="D9059" s="463">
        <v>331772</v>
      </c>
    </row>
    <row r="9060" spans="1:4">
      <c r="A9060" s="462">
        <v>103943</v>
      </c>
      <c r="B9060" s="276" t="s">
        <v>9013</v>
      </c>
      <c r="C9060" s="462" t="s">
        <v>27</v>
      </c>
      <c r="D9060" s="463">
        <v>0</v>
      </c>
    </row>
    <row r="9061" spans="1:4">
      <c r="A9061" s="462">
        <v>103944</v>
      </c>
      <c r="B9061" s="276" t="s">
        <v>9014</v>
      </c>
      <c r="C9061" s="462" t="s">
        <v>27</v>
      </c>
      <c r="D9061" s="463">
        <v>0</v>
      </c>
    </row>
    <row r="9062" spans="1:4">
      <c r="A9062" s="462">
        <v>103945</v>
      </c>
      <c r="B9062" s="276" t="s">
        <v>9015</v>
      </c>
      <c r="C9062" s="462" t="s">
        <v>27</v>
      </c>
      <c r="D9062" s="463">
        <v>0</v>
      </c>
    </row>
    <row r="9063" spans="1:4">
      <c r="A9063" s="462">
        <v>103946</v>
      </c>
      <c r="B9063" s="276" t="s">
        <v>9016</v>
      </c>
      <c r="C9063" s="462" t="s">
        <v>27</v>
      </c>
      <c r="D9063" s="463">
        <v>0</v>
      </c>
    </row>
    <row r="9064" spans="1:4">
      <c r="A9064" s="462">
        <v>103947</v>
      </c>
      <c r="B9064" s="276" t="s">
        <v>9017</v>
      </c>
      <c r="C9064" s="462" t="s">
        <v>27</v>
      </c>
      <c r="D9064" s="463">
        <v>0</v>
      </c>
    </row>
    <row r="9065" spans="1:4">
      <c r="A9065" s="462">
        <v>103948</v>
      </c>
      <c r="B9065" s="276" t="s">
        <v>9018</v>
      </c>
      <c r="C9065" s="462" t="s">
        <v>27</v>
      </c>
      <c r="D9065" s="463">
        <v>0</v>
      </c>
    </row>
    <row r="9066" spans="1:4">
      <c r="A9066" s="462">
        <v>103949</v>
      </c>
      <c r="B9066" s="276" t="s">
        <v>9019</v>
      </c>
      <c r="C9066" s="462" t="s">
        <v>27</v>
      </c>
      <c r="D9066" s="463">
        <v>0</v>
      </c>
    </row>
    <row r="9067" spans="1:4">
      <c r="A9067" s="462">
        <v>103950</v>
      </c>
      <c r="B9067" s="276" t="s">
        <v>9020</v>
      </c>
      <c r="C9067" s="462" t="s">
        <v>27</v>
      </c>
      <c r="D9067" s="463">
        <v>0</v>
      </c>
    </row>
    <row r="9068" spans="1:4">
      <c r="A9068" s="462">
        <v>103951</v>
      </c>
      <c r="B9068" s="276" t="s">
        <v>9021</v>
      </c>
      <c r="C9068" s="462" t="s">
        <v>27</v>
      </c>
      <c r="D9068" s="463">
        <v>0</v>
      </c>
    </row>
    <row r="9069" spans="1:4">
      <c r="A9069" s="462">
        <v>103952</v>
      </c>
      <c r="B9069" s="276" t="s">
        <v>9022</v>
      </c>
      <c r="C9069" s="462" t="s">
        <v>27</v>
      </c>
      <c r="D9069" s="463">
        <v>0</v>
      </c>
    </row>
    <row r="9070" spans="1:4">
      <c r="A9070" s="462">
        <v>103953</v>
      </c>
      <c r="B9070" s="276" t="s">
        <v>9023</v>
      </c>
      <c r="C9070" s="462" t="s">
        <v>27</v>
      </c>
      <c r="D9070" s="463">
        <v>0</v>
      </c>
    </row>
    <row r="9071" spans="1:4">
      <c r="A9071" s="462">
        <v>103954</v>
      </c>
      <c r="B9071" s="276" t="s">
        <v>9024</v>
      </c>
      <c r="C9071" s="462" t="s">
        <v>27</v>
      </c>
      <c r="D9071" s="463">
        <v>0</v>
      </c>
    </row>
    <row r="9072" spans="1:4">
      <c r="A9072" s="462">
        <v>103955</v>
      </c>
      <c r="B9072" s="276" t="s">
        <v>9025</v>
      </c>
      <c r="C9072" s="462" t="s">
        <v>27</v>
      </c>
      <c r="D9072" s="463">
        <v>0</v>
      </c>
    </row>
    <row r="9073" spans="1:4">
      <c r="A9073" s="462">
        <v>103956</v>
      </c>
      <c r="B9073" s="276" t="s">
        <v>9026</v>
      </c>
      <c r="C9073" s="462" t="s">
        <v>27</v>
      </c>
      <c r="D9073" s="463">
        <v>0</v>
      </c>
    </row>
    <row r="9074" spans="1:4">
      <c r="A9074" s="462">
        <v>103957</v>
      </c>
      <c r="B9074" s="276" t="s">
        <v>9027</v>
      </c>
      <c r="C9074" s="462" t="s">
        <v>27</v>
      </c>
      <c r="D9074" s="463">
        <v>44495</v>
      </c>
    </row>
    <row r="9075" spans="1:4">
      <c r="A9075" s="462">
        <v>103958</v>
      </c>
      <c r="B9075" s="276" t="s">
        <v>9028</v>
      </c>
      <c r="C9075" s="462" t="s">
        <v>27</v>
      </c>
      <c r="D9075" s="463">
        <v>89771.01</v>
      </c>
    </row>
    <row r="9076" spans="1:4">
      <c r="A9076" s="462">
        <v>103959</v>
      </c>
      <c r="B9076" s="276" t="s">
        <v>9029</v>
      </c>
      <c r="C9076" s="462" t="s">
        <v>27</v>
      </c>
      <c r="D9076" s="463">
        <v>57036</v>
      </c>
    </row>
    <row r="9077" spans="1:4">
      <c r="A9077" s="462">
        <v>103960</v>
      </c>
      <c r="B9077" s="276" t="s">
        <v>9030</v>
      </c>
      <c r="C9077" s="462" t="s">
        <v>27</v>
      </c>
      <c r="D9077" s="463">
        <v>61880</v>
      </c>
    </row>
    <row r="9078" spans="1:4">
      <c r="A9078" s="462">
        <v>103961</v>
      </c>
      <c r="B9078" s="276" t="s">
        <v>9031</v>
      </c>
      <c r="C9078" s="462" t="s">
        <v>27</v>
      </c>
      <c r="D9078" s="463">
        <v>0</v>
      </c>
    </row>
    <row r="9079" spans="1:4">
      <c r="A9079" s="462">
        <v>103962</v>
      </c>
      <c r="B9079" s="276" t="s">
        <v>9032</v>
      </c>
      <c r="C9079" s="462" t="s">
        <v>27</v>
      </c>
      <c r="D9079" s="463">
        <v>44134.48</v>
      </c>
    </row>
    <row r="9080" spans="1:4">
      <c r="A9080" s="462">
        <v>103963</v>
      </c>
      <c r="B9080" s="276" t="s">
        <v>9033</v>
      </c>
      <c r="C9080" s="462" t="s">
        <v>27</v>
      </c>
      <c r="D9080" s="463">
        <v>62391.19</v>
      </c>
    </row>
    <row r="9081" spans="1:4">
      <c r="A9081" s="462">
        <v>103964</v>
      </c>
      <c r="B9081" s="276" t="s">
        <v>9034</v>
      </c>
      <c r="C9081" s="462" t="s">
        <v>27</v>
      </c>
      <c r="D9081" s="463">
        <v>193253.4</v>
      </c>
    </row>
    <row r="9082" spans="1:4">
      <c r="A9082" s="462">
        <v>103965</v>
      </c>
      <c r="B9082" s="276" t="s">
        <v>9035</v>
      </c>
      <c r="C9082" s="462" t="s">
        <v>27</v>
      </c>
      <c r="D9082" s="463">
        <v>113454.1</v>
      </c>
    </row>
    <row r="9083" spans="1:4">
      <c r="A9083" s="462">
        <v>103966</v>
      </c>
      <c r="B9083" s="276" t="s">
        <v>9036</v>
      </c>
      <c r="C9083" s="462" t="s">
        <v>27</v>
      </c>
      <c r="D9083" s="463">
        <v>416642.85</v>
      </c>
    </row>
    <row r="9084" spans="1:4">
      <c r="A9084" s="462">
        <v>103967</v>
      </c>
      <c r="B9084" s="276" t="s">
        <v>9037</v>
      </c>
      <c r="C9084" s="462" t="s">
        <v>27</v>
      </c>
      <c r="D9084" s="463">
        <v>0</v>
      </c>
    </row>
    <row r="9085" spans="1:4">
      <c r="A9085" s="462">
        <v>103968</v>
      </c>
      <c r="B9085" s="276" t="s">
        <v>9038</v>
      </c>
      <c r="C9085" s="462" t="s">
        <v>27</v>
      </c>
      <c r="D9085" s="463">
        <v>0</v>
      </c>
    </row>
    <row r="9086" spans="1:4">
      <c r="A9086" s="462">
        <v>103969</v>
      </c>
      <c r="B9086" s="276" t="s">
        <v>9039</v>
      </c>
      <c r="C9086" s="462" t="s">
        <v>27</v>
      </c>
      <c r="D9086" s="463">
        <v>0</v>
      </c>
    </row>
    <row r="9087" spans="1:4">
      <c r="A9087" s="462">
        <v>103970</v>
      </c>
      <c r="B9087" s="276" t="s">
        <v>9040</v>
      </c>
      <c r="C9087" s="462" t="s">
        <v>27</v>
      </c>
      <c r="D9087" s="463">
        <v>636967</v>
      </c>
    </row>
    <row r="9088" spans="1:4">
      <c r="A9088" s="462">
        <v>103971</v>
      </c>
      <c r="B9088" s="276" t="s">
        <v>9041</v>
      </c>
      <c r="C9088" s="462" t="s">
        <v>32</v>
      </c>
      <c r="D9088" s="463">
        <v>0</v>
      </c>
    </row>
    <row r="9089" spans="1:4">
      <c r="A9089" s="462">
        <v>103972</v>
      </c>
      <c r="B9089" s="276" t="s">
        <v>9042</v>
      </c>
      <c r="C9089" s="462" t="s">
        <v>27</v>
      </c>
      <c r="D9089" s="463">
        <v>0</v>
      </c>
    </row>
    <row r="9090" spans="1:4">
      <c r="A9090" s="462">
        <v>103973</v>
      </c>
      <c r="B9090" s="276" t="s">
        <v>9043</v>
      </c>
      <c r="C9090" s="462" t="s">
        <v>27</v>
      </c>
      <c r="D9090" s="463">
        <v>0</v>
      </c>
    </row>
    <row r="9091" spans="1:4">
      <c r="A9091" s="462">
        <v>103974</v>
      </c>
      <c r="B9091" s="276" t="s">
        <v>9044</v>
      </c>
      <c r="C9091" s="462" t="s">
        <v>27</v>
      </c>
      <c r="D9091" s="463">
        <v>1557</v>
      </c>
    </row>
    <row r="9092" spans="1:4">
      <c r="A9092" s="462">
        <v>103976</v>
      </c>
      <c r="B9092" s="276" t="s">
        <v>9045</v>
      </c>
      <c r="C9092" s="462" t="s">
        <v>27</v>
      </c>
      <c r="D9092" s="463">
        <v>1238</v>
      </c>
    </row>
    <row r="9093" spans="1:4">
      <c r="A9093" s="462">
        <v>103977</v>
      </c>
      <c r="B9093" s="276" t="s">
        <v>9046</v>
      </c>
      <c r="C9093" s="462" t="s">
        <v>27</v>
      </c>
      <c r="D9093" s="463">
        <v>0</v>
      </c>
    </row>
    <row r="9094" spans="1:4">
      <c r="A9094" s="462">
        <v>103978</v>
      </c>
      <c r="B9094" s="276" t="s">
        <v>9047</v>
      </c>
      <c r="C9094" s="462" t="s">
        <v>27</v>
      </c>
      <c r="D9094" s="463">
        <v>0</v>
      </c>
    </row>
    <row r="9095" spans="1:4">
      <c r="A9095" s="462">
        <v>103979</v>
      </c>
      <c r="B9095" s="276" t="s">
        <v>9048</v>
      </c>
      <c r="C9095" s="462" t="s">
        <v>148</v>
      </c>
      <c r="D9095" s="463">
        <v>159827</v>
      </c>
    </row>
    <row r="9096" spans="1:4">
      <c r="A9096" s="462">
        <v>103980</v>
      </c>
      <c r="B9096" s="276" t="s">
        <v>9049</v>
      </c>
      <c r="C9096" s="462" t="s">
        <v>27</v>
      </c>
      <c r="D9096" s="463">
        <v>149422</v>
      </c>
    </row>
    <row r="9097" spans="1:4">
      <c r="A9097" s="462">
        <v>103981</v>
      </c>
      <c r="B9097" s="276" t="s">
        <v>9050</v>
      </c>
      <c r="C9097" s="462" t="s">
        <v>44</v>
      </c>
      <c r="D9097" s="463">
        <v>0</v>
      </c>
    </row>
    <row r="9098" spans="1:4">
      <c r="A9098" s="462">
        <v>103982</v>
      </c>
      <c r="B9098" s="276" t="s">
        <v>9051</v>
      </c>
      <c r="C9098" s="462" t="s">
        <v>30</v>
      </c>
      <c r="D9098" s="463">
        <v>0</v>
      </c>
    </row>
    <row r="9099" spans="1:4">
      <c r="A9099" s="462">
        <v>103983</v>
      </c>
      <c r="B9099" s="276" t="s">
        <v>9052</v>
      </c>
      <c r="C9099" s="462" t="s">
        <v>30</v>
      </c>
      <c r="D9099" s="463">
        <v>0</v>
      </c>
    </row>
    <row r="9100" spans="1:4">
      <c r="A9100" s="462">
        <v>103984</v>
      </c>
      <c r="B9100" s="276" t="s">
        <v>9053</v>
      </c>
      <c r="C9100" s="462" t="s">
        <v>27</v>
      </c>
      <c r="D9100" s="463">
        <v>0</v>
      </c>
    </row>
    <row r="9101" spans="1:4">
      <c r="A9101" s="462">
        <v>103985</v>
      </c>
      <c r="B9101" s="276" t="s">
        <v>9054</v>
      </c>
      <c r="C9101" s="462" t="s">
        <v>27</v>
      </c>
      <c r="D9101" s="463">
        <v>0</v>
      </c>
    </row>
    <row r="9102" spans="1:4">
      <c r="A9102" s="462">
        <v>103986</v>
      </c>
      <c r="B9102" s="276" t="s">
        <v>9055</v>
      </c>
      <c r="C9102" s="462" t="s">
        <v>83</v>
      </c>
      <c r="D9102" s="463">
        <v>0</v>
      </c>
    </row>
    <row r="9103" spans="1:4">
      <c r="A9103" s="462">
        <v>103987</v>
      </c>
      <c r="B9103" s="276" t="s">
        <v>9056</v>
      </c>
      <c r="C9103" s="462" t="s">
        <v>44</v>
      </c>
      <c r="D9103" s="463">
        <v>83261</v>
      </c>
    </row>
    <row r="9104" spans="1:4">
      <c r="A9104" s="462">
        <v>103988</v>
      </c>
      <c r="B9104" s="276" t="s">
        <v>9057</v>
      </c>
      <c r="C9104" s="462" t="s">
        <v>27</v>
      </c>
      <c r="D9104" s="463">
        <v>0</v>
      </c>
    </row>
    <row r="9105" spans="1:4">
      <c r="A9105" s="462">
        <v>103989</v>
      </c>
      <c r="B9105" s="276" t="s">
        <v>9058</v>
      </c>
      <c r="C9105" s="462" t="s">
        <v>27</v>
      </c>
      <c r="D9105" s="463">
        <v>0</v>
      </c>
    </row>
    <row r="9106" spans="1:4">
      <c r="A9106" s="462">
        <v>103990</v>
      </c>
      <c r="B9106" s="276" t="s">
        <v>9059</v>
      </c>
      <c r="C9106" s="462" t="s">
        <v>27</v>
      </c>
      <c r="D9106" s="463">
        <v>0</v>
      </c>
    </row>
    <row r="9107" spans="1:4">
      <c r="A9107" s="462">
        <v>103991</v>
      </c>
      <c r="B9107" s="276" t="s">
        <v>9060</v>
      </c>
      <c r="C9107" s="462" t="s">
        <v>27</v>
      </c>
      <c r="D9107" s="463">
        <v>0</v>
      </c>
    </row>
    <row r="9108" spans="1:4">
      <c r="A9108" s="462">
        <v>103992</v>
      </c>
      <c r="B9108" s="276" t="s">
        <v>9061</v>
      </c>
      <c r="C9108" s="462" t="s">
        <v>32</v>
      </c>
      <c r="D9108" s="463">
        <v>0</v>
      </c>
    </row>
    <row r="9109" spans="1:4">
      <c r="A9109" s="462">
        <v>103993</v>
      </c>
      <c r="B9109" s="276" t="s">
        <v>9062</v>
      </c>
      <c r="C9109" s="462" t="s">
        <v>148</v>
      </c>
      <c r="D9109" s="463">
        <v>0</v>
      </c>
    </row>
    <row r="9110" spans="1:4">
      <c r="A9110" s="462">
        <v>103994</v>
      </c>
      <c r="B9110" s="276" t="s">
        <v>9063</v>
      </c>
      <c r="C9110" s="462" t="s">
        <v>148</v>
      </c>
      <c r="D9110" s="463">
        <v>0</v>
      </c>
    </row>
    <row r="9111" spans="1:4">
      <c r="A9111" s="462">
        <v>103995</v>
      </c>
      <c r="B9111" s="276" t="s">
        <v>9064</v>
      </c>
      <c r="C9111" s="462" t="s">
        <v>27</v>
      </c>
      <c r="D9111" s="463">
        <v>0</v>
      </c>
    </row>
    <row r="9112" spans="1:4">
      <c r="A9112" s="462">
        <v>103996</v>
      </c>
      <c r="B9112" s="276" t="s">
        <v>9065</v>
      </c>
      <c r="C9112" s="462" t="s">
        <v>44</v>
      </c>
      <c r="D9112" s="463">
        <v>0</v>
      </c>
    </row>
    <row r="9113" spans="1:4">
      <c r="A9113" s="462">
        <v>103997</v>
      </c>
      <c r="B9113" s="276" t="s">
        <v>9066</v>
      </c>
      <c r="C9113" s="462" t="s">
        <v>253</v>
      </c>
      <c r="D9113" s="463">
        <v>0</v>
      </c>
    </row>
    <row r="9114" spans="1:4">
      <c r="A9114" s="462">
        <v>103998</v>
      </c>
      <c r="B9114" s="276" t="s">
        <v>9067</v>
      </c>
      <c r="C9114" s="462" t="s">
        <v>44</v>
      </c>
      <c r="D9114" s="463">
        <v>0</v>
      </c>
    </row>
    <row r="9115" spans="1:4">
      <c r="A9115" s="462">
        <v>104000</v>
      </c>
      <c r="B9115" s="276" t="s">
        <v>9068</v>
      </c>
      <c r="C9115" s="462" t="s">
        <v>60</v>
      </c>
      <c r="D9115" s="463">
        <v>45914</v>
      </c>
    </row>
    <row r="9116" spans="1:4">
      <c r="A9116" s="462">
        <v>104001</v>
      </c>
      <c r="B9116" s="276" t="s">
        <v>9069</v>
      </c>
      <c r="C9116" s="462" t="s">
        <v>27</v>
      </c>
      <c r="D9116" s="463">
        <v>3115906.84</v>
      </c>
    </row>
    <row r="9117" spans="1:4">
      <c r="A9117" s="462">
        <v>104002</v>
      </c>
      <c r="B9117" s="276" t="s">
        <v>9070</v>
      </c>
      <c r="C9117" s="462" t="s">
        <v>27</v>
      </c>
      <c r="D9117" s="463">
        <v>0</v>
      </c>
    </row>
    <row r="9118" spans="1:4">
      <c r="A9118" s="462">
        <v>104003</v>
      </c>
      <c r="B9118" s="276" t="s">
        <v>9071</v>
      </c>
      <c r="C9118" s="462" t="s">
        <v>27</v>
      </c>
      <c r="D9118" s="463">
        <v>0</v>
      </c>
    </row>
    <row r="9119" spans="1:4">
      <c r="A9119" s="462">
        <v>104005</v>
      </c>
      <c r="B9119" s="276" t="s">
        <v>9072</v>
      </c>
      <c r="C9119" s="462" t="s">
        <v>253</v>
      </c>
      <c r="D9119" s="463">
        <v>0</v>
      </c>
    </row>
    <row r="9120" spans="1:4">
      <c r="A9120" s="462">
        <v>104006</v>
      </c>
      <c r="B9120" s="276" t="s">
        <v>9073</v>
      </c>
      <c r="C9120" s="462" t="s">
        <v>27</v>
      </c>
      <c r="D9120" s="463">
        <v>39317</v>
      </c>
    </row>
    <row r="9121" spans="1:4">
      <c r="A9121" s="462">
        <v>104007</v>
      </c>
      <c r="B9121" s="276" t="s">
        <v>9074</v>
      </c>
      <c r="C9121" s="462" t="s">
        <v>30</v>
      </c>
      <c r="D9121" s="463">
        <v>0</v>
      </c>
    </row>
    <row r="9122" spans="1:4">
      <c r="A9122" s="462">
        <v>104008</v>
      </c>
      <c r="B9122" s="276" t="s">
        <v>9075</v>
      </c>
      <c r="C9122" s="462" t="s">
        <v>148</v>
      </c>
      <c r="D9122" s="463">
        <v>0</v>
      </c>
    </row>
    <row r="9123" spans="1:4">
      <c r="A9123" s="462">
        <v>104009</v>
      </c>
      <c r="B9123" s="276" t="s">
        <v>9076</v>
      </c>
      <c r="C9123" s="462" t="s">
        <v>27</v>
      </c>
      <c r="D9123" s="463">
        <v>0</v>
      </c>
    </row>
    <row r="9124" spans="1:4">
      <c r="A9124" s="462">
        <v>104010</v>
      </c>
      <c r="B9124" s="276" t="s">
        <v>9077</v>
      </c>
      <c r="C9124" s="462" t="s">
        <v>27</v>
      </c>
      <c r="D9124" s="463">
        <v>0</v>
      </c>
    </row>
    <row r="9125" spans="1:4">
      <c r="A9125" s="462">
        <v>104011</v>
      </c>
      <c r="B9125" s="276" t="s">
        <v>9078</v>
      </c>
      <c r="C9125" s="462" t="s">
        <v>27</v>
      </c>
      <c r="D9125" s="463">
        <v>118.58</v>
      </c>
    </row>
    <row r="9126" spans="1:4">
      <c r="A9126" s="462">
        <v>104012</v>
      </c>
      <c r="B9126" s="276" t="s">
        <v>9079</v>
      </c>
      <c r="C9126" s="462" t="s">
        <v>27</v>
      </c>
      <c r="D9126" s="463">
        <v>0</v>
      </c>
    </row>
    <row r="9127" spans="1:4">
      <c r="A9127" s="462">
        <v>104013</v>
      </c>
      <c r="B9127" s="276" t="s">
        <v>9080</v>
      </c>
      <c r="C9127" s="462" t="s">
        <v>27</v>
      </c>
      <c r="D9127" s="463">
        <v>0</v>
      </c>
    </row>
    <row r="9128" spans="1:4">
      <c r="A9128" s="462">
        <v>104015</v>
      </c>
      <c r="B9128" s="276" t="s">
        <v>9081</v>
      </c>
      <c r="C9128" s="462" t="s">
        <v>27</v>
      </c>
      <c r="D9128" s="463">
        <v>0</v>
      </c>
    </row>
    <row r="9129" spans="1:4">
      <c r="A9129" s="462">
        <v>104016</v>
      </c>
      <c r="B9129" s="276" t="s">
        <v>9082</v>
      </c>
      <c r="C9129" s="462" t="s">
        <v>27</v>
      </c>
      <c r="D9129" s="463">
        <v>0</v>
      </c>
    </row>
    <row r="9130" spans="1:4">
      <c r="A9130" s="462">
        <v>104017</v>
      </c>
      <c r="B9130" s="276" t="s">
        <v>9083</v>
      </c>
      <c r="C9130" s="462" t="s">
        <v>32</v>
      </c>
      <c r="D9130" s="463">
        <v>0</v>
      </c>
    </row>
    <row r="9131" spans="1:4">
      <c r="A9131" s="462">
        <v>104018</v>
      </c>
      <c r="B9131" s="276" t="s">
        <v>9084</v>
      </c>
      <c r="C9131" s="462" t="s">
        <v>27</v>
      </c>
      <c r="D9131" s="463">
        <v>10700</v>
      </c>
    </row>
    <row r="9132" spans="1:4">
      <c r="A9132" s="462">
        <v>104019</v>
      </c>
      <c r="B9132" s="276" t="s">
        <v>9085</v>
      </c>
      <c r="C9132" s="462" t="s">
        <v>27</v>
      </c>
      <c r="D9132" s="463">
        <v>2339</v>
      </c>
    </row>
    <row r="9133" spans="1:4">
      <c r="A9133" s="462">
        <v>104020</v>
      </c>
      <c r="B9133" s="276" t="s">
        <v>9086</v>
      </c>
      <c r="C9133" s="462" t="s">
        <v>27</v>
      </c>
      <c r="D9133" s="463">
        <v>0</v>
      </c>
    </row>
    <row r="9134" spans="1:4">
      <c r="A9134" s="462">
        <v>104021</v>
      </c>
      <c r="B9134" s="276" t="s">
        <v>9087</v>
      </c>
      <c r="C9134" s="462" t="s">
        <v>27</v>
      </c>
      <c r="D9134" s="463">
        <v>0</v>
      </c>
    </row>
    <row r="9135" spans="1:4">
      <c r="A9135" s="462">
        <v>104022</v>
      </c>
      <c r="B9135" s="276" t="s">
        <v>9088</v>
      </c>
      <c r="C9135" s="462" t="s">
        <v>27</v>
      </c>
      <c r="D9135" s="463">
        <v>0</v>
      </c>
    </row>
    <row r="9136" spans="1:4">
      <c r="A9136" s="462">
        <v>104023</v>
      </c>
      <c r="B9136" s="276" t="s">
        <v>9089</v>
      </c>
      <c r="C9136" s="462" t="s">
        <v>148</v>
      </c>
      <c r="D9136" s="463">
        <v>0</v>
      </c>
    </row>
    <row r="9137" spans="1:4">
      <c r="A9137" s="462">
        <v>104024</v>
      </c>
      <c r="B9137" s="276" t="s">
        <v>9090</v>
      </c>
      <c r="C9137" s="462" t="s">
        <v>30</v>
      </c>
      <c r="D9137" s="463">
        <v>0</v>
      </c>
    </row>
    <row r="9138" spans="1:4">
      <c r="A9138" s="462">
        <v>104025</v>
      </c>
      <c r="B9138" s="276" t="s">
        <v>9091</v>
      </c>
      <c r="C9138" s="462" t="s">
        <v>27</v>
      </c>
      <c r="D9138" s="463">
        <v>0</v>
      </c>
    </row>
    <row r="9139" spans="1:4">
      <c r="A9139" s="462">
        <v>104026</v>
      </c>
      <c r="B9139" s="276" t="s">
        <v>9092</v>
      </c>
      <c r="C9139" s="462" t="s">
        <v>27</v>
      </c>
      <c r="D9139" s="463">
        <v>0</v>
      </c>
    </row>
    <row r="9140" spans="1:4">
      <c r="A9140" s="462">
        <v>104027</v>
      </c>
      <c r="B9140" s="276" t="s">
        <v>9093</v>
      </c>
      <c r="C9140" s="462" t="s">
        <v>27</v>
      </c>
      <c r="D9140" s="463">
        <v>0</v>
      </c>
    </row>
    <row r="9141" spans="1:4">
      <c r="A9141" s="462">
        <v>104028</v>
      </c>
      <c r="B9141" s="276" t="s">
        <v>9094</v>
      </c>
      <c r="C9141" s="462" t="s">
        <v>27</v>
      </c>
      <c r="D9141" s="463">
        <v>1533</v>
      </c>
    </row>
    <row r="9142" spans="1:4">
      <c r="A9142" s="462">
        <v>104029</v>
      </c>
      <c r="B9142" s="276" t="s">
        <v>9095</v>
      </c>
      <c r="C9142" s="462" t="s">
        <v>27</v>
      </c>
      <c r="D9142" s="463">
        <v>0</v>
      </c>
    </row>
    <row r="9143" spans="1:4">
      <c r="A9143" s="462">
        <v>104030</v>
      </c>
      <c r="B9143" s="276" t="s">
        <v>9096</v>
      </c>
      <c r="C9143" s="462" t="s">
        <v>27</v>
      </c>
      <c r="D9143" s="463">
        <v>0</v>
      </c>
    </row>
    <row r="9144" spans="1:4">
      <c r="A9144" s="462">
        <v>104031</v>
      </c>
      <c r="B9144" s="276" t="s">
        <v>9097</v>
      </c>
      <c r="C9144" s="462" t="s">
        <v>27</v>
      </c>
      <c r="D9144" s="463">
        <v>0</v>
      </c>
    </row>
    <row r="9145" spans="1:4">
      <c r="A9145" s="462">
        <v>104032</v>
      </c>
      <c r="B9145" s="276" t="s">
        <v>9098</v>
      </c>
      <c r="C9145" s="462" t="s">
        <v>27</v>
      </c>
      <c r="D9145" s="463">
        <v>0</v>
      </c>
    </row>
    <row r="9146" spans="1:4">
      <c r="A9146" s="462">
        <v>104033</v>
      </c>
      <c r="B9146" s="276" t="s">
        <v>9099</v>
      </c>
      <c r="C9146" s="462" t="s">
        <v>27</v>
      </c>
      <c r="D9146" s="463">
        <v>0</v>
      </c>
    </row>
    <row r="9147" spans="1:4">
      <c r="A9147" s="462">
        <v>104035</v>
      </c>
      <c r="B9147" s="276" t="s">
        <v>9100</v>
      </c>
      <c r="C9147" s="462" t="s">
        <v>30</v>
      </c>
      <c r="D9147" s="463">
        <v>0</v>
      </c>
    </row>
    <row r="9148" spans="1:4">
      <c r="A9148" s="462">
        <v>104036</v>
      </c>
      <c r="B9148" s="276" t="s">
        <v>9101</v>
      </c>
      <c r="C9148" s="462" t="s">
        <v>30</v>
      </c>
      <c r="D9148" s="463">
        <v>0</v>
      </c>
    </row>
    <row r="9149" spans="1:4">
      <c r="A9149" s="462">
        <v>104037</v>
      </c>
      <c r="B9149" s="276" t="s">
        <v>9102</v>
      </c>
      <c r="C9149" s="462" t="s">
        <v>27</v>
      </c>
      <c r="D9149" s="463">
        <v>0</v>
      </c>
    </row>
    <row r="9150" spans="1:4">
      <c r="A9150" s="462">
        <v>104038</v>
      </c>
      <c r="B9150" s="276" t="s">
        <v>9103</v>
      </c>
      <c r="C9150" s="462" t="s">
        <v>44</v>
      </c>
      <c r="D9150" s="463">
        <v>0</v>
      </c>
    </row>
    <row r="9151" spans="1:4">
      <c r="A9151" s="462">
        <v>104039</v>
      </c>
      <c r="B9151" s="276" t="s">
        <v>9104</v>
      </c>
      <c r="C9151" s="462" t="s">
        <v>30</v>
      </c>
      <c r="D9151" s="463">
        <v>0</v>
      </c>
    </row>
    <row r="9152" spans="1:4">
      <c r="A9152" s="462">
        <v>104040</v>
      </c>
      <c r="B9152" s="276" t="s">
        <v>9105</v>
      </c>
      <c r="C9152" s="462" t="s">
        <v>32</v>
      </c>
      <c r="D9152" s="463">
        <v>84569</v>
      </c>
    </row>
    <row r="9153" spans="1:4">
      <c r="A9153" s="462">
        <v>104041</v>
      </c>
      <c r="B9153" s="276" t="s">
        <v>9106</v>
      </c>
      <c r="C9153" s="462" t="s">
        <v>27</v>
      </c>
      <c r="D9153" s="463">
        <v>0</v>
      </c>
    </row>
    <row r="9154" spans="1:4">
      <c r="A9154" s="462">
        <v>104042</v>
      </c>
      <c r="B9154" s="276" t="s">
        <v>9107</v>
      </c>
      <c r="C9154" s="462" t="s">
        <v>27</v>
      </c>
      <c r="D9154" s="463">
        <v>241988</v>
      </c>
    </row>
    <row r="9155" spans="1:4">
      <c r="A9155" s="462">
        <v>104043</v>
      </c>
      <c r="B9155" s="276" t="s">
        <v>9108</v>
      </c>
      <c r="C9155" s="462" t="s">
        <v>27</v>
      </c>
      <c r="D9155" s="463">
        <v>0</v>
      </c>
    </row>
    <row r="9156" spans="1:4">
      <c r="A9156" s="462">
        <v>104044</v>
      </c>
      <c r="B9156" s="276" t="s">
        <v>9109</v>
      </c>
      <c r="C9156" s="462" t="s">
        <v>27</v>
      </c>
      <c r="D9156" s="463">
        <v>0</v>
      </c>
    </row>
    <row r="9157" spans="1:4">
      <c r="A9157" s="462">
        <v>104045</v>
      </c>
      <c r="B9157" s="276" t="s">
        <v>9110</v>
      </c>
      <c r="C9157" s="462" t="s">
        <v>27</v>
      </c>
      <c r="D9157" s="463">
        <v>0</v>
      </c>
    </row>
    <row r="9158" spans="1:4">
      <c r="A9158" s="462">
        <v>104047</v>
      </c>
      <c r="B9158" s="276" t="s">
        <v>9111</v>
      </c>
      <c r="C9158" s="462" t="s">
        <v>27</v>
      </c>
      <c r="D9158" s="463">
        <v>0</v>
      </c>
    </row>
    <row r="9159" spans="1:4">
      <c r="A9159" s="462">
        <v>104048</v>
      </c>
      <c r="B9159" s="276" t="s">
        <v>9112</v>
      </c>
      <c r="C9159" s="462" t="s">
        <v>27</v>
      </c>
      <c r="D9159" s="463">
        <v>0</v>
      </c>
    </row>
    <row r="9160" spans="1:4">
      <c r="A9160" s="462">
        <v>104049</v>
      </c>
      <c r="B9160" s="276" t="s">
        <v>9113</v>
      </c>
      <c r="C9160" s="462" t="s">
        <v>27</v>
      </c>
      <c r="D9160" s="463">
        <v>1352.26</v>
      </c>
    </row>
    <row r="9161" spans="1:4">
      <c r="A9161" s="462">
        <v>104050</v>
      </c>
      <c r="B9161" s="276" t="s">
        <v>9114</v>
      </c>
      <c r="C9161" s="462" t="s">
        <v>30</v>
      </c>
      <c r="D9161" s="463">
        <v>0</v>
      </c>
    </row>
    <row r="9162" spans="1:4">
      <c r="A9162" s="462">
        <v>104051</v>
      </c>
      <c r="B9162" s="276" t="s">
        <v>9115</v>
      </c>
      <c r="C9162" s="462" t="s">
        <v>27</v>
      </c>
      <c r="D9162" s="463">
        <v>0</v>
      </c>
    </row>
    <row r="9163" spans="1:4">
      <c r="A9163" s="462">
        <v>104052</v>
      </c>
      <c r="B9163" s="276" t="s">
        <v>9116</v>
      </c>
      <c r="C9163" s="462" t="s">
        <v>27</v>
      </c>
      <c r="D9163" s="463">
        <v>0</v>
      </c>
    </row>
    <row r="9164" spans="1:4">
      <c r="A9164" s="462">
        <v>104053</v>
      </c>
      <c r="B9164" s="276" t="s">
        <v>9117</v>
      </c>
      <c r="C9164" s="462" t="s">
        <v>27</v>
      </c>
      <c r="D9164" s="463">
        <v>0</v>
      </c>
    </row>
    <row r="9165" spans="1:4">
      <c r="A9165" s="462">
        <v>104054</v>
      </c>
      <c r="B9165" s="276" t="s">
        <v>9118</v>
      </c>
      <c r="C9165" s="462" t="s">
        <v>30</v>
      </c>
      <c r="D9165" s="463">
        <v>25699.15</v>
      </c>
    </row>
    <row r="9166" spans="1:4">
      <c r="A9166" s="462">
        <v>104055</v>
      </c>
      <c r="B9166" s="276" t="s">
        <v>9119</v>
      </c>
      <c r="C9166" s="462" t="s">
        <v>27</v>
      </c>
      <c r="D9166" s="463">
        <v>164718.87</v>
      </c>
    </row>
    <row r="9167" spans="1:4">
      <c r="A9167" s="462">
        <v>104056</v>
      </c>
      <c r="B9167" s="276" t="s">
        <v>9120</v>
      </c>
      <c r="C9167" s="462" t="s">
        <v>27</v>
      </c>
      <c r="D9167" s="463">
        <v>0</v>
      </c>
    </row>
    <row r="9168" spans="1:4">
      <c r="A9168" s="462">
        <v>104057</v>
      </c>
      <c r="B9168" s="276" t="s">
        <v>9109</v>
      </c>
      <c r="C9168" s="462" t="s">
        <v>27</v>
      </c>
      <c r="D9168" s="463">
        <v>0</v>
      </c>
    </row>
    <row r="9169" spans="1:4">
      <c r="A9169" s="462">
        <v>104058</v>
      </c>
      <c r="B9169" s="276" t="s">
        <v>9121</v>
      </c>
      <c r="C9169" s="462" t="s">
        <v>27</v>
      </c>
      <c r="D9169" s="463">
        <v>0</v>
      </c>
    </row>
    <row r="9170" spans="1:4">
      <c r="A9170" s="462">
        <v>104059</v>
      </c>
      <c r="B9170" s="276" t="s">
        <v>9122</v>
      </c>
      <c r="C9170" s="462" t="s">
        <v>27</v>
      </c>
      <c r="D9170" s="463">
        <v>0</v>
      </c>
    </row>
    <row r="9171" spans="1:4">
      <c r="A9171" s="462">
        <v>104060</v>
      </c>
      <c r="B9171" s="276" t="s">
        <v>9123</v>
      </c>
      <c r="C9171" s="462" t="s">
        <v>27</v>
      </c>
      <c r="D9171" s="463">
        <v>0</v>
      </c>
    </row>
    <row r="9172" spans="1:4">
      <c r="A9172" s="462">
        <v>104061</v>
      </c>
      <c r="B9172" s="276" t="s">
        <v>9124</v>
      </c>
      <c r="C9172" s="462" t="s">
        <v>30</v>
      </c>
      <c r="D9172" s="463">
        <v>3600</v>
      </c>
    </row>
    <row r="9173" spans="1:4">
      <c r="A9173" s="462">
        <v>104062</v>
      </c>
      <c r="B9173" s="276" t="s">
        <v>9125</v>
      </c>
      <c r="C9173" s="462" t="s">
        <v>27</v>
      </c>
      <c r="D9173" s="463">
        <v>0</v>
      </c>
    </row>
    <row r="9174" spans="1:4">
      <c r="A9174" s="462">
        <v>104063</v>
      </c>
      <c r="B9174" s="276" t="s">
        <v>9126</v>
      </c>
      <c r="C9174" s="462" t="s">
        <v>27</v>
      </c>
      <c r="D9174" s="463">
        <v>0</v>
      </c>
    </row>
    <row r="9175" spans="1:4">
      <c r="A9175" s="462">
        <v>104064</v>
      </c>
      <c r="B9175" s="276" t="s">
        <v>9127</v>
      </c>
      <c r="C9175" s="462" t="s">
        <v>27</v>
      </c>
      <c r="D9175" s="463">
        <v>0</v>
      </c>
    </row>
    <row r="9176" spans="1:4">
      <c r="A9176" s="462">
        <v>104065</v>
      </c>
      <c r="B9176" s="276" t="s">
        <v>9128</v>
      </c>
      <c r="C9176" s="462" t="s">
        <v>27</v>
      </c>
      <c r="D9176" s="463">
        <v>0</v>
      </c>
    </row>
    <row r="9177" spans="1:4">
      <c r="A9177" s="462">
        <v>104066</v>
      </c>
      <c r="B9177" s="276" t="s">
        <v>9129</v>
      </c>
      <c r="C9177" s="462" t="s">
        <v>27</v>
      </c>
      <c r="D9177" s="463">
        <v>19141</v>
      </c>
    </row>
    <row r="9178" spans="1:4">
      <c r="A9178" s="462">
        <v>104067</v>
      </c>
      <c r="B9178" s="276" t="s">
        <v>9130</v>
      </c>
      <c r="C9178" s="462" t="s">
        <v>30</v>
      </c>
      <c r="D9178" s="463">
        <v>123704.65</v>
      </c>
    </row>
    <row r="9179" spans="1:4">
      <c r="A9179" s="462">
        <v>104068</v>
      </c>
      <c r="B9179" s="276" t="s">
        <v>9131</v>
      </c>
      <c r="C9179" s="462" t="s">
        <v>27</v>
      </c>
      <c r="D9179" s="463">
        <v>100373</v>
      </c>
    </row>
    <row r="9180" spans="1:4">
      <c r="A9180" s="462">
        <v>104069</v>
      </c>
      <c r="B9180" s="276" t="s">
        <v>9132</v>
      </c>
      <c r="C9180" s="462" t="s">
        <v>27</v>
      </c>
      <c r="D9180" s="463">
        <v>0</v>
      </c>
    </row>
    <row r="9181" spans="1:4">
      <c r="A9181" s="462">
        <v>104070</v>
      </c>
      <c r="B9181" s="276" t="s">
        <v>9133</v>
      </c>
      <c r="C9181" s="462" t="s">
        <v>27</v>
      </c>
      <c r="D9181" s="463">
        <v>95900.01</v>
      </c>
    </row>
    <row r="9182" spans="1:4">
      <c r="A9182" s="462">
        <v>104071</v>
      </c>
      <c r="B9182" s="276" t="s">
        <v>9134</v>
      </c>
      <c r="C9182" s="462" t="s">
        <v>27</v>
      </c>
      <c r="D9182" s="463">
        <v>0</v>
      </c>
    </row>
    <row r="9183" spans="1:4">
      <c r="A9183" s="462">
        <v>104073</v>
      </c>
      <c r="B9183" s="276" t="s">
        <v>9135</v>
      </c>
      <c r="C9183" s="462" t="s">
        <v>27</v>
      </c>
      <c r="D9183" s="463">
        <v>0</v>
      </c>
    </row>
    <row r="9184" spans="1:4">
      <c r="A9184" s="462">
        <v>104074</v>
      </c>
      <c r="B9184" s="276" t="s">
        <v>9136</v>
      </c>
      <c r="C9184" s="462" t="s">
        <v>27</v>
      </c>
      <c r="D9184" s="463">
        <v>0</v>
      </c>
    </row>
    <row r="9185" spans="1:4">
      <c r="A9185" s="462">
        <v>104075</v>
      </c>
      <c r="B9185" s="276" t="s">
        <v>9137</v>
      </c>
      <c r="C9185" s="462" t="s">
        <v>27</v>
      </c>
      <c r="D9185" s="463">
        <v>0</v>
      </c>
    </row>
    <row r="9186" spans="1:4">
      <c r="A9186" s="462">
        <v>104076</v>
      </c>
      <c r="B9186" s="276" t="s">
        <v>9138</v>
      </c>
      <c r="C9186" s="462" t="s">
        <v>27</v>
      </c>
      <c r="D9186" s="463">
        <v>0</v>
      </c>
    </row>
    <row r="9187" spans="1:4">
      <c r="A9187" s="462">
        <v>104077</v>
      </c>
      <c r="B9187" s="276" t="s">
        <v>9139</v>
      </c>
      <c r="C9187" s="462" t="s">
        <v>27</v>
      </c>
      <c r="D9187" s="463">
        <v>0</v>
      </c>
    </row>
    <row r="9188" spans="1:4">
      <c r="A9188" s="462">
        <v>104078</v>
      </c>
      <c r="B9188" s="276" t="s">
        <v>9140</v>
      </c>
      <c r="C9188" s="462" t="s">
        <v>30</v>
      </c>
      <c r="D9188" s="463">
        <v>0</v>
      </c>
    </row>
    <row r="9189" spans="1:4">
      <c r="A9189" s="462">
        <v>104079</v>
      </c>
      <c r="B9189" s="276" t="s">
        <v>9140</v>
      </c>
      <c r="C9189" s="462" t="s">
        <v>30</v>
      </c>
      <c r="D9189" s="463">
        <v>0</v>
      </c>
    </row>
    <row r="9190" spans="1:4">
      <c r="A9190" s="462">
        <v>104080</v>
      </c>
      <c r="B9190" s="276" t="s">
        <v>9141</v>
      </c>
      <c r="C9190" s="462" t="s">
        <v>27</v>
      </c>
      <c r="D9190" s="463">
        <v>21305</v>
      </c>
    </row>
    <row r="9191" spans="1:4">
      <c r="A9191" s="462">
        <v>104081</v>
      </c>
      <c r="B9191" s="276" t="s">
        <v>9142</v>
      </c>
      <c r="C9191" s="462" t="s">
        <v>30</v>
      </c>
      <c r="D9191" s="463">
        <v>6925</v>
      </c>
    </row>
    <row r="9192" spans="1:4">
      <c r="A9192" s="462">
        <v>104082</v>
      </c>
      <c r="B9192" s="276" t="s">
        <v>9143</v>
      </c>
      <c r="C9192" s="462" t="s">
        <v>27</v>
      </c>
      <c r="D9192" s="463">
        <v>8324</v>
      </c>
    </row>
    <row r="9193" spans="1:4">
      <c r="A9193" s="462">
        <v>104083</v>
      </c>
      <c r="B9193" s="276" t="s">
        <v>9144</v>
      </c>
      <c r="C9193" s="462" t="s">
        <v>30</v>
      </c>
      <c r="D9193" s="463">
        <v>0</v>
      </c>
    </row>
    <row r="9194" spans="1:4">
      <c r="A9194" s="462">
        <v>104084</v>
      </c>
      <c r="B9194" s="276" t="s">
        <v>9145</v>
      </c>
      <c r="C9194" s="462" t="s">
        <v>30</v>
      </c>
      <c r="D9194" s="463">
        <v>5982</v>
      </c>
    </row>
    <row r="9195" spans="1:4">
      <c r="A9195" s="462">
        <v>104085</v>
      </c>
      <c r="B9195" s="276" t="s">
        <v>9146</v>
      </c>
      <c r="C9195" s="462" t="s">
        <v>27</v>
      </c>
      <c r="D9195" s="463">
        <v>0</v>
      </c>
    </row>
    <row r="9196" spans="1:4">
      <c r="A9196" s="462">
        <v>104086</v>
      </c>
      <c r="B9196" s="276" t="s">
        <v>9147</v>
      </c>
      <c r="C9196" s="462" t="s">
        <v>27</v>
      </c>
      <c r="D9196" s="463">
        <v>0</v>
      </c>
    </row>
    <row r="9197" spans="1:4">
      <c r="A9197" s="462">
        <v>104087</v>
      </c>
      <c r="B9197" s="276" t="s">
        <v>9148</v>
      </c>
      <c r="C9197" s="462" t="s">
        <v>27</v>
      </c>
      <c r="D9197" s="463">
        <v>0</v>
      </c>
    </row>
    <row r="9198" spans="1:4">
      <c r="A9198" s="462">
        <v>104089</v>
      </c>
      <c r="B9198" s="276" t="s">
        <v>9149</v>
      </c>
      <c r="C9198" s="462" t="s">
        <v>148</v>
      </c>
      <c r="D9198" s="463">
        <v>19030</v>
      </c>
    </row>
    <row r="9199" spans="1:4">
      <c r="A9199" s="462">
        <v>104090</v>
      </c>
      <c r="B9199" s="276" t="s">
        <v>9150</v>
      </c>
      <c r="C9199" s="462" t="s">
        <v>27</v>
      </c>
      <c r="D9199" s="463">
        <v>5849</v>
      </c>
    </row>
    <row r="9200" spans="1:4">
      <c r="A9200" s="462">
        <v>104091</v>
      </c>
      <c r="B9200" s="276" t="s">
        <v>9151</v>
      </c>
      <c r="C9200" s="462" t="s">
        <v>27</v>
      </c>
      <c r="D9200" s="463">
        <v>247108</v>
      </c>
    </row>
    <row r="9201" spans="1:4">
      <c r="A9201" s="462">
        <v>104092</v>
      </c>
      <c r="B9201" s="276" t="s">
        <v>9152</v>
      </c>
      <c r="C9201" s="462" t="s">
        <v>27</v>
      </c>
      <c r="D9201" s="463">
        <v>0</v>
      </c>
    </row>
    <row r="9202" spans="1:4">
      <c r="A9202" s="462">
        <v>104093</v>
      </c>
      <c r="B9202" s="276" t="s">
        <v>9153</v>
      </c>
      <c r="C9202" s="462" t="s">
        <v>27</v>
      </c>
      <c r="D9202" s="463">
        <v>6854.76</v>
      </c>
    </row>
    <row r="9203" spans="1:4">
      <c r="A9203" s="462">
        <v>104094</v>
      </c>
      <c r="B9203" s="276" t="s">
        <v>9154</v>
      </c>
      <c r="C9203" s="462" t="s">
        <v>27</v>
      </c>
      <c r="D9203" s="463">
        <v>5781</v>
      </c>
    </row>
    <row r="9204" spans="1:4">
      <c r="A9204" s="462">
        <v>104095</v>
      </c>
      <c r="B9204" s="276" t="s">
        <v>9155</v>
      </c>
      <c r="C9204" s="462" t="s">
        <v>30</v>
      </c>
      <c r="D9204" s="463">
        <v>57653.01</v>
      </c>
    </row>
    <row r="9205" spans="1:4">
      <c r="A9205" s="462">
        <v>104096</v>
      </c>
      <c r="B9205" s="276" t="s">
        <v>4844</v>
      </c>
      <c r="C9205" s="462" t="s">
        <v>27</v>
      </c>
      <c r="D9205" s="463">
        <v>23182</v>
      </c>
    </row>
    <row r="9206" spans="1:4">
      <c r="A9206" s="462">
        <v>104097</v>
      </c>
      <c r="B9206" s="276" t="s">
        <v>9156</v>
      </c>
      <c r="C9206" s="462" t="s">
        <v>30</v>
      </c>
      <c r="D9206" s="463">
        <v>0</v>
      </c>
    </row>
    <row r="9207" spans="1:4">
      <c r="A9207" s="462">
        <v>104098</v>
      </c>
      <c r="B9207" s="276" t="s">
        <v>9157</v>
      </c>
      <c r="C9207" s="462" t="s">
        <v>30</v>
      </c>
      <c r="D9207" s="463">
        <v>9283.9</v>
      </c>
    </row>
    <row r="9208" spans="1:4">
      <c r="A9208" s="462">
        <v>104099</v>
      </c>
      <c r="B9208" s="276" t="s">
        <v>9158</v>
      </c>
      <c r="C9208" s="462" t="s">
        <v>27</v>
      </c>
      <c r="D9208" s="463">
        <v>639</v>
      </c>
    </row>
    <row r="9209" spans="1:4">
      <c r="A9209" s="462">
        <v>104100</v>
      </c>
      <c r="B9209" s="276" t="s">
        <v>9159</v>
      </c>
      <c r="C9209" s="462" t="s">
        <v>30</v>
      </c>
      <c r="D9209" s="463">
        <v>2208</v>
      </c>
    </row>
    <row r="9210" spans="1:4">
      <c r="A9210" s="462">
        <v>104101</v>
      </c>
      <c r="B9210" s="276" t="s">
        <v>9160</v>
      </c>
      <c r="C9210" s="462" t="s">
        <v>27</v>
      </c>
      <c r="D9210" s="463">
        <v>1326.52</v>
      </c>
    </row>
    <row r="9211" spans="1:4">
      <c r="A9211" s="462">
        <v>104102</v>
      </c>
      <c r="B9211" s="276" t="s">
        <v>9161</v>
      </c>
      <c r="C9211" s="462" t="s">
        <v>44</v>
      </c>
      <c r="D9211" s="463">
        <v>0</v>
      </c>
    </row>
    <row r="9212" spans="1:4">
      <c r="A9212" s="462">
        <v>104103</v>
      </c>
      <c r="B9212" s="276" t="s">
        <v>9162</v>
      </c>
      <c r="C9212" s="462" t="s">
        <v>30</v>
      </c>
      <c r="D9212" s="463">
        <v>5334</v>
      </c>
    </row>
    <row r="9213" spans="1:4">
      <c r="A9213" s="462">
        <v>104104</v>
      </c>
      <c r="B9213" s="276" t="s">
        <v>9163</v>
      </c>
      <c r="C9213" s="462" t="s">
        <v>27</v>
      </c>
      <c r="D9213" s="463">
        <v>5356</v>
      </c>
    </row>
    <row r="9214" spans="1:4">
      <c r="A9214" s="462">
        <v>104105</v>
      </c>
      <c r="B9214" s="276" t="s">
        <v>9164</v>
      </c>
      <c r="C9214" s="462" t="s">
        <v>1934</v>
      </c>
      <c r="D9214" s="463">
        <v>798912.18</v>
      </c>
    </row>
    <row r="9215" spans="1:4">
      <c r="A9215" s="462">
        <v>104106</v>
      </c>
      <c r="B9215" s="276" t="s">
        <v>9165</v>
      </c>
      <c r="C9215" s="462" t="s">
        <v>27</v>
      </c>
      <c r="D9215" s="463">
        <v>0</v>
      </c>
    </row>
    <row r="9216" spans="1:4">
      <c r="A9216" s="462">
        <v>104108</v>
      </c>
      <c r="B9216" s="276" t="s">
        <v>9166</v>
      </c>
      <c r="C9216" s="462" t="s">
        <v>27</v>
      </c>
      <c r="D9216" s="463">
        <v>0</v>
      </c>
    </row>
    <row r="9217" spans="1:4">
      <c r="A9217" s="462">
        <v>104109</v>
      </c>
      <c r="B9217" s="276" t="s">
        <v>9167</v>
      </c>
      <c r="C9217" s="462" t="s">
        <v>27</v>
      </c>
      <c r="D9217" s="463">
        <v>142800</v>
      </c>
    </row>
    <row r="9218" spans="1:4">
      <c r="A9218" s="462">
        <v>104110</v>
      </c>
      <c r="B9218" s="276" t="s">
        <v>9168</v>
      </c>
      <c r="C9218" s="462" t="s">
        <v>27</v>
      </c>
      <c r="D9218" s="463">
        <v>113050</v>
      </c>
    </row>
    <row r="9219" spans="1:4">
      <c r="A9219" s="462">
        <v>104111</v>
      </c>
      <c r="B9219" s="276" t="s">
        <v>9169</v>
      </c>
      <c r="C9219" s="462" t="s">
        <v>27</v>
      </c>
      <c r="D9219" s="463">
        <v>0</v>
      </c>
    </row>
    <row r="9220" spans="1:4">
      <c r="A9220" s="462">
        <v>104112</v>
      </c>
      <c r="B9220" s="276" t="s">
        <v>9170</v>
      </c>
      <c r="C9220" s="462" t="s">
        <v>30</v>
      </c>
      <c r="D9220" s="463">
        <v>0</v>
      </c>
    </row>
    <row r="9221" spans="1:4">
      <c r="A9221" s="462">
        <v>104113</v>
      </c>
      <c r="B9221" s="276" t="s">
        <v>9171</v>
      </c>
      <c r="C9221" s="462" t="s">
        <v>30</v>
      </c>
      <c r="D9221" s="463">
        <v>39412</v>
      </c>
    </row>
    <row r="9222" spans="1:4">
      <c r="A9222" s="462">
        <v>104114</v>
      </c>
      <c r="B9222" s="276" t="s">
        <v>9172</v>
      </c>
      <c r="C9222" s="462" t="s">
        <v>30</v>
      </c>
      <c r="D9222" s="463">
        <v>39412</v>
      </c>
    </row>
    <row r="9223" spans="1:4">
      <c r="A9223" s="462">
        <v>104115</v>
      </c>
      <c r="B9223" s="276" t="s">
        <v>9173</v>
      </c>
      <c r="C9223" s="462" t="s">
        <v>30</v>
      </c>
      <c r="D9223" s="463">
        <v>14280</v>
      </c>
    </row>
    <row r="9224" spans="1:4">
      <c r="A9224" s="462">
        <v>104116</v>
      </c>
      <c r="B9224" s="276" t="s">
        <v>9174</v>
      </c>
      <c r="C9224" s="462" t="s">
        <v>27</v>
      </c>
      <c r="D9224" s="463">
        <v>97090.01</v>
      </c>
    </row>
    <row r="9225" spans="1:4">
      <c r="A9225" s="462">
        <v>104117</v>
      </c>
      <c r="B9225" s="276" t="s">
        <v>9175</v>
      </c>
      <c r="C9225" s="462" t="s">
        <v>27</v>
      </c>
      <c r="D9225" s="463">
        <v>54365.99</v>
      </c>
    </row>
    <row r="9226" spans="1:4">
      <c r="A9226" s="462">
        <v>104118</v>
      </c>
      <c r="B9226" s="276" t="s">
        <v>9176</v>
      </c>
      <c r="C9226" s="462" t="s">
        <v>27</v>
      </c>
      <c r="D9226" s="463">
        <v>1335</v>
      </c>
    </row>
    <row r="9227" spans="1:4">
      <c r="A9227" s="462">
        <v>104119</v>
      </c>
      <c r="B9227" s="276" t="s">
        <v>9177</v>
      </c>
      <c r="C9227" s="462" t="s">
        <v>32</v>
      </c>
      <c r="D9227" s="463">
        <v>22745.01</v>
      </c>
    </row>
    <row r="9228" spans="1:4">
      <c r="A9228" s="462">
        <v>104120</v>
      </c>
      <c r="B9228" s="276" t="s">
        <v>9178</v>
      </c>
      <c r="C9228" s="462" t="s">
        <v>27</v>
      </c>
      <c r="D9228" s="463">
        <v>0</v>
      </c>
    </row>
    <row r="9229" spans="1:4">
      <c r="A9229" s="462">
        <v>104121</v>
      </c>
      <c r="B9229" s="276" t="s">
        <v>9179</v>
      </c>
      <c r="C9229" s="462" t="s">
        <v>27</v>
      </c>
      <c r="D9229" s="463">
        <v>0</v>
      </c>
    </row>
    <row r="9230" spans="1:4">
      <c r="A9230" s="462">
        <v>104122</v>
      </c>
      <c r="B9230" s="276" t="s">
        <v>9180</v>
      </c>
      <c r="C9230" s="462" t="s">
        <v>27</v>
      </c>
      <c r="D9230" s="463">
        <v>44721.9</v>
      </c>
    </row>
    <row r="9231" spans="1:4">
      <c r="A9231" s="462">
        <v>104124</v>
      </c>
      <c r="B9231" s="276" t="s">
        <v>9181</v>
      </c>
      <c r="C9231" s="462" t="s">
        <v>27</v>
      </c>
      <c r="D9231" s="463">
        <v>3318033</v>
      </c>
    </row>
    <row r="9232" spans="1:4">
      <c r="A9232" s="462">
        <v>104125</v>
      </c>
      <c r="B9232" s="276" t="s">
        <v>9182</v>
      </c>
      <c r="C9232" s="462" t="s">
        <v>27</v>
      </c>
      <c r="D9232" s="463">
        <v>2816367</v>
      </c>
    </row>
    <row r="9233" spans="1:4">
      <c r="A9233" s="462">
        <v>104126</v>
      </c>
      <c r="B9233" s="276" t="s">
        <v>9183</v>
      </c>
      <c r="C9233" s="462" t="s">
        <v>27</v>
      </c>
      <c r="D9233" s="463">
        <v>2415670</v>
      </c>
    </row>
    <row r="9234" spans="1:4">
      <c r="A9234" s="462">
        <v>104127</v>
      </c>
      <c r="B9234" s="276" t="s">
        <v>9184</v>
      </c>
      <c r="C9234" s="462" t="s">
        <v>27</v>
      </c>
      <c r="D9234" s="463">
        <v>4053421</v>
      </c>
    </row>
    <row r="9235" spans="1:4">
      <c r="A9235" s="462">
        <v>104128</v>
      </c>
      <c r="B9235" s="276" t="s">
        <v>9185</v>
      </c>
      <c r="C9235" s="462" t="s">
        <v>27</v>
      </c>
      <c r="D9235" s="463">
        <v>0</v>
      </c>
    </row>
    <row r="9236" spans="1:4">
      <c r="A9236" s="462">
        <v>104129</v>
      </c>
      <c r="B9236" s="276" t="s">
        <v>9186</v>
      </c>
      <c r="C9236" s="462" t="s">
        <v>27</v>
      </c>
      <c r="D9236" s="463">
        <v>2011005</v>
      </c>
    </row>
    <row r="9237" spans="1:4">
      <c r="A9237" s="462">
        <v>104130</v>
      </c>
      <c r="B9237" s="276" t="s">
        <v>9187</v>
      </c>
      <c r="C9237" s="462" t="s">
        <v>27</v>
      </c>
      <c r="D9237" s="463">
        <v>1891853</v>
      </c>
    </row>
    <row r="9238" spans="1:4">
      <c r="A9238" s="462">
        <v>104131</v>
      </c>
      <c r="B9238" s="276" t="s">
        <v>9188</v>
      </c>
      <c r="C9238" s="462" t="s">
        <v>27</v>
      </c>
      <c r="D9238" s="463">
        <v>4403024</v>
      </c>
    </row>
    <row r="9239" spans="1:4">
      <c r="A9239" s="462">
        <v>104132</v>
      </c>
      <c r="B9239" s="276" t="s">
        <v>9189</v>
      </c>
      <c r="C9239" s="462" t="s">
        <v>27</v>
      </c>
      <c r="D9239" s="463">
        <v>0</v>
      </c>
    </row>
    <row r="9240" spans="1:4">
      <c r="A9240" s="462">
        <v>104133</v>
      </c>
      <c r="B9240" s="276" t="s">
        <v>9190</v>
      </c>
      <c r="C9240" s="462" t="s">
        <v>148</v>
      </c>
      <c r="D9240" s="463">
        <v>158272</v>
      </c>
    </row>
    <row r="9241" spans="1:4">
      <c r="A9241" s="462">
        <v>104134</v>
      </c>
      <c r="B9241" s="276" t="s">
        <v>9191</v>
      </c>
      <c r="C9241" s="462" t="s">
        <v>148</v>
      </c>
      <c r="D9241" s="463">
        <v>413594</v>
      </c>
    </row>
    <row r="9242" spans="1:4">
      <c r="A9242" s="462">
        <v>104135</v>
      </c>
      <c r="B9242" s="276" t="s">
        <v>9192</v>
      </c>
      <c r="C9242" s="462" t="s">
        <v>253</v>
      </c>
      <c r="D9242" s="463">
        <v>293882</v>
      </c>
    </row>
    <row r="9243" spans="1:4">
      <c r="A9243" s="462">
        <v>104136</v>
      </c>
      <c r="B9243" s="276" t="s">
        <v>9193</v>
      </c>
      <c r="C9243" s="462" t="s">
        <v>27</v>
      </c>
      <c r="D9243" s="463">
        <v>9993.66</v>
      </c>
    </row>
    <row r="9244" spans="1:4">
      <c r="A9244" s="462">
        <v>104137</v>
      </c>
      <c r="B9244" s="276" t="s">
        <v>9194</v>
      </c>
      <c r="C9244" s="462" t="s">
        <v>27</v>
      </c>
      <c r="D9244" s="463">
        <v>3755.87</v>
      </c>
    </row>
    <row r="9245" spans="1:4">
      <c r="A9245" s="462">
        <v>104138</v>
      </c>
      <c r="B9245" s="276" t="s">
        <v>9195</v>
      </c>
      <c r="C9245" s="462" t="s">
        <v>253</v>
      </c>
      <c r="D9245" s="463">
        <v>564636</v>
      </c>
    </row>
    <row r="9246" spans="1:4">
      <c r="A9246" s="462">
        <v>104139</v>
      </c>
      <c r="B9246" s="276" t="s">
        <v>9196</v>
      </c>
      <c r="C9246" s="462" t="s">
        <v>253</v>
      </c>
      <c r="D9246" s="463">
        <v>407293</v>
      </c>
    </row>
    <row r="9247" spans="1:4">
      <c r="A9247" s="462">
        <v>104140</v>
      </c>
      <c r="B9247" s="276" t="s">
        <v>9197</v>
      </c>
      <c r="C9247" s="462" t="s">
        <v>30</v>
      </c>
      <c r="D9247" s="463">
        <v>69820</v>
      </c>
    </row>
    <row r="9248" spans="1:4">
      <c r="A9248" s="462">
        <v>104141</v>
      </c>
      <c r="B9248" s="276" t="s">
        <v>9198</v>
      </c>
      <c r="C9248" s="462" t="s">
        <v>27</v>
      </c>
      <c r="D9248" s="463">
        <v>0</v>
      </c>
    </row>
    <row r="9249" spans="1:4">
      <c r="A9249" s="462">
        <v>104142</v>
      </c>
      <c r="B9249" s="276" t="s">
        <v>9199</v>
      </c>
      <c r="C9249" s="462" t="s">
        <v>27</v>
      </c>
      <c r="D9249" s="463">
        <v>0</v>
      </c>
    </row>
    <row r="9250" spans="1:4">
      <c r="A9250" s="462">
        <v>104143</v>
      </c>
      <c r="B9250" s="276" t="s">
        <v>9200</v>
      </c>
      <c r="C9250" s="462" t="s">
        <v>27</v>
      </c>
      <c r="D9250" s="463">
        <v>0</v>
      </c>
    </row>
    <row r="9251" spans="1:4">
      <c r="A9251" s="462">
        <v>104144</v>
      </c>
      <c r="B9251" s="276" t="s">
        <v>9201</v>
      </c>
      <c r="C9251" s="462" t="s">
        <v>27</v>
      </c>
      <c r="D9251" s="463">
        <v>0</v>
      </c>
    </row>
    <row r="9252" spans="1:4">
      <c r="A9252" s="462">
        <v>104145</v>
      </c>
      <c r="B9252" s="276" t="s">
        <v>9202</v>
      </c>
      <c r="C9252" s="462" t="s">
        <v>89</v>
      </c>
      <c r="D9252" s="463">
        <v>0</v>
      </c>
    </row>
    <row r="9253" spans="1:4">
      <c r="A9253" s="462">
        <v>104146</v>
      </c>
      <c r="B9253" s="276" t="s">
        <v>9203</v>
      </c>
      <c r="C9253" s="462" t="s">
        <v>30</v>
      </c>
      <c r="D9253" s="463">
        <v>0</v>
      </c>
    </row>
    <row r="9254" spans="1:4">
      <c r="A9254" s="462">
        <v>104147</v>
      </c>
      <c r="B9254" s="276" t="s">
        <v>9204</v>
      </c>
      <c r="C9254" s="462" t="s">
        <v>97</v>
      </c>
      <c r="D9254" s="463">
        <v>18267</v>
      </c>
    </row>
    <row r="9255" spans="1:4">
      <c r="A9255" s="462">
        <v>104148</v>
      </c>
      <c r="B9255" s="276" t="s">
        <v>9205</v>
      </c>
      <c r="C9255" s="462" t="s">
        <v>27</v>
      </c>
      <c r="D9255" s="463">
        <v>0</v>
      </c>
    </row>
    <row r="9256" spans="1:4">
      <c r="A9256" s="462">
        <v>104149</v>
      </c>
      <c r="B9256" s="276" t="s">
        <v>9206</v>
      </c>
      <c r="C9256" s="462" t="s">
        <v>27</v>
      </c>
      <c r="D9256" s="463">
        <v>0</v>
      </c>
    </row>
    <row r="9257" spans="1:4">
      <c r="A9257" s="462">
        <v>104150</v>
      </c>
      <c r="B9257" s="276" t="s">
        <v>9207</v>
      </c>
      <c r="C9257" s="462" t="s">
        <v>27</v>
      </c>
      <c r="D9257" s="463">
        <v>0</v>
      </c>
    </row>
    <row r="9258" spans="1:4">
      <c r="A9258" s="462">
        <v>104151</v>
      </c>
      <c r="B9258" s="276" t="s">
        <v>9208</v>
      </c>
      <c r="C9258" s="462" t="s">
        <v>27</v>
      </c>
      <c r="D9258" s="463">
        <v>0</v>
      </c>
    </row>
    <row r="9259" spans="1:4">
      <c r="A9259" s="462">
        <v>104152</v>
      </c>
      <c r="B9259" s="276" t="s">
        <v>9209</v>
      </c>
      <c r="C9259" s="462" t="s">
        <v>27</v>
      </c>
      <c r="D9259" s="463">
        <v>0</v>
      </c>
    </row>
    <row r="9260" spans="1:4">
      <c r="A9260" s="462">
        <v>104153</v>
      </c>
      <c r="B9260" s="276" t="s">
        <v>9210</v>
      </c>
      <c r="C9260" s="462" t="s">
        <v>27</v>
      </c>
      <c r="D9260" s="463">
        <v>69544</v>
      </c>
    </row>
    <row r="9261" spans="1:4">
      <c r="A9261" s="462">
        <v>104154</v>
      </c>
      <c r="B9261" s="276" t="s">
        <v>9211</v>
      </c>
      <c r="C9261" s="462" t="s">
        <v>27</v>
      </c>
      <c r="D9261" s="463">
        <v>0</v>
      </c>
    </row>
    <row r="9262" spans="1:4">
      <c r="A9262" s="462">
        <v>104155</v>
      </c>
      <c r="B9262" s="276" t="s">
        <v>9212</v>
      </c>
      <c r="C9262" s="462" t="s">
        <v>27</v>
      </c>
      <c r="D9262" s="463">
        <v>0</v>
      </c>
    </row>
    <row r="9263" spans="1:4">
      <c r="A9263" s="462">
        <v>104156</v>
      </c>
      <c r="B9263" s="276" t="s">
        <v>9213</v>
      </c>
      <c r="C9263" s="462" t="s">
        <v>83</v>
      </c>
      <c r="D9263" s="463">
        <v>0</v>
      </c>
    </row>
    <row r="9264" spans="1:4">
      <c r="A9264" s="462">
        <v>104157</v>
      </c>
      <c r="B9264" s="276" t="s">
        <v>9214</v>
      </c>
      <c r="C9264" s="462" t="s">
        <v>27</v>
      </c>
      <c r="D9264" s="463">
        <v>0</v>
      </c>
    </row>
    <row r="9265" spans="1:4">
      <c r="A9265" s="462">
        <v>104158</v>
      </c>
      <c r="B9265" s="276" t="s">
        <v>9215</v>
      </c>
      <c r="C9265" s="462" t="s">
        <v>27</v>
      </c>
      <c r="D9265" s="463">
        <v>0</v>
      </c>
    </row>
    <row r="9266" spans="1:4">
      <c r="A9266" s="462">
        <v>104159</v>
      </c>
      <c r="B9266" s="276" t="s">
        <v>9216</v>
      </c>
      <c r="C9266" s="462" t="s">
        <v>27</v>
      </c>
      <c r="D9266" s="463">
        <v>735184</v>
      </c>
    </row>
    <row r="9267" spans="1:4">
      <c r="A9267" s="462">
        <v>104160</v>
      </c>
      <c r="B9267" s="276" t="s">
        <v>9217</v>
      </c>
      <c r="C9267" s="462" t="s">
        <v>27</v>
      </c>
      <c r="D9267" s="463">
        <v>905116</v>
      </c>
    </row>
    <row r="9268" spans="1:4">
      <c r="A9268" s="462">
        <v>104161</v>
      </c>
      <c r="B9268" s="276" t="s">
        <v>9218</v>
      </c>
      <c r="C9268" s="462" t="s">
        <v>27</v>
      </c>
      <c r="D9268" s="463">
        <v>971932</v>
      </c>
    </row>
    <row r="9269" spans="1:4">
      <c r="A9269" s="462">
        <v>104164</v>
      </c>
      <c r="B9269" s="276" t="s">
        <v>9219</v>
      </c>
      <c r="C9269" s="462" t="s">
        <v>27</v>
      </c>
      <c r="D9269" s="463">
        <v>738174</v>
      </c>
    </row>
    <row r="9270" spans="1:4">
      <c r="A9270" s="462">
        <v>104165</v>
      </c>
      <c r="B9270" s="276" t="s">
        <v>9220</v>
      </c>
      <c r="C9270" s="462" t="s">
        <v>27</v>
      </c>
      <c r="D9270" s="463">
        <v>56159.25</v>
      </c>
    </row>
    <row r="9271" spans="1:4">
      <c r="A9271" s="462">
        <v>104166</v>
      </c>
      <c r="B9271" s="276" t="s">
        <v>9221</v>
      </c>
      <c r="C9271" s="462" t="s">
        <v>27</v>
      </c>
      <c r="D9271" s="463">
        <v>0</v>
      </c>
    </row>
    <row r="9272" spans="1:4">
      <c r="A9272" s="462">
        <v>104167</v>
      </c>
      <c r="B9272" s="276" t="s">
        <v>9222</v>
      </c>
      <c r="C9272" s="462" t="s">
        <v>30</v>
      </c>
      <c r="D9272" s="463">
        <v>0</v>
      </c>
    </row>
    <row r="9273" spans="1:4">
      <c r="A9273" s="462">
        <v>104168</v>
      </c>
      <c r="B9273" s="276" t="s">
        <v>9223</v>
      </c>
      <c r="C9273" s="462" t="s">
        <v>30</v>
      </c>
      <c r="D9273" s="463">
        <v>0</v>
      </c>
    </row>
    <row r="9274" spans="1:4">
      <c r="A9274" s="462">
        <v>104169</v>
      </c>
      <c r="B9274" s="276" t="s">
        <v>9224</v>
      </c>
      <c r="C9274" s="462" t="s">
        <v>30</v>
      </c>
      <c r="D9274" s="463">
        <v>0</v>
      </c>
    </row>
    <row r="9275" spans="1:4">
      <c r="A9275" s="462">
        <v>104170</v>
      </c>
      <c r="B9275" s="276" t="s">
        <v>9225</v>
      </c>
      <c r="C9275" s="462" t="s">
        <v>30</v>
      </c>
      <c r="D9275" s="463">
        <v>0</v>
      </c>
    </row>
    <row r="9276" spans="1:4">
      <c r="A9276" s="462">
        <v>104171</v>
      </c>
      <c r="B9276" s="276" t="s">
        <v>9226</v>
      </c>
      <c r="C9276" s="462" t="s">
        <v>27</v>
      </c>
      <c r="D9276" s="463">
        <v>0</v>
      </c>
    </row>
    <row r="9277" spans="1:4">
      <c r="A9277" s="462">
        <v>104172</v>
      </c>
      <c r="B9277" s="276" t="s">
        <v>9227</v>
      </c>
      <c r="C9277" s="462" t="s">
        <v>27</v>
      </c>
      <c r="D9277" s="463">
        <v>0</v>
      </c>
    </row>
    <row r="9278" spans="1:4">
      <c r="A9278" s="462">
        <v>104173</v>
      </c>
      <c r="B9278" s="276" t="s">
        <v>9228</v>
      </c>
      <c r="C9278" s="462" t="s">
        <v>27</v>
      </c>
      <c r="D9278" s="463">
        <v>0</v>
      </c>
    </row>
    <row r="9279" spans="1:4">
      <c r="A9279" s="462">
        <v>104174</v>
      </c>
      <c r="B9279" s="276" t="s">
        <v>9229</v>
      </c>
      <c r="C9279" s="462" t="s">
        <v>30</v>
      </c>
      <c r="D9279" s="463">
        <v>0</v>
      </c>
    </row>
    <row r="9280" spans="1:4">
      <c r="A9280" s="462">
        <v>104175</v>
      </c>
      <c r="B9280" s="276" t="s">
        <v>9230</v>
      </c>
      <c r="C9280" s="462" t="s">
        <v>30</v>
      </c>
      <c r="D9280" s="463">
        <v>0</v>
      </c>
    </row>
    <row r="9281" spans="1:4">
      <c r="A9281" s="462">
        <v>104176</v>
      </c>
      <c r="B9281" s="276" t="s">
        <v>9231</v>
      </c>
      <c r="C9281" s="462" t="s">
        <v>27</v>
      </c>
      <c r="D9281" s="463">
        <v>0</v>
      </c>
    </row>
    <row r="9282" spans="1:4">
      <c r="A9282" s="462">
        <v>104177</v>
      </c>
      <c r="B9282" s="276" t="s">
        <v>9232</v>
      </c>
      <c r="C9282" s="462" t="s">
        <v>32</v>
      </c>
      <c r="D9282" s="463">
        <v>52895</v>
      </c>
    </row>
    <row r="9283" spans="1:4">
      <c r="A9283" s="462">
        <v>104178</v>
      </c>
      <c r="B9283" s="276" t="s">
        <v>9233</v>
      </c>
      <c r="C9283" s="462" t="s">
        <v>32</v>
      </c>
      <c r="D9283" s="463">
        <v>52895</v>
      </c>
    </row>
    <row r="9284" spans="1:4">
      <c r="A9284" s="462">
        <v>104179</v>
      </c>
      <c r="B9284" s="276" t="s">
        <v>9234</v>
      </c>
      <c r="C9284" s="462" t="s">
        <v>32</v>
      </c>
      <c r="D9284" s="463">
        <v>52895</v>
      </c>
    </row>
    <row r="9285" spans="1:4">
      <c r="A9285" s="462">
        <v>104180</v>
      </c>
      <c r="B9285" s="276" t="s">
        <v>9235</v>
      </c>
      <c r="C9285" s="462" t="s">
        <v>32</v>
      </c>
      <c r="D9285" s="463">
        <v>164393</v>
      </c>
    </row>
    <row r="9286" spans="1:4">
      <c r="A9286" s="462">
        <v>104181</v>
      </c>
      <c r="B9286" s="276" t="s">
        <v>9236</v>
      </c>
      <c r="C9286" s="462" t="s">
        <v>30</v>
      </c>
      <c r="D9286" s="463">
        <v>0</v>
      </c>
    </row>
    <row r="9287" spans="1:4">
      <c r="A9287" s="462">
        <v>104182</v>
      </c>
      <c r="B9287" s="276" t="s">
        <v>9237</v>
      </c>
      <c r="C9287" s="462" t="s">
        <v>44</v>
      </c>
      <c r="D9287" s="463">
        <v>0</v>
      </c>
    </row>
    <row r="9288" spans="1:4">
      <c r="A9288" s="462">
        <v>104183</v>
      </c>
      <c r="B9288" s="276" t="s">
        <v>9238</v>
      </c>
      <c r="C9288" s="462" t="s">
        <v>27</v>
      </c>
      <c r="D9288" s="463">
        <v>0</v>
      </c>
    </row>
    <row r="9289" spans="1:4">
      <c r="A9289" s="462">
        <v>104184</v>
      </c>
      <c r="B9289" s="276" t="s">
        <v>9239</v>
      </c>
      <c r="C9289" s="462" t="s">
        <v>27</v>
      </c>
      <c r="D9289" s="463">
        <v>0</v>
      </c>
    </row>
    <row r="9290" spans="1:4">
      <c r="A9290" s="462">
        <v>104185</v>
      </c>
      <c r="B9290" s="276" t="s">
        <v>9240</v>
      </c>
      <c r="C9290" s="462" t="s">
        <v>27</v>
      </c>
      <c r="D9290" s="463">
        <v>44690</v>
      </c>
    </row>
    <row r="9291" spans="1:4">
      <c r="A9291" s="462">
        <v>104187</v>
      </c>
      <c r="B9291" s="276" t="s">
        <v>9241</v>
      </c>
      <c r="C9291" s="462" t="s">
        <v>27</v>
      </c>
      <c r="D9291" s="463">
        <v>42777</v>
      </c>
    </row>
    <row r="9292" spans="1:4">
      <c r="A9292" s="462">
        <v>104188</v>
      </c>
      <c r="B9292" s="276" t="s">
        <v>9242</v>
      </c>
      <c r="C9292" s="462" t="s">
        <v>27</v>
      </c>
      <c r="D9292" s="463">
        <v>0</v>
      </c>
    </row>
    <row r="9293" spans="1:4">
      <c r="A9293" s="462">
        <v>104190</v>
      </c>
      <c r="B9293" s="276" t="s">
        <v>9243</v>
      </c>
      <c r="C9293" s="462" t="s">
        <v>27</v>
      </c>
      <c r="D9293" s="463">
        <v>0</v>
      </c>
    </row>
    <row r="9294" spans="1:4">
      <c r="A9294" s="462">
        <v>104191</v>
      </c>
      <c r="B9294" s="276" t="s">
        <v>9244</v>
      </c>
      <c r="C9294" s="462" t="s">
        <v>253</v>
      </c>
      <c r="D9294" s="463">
        <v>0</v>
      </c>
    </row>
    <row r="9295" spans="1:4">
      <c r="A9295" s="462">
        <v>104192</v>
      </c>
      <c r="B9295" s="276" t="s">
        <v>9245</v>
      </c>
      <c r="C9295" s="462" t="s">
        <v>253</v>
      </c>
      <c r="D9295" s="463">
        <v>0</v>
      </c>
    </row>
    <row r="9296" spans="1:4">
      <c r="A9296" s="462">
        <v>104193</v>
      </c>
      <c r="B9296" s="276" t="s">
        <v>9246</v>
      </c>
      <c r="C9296" s="462" t="s">
        <v>593</v>
      </c>
      <c r="D9296" s="463">
        <v>0</v>
      </c>
    </row>
    <row r="9297" spans="1:4">
      <c r="A9297" s="462">
        <v>104194</v>
      </c>
      <c r="B9297" s="276" t="s">
        <v>9247</v>
      </c>
      <c r="C9297" s="462" t="s">
        <v>985</v>
      </c>
      <c r="D9297" s="463">
        <v>0</v>
      </c>
    </row>
    <row r="9298" spans="1:4">
      <c r="A9298" s="462">
        <v>104196</v>
      </c>
      <c r="B9298" s="276" t="s">
        <v>9248</v>
      </c>
      <c r="C9298" s="462" t="s">
        <v>148</v>
      </c>
      <c r="D9298" s="463">
        <v>0</v>
      </c>
    </row>
    <row r="9299" spans="1:4">
      <c r="A9299" s="462">
        <v>104197</v>
      </c>
      <c r="B9299" s="276" t="s">
        <v>9249</v>
      </c>
      <c r="C9299" s="462" t="s">
        <v>27</v>
      </c>
      <c r="D9299" s="463">
        <v>101815</v>
      </c>
    </row>
    <row r="9300" spans="1:4">
      <c r="A9300" s="462">
        <v>104198</v>
      </c>
      <c r="B9300" s="276" t="s">
        <v>9250</v>
      </c>
      <c r="C9300" s="462" t="s">
        <v>27</v>
      </c>
      <c r="D9300" s="463">
        <v>51658</v>
      </c>
    </row>
    <row r="9301" spans="1:4">
      <c r="A9301" s="462">
        <v>104199</v>
      </c>
      <c r="B9301" s="276" t="s">
        <v>9251</v>
      </c>
      <c r="C9301" s="462" t="s">
        <v>27</v>
      </c>
      <c r="D9301" s="463">
        <v>17216</v>
      </c>
    </row>
    <row r="9302" spans="1:4">
      <c r="A9302" s="462">
        <v>104200</v>
      </c>
      <c r="B9302" s="276" t="s">
        <v>9252</v>
      </c>
      <c r="C9302" s="462" t="s">
        <v>44</v>
      </c>
      <c r="D9302" s="463">
        <v>1031201</v>
      </c>
    </row>
    <row r="9303" spans="1:4">
      <c r="A9303" s="462">
        <v>104201</v>
      </c>
      <c r="B9303" s="276" t="s">
        <v>9253</v>
      </c>
      <c r="C9303" s="462" t="s">
        <v>83</v>
      </c>
      <c r="D9303" s="463">
        <v>0</v>
      </c>
    </row>
    <row r="9304" spans="1:4">
      <c r="A9304" s="462">
        <v>104202</v>
      </c>
      <c r="B9304" s="276" t="s">
        <v>9254</v>
      </c>
      <c r="C9304" s="462" t="s">
        <v>27</v>
      </c>
      <c r="D9304" s="463">
        <v>2351700.21</v>
      </c>
    </row>
    <row r="9305" spans="1:4">
      <c r="A9305" s="462">
        <v>104203</v>
      </c>
      <c r="B9305" s="276" t="s">
        <v>9255</v>
      </c>
      <c r="C9305" s="462" t="s">
        <v>579</v>
      </c>
      <c r="D9305" s="463">
        <v>0</v>
      </c>
    </row>
    <row r="9306" spans="1:4">
      <c r="A9306" s="462">
        <v>104204</v>
      </c>
      <c r="B9306" s="276" t="s">
        <v>9256</v>
      </c>
      <c r="C9306" s="462" t="s">
        <v>27</v>
      </c>
      <c r="D9306" s="463">
        <v>3432.66</v>
      </c>
    </row>
    <row r="9307" spans="1:4">
      <c r="A9307" s="462">
        <v>104205</v>
      </c>
      <c r="B9307" s="276" t="s">
        <v>9257</v>
      </c>
      <c r="C9307" s="462" t="s">
        <v>27</v>
      </c>
      <c r="D9307" s="463">
        <v>32874.639999999999</v>
      </c>
    </row>
    <row r="9308" spans="1:4">
      <c r="A9308" s="462">
        <v>104206</v>
      </c>
      <c r="B9308" s="276" t="s">
        <v>9258</v>
      </c>
      <c r="C9308" s="462" t="s">
        <v>30</v>
      </c>
      <c r="D9308" s="463">
        <v>7258.31</v>
      </c>
    </row>
    <row r="9309" spans="1:4">
      <c r="A9309" s="462">
        <v>104207</v>
      </c>
      <c r="B9309" s="276" t="s">
        <v>9259</v>
      </c>
      <c r="C9309" s="462" t="s">
        <v>30</v>
      </c>
      <c r="D9309" s="463">
        <v>0</v>
      </c>
    </row>
    <row r="9310" spans="1:4">
      <c r="A9310" s="462">
        <v>104208</v>
      </c>
      <c r="B9310" s="276" t="s">
        <v>9260</v>
      </c>
      <c r="C9310" s="462" t="s">
        <v>27</v>
      </c>
      <c r="D9310" s="463">
        <v>300203.14</v>
      </c>
    </row>
    <row r="9311" spans="1:4">
      <c r="A9311" s="462">
        <v>104210</v>
      </c>
      <c r="B9311" s="276" t="s">
        <v>9261</v>
      </c>
      <c r="C9311" s="462" t="s">
        <v>44</v>
      </c>
      <c r="D9311" s="463">
        <v>0</v>
      </c>
    </row>
    <row r="9312" spans="1:4">
      <c r="A9312" s="462">
        <v>104211</v>
      </c>
      <c r="B9312" s="276" t="s">
        <v>9262</v>
      </c>
      <c r="C9312" s="462" t="s">
        <v>27</v>
      </c>
      <c r="D9312" s="463">
        <v>22664</v>
      </c>
    </row>
    <row r="9313" spans="1:4">
      <c r="A9313" s="462">
        <v>104212</v>
      </c>
      <c r="B9313" s="276" t="s">
        <v>9263</v>
      </c>
      <c r="C9313" s="462" t="s">
        <v>27</v>
      </c>
      <c r="D9313" s="463">
        <v>0</v>
      </c>
    </row>
    <row r="9314" spans="1:4">
      <c r="A9314" s="462">
        <v>104213</v>
      </c>
      <c r="B9314" s="276" t="s">
        <v>9264</v>
      </c>
      <c r="C9314" s="462" t="s">
        <v>27</v>
      </c>
      <c r="D9314" s="463">
        <v>0</v>
      </c>
    </row>
    <row r="9315" spans="1:4">
      <c r="A9315" s="462">
        <v>104214</v>
      </c>
      <c r="B9315" s="276" t="s">
        <v>9265</v>
      </c>
      <c r="C9315" s="462" t="s">
        <v>27</v>
      </c>
      <c r="D9315" s="463">
        <v>23639</v>
      </c>
    </row>
    <row r="9316" spans="1:4">
      <c r="A9316" s="462">
        <v>104215</v>
      </c>
      <c r="B9316" s="276" t="s">
        <v>9266</v>
      </c>
      <c r="C9316" s="462" t="s">
        <v>27</v>
      </c>
      <c r="D9316" s="463">
        <v>44957</v>
      </c>
    </row>
    <row r="9317" spans="1:4">
      <c r="A9317" s="462">
        <v>104216</v>
      </c>
      <c r="B9317" s="276" t="s">
        <v>9267</v>
      </c>
      <c r="C9317" s="462" t="s">
        <v>253</v>
      </c>
      <c r="D9317" s="463">
        <v>0</v>
      </c>
    </row>
    <row r="9318" spans="1:4">
      <c r="A9318" s="462">
        <v>104217</v>
      </c>
      <c r="B9318" s="276" t="s">
        <v>9268</v>
      </c>
      <c r="C9318" s="462" t="s">
        <v>253</v>
      </c>
      <c r="D9318" s="463">
        <v>0</v>
      </c>
    </row>
    <row r="9319" spans="1:4">
      <c r="A9319" s="462">
        <v>104219</v>
      </c>
      <c r="B9319" s="276" t="s">
        <v>9269</v>
      </c>
      <c r="C9319" s="462" t="s">
        <v>89</v>
      </c>
      <c r="D9319" s="463">
        <v>214200</v>
      </c>
    </row>
    <row r="9320" spans="1:4">
      <c r="A9320" s="462">
        <v>104220</v>
      </c>
      <c r="B9320" s="276" t="s">
        <v>9270</v>
      </c>
      <c r="C9320" s="462" t="s">
        <v>253</v>
      </c>
      <c r="D9320" s="463">
        <v>0</v>
      </c>
    </row>
    <row r="9321" spans="1:4">
      <c r="A9321" s="462">
        <v>104221</v>
      </c>
      <c r="B9321" s="276" t="s">
        <v>9271</v>
      </c>
      <c r="C9321" s="462" t="s">
        <v>27</v>
      </c>
      <c r="D9321" s="463">
        <v>19943</v>
      </c>
    </row>
    <row r="9322" spans="1:4">
      <c r="A9322" s="462">
        <v>104222</v>
      </c>
      <c r="B9322" s="276" t="s">
        <v>9272</v>
      </c>
      <c r="C9322" s="462" t="s">
        <v>27</v>
      </c>
      <c r="D9322" s="463">
        <v>0</v>
      </c>
    </row>
    <row r="9323" spans="1:4">
      <c r="A9323" s="462">
        <v>104223</v>
      </c>
      <c r="B9323" s="276" t="s">
        <v>9273</v>
      </c>
      <c r="C9323" s="462" t="s">
        <v>27</v>
      </c>
      <c r="D9323" s="463">
        <v>0</v>
      </c>
    </row>
    <row r="9324" spans="1:4">
      <c r="A9324" s="462">
        <v>104225</v>
      </c>
      <c r="B9324" s="276" t="s">
        <v>9274</v>
      </c>
      <c r="C9324" s="462" t="s">
        <v>27</v>
      </c>
      <c r="D9324" s="463">
        <v>0</v>
      </c>
    </row>
    <row r="9325" spans="1:4">
      <c r="A9325" s="462">
        <v>104226</v>
      </c>
      <c r="B9325" s="276" t="s">
        <v>9275</v>
      </c>
      <c r="C9325" s="462" t="s">
        <v>83</v>
      </c>
      <c r="D9325" s="463">
        <v>0</v>
      </c>
    </row>
    <row r="9326" spans="1:4">
      <c r="A9326" s="462">
        <v>104231</v>
      </c>
      <c r="B9326" s="276" t="s">
        <v>9276</v>
      </c>
      <c r="C9326" s="462" t="s">
        <v>27</v>
      </c>
      <c r="D9326" s="463">
        <v>0</v>
      </c>
    </row>
    <row r="9327" spans="1:4">
      <c r="A9327" s="462">
        <v>104232</v>
      </c>
      <c r="B9327" s="276" t="s">
        <v>9277</v>
      </c>
      <c r="C9327" s="462" t="s">
        <v>27</v>
      </c>
      <c r="D9327" s="463">
        <v>0</v>
      </c>
    </row>
    <row r="9328" spans="1:4">
      <c r="A9328" s="462">
        <v>104233</v>
      </c>
      <c r="B9328" s="276" t="s">
        <v>9278</v>
      </c>
      <c r="C9328" s="462" t="s">
        <v>211</v>
      </c>
      <c r="D9328" s="463">
        <v>0</v>
      </c>
    </row>
    <row r="9329" spans="1:4">
      <c r="A9329" s="462">
        <v>104234</v>
      </c>
      <c r="B9329" s="276" t="s">
        <v>9279</v>
      </c>
      <c r="C9329" s="462" t="s">
        <v>211</v>
      </c>
      <c r="D9329" s="463">
        <v>496687</v>
      </c>
    </row>
    <row r="9330" spans="1:4">
      <c r="A9330" s="462">
        <v>104235</v>
      </c>
      <c r="B9330" s="276" t="s">
        <v>9280</v>
      </c>
      <c r="C9330" s="462" t="s">
        <v>148</v>
      </c>
      <c r="D9330" s="463">
        <v>0</v>
      </c>
    </row>
    <row r="9331" spans="1:4">
      <c r="A9331" s="462">
        <v>104236</v>
      </c>
      <c r="B9331" s="276" t="s">
        <v>9281</v>
      </c>
      <c r="C9331" s="462" t="s">
        <v>27</v>
      </c>
      <c r="D9331" s="463">
        <v>1202.57</v>
      </c>
    </row>
    <row r="9332" spans="1:4">
      <c r="A9332" s="462">
        <v>104237</v>
      </c>
      <c r="B9332" s="276" t="s">
        <v>9282</v>
      </c>
      <c r="C9332" s="462" t="s">
        <v>27</v>
      </c>
      <c r="D9332" s="463">
        <v>0</v>
      </c>
    </row>
    <row r="9333" spans="1:4">
      <c r="A9333" s="462">
        <v>104238</v>
      </c>
      <c r="B9333" s="276" t="s">
        <v>9283</v>
      </c>
      <c r="C9333" s="462" t="s">
        <v>148</v>
      </c>
      <c r="D9333" s="463">
        <v>0</v>
      </c>
    </row>
    <row r="9334" spans="1:4">
      <c r="A9334" s="462">
        <v>104239</v>
      </c>
      <c r="B9334" s="276" t="s">
        <v>9284</v>
      </c>
      <c r="C9334" s="462" t="s">
        <v>148</v>
      </c>
      <c r="D9334" s="463">
        <v>0</v>
      </c>
    </row>
    <row r="9335" spans="1:4">
      <c r="A9335" s="462">
        <v>104240</v>
      </c>
      <c r="B9335" s="276" t="s">
        <v>9285</v>
      </c>
      <c r="C9335" s="462" t="s">
        <v>148</v>
      </c>
      <c r="D9335" s="463">
        <v>0</v>
      </c>
    </row>
    <row r="9336" spans="1:4">
      <c r="A9336" s="462">
        <v>104244</v>
      </c>
      <c r="B9336" s="276" t="s">
        <v>9286</v>
      </c>
      <c r="C9336" s="462" t="s">
        <v>27</v>
      </c>
      <c r="D9336" s="463">
        <v>0</v>
      </c>
    </row>
    <row r="9337" spans="1:4">
      <c r="A9337" s="462">
        <v>104245</v>
      </c>
      <c r="B9337" s="276" t="s">
        <v>9287</v>
      </c>
      <c r="C9337" s="462" t="s">
        <v>27</v>
      </c>
      <c r="D9337" s="463">
        <v>0</v>
      </c>
    </row>
    <row r="9338" spans="1:4">
      <c r="A9338" s="462">
        <v>104246</v>
      </c>
      <c r="B9338" s="276" t="s">
        <v>9288</v>
      </c>
      <c r="C9338" s="462" t="s">
        <v>27</v>
      </c>
      <c r="D9338" s="463">
        <v>0</v>
      </c>
    </row>
    <row r="9339" spans="1:4">
      <c r="A9339" s="462">
        <v>104247</v>
      </c>
      <c r="B9339" s="276" t="s">
        <v>9289</v>
      </c>
      <c r="C9339" s="462" t="s">
        <v>27</v>
      </c>
      <c r="D9339" s="463">
        <v>0</v>
      </c>
    </row>
    <row r="9340" spans="1:4">
      <c r="A9340" s="462">
        <v>104248</v>
      </c>
      <c r="B9340" s="276" t="s">
        <v>9290</v>
      </c>
      <c r="C9340" s="462" t="s">
        <v>148</v>
      </c>
      <c r="D9340" s="463">
        <v>0</v>
      </c>
    </row>
    <row r="9341" spans="1:4">
      <c r="A9341" s="462">
        <v>104249</v>
      </c>
      <c r="B9341" s="276" t="s">
        <v>9291</v>
      </c>
      <c r="C9341" s="462" t="s">
        <v>89</v>
      </c>
      <c r="D9341" s="463">
        <v>0</v>
      </c>
    </row>
    <row r="9342" spans="1:4">
      <c r="A9342" s="462">
        <v>104250</v>
      </c>
      <c r="B9342" s="276" t="s">
        <v>9292</v>
      </c>
      <c r="C9342" s="462" t="s">
        <v>27</v>
      </c>
      <c r="D9342" s="463">
        <v>278380</v>
      </c>
    </row>
    <row r="9343" spans="1:4">
      <c r="A9343" s="462">
        <v>104251</v>
      </c>
      <c r="B9343" s="276" t="s">
        <v>9293</v>
      </c>
      <c r="C9343" s="462" t="s">
        <v>30</v>
      </c>
      <c r="D9343" s="463">
        <v>4217</v>
      </c>
    </row>
    <row r="9344" spans="1:4">
      <c r="A9344" s="462">
        <v>104252</v>
      </c>
      <c r="B9344" s="276" t="s">
        <v>9294</v>
      </c>
      <c r="C9344" s="462" t="s">
        <v>27</v>
      </c>
      <c r="D9344" s="463">
        <v>0</v>
      </c>
    </row>
    <row r="9345" spans="1:4">
      <c r="A9345" s="462">
        <v>104253</v>
      </c>
      <c r="B9345" s="276" t="s">
        <v>9295</v>
      </c>
      <c r="C9345" s="462" t="s">
        <v>27</v>
      </c>
      <c r="D9345" s="463">
        <v>145128</v>
      </c>
    </row>
    <row r="9346" spans="1:4">
      <c r="A9346" s="462">
        <v>104254</v>
      </c>
      <c r="B9346" s="276" t="s">
        <v>9296</v>
      </c>
      <c r="C9346" s="462" t="s">
        <v>27</v>
      </c>
      <c r="D9346" s="463">
        <v>33677</v>
      </c>
    </row>
    <row r="9347" spans="1:4">
      <c r="A9347" s="462">
        <v>104255</v>
      </c>
      <c r="B9347" s="276" t="s">
        <v>9297</v>
      </c>
      <c r="C9347" s="462" t="s">
        <v>27</v>
      </c>
      <c r="D9347" s="463">
        <v>154200</v>
      </c>
    </row>
    <row r="9348" spans="1:4">
      <c r="A9348" s="462">
        <v>104256</v>
      </c>
      <c r="B9348" s="276" t="s">
        <v>9298</v>
      </c>
      <c r="C9348" s="462" t="s">
        <v>27</v>
      </c>
      <c r="D9348" s="463">
        <v>35200</v>
      </c>
    </row>
    <row r="9349" spans="1:4">
      <c r="A9349" s="462">
        <v>104257</v>
      </c>
      <c r="B9349" s="276" t="s">
        <v>9299</v>
      </c>
      <c r="C9349" s="462" t="s">
        <v>27</v>
      </c>
      <c r="D9349" s="463">
        <v>16700</v>
      </c>
    </row>
    <row r="9350" spans="1:4">
      <c r="A9350" s="462">
        <v>104258</v>
      </c>
      <c r="B9350" s="276" t="s">
        <v>9300</v>
      </c>
      <c r="C9350" s="462" t="s">
        <v>27</v>
      </c>
      <c r="D9350" s="463">
        <v>9493</v>
      </c>
    </row>
    <row r="9351" spans="1:4">
      <c r="A9351" s="462">
        <v>104259</v>
      </c>
      <c r="B9351" s="276" t="s">
        <v>9301</v>
      </c>
      <c r="C9351" s="462" t="s">
        <v>27</v>
      </c>
      <c r="D9351" s="463">
        <v>0</v>
      </c>
    </row>
    <row r="9352" spans="1:4">
      <c r="A9352" s="462">
        <v>104260</v>
      </c>
      <c r="B9352" s="276" t="s">
        <v>9302</v>
      </c>
      <c r="C9352" s="462" t="s">
        <v>27</v>
      </c>
      <c r="D9352" s="463">
        <v>28633.99</v>
      </c>
    </row>
    <row r="9353" spans="1:4">
      <c r="A9353" s="462">
        <v>104261</v>
      </c>
      <c r="B9353" s="276" t="s">
        <v>9303</v>
      </c>
      <c r="C9353" s="462" t="s">
        <v>27</v>
      </c>
      <c r="D9353" s="463">
        <v>53550</v>
      </c>
    </row>
    <row r="9354" spans="1:4">
      <c r="A9354" s="462">
        <v>104262</v>
      </c>
      <c r="B9354" s="276" t="s">
        <v>9304</v>
      </c>
      <c r="C9354" s="462" t="s">
        <v>27</v>
      </c>
      <c r="D9354" s="463">
        <v>1000</v>
      </c>
    </row>
    <row r="9355" spans="1:4">
      <c r="A9355" s="462">
        <v>104263</v>
      </c>
      <c r="B9355" s="276" t="s">
        <v>9305</v>
      </c>
      <c r="C9355" s="462" t="s">
        <v>27</v>
      </c>
      <c r="D9355" s="463">
        <v>184450</v>
      </c>
    </row>
    <row r="9356" spans="1:4">
      <c r="A9356" s="462">
        <v>104264</v>
      </c>
      <c r="B9356" s="276" t="s">
        <v>9306</v>
      </c>
      <c r="C9356" s="462" t="s">
        <v>1122</v>
      </c>
      <c r="D9356" s="463">
        <v>183710</v>
      </c>
    </row>
    <row r="9357" spans="1:4">
      <c r="A9357" s="462">
        <v>104265</v>
      </c>
      <c r="B9357" s="276" t="s">
        <v>9307</v>
      </c>
      <c r="C9357" s="462" t="s">
        <v>27</v>
      </c>
      <c r="D9357" s="463">
        <v>1268733</v>
      </c>
    </row>
    <row r="9358" spans="1:4">
      <c r="A9358" s="462">
        <v>104266</v>
      </c>
      <c r="B9358" s="276" t="s">
        <v>9308</v>
      </c>
      <c r="C9358" s="462" t="s">
        <v>44</v>
      </c>
      <c r="D9358" s="463">
        <v>99797</v>
      </c>
    </row>
    <row r="9359" spans="1:4">
      <c r="A9359" s="462">
        <v>104268</v>
      </c>
      <c r="B9359" s="276" t="s">
        <v>9309</v>
      </c>
      <c r="C9359" s="462" t="s">
        <v>27</v>
      </c>
      <c r="D9359" s="463">
        <v>0</v>
      </c>
    </row>
    <row r="9360" spans="1:4">
      <c r="A9360" s="462">
        <v>104269</v>
      </c>
      <c r="B9360" s="276" t="s">
        <v>9310</v>
      </c>
      <c r="C9360" s="462" t="s">
        <v>83</v>
      </c>
      <c r="D9360" s="463">
        <v>0</v>
      </c>
    </row>
    <row r="9361" spans="1:4">
      <c r="A9361" s="462">
        <v>104270</v>
      </c>
      <c r="B9361" s="276" t="s">
        <v>9311</v>
      </c>
      <c r="C9361" s="462" t="s">
        <v>27</v>
      </c>
      <c r="D9361" s="463">
        <v>641600</v>
      </c>
    </row>
    <row r="9362" spans="1:4">
      <c r="A9362" s="462">
        <v>104271</v>
      </c>
      <c r="B9362" s="276" t="s">
        <v>9312</v>
      </c>
      <c r="C9362" s="462" t="s">
        <v>27</v>
      </c>
      <c r="D9362" s="463">
        <v>0</v>
      </c>
    </row>
    <row r="9363" spans="1:4">
      <c r="A9363" s="462">
        <v>104272</v>
      </c>
      <c r="B9363" s="276" t="s">
        <v>9313</v>
      </c>
      <c r="C9363" s="462" t="s">
        <v>27</v>
      </c>
      <c r="D9363" s="463">
        <v>669589</v>
      </c>
    </row>
    <row r="9364" spans="1:4">
      <c r="A9364" s="462">
        <v>104274</v>
      </c>
      <c r="B9364" s="276" t="s">
        <v>9314</v>
      </c>
      <c r="C9364" s="462" t="s">
        <v>27</v>
      </c>
      <c r="D9364" s="463">
        <v>0</v>
      </c>
    </row>
    <row r="9365" spans="1:4">
      <c r="A9365" s="462">
        <v>104275</v>
      </c>
      <c r="B9365" s="276" t="s">
        <v>9315</v>
      </c>
      <c r="C9365" s="462" t="s">
        <v>148</v>
      </c>
      <c r="D9365" s="463">
        <v>0</v>
      </c>
    </row>
    <row r="9366" spans="1:4">
      <c r="A9366" s="462">
        <v>104277</v>
      </c>
      <c r="B9366" s="276" t="s">
        <v>9316</v>
      </c>
      <c r="C9366" s="462" t="s">
        <v>27</v>
      </c>
      <c r="D9366" s="463">
        <v>0</v>
      </c>
    </row>
    <row r="9367" spans="1:4">
      <c r="A9367" s="462">
        <v>104279</v>
      </c>
      <c r="B9367" s="276" t="s">
        <v>9317</v>
      </c>
      <c r="C9367" s="462" t="s">
        <v>148</v>
      </c>
      <c r="D9367" s="463">
        <v>123</v>
      </c>
    </row>
    <row r="9368" spans="1:4">
      <c r="A9368" s="462">
        <v>104280</v>
      </c>
      <c r="B9368" s="276" t="s">
        <v>9318</v>
      </c>
      <c r="C9368" s="462" t="s">
        <v>30</v>
      </c>
      <c r="D9368" s="463">
        <v>0</v>
      </c>
    </row>
    <row r="9369" spans="1:4">
      <c r="A9369" s="462">
        <v>104281</v>
      </c>
      <c r="B9369" s="276" t="s">
        <v>9319</v>
      </c>
      <c r="C9369" s="462" t="s">
        <v>27</v>
      </c>
      <c r="D9369" s="463">
        <v>0</v>
      </c>
    </row>
    <row r="9370" spans="1:4">
      <c r="A9370" s="462">
        <v>104282</v>
      </c>
      <c r="B9370" s="276" t="s">
        <v>9320</v>
      </c>
      <c r="C9370" s="462" t="s">
        <v>148</v>
      </c>
      <c r="D9370" s="463">
        <v>26887</v>
      </c>
    </row>
    <row r="9371" spans="1:4">
      <c r="A9371" s="462">
        <v>104283</v>
      </c>
      <c r="B9371" s="276" t="s">
        <v>9321</v>
      </c>
      <c r="C9371" s="462" t="s">
        <v>27</v>
      </c>
      <c r="D9371" s="463">
        <v>0</v>
      </c>
    </row>
    <row r="9372" spans="1:4">
      <c r="A9372" s="462">
        <v>104284</v>
      </c>
      <c r="B9372" s="276" t="s">
        <v>9322</v>
      </c>
      <c r="C9372" s="462" t="s">
        <v>27</v>
      </c>
      <c r="D9372" s="463">
        <v>45122</v>
      </c>
    </row>
    <row r="9373" spans="1:4">
      <c r="A9373" s="462">
        <v>104285</v>
      </c>
      <c r="B9373" s="276" t="s">
        <v>9323</v>
      </c>
      <c r="C9373" s="462" t="s">
        <v>44</v>
      </c>
      <c r="D9373" s="463">
        <v>0</v>
      </c>
    </row>
    <row r="9374" spans="1:4">
      <c r="A9374" s="462">
        <v>104287</v>
      </c>
      <c r="B9374" s="276" t="s">
        <v>9324</v>
      </c>
      <c r="C9374" s="462" t="s">
        <v>148</v>
      </c>
      <c r="D9374" s="463">
        <v>722</v>
      </c>
    </row>
    <row r="9375" spans="1:4">
      <c r="A9375" s="462">
        <v>104288</v>
      </c>
      <c r="B9375" s="276" t="s">
        <v>9325</v>
      </c>
      <c r="C9375" s="462" t="s">
        <v>27</v>
      </c>
      <c r="D9375" s="463">
        <v>0</v>
      </c>
    </row>
    <row r="9376" spans="1:4">
      <c r="A9376" s="462">
        <v>104289</v>
      </c>
      <c r="B9376" s="276" t="s">
        <v>9326</v>
      </c>
      <c r="C9376" s="462" t="s">
        <v>27</v>
      </c>
      <c r="D9376" s="463">
        <v>819441</v>
      </c>
    </row>
    <row r="9377" spans="1:4">
      <c r="A9377" s="462">
        <v>104291</v>
      </c>
      <c r="B9377" s="276" t="s">
        <v>9327</v>
      </c>
      <c r="C9377" s="462" t="s">
        <v>27</v>
      </c>
      <c r="D9377" s="463">
        <v>0</v>
      </c>
    </row>
    <row r="9378" spans="1:4">
      <c r="A9378" s="462">
        <v>104292</v>
      </c>
      <c r="B9378" s="276" t="s">
        <v>9328</v>
      </c>
      <c r="C9378" s="462" t="s">
        <v>27</v>
      </c>
      <c r="D9378" s="463">
        <v>0</v>
      </c>
    </row>
    <row r="9379" spans="1:4">
      <c r="A9379" s="462">
        <v>104293</v>
      </c>
      <c r="B9379" s="276" t="s">
        <v>9329</v>
      </c>
      <c r="C9379" s="462" t="s">
        <v>27</v>
      </c>
      <c r="D9379" s="463">
        <v>1308938</v>
      </c>
    </row>
    <row r="9380" spans="1:4">
      <c r="A9380" s="462">
        <v>104294</v>
      </c>
      <c r="B9380" s="276" t="s">
        <v>9330</v>
      </c>
      <c r="C9380" s="462" t="s">
        <v>27</v>
      </c>
      <c r="D9380" s="463">
        <v>0</v>
      </c>
    </row>
    <row r="9381" spans="1:4">
      <c r="A9381" s="462">
        <v>104295</v>
      </c>
      <c r="B9381" s="276" t="s">
        <v>9331</v>
      </c>
      <c r="C9381" s="462" t="s">
        <v>27</v>
      </c>
      <c r="D9381" s="463">
        <v>170289</v>
      </c>
    </row>
    <row r="9382" spans="1:4">
      <c r="A9382" s="462">
        <v>104296</v>
      </c>
      <c r="B9382" s="276" t="s">
        <v>9332</v>
      </c>
      <c r="C9382" s="462" t="s">
        <v>27</v>
      </c>
      <c r="D9382" s="463">
        <v>85680</v>
      </c>
    </row>
    <row r="9383" spans="1:4">
      <c r="A9383" s="462">
        <v>104297</v>
      </c>
      <c r="B9383" s="276" t="s">
        <v>9333</v>
      </c>
      <c r="C9383" s="462" t="s">
        <v>476</v>
      </c>
      <c r="D9383" s="463">
        <v>0</v>
      </c>
    </row>
    <row r="9384" spans="1:4">
      <c r="A9384" s="462">
        <v>104298</v>
      </c>
      <c r="B9384" s="276" t="s">
        <v>9334</v>
      </c>
      <c r="C9384" s="462" t="s">
        <v>27</v>
      </c>
      <c r="D9384" s="463">
        <v>0</v>
      </c>
    </row>
    <row r="9385" spans="1:4">
      <c r="A9385" s="462">
        <v>104299</v>
      </c>
      <c r="B9385" s="276" t="s">
        <v>9335</v>
      </c>
      <c r="C9385" s="462" t="s">
        <v>27</v>
      </c>
      <c r="D9385" s="463">
        <v>375373.01</v>
      </c>
    </row>
    <row r="9386" spans="1:4">
      <c r="A9386" s="462">
        <v>104300</v>
      </c>
      <c r="B9386" s="276" t="s">
        <v>9336</v>
      </c>
      <c r="C9386" s="462" t="s">
        <v>27</v>
      </c>
      <c r="D9386" s="463">
        <v>0</v>
      </c>
    </row>
    <row r="9387" spans="1:4">
      <c r="A9387" s="462">
        <v>104301</v>
      </c>
      <c r="B9387" s="276" t="s">
        <v>9337</v>
      </c>
      <c r="C9387" s="462" t="s">
        <v>211</v>
      </c>
      <c r="D9387" s="463">
        <v>0</v>
      </c>
    </row>
    <row r="9388" spans="1:4">
      <c r="A9388" s="462">
        <v>104302</v>
      </c>
      <c r="B9388" s="276" t="s">
        <v>9338</v>
      </c>
      <c r="C9388" s="462" t="s">
        <v>27</v>
      </c>
      <c r="D9388" s="463">
        <v>15208</v>
      </c>
    </row>
    <row r="9389" spans="1:4">
      <c r="A9389" s="462">
        <v>104303</v>
      </c>
      <c r="B9389" s="276" t="s">
        <v>9339</v>
      </c>
      <c r="C9389" s="462" t="s">
        <v>27</v>
      </c>
      <c r="D9389" s="463">
        <v>122</v>
      </c>
    </row>
    <row r="9390" spans="1:4">
      <c r="A9390" s="462">
        <v>104304</v>
      </c>
      <c r="B9390" s="276" t="s">
        <v>9340</v>
      </c>
      <c r="C9390" s="462" t="s">
        <v>27</v>
      </c>
      <c r="D9390" s="463">
        <v>0</v>
      </c>
    </row>
    <row r="9391" spans="1:4">
      <c r="A9391" s="462">
        <v>104306</v>
      </c>
      <c r="B9391" s="276" t="s">
        <v>9341</v>
      </c>
      <c r="C9391" s="462" t="s">
        <v>27</v>
      </c>
      <c r="D9391" s="463">
        <v>0</v>
      </c>
    </row>
    <row r="9392" spans="1:4">
      <c r="A9392" s="462">
        <v>104307</v>
      </c>
      <c r="B9392" s="276" t="s">
        <v>9342</v>
      </c>
      <c r="C9392" s="462" t="s">
        <v>27</v>
      </c>
      <c r="D9392" s="463">
        <v>0</v>
      </c>
    </row>
    <row r="9393" spans="1:4">
      <c r="A9393" s="462">
        <v>104308</v>
      </c>
      <c r="B9393" s="276" t="s">
        <v>9343</v>
      </c>
      <c r="C9393" s="462" t="s">
        <v>27</v>
      </c>
      <c r="D9393" s="463">
        <v>20178</v>
      </c>
    </row>
    <row r="9394" spans="1:4">
      <c r="A9394" s="462">
        <v>104309</v>
      </c>
      <c r="B9394" s="276" t="s">
        <v>9344</v>
      </c>
      <c r="C9394" s="462" t="s">
        <v>27</v>
      </c>
      <c r="D9394" s="463">
        <v>0</v>
      </c>
    </row>
    <row r="9395" spans="1:4">
      <c r="A9395" s="462">
        <v>104310</v>
      </c>
      <c r="B9395" s="276" t="s">
        <v>9345</v>
      </c>
      <c r="C9395" s="462" t="s">
        <v>27</v>
      </c>
      <c r="D9395" s="463">
        <v>0</v>
      </c>
    </row>
    <row r="9396" spans="1:4">
      <c r="A9396" s="462">
        <v>104311</v>
      </c>
      <c r="B9396" s="276" t="s">
        <v>9346</v>
      </c>
      <c r="C9396" s="462" t="s">
        <v>27</v>
      </c>
      <c r="D9396" s="463">
        <v>0</v>
      </c>
    </row>
    <row r="9397" spans="1:4">
      <c r="A9397" s="462">
        <v>104312</v>
      </c>
      <c r="B9397" s="276" t="s">
        <v>9347</v>
      </c>
      <c r="C9397" s="462" t="s">
        <v>27</v>
      </c>
      <c r="D9397" s="463">
        <v>0</v>
      </c>
    </row>
    <row r="9398" spans="1:4">
      <c r="A9398" s="462">
        <v>104313</v>
      </c>
      <c r="B9398" s="276" t="s">
        <v>9348</v>
      </c>
      <c r="C9398" s="462" t="s">
        <v>27</v>
      </c>
      <c r="D9398" s="463">
        <v>0</v>
      </c>
    </row>
    <row r="9399" spans="1:4">
      <c r="A9399" s="462">
        <v>104314</v>
      </c>
      <c r="B9399" s="276" t="s">
        <v>9349</v>
      </c>
      <c r="C9399" s="462" t="s">
        <v>27</v>
      </c>
      <c r="D9399" s="463">
        <v>36432</v>
      </c>
    </row>
    <row r="9400" spans="1:4">
      <c r="A9400" s="462">
        <v>104315</v>
      </c>
      <c r="B9400" s="276" t="s">
        <v>9350</v>
      </c>
      <c r="C9400" s="462" t="s">
        <v>27</v>
      </c>
      <c r="D9400" s="463">
        <v>243958</v>
      </c>
    </row>
    <row r="9401" spans="1:4">
      <c r="A9401" s="462">
        <v>104316</v>
      </c>
      <c r="B9401" s="276" t="s">
        <v>9351</v>
      </c>
      <c r="C9401" s="462" t="s">
        <v>27</v>
      </c>
      <c r="D9401" s="463">
        <v>369067</v>
      </c>
    </row>
    <row r="9402" spans="1:4">
      <c r="A9402" s="462">
        <v>104317</v>
      </c>
      <c r="B9402" s="276" t="s">
        <v>9352</v>
      </c>
      <c r="C9402" s="462" t="s">
        <v>27</v>
      </c>
      <c r="D9402" s="463">
        <v>508186</v>
      </c>
    </row>
    <row r="9403" spans="1:4">
      <c r="A9403" s="462">
        <v>104318</v>
      </c>
      <c r="B9403" s="276" t="s">
        <v>9353</v>
      </c>
      <c r="C9403" s="462" t="s">
        <v>998</v>
      </c>
      <c r="D9403" s="463">
        <v>166940</v>
      </c>
    </row>
    <row r="9404" spans="1:4">
      <c r="A9404" s="462">
        <v>104319</v>
      </c>
      <c r="B9404" s="276" t="s">
        <v>9354</v>
      </c>
      <c r="C9404" s="462" t="s">
        <v>27</v>
      </c>
      <c r="D9404" s="463">
        <v>0</v>
      </c>
    </row>
    <row r="9405" spans="1:4">
      <c r="A9405" s="462">
        <v>104320</v>
      </c>
      <c r="B9405" s="276" t="s">
        <v>9355</v>
      </c>
      <c r="C9405" s="462" t="s">
        <v>27</v>
      </c>
      <c r="D9405" s="463">
        <v>24040</v>
      </c>
    </row>
    <row r="9406" spans="1:4">
      <c r="A9406" s="462">
        <v>104321</v>
      </c>
      <c r="B9406" s="276" t="s">
        <v>9356</v>
      </c>
      <c r="C9406" s="462" t="s">
        <v>27</v>
      </c>
      <c r="D9406" s="463">
        <v>7208</v>
      </c>
    </row>
    <row r="9407" spans="1:4">
      <c r="A9407" s="462">
        <v>104322</v>
      </c>
      <c r="B9407" s="276" t="s">
        <v>9357</v>
      </c>
      <c r="C9407" s="462" t="s">
        <v>27</v>
      </c>
      <c r="D9407" s="463">
        <v>0</v>
      </c>
    </row>
    <row r="9408" spans="1:4">
      <c r="A9408" s="462">
        <v>104323</v>
      </c>
      <c r="B9408" s="276" t="s">
        <v>9358</v>
      </c>
      <c r="C9408" s="462" t="s">
        <v>32</v>
      </c>
      <c r="D9408" s="463">
        <v>0</v>
      </c>
    </row>
    <row r="9409" spans="1:4">
      <c r="A9409" s="462">
        <v>104324</v>
      </c>
      <c r="B9409" s="276" t="s">
        <v>9359</v>
      </c>
      <c r="C9409" s="462" t="s">
        <v>32</v>
      </c>
      <c r="D9409" s="463">
        <v>0</v>
      </c>
    </row>
    <row r="9410" spans="1:4">
      <c r="A9410" s="462">
        <v>104325</v>
      </c>
      <c r="B9410" s="276" t="s">
        <v>9360</v>
      </c>
      <c r="C9410" s="462" t="s">
        <v>89</v>
      </c>
      <c r="D9410" s="463">
        <v>196957</v>
      </c>
    </row>
    <row r="9411" spans="1:4">
      <c r="A9411" s="462">
        <v>104326</v>
      </c>
      <c r="B9411" s="276" t="s">
        <v>9361</v>
      </c>
      <c r="C9411" s="462" t="s">
        <v>1122</v>
      </c>
      <c r="D9411" s="463">
        <v>2760323</v>
      </c>
    </row>
    <row r="9412" spans="1:4">
      <c r="A9412" s="462">
        <v>104327</v>
      </c>
      <c r="B9412" s="276" t="s">
        <v>9362</v>
      </c>
      <c r="C9412" s="462" t="s">
        <v>27</v>
      </c>
      <c r="D9412" s="463">
        <v>838972</v>
      </c>
    </row>
    <row r="9413" spans="1:4">
      <c r="A9413" s="462">
        <v>104328</v>
      </c>
      <c r="B9413" s="276" t="s">
        <v>9363</v>
      </c>
      <c r="C9413" s="462" t="s">
        <v>89</v>
      </c>
      <c r="D9413" s="463">
        <v>0</v>
      </c>
    </row>
    <row r="9414" spans="1:4">
      <c r="A9414" s="462">
        <v>104329</v>
      </c>
      <c r="B9414" s="276" t="s">
        <v>9364</v>
      </c>
      <c r="C9414" s="462" t="s">
        <v>44</v>
      </c>
      <c r="D9414" s="463">
        <v>0</v>
      </c>
    </row>
    <row r="9415" spans="1:4">
      <c r="A9415" s="462">
        <v>104330</v>
      </c>
      <c r="B9415" s="276" t="s">
        <v>9365</v>
      </c>
      <c r="C9415" s="462" t="s">
        <v>30</v>
      </c>
      <c r="D9415" s="463">
        <v>0</v>
      </c>
    </row>
    <row r="9416" spans="1:4">
      <c r="A9416" s="462">
        <v>104331</v>
      </c>
      <c r="B9416" s="276" t="s">
        <v>9366</v>
      </c>
      <c r="C9416" s="462" t="s">
        <v>27</v>
      </c>
      <c r="D9416" s="463">
        <v>110715</v>
      </c>
    </row>
    <row r="9417" spans="1:4">
      <c r="A9417" s="462">
        <v>104332</v>
      </c>
      <c r="B9417" s="276" t="s">
        <v>9367</v>
      </c>
      <c r="C9417" s="462" t="s">
        <v>27</v>
      </c>
      <c r="D9417" s="463">
        <v>0</v>
      </c>
    </row>
    <row r="9418" spans="1:4">
      <c r="A9418" s="462">
        <v>104334</v>
      </c>
      <c r="B9418" s="276" t="s">
        <v>9368</v>
      </c>
      <c r="C9418" s="462" t="s">
        <v>27</v>
      </c>
      <c r="D9418" s="463">
        <v>47148</v>
      </c>
    </row>
    <row r="9419" spans="1:4">
      <c r="A9419" s="462">
        <v>104335</v>
      </c>
      <c r="B9419" s="276" t="s">
        <v>9369</v>
      </c>
      <c r="C9419" s="462" t="s">
        <v>27</v>
      </c>
      <c r="D9419" s="463">
        <v>3316.16</v>
      </c>
    </row>
    <row r="9420" spans="1:4">
      <c r="A9420" s="462">
        <v>104336</v>
      </c>
      <c r="B9420" s="276" t="s">
        <v>9370</v>
      </c>
      <c r="C9420" s="462" t="s">
        <v>27</v>
      </c>
      <c r="D9420" s="463">
        <v>11835</v>
      </c>
    </row>
    <row r="9421" spans="1:4">
      <c r="A9421" s="462">
        <v>104337</v>
      </c>
      <c r="B9421" s="276" t="s">
        <v>9371</v>
      </c>
      <c r="C9421" s="462" t="s">
        <v>27</v>
      </c>
      <c r="D9421" s="463">
        <v>654055</v>
      </c>
    </row>
    <row r="9422" spans="1:4">
      <c r="A9422" s="462">
        <v>104338</v>
      </c>
      <c r="B9422" s="276" t="s">
        <v>9372</v>
      </c>
      <c r="C9422" s="462" t="s">
        <v>27</v>
      </c>
      <c r="D9422" s="463">
        <v>10690</v>
      </c>
    </row>
    <row r="9423" spans="1:4">
      <c r="A9423" s="462">
        <v>104339</v>
      </c>
      <c r="B9423" s="276" t="s">
        <v>9373</v>
      </c>
      <c r="C9423" s="462" t="s">
        <v>27</v>
      </c>
      <c r="D9423" s="463">
        <v>59831</v>
      </c>
    </row>
    <row r="9424" spans="1:4">
      <c r="A9424" s="462">
        <v>104340</v>
      </c>
      <c r="B9424" s="276" t="s">
        <v>9374</v>
      </c>
      <c r="C9424" s="462" t="s">
        <v>32</v>
      </c>
      <c r="D9424" s="463">
        <v>0</v>
      </c>
    </row>
    <row r="9425" spans="1:4">
      <c r="A9425" s="462">
        <v>104341</v>
      </c>
      <c r="B9425" s="276" t="s">
        <v>9375</v>
      </c>
      <c r="C9425" s="462" t="s">
        <v>32</v>
      </c>
      <c r="D9425" s="463">
        <v>0</v>
      </c>
    </row>
    <row r="9426" spans="1:4">
      <c r="A9426" s="462">
        <v>104342</v>
      </c>
      <c r="B9426" s="276" t="s">
        <v>9376</v>
      </c>
      <c r="C9426" s="462" t="s">
        <v>32</v>
      </c>
      <c r="D9426" s="463">
        <v>0</v>
      </c>
    </row>
    <row r="9427" spans="1:4">
      <c r="A9427" s="462">
        <v>104343</v>
      </c>
      <c r="B9427" s="276" t="s">
        <v>9377</v>
      </c>
      <c r="C9427" s="462" t="s">
        <v>32</v>
      </c>
      <c r="D9427" s="463">
        <v>0</v>
      </c>
    </row>
    <row r="9428" spans="1:4">
      <c r="A9428" s="462">
        <v>104344</v>
      </c>
      <c r="B9428" s="276" t="s">
        <v>9378</v>
      </c>
      <c r="C9428" s="462" t="s">
        <v>32</v>
      </c>
      <c r="D9428" s="463">
        <v>0</v>
      </c>
    </row>
    <row r="9429" spans="1:4">
      <c r="A9429" s="462">
        <v>104345</v>
      </c>
      <c r="B9429" s="276" t="s">
        <v>9379</v>
      </c>
      <c r="C9429" s="462" t="s">
        <v>32</v>
      </c>
      <c r="D9429" s="463">
        <v>0</v>
      </c>
    </row>
    <row r="9430" spans="1:4">
      <c r="A9430" s="462">
        <v>104346</v>
      </c>
      <c r="B9430" s="276" t="s">
        <v>9380</v>
      </c>
      <c r="C9430" s="462" t="s">
        <v>27</v>
      </c>
      <c r="D9430" s="463">
        <v>0</v>
      </c>
    </row>
    <row r="9431" spans="1:4">
      <c r="A9431" s="462">
        <v>104347</v>
      </c>
      <c r="B9431" s="276" t="s">
        <v>9381</v>
      </c>
      <c r="C9431" s="462" t="s">
        <v>32</v>
      </c>
      <c r="D9431" s="463">
        <v>0</v>
      </c>
    </row>
    <row r="9432" spans="1:4">
      <c r="A9432" s="462">
        <v>104349</v>
      </c>
      <c r="B9432" s="276" t="s">
        <v>9382</v>
      </c>
      <c r="C9432" s="462" t="s">
        <v>27</v>
      </c>
      <c r="D9432" s="463">
        <v>14092</v>
      </c>
    </row>
    <row r="9433" spans="1:4">
      <c r="A9433" s="462">
        <v>104350</v>
      </c>
      <c r="B9433" s="276" t="s">
        <v>9383</v>
      </c>
      <c r="C9433" s="462" t="s">
        <v>27</v>
      </c>
      <c r="D9433" s="463">
        <v>2858</v>
      </c>
    </row>
    <row r="9434" spans="1:4">
      <c r="A9434" s="462">
        <v>104351</v>
      </c>
      <c r="B9434" s="276" t="s">
        <v>9384</v>
      </c>
      <c r="C9434" s="462" t="s">
        <v>27</v>
      </c>
      <c r="D9434" s="463">
        <v>1461</v>
      </c>
    </row>
    <row r="9435" spans="1:4">
      <c r="A9435" s="462">
        <v>104352</v>
      </c>
      <c r="B9435" s="276" t="s">
        <v>9385</v>
      </c>
      <c r="C9435" s="462" t="s">
        <v>27</v>
      </c>
      <c r="D9435" s="463">
        <v>0</v>
      </c>
    </row>
    <row r="9436" spans="1:4">
      <c r="A9436" s="462">
        <v>104353</v>
      </c>
      <c r="B9436" s="276" t="s">
        <v>9386</v>
      </c>
      <c r="C9436" s="462" t="s">
        <v>27</v>
      </c>
      <c r="D9436" s="463">
        <v>0</v>
      </c>
    </row>
    <row r="9437" spans="1:4">
      <c r="A9437" s="462">
        <v>104354</v>
      </c>
      <c r="B9437" s="276" t="s">
        <v>9387</v>
      </c>
      <c r="C9437" s="462" t="s">
        <v>27</v>
      </c>
      <c r="D9437" s="463">
        <v>3447.86</v>
      </c>
    </row>
    <row r="9438" spans="1:4">
      <c r="A9438" s="462">
        <v>104355</v>
      </c>
      <c r="B9438" s="276" t="s">
        <v>9388</v>
      </c>
      <c r="C9438" s="462" t="s">
        <v>27</v>
      </c>
      <c r="D9438" s="463">
        <v>1172.18</v>
      </c>
    </row>
    <row r="9439" spans="1:4">
      <c r="A9439" s="462">
        <v>104356</v>
      </c>
      <c r="B9439" s="276" t="s">
        <v>9389</v>
      </c>
      <c r="C9439" s="462" t="s">
        <v>30</v>
      </c>
      <c r="D9439" s="463">
        <v>43239.51</v>
      </c>
    </row>
    <row r="9440" spans="1:4">
      <c r="A9440" s="462">
        <v>104357</v>
      </c>
      <c r="B9440" s="276" t="s">
        <v>9390</v>
      </c>
      <c r="C9440" s="462" t="s">
        <v>27</v>
      </c>
      <c r="D9440" s="463">
        <v>6237.57</v>
      </c>
    </row>
    <row r="9441" spans="1:4">
      <c r="A9441" s="462">
        <v>104358</v>
      </c>
      <c r="B9441" s="276" t="s">
        <v>9391</v>
      </c>
      <c r="C9441" s="462" t="s">
        <v>27</v>
      </c>
      <c r="D9441" s="463">
        <v>1479.58</v>
      </c>
    </row>
    <row r="9442" spans="1:4">
      <c r="A9442" s="462">
        <v>104359</v>
      </c>
      <c r="B9442" s="276" t="s">
        <v>9392</v>
      </c>
      <c r="C9442" s="462" t="s">
        <v>27</v>
      </c>
      <c r="D9442" s="463">
        <v>4436.7</v>
      </c>
    </row>
    <row r="9443" spans="1:4">
      <c r="A9443" s="462">
        <v>104360</v>
      </c>
      <c r="B9443" s="276" t="s">
        <v>4875</v>
      </c>
      <c r="C9443" s="462" t="s">
        <v>30</v>
      </c>
      <c r="D9443" s="463">
        <v>52564.99</v>
      </c>
    </row>
    <row r="9444" spans="1:4">
      <c r="A9444" s="462">
        <v>104361</v>
      </c>
      <c r="B9444" s="276" t="s">
        <v>9393</v>
      </c>
      <c r="C9444" s="462" t="s">
        <v>27</v>
      </c>
      <c r="D9444" s="463">
        <v>3469.36</v>
      </c>
    </row>
    <row r="9445" spans="1:4">
      <c r="A9445" s="462">
        <v>104362</v>
      </c>
      <c r="B9445" s="276" t="s">
        <v>9394</v>
      </c>
      <c r="C9445" s="462" t="s">
        <v>27</v>
      </c>
      <c r="D9445" s="463">
        <v>0</v>
      </c>
    </row>
    <row r="9446" spans="1:4">
      <c r="A9446" s="462">
        <v>104363</v>
      </c>
      <c r="B9446" s="276" t="s">
        <v>9395</v>
      </c>
      <c r="C9446" s="462" t="s">
        <v>27</v>
      </c>
      <c r="D9446" s="463">
        <v>0</v>
      </c>
    </row>
    <row r="9447" spans="1:4">
      <c r="A9447" s="462">
        <v>104364</v>
      </c>
      <c r="B9447" s="276" t="s">
        <v>4843</v>
      </c>
      <c r="C9447" s="462" t="s">
        <v>27</v>
      </c>
      <c r="D9447" s="463">
        <v>7405</v>
      </c>
    </row>
    <row r="9448" spans="1:4">
      <c r="A9448" s="462">
        <v>104365</v>
      </c>
      <c r="B9448" s="276" t="s">
        <v>9396</v>
      </c>
      <c r="C9448" s="462" t="s">
        <v>30</v>
      </c>
      <c r="D9448" s="463">
        <v>24622.09</v>
      </c>
    </row>
    <row r="9449" spans="1:4">
      <c r="A9449" s="462">
        <v>104366</v>
      </c>
      <c r="B9449" s="276" t="s">
        <v>9397</v>
      </c>
      <c r="C9449" s="462" t="s">
        <v>27</v>
      </c>
      <c r="D9449" s="463">
        <v>6572.03</v>
      </c>
    </row>
    <row r="9450" spans="1:4">
      <c r="A9450" s="462">
        <v>104367</v>
      </c>
      <c r="B9450" s="276" t="s">
        <v>9398</v>
      </c>
      <c r="C9450" s="462" t="s">
        <v>30</v>
      </c>
      <c r="D9450" s="463">
        <v>2785</v>
      </c>
    </row>
    <row r="9451" spans="1:4">
      <c r="A9451" s="462">
        <v>104368</v>
      </c>
      <c r="B9451" s="276" t="s">
        <v>9399</v>
      </c>
      <c r="C9451" s="462" t="s">
        <v>30</v>
      </c>
      <c r="D9451" s="463">
        <v>15250</v>
      </c>
    </row>
    <row r="9452" spans="1:4">
      <c r="A9452" s="462">
        <v>104369</v>
      </c>
      <c r="B9452" s="276" t="s">
        <v>9400</v>
      </c>
      <c r="C9452" s="462" t="s">
        <v>27</v>
      </c>
      <c r="D9452" s="463">
        <v>0</v>
      </c>
    </row>
    <row r="9453" spans="1:4">
      <c r="A9453" s="462">
        <v>104370</v>
      </c>
      <c r="B9453" s="276" t="s">
        <v>9401</v>
      </c>
      <c r="C9453" s="462" t="s">
        <v>27</v>
      </c>
      <c r="D9453" s="463">
        <v>1246</v>
      </c>
    </row>
    <row r="9454" spans="1:4">
      <c r="A9454" s="462">
        <v>104371</v>
      </c>
      <c r="B9454" s="276" t="s">
        <v>9402</v>
      </c>
      <c r="C9454" s="462" t="s">
        <v>27</v>
      </c>
      <c r="D9454" s="463">
        <v>0</v>
      </c>
    </row>
    <row r="9455" spans="1:4">
      <c r="A9455" s="462">
        <v>104372</v>
      </c>
      <c r="B9455" s="276" t="s">
        <v>9403</v>
      </c>
      <c r="C9455" s="462" t="s">
        <v>83</v>
      </c>
      <c r="D9455" s="463">
        <v>72252</v>
      </c>
    </row>
    <row r="9456" spans="1:4">
      <c r="A9456" s="462">
        <v>104373</v>
      </c>
      <c r="B9456" s="276" t="s">
        <v>9404</v>
      </c>
      <c r="C9456" s="462" t="s">
        <v>27</v>
      </c>
      <c r="D9456" s="463">
        <v>0</v>
      </c>
    </row>
    <row r="9457" spans="1:4">
      <c r="A9457" s="462">
        <v>104374</v>
      </c>
      <c r="B9457" s="276" t="s">
        <v>9405</v>
      </c>
      <c r="C9457" s="462" t="s">
        <v>27</v>
      </c>
      <c r="D9457" s="463">
        <v>45008</v>
      </c>
    </row>
    <row r="9458" spans="1:4">
      <c r="A9458" s="462">
        <v>104375</v>
      </c>
      <c r="B9458" s="276" t="s">
        <v>9406</v>
      </c>
      <c r="C9458" s="462" t="s">
        <v>27</v>
      </c>
      <c r="D9458" s="463">
        <v>0</v>
      </c>
    </row>
    <row r="9459" spans="1:4">
      <c r="A9459" s="462">
        <v>104376</v>
      </c>
      <c r="B9459" s="276" t="s">
        <v>9407</v>
      </c>
      <c r="C9459" s="462" t="s">
        <v>27</v>
      </c>
      <c r="D9459" s="463">
        <v>17355</v>
      </c>
    </row>
    <row r="9460" spans="1:4">
      <c r="A9460" s="462">
        <v>104377</v>
      </c>
      <c r="B9460" s="276" t="s">
        <v>9408</v>
      </c>
      <c r="C9460" s="462" t="s">
        <v>27</v>
      </c>
      <c r="D9460" s="463">
        <v>0</v>
      </c>
    </row>
    <row r="9461" spans="1:4">
      <c r="A9461" s="462">
        <v>104378</v>
      </c>
      <c r="B9461" s="276" t="s">
        <v>9409</v>
      </c>
      <c r="C9461" s="462" t="s">
        <v>27</v>
      </c>
      <c r="D9461" s="463">
        <v>0</v>
      </c>
    </row>
    <row r="9462" spans="1:4">
      <c r="A9462" s="462">
        <v>104379</v>
      </c>
      <c r="B9462" s="276" t="s">
        <v>9410</v>
      </c>
      <c r="C9462" s="462" t="s">
        <v>27</v>
      </c>
      <c r="D9462" s="463">
        <v>0</v>
      </c>
    </row>
    <row r="9463" spans="1:4">
      <c r="A9463" s="462">
        <v>104380</v>
      </c>
      <c r="B9463" s="276" t="s">
        <v>9411</v>
      </c>
      <c r="C9463" s="462" t="s">
        <v>27</v>
      </c>
      <c r="D9463" s="463">
        <v>0</v>
      </c>
    </row>
    <row r="9464" spans="1:4">
      <c r="A9464" s="462">
        <v>104381</v>
      </c>
      <c r="B9464" s="276" t="s">
        <v>9412</v>
      </c>
      <c r="C9464" s="462" t="s">
        <v>27</v>
      </c>
      <c r="D9464" s="463">
        <v>0</v>
      </c>
    </row>
    <row r="9465" spans="1:4">
      <c r="A9465" s="462">
        <v>104382</v>
      </c>
      <c r="B9465" s="276" t="s">
        <v>9413</v>
      </c>
      <c r="C9465" s="462" t="s">
        <v>27</v>
      </c>
      <c r="D9465" s="463">
        <v>0</v>
      </c>
    </row>
    <row r="9466" spans="1:4">
      <c r="A9466" s="462">
        <v>104383</v>
      </c>
      <c r="B9466" s="276" t="s">
        <v>9414</v>
      </c>
      <c r="C9466" s="462" t="s">
        <v>27</v>
      </c>
      <c r="D9466" s="463">
        <v>753476.37</v>
      </c>
    </row>
    <row r="9467" spans="1:4">
      <c r="A9467" s="462">
        <v>104384</v>
      </c>
      <c r="B9467" s="276" t="s">
        <v>9415</v>
      </c>
      <c r="C9467" s="462" t="s">
        <v>27</v>
      </c>
      <c r="D9467" s="463">
        <v>24397</v>
      </c>
    </row>
    <row r="9468" spans="1:4">
      <c r="A9468" s="462">
        <v>104385</v>
      </c>
      <c r="B9468" s="276" t="s">
        <v>9416</v>
      </c>
      <c r="C9468" s="462" t="s">
        <v>27</v>
      </c>
      <c r="D9468" s="463">
        <v>0</v>
      </c>
    </row>
    <row r="9469" spans="1:4">
      <c r="A9469" s="462">
        <v>104386</v>
      </c>
      <c r="B9469" s="276" t="s">
        <v>9417</v>
      </c>
      <c r="C9469" s="462" t="s">
        <v>27</v>
      </c>
      <c r="D9469" s="463">
        <v>0</v>
      </c>
    </row>
    <row r="9470" spans="1:4">
      <c r="A9470" s="462">
        <v>104387</v>
      </c>
      <c r="B9470" s="276" t="s">
        <v>9418</v>
      </c>
      <c r="C9470" s="462" t="s">
        <v>27</v>
      </c>
      <c r="D9470" s="463">
        <v>0</v>
      </c>
    </row>
    <row r="9471" spans="1:4">
      <c r="A9471" s="462">
        <v>104388</v>
      </c>
      <c r="B9471" s="276" t="s">
        <v>9419</v>
      </c>
      <c r="C9471" s="462" t="s">
        <v>27</v>
      </c>
      <c r="D9471" s="463">
        <v>0</v>
      </c>
    </row>
    <row r="9472" spans="1:4">
      <c r="A9472" s="462">
        <v>104389</v>
      </c>
      <c r="B9472" s="276" t="s">
        <v>9420</v>
      </c>
      <c r="C9472" s="462" t="s">
        <v>89</v>
      </c>
      <c r="D9472" s="463">
        <v>229966.19</v>
      </c>
    </row>
    <row r="9473" spans="1:4">
      <c r="A9473" s="462">
        <v>104390</v>
      </c>
      <c r="B9473" s="276" t="s">
        <v>9421</v>
      </c>
      <c r="C9473" s="462" t="s">
        <v>27</v>
      </c>
      <c r="D9473" s="463">
        <v>161891</v>
      </c>
    </row>
    <row r="9474" spans="1:4">
      <c r="A9474" s="462">
        <v>104391</v>
      </c>
      <c r="B9474" s="276" t="s">
        <v>9422</v>
      </c>
      <c r="C9474" s="462" t="s">
        <v>27</v>
      </c>
      <c r="D9474" s="463">
        <v>25724</v>
      </c>
    </row>
    <row r="9475" spans="1:4">
      <c r="A9475" s="462">
        <v>104392</v>
      </c>
      <c r="B9475" s="276" t="s">
        <v>9423</v>
      </c>
      <c r="C9475" s="462" t="s">
        <v>27</v>
      </c>
      <c r="D9475" s="463">
        <v>25000</v>
      </c>
    </row>
    <row r="9476" spans="1:4">
      <c r="A9476" s="462">
        <v>104393</v>
      </c>
      <c r="B9476" s="276" t="s">
        <v>9424</v>
      </c>
      <c r="C9476" s="462" t="s">
        <v>27</v>
      </c>
      <c r="D9476" s="463">
        <v>63768</v>
      </c>
    </row>
    <row r="9477" spans="1:4">
      <c r="A9477" s="462">
        <v>104394</v>
      </c>
      <c r="B9477" s="276" t="s">
        <v>9425</v>
      </c>
      <c r="C9477" s="462" t="s">
        <v>30</v>
      </c>
      <c r="D9477" s="463">
        <v>0</v>
      </c>
    </row>
    <row r="9478" spans="1:4">
      <c r="A9478" s="462">
        <v>104395</v>
      </c>
      <c r="B9478" s="276" t="s">
        <v>9426</v>
      </c>
      <c r="C9478" s="462" t="s">
        <v>27</v>
      </c>
      <c r="D9478" s="463">
        <v>48543</v>
      </c>
    </row>
    <row r="9479" spans="1:4">
      <c r="A9479" s="462">
        <v>104396</v>
      </c>
      <c r="B9479" s="276" t="s">
        <v>9427</v>
      </c>
      <c r="C9479" s="462" t="s">
        <v>27</v>
      </c>
      <c r="D9479" s="463">
        <v>47529</v>
      </c>
    </row>
    <row r="9480" spans="1:4">
      <c r="A9480" s="462">
        <v>104398</v>
      </c>
      <c r="B9480" s="276" t="s">
        <v>9428</v>
      </c>
      <c r="C9480" s="462" t="s">
        <v>253</v>
      </c>
      <c r="D9480" s="463">
        <v>0</v>
      </c>
    </row>
    <row r="9481" spans="1:4">
      <c r="A9481" s="462">
        <v>104399</v>
      </c>
      <c r="B9481" s="276" t="s">
        <v>9429</v>
      </c>
      <c r="C9481" s="462" t="s">
        <v>44</v>
      </c>
      <c r="D9481" s="463">
        <v>2314252</v>
      </c>
    </row>
    <row r="9482" spans="1:4">
      <c r="A9482" s="462">
        <v>104400</v>
      </c>
      <c r="B9482" s="276" t="s">
        <v>9430</v>
      </c>
      <c r="C9482" s="462" t="s">
        <v>44</v>
      </c>
      <c r="D9482" s="463">
        <v>0</v>
      </c>
    </row>
    <row r="9483" spans="1:4">
      <c r="A9483" s="462">
        <v>104401</v>
      </c>
      <c r="B9483" s="276" t="s">
        <v>9431</v>
      </c>
      <c r="C9483" s="462" t="s">
        <v>27</v>
      </c>
      <c r="D9483" s="463">
        <v>153459</v>
      </c>
    </row>
    <row r="9484" spans="1:4">
      <c r="A9484" s="462">
        <v>104402</v>
      </c>
      <c r="B9484" s="276" t="s">
        <v>9432</v>
      </c>
      <c r="C9484" s="462" t="s">
        <v>27</v>
      </c>
      <c r="D9484" s="463">
        <v>417400.83</v>
      </c>
    </row>
    <row r="9485" spans="1:4">
      <c r="A9485" s="462">
        <v>104403</v>
      </c>
      <c r="B9485" s="276" t="s">
        <v>9433</v>
      </c>
      <c r="C9485" s="462" t="s">
        <v>30</v>
      </c>
      <c r="D9485" s="463">
        <v>0</v>
      </c>
    </row>
    <row r="9486" spans="1:4">
      <c r="A9486" s="462">
        <v>104404</v>
      </c>
      <c r="B9486" s="276" t="s">
        <v>9434</v>
      </c>
      <c r="C9486" s="462" t="s">
        <v>44</v>
      </c>
      <c r="D9486" s="463">
        <v>59287.93</v>
      </c>
    </row>
    <row r="9487" spans="1:4">
      <c r="A9487" s="462">
        <v>104405</v>
      </c>
      <c r="B9487" s="276" t="s">
        <v>9435</v>
      </c>
      <c r="C9487" s="462" t="s">
        <v>44</v>
      </c>
      <c r="D9487" s="463">
        <v>94535</v>
      </c>
    </row>
    <row r="9488" spans="1:4">
      <c r="A9488" s="462">
        <v>104406</v>
      </c>
      <c r="B9488" s="276" t="s">
        <v>9436</v>
      </c>
      <c r="C9488" s="462" t="s">
        <v>1934</v>
      </c>
      <c r="D9488" s="463">
        <v>0</v>
      </c>
    </row>
    <row r="9489" spans="1:4">
      <c r="A9489" s="462">
        <v>104407</v>
      </c>
      <c r="B9489" s="276" t="s">
        <v>9437</v>
      </c>
      <c r="C9489" s="462" t="s">
        <v>27</v>
      </c>
      <c r="D9489" s="463">
        <v>351.05</v>
      </c>
    </row>
    <row r="9490" spans="1:4">
      <c r="A9490" s="462">
        <v>104408</v>
      </c>
      <c r="B9490" s="276" t="s">
        <v>9438</v>
      </c>
      <c r="C9490" s="462" t="s">
        <v>148</v>
      </c>
      <c r="D9490" s="463">
        <v>68889.61</v>
      </c>
    </row>
    <row r="9491" spans="1:4">
      <c r="A9491" s="462">
        <v>104409</v>
      </c>
      <c r="B9491" s="276" t="s">
        <v>9439</v>
      </c>
      <c r="C9491" s="462" t="s">
        <v>27</v>
      </c>
      <c r="D9491" s="463">
        <v>1144.22</v>
      </c>
    </row>
    <row r="9492" spans="1:4">
      <c r="A9492" s="462">
        <v>104410</v>
      </c>
      <c r="B9492" s="276" t="s">
        <v>9440</v>
      </c>
      <c r="C9492" s="462" t="s">
        <v>27</v>
      </c>
      <c r="D9492" s="463">
        <v>1368893</v>
      </c>
    </row>
    <row r="9493" spans="1:4">
      <c r="A9493" s="462">
        <v>104411</v>
      </c>
      <c r="B9493" s="276" t="s">
        <v>9441</v>
      </c>
      <c r="C9493" s="462" t="s">
        <v>253</v>
      </c>
      <c r="D9493" s="463">
        <v>0</v>
      </c>
    </row>
    <row r="9494" spans="1:4">
      <c r="A9494" s="462">
        <v>104412</v>
      </c>
      <c r="B9494" s="276" t="s">
        <v>9442</v>
      </c>
      <c r="C9494" s="462" t="s">
        <v>27</v>
      </c>
      <c r="D9494" s="463">
        <v>0</v>
      </c>
    </row>
    <row r="9495" spans="1:4">
      <c r="A9495" s="462">
        <v>104413</v>
      </c>
      <c r="B9495" s="276" t="s">
        <v>9443</v>
      </c>
      <c r="C9495" s="462" t="s">
        <v>27</v>
      </c>
      <c r="D9495" s="463">
        <v>0</v>
      </c>
    </row>
    <row r="9496" spans="1:4">
      <c r="A9496" s="462">
        <v>104414</v>
      </c>
      <c r="B9496" s="276" t="s">
        <v>9444</v>
      </c>
      <c r="C9496" s="462" t="s">
        <v>44</v>
      </c>
      <c r="D9496" s="463">
        <v>0</v>
      </c>
    </row>
    <row r="9497" spans="1:4">
      <c r="A9497" s="462">
        <v>104415</v>
      </c>
      <c r="B9497" s="276" t="s">
        <v>9445</v>
      </c>
      <c r="C9497" s="462" t="s">
        <v>301</v>
      </c>
      <c r="D9497" s="463">
        <v>0</v>
      </c>
    </row>
    <row r="9498" spans="1:4">
      <c r="A9498" s="462">
        <v>104416</v>
      </c>
      <c r="B9498" s="276" t="s">
        <v>9446</v>
      </c>
      <c r="C9498" s="462" t="s">
        <v>27</v>
      </c>
      <c r="D9498" s="463">
        <v>0</v>
      </c>
    </row>
    <row r="9499" spans="1:4">
      <c r="A9499" s="462">
        <v>104417</v>
      </c>
      <c r="B9499" s="276" t="s">
        <v>9447</v>
      </c>
      <c r="C9499" s="462" t="s">
        <v>30</v>
      </c>
      <c r="D9499" s="463">
        <v>0</v>
      </c>
    </row>
    <row r="9500" spans="1:4">
      <c r="A9500" s="462">
        <v>104418</v>
      </c>
      <c r="B9500" s="276" t="s">
        <v>9448</v>
      </c>
      <c r="C9500" s="462" t="s">
        <v>30</v>
      </c>
      <c r="D9500" s="463">
        <v>0</v>
      </c>
    </row>
    <row r="9501" spans="1:4">
      <c r="A9501" s="462">
        <v>104419</v>
      </c>
      <c r="B9501" s="276" t="s">
        <v>9449</v>
      </c>
      <c r="C9501" s="462" t="s">
        <v>27</v>
      </c>
      <c r="D9501" s="463">
        <v>57399.89</v>
      </c>
    </row>
    <row r="9502" spans="1:4">
      <c r="A9502" s="462">
        <v>104420</v>
      </c>
      <c r="B9502" s="276" t="s">
        <v>9450</v>
      </c>
      <c r="C9502" s="462" t="s">
        <v>253</v>
      </c>
      <c r="D9502" s="463">
        <v>102868.93</v>
      </c>
    </row>
    <row r="9503" spans="1:4">
      <c r="A9503" s="462">
        <v>104421</v>
      </c>
      <c r="B9503" s="276" t="s">
        <v>9451</v>
      </c>
      <c r="C9503" s="462" t="s">
        <v>253</v>
      </c>
      <c r="D9503" s="463">
        <v>72516.98</v>
      </c>
    </row>
    <row r="9504" spans="1:4">
      <c r="A9504" s="462">
        <v>104423</v>
      </c>
      <c r="B9504" s="276" t="s">
        <v>9452</v>
      </c>
      <c r="C9504" s="462" t="s">
        <v>44</v>
      </c>
      <c r="D9504" s="463">
        <v>32069</v>
      </c>
    </row>
    <row r="9505" spans="1:4">
      <c r="A9505" s="462">
        <v>104424</v>
      </c>
      <c r="B9505" s="276" t="s">
        <v>9453</v>
      </c>
      <c r="C9505" s="462" t="s">
        <v>27</v>
      </c>
      <c r="D9505" s="463">
        <v>27295</v>
      </c>
    </row>
    <row r="9506" spans="1:4">
      <c r="A9506" s="462">
        <v>104425</v>
      </c>
      <c r="B9506" s="276" t="s">
        <v>9454</v>
      </c>
      <c r="C9506" s="462" t="s">
        <v>27</v>
      </c>
      <c r="D9506" s="463">
        <v>0</v>
      </c>
    </row>
    <row r="9507" spans="1:4">
      <c r="A9507" s="462">
        <v>104426</v>
      </c>
      <c r="B9507" s="276" t="s">
        <v>9455</v>
      </c>
      <c r="C9507" s="462" t="s">
        <v>27</v>
      </c>
      <c r="D9507" s="463">
        <v>0</v>
      </c>
    </row>
    <row r="9508" spans="1:4">
      <c r="A9508" s="462">
        <v>104427</v>
      </c>
      <c r="B9508" s="276" t="s">
        <v>9456</v>
      </c>
      <c r="C9508" s="462" t="s">
        <v>27</v>
      </c>
      <c r="D9508" s="463">
        <v>54</v>
      </c>
    </row>
    <row r="9509" spans="1:4">
      <c r="A9509" s="462">
        <v>104428</v>
      </c>
      <c r="B9509" s="276" t="s">
        <v>9457</v>
      </c>
      <c r="C9509" s="462" t="s">
        <v>27</v>
      </c>
      <c r="D9509" s="463">
        <v>0</v>
      </c>
    </row>
    <row r="9510" spans="1:4">
      <c r="A9510" s="462">
        <v>104429</v>
      </c>
      <c r="B9510" s="276" t="s">
        <v>9458</v>
      </c>
      <c r="C9510" s="462" t="s">
        <v>44</v>
      </c>
      <c r="D9510" s="463">
        <v>0</v>
      </c>
    </row>
    <row r="9511" spans="1:4">
      <c r="A9511" s="462">
        <v>104430</v>
      </c>
      <c r="B9511" s="276" t="s">
        <v>9459</v>
      </c>
      <c r="C9511" s="462" t="s">
        <v>27</v>
      </c>
      <c r="D9511" s="463">
        <v>493.01</v>
      </c>
    </row>
    <row r="9512" spans="1:4">
      <c r="A9512" s="462">
        <v>104431</v>
      </c>
      <c r="B9512" s="276" t="s">
        <v>9460</v>
      </c>
      <c r="C9512" s="462" t="s">
        <v>27</v>
      </c>
      <c r="D9512" s="463">
        <v>0</v>
      </c>
    </row>
    <row r="9513" spans="1:4">
      <c r="A9513" s="462">
        <v>104433</v>
      </c>
      <c r="B9513" s="276" t="s">
        <v>9461</v>
      </c>
      <c r="C9513" s="462" t="s">
        <v>27</v>
      </c>
      <c r="D9513" s="463">
        <v>0</v>
      </c>
    </row>
    <row r="9514" spans="1:4">
      <c r="A9514" s="462">
        <v>104434</v>
      </c>
      <c r="B9514" s="276" t="s">
        <v>9462</v>
      </c>
      <c r="C9514" s="462" t="s">
        <v>27</v>
      </c>
      <c r="D9514" s="463">
        <v>0</v>
      </c>
    </row>
    <row r="9515" spans="1:4">
      <c r="A9515" s="462">
        <v>104435</v>
      </c>
      <c r="B9515" s="276" t="s">
        <v>9463</v>
      </c>
      <c r="C9515" s="462" t="s">
        <v>27</v>
      </c>
      <c r="D9515" s="463">
        <v>0</v>
      </c>
    </row>
    <row r="9516" spans="1:4">
      <c r="A9516" s="462">
        <v>104436</v>
      </c>
      <c r="B9516" s="276" t="s">
        <v>9464</v>
      </c>
      <c r="C9516" s="462" t="s">
        <v>27</v>
      </c>
      <c r="D9516" s="463">
        <v>0</v>
      </c>
    </row>
    <row r="9517" spans="1:4">
      <c r="A9517" s="462">
        <v>104437</v>
      </c>
      <c r="B9517" s="276" t="s">
        <v>9465</v>
      </c>
      <c r="C9517" s="462" t="s">
        <v>27</v>
      </c>
      <c r="D9517" s="463">
        <v>115000.01</v>
      </c>
    </row>
    <row r="9518" spans="1:4">
      <c r="A9518" s="462">
        <v>104438</v>
      </c>
      <c r="B9518" s="276" t="s">
        <v>9466</v>
      </c>
      <c r="C9518" s="462" t="s">
        <v>27</v>
      </c>
      <c r="D9518" s="463">
        <v>0</v>
      </c>
    </row>
    <row r="9519" spans="1:4">
      <c r="A9519" s="462">
        <v>104439</v>
      </c>
      <c r="B9519" s="276" t="s">
        <v>9467</v>
      </c>
      <c r="C9519" s="462" t="s">
        <v>27</v>
      </c>
      <c r="D9519" s="463">
        <v>0</v>
      </c>
    </row>
    <row r="9520" spans="1:4">
      <c r="A9520" s="462">
        <v>104440</v>
      </c>
      <c r="B9520" s="276" t="s">
        <v>9468</v>
      </c>
      <c r="C9520" s="462" t="s">
        <v>27</v>
      </c>
      <c r="D9520" s="463">
        <v>1039108</v>
      </c>
    </row>
    <row r="9521" spans="1:4">
      <c r="A9521" s="462">
        <v>104441</v>
      </c>
      <c r="B9521" s="276" t="s">
        <v>9469</v>
      </c>
      <c r="C9521" s="462" t="s">
        <v>27</v>
      </c>
      <c r="D9521" s="463">
        <v>0</v>
      </c>
    </row>
    <row r="9522" spans="1:4">
      <c r="A9522" s="462">
        <v>104442</v>
      </c>
      <c r="B9522" s="276" t="s">
        <v>9470</v>
      </c>
      <c r="C9522" s="462" t="s">
        <v>30</v>
      </c>
      <c r="D9522" s="463">
        <v>64641</v>
      </c>
    </row>
    <row r="9523" spans="1:4">
      <c r="A9523" s="462">
        <v>104443</v>
      </c>
      <c r="B9523" s="276" t="s">
        <v>9471</v>
      </c>
      <c r="C9523" s="462" t="s">
        <v>30</v>
      </c>
      <c r="D9523" s="463">
        <v>0</v>
      </c>
    </row>
    <row r="9524" spans="1:4">
      <c r="A9524" s="462">
        <v>104444</v>
      </c>
      <c r="B9524" s="276" t="s">
        <v>9472</v>
      </c>
      <c r="C9524" s="462" t="s">
        <v>27</v>
      </c>
      <c r="D9524" s="463">
        <v>0</v>
      </c>
    </row>
    <row r="9525" spans="1:4">
      <c r="A9525" s="462">
        <v>104445</v>
      </c>
      <c r="B9525" s="276" t="s">
        <v>9473</v>
      </c>
      <c r="C9525" s="462" t="s">
        <v>27</v>
      </c>
      <c r="D9525" s="463">
        <v>28314</v>
      </c>
    </row>
    <row r="9526" spans="1:4">
      <c r="A9526" s="462">
        <v>104446</v>
      </c>
      <c r="B9526" s="276" t="s">
        <v>9474</v>
      </c>
      <c r="C9526" s="462" t="s">
        <v>27</v>
      </c>
      <c r="D9526" s="463">
        <v>0</v>
      </c>
    </row>
    <row r="9527" spans="1:4">
      <c r="A9527" s="462">
        <v>104447</v>
      </c>
      <c r="B9527" s="276" t="s">
        <v>9475</v>
      </c>
      <c r="C9527" s="462" t="s">
        <v>27</v>
      </c>
      <c r="D9527" s="463">
        <v>0</v>
      </c>
    </row>
    <row r="9528" spans="1:4">
      <c r="A9528" s="462">
        <v>104448</v>
      </c>
      <c r="B9528" s="276" t="s">
        <v>9476</v>
      </c>
      <c r="C9528" s="462" t="s">
        <v>27</v>
      </c>
      <c r="D9528" s="463">
        <v>0</v>
      </c>
    </row>
    <row r="9529" spans="1:4">
      <c r="A9529" s="462">
        <v>104449</v>
      </c>
      <c r="B9529" s="276" t="s">
        <v>9477</v>
      </c>
      <c r="C9529" s="462" t="s">
        <v>27</v>
      </c>
      <c r="D9529" s="463">
        <v>44541</v>
      </c>
    </row>
    <row r="9530" spans="1:4">
      <c r="A9530" s="462">
        <v>104450</v>
      </c>
      <c r="B9530" s="276" t="s">
        <v>9478</v>
      </c>
      <c r="C9530" s="462" t="s">
        <v>27</v>
      </c>
      <c r="D9530" s="463">
        <v>451787</v>
      </c>
    </row>
    <row r="9531" spans="1:4">
      <c r="A9531" s="462">
        <v>104451</v>
      </c>
      <c r="B9531" s="276" t="s">
        <v>9479</v>
      </c>
      <c r="C9531" s="462" t="s">
        <v>27</v>
      </c>
      <c r="D9531" s="463">
        <v>0</v>
      </c>
    </row>
    <row r="9532" spans="1:4">
      <c r="A9532" s="462">
        <v>104452</v>
      </c>
      <c r="B9532" s="276" t="s">
        <v>9480</v>
      </c>
      <c r="C9532" s="462" t="s">
        <v>27</v>
      </c>
      <c r="D9532" s="463">
        <v>0</v>
      </c>
    </row>
    <row r="9533" spans="1:4">
      <c r="A9533" s="462">
        <v>104453</v>
      </c>
      <c r="B9533" s="276" t="s">
        <v>9481</v>
      </c>
      <c r="C9533" s="462" t="s">
        <v>148</v>
      </c>
      <c r="D9533" s="463">
        <v>167</v>
      </c>
    </row>
    <row r="9534" spans="1:4">
      <c r="A9534" s="462">
        <v>104454</v>
      </c>
      <c r="B9534" s="276" t="s">
        <v>9482</v>
      </c>
      <c r="C9534" s="462" t="s">
        <v>27</v>
      </c>
      <c r="D9534" s="463">
        <v>0</v>
      </c>
    </row>
    <row r="9535" spans="1:4">
      <c r="A9535" s="462">
        <v>104455</v>
      </c>
      <c r="B9535" s="276" t="s">
        <v>9483</v>
      </c>
      <c r="C9535" s="462" t="s">
        <v>27</v>
      </c>
      <c r="D9535" s="463">
        <v>4765331</v>
      </c>
    </row>
    <row r="9536" spans="1:4">
      <c r="A9536" s="462">
        <v>104456</v>
      </c>
      <c r="B9536" s="276" t="s">
        <v>9484</v>
      </c>
      <c r="C9536" s="462" t="s">
        <v>27</v>
      </c>
      <c r="D9536" s="463">
        <v>4235402</v>
      </c>
    </row>
    <row r="9537" spans="1:4">
      <c r="A9537" s="462">
        <v>104457</v>
      </c>
      <c r="B9537" s="276" t="s">
        <v>9485</v>
      </c>
      <c r="C9537" s="462" t="s">
        <v>27</v>
      </c>
      <c r="D9537" s="463">
        <v>3298568</v>
      </c>
    </row>
    <row r="9538" spans="1:4">
      <c r="A9538" s="462">
        <v>104458</v>
      </c>
      <c r="B9538" s="276" t="s">
        <v>9486</v>
      </c>
      <c r="C9538" s="462" t="s">
        <v>27</v>
      </c>
      <c r="D9538" s="463">
        <v>0</v>
      </c>
    </row>
    <row r="9539" spans="1:4">
      <c r="A9539" s="462">
        <v>104459</v>
      </c>
      <c r="B9539" s="276" t="s">
        <v>9487</v>
      </c>
      <c r="C9539" s="462" t="s">
        <v>27</v>
      </c>
      <c r="D9539" s="463">
        <v>0</v>
      </c>
    </row>
    <row r="9540" spans="1:4">
      <c r="A9540" s="462">
        <v>104460</v>
      </c>
      <c r="B9540" s="276" t="s">
        <v>9488</v>
      </c>
      <c r="C9540" s="462" t="s">
        <v>27</v>
      </c>
      <c r="D9540" s="463">
        <v>0</v>
      </c>
    </row>
    <row r="9541" spans="1:4">
      <c r="A9541" s="462">
        <v>104461</v>
      </c>
      <c r="B9541" s="276" t="s">
        <v>9489</v>
      </c>
      <c r="C9541" s="462" t="s">
        <v>27</v>
      </c>
      <c r="D9541" s="463">
        <v>4807494</v>
      </c>
    </row>
    <row r="9542" spans="1:4">
      <c r="A9542" s="462">
        <v>104462</v>
      </c>
      <c r="B9542" s="276" t="s">
        <v>9490</v>
      </c>
      <c r="C9542" s="462" t="s">
        <v>27</v>
      </c>
      <c r="D9542" s="463">
        <v>6933318</v>
      </c>
    </row>
    <row r="9543" spans="1:4">
      <c r="A9543" s="462">
        <v>104463</v>
      </c>
      <c r="B9543" s="276" t="s">
        <v>9491</v>
      </c>
      <c r="C9543" s="462" t="s">
        <v>27</v>
      </c>
      <c r="D9543" s="463">
        <v>5004512</v>
      </c>
    </row>
    <row r="9544" spans="1:4">
      <c r="A9544" s="462">
        <v>104464</v>
      </c>
      <c r="B9544" s="276" t="s">
        <v>9492</v>
      </c>
      <c r="C9544" s="462" t="s">
        <v>27</v>
      </c>
      <c r="D9544" s="463">
        <v>0</v>
      </c>
    </row>
    <row r="9545" spans="1:4">
      <c r="A9545" s="462">
        <v>104465</v>
      </c>
      <c r="B9545" s="276" t="s">
        <v>9493</v>
      </c>
      <c r="C9545" s="462" t="s">
        <v>27</v>
      </c>
      <c r="D9545" s="463">
        <v>5619761</v>
      </c>
    </row>
    <row r="9546" spans="1:4">
      <c r="A9546" s="462">
        <v>104466</v>
      </c>
      <c r="B9546" s="276" t="s">
        <v>9494</v>
      </c>
      <c r="C9546" s="462" t="s">
        <v>27</v>
      </c>
      <c r="D9546" s="463">
        <v>4042002</v>
      </c>
    </row>
    <row r="9547" spans="1:4">
      <c r="A9547" s="462">
        <v>104467</v>
      </c>
      <c r="B9547" s="276" t="s">
        <v>9495</v>
      </c>
      <c r="C9547" s="462" t="s">
        <v>27</v>
      </c>
      <c r="D9547" s="463">
        <v>827</v>
      </c>
    </row>
    <row r="9548" spans="1:4">
      <c r="A9548" s="462">
        <v>104468</v>
      </c>
      <c r="B9548" s="276" t="s">
        <v>9496</v>
      </c>
      <c r="C9548" s="462" t="s">
        <v>44</v>
      </c>
      <c r="D9548" s="463">
        <v>41323</v>
      </c>
    </row>
    <row r="9549" spans="1:4">
      <c r="A9549" s="462">
        <v>104470</v>
      </c>
      <c r="B9549" s="276" t="s">
        <v>9497</v>
      </c>
      <c r="C9549" s="462" t="s">
        <v>253</v>
      </c>
      <c r="D9549" s="463">
        <v>0</v>
      </c>
    </row>
    <row r="9550" spans="1:4">
      <c r="A9550" s="462">
        <v>104471</v>
      </c>
      <c r="B9550" s="276" t="s">
        <v>9498</v>
      </c>
      <c r="C9550" s="462" t="s">
        <v>253</v>
      </c>
      <c r="D9550" s="463">
        <v>0</v>
      </c>
    </row>
    <row r="9551" spans="1:4">
      <c r="A9551" s="462">
        <v>104472</v>
      </c>
      <c r="B9551" s="276" t="s">
        <v>9499</v>
      </c>
      <c r="C9551" s="462" t="s">
        <v>27</v>
      </c>
      <c r="D9551" s="463">
        <v>0</v>
      </c>
    </row>
    <row r="9552" spans="1:4">
      <c r="A9552" s="462">
        <v>104473</v>
      </c>
      <c r="B9552" s="276" t="s">
        <v>9500</v>
      </c>
      <c r="C9552" s="462" t="s">
        <v>27</v>
      </c>
      <c r="D9552" s="463">
        <v>258870.01</v>
      </c>
    </row>
    <row r="9553" spans="1:4">
      <c r="A9553" s="462">
        <v>104474</v>
      </c>
      <c r="B9553" s="276" t="s">
        <v>9501</v>
      </c>
      <c r="C9553" s="462" t="s">
        <v>27</v>
      </c>
      <c r="D9553" s="463">
        <v>0</v>
      </c>
    </row>
    <row r="9554" spans="1:4">
      <c r="A9554" s="462">
        <v>104475</v>
      </c>
      <c r="B9554" s="276" t="s">
        <v>9502</v>
      </c>
      <c r="C9554" s="462" t="s">
        <v>27</v>
      </c>
      <c r="D9554" s="463">
        <v>0</v>
      </c>
    </row>
    <row r="9555" spans="1:4">
      <c r="A9555" s="462">
        <v>104476</v>
      </c>
      <c r="B9555" s="276" t="s">
        <v>9503</v>
      </c>
      <c r="C9555" s="462" t="s">
        <v>27</v>
      </c>
      <c r="D9555" s="463">
        <v>0</v>
      </c>
    </row>
    <row r="9556" spans="1:4">
      <c r="A9556" s="462">
        <v>104477</v>
      </c>
      <c r="B9556" s="276" t="s">
        <v>9504</v>
      </c>
      <c r="C9556" s="462" t="s">
        <v>27</v>
      </c>
      <c r="D9556" s="463">
        <v>0</v>
      </c>
    </row>
    <row r="9557" spans="1:4">
      <c r="A9557" s="462">
        <v>104478</v>
      </c>
      <c r="B9557" s="276" t="s">
        <v>9505</v>
      </c>
      <c r="C9557" s="462" t="s">
        <v>27</v>
      </c>
      <c r="D9557" s="463">
        <v>1294</v>
      </c>
    </row>
    <row r="9558" spans="1:4">
      <c r="A9558" s="462">
        <v>104479</v>
      </c>
      <c r="B9558" s="276" t="s">
        <v>9506</v>
      </c>
      <c r="C9558" s="462" t="s">
        <v>27</v>
      </c>
      <c r="D9558" s="463">
        <v>0</v>
      </c>
    </row>
    <row r="9559" spans="1:4">
      <c r="A9559" s="462">
        <v>104481</v>
      </c>
      <c r="B9559" s="276" t="s">
        <v>9507</v>
      </c>
      <c r="C9559" s="462" t="s">
        <v>27</v>
      </c>
      <c r="D9559" s="463">
        <v>0</v>
      </c>
    </row>
    <row r="9560" spans="1:4">
      <c r="A9560" s="462">
        <v>104482</v>
      </c>
      <c r="B9560" s="276" t="s">
        <v>9508</v>
      </c>
      <c r="C9560" s="462" t="s">
        <v>27</v>
      </c>
      <c r="D9560" s="463">
        <v>0</v>
      </c>
    </row>
    <row r="9561" spans="1:4">
      <c r="A9561" s="462">
        <v>104483</v>
      </c>
      <c r="B9561" s="276" t="s">
        <v>9509</v>
      </c>
      <c r="C9561" s="462" t="s">
        <v>27</v>
      </c>
      <c r="D9561" s="463">
        <v>0</v>
      </c>
    </row>
    <row r="9562" spans="1:4">
      <c r="A9562" s="462">
        <v>104484</v>
      </c>
      <c r="B9562" s="276" t="s">
        <v>9510</v>
      </c>
      <c r="C9562" s="462" t="s">
        <v>30</v>
      </c>
      <c r="D9562" s="463">
        <v>0</v>
      </c>
    </row>
    <row r="9563" spans="1:4">
      <c r="A9563" s="462">
        <v>104485</v>
      </c>
      <c r="B9563" s="276" t="s">
        <v>9511</v>
      </c>
      <c r="C9563" s="462" t="s">
        <v>148</v>
      </c>
      <c r="D9563" s="463">
        <v>0</v>
      </c>
    </row>
    <row r="9564" spans="1:4">
      <c r="A9564" s="462">
        <v>104486</v>
      </c>
      <c r="B9564" s="276" t="s">
        <v>9512</v>
      </c>
      <c r="C9564" s="462" t="s">
        <v>27</v>
      </c>
      <c r="D9564" s="463">
        <v>0</v>
      </c>
    </row>
    <row r="9565" spans="1:4">
      <c r="A9565" s="462">
        <v>104487</v>
      </c>
      <c r="B9565" s="276" t="s">
        <v>9513</v>
      </c>
      <c r="C9565" s="462" t="s">
        <v>27</v>
      </c>
      <c r="D9565" s="463">
        <v>125688</v>
      </c>
    </row>
    <row r="9566" spans="1:4">
      <c r="A9566" s="462">
        <v>104488</v>
      </c>
      <c r="B9566" s="276" t="s">
        <v>9514</v>
      </c>
      <c r="C9566" s="462" t="s">
        <v>30</v>
      </c>
      <c r="D9566" s="463">
        <v>0</v>
      </c>
    </row>
    <row r="9567" spans="1:4">
      <c r="A9567" s="462">
        <v>104489</v>
      </c>
      <c r="B9567" s="276" t="s">
        <v>9515</v>
      </c>
      <c r="C9567" s="462" t="s">
        <v>27</v>
      </c>
      <c r="D9567" s="463">
        <v>0</v>
      </c>
    </row>
    <row r="9568" spans="1:4">
      <c r="A9568" s="462">
        <v>104490</v>
      </c>
      <c r="B9568" s="276" t="s">
        <v>9516</v>
      </c>
      <c r="C9568" s="462" t="s">
        <v>27</v>
      </c>
      <c r="D9568" s="463">
        <v>264036</v>
      </c>
    </row>
    <row r="9569" spans="1:4">
      <c r="A9569" s="462">
        <v>104491</v>
      </c>
      <c r="B9569" s="276" t="s">
        <v>9517</v>
      </c>
      <c r="C9569" s="462" t="s">
        <v>30</v>
      </c>
      <c r="D9569" s="463">
        <v>0</v>
      </c>
    </row>
    <row r="9570" spans="1:4">
      <c r="A9570" s="462">
        <v>104492</v>
      </c>
      <c r="B9570" s="276" t="s">
        <v>9518</v>
      </c>
      <c r="C9570" s="462" t="s">
        <v>30</v>
      </c>
      <c r="D9570" s="463">
        <v>0</v>
      </c>
    </row>
    <row r="9571" spans="1:4">
      <c r="A9571" s="462">
        <v>104493</v>
      </c>
      <c r="B9571" s="276" t="s">
        <v>9519</v>
      </c>
      <c r="C9571" s="462" t="s">
        <v>27</v>
      </c>
      <c r="D9571" s="463">
        <v>55580</v>
      </c>
    </row>
    <row r="9572" spans="1:4">
      <c r="A9572" s="462">
        <v>104494</v>
      </c>
      <c r="B9572" s="276" t="s">
        <v>9520</v>
      </c>
      <c r="C9572" s="462" t="s">
        <v>27</v>
      </c>
      <c r="D9572" s="463">
        <v>0</v>
      </c>
    </row>
    <row r="9573" spans="1:4">
      <c r="A9573" s="462">
        <v>104495</v>
      </c>
      <c r="B9573" s="276" t="s">
        <v>9521</v>
      </c>
      <c r="C9573" s="462" t="s">
        <v>89</v>
      </c>
      <c r="D9573" s="463">
        <v>357648.6</v>
      </c>
    </row>
    <row r="9574" spans="1:4">
      <c r="A9574" s="462">
        <v>104496</v>
      </c>
      <c r="B9574" s="276" t="s">
        <v>9522</v>
      </c>
      <c r="C9574" s="462" t="s">
        <v>27</v>
      </c>
      <c r="D9574" s="463">
        <v>9410</v>
      </c>
    </row>
    <row r="9575" spans="1:4">
      <c r="A9575" s="462">
        <v>104497</v>
      </c>
      <c r="B9575" s="276" t="s">
        <v>9523</v>
      </c>
      <c r="C9575" s="462" t="s">
        <v>44</v>
      </c>
      <c r="D9575" s="463">
        <v>38638</v>
      </c>
    </row>
    <row r="9576" spans="1:4">
      <c r="A9576" s="462">
        <v>104498</v>
      </c>
      <c r="B9576" s="276" t="s">
        <v>9524</v>
      </c>
      <c r="C9576" s="462" t="s">
        <v>27</v>
      </c>
      <c r="D9576" s="463">
        <v>0</v>
      </c>
    </row>
    <row r="9577" spans="1:4">
      <c r="A9577" s="462">
        <v>104500</v>
      </c>
      <c r="B9577" s="276" t="s">
        <v>9525</v>
      </c>
      <c r="C9577" s="462" t="s">
        <v>27</v>
      </c>
      <c r="D9577" s="463">
        <v>0</v>
      </c>
    </row>
    <row r="9578" spans="1:4">
      <c r="A9578" s="462">
        <v>104501</v>
      </c>
      <c r="B9578" s="276" t="s">
        <v>9526</v>
      </c>
      <c r="C9578" s="462" t="s">
        <v>27</v>
      </c>
      <c r="D9578" s="463">
        <v>47728</v>
      </c>
    </row>
    <row r="9579" spans="1:4">
      <c r="A9579" s="462">
        <v>104502</v>
      </c>
      <c r="B9579" s="276" t="s">
        <v>9527</v>
      </c>
      <c r="C9579" s="462" t="s">
        <v>27</v>
      </c>
      <c r="D9579" s="463">
        <v>43991</v>
      </c>
    </row>
    <row r="9580" spans="1:4">
      <c r="A9580" s="462">
        <v>104503</v>
      </c>
      <c r="B9580" s="276" t="s">
        <v>9528</v>
      </c>
      <c r="C9580" s="462" t="s">
        <v>27</v>
      </c>
      <c r="D9580" s="463">
        <v>349085</v>
      </c>
    </row>
    <row r="9581" spans="1:4">
      <c r="A9581" s="462">
        <v>104504</v>
      </c>
      <c r="B9581" s="276" t="s">
        <v>9529</v>
      </c>
      <c r="C9581" s="462" t="s">
        <v>27</v>
      </c>
      <c r="D9581" s="463">
        <v>515803</v>
      </c>
    </row>
    <row r="9582" spans="1:4">
      <c r="A9582" s="462">
        <v>104505</v>
      </c>
      <c r="B9582" s="276" t="s">
        <v>9530</v>
      </c>
      <c r="C9582" s="462" t="s">
        <v>32</v>
      </c>
      <c r="D9582" s="463">
        <v>0</v>
      </c>
    </row>
    <row r="9583" spans="1:4">
      <c r="A9583" s="462">
        <v>104506</v>
      </c>
      <c r="B9583" s="276" t="s">
        <v>9531</v>
      </c>
      <c r="C9583" s="462" t="s">
        <v>32</v>
      </c>
      <c r="D9583" s="463">
        <v>0</v>
      </c>
    </row>
    <row r="9584" spans="1:4">
      <c r="A9584" s="462">
        <v>104507</v>
      </c>
      <c r="B9584" s="276" t="s">
        <v>9532</v>
      </c>
      <c r="C9584" s="462" t="s">
        <v>32</v>
      </c>
      <c r="D9584" s="463">
        <v>0</v>
      </c>
    </row>
    <row r="9585" spans="1:4">
      <c r="A9585" s="462">
        <v>104508</v>
      </c>
      <c r="B9585" s="276" t="s">
        <v>9533</v>
      </c>
      <c r="C9585" s="462" t="s">
        <v>27</v>
      </c>
      <c r="D9585" s="463">
        <v>292524</v>
      </c>
    </row>
    <row r="9586" spans="1:4">
      <c r="A9586" s="462">
        <v>104509</v>
      </c>
      <c r="B9586" s="276" t="s">
        <v>9534</v>
      </c>
      <c r="C9586" s="462" t="s">
        <v>27</v>
      </c>
      <c r="D9586" s="463">
        <v>0</v>
      </c>
    </row>
    <row r="9587" spans="1:4">
      <c r="A9587" s="462">
        <v>104510</v>
      </c>
      <c r="B9587" s="276" t="s">
        <v>9535</v>
      </c>
      <c r="C9587" s="462" t="s">
        <v>27</v>
      </c>
      <c r="D9587" s="463">
        <v>0</v>
      </c>
    </row>
    <row r="9588" spans="1:4">
      <c r="A9588" s="462">
        <v>104511</v>
      </c>
      <c r="B9588" s="276" t="s">
        <v>9536</v>
      </c>
      <c r="C9588" s="462" t="s">
        <v>27</v>
      </c>
      <c r="D9588" s="463">
        <v>0</v>
      </c>
    </row>
    <row r="9589" spans="1:4">
      <c r="A9589" s="462">
        <v>104512</v>
      </c>
      <c r="B9589" s="276" t="s">
        <v>9537</v>
      </c>
      <c r="C9589" s="462" t="s">
        <v>30</v>
      </c>
      <c r="D9589" s="463">
        <v>0</v>
      </c>
    </row>
    <row r="9590" spans="1:4">
      <c r="A9590" s="462">
        <v>104513</v>
      </c>
      <c r="B9590" s="276" t="s">
        <v>9538</v>
      </c>
      <c r="C9590" s="462" t="s">
        <v>30</v>
      </c>
      <c r="D9590" s="463">
        <v>0</v>
      </c>
    </row>
    <row r="9591" spans="1:4">
      <c r="A9591" s="462">
        <v>104514</v>
      </c>
      <c r="B9591" s="276" t="s">
        <v>9539</v>
      </c>
      <c r="C9591" s="462" t="s">
        <v>27</v>
      </c>
      <c r="D9591" s="463">
        <v>0</v>
      </c>
    </row>
    <row r="9592" spans="1:4">
      <c r="A9592" s="462">
        <v>104515</v>
      </c>
      <c r="B9592" s="276" t="s">
        <v>9540</v>
      </c>
      <c r="C9592" s="462" t="s">
        <v>593</v>
      </c>
      <c r="D9592" s="463">
        <v>0</v>
      </c>
    </row>
    <row r="9593" spans="1:4">
      <c r="A9593" s="462">
        <v>104516</v>
      </c>
      <c r="B9593" s="276" t="s">
        <v>9541</v>
      </c>
      <c r="C9593" s="462" t="s">
        <v>27</v>
      </c>
      <c r="D9593" s="463">
        <v>6816.88</v>
      </c>
    </row>
    <row r="9594" spans="1:4">
      <c r="A9594" s="462">
        <v>104517</v>
      </c>
      <c r="B9594" s="276" t="s">
        <v>9542</v>
      </c>
      <c r="C9594" s="462" t="s">
        <v>27</v>
      </c>
      <c r="D9594" s="463">
        <v>699.01</v>
      </c>
    </row>
    <row r="9595" spans="1:4">
      <c r="A9595" s="462">
        <v>104518</v>
      </c>
      <c r="B9595" s="276" t="s">
        <v>9543</v>
      </c>
      <c r="C9595" s="462" t="s">
        <v>27</v>
      </c>
      <c r="D9595" s="463">
        <v>225025.19</v>
      </c>
    </row>
    <row r="9596" spans="1:4">
      <c r="A9596" s="462">
        <v>104519</v>
      </c>
      <c r="B9596" s="276" t="s">
        <v>9544</v>
      </c>
      <c r="C9596" s="462" t="s">
        <v>27</v>
      </c>
      <c r="D9596" s="463">
        <v>258255.66</v>
      </c>
    </row>
    <row r="9597" spans="1:4">
      <c r="A9597" s="462">
        <v>104520</v>
      </c>
      <c r="B9597" s="276" t="s">
        <v>9545</v>
      </c>
      <c r="C9597" s="462" t="s">
        <v>27</v>
      </c>
      <c r="D9597" s="463">
        <v>0</v>
      </c>
    </row>
    <row r="9598" spans="1:4">
      <c r="A9598" s="462">
        <v>104521</v>
      </c>
      <c r="B9598" s="276" t="s">
        <v>9546</v>
      </c>
      <c r="C9598" s="462" t="s">
        <v>27</v>
      </c>
      <c r="D9598" s="463">
        <v>329808</v>
      </c>
    </row>
    <row r="9599" spans="1:4">
      <c r="A9599" s="462">
        <v>104522</v>
      </c>
      <c r="B9599" s="276" t="s">
        <v>9547</v>
      </c>
      <c r="C9599" s="462" t="s">
        <v>27</v>
      </c>
      <c r="D9599" s="463">
        <v>214606.8</v>
      </c>
    </row>
    <row r="9600" spans="1:4">
      <c r="A9600" s="462">
        <v>104524</v>
      </c>
      <c r="B9600" s="276" t="s">
        <v>9548</v>
      </c>
      <c r="C9600" s="462" t="s">
        <v>27</v>
      </c>
      <c r="D9600" s="463">
        <v>0</v>
      </c>
    </row>
    <row r="9601" spans="1:4">
      <c r="A9601" s="462">
        <v>104525</v>
      </c>
      <c r="B9601" s="276" t="s">
        <v>9549</v>
      </c>
      <c r="C9601" s="462" t="s">
        <v>27</v>
      </c>
      <c r="D9601" s="463">
        <v>121418.07</v>
      </c>
    </row>
    <row r="9602" spans="1:4">
      <c r="A9602" s="462">
        <v>104526</v>
      </c>
      <c r="B9602" s="276" t="s">
        <v>9550</v>
      </c>
      <c r="C9602" s="462" t="s">
        <v>27</v>
      </c>
      <c r="D9602" s="463">
        <v>17455</v>
      </c>
    </row>
    <row r="9603" spans="1:4">
      <c r="A9603" s="462">
        <v>104527</v>
      </c>
      <c r="B9603" s="276" t="s">
        <v>9551</v>
      </c>
      <c r="C9603" s="462" t="s">
        <v>27</v>
      </c>
      <c r="D9603" s="463">
        <v>16260.37</v>
      </c>
    </row>
    <row r="9604" spans="1:4">
      <c r="A9604" s="462">
        <v>104528</v>
      </c>
      <c r="B9604" s="276" t="s">
        <v>9552</v>
      </c>
      <c r="C9604" s="462" t="s">
        <v>27</v>
      </c>
      <c r="D9604" s="463">
        <v>0</v>
      </c>
    </row>
    <row r="9605" spans="1:4">
      <c r="A9605" s="462">
        <v>104529</v>
      </c>
      <c r="B9605" s="276" t="s">
        <v>9553</v>
      </c>
      <c r="C9605" s="462" t="s">
        <v>27</v>
      </c>
      <c r="D9605" s="463">
        <v>0</v>
      </c>
    </row>
    <row r="9606" spans="1:4">
      <c r="A9606" s="462">
        <v>104530</v>
      </c>
      <c r="B9606" s="276" t="s">
        <v>9554</v>
      </c>
      <c r="C9606" s="462" t="s">
        <v>30</v>
      </c>
      <c r="D9606" s="463">
        <v>0</v>
      </c>
    </row>
    <row r="9607" spans="1:4">
      <c r="A9607" s="462">
        <v>104531</v>
      </c>
      <c r="B9607" s="276" t="s">
        <v>9555</v>
      </c>
      <c r="C9607" s="462" t="s">
        <v>27</v>
      </c>
      <c r="D9607" s="463">
        <v>0</v>
      </c>
    </row>
    <row r="9608" spans="1:4">
      <c r="A9608" s="462">
        <v>104532</v>
      </c>
      <c r="B9608" s="276" t="s">
        <v>9556</v>
      </c>
      <c r="C9608" s="462" t="s">
        <v>476</v>
      </c>
      <c r="D9608" s="463">
        <v>7713.21</v>
      </c>
    </row>
    <row r="9609" spans="1:4">
      <c r="A9609" s="462">
        <v>104533</v>
      </c>
      <c r="B9609" s="276" t="s">
        <v>9557</v>
      </c>
      <c r="C9609" s="462" t="s">
        <v>27</v>
      </c>
      <c r="D9609" s="463">
        <v>0</v>
      </c>
    </row>
    <row r="9610" spans="1:4">
      <c r="A9610" s="462">
        <v>104534</v>
      </c>
      <c r="B9610" s="276" t="s">
        <v>9558</v>
      </c>
      <c r="C9610" s="462" t="s">
        <v>30</v>
      </c>
      <c r="D9610" s="463">
        <v>0</v>
      </c>
    </row>
    <row r="9611" spans="1:4">
      <c r="A9611" s="462">
        <v>104535</v>
      </c>
      <c r="B9611" s="276" t="s">
        <v>9559</v>
      </c>
      <c r="C9611" s="462" t="s">
        <v>30</v>
      </c>
      <c r="D9611" s="463">
        <v>47200.01</v>
      </c>
    </row>
    <row r="9612" spans="1:4">
      <c r="A9612" s="462">
        <v>104536</v>
      </c>
      <c r="B9612" s="276" t="s">
        <v>9560</v>
      </c>
      <c r="C9612" s="462" t="s">
        <v>30</v>
      </c>
      <c r="D9612" s="463">
        <v>0</v>
      </c>
    </row>
    <row r="9613" spans="1:4">
      <c r="A9613" s="462">
        <v>104537</v>
      </c>
      <c r="B9613" s="276" t="s">
        <v>9561</v>
      </c>
      <c r="C9613" s="462" t="s">
        <v>27</v>
      </c>
      <c r="D9613" s="463">
        <v>0</v>
      </c>
    </row>
    <row r="9614" spans="1:4">
      <c r="A9614" s="462">
        <v>104538</v>
      </c>
      <c r="B9614" s="276" t="s">
        <v>9562</v>
      </c>
      <c r="C9614" s="462" t="s">
        <v>27</v>
      </c>
      <c r="D9614" s="463">
        <v>20813</v>
      </c>
    </row>
    <row r="9615" spans="1:4">
      <c r="A9615" s="462">
        <v>104539</v>
      </c>
      <c r="B9615" s="276" t="s">
        <v>9563</v>
      </c>
      <c r="C9615" s="462" t="s">
        <v>44</v>
      </c>
      <c r="D9615" s="463">
        <v>0</v>
      </c>
    </row>
    <row r="9616" spans="1:4">
      <c r="A9616" s="462">
        <v>104540</v>
      </c>
      <c r="B9616" s="276" t="s">
        <v>9564</v>
      </c>
      <c r="C9616" s="462" t="s">
        <v>27</v>
      </c>
      <c r="D9616" s="463">
        <v>213548</v>
      </c>
    </row>
    <row r="9617" spans="1:4">
      <c r="A9617" s="462">
        <v>104541</v>
      </c>
      <c r="B9617" s="276" t="s">
        <v>9565</v>
      </c>
      <c r="C9617" s="462" t="s">
        <v>27</v>
      </c>
      <c r="D9617" s="463">
        <v>22783.54</v>
      </c>
    </row>
    <row r="9618" spans="1:4">
      <c r="A9618" s="462">
        <v>104542</v>
      </c>
      <c r="B9618" s="276" t="s">
        <v>9566</v>
      </c>
      <c r="C9618" s="462" t="s">
        <v>27</v>
      </c>
      <c r="D9618" s="463">
        <v>800</v>
      </c>
    </row>
    <row r="9619" spans="1:4">
      <c r="A9619" s="462">
        <v>104543</v>
      </c>
      <c r="B9619" s="276" t="s">
        <v>9567</v>
      </c>
      <c r="C9619" s="462" t="s">
        <v>30</v>
      </c>
      <c r="D9619" s="463">
        <v>17976</v>
      </c>
    </row>
    <row r="9620" spans="1:4">
      <c r="A9620" s="462">
        <v>104544</v>
      </c>
      <c r="B9620" s="276" t="s">
        <v>9568</v>
      </c>
      <c r="C9620" s="462" t="s">
        <v>30</v>
      </c>
      <c r="D9620" s="463">
        <v>0</v>
      </c>
    </row>
    <row r="9621" spans="1:4">
      <c r="A9621" s="462">
        <v>104545</v>
      </c>
      <c r="B9621" s="276" t="s">
        <v>9569</v>
      </c>
      <c r="C9621" s="462" t="s">
        <v>27</v>
      </c>
      <c r="D9621" s="463">
        <v>3650</v>
      </c>
    </row>
    <row r="9622" spans="1:4">
      <c r="A9622" s="462">
        <v>104546</v>
      </c>
      <c r="B9622" s="276" t="s">
        <v>9570</v>
      </c>
      <c r="C9622" s="462" t="s">
        <v>30</v>
      </c>
      <c r="D9622" s="463">
        <v>2041.24</v>
      </c>
    </row>
    <row r="9623" spans="1:4">
      <c r="A9623" s="462">
        <v>104547</v>
      </c>
      <c r="B9623" s="276" t="s">
        <v>9571</v>
      </c>
      <c r="C9623" s="462" t="s">
        <v>27</v>
      </c>
      <c r="D9623" s="463">
        <v>383.28</v>
      </c>
    </row>
    <row r="9624" spans="1:4">
      <c r="A9624" s="462">
        <v>104548</v>
      </c>
      <c r="B9624" s="276" t="s">
        <v>9572</v>
      </c>
      <c r="C9624" s="462" t="s">
        <v>27</v>
      </c>
      <c r="D9624" s="463">
        <v>0</v>
      </c>
    </row>
    <row r="9625" spans="1:4">
      <c r="A9625" s="462">
        <v>104549</v>
      </c>
      <c r="B9625" s="276" t="s">
        <v>9573</v>
      </c>
      <c r="C9625" s="462" t="s">
        <v>27</v>
      </c>
      <c r="D9625" s="463">
        <v>23773</v>
      </c>
    </row>
    <row r="9626" spans="1:4">
      <c r="A9626" s="462">
        <v>104550</v>
      </c>
      <c r="B9626" s="276" t="s">
        <v>9574</v>
      </c>
      <c r="C9626" s="462" t="s">
        <v>27</v>
      </c>
      <c r="D9626" s="463">
        <v>0</v>
      </c>
    </row>
    <row r="9627" spans="1:4">
      <c r="A9627" s="462">
        <v>104551</v>
      </c>
      <c r="B9627" s="276" t="s">
        <v>9575</v>
      </c>
      <c r="C9627" s="462" t="s">
        <v>27</v>
      </c>
      <c r="D9627" s="463">
        <v>0</v>
      </c>
    </row>
    <row r="9628" spans="1:4">
      <c r="A9628" s="462">
        <v>104552</v>
      </c>
      <c r="B9628" s="276" t="s">
        <v>9576</v>
      </c>
      <c r="C9628" s="462" t="s">
        <v>27</v>
      </c>
      <c r="D9628" s="463">
        <v>0</v>
      </c>
    </row>
    <row r="9629" spans="1:4">
      <c r="A9629" s="462">
        <v>104553</v>
      </c>
      <c r="B9629" s="276" t="s">
        <v>9577</v>
      </c>
      <c r="C9629" s="462" t="s">
        <v>253</v>
      </c>
      <c r="D9629" s="463">
        <v>0</v>
      </c>
    </row>
    <row r="9630" spans="1:4">
      <c r="A9630" s="462">
        <v>104554</v>
      </c>
      <c r="B9630" s="276" t="s">
        <v>9578</v>
      </c>
      <c r="C9630" s="462" t="s">
        <v>30</v>
      </c>
      <c r="D9630" s="463">
        <v>0</v>
      </c>
    </row>
    <row r="9631" spans="1:4">
      <c r="A9631" s="462">
        <v>104555</v>
      </c>
      <c r="B9631" s="276" t="s">
        <v>9579</v>
      </c>
      <c r="C9631" s="462" t="s">
        <v>148</v>
      </c>
      <c r="D9631" s="463">
        <v>103807.07</v>
      </c>
    </row>
    <row r="9632" spans="1:4">
      <c r="A9632" s="462">
        <v>104556</v>
      </c>
      <c r="B9632" s="276" t="s">
        <v>9580</v>
      </c>
      <c r="C9632" s="462" t="s">
        <v>27</v>
      </c>
      <c r="D9632" s="463">
        <v>0</v>
      </c>
    </row>
    <row r="9633" spans="1:4">
      <c r="A9633" s="462">
        <v>104557</v>
      </c>
      <c r="B9633" s="276" t="s">
        <v>9581</v>
      </c>
      <c r="C9633" s="462" t="s">
        <v>27</v>
      </c>
      <c r="D9633" s="463">
        <v>0</v>
      </c>
    </row>
    <row r="9634" spans="1:4">
      <c r="A9634" s="462">
        <v>104558</v>
      </c>
      <c r="B9634" s="276" t="s">
        <v>9582</v>
      </c>
      <c r="C9634" s="462" t="s">
        <v>27</v>
      </c>
      <c r="D9634" s="463">
        <v>0</v>
      </c>
    </row>
    <row r="9635" spans="1:4">
      <c r="A9635" s="462">
        <v>104559</v>
      </c>
      <c r="B9635" s="276" t="s">
        <v>9583</v>
      </c>
      <c r="C9635" s="462" t="s">
        <v>27</v>
      </c>
      <c r="D9635" s="463">
        <v>81284</v>
      </c>
    </row>
    <row r="9636" spans="1:4">
      <c r="A9636" s="462">
        <v>104561</v>
      </c>
      <c r="B9636" s="276" t="s">
        <v>9584</v>
      </c>
      <c r="C9636" s="462" t="s">
        <v>253</v>
      </c>
      <c r="D9636" s="463">
        <v>195914.3</v>
      </c>
    </row>
    <row r="9637" spans="1:4">
      <c r="A9637" s="462">
        <v>104562</v>
      </c>
      <c r="B9637" s="276" t="s">
        <v>9585</v>
      </c>
      <c r="C9637" s="462" t="s">
        <v>253</v>
      </c>
      <c r="D9637" s="463">
        <v>406413</v>
      </c>
    </row>
    <row r="9638" spans="1:4">
      <c r="A9638" s="462">
        <v>104563</v>
      </c>
      <c r="B9638" s="276" t="s">
        <v>9586</v>
      </c>
      <c r="C9638" s="462" t="s">
        <v>253</v>
      </c>
      <c r="D9638" s="463">
        <v>74809</v>
      </c>
    </row>
    <row r="9639" spans="1:4">
      <c r="A9639" s="462">
        <v>104564</v>
      </c>
      <c r="B9639" s="276" t="s">
        <v>9587</v>
      </c>
      <c r="C9639" s="462" t="s">
        <v>30</v>
      </c>
      <c r="D9639" s="463">
        <v>2905</v>
      </c>
    </row>
    <row r="9640" spans="1:4">
      <c r="A9640" s="462">
        <v>104565</v>
      </c>
      <c r="B9640" s="276" t="s">
        <v>9588</v>
      </c>
      <c r="C9640" s="462" t="s">
        <v>27</v>
      </c>
      <c r="D9640" s="463">
        <v>643</v>
      </c>
    </row>
    <row r="9641" spans="1:4">
      <c r="A9641" s="462">
        <v>104566</v>
      </c>
      <c r="B9641" s="276" t="s">
        <v>9589</v>
      </c>
      <c r="C9641" s="462" t="s">
        <v>27</v>
      </c>
      <c r="D9641" s="463">
        <v>0</v>
      </c>
    </row>
    <row r="9642" spans="1:4">
      <c r="A9642" s="462">
        <v>104567</v>
      </c>
      <c r="B9642" s="276" t="s">
        <v>9590</v>
      </c>
      <c r="C9642" s="462" t="s">
        <v>27</v>
      </c>
      <c r="D9642" s="463">
        <v>0</v>
      </c>
    </row>
    <row r="9643" spans="1:4">
      <c r="A9643" s="462">
        <v>104568</v>
      </c>
      <c r="B9643" s="276" t="s">
        <v>4067</v>
      </c>
      <c r="C9643" s="462" t="s">
        <v>27</v>
      </c>
      <c r="D9643" s="463">
        <v>0</v>
      </c>
    </row>
    <row r="9644" spans="1:4">
      <c r="A9644" s="462">
        <v>104569</v>
      </c>
      <c r="B9644" s="276" t="s">
        <v>4068</v>
      </c>
      <c r="C9644" s="462" t="s">
        <v>27</v>
      </c>
      <c r="D9644" s="463">
        <v>0</v>
      </c>
    </row>
    <row r="9645" spans="1:4">
      <c r="A9645" s="462">
        <v>104570</v>
      </c>
      <c r="B9645" s="276" t="s">
        <v>9591</v>
      </c>
      <c r="C9645" s="462" t="s">
        <v>27</v>
      </c>
      <c r="D9645" s="463">
        <v>0</v>
      </c>
    </row>
    <row r="9646" spans="1:4">
      <c r="A9646" s="462">
        <v>104571</v>
      </c>
      <c r="B9646" s="276" t="s">
        <v>9592</v>
      </c>
      <c r="C9646" s="462" t="s">
        <v>27</v>
      </c>
      <c r="D9646" s="463">
        <v>15563.69</v>
      </c>
    </row>
    <row r="9647" spans="1:4">
      <c r="A9647" s="462">
        <v>104572</v>
      </c>
      <c r="B9647" s="276" t="s">
        <v>9593</v>
      </c>
      <c r="C9647" s="462" t="s">
        <v>1122</v>
      </c>
      <c r="D9647" s="463">
        <v>117022</v>
      </c>
    </row>
    <row r="9648" spans="1:4">
      <c r="A9648" s="462">
        <v>104573</v>
      </c>
      <c r="B9648" s="276" t="s">
        <v>9594</v>
      </c>
      <c r="C9648" s="462" t="s">
        <v>1122</v>
      </c>
      <c r="D9648" s="463">
        <v>201206</v>
      </c>
    </row>
    <row r="9649" spans="1:4">
      <c r="A9649" s="462">
        <v>104574</v>
      </c>
      <c r="B9649" s="276" t="s">
        <v>9595</v>
      </c>
      <c r="C9649" s="462" t="s">
        <v>27</v>
      </c>
      <c r="D9649" s="463">
        <v>27349</v>
      </c>
    </row>
    <row r="9650" spans="1:4">
      <c r="A9650" s="462">
        <v>104575</v>
      </c>
      <c r="B9650" s="276" t="s">
        <v>9596</v>
      </c>
      <c r="C9650" s="462" t="s">
        <v>27</v>
      </c>
      <c r="D9650" s="463">
        <v>0</v>
      </c>
    </row>
    <row r="9651" spans="1:4">
      <c r="A9651" s="462">
        <v>104576</v>
      </c>
      <c r="B9651" s="276" t="s">
        <v>9597</v>
      </c>
      <c r="C9651" s="462" t="s">
        <v>27</v>
      </c>
      <c r="D9651" s="463">
        <v>0</v>
      </c>
    </row>
    <row r="9652" spans="1:4">
      <c r="A9652" s="462">
        <v>104577</v>
      </c>
      <c r="B9652" s="276" t="s">
        <v>820</v>
      </c>
      <c r="C9652" s="462" t="s">
        <v>30</v>
      </c>
      <c r="D9652" s="463">
        <v>0</v>
      </c>
    </row>
    <row r="9653" spans="1:4">
      <c r="A9653" s="462">
        <v>104578</v>
      </c>
      <c r="B9653" s="276" t="s">
        <v>9598</v>
      </c>
      <c r="C9653" s="462" t="s">
        <v>27</v>
      </c>
      <c r="D9653" s="463">
        <v>0</v>
      </c>
    </row>
    <row r="9654" spans="1:4">
      <c r="A9654" s="462">
        <v>104579</v>
      </c>
      <c r="B9654" s="276" t="s">
        <v>9599</v>
      </c>
      <c r="C9654" s="462" t="s">
        <v>27</v>
      </c>
      <c r="D9654" s="463">
        <v>0</v>
      </c>
    </row>
    <row r="9655" spans="1:4">
      <c r="A9655" s="462">
        <v>104580</v>
      </c>
      <c r="B9655" s="276" t="s">
        <v>9600</v>
      </c>
      <c r="C9655" s="462" t="s">
        <v>27</v>
      </c>
      <c r="D9655" s="463">
        <v>0</v>
      </c>
    </row>
    <row r="9656" spans="1:4">
      <c r="A9656" s="462">
        <v>104581</v>
      </c>
      <c r="B9656" s="276" t="s">
        <v>9601</v>
      </c>
      <c r="C9656" s="462" t="s">
        <v>30</v>
      </c>
      <c r="D9656" s="463">
        <v>0</v>
      </c>
    </row>
    <row r="9657" spans="1:4">
      <c r="A9657" s="462">
        <v>104582</v>
      </c>
      <c r="B9657" s="276" t="s">
        <v>9602</v>
      </c>
      <c r="C9657" s="462" t="s">
        <v>32</v>
      </c>
      <c r="D9657" s="463">
        <v>418</v>
      </c>
    </row>
    <row r="9658" spans="1:4">
      <c r="A9658" s="462">
        <v>104583</v>
      </c>
      <c r="B9658" s="276" t="s">
        <v>9603</v>
      </c>
      <c r="C9658" s="462" t="s">
        <v>27</v>
      </c>
      <c r="D9658" s="463">
        <v>0</v>
      </c>
    </row>
    <row r="9659" spans="1:4">
      <c r="A9659" s="462">
        <v>104584</v>
      </c>
      <c r="B9659" s="276" t="s">
        <v>9604</v>
      </c>
      <c r="C9659" s="462" t="s">
        <v>27</v>
      </c>
      <c r="D9659" s="463">
        <v>0</v>
      </c>
    </row>
    <row r="9660" spans="1:4">
      <c r="A9660" s="462">
        <v>104585</v>
      </c>
      <c r="B9660" s="276" t="s">
        <v>9605</v>
      </c>
      <c r="C9660" s="462" t="s">
        <v>27</v>
      </c>
      <c r="D9660" s="463">
        <v>710</v>
      </c>
    </row>
    <row r="9661" spans="1:4">
      <c r="A9661" s="462">
        <v>104586</v>
      </c>
      <c r="B9661" s="276" t="s">
        <v>9606</v>
      </c>
      <c r="C9661" s="462" t="s">
        <v>27</v>
      </c>
      <c r="D9661" s="463">
        <v>0</v>
      </c>
    </row>
    <row r="9662" spans="1:4">
      <c r="A9662" s="462">
        <v>104587</v>
      </c>
      <c r="B9662" s="276" t="s">
        <v>9607</v>
      </c>
      <c r="C9662" s="462" t="s">
        <v>44</v>
      </c>
      <c r="D9662" s="463">
        <v>39167</v>
      </c>
    </row>
    <row r="9663" spans="1:4">
      <c r="A9663" s="462">
        <v>104588</v>
      </c>
      <c r="B9663" s="276" t="s">
        <v>9608</v>
      </c>
      <c r="C9663" s="462" t="s">
        <v>27</v>
      </c>
      <c r="D9663" s="463">
        <v>0</v>
      </c>
    </row>
    <row r="9664" spans="1:4">
      <c r="A9664" s="462">
        <v>104589</v>
      </c>
      <c r="B9664" s="276" t="s">
        <v>9609</v>
      </c>
      <c r="C9664" s="462" t="s">
        <v>27</v>
      </c>
      <c r="D9664" s="463">
        <v>0</v>
      </c>
    </row>
    <row r="9665" spans="1:4">
      <c r="A9665" s="462">
        <v>104590</v>
      </c>
      <c r="B9665" s="276" t="s">
        <v>9610</v>
      </c>
      <c r="C9665" s="462" t="s">
        <v>27</v>
      </c>
      <c r="D9665" s="463">
        <v>0</v>
      </c>
    </row>
    <row r="9666" spans="1:4">
      <c r="A9666" s="462">
        <v>104591</v>
      </c>
      <c r="B9666" s="276" t="s">
        <v>9611</v>
      </c>
      <c r="C9666" s="462" t="s">
        <v>44</v>
      </c>
      <c r="D9666" s="463">
        <v>73713</v>
      </c>
    </row>
    <row r="9667" spans="1:4">
      <c r="A9667" s="462">
        <v>104592</v>
      </c>
      <c r="B9667" s="276" t="s">
        <v>9612</v>
      </c>
      <c r="C9667" s="462" t="s">
        <v>44</v>
      </c>
      <c r="D9667" s="463">
        <v>0</v>
      </c>
    </row>
    <row r="9668" spans="1:4">
      <c r="A9668" s="462">
        <v>104593</v>
      </c>
      <c r="B9668" s="276" t="s">
        <v>9613</v>
      </c>
      <c r="C9668" s="462" t="s">
        <v>30</v>
      </c>
      <c r="D9668" s="463">
        <v>0</v>
      </c>
    </row>
    <row r="9669" spans="1:4">
      <c r="A9669" s="462">
        <v>104594</v>
      </c>
      <c r="B9669" s="276" t="s">
        <v>9614</v>
      </c>
      <c r="C9669" s="462" t="s">
        <v>30</v>
      </c>
      <c r="D9669" s="463">
        <v>0</v>
      </c>
    </row>
    <row r="9670" spans="1:4">
      <c r="A9670" s="462">
        <v>104595</v>
      </c>
      <c r="B9670" s="276" t="s">
        <v>9615</v>
      </c>
      <c r="C9670" s="462" t="s">
        <v>32</v>
      </c>
      <c r="D9670" s="463">
        <v>0</v>
      </c>
    </row>
    <row r="9671" spans="1:4">
      <c r="A9671" s="462">
        <v>104596</v>
      </c>
      <c r="B9671" s="276" t="s">
        <v>9616</v>
      </c>
      <c r="C9671" s="462" t="s">
        <v>27</v>
      </c>
      <c r="D9671" s="463">
        <v>56046.39</v>
      </c>
    </row>
    <row r="9672" spans="1:4">
      <c r="A9672" s="462">
        <v>104597</v>
      </c>
      <c r="B9672" s="276" t="s">
        <v>9617</v>
      </c>
      <c r="C9672" s="462" t="s">
        <v>32</v>
      </c>
      <c r="D9672" s="463">
        <v>47523</v>
      </c>
    </row>
    <row r="9673" spans="1:4">
      <c r="A9673" s="462">
        <v>104598</v>
      </c>
      <c r="B9673" s="276" t="s">
        <v>9618</v>
      </c>
      <c r="C9673" s="462" t="s">
        <v>30</v>
      </c>
      <c r="D9673" s="463">
        <v>0</v>
      </c>
    </row>
    <row r="9674" spans="1:4">
      <c r="A9674" s="462">
        <v>104599</v>
      </c>
      <c r="B9674" s="276" t="s">
        <v>9619</v>
      </c>
      <c r="C9674" s="462" t="s">
        <v>27</v>
      </c>
      <c r="D9674" s="463">
        <v>18675</v>
      </c>
    </row>
    <row r="9675" spans="1:4">
      <c r="A9675" s="462">
        <v>104600</v>
      </c>
      <c r="B9675" s="276" t="s">
        <v>9620</v>
      </c>
      <c r="C9675" s="462" t="s">
        <v>27</v>
      </c>
      <c r="D9675" s="463">
        <v>0</v>
      </c>
    </row>
    <row r="9676" spans="1:4">
      <c r="A9676" s="462">
        <v>104601</v>
      </c>
      <c r="B9676" s="276" t="s">
        <v>9621</v>
      </c>
      <c r="C9676" s="462" t="s">
        <v>27</v>
      </c>
      <c r="D9676" s="463">
        <v>0</v>
      </c>
    </row>
    <row r="9677" spans="1:4">
      <c r="A9677" s="462">
        <v>104602</v>
      </c>
      <c r="B9677" s="276" t="s">
        <v>9622</v>
      </c>
      <c r="C9677" s="462" t="s">
        <v>27</v>
      </c>
      <c r="D9677" s="463">
        <v>0</v>
      </c>
    </row>
    <row r="9678" spans="1:4">
      <c r="A9678" s="462">
        <v>104603</v>
      </c>
      <c r="B9678" s="276" t="s">
        <v>9623</v>
      </c>
      <c r="C9678" s="462" t="s">
        <v>27</v>
      </c>
      <c r="D9678" s="463">
        <v>80716</v>
      </c>
    </row>
    <row r="9679" spans="1:4">
      <c r="A9679" s="462">
        <v>104604</v>
      </c>
      <c r="B9679" s="276" t="s">
        <v>9624</v>
      </c>
      <c r="C9679" s="462" t="s">
        <v>27</v>
      </c>
      <c r="D9679" s="463">
        <v>12657.15</v>
      </c>
    </row>
    <row r="9680" spans="1:4">
      <c r="A9680" s="462">
        <v>104605</v>
      </c>
      <c r="B9680" s="276" t="s">
        <v>9625</v>
      </c>
      <c r="C9680" s="462" t="s">
        <v>44</v>
      </c>
      <c r="D9680" s="463">
        <v>0</v>
      </c>
    </row>
    <row r="9681" spans="1:4">
      <c r="A9681" s="462">
        <v>104606</v>
      </c>
      <c r="B9681" s="276" t="s">
        <v>9626</v>
      </c>
      <c r="C9681" s="462" t="s">
        <v>253</v>
      </c>
      <c r="D9681" s="463">
        <v>0</v>
      </c>
    </row>
    <row r="9682" spans="1:4">
      <c r="A9682" s="462">
        <v>104607</v>
      </c>
      <c r="B9682" s="276" t="s">
        <v>9627</v>
      </c>
      <c r="C9682" s="462" t="s">
        <v>27</v>
      </c>
      <c r="D9682" s="463">
        <v>0</v>
      </c>
    </row>
    <row r="9683" spans="1:4">
      <c r="A9683" s="462">
        <v>104608</v>
      </c>
      <c r="B9683" s="276" t="s">
        <v>9628</v>
      </c>
      <c r="C9683" s="462" t="s">
        <v>148</v>
      </c>
      <c r="D9683" s="463">
        <v>0</v>
      </c>
    </row>
    <row r="9684" spans="1:4">
      <c r="A9684" s="462">
        <v>104609</v>
      </c>
      <c r="B9684" s="276" t="s">
        <v>9629</v>
      </c>
      <c r="C9684" s="462" t="s">
        <v>30</v>
      </c>
      <c r="D9684" s="463">
        <v>0</v>
      </c>
    </row>
    <row r="9685" spans="1:4">
      <c r="A9685" s="462">
        <v>104610</v>
      </c>
      <c r="B9685" s="276" t="s">
        <v>9630</v>
      </c>
      <c r="C9685" s="462" t="s">
        <v>30</v>
      </c>
      <c r="D9685" s="463">
        <v>0</v>
      </c>
    </row>
    <row r="9686" spans="1:4">
      <c r="A9686" s="462">
        <v>104611</v>
      </c>
      <c r="B9686" s="276" t="s">
        <v>9631</v>
      </c>
      <c r="C9686" s="462" t="s">
        <v>27</v>
      </c>
      <c r="D9686" s="463">
        <v>0</v>
      </c>
    </row>
    <row r="9687" spans="1:4">
      <c r="A9687" s="462">
        <v>104612</v>
      </c>
      <c r="B9687" s="276" t="s">
        <v>9632</v>
      </c>
      <c r="C9687" s="462" t="s">
        <v>27</v>
      </c>
      <c r="D9687" s="463">
        <v>0</v>
      </c>
    </row>
    <row r="9688" spans="1:4">
      <c r="A9688" s="462">
        <v>104613</v>
      </c>
      <c r="B9688" s="276" t="s">
        <v>9633</v>
      </c>
      <c r="C9688" s="462" t="s">
        <v>27</v>
      </c>
      <c r="D9688" s="463">
        <v>0</v>
      </c>
    </row>
    <row r="9689" spans="1:4">
      <c r="A9689" s="462">
        <v>104614</v>
      </c>
      <c r="B9689" s="276" t="s">
        <v>9634</v>
      </c>
      <c r="C9689" s="462" t="s">
        <v>27</v>
      </c>
      <c r="D9689" s="463">
        <v>0</v>
      </c>
    </row>
    <row r="9690" spans="1:4">
      <c r="A9690" s="462">
        <v>104615</v>
      </c>
      <c r="B9690" s="276" t="s">
        <v>9635</v>
      </c>
      <c r="C9690" s="462" t="s">
        <v>27</v>
      </c>
      <c r="D9690" s="463">
        <v>0</v>
      </c>
    </row>
    <row r="9691" spans="1:4">
      <c r="A9691" s="462">
        <v>104616</v>
      </c>
      <c r="B9691" s="276" t="s">
        <v>9636</v>
      </c>
      <c r="C9691" s="462" t="s">
        <v>27</v>
      </c>
      <c r="D9691" s="463">
        <v>0</v>
      </c>
    </row>
    <row r="9692" spans="1:4">
      <c r="A9692" s="462">
        <v>104617</v>
      </c>
      <c r="B9692" s="276" t="s">
        <v>9637</v>
      </c>
      <c r="C9692" s="462" t="s">
        <v>27</v>
      </c>
      <c r="D9692" s="463">
        <v>0</v>
      </c>
    </row>
    <row r="9693" spans="1:4">
      <c r="A9693" s="462">
        <v>104618</v>
      </c>
      <c r="B9693" s="276" t="s">
        <v>9638</v>
      </c>
      <c r="C9693" s="462" t="s">
        <v>27</v>
      </c>
      <c r="D9693" s="463">
        <v>0</v>
      </c>
    </row>
    <row r="9694" spans="1:4">
      <c r="A9694" s="462">
        <v>104619</v>
      </c>
      <c r="B9694" s="276" t="s">
        <v>9639</v>
      </c>
      <c r="C9694" s="462" t="s">
        <v>27</v>
      </c>
      <c r="D9694" s="463">
        <v>0</v>
      </c>
    </row>
    <row r="9695" spans="1:4">
      <c r="A9695" s="462">
        <v>104620</v>
      </c>
      <c r="B9695" s="276" t="s">
        <v>9640</v>
      </c>
      <c r="C9695" s="462" t="s">
        <v>30</v>
      </c>
      <c r="D9695" s="463">
        <v>0</v>
      </c>
    </row>
    <row r="9696" spans="1:4">
      <c r="A9696" s="462">
        <v>104621</v>
      </c>
      <c r="B9696" s="276" t="s">
        <v>9641</v>
      </c>
      <c r="C9696" s="462" t="s">
        <v>27</v>
      </c>
      <c r="D9696" s="463">
        <v>0</v>
      </c>
    </row>
    <row r="9697" spans="1:4">
      <c r="A9697" s="462">
        <v>104622</v>
      </c>
      <c r="B9697" s="276" t="s">
        <v>9642</v>
      </c>
      <c r="C9697" s="462" t="s">
        <v>27</v>
      </c>
      <c r="D9697" s="463">
        <v>0</v>
      </c>
    </row>
    <row r="9698" spans="1:4">
      <c r="A9698" s="462">
        <v>104623</v>
      </c>
      <c r="B9698" s="276" t="s">
        <v>9643</v>
      </c>
      <c r="C9698" s="462" t="s">
        <v>27</v>
      </c>
      <c r="D9698" s="463">
        <v>0</v>
      </c>
    </row>
    <row r="9699" spans="1:4">
      <c r="A9699" s="462">
        <v>104624</v>
      </c>
      <c r="B9699" s="276" t="s">
        <v>9644</v>
      </c>
      <c r="C9699" s="462" t="s">
        <v>44</v>
      </c>
      <c r="D9699" s="463">
        <v>0</v>
      </c>
    </row>
    <row r="9700" spans="1:4">
      <c r="A9700" s="462">
        <v>104625</v>
      </c>
      <c r="B9700" s="276" t="s">
        <v>9645</v>
      </c>
      <c r="C9700" s="462" t="s">
        <v>27</v>
      </c>
      <c r="D9700" s="463">
        <v>0</v>
      </c>
    </row>
    <row r="9701" spans="1:4">
      <c r="A9701" s="462">
        <v>104626</v>
      </c>
      <c r="B9701" s="276" t="s">
        <v>9646</v>
      </c>
      <c r="C9701" s="462" t="s">
        <v>27</v>
      </c>
      <c r="D9701" s="463">
        <v>0</v>
      </c>
    </row>
    <row r="9702" spans="1:4">
      <c r="A9702" s="462">
        <v>104627</v>
      </c>
      <c r="B9702" s="276" t="s">
        <v>9647</v>
      </c>
      <c r="C9702" s="462" t="s">
        <v>27</v>
      </c>
      <c r="D9702" s="463">
        <v>0</v>
      </c>
    </row>
    <row r="9703" spans="1:4">
      <c r="A9703" s="462">
        <v>104628</v>
      </c>
      <c r="B9703" s="276" t="s">
        <v>9648</v>
      </c>
      <c r="C9703" s="462" t="s">
        <v>27</v>
      </c>
      <c r="D9703" s="463">
        <v>0</v>
      </c>
    </row>
    <row r="9704" spans="1:4">
      <c r="A9704" s="462">
        <v>104629</v>
      </c>
      <c r="B9704" s="276" t="s">
        <v>9649</v>
      </c>
      <c r="C9704" s="462" t="s">
        <v>27</v>
      </c>
      <c r="D9704" s="463">
        <v>0</v>
      </c>
    </row>
    <row r="9705" spans="1:4">
      <c r="A9705" s="462">
        <v>104630</v>
      </c>
      <c r="B9705" s="276" t="s">
        <v>9650</v>
      </c>
      <c r="C9705" s="462" t="s">
        <v>27</v>
      </c>
      <c r="D9705" s="463">
        <v>0</v>
      </c>
    </row>
    <row r="9706" spans="1:4">
      <c r="A9706" s="462">
        <v>104631</v>
      </c>
      <c r="B9706" s="276" t="s">
        <v>9651</v>
      </c>
      <c r="C9706" s="462" t="s">
        <v>27</v>
      </c>
      <c r="D9706" s="463">
        <v>4346052</v>
      </c>
    </row>
    <row r="9707" spans="1:4">
      <c r="A9707" s="462">
        <v>104632</v>
      </c>
      <c r="B9707" s="276" t="s">
        <v>9652</v>
      </c>
      <c r="C9707" s="462" t="s">
        <v>27</v>
      </c>
      <c r="D9707" s="463">
        <v>0</v>
      </c>
    </row>
    <row r="9708" spans="1:4">
      <c r="A9708" s="462">
        <v>104633</v>
      </c>
      <c r="B9708" s="276" t="s">
        <v>9653</v>
      </c>
      <c r="C9708" s="462" t="s">
        <v>27</v>
      </c>
      <c r="D9708" s="463">
        <v>0</v>
      </c>
    </row>
    <row r="9709" spans="1:4">
      <c r="A9709" s="462">
        <v>104634</v>
      </c>
      <c r="B9709" s="276" t="s">
        <v>9654</v>
      </c>
      <c r="C9709" s="462" t="s">
        <v>27</v>
      </c>
      <c r="D9709" s="463">
        <v>0</v>
      </c>
    </row>
    <row r="9710" spans="1:4">
      <c r="A9710" s="462">
        <v>104635</v>
      </c>
      <c r="B9710" s="276" t="s">
        <v>9655</v>
      </c>
      <c r="C9710" s="462" t="s">
        <v>27</v>
      </c>
      <c r="D9710" s="463">
        <v>0</v>
      </c>
    </row>
    <row r="9711" spans="1:4">
      <c r="A9711" s="462">
        <v>104636</v>
      </c>
      <c r="B9711" s="276" t="s">
        <v>9656</v>
      </c>
      <c r="C9711" s="462" t="s">
        <v>27</v>
      </c>
      <c r="D9711" s="463">
        <v>0</v>
      </c>
    </row>
    <row r="9712" spans="1:4">
      <c r="A9712" s="462">
        <v>104637</v>
      </c>
      <c r="B9712" s="276" t="s">
        <v>9657</v>
      </c>
      <c r="C9712" s="462" t="s">
        <v>27</v>
      </c>
      <c r="D9712" s="463">
        <v>0</v>
      </c>
    </row>
    <row r="9713" spans="1:4">
      <c r="A9713" s="462">
        <v>104638</v>
      </c>
      <c r="B9713" s="276" t="s">
        <v>9658</v>
      </c>
      <c r="C9713" s="462" t="s">
        <v>27</v>
      </c>
      <c r="D9713" s="463">
        <v>0</v>
      </c>
    </row>
    <row r="9714" spans="1:4">
      <c r="A9714" s="462">
        <v>104639</v>
      </c>
      <c r="B9714" s="276" t="s">
        <v>9659</v>
      </c>
      <c r="C9714" s="462" t="s">
        <v>30</v>
      </c>
      <c r="D9714" s="463">
        <v>0</v>
      </c>
    </row>
    <row r="9715" spans="1:4">
      <c r="A9715" s="462">
        <v>104640</v>
      </c>
      <c r="B9715" s="276" t="s">
        <v>9660</v>
      </c>
      <c r="C9715" s="462" t="s">
        <v>32</v>
      </c>
      <c r="D9715" s="463">
        <v>3056</v>
      </c>
    </row>
    <row r="9716" spans="1:4">
      <c r="A9716" s="462">
        <v>104641</v>
      </c>
      <c r="B9716" s="276" t="s">
        <v>9661</v>
      </c>
      <c r="C9716" s="462" t="s">
        <v>44</v>
      </c>
      <c r="D9716" s="463">
        <v>29894</v>
      </c>
    </row>
    <row r="9717" spans="1:4">
      <c r="A9717" s="462">
        <v>104642</v>
      </c>
      <c r="B9717" s="276" t="s">
        <v>9662</v>
      </c>
      <c r="C9717" s="462" t="s">
        <v>32</v>
      </c>
      <c r="D9717" s="463">
        <v>0</v>
      </c>
    </row>
    <row r="9718" spans="1:4">
      <c r="A9718" s="462">
        <v>104643</v>
      </c>
      <c r="B9718" s="276" t="s">
        <v>9663</v>
      </c>
      <c r="C9718" s="462" t="s">
        <v>27</v>
      </c>
      <c r="D9718" s="463">
        <v>9286679</v>
      </c>
    </row>
    <row r="9719" spans="1:4">
      <c r="A9719" s="462">
        <v>104644</v>
      </c>
      <c r="B9719" s="276" t="s">
        <v>9664</v>
      </c>
      <c r="C9719" s="462" t="s">
        <v>44</v>
      </c>
      <c r="D9719" s="463">
        <v>0</v>
      </c>
    </row>
    <row r="9720" spans="1:4">
      <c r="A9720" s="462">
        <v>104645</v>
      </c>
      <c r="B9720" s="276" t="s">
        <v>9665</v>
      </c>
      <c r="C9720" s="462" t="s">
        <v>44</v>
      </c>
      <c r="D9720" s="463">
        <v>2220</v>
      </c>
    </row>
    <row r="9721" spans="1:4">
      <c r="A9721" s="462">
        <v>104646</v>
      </c>
      <c r="B9721" s="276" t="s">
        <v>9666</v>
      </c>
      <c r="C9721" s="462" t="s">
        <v>27</v>
      </c>
      <c r="D9721" s="463">
        <v>0</v>
      </c>
    </row>
    <row r="9722" spans="1:4">
      <c r="A9722" s="462">
        <v>104647</v>
      </c>
      <c r="B9722" s="276" t="s">
        <v>9667</v>
      </c>
      <c r="C9722" s="462" t="s">
        <v>32</v>
      </c>
      <c r="D9722" s="463">
        <v>990</v>
      </c>
    </row>
    <row r="9723" spans="1:4">
      <c r="A9723" s="462">
        <v>104648</v>
      </c>
      <c r="B9723" s="276" t="s">
        <v>9668</v>
      </c>
      <c r="C9723" s="462" t="s">
        <v>44</v>
      </c>
      <c r="D9723" s="463">
        <v>74462</v>
      </c>
    </row>
    <row r="9724" spans="1:4">
      <c r="A9724" s="462">
        <v>104649</v>
      </c>
      <c r="B9724" s="276" t="s">
        <v>9669</v>
      </c>
      <c r="C9724" s="462" t="s">
        <v>32</v>
      </c>
      <c r="D9724" s="463">
        <v>4814</v>
      </c>
    </row>
    <row r="9725" spans="1:4">
      <c r="A9725" s="462">
        <v>104650</v>
      </c>
      <c r="B9725" s="276" t="s">
        <v>9670</v>
      </c>
      <c r="C9725" s="462" t="s">
        <v>27</v>
      </c>
      <c r="D9725" s="463">
        <v>31633.29</v>
      </c>
    </row>
    <row r="9726" spans="1:4">
      <c r="A9726" s="462">
        <v>104651</v>
      </c>
      <c r="B9726" s="276" t="s">
        <v>9671</v>
      </c>
      <c r="C9726" s="462" t="s">
        <v>27</v>
      </c>
      <c r="D9726" s="463">
        <v>0</v>
      </c>
    </row>
    <row r="9727" spans="1:4">
      <c r="A9727" s="462">
        <v>104653</v>
      </c>
      <c r="B9727" s="276" t="s">
        <v>9672</v>
      </c>
      <c r="C9727" s="462" t="s">
        <v>27</v>
      </c>
      <c r="D9727" s="463">
        <v>506.72</v>
      </c>
    </row>
    <row r="9728" spans="1:4">
      <c r="A9728" s="462">
        <v>104654</v>
      </c>
      <c r="B9728" s="276" t="s">
        <v>9673</v>
      </c>
      <c r="C9728" s="462" t="s">
        <v>27</v>
      </c>
      <c r="D9728" s="463">
        <v>2730</v>
      </c>
    </row>
    <row r="9729" spans="1:4">
      <c r="A9729" s="462">
        <v>104655</v>
      </c>
      <c r="B9729" s="276" t="s">
        <v>9674</v>
      </c>
      <c r="C9729" s="462" t="s">
        <v>27</v>
      </c>
      <c r="D9729" s="463">
        <v>1379</v>
      </c>
    </row>
    <row r="9730" spans="1:4">
      <c r="A9730" s="462">
        <v>104656</v>
      </c>
      <c r="B9730" s="276" t="s">
        <v>9675</v>
      </c>
      <c r="C9730" s="462" t="s">
        <v>27</v>
      </c>
      <c r="D9730" s="463">
        <v>956</v>
      </c>
    </row>
    <row r="9731" spans="1:4">
      <c r="A9731" s="462">
        <v>104657</v>
      </c>
      <c r="B9731" s="276" t="s">
        <v>9676</v>
      </c>
      <c r="C9731" s="462" t="s">
        <v>27</v>
      </c>
      <c r="D9731" s="463">
        <v>0</v>
      </c>
    </row>
    <row r="9732" spans="1:4">
      <c r="A9732" s="462">
        <v>104658</v>
      </c>
      <c r="B9732" s="276" t="s">
        <v>9677</v>
      </c>
      <c r="C9732" s="462" t="s">
        <v>27</v>
      </c>
      <c r="D9732" s="463">
        <v>0</v>
      </c>
    </row>
    <row r="9733" spans="1:4">
      <c r="A9733" s="462">
        <v>104659</v>
      </c>
      <c r="B9733" s="276" t="s">
        <v>9678</v>
      </c>
      <c r="C9733" s="462" t="s">
        <v>27</v>
      </c>
      <c r="D9733" s="463">
        <v>0</v>
      </c>
    </row>
    <row r="9734" spans="1:4">
      <c r="A9734" s="462">
        <v>104660</v>
      </c>
      <c r="B9734" s="276" t="s">
        <v>9679</v>
      </c>
      <c r="C9734" s="462" t="s">
        <v>27</v>
      </c>
      <c r="D9734" s="463">
        <v>0</v>
      </c>
    </row>
    <row r="9735" spans="1:4">
      <c r="A9735" s="462">
        <v>104661</v>
      </c>
      <c r="B9735" s="276" t="s">
        <v>9680</v>
      </c>
      <c r="C9735" s="462" t="s">
        <v>27</v>
      </c>
      <c r="D9735" s="463">
        <v>0</v>
      </c>
    </row>
    <row r="9736" spans="1:4">
      <c r="A9736" s="462">
        <v>104662</v>
      </c>
      <c r="B9736" s="276" t="s">
        <v>9681</v>
      </c>
      <c r="C9736" s="462" t="s">
        <v>27</v>
      </c>
      <c r="D9736" s="463">
        <v>110867.41</v>
      </c>
    </row>
    <row r="9737" spans="1:4">
      <c r="A9737" s="462">
        <v>104663</v>
      </c>
      <c r="B9737" s="276" t="s">
        <v>9682</v>
      </c>
      <c r="C9737" s="462" t="s">
        <v>27</v>
      </c>
      <c r="D9737" s="463">
        <v>0</v>
      </c>
    </row>
    <row r="9738" spans="1:4">
      <c r="A9738" s="462">
        <v>104664</v>
      </c>
      <c r="B9738" s="276" t="s">
        <v>9683</v>
      </c>
      <c r="C9738" s="462" t="s">
        <v>27</v>
      </c>
      <c r="D9738" s="463">
        <v>0</v>
      </c>
    </row>
    <row r="9739" spans="1:4">
      <c r="A9739" s="462">
        <v>104665</v>
      </c>
      <c r="B9739" s="276" t="s">
        <v>9684</v>
      </c>
      <c r="C9739" s="462" t="s">
        <v>27</v>
      </c>
      <c r="D9739" s="463">
        <v>0</v>
      </c>
    </row>
    <row r="9740" spans="1:4">
      <c r="A9740" s="462">
        <v>104666</v>
      </c>
      <c r="B9740" s="276" t="s">
        <v>9685</v>
      </c>
      <c r="C9740" s="462" t="s">
        <v>148</v>
      </c>
      <c r="D9740" s="463">
        <v>217610.06</v>
      </c>
    </row>
    <row r="9741" spans="1:4">
      <c r="A9741" s="462">
        <v>104667</v>
      </c>
      <c r="B9741" s="276" t="s">
        <v>9686</v>
      </c>
      <c r="C9741" s="462" t="s">
        <v>44</v>
      </c>
      <c r="D9741" s="463">
        <v>0</v>
      </c>
    </row>
    <row r="9742" spans="1:4">
      <c r="A9742" s="462">
        <v>104668</v>
      </c>
      <c r="B9742" s="276" t="s">
        <v>9687</v>
      </c>
      <c r="C9742" s="462" t="s">
        <v>44</v>
      </c>
      <c r="D9742" s="463">
        <v>0</v>
      </c>
    </row>
    <row r="9743" spans="1:4">
      <c r="A9743" s="462">
        <v>104669</v>
      </c>
      <c r="B9743" s="276" t="s">
        <v>9688</v>
      </c>
      <c r="C9743" s="462" t="s">
        <v>44</v>
      </c>
      <c r="D9743" s="463">
        <v>0</v>
      </c>
    </row>
    <row r="9744" spans="1:4">
      <c r="A9744" s="462">
        <v>104670</v>
      </c>
      <c r="B9744" s="276" t="s">
        <v>9689</v>
      </c>
      <c r="C9744" s="462" t="s">
        <v>44</v>
      </c>
      <c r="D9744" s="463">
        <v>0</v>
      </c>
    </row>
    <row r="9745" spans="1:4">
      <c r="A9745" s="462">
        <v>104671</v>
      </c>
      <c r="B9745" s="276" t="s">
        <v>9690</v>
      </c>
      <c r="C9745" s="462" t="s">
        <v>27</v>
      </c>
      <c r="D9745" s="463">
        <v>108289</v>
      </c>
    </row>
    <row r="9746" spans="1:4">
      <c r="A9746" s="462">
        <v>104672</v>
      </c>
      <c r="B9746" s="276" t="s">
        <v>9691</v>
      </c>
      <c r="C9746" s="462" t="s">
        <v>27</v>
      </c>
      <c r="D9746" s="463">
        <v>0</v>
      </c>
    </row>
    <row r="9747" spans="1:4">
      <c r="A9747" s="462">
        <v>104674</v>
      </c>
      <c r="B9747" s="276" t="s">
        <v>9692</v>
      </c>
      <c r="C9747" s="462" t="s">
        <v>27</v>
      </c>
      <c r="D9747" s="463">
        <v>0</v>
      </c>
    </row>
    <row r="9748" spans="1:4">
      <c r="A9748" s="462">
        <v>104675</v>
      </c>
      <c r="B9748" s="276" t="s">
        <v>9693</v>
      </c>
      <c r="C9748" s="462" t="s">
        <v>44</v>
      </c>
      <c r="D9748" s="463">
        <v>0</v>
      </c>
    </row>
    <row r="9749" spans="1:4">
      <c r="A9749" s="462">
        <v>104676</v>
      </c>
      <c r="B9749" s="276" t="s">
        <v>9694</v>
      </c>
      <c r="C9749" s="462" t="s">
        <v>27</v>
      </c>
      <c r="D9749" s="463">
        <v>0</v>
      </c>
    </row>
    <row r="9750" spans="1:4">
      <c r="A9750" s="462">
        <v>104677</v>
      </c>
      <c r="B9750" s="276" t="s">
        <v>9695</v>
      </c>
      <c r="C9750" s="462" t="s">
        <v>30</v>
      </c>
      <c r="D9750" s="463">
        <v>0</v>
      </c>
    </row>
    <row r="9751" spans="1:4">
      <c r="A9751" s="462">
        <v>104678</v>
      </c>
      <c r="B9751" s="276" t="s">
        <v>9696</v>
      </c>
      <c r="C9751" s="462" t="s">
        <v>30</v>
      </c>
      <c r="D9751" s="463">
        <v>0</v>
      </c>
    </row>
    <row r="9752" spans="1:4">
      <c r="A9752" s="462">
        <v>104679</v>
      </c>
      <c r="B9752" s="276" t="s">
        <v>9697</v>
      </c>
      <c r="C9752" s="462" t="s">
        <v>27</v>
      </c>
      <c r="D9752" s="463">
        <v>0</v>
      </c>
    </row>
    <row r="9753" spans="1:4">
      <c r="A9753" s="462">
        <v>104680</v>
      </c>
      <c r="B9753" s="276" t="s">
        <v>9698</v>
      </c>
      <c r="C9753" s="462" t="s">
        <v>27</v>
      </c>
      <c r="D9753" s="463">
        <v>0</v>
      </c>
    </row>
    <row r="9754" spans="1:4">
      <c r="A9754" s="462">
        <v>104681</v>
      </c>
      <c r="B9754" s="276" t="s">
        <v>9699</v>
      </c>
      <c r="C9754" s="462" t="s">
        <v>27</v>
      </c>
      <c r="D9754" s="463">
        <v>0</v>
      </c>
    </row>
    <row r="9755" spans="1:4">
      <c r="A9755" s="462">
        <v>104682</v>
      </c>
      <c r="B9755" s="276" t="s">
        <v>9700</v>
      </c>
      <c r="C9755" s="462" t="s">
        <v>30</v>
      </c>
      <c r="D9755" s="463">
        <v>0</v>
      </c>
    </row>
    <row r="9756" spans="1:4">
      <c r="A9756" s="462">
        <v>104683</v>
      </c>
      <c r="B9756" s="276" t="s">
        <v>9701</v>
      </c>
      <c r="C9756" s="462" t="s">
        <v>27</v>
      </c>
      <c r="D9756" s="463">
        <v>0</v>
      </c>
    </row>
    <row r="9757" spans="1:4">
      <c r="A9757" s="462">
        <v>104684</v>
      </c>
      <c r="B9757" s="276" t="s">
        <v>9702</v>
      </c>
      <c r="C9757" s="462" t="s">
        <v>27</v>
      </c>
      <c r="D9757" s="463">
        <v>725730</v>
      </c>
    </row>
    <row r="9758" spans="1:4">
      <c r="A9758" s="462">
        <v>104685</v>
      </c>
      <c r="B9758" s="276" t="s">
        <v>9703</v>
      </c>
      <c r="C9758" s="462" t="s">
        <v>27</v>
      </c>
      <c r="D9758" s="463">
        <v>0</v>
      </c>
    </row>
    <row r="9759" spans="1:4">
      <c r="A9759" s="462">
        <v>104686</v>
      </c>
      <c r="B9759" s="276" t="s">
        <v>9704</v>
      </c>
      <c r="C9759" s="462" t="s">
        <v>30</v>
      </c>
      <c r="D9759" s="463">
        <v>0</v>
      </c>
    </row>
    <row r="9760" spans="1:4">
      <c r="A9760" s="462">
        <v>104687</v>
      </c>
      <c r="B9760" s="276" t="s">
        <v>9705</v>
      </c>
      <c r="C9760" s="462" t="s">
        <v>27</v>
      </c>
      <c r="D9760" s="463">
        <v>0</v>
      </c>
    </row>
    <row r="9761" spans="1:4">
      <c r="A9761" s="462">
        <v>104688</v>
      </c>
      <c r="B9761" s="276" t="s">
        <v>9706</v>
      </c>
      <c r="C9761" s="462" t="s">
        <v>27</v>
      </c>
      <c r="D9761" s="463">
        <v>0</v>
      </c>
    </row>
    <row r="9762" spans="1:4">
      <c r="A9762" s="462">
        <v>104689</v>
      </c>
      <c r="B9762" s="276" t="s">
        <v>9707</v>
      </c>
      <c r="C9762" s="462" t="s">
        <v>27</v>
      </c>
      <c r="D9762" s="463">
        <v>0</v>
      </c>
    </row>
    <row r="9763" spans="1:4">
      <c r="A9763" s="462">
        <v>104690</v>
      </c>
      <c r="B9763" s="276" t="s">
        <v>9708</v>
      </c>
      <c r="C9763" s="462" t="s">
        <v>30</v>
      </c>
      <c r="D9763" s="463">
        <v>0</v>
      </c>
    </row>
    <row r="9764" spans="1:4">
      <c r="A9764" s="462">
        <v>104691</v>
      </c>
      <c r="B9764" s="276" t="s">
        <v>9709</v>
      </c>
      <c r="C9764" s="462" t="s">
        <v>30</v>
      </c>
      <c r="D9764" s="463">
        <v>0</v>
      </c>
    </row>
    <row r="9765" spans="1:4">
      <c r="A9765" s="462">
        <v>104692</v>
      </c>
      <c r="B9765" s="276" t="s">
        <v>9710</v>
      </c>
      <c r="C9765" s="462" t="s">
        <v>27</v>
      </c>
      <c r="D9765" s="463">
        <v>0</v>
      </c>
    </row>
    <row r="9766" spans="1:4">
      <c r="A9766" s="462">
        <v>104693</v>
      </c>
      <c r="B9766" s="276" t="s">
        <v>9711</v>
      </c>
      <c r="C9766" s="462" t="s">
        <v>30</v>
      </c>
      <c r="D9766" s="463">
        <v>0</v>
      </c>
    </row>
    <row r="9767" spans="1:4">
      <c r="A9767" s="462">
        <v>104694</v>
      </c>
      <c r="B9767" s="276" t="s">
        <v>9712</v>
      </c>
      <c r="C9767" s="462" t="s">
        <v>30</v>
      </c>
      <c r="D9767" s="463">
        <v>0</v>
      </c>
    </row>
    <row r="9768" spans="1:4">
      <c r="A9768" s="462">
        <v>104695</v>
      </c>
      <c r="B9768" s="276" t="s">
        <v>9713</v>
      </c>
      <c r="C9768" s="462" t="s">
        <v>30</v>
      </c>
      <c r="D9768" s="463">
        <v>64337</v>
      </c>
    </row>
    <row r="9769" spans="1:4">
      <c r="A9769" s="462">
        <v>104696</v>
      </c>
      <c r="B9769" s="276" t="s">
        <v>9714</v>
      </c>
      <c r="C9769" s="462" t="s">
        <v>27</v>
      </c>
      <c r="D9769" s="463">
        <v>0</v>
      </c>
    </row>
    <row r="9770" spans="1:4">
      <c r="A9770" s="462">
        <v>104697</v>
      </c>
      <c r="B9770" s="276" t="s">
        <v>9715</v>
      </c>
      <c r="C9770" s="462" t="s">
        <v>30</v>
      </c>
      <c r="D9770" s="463">
        <v>9098</v>
      </c>
    </row>
    <row r="9771" spans="1:4">
      <c r="A9771" s="462">
        <v>104698</v>
      </c>
      <c r="B9771" s="276" t="s">
        <v>9716</v>
      </c>
      <c r="C9771" s="462" t="s">
        <v>27</v>
      </c>
      <c r="D9771" s="463">
        <v>0</v>
      </c>
    </row>
    <row r="9772" spans="1:4">
      <c r="A9772" s="462">
        <v>104699</v>
      </c>
      <c r="B9772" s="276" t="s">
        <v>9717</v>
      </c>
      <c r="C9772" s="462" t="s">
        <v>27</v>
      </c>
      <c r="D9772" s="463">
        <v>1193</v>
      </c>
    </row>
    <row r="9773" spans="1:4">
      <c r="A9773" s="462">
        <v>104700</v>
      </c>
      <c r="B9773" s="276" t="s">
        <v>9718</v>
      </c>
      <c r="C9773" s="462" t="s">
        <v>27</v>
      </c>
      <c r="D9773" s="463">
        <v>0</v>
      </c>
    </row>
    <row r="9774" spans="1:4">
      <c r="A9774" s="462">
        <v>104701</v>
      </c>
      <c r="B9774" s="276" t="s">
        <v>9719</v>
      </c>
      <c r="C9774" s="462" t="s">
        <v>27</v>
      </c>
      <c r="D9774" s="463">
        <v>130.02000000000001</v>
      </c>
    </row>
    <row r="9775" spans="1:4">
      <c r="A9775" s="462">
        <v>104702</v>
      </c>
      <c r="B9775" s="276" t="s">
        <v>9720</v>
      </c>
      <c r="C9775" s="462" t="s">
        <v>27</v>
      </c>
      <c r="D9775" s="463">
        <v>284</v>
      </c>
    </row>
    <row r="9776" spans="1:4">
      <c r="A9776" s="462">
        <v>104703</v>
      </c>
      <c r="B9776" s="276" t="s">
        <v>9721</v>
      </c>
      <c r="C9776" s="462" t="s">
        <v>27</v>
      </c>
      <c r="D9776" s="463">
        <v>0</v>
      </c>
    </row>
    <row r="9777" spans="1:4">
      <c r="A9777" s="462">
        <v>104704</v>
      </c>
      <c r="B9777" s="276" t="s">
        <v>9722</v>
      </c>
      <c r="C9777" s="462" t="s">
        <v>30</v>
      </c>
      <c r="D9777" s="463">
        <v>1654641</v>
      </c>
    </row>
    <row r="9778" spans="1:4">
      <c r="A9778" s="462">
        <v>104705</v>
      </c>
      <c r="B9778" s="276" t="s">
        <v>9723</v>
      </c>
      <c r="C9778" s="462" t="s">
        <v>27</v>
      </c>
      <c r="D9778" s="463">
        <v>3849</v>
      </c>
    </row>
    <row r="9779" spans="1:4">
      <c r="A9779" s="462">
        <v>104706</v>
      </c>
      <c r="B9779" s="276" t="s">
        <v>9724</v>
      </c>
      <c r="C9779" s="462" t="s">
        <v>27</v>
      </c>
      <c r="D9779" s="463">
        <v>0</v>
      </c>
    </row>
    <row r="9780" spans="1:4">
      <c r="A9780" s="462">
        <v>104707</v>
      </c>
      <c r="B9780" s="276" t="s">
        <v>9725</v>
      </c>
      <c r="C9780" s="462" t="s">
        <v>27</v>
      </c>
      <c r="D9780" s="463">
        <v>3400</v>
      </c>
    </row>
    <row r="9781" spans="1:4">
      <c r="A9781" s="462">
        <v>104708</v>
      </c>
      <c r="B9781" s="276" t="s">
        <v>9726</v>
      </c>
      <c r="C9781" s="462" t="s">
        <v>27</v>
      </c>
      <c r="D9781" s="463">
        <v>1745.73</v>
      </c>
    </row>
    <row r="9782" spans="1:4">
      <c r="A9782" s="462">
        <v>104709</v>
      </c>
      <c r="B9782" s="276" t="s">
        <v>9727</v>
      </c>
      <c r="C9782" s="462" t="s">
        <v>27</v>
      </c>
      <c r="D9782" s="463">
        <v>0</v>
      </c>
    </row>
    <row r="9783" spans="1:4">
      <c r="A9783" s="462">
        <v>104710</v>
      </c>
      <c r="B9783" s="276" t="s">
        <v>9728</v>
      </c>
      <c r="C9783" s="462" t="s">
        <v>27</v>
      </c>
      <c r="D9783" s="463">
        <v>0</v>
      </c>
    </row>
    <row r="9784" spans="1:4">
      <c r="A9784" s="462">
        <v>104711</v>
      </c>
      <c r="B9784" s="276" t="s">
        <v>9729</v>
      </c>
      <c r="C9784" s="462" t="s">
        <v>27</v>
      </c>
      <c r="D9784" s="463">
        <v>0</v>
      </c>
    </row>
    <row r="9785" spans="1:4">
      <c r="A9785" s="462">
        <v>104712</v>
      </c>
      <c r="B9785" s="276" t="s">
        <v>9730</v>
      </c>
      <c r="C9785" s="462" t="s">
        <v>30</v>
      </c>
      <c r="D9785" s="463">
        <v>0</v>
      </c>
    </row>
    <row r="9786" spans="1:4">
      <c r="A9786" s="462">
        <v>104713</v>
      </c>
      <c r="B9786" s="276" t="s">
        <v>9731</v>
      </c>
      <c r="C9786" s="462" t="s">
        <v>27</v>
      </c>
      <c r="D9786" s="463">
        <v>666774</v>
      </c>
    </row>
    <row r="9787" spans="1:4">
      <c r="A9787" s="462">
        <v>104714</v>
      </c>
      <c r="B9787" s="276" t="s">
        <v>9732</v>
      </c>
      <c r="C9787" s="462" t="s">
        <v>27</v>
      </c>
      <c r="D9787" s="463">
        <v>109.06</v>
      </c>
    </row>
    <row r="9788" spans="1:4">
      <c r="A9788" s="462">
        <v>104715</v>
      </c>
      <c r="B9788" s="276" t="s">
        <v>9733</v>
      </c>
      <c r="C9788" s="462" t="s">
        <v>27</v>
      </c>
      <c r="D9788" s="463">
        <v>38959.56</v>
      </c>
    </row>
    <row r="9789" spans="1:4">
      <c r="A9789" s="462">
        <v>104716</v>
      </c>
      <c r="B9789" s="276" t="s">
        <v>9734</v>
      </c>
      <c r="C9789" s="462" t="s">
        <v>27</v>
      </c>
      <c r="D9789" s="463">
        <v>198613</v>
      </c>
    </row>
    <row r="9790" spans="1:4">
      <c r="A9790" s="462">
        <v>104717</v>
      </c>
      <c r="B9790" s="276" t="s">
        <v>9735</v>
      </c>
      <c r="C9790" s="462" t="s">
        <v>27</v>
      </c>
      <c r="D9790" s="463">
        <v>214300.79999999999</v>
      </c>
    </row>
    <row r="9791" spans="1:4">
      <c r="A9791" s="462">
        <v>104718</v>
      </c>
      <c r="B9791" s="276" t="s">
        <v>9736</v>
      </c>
      <c r="C9791" s="462" t="s">
        <v>44</v>
      </c>
      <c r="D9791" s="463">
        <v>71064</v>
      </c>
    </row>
    <row r="9792" spans="1:4">
      <c r="A9792" s="462">
        <v>104719</v>
      </c>
      <c r="B9792" s="276" t="s">
        <v>9737</v>
      </c>
      <c r="C9792" s="462" t="s">
        <v>27</v>
      </c>
      <c r="D9792" s="463">
        <v>9826</v>
      </c>
    </row>
    <row r="9793" spans="1:4">
      <c r="A9793" s="462">
        <v>104720</v>
      </c>
      <c r="B9793" s="276" t="s">
        <v>9738</v>
      </c>
      <c r="C9793" s="462" t="s">
        <v>27</v>
      </c>
      <c r="D9793" s="463">
        <v>23659</v>
      </c>
    </row>
    <row r="9794" spans="1:4">
      <c r="A9794" s="462">
        <v>104721</v>
      </c>
      <c r="B9794" s="276" t="s">
        <v>9739</v>
      </c>
      <c r="C9794" s="462" t="s">
        <v>27</v>
      </c>
      <c r="D9794" s="463">
        <v>0</v>
      </c>
    </row>
    <row r="9795" spans="1:4">
      <c r="A9795" s="462">
        <v>104722</v>
      </c>
      <c r="B9795" s="276" t="s">
        <v>9740</v>
      </c>
      <c r="C9795" s="462" t="s">
        <v>30</v>
      </c>
      <c r="D9795" s="463">
        <v>0</v>
      </c>
    </row>
    <row r="9796" spans="1:4">
      <c r="A9796" s="462">
        <v>104723</v>
      </c>
      <c r="B9796" s="276" t="s">
        <v>9741</v>
      </c>
      <c r="C9796" s="462" t="s">
        <v>27</v>
      </c>
      <c r="D9796" s="463">
        <v>2499</v>
      </c>
    </row>
    <row r="9797" spans="1:4">
      <c r="A9797" s="462">
        <v>104724</v>
      </c>
      <c r="B9797" s="276" t="s">
        <v>9742</v>
      </c>
      <c r="C9797" s="462" t="s">
        <v>27</v>
      </c>
      <c r="D9797" s="463">
        <v>1236</v>
      </c>
    </row>
    <row r="9798" spans="1:4">
      <c r="A9798" s="462">
        <v>104725</v>
      </c>
      <c r="B9798" s="276" t="s">
        <v>9743</v>
      </c>
      <c r="C9798" s="462" t="s">
        <v>27</v>
      </c>
      <c r="D9798" s="463">
        <v>893</v>
      </c>
    </row>
    <row r="9799" spans="1:4">
      <c r="A9799" s="462">
        <v>104726</v>
      </c>
      <c r="B9799" s="276" t="s">
        <v>9744</v>
      </c>
      <c r="C9799" s="462" t="s">
        <v>27</v>
      </c>
      <c r="D9799" s="463">
        <v>661</v>
      </c>
    </row>
    <row r="9800" spans="1:4">
      <c r="A9800" s="462">
        <v>104727</v>
      </c>
      <c r="B9800" s="276" t="s">
        <v>9745</v>
      </c>
      <c r="C9800" s="462" t="s">
        <v>27</v>
      </c>
      <c r="D9800" s="463">
        <v>0</v>
      </c>
    </row>
    <row r="9801" spans="1:4">
      <c r="A9801" s="462">
        <v>104728</v>
      </c>
      <c r="B9801" s="276" t="s">
        <v>9746</v>
      </c>
      <c r="C9801" s="462" t="s">
        <v>27</v>
      </c>
      <c r="D9801" s="463">
        <v>0</v>
      </c>
    </row>
    <row r="9802" spans="1:4">
      <c r="A9802" s="462">
        <v>104729</v>
      </c>
      <c r="B9802" s="276" t="s">
        <v>9747</v>
      </c>
      <c r="C9802" s="462" t="s">
        <v>27</v>
      </c>
      <c r="D9802" s="463">
        <v>0</v>
      </c>
    </row>
    <row r="9803" spans="1:4">
      <c r="A9803" s="462">
        <v>104730</v>
      </c>
      <c r="B9803" s="276" t="s">
        <v>9748</v>
      </c>
      <c r="C9803" s="462" t="s">
        <v>44</v>
      </c>
      <c r="D9803" s="463">
        <v>0</v>
      </c>
    </row>
    <row r="9804" spans="1:4">
      <c r="A9804" s="462">
        <v>104731</v>
      </c>
      <c r="B9804" s="276" t="s">
        <v>9749</v>
      </c>
      <c r="C9804" s="462" t="s">
        <v>27</v>
      </c>
      <c r="D9804" s="463">
        <v>0</v>
      </c>
    </row>
    <row r="9805" spans="1:4">
      <c r="A9805" s="462">
        <v>104732</v>
      </c>
      <c r="B9805" s="276" t="s">
        <v>9750</v>
      </c>
      <c r="C9805" s="462" t="s">
        <v>27</v>
      </c>
      <c r="D9805" s="463">
        <v>0</v>
      </c>
    </row>
    <row r="9806" spans="1:4">
      <c r="A9806" s="462">
        <v>104733</v>
      </c>
      <c r="B9806" s="276" t="s">
        <v>9751</v>
      </c>
      <c r="C9806" s="462" t="s">
        <v>44</v>
      </c>
      <c r="D9806" s="463">
        <v>0</v>
      </c>
    </row>
    <row r="9807" spans="1:4">
      <c r="A9807" s="462">
        <v>104734</v>
      </c>
      <c r="B9807" s="276" t="s">
        <v>9752</v>
      </c>
      <c r="C9807" s="462" t="s">
        <v>44</v>
      </c>
      <c r="D9807" s="463">
        <v>43779</v>
      </c>
    </row>
    <row r="9808" spans="1:4">
      <c r="A9808" s="462">
        <v>104735</v>
      </c>
      <c r="B9808" s="276" t="s">
        <v>9753</v>
      </c>
      <c r="C9808" s="462" t="s">
        <v>27</v>
      </c>
      <c r="D9808" s="463">
        <v>0</v>
      </c>
    </row>
    <row r="9809" spans="1:4">
      <c r="A9809" s="462">
        <v>104736</v>
      </c>
      <c r="B9809" s="276" t="s">
        <v>9754</v>
      </c>
      <c r="C9809" s="462" t="s">
        <v>44</v>
      </c>
      <c r="D9809" s="463">
        <v>0</v>
      </c>
    </row>
    <row r="9810" spans="1:4">
      <c r="A9810" s="462">
        <v>104737</v>
      </c>
      <c r="B9810" s="276" t="s">
        <v>9755</v>
      </c>
      <c r="C9810" s="462" t="s">
        <v>32</v>
      </c>
      <c r="D9810" s="463">
        <v>0</v>
      </c>
    </row>
    <row r="9811" spans="1:4">
      <c r="A9811" s="462">
        <v>104738</v>
      </c>
      <c r="B9811" s="276" t="s">
        <v>9756</v>
      </c>
      <c r="C9811" s="462" t="s">
        <v>253</v>
      </c>
      <c r="D9811" s="463">
        <v>0</v>
      </c>
    </row>
    <row r="9812" spans="1:4">
      <c r="A9812" s="462">
        <v>104739</v>
      </c>
      <c r="B9812" s="276" t="s">
        <v>9757</v>
      </c>
      <c r="C9812" s="462" t="s">
        <v>27</v>
      </c>
      <c r="D9812" s="463">
        <v>0</v>
      </c>
    </row>
    <row r="9813" spans="1:4">
      <c r="A9813" s="462">
        <v>104740</v>
      </c>
      <c r="B9813" s="276" t="s">
        <v>9758</v>
      </c>
      <c r="C9813" s="462" t="s">
        <v>30</v>
      </c>
      <c r="D9813" s="463">
        <v>0</v>
      </c>
    </row>
    <row r="9814" spans="1:4">
      <c r="A9814" s="462">
        <v>104741</v>
      </c>
      <c r="B9814" s="276" t="s">
        <v>9759</v>
      </c>
      <c r="C9814" s="462" t="s">
        <v>27</v>
      </c>
      <c r="D9814" s="463">
        <v>0</v>
      </c>
    </row>
    <row r="9815" spans="1:4">
      <c r="A9815" s="462">
        <v>104742</v>
      </c>
      <c r="B9815" s="276" t="s">
        <v>9760</v>
      </c>
      <c r="C9815" s="462" t="s">
        <v>27</v>
      </c>
      <c r="D9815" s="463">
        <v>26167.97</v>
      </c>
    </row>
    <row r="9816" spans="1:4">
      <c r="A9816" s="462">
        <v>104743</v>
      </c>
      <c r="B9816" s="276" t="s">
        <v>9761</v>
      </c>
      <c r="C9816" s="462" t="s">
        <v>44</v>
      </c>
      <c r="D9816" s="463">
        <v>0</v>
      </c>
    </row>
    <row r="9817" spans="1:4">
      <c r="A9817" s="462">
        <v>104744</v>
      </c>
      <c r="B9817" s="276" t="s">
        <v>9762</v>
      </c>
      <c r="C9817" s="462" t="s">
        <v>30</v>
      </c>
      <c r="D9817" s="463">
        <v>0</v>
      </c>
    </row>
    <row r="9818" spans="1:4">
      <c r="A9818" s="462">
        <v>104745</v>
      </c>
      <c r="B9818" s="276" t="s">
        <v>9763</v>
      </c>
      <c r="C9818" s="462" t="s">
        <v>27</v>
      </c>
      <c r="D9818" s="463">
        <v>61757</v>
      </c>
    </row>
    <row r="9819" spans="1:4">
      <c r="A9819" s="462">
        <v>104746</v>
      </c>
      <c r="B9819" s="276" t="s">
        <v>9764</v>
      </c>
      <c r="C9819" s="462" t="s">
        <v>27</v>
      </c>
      <c r="D9819" s="463">
        <v>0</v>
      </c>
    </row>
    <row r="9820" spans="1:4">
      <c r="A9820" s="462">
        <v>104747</v>
      </c>
      <c r="B9820" s="276" t="s">
        <v>9765</v>
      </c>
      <c r="C9820" s="462" t="s">
        <v>27</v>
      </c>
      <c r="D9820" s="463">
        <v>1390410.81</v>
      </c>
    </row>
    <row r="9821" spans="1:4">
      <c r="A9821" s="462">
        <v>104748</v>
      </c>
      <c r="B9821" s="276" t="s">
        <v>9766</v>
      </c>
      <c r="C9821" s="462" t="s">
        <v>253</v>
      </c>
      <c r="D9821" s="463">
        <v>78864</v>
      </c>
    </row>
    <row r="9822" spans="1:4">
      <c r="A9822" s="462">
        <v>104749</v>
      </c>
      <c r="B9822" s="276" t="s">
        <v>9767</v>
      </c>
      <c r="C9822" s="462" t="s">
        <v>27</v>
      </c>
      <c r="D9822" s="463">
        <v>16094</v>
      </c>
    </row>
    <row r="9823" spans="1:4">
      <c r="A9823" s="462">
        <v>104750</v>
      </c>
      <c r="B9823" s="276" t="s">
        <v>9768</v>
      </c>
      <c r="C9823" s="462" t="s">
        <v>27</v>
      </c>
      <c r="D9823" s="463">
        <v>0</v>
      </c>
    </row>
    <row r="9824" spans="1:4">
      <c r="A9824" s="462">
        <v>104751</v>
      </c>
      <c r="B9824" s="276" t="s">
        <v>9769</v>
      </c>
      <c r="C9824" s="462" t="s">
        <v>30</v>
      </c>
      <c r="D9824" s="463">
        <v>0</v>
      </c>
    </row>
    <row r="9825" spans="1:4">
      <c r="A9825" s="462">
        <v>104752</v>
      </c>
      <c r="B9825" s="276" t="s">
        <v>9770</v>
      </c>
      <c r="C9825" s="462" t="s">
        <v>27</v>
      </c>
      <c r="D9825" s="463">
        <v>72103</v>
      </c>
    </row>
    <row r="9826" spans="1:4">
      <c r="A9826" s="462">
        <v>104753</v>
      </c>
      <c r="B9826" s="276" t="s">
        <v>9771</v>
      </c>
      <c r="C9826" s="462" t="s">
        <v>27</v>
      </c>
      <c r="D9826" s="463">
        <v>0</v>
      </c>
    </row>
    <row r="9827" spans="1:4">
      <c r="A9827" s="462">
        <v>104754</v>
      </c>
      <c r="B9827" s="276" t="s">
        <v>9772</v>
      </c>
      <c r="C9827" s="462" t="s">
        <v>27</v>
      </c>
      <c r="D9827" s="463">
        <v>0</v>
      </c>
    </row>
    <row r="9828" spans="1:4">
      <c r="A9828" s="462">
        <v>104755</v>
      </c>
      <c r="B9828" s="276" t="s">
        <v>9773</v>
      </c>
      <c r="C9828" s="462" t="s">
        <v>27</v>
      </c>
      <c r="D9828" s="463">
        <v>0</v>
      </c>
    </row>
    <row r="9829" spans="1:4">
      <c r="A9829" s="462">
        <v>104756</v>
      </c>
      <c r="B9829" s="276" t="s">
        <v>9774</v>
      </c>
      <c r="C9829" s="462" t="s">
        <v>27</v>
      </c>
      <c r="D9829" s="463">
        <v>0</v>
      </c>
    </row>
    <row r="9830" spans="1:4">
      <c r="A9830" s="462">
        <v>104757</v>
      </c>
      <c r="B9830" s="276" t="s">
        <v>9775</v>
      </c>
      <c r="C9830" s="462" t="s">
        <v>27</v>
      </c>
      <c r="D9830" s="463">
        <v>3175</v>
      </c>
    </row>
    <row r="9831" spans="1:4">
      <c r="A9831" s="462">
        <v>104758</v>
      </c>
      <c r="B9831" s="276" t="s">
        <v>9776</v>
      </c>
      <c r="C9831" s="462" t="s">
        <v>27</v>
      </c>
      <c r="D9831" s="463">
        <v>512</v>
      </c>
    </row>
    <row r="9832" spans="1:4">
      <c r="A9832" s="462">
        <v>104759</v>
      </c>
      <c r="B9832" s="276" t="s">
        <v>9777</v>
      </c>
      <c r="C9832" s="462" t="s">
        <v>27</v>
      </c>
      <c r="D9832" s="463">
        <v>1538985.85</v>
      </c>
    </row>
    <row r="9833" spans="1:4">
      <c r="A9833" s="462">
        <v>104760</v>
      </c>
      <c r="B9833" s="276" t="s">
        <v>9778</v>
      </c>
      <c r="C9833" s="462" t="s">
        <v>27</v>
      </c>
      <c r="D9833" s="463">
        <v>182418</v>
      </c>
    </row>
    <row r="9834" spans="1:4">
      <c r="A9834" s="462">
        <v>104761</v>
      </c>
      <c r="B9834" s="276" t="s">
        <v>9779</v>
      </c>
      <c r="C9834" s="462" t="s">
        <v>27</v>
      </c>
      <c r="D9834" s="463">
        <v>0</v>
      </c>
    </row>
    <row r="9835" spans="1:4">
      <c r="A9835" s="462">
        <v>104762</v>
      </c>
      <c r="B9835" s="276" t="s">
        <v>9780</v>
      </c>
      <c r="C9835" s="462" t="s">
        <v>27</v>
      </c>
      <c r="D9835" s="463">
        <v>0</v>
      </c>
    </row>
    <row r="9836" spans="1:4">
      <c r="A9836" s="462">
        <v>104763</v>
      </c>
      <c r="B9836" s="276" t="s">
        <v>9781</v>
      </c>
      <c r="C9836" s="462" t="s">
        <v>27</v>
      </c>
      <c r="D9836" s="463">
        <v>0</v>
      </c>
    </row>
    <row r="9837" spans="1:4">
      <c r="A9837" s="462">
        <v>104764</v>
      </c>
      <c r="B9837" s="276" t="s">
        <v>9782</v>
      </c>
      <c r="C9837" s="462" t="s">
        <v>27</v>
      </c>
      <c r="D9837" s="463">
        <v>0</v>
      </c>
    </row>
    <row r="9838" spans="1:4">
      <c r="A9838" s="462">
        <v>104765</v>
      </c>
      <c r="B9838" s="276" t="s">
        <v>9783</v>
      </c>
      <c r="C9838" s="462" t="s">
        <v>27</v>
      </c>
      <c r="D9838" s="463">
        <v>0</v>
      </c>
    </row>
    <row r="9839" spans="1:4">
      <c r="A9839" s="462">
        <v>104766</v>
      </c>
      <c r="B9839" s="276" t="s">
        <v>9784</v>
      </c>
      <c r="C9839" s="462" t="s">
        <v>27</v>
      </c>
      <c r="D9839" s="463">
        <v>0</v>
      </c>
    </row>
    <row r="9840" spans="1:4">
      <c r="A9840" s="462">
        <v>104767</v>
      </c>
      <c r="B9840" s="276" t="s">
        <v>9785</v>
      </c>
      <c r="C9840" s="462" t="s">
        <v>27</v>
      </c>
      <c r="D9840" s="463">
        <v>2143510</v>
      </c>
    </row>
    <row r="9841" spans="1:4">
      <c r="A9841" s="462">
        <v>104768</v>
      </c>
      <c r="B9841" s="276" t="s">
        <v>9786</v>
      </c>
      <c r="C9841" s="462" t="s">
        <v>27</v>
      </c>
      <c r="D9841" s="463">
        <v>0</v>
      </c>
    </row>
    <row r="9842" spans="1:4">
      <c r="A9842" s="462">
        <v>104769</v>
      </c>
      <c r="B9842" s="276" t="s">
        <v>9787</v>
      </c>
      <c r="C9842" s="462" t="s">
        <v>27</v>
      </c>
      <c r="D9842" s="463">
        <v>941037.01</v>
      </c>
    </row>
    <row r="9843" spans="1:4">
      <c r="A9843" s="462">
        <v>104770</v>
      </c>
      <c r="B9843" s="276" t="s">
        <v>9788</v>
      </c>
      <c r="C9843" s="462" t="s">
        <v>27</v>
      </c>
      <c r="D9843" s="463">
        <v>0</v>
      </c>
    </row>
    <row r="9844" spans="1:4">
      <c r="A9844" s="462">
        <v>104771</v>
      </c>
      <c r="B9844" s="276" t="s">
        <v>9789</v>
      </c>
      <c r="C9844" s="462" t="s">
        <v>27</v>
      </c>
      <c r="D9844" s="463">
        <v>0</v>
      </c>
    </row>
    <row r="9845" spans="1:4">
      <c r="A9845" s="462">
        <v>104772</v>
      </c>
      <c r="B9845" s="276" t="s">
        <v>9790</v>
      </c>
      <c r="C9845" s="462" t="s">
        <v>27</v>
      </c>
      <c r="D9845" s="463">
        <v>10675.01</v>
      </c>
    </row>
    <row r="9846" spans="1:4">
      <c r="A9846" s="462">
        <v>104773</v>
      </c>
      <c r="B9846" s="276" t="s">
        <v>9791</v>
      </c>
      <c r="C9846" s="462" t="s">
        <v>27</v>
      </c>
      <c r="D9846" s="463">
        <v>61411</v>
      </c>
    </row>
    <row r="9847" spans="1:4">
      <c r="A9847" s="462">
        <v>104774</v>
      </c>
      <c r="B9847" s="276" t="s">
        <v>9792</v>
      </c>
      <c r="C9847" s="462" t="s">
        <v>27</v>
      </c>
      <c r="D9847" s="463">
        <v>203203</v>
      </c>
    </row>
    <row r="9848" spans="1:4">
      <c r="A9848" s="462">
        <v>104775</v>
      </c>
      <c r="B9848" s="276" t="s">
        <v>9793</v>
      </c>
      <c r="C9848" s="462" t="s">
        <v>27</v>
      </c>
      <c r="D9848" s="463">
        <v>0</v>
      </c>
    </row>
    <row r="9849" spans="1:4">
      <c r="A9849" s="462">
        <v>104776</v>
      </c>
      <c r="B9849" s="276" t="s">
        <v>9794</v>
      </c>
      <c r="C9849" s="462" t="s">
        <v>27</v>
      </c>
      <c r="D9849" s="463">
        <v>0</v>
      </c>
    </row>
    <row r="9850" spans="1:4">
      <c r="A9850" s="462">
        <v>104777</v>
      </c>
      <c r="B9850" s="276" t="s">
        <v>9795</v>
      </c>
      <c r="C9850" s="462" t="s">
        <v>27</v>
      </c>
      <c r="D9850" s="463">
        <v>0</v>
      </c>
    </row>
    <row r="9851" spans="1:4">
      <c r="A9851" s="462">
        <v>104778</v>
      </c>
      <c r="B9851" s="276" t="s">
        <v>9796</v>
      </c>
      <c r="C9851" s="462" t="s">
        <v>27</v>
      </c>
      <c r="D9851" s="463">
        <v>0</v>
      </c>
    </row>
    <row r="9852" spans="1:4">
      <c r="A9852" s="462">
        <v>104779</v>
      </c>
      <c r="B9852" s="276" t="s">
        <v>9797</v>
      </c>
      <c r="C9852" s="462" t="s">
        <v>27</v>
      </c>
      <c r="D9852" s="463">
        <v>0</v>
      </c>
    </row>
    <row r="9853" spans="1:4">
      <c r="A9853" s="462">
        <v>104780</v>
      </c>
      <c r="B9853" s="276" t="s">
        <v>9798</v>
      </c>
      <c r="C9853" s="462" t="s">
        <v>27</v>
      </c>
      <c r="D9853" s="463">
        <v>0</v>
      </c>
    </row>
    <row r="9854" spans="1:4">
      <c r="A9854" s="462">
        <v>104781</v>
      </c>
      <c r="B9854" s="276" t="s">
        <v>9799</v>
      </c>
      <c r="C9854" s="462" t="s">
        <v>27</v>
      </c>
      <c r="D9854" s="463">
        <v>51983.05</v>
      </c>
    </row>
    <row r="9855" spans="1:4">
      <c r="A9855" s="462">
        <v>104782</v>
      </c>
      <c r="B9855" s="276" t="s">
        <v>9800</v>
      </c>
      <c r="C9855" s="462" t="s">
        <v>27</v>
      </c>
      <c r="D9855" s="463">
        <v>0</v>
      </c>
    </row>
    <row r="9856" spans="1:4">
      <c r="A9856" s="462">
        <v>104783</v>
      </c>
      <c r="B9856" s="276" t="s">
        <v>9801</v>
      </c>
      <c r="C9856" s="462" t="s">
        <v>44</v>
      </c>
      <c r="D9856" s="463">
        <v>174944.01</v>
      </c>
    </row>
    <row r="9857" spans="1:4">
      <c r="A9857" s="462">
        <v>104784</v>
      </c>
      <c r="B9857" s="276" t="s">
        <v>9802</v>
      </c>
      <c r="C9857" s="462" t="s">
        <v>32</v>
      </c>
      <c r="D9857" s="463">
        <v>0</v>
      </c>
    </row>
    <row r="9858" spans="1:4">
      <c r="A9858" s="462">
        <v>104785</v>
      </c>
      <c r="B9858" s="276" t="s">
        <v>9803</v>
      </c>
      <c r="C9858" s="462" t="s">
        <v>27</v>
      </c>
      <c r="D9858" s="463">
        <v>0</v>
      </c>
    </row>
    <row r="9859" spans="1:4">
      <c r="A9859" s="462">
        <v>104786</v>
      </c>
      <c r="B9859" s="276" t="s">
        <v>9804</v>
      </c>
      <c r="C9859" s="462" t="s">
        <v>27</v>
      </c>
      <c r="D9859" s="463">
        <v>214255</v>
      </c>
    </row>
    <row r="9860" spans="1:4">
      <c r="A9860" s="462">
        <v>104788</v>
      </c>
      <c r="B9860" s="276" t="s">
        <v>9805</v>
      </c>
      <c r="C9860" s="462" t="s">
        <v>27</v>
      </c>
      <c r="D9860" s="463">
        <v>0</v>
      </c>
    </row>
    <row r="9861" spans="1:4">
      <c r="A9861" s="462">
        <v>104789</v>
      </c>
      <c r="B9861" s="276" t="s">
        <v>9806</v>
      </c>
      <c r="C9861" s="462" t="s">
        <v>32</v>
      </c>
      <c r="D9861" s="463">
        <v>0</v>
      </c>
    </row>
    <row r="9862" spans="1:4">
      <c r="A9862" s="462">
        <v>104790</v>
      </c>
      <c r="B9862" s="276" t="s">
        <v>9807</v>
      </c>
      <c r="C9862" s="462" t="s">
        <v>27</v>
      </c>
      <c r="D9862" s="463">
        <v>0</v>
      </c>
    </row>
    <row r="9863" spans="1:4">
      <c r="A9863" s="462">
        <v>104791</v>
      </c>
      <c r="B9863" s="276" t="s">
        <v>9808</v>
      </c>
      <c r="C9863" s="462" t="s">
        <v>30</v>
      </c>
      <c r="D9863" s="463">
        <v>0</v>
      </c>
    </row>
    <row r="9864" spans="1:4">
      <c r="A9864" s="462">
        <v>104792</v>
      </c>
      <c r="B9864" s="276" t="s">
        <v>9809</v>
      </c>
      <c r="C9864" s="462" t="s">
        <v>27</v>
      </c>
      <c r="D9864" s="463">
        <v>0</v>
      </c>
    </row>
    <row r="9865" spans="1:4">
      <c r="A9865" s="462">
        <v>104793</v>
      </c>
      <c r="B9865" s="276" t="s">
        <v>9810</v>
      </c>
      <c r="C9865" s="462" t="s">
        <v>27</v>
      </c>
      <c r="D9865" s="463">
        <v>0</v>
      </c>
    </row>
    <row r="9866" spans="1:4">
      <c r="A9866" s="462">
        <v>104794</v>
      </c>
      <c r="B9866" s="276" t="s">
        <v>9811</v>
      </c>
      <c r="C9866" s="462" t="s">
        <v>27</v>
      </c>
      <c r="D9866" s="463">
        <v>0</v>
      </c>
    </row>
    <row r="9867" spans="1:4">
      <c r="A9867" s="462">
        <v>104795</v>
      </c>
      <c r="B9867" s="276" t="s">
        <v>9812</v>
      </c>
      <c r="C9867" s="462" t="s">
        <v>27</v>
      </c>
      <c r="D9867" s="463">
        <v>0</v>
      </c>
    </row>
    <row r="9868" spans="1:4">
      <c r="A9868" s="462">
        <v>104796</v>
      </c>
      <c r="B9868" s="276" t="s">
        <v>9813</v>
      </c>
      <c r="C9868" s="462" t="s">
        <v>44</v>
      </c>
      <c r="D9868" s="463">
        <v>287021</v>
      </c>
    </row>
    <row r="9869" spans="1:4">
      <c r="A9869" s="462">
        <v>104797</v>
      </c>
      <c r="B9869" s="276" t="s">
        <v>9814</v>
      </c>
      <c r="C9869" s="462" t="s">
        <v>27</v>
      </c>
      <c r="D9869" s="463">
        <v>0</v>
      </c>
    </row>
    <row r="9870" spans="1:4">
      <c r="A9870" s="462">
        <v>104798</v>
      </c>
      <c r="B9870" s="276" t="s">
        <v>9815</v>
      </c>
      <c r="C9870" s="462" t="s">
        <v>44</v>
      </c>
      <c r="D9870" s="463">
        <v>0</v>
      </c>
    </row>
    <row r="9871" spans="1:4">
      <c r="A9871" s="462">
        <v>104799</v>
      </c>
      <c r="B9871" s="276" t="s">
        <v>9816</v>
      </c>
      <c r="C9871" s="462" t="s">
        <v>44</v>
      </c>
      <c r="D9871" s="463">
        <v>0</v>
      </c>
    </row>
    <row r="9872" spans="1:4">
      <c r="A9872" s="462">
        <v>104800</v>
      </c>
      <c r="B9872" s="276" t="s">
        <v>9817</v>
      </c>
      <c r="C9872" s="462" t="s">
        <v>27</v>
      </c>
      <c r="D9872" s="463">
        <v>0</v>
      </c>
    </row>
    <row r="9873" spans="1:4">
      <c r="A9873" s="462">
        <v>104801</v>
      </c>
      <c r="B9873" s="276" t="s">
        <v>9818</v>
      </c>
      <c r="C9873" s="462" t="s">
        <v>27</v>
      </c>
      <c r="D9873" s="463">
        <v>0</v>
      </c>
    </row>
    <row r="9874" spans="1:4">
      <c r="A9874" s="462">
        <v>104802</v>
      </c>
      <c r="B9874" s="276" t="s">
        <v>9819</v>
      </c>
      <c r="C9874" s="462" t="s">
        <v>27</v>
      </c>
      <c r="D9874" s="463">
        <v>0</v>
      </c>
    </row>
    <row r="9875" spans="1:4">
      <c r="A9875" s="462">
        <v>104803</v>
      </c>
      <c r="B9875" s="276" t="s">
        <v>9820</v>
      </c>
      <c r="C9875" s="462" t="s">
        <v>44</v>
      </c>
      <c r="D9875" s="463">
        <v>68147.62</v>
      </c>
    </row>
    <row r="9876" spans="1:4">
      <c r="A9876" s="462">
        <v>104804</v>
      </c>
      <c r="B9876" s="276" t="s">
        <v>9821</v>
      </c>
      <c r="C9876" s="462" t="s">
        <v>27</v>
      </c>
      <c r="D9876" s="463">
        <v>0</v>
      </c>
    </row>
    <row r="9877" spans="1:4">
      <c r="A9877" s="462">
        <v>104805</v>
      </c>
      <c r="B9877" s="276" t="s">
        <v>9822</v>
      </c>
      <c r="C9877" s="462" t="s">
        <v>27</v>
      </c>
      <c r="D9877" s="463">
        <v>11680.14</v>
      </c>
    </row>
    <row r="9878" spans="1:4">
      <c r="A9878" s="462">
        <v>104806</v>
      </c>
      <c r="B9878" s="276" t="s">
        <v>9823</v>
      </c>
      <c r="C9878" s="462" t="s">
        <v>44</v>
      </c>
      <c r="D9878" s="463">
        <v>0</v>
      </c>
    </row>
    <row r="9879" spans="1:4">
      <c r="A9879" s="462">
        <v>104807</v>
      </c>
      <c r="B9879" s="276" t="s">
        <v>9824</v>
      </c>
      <c r="C9879" s="462" t="s">
        <v>44</v>
      </c>
      <c r="D9879" s="463">
        <v>0</v>
      </c>
    </row>
    <row r="9880" spans="1:4">
      <c r="A9880" s="462">
        <v>104808</v>
      </c>
      <c r="B9880" s="276" t="s">
        <v>9825</v>
      </c>
      <c r="C9880" s="462" t="s">
        <v>27</v>
      </c>
      <c r="D9880" s="463">
        <v>0</v>
      </c>
    </row>
    <row r="9881" spans="1:4">
      <c r="A9881" s="462">
        <v>104809</v>
      </c>
      <c r="B9881" s="276" t="s">
        <v>9826</v>
      </c>
      <c r="C9881" s="462" t="s">
        <v>27</v>
      </c>
      <c r="D9881" s="463">
        <v>0</v>
      </c>
    </row>
    <row r="9882" spans="1:4">
      <c r="A9882" s="462">
        <v>104810</v>
      </c>
      <c r="B9882" s="276" t="s">
        <v>9827</v>
      </c>
      <c r="C9882" s="462" t="s">
        <v>27</v>
      </c>
      <c r="D9882" s="463">
        <v>0</v>
      </c>
    </row>
    <row r="9883" spans="1:4">
      <c r="A9883" s="462">
        <v>104811</v>
      </c>
      <c r="B9883" s="276" t="s">
        <v>9828</v>
      </c>
      <c r="C9883" s="462" t="s">
        <v>27</v>
      </c>
      <c r="D9883" s="463">
        <v>76160</v>
      </c>
    </row>
    <row r="9884" spans="1:4">
      <c r="A9884" s="462">
        <v>104812</v>
      </c>
      <c r="B9884" s="276" t="s">
        <v>9829</v>
      </c>
      <c r="C9884" s="462" t="s">
        <v>27</v>
      </c>
      <c r="D9884" s="463">
        <v>219</v>
      </c>
    </row>
    <row r="9885" spans="1:4">
      <c r="A9885" s="462">
        <v>104813</v>
      </c>
      <c r="B9885" s="276" t="s">
        <v>9830</v>
      </c>
      <c r="C9885" s="462" t="s">
        <v>998</v>
      </c>
      <c r="D9885" s="463">
        <v>0</v>
      </c>
    </row>
    <row r="9886" spans="1:4">
      <c r="A9886" s="462">
        <v>104814</v>
      </c>
      <c r="B9886" s="276" t="s">
        <v>9831</v>
      </c>
      <c r="C9886" s="462" t="s">
        <v>27</v>
      </c>
      <c r="D9886" s="463">
        <v>0</v>
      </c>
    </row>
    <row r="9887" spans="1:4">
      <c r="A9887" s="462">
        <v>104815</v>
      </c>
      <c r="B9887" s="276" t="s">
        <v>9832</v>
      </c>
      <c r="C9887" s="462" t="s">
        <v>27</v>
      </c>
      <c r="D9887" s="463">
        <v>0</v>
      </c>
    </row>
    <row r="9888" spans="1:4">
      <c r="A9888" s="462">
        <v>104816</v>
      </c>
      <c r="B9888" s="276" t="s">
        <v>9833</v>
      </c>
      <c r="C9888" s="462" t="s">
        <v>27</v>
      </c>
      <c r="D9888" s="463">
        <v>0</v>
      </c>
    </row>
    <row r="9889" spans="1:4">
      <c r="A9889" s="462">
        <v>104817</v>
      </c>
      <c r="B9889" s="276" t="s">
        <v>9834</v>
      </c>
      <c r="C9889" s="462" t="s">
        <v>27</v>
      </c>
      <c r="D9889" s="463">
        <v>0</v>
      </c>
    </row>
    <row r="9890" spans="1:4">
      <c r="A9890" s="462">
        <v>104818</v>
      </c>
      <c r="B9890" s="276" t="s">
        <v>9835</v>
      </c>
      <c r="C9890" s="462" t="s">
        <v>27</v>
      </c>
      <c r="D9890" s="463">
        <v>0</v>
      </c>
    </row>
    <row r="9891" spans="1:4">
      <c r="A9891" s="462">
        <v>104819</v>
      </c>
      <c r="B9891" s="276" t="s">
        <v>9836</v>
      </c>
      <c r="C9891" s="462" t="s">
        <v>27</v>
      </c>
      <c r="D9891" s="463">
        <v>0</v>
      </c>
    </row>
    <row r="9892" spans="1:4">
      <c r="A9892" s="462">
        <v>104820</v>
      </c>
      <c r="B9892" s="276" t="s">
        <v>9837</v>
      </c>
      <c r="C9892" s="462" t="s">
        <v>32</v>
      </c>
      <c r="D9892" s="463">
        <v>41212</v>
      </c>
    </row>
    <row r="9893" spans="1:4">
      <c r="A9893" s="462">
        <v>104821</v>
      </c>
      <c r="B9893" s="276" t="s">
        <v>9838</v>
      </c>
      <c r="C9893" s="462" t="s">
        <v>27</v>
      </c>
      <c r="D9893" s="463">
        <v>0</v>
      </c>
    </row>
    <row r="9894" spans="1:4">
      <c r="A9894" s="462">
        <v>104822</v>
      </c>
      <c r="B9894" s="276" t="s">
        <v>9839</v>
      </c>
      <c r="C9894" s="462" t="s">
        <v>27</v>
      </c>
      <c r="D9894" s="463">
        <v>0</v>
      </c>
    </row>
    <row r="9895" spans="1:4">
      <c r="A9895" s="462">
        <v>104823</v>
      </c>
      <c r="B9895" s="276" t="s">
        <v>9840</v>
      </c>
      <c r="C9895" s="462" t="s">
        <v>27</v>
      </c>
      <c r="D9895" s="463">
        <v>0</v>
      </c>
    </row>
    <row r="9896" spans="1:4">
      <c r="A9896" s="462">
        <v>104824</v>
      </c>
      <c r="B9896" s="276" t="s">
        <v>9841</v>
      </c>
      <c r="C9896" s="462" t="s">
        <v>44</v>
      </c>
      <c r="D9896" s="463">
        <v>0</v>
      </c>
    </row>
    <row r="9897" spans="1:4">
      <c r="A9897" s="462">
        <v>104825</v>
      </c>
      <c r="B9897" s="276" t="s">
        <v>9842</v>
      </c>
      <c r="C9897" s="462" t="s">
        <v>27</v>
      </c>
      <c r="D9897" s="463">
        <v>696136</v>
      </c>
    </row>
    <row r="9898" spans="1:4">
      <c r="A9898" s="462">
        <v>104826</v>
      </c>
      <c r="B9898" s="276" t="s">
        <v>9843</v>
      </c>
      <c r="C9898" s="462" t="s">
        <v>44</v>
      </c>
      <c r="D9898" s="463">
        <v>0</v>
      </c>
    </row>
    <row r="9899" spans="1:4">
      <c r="A9899" s="462">
        <v>104827</v>
      </c>
      <c r="B9899" s="276" t="s">
        <v>9844</v>
      </c>
      <c r="C9899" s="462" t="s">
        <v>27</v>
      </c>
      <c r="D9899" s="463">
        <v>0</v>
      </c>
    </row>
    <row r="9900" spans="1:4">
      <c r="A9900" s="462">
        <v>104828</v>
      </c>
      <c r="B9900" s="276" t="s">
        <v>9845</v>
      </c>
      <c r="C9900" s="462" t="s">
        <v>27</v>
      </c>
      <c r="D9900" s="463">
        <v>0</v>
      </c>
    </row>
    <row r="9901" spans="1:4">
      <c r="A9901" s="462">
        <v>104829</v>
      </c>
      <c r="B9901" s="276" t="s">
        <v>9846</v>
      </c>
      <c r="C9901" s="462" t="s">
        <v>27</v>
      </c>
      <c r="D9901" s="463">
        <v>122837</v>
      </c>
    </row>
    <row r="9902" spans="1:4">
      <c r="A9902" s="462">
        <v>104830</v>
      </c>
      <c r="B9902" s="276" t="s">
        <v>9847</v>
      </c>
      <c r="C9902" s="462" t="s">
        <v>27</v>
      </c>
      <c r="D9902" s="463">
        <v>146375.1</v>
      </c>
    </row>
    <row r="9903" spans="1:4">
      <c r="A9903" s="462">
        <v>104831</v>
      </c>
      <c r="B9903" s="276" t="s">
        <v>9848</v>
      </c>
      <c r="C9903" s="462" t="s">
        <v>44</v>
      </c>
      <c r="D9903" s="463">
        <v>0</v>
      </c>
    </row>
    <row r="9904" spans="1:4">
      <c r="A9904" s="462">
        <v>104832</v>
      </c>
      <c r="B9904" s="276" t="s">
        <v>9849</v>
      </c>
      <c r="C9904" s="462" t="s">
        <v>27</v>
      </c>
      <c r="D9904" s="463">
        <v>0</v>
      </c>
    </row>
    <row r="9905" spans="1:4">
      <c r="A9905" s="462">
        <v>104833</v>
      </c>
      <c r="B9905" s="276" t="s">
        <v>9850</v>
      </c>
      <c r="C9905" s="462" t="s">
        <v>27</v>
      </c>
      <c r="D9905" s="463">
        <v>0</v>
      </c>
    </row>
    <row r="9906" spans="1:4">
      <c r="A9906" s="462">
        <v>104834</v>
      </c>
      <c r="B9906" s="276" t="s">
        <v>9851</v>
      </c>
      <c r="C9906" s="462" t="s">
        <v>30</v>
      </c>
      <c r="D9906" s="463">
        <v>0</v>
      </c>
    </row>
    <row r="9907" spans="1:4">
      <c r="A9907" s="462">
        <v>104835</v>
      </c>
      <c r="B9907" s="276" t="s">
        <v>9852</v>
      </c>
      <c r="C9907" s="462" t="s">
        <v>27</v>
      </c>
      <c r="D9907" s="463">
        <v>0</v>
      </c>
    </row>
    <row r="9908" spans="1:4">
      <c r="A9908" s="462">
        <v>104836</v>
      </c>
      <c r="B9908" s="276" t="s">
        <v>9853</v>
      </c>
      <c r="C9908" s="462" t="s">
        <v>27</v>
      </c>
      <c r="D9908" s="463">
        <v>0</v>
      </c>
    </row>
    <row r="9909" spans="1:4">
      <c r="A9909" s="462">
        <v>104837</v>
      </c>
      <c r="B9909" s="276" t="s">
        <v>9854</v>
      </c>
      <c r="C9909" s="462" t="s">
        <v>27</v>
      </c>
      <c r="D9909" s="463">
        <v>6502641</v>
      </c>
    </row>
    <row r="9910" spans="1:4">
      <c r="A9910" s="462">
        <v>104838</v>
      </c>
      <c r="B9910" s="276" t="s">
        <v>9855</v>
      </c>
      <c r="C9910" s="462" t="s">
        <v>27</v>
      </c>
      <c r="D9910" s="463">
        <v>0</v>
      </c>
    </row>
    <row r="9911" spans="1:4">
      <c r="A9911" s="462">
        <v>104839</v>
      </c>
      <c r="B9911" s="276" t="s">
        <v>9856</v>
      </c>
      <c r="C9911" s="462" t="s">
        <v>27</v>
      </c>
      <c r="D9911" s="463">
        <v>0</v>
      </c>
    </row>
    <row r="9912" spans="1:4">
      <c r="A9912" s="462">
        <v>104840</v>
      </c>
      <c r="B9912" s="276" t="s">
        <v>9857</v>
      </c>
      <c r="C9912" s="462" t="s">
        <v>27</v>
      </c>
      <c r="D9912" s="463">
        <v>0</v>
      </c>
    </row>
    <row r="9913" spans="1:4">
      <c r="A9913" s="462">
        <v>104841</v>
      </c>
      <c r="B9913" s="276" t="s">
        <v>9858</v>
      </c>
      <c r="C9913" s="462" t="s">
        <v>27</v>
      </c>
      <c r="D9913" s="463">
        <v>0</v>
      </c>
    </row>
    <row r="9914" spans="1:4">
      <c r="A9914" s="462">
        <v>104842</v>
      </c>
      <c r="B9914" s="276" t="s">
        <v>9859</v>
      </c>
      <c r="C9914" s="462" t="s">
        <v>27</v>
      </c>
      <c r="D9914" s="463">
        <v>288260</v>
      </c>
    </row>
    <row r="9915" spans="1:4">
      <c r="A9915" s="462">
        <v>104844</v>
      </c>
      <c r="B9915" s="276" t="s">
        <v>9860</v>
      </c>
      <c r="C9915" s="462" t="s">
        <v>27</v>
      </c>
      <c r="D9915" s="463">
        <v>0</v>
      </c>
    </row>
    <row r="9916" spans="1:4">
      <c r="A9916" s="462">
        <v>104845</v>
      </c>
      <c r="B9916" s="276" t="s">
        <v>9861</v>
      </c>
      <c r="C9916" s="462" t="s">
        <v>27</v>
      </c>
      <c r="D9916" s="463">
        <v>0</v>
      </c>
    </row>
    <row r="9917" spans="1:4">
      <c r="A9917" s="462">
        <v>104847</v>
      </c>
      <c r="B9917" s="276" t="s">
        <v>9862</v>
      </c>
      <c r="C9917" s="462" t="s">
        <v>27</v>
      </c>
      <c r="D9917" s="463">
        <v>0</v>
      </c>
    </row>
    <row r="9918" spans="1:4">
      <c r="A9918" s="462">
        <v>104848</v>
      </c>
      <c r="B9918" s="276" t="s">
        <v>9863</v>
      </c>
      <c r="C9918" s="462" t="s">
        <v>27</v>
      </c>
      <c r="D9918" s="463">
        <v>0</v>
      </c>
    </row>
    <row r="9919" spans="1:4">
      <c r="A9919" s="462">
        <v>104849</v>
      </c>
      <c r="B9919" s="276" t="s">
        <v>9864</v>
      </c>
      <c r="C9919" s="462" t="s">
        <v>27</v>
      </c>
      <c r="D9919" s="463">
        <v>0</v>
      </c>
    </row>
    <row r="9920" spans="1:4">
      <c r="A9920" s="462">
        <v>104850</v>
      </c>
      <c r="B9920" s="276" t="s">
        <v>9865</v>
      </c>
      <c r="C9920" s="462" t="s">
        <v>27</v>
      </c>
      <c r="D9920" s="463">
        <v>0</v>
      </c>
    </row>
    <row r="9921" spans="1:4">
      <c r="A9921" s="462">
        <v>104851</v>
      </c>
      <c r="B9921" s="276" t="s">
        <v>9866</v>
      </c>
      <c r="C9921" s="462" t="s">
        <v>27</v>
      </c>
      <c r="D9921" s="463">
        <v>0</v>
      </c>
    </row>
    <row r="9922" spans="1:4">
      <c r="A9922" s="462">
        <v>104852</v>
      </c>
      <c r="B9922" s="276" t="s">
        <v>9867</v>
      </c>
      <c r="C9922" s="462" t="s">
        <v>27</v>
      </c>
      <c r="D9922" s="463">
        <v>0</v>
      </c>
    </row>
    <row r="9923" spans="1:4">
      <c r="A9923" s="462">
        <v>104853</v>
      </c>
      <c r="B9923" s="276" t="s">
        <v>9868</v>
      </c>
      <c r="C9923" s="462" t="s">
        <v>27</v>
      </c>
      <c r="D9923" s="463">
        <v>0</v>
      </c>
    </row>
    <row r="9924" spans="1:4">
      <c r="A9924" s="462">
        <v>104854</v>
      </c>
      <c r="B9924" s="276" t="s">
        <v>9869</v>
      </c>
      <c r="C9924" s="462" t="s">
        <v>27</v>
      </c>
      <c r="D9924" s="463">
        <v>0</v>
      </c>
    </row>
    <row r="9925" spans="1:4">
      <c r="A9925" s="462">
        <v>104855</v>
      </c>
      <c r="B9925" s="276" t="s">
        <v>9870</v>
      </c>
      <c r="C9925" s="462" t="s">
        <v>27</v>
      </c>
      <c r="D9925" s="463">
        <v>0</v>
      </c>
    </row>
    <row r="9926" spans="1:4">
      <c r="A9926" s="462">
        <v>104856</v>
      </c>
      <c r="B9926" s="276" t="s">
        <v>9871</v>
      </c>
      <c r="C9926" s="462" t="s">
        <v>27</v>
      </c>
      <c r="D9926" s="463">
        <v>0</v>
      </c>
    </row>
    <row r="9927" spans="1:4">
      <c r="A9927" s="462">
        <v>104857</v>
      </c>
      <c r="B9927" s="276" t="s">
        <v>9872</v>
      </c>
      <c r="C9927" s="462" t="s">
        <v>27</v>
      </c>
      <c r="D9927" s="463">
        <v>0</v>
      </c>
    </row>
    <row r="9928" spans="1:4">
      <c r="A9928" s="462">
        <v>104858</v>
      </c>
      <c r="B9928" s="276" t="s">
        <v>9873</v>
      </c>
      <c r="C9928" s="462" t="s">
        <v>44</v>
      </c>
      <c r="D9928" s="463">
        <v>5710</v>
      </c>
    </row>
    <row r="9929" spans="1:4">
      <c r="A9929" s="462">
        <v>104859</v>
      </c>
      <c r="B9929" s="276" t="s">
        <v>6700</v>
      </c>
      <c r="C9929" s="462" t="s">
        <v>27</v>
      </c>
      <c r="D9929" s="463">
        <v>0</v>
      </c>
    </row>
    <row r="9930" spans="1:4">
      <c r="A9930" s="462">
        <v>104860</v>
      </c>
      <c r="B9930" s="276" t="s">
        <v>9874</v>
      </c>
      <c r="C9930" s="462" t="s">
        <v>27</v>
      </c>
      <c r="D9930" s="463">
        <v>0</v>
      </c>
    </row>
    <row r="9931" spans="1:4">
      <c r="A9931" s="462">
        <v>104861</v>
      </c>
      <c r="B9931" s="276" t="s">
        <v>9875</v>
      </c>
      <c r="C9931" s="462" t="s">
        <v>27</v>
      </c>
      <c r="D9931" s="463">
        <v>0</v>
      </c>
    </row>
    <row r="9932" spans="1:4">
      <c r="A9932" s="462">
        <v>104862</v>
      </c>
      <c r="B9932" s="276" t="s">
        <v>9876</v>
      </c>
      <c r="C9932" s="462" t="s">
        <v>27</v>
      </c>
      <c r="D9932" s="463">
        <v>0</v>
      </c>
    </row>
    <row r="9933" spans="1:4">
      <c r="A9933" s="462">
        <v>104864</v>
      </c>
      <c r="B9933" s="276" t="s">
        <v>9877</v>
      </c>
      <c r="C9933" s="462" t="s">
        <v>2360</v>
      </c>
      <c r="D9933" s="463">
        <v>0</v>
      </c>
    </row>
    <row r="9934" spans="1:4">
      <c r="A9934" s="462">
        <v>104865</v>
      </c>
      <c r="B9934" s="276" t="s">
        <v>9878</v>
      </c>
      <c r="C9934" s="462" t="s">
        <v>27</v>
      </c>
      <c r="D9934" s="463">
        <v>0</v>
      </c>
    </row>
    <row r="9935" spans="1:4">
      <c r="A9935" s="462">
        <v>104866</v>
      </c>
      <c r="B9935" s="276" t="s">
        <v>9879</v>
      </c>
      <c r="C9935" s="462" t="s">
        <v>27</v>
      </c>
      <c r="D9935" s="463">
        <v>0</v>
      </c>
    </row>
    <row r="9936" spans="1:4">
      <c r="A9936" s="462">
        <v>104867</v>
      </c>
      <c r="B9936" s="276" t="s">
        <v>9880</v>
      </c>
      <c r="C9936" s="462" t="s">
        <v>27</v>
      </c>
      <c r="D9936" s="463">
        <v>0</v>
      </c>
    </row>
    <row r="9937" spans="1:4">
      <c r="A9937" s="462">
        <v>104868</v>
      </c>
      <c r="B9937" s="276" t="s">
        <v>9881</v>
      </c>
      <c r="C9937" s="462" t="s">
        <v>30</v>
      </c>
      <c r="D9937" s="463">
        <v>0</v>
      </c>
    </row>
    <row r="9938" spans="1:4">
      <c r="A9938" s="462">
        <v>104869</v>
      </c>
      <c r="B9938" s="276" t="s">
        <v>9882</v>
      </c>
      <c r="C9938" s="462" t="s">
        <v>27</v>
      </c>
      <c r="D9938" s="463">
        <v>0</v>
      </c>
    </row>
    <row r="9939" spans="1:4">
      <c r="A9939" s="462">
        <v>104870</v>
      </c>
      <c r="B9939" s="276" t="s">
        <v>9883</v>
      </c>
      <c r="C9939" s="462" t="s">
        <v>253</v>
      </c>
      <c r="D9939" s="463">
        <v>0</v>
      </c>
    </row>
    <row r="9940" spans="1:4">
      <c r="A9940" s="462">
        <v>104871</v>
      </c>
      <c r="B9940" s="276" t="s">
        <v>9884</v>
      </c>
      <c r="C9940" s="462" t="s">
        <v>27</v>
      </c>
      <c r="D9940" s="463">
        <v>171691</v>
      </c>
    </row>
    <row r="9941" spans="1:4">
      <c r="A9941" s="462">
        <v>104872</v>
      </c>
      <c r="B9941" s="276" t="s">
        <v>9885</v>
      </c>
      <c r="C9941" s="462" t="s">
        <v>30</v>
      </c>
      <c r="D9941" s="463">
        <v>0</v>
      </c>
    </row>
    <row r="9942" spans="1:4">
      <c r="A9942" s="462">
        <v>104874</v>
      </c>
      <c r="B9942" s="276" t="s">
        <v>9886</v>
      </c>
      <c r="C9942" s="462" t="s">
        <v>253</v>
      </c>
      <c r="D9942" s="463">
        <v>79109</v>
      </c>
    </row>
    <row r="9943" spans="1:4">
      <c r="A9943" s="462">
        <v>104876</v>
      </c>
      <c r="B9943" s="276" t="s">
        <v>9887</v>
      </c>
      <c r="C9943" s="462" t="s">
        <v>27</v>
      </c>
      <c r="D9943" s="463">
        <v>0</v>
      </c>
    </row>
    <row r="9944" spans="1:4">
      <c r="A9944" s="462">
        <v>104877</v>
      </c>
      <c r="B9944" s="276" t="s">
        <v>9888</v>
      </c>
      <c r="C9944" s="462" t="s">
        <v>27</v>
      </c>
      <c r="D9944" s="463">
        <v>0</v>
      </c>
    </row>
    <row r="9945" spans="1:4">
      <c r="A9945" s="462">
        <v>104878</v>
      </c>
      <c r="B9945" s="276" t="s">
        <v>9889</v>
      </c>
      <c r="C9945" s="462" t="s">
        <v>44</v>
      </c>
      <c r="D9945" s="463">
        <v>15284</v>
      </c>
    </row>
    <row r="9946" spans="1:4">
      <c r="A9946" s="462">
        <v>104879</v>
      </c>
      <c r="B9946" s="276" t="s">
        <v>9890</v>
      </c>
      <c r="C9946" s="462" t="s">
        <v>27</v>
      </c>
      <c r="D9946" s="463">
        <v>0</v>
      </c>
    </row>
    <row r="9947" spans="1:4">
      <c r="A9947" s="462">
        <v>104880</v>
      </c>
      <c r="B9947" s="276" t="s">
        <v>9891</v>
      </c>
      <c r="C9947" s="462" t="s">
        <v>30</v>
      </c>
      <c r="D9947" s="463">
        <v>0</v>
      </c>
    </row>
    <row r="9948" spans="1:4">
      <c r="A9948" s="462">
        <v>104881</v>
      </c>
      <c r="B9948" s="276" t="s">
        <v>9892</v>
      </c>
      <c r="C9948" s="462" t="s">
        <v>83</v>
      </c>
      <c r="D9948" s="463">
        <v>0</v>
      </c>
    </row>
    <row r="9949" spans="1:4">
      <c r="A9949" s="462">
        <v>104882</v>
      </c>
      <c r="B9949" s="276" t="s">
        <v>9893</v>
      </c>
      <c r="C9949" s="462" t="s">
        <v>30</v>
      </c>
      <c r="D9949" s="463">
        <v>0</v>
      </c>
    </row>
    <row r="9950" spans="1:4">
      <c r="A9950" s="462">
        <v>104883</v>
      </c>
      <c r="B9950" s="276" t="s">
        <v>9894</v>
      </c>
      <c r="C9950" s="462" t="s">
        <v>30</v>
      </c>
      <c r="D9950" s="463">
        <v>0</v>
      </c>
    </row>
    <row r="9951" spans="1:4">
      <c r="A9951" s="462">
        <v>104884</v>
      </c>
      <c r="B9951" s="276" t="s">
        <v>9895</v>
      </c>
      <c r="C9951" s="462" t="s">
        <v>30</v>
      </c>
      <c r="D9951" s="463">
        <v>0</v>
      </c>
    </row>
    <row r="9952" spans="1:4">
      <c r="A9952" s="462">
        <v>104885</v>
      </c>
      <c r="B9952" s="276" t="s">
        <v>9896</v>
      </c>
      <c r="C9952" s="462" t="s">
        <v>27</v>
      </c>
      <c r="D9952" s="463">
        <v>0</v>
      </c>
    </row>
    <row r="9953" spans="1:4">
      <c r="A9953" s="462">
        <v>104886</v>
      </c>
      <c r="B9953" s="276" t="s">
        <v>9897</v>
      </c>
      <c r="C9953" s="462" t="s">
        <v>27</v>
      </c>
      <c r="D9953" s="463">
        <v>6865.32</v>
      </c>
    </row>
    <row r="9954" spans="1:4">
      <c r="A9954" s="462">
        <v>104887</v>
      </c>
      <c r="B9954" s="276" t="s">
        <v>9898</v>
      </c>
      <c r="C9954" s="462" t="s">
        <v>30</v>
      </c>
      <c r="D9954" s="463">
        <v>9869</v>
      </c>
    </row>
    <row r="9955" spans="1:4">
      <c r="A9955" s="462">
        <v>104888</v>
      </c>
      <c r="B9955" s="276" t="s">
        <v>9899</v>
      </c>
      <c r="C9955" s="462" t="s">
        <v>253</v>
      </c>
      <c r="D9955" s="463">
        <v>21478</v>
      </c>
    </row>
    <row r="9956" spans="1:4">
      <c r="A9956" s="462">
        <v>104889</v>
      </c>
      <c r="B9956" s="276" t="s">
        <v>9900</v>
      </c>
      <c r="C9956" s="462" t="s">
        <v>30</v>
      </c>
      <c r="D9956" s="463">
        <v>54072</v>
      </c>
    </row>
    <row r="9957" spans="1:4">
      <c r="A9957" s="462">
        <v>104890</v>
      </c>
      <c r="B9957" s="276" t="s">
        <v>9901</v>
      </c>
      <c r="C9957" s="462" t="s">
        <v>30</v>
      </c>
      <c r="D9957" s="463">
        <v>0</v>
      </c>
    </row>
    <row r="9958" spans="1:4">
      <c r="A9958" s="462">
        <v>104891</v>
      </c>
      <c r="B9958" s="276" t="s">
        <v>9902</v>
      </c>
      <c r="C9958" s="462" t="s">
        <v>30</v>
      </c>
      <c r="D9958" s="463">
        <v>136825</v>
      </c>
    </row>
    <row r="9959" spans="1:4">
      <c r="A9959" s="462">
        <v>104892</v>
      </c>
      <c r="B9959" s="276" t="s">
        <v>9903</v>
      </c>
      <c r="C9959" s="462" t="s">
        <v>30</v>
      </c>
      <c r="D9959" s="463">
        <v>0</v>
      </c>
    </row>
    <row r="9960" spans="1:4">
      <c r="A9960" s="462">
        <v>104893</v>
      </c>
      <c r="B9960" s="276" t="s">
        <v>9904</v>
      </c>
      <c r="C9960" s="462" t="s">
        <v>30</v>
      </c>
      <c r="D9960" s="463">
        <v>0</v>
      </c>
    </row>
    <row r="9961" spans="1:4">
      <c r="A9961" s="462">
        <v>104894</v>
      </c>
      <c r="B9961" s="276" t="s">
        <v>9905</v>
      </c>
      <c r="C9961" s="462" t="s">
        <v>30</v>
      </c>
      <c r="D9961" s="463">
        <v>0</v>
      </c>
    </row>
    <row r="9962" spans="1:4">
      <c r="A9962" s="462">
        <v>104895</v>
      </c>
      <c r="B9962" s="276" t="s">
        <v>9906</v>
      </c>
      <c r="C9962" s="462" t="s">
        <v>30</v>
      </c>
      <c r="D9962" s="463">
        <v>93106</v>
      </c>
    </row>
    <row r="9963" spans="1:4">
      <c r="A9963" s="462">
        <v>104896</v>
      </c>
      <c r="B9963" s="276" t="s">
        <v>9907</v>
      </c>
      <c r="C9963" s="462" t="s">
        <v>30</v>
      </c>
      <c r="D9963" s="463">
        <v>62708</v>
      </c>
    </row>
    <row r="9964" spans="1:4">
      <c r="A9964" s="462">
        <v>104897</v>
      </c>
      <c r="B9964" s="276" t="s">
        <v>9908</v>
      </c>
      <c r="C9964" s="462" t="s">
        <v>30</v>
      </c>
      <c r="D9964" s="463">
        <v>24750</v>
      </c>
    </row>
    <row r="9965" spans="1:4">
      <c r="A9965" s="462">
        <v>104898</v>
      </c>
      <c r="B9965" s="276" t="s">
        <v>9909</v>
      </c>
      <c r="C9965" s="462" t="s">
        <v>27</v>
      </c>
      <c r="D9965" s="463">
        <v>61176</v>
      </c>
    </row>
    <row r="9966" spans="1:4">
      <c r="A9966" s="462">
        <v>104899</v>
      </c>
      <c r="B9966" s="276" t="s">
        <v>9910</v>
      </c>
      <c r="C9966" s="462" t="s">
        <v>27</v>
      </c>
      <c r="D9966" s="463">
        <v>30546</v>
      </c>
    </row>
    <row r="9967" spans="1:4">
      <c r="A9967" s="462">
        <v>104900</v>
      </c>
      <c r="B9967" s="276" t="s">
        <v>9911</v>
      </c>
      <c r="C9967" s="462" t="s">
        <v>27</v>
      </c>
      <c r="D9967" s="463">
        <v>0</v>
      </c>
    </row>
    <row r="9968" spans="1:4">
      <c r="A9968" s="462">
        <v>104901</v>
      </c>
      <c r="B9968" s="276" t="s">
        <v>9912</v>
      </c>
      <c r="C9968" s="462" t="s">
        <v>30</v>
      </c>
      <c r="D9968" s="463">
        <v>0</v>
      </c>
    </row>
    <row r="9969" spans="1:4">
      <c r="A9969" s="462">
        <v>104902</v>
      </c>
      <c r="B9969" s="276" t="s">
        <v>9913</v>
      </c>
      <c r="C9969" s="462" t="s">
        <v>27</v>
      </c>
      <c r="D9969" s="463">
        <v>783067.19</v>
      </c>
    </row>
    <row r="9970" spans="1:4">
      <c r="A9970" s="462">
        <v>104903</v>
      </c>
      <c r="B9970" s="276" t="s">
        <v>9914</v>
      </c>
      <c r="C9970" s="462" t="s">
        <v>27</v>
      </c>
      <c r="D9970" s="463">
        <v>33357.769999999997</v>
      </c>
    </row>
    <row r="9971" spans="1:4">
      <c r="A9971" s="462">
        <v>104904</v>
      </c>
      <c r="B9971" s="276" t="s">
        <v>9915</v>
      </c>
      <c r="C9971" s="462" t="s">
        <v>27</v>
      </c>
      <c r="D9971" s="463">
        <v>175452</v>
      </c>
    </row>
    <row r="9972" spans="1:4">
      <c r="A9972" s="462">
        <v>104905</v>
      </c>
      <c r="B9972" s="276" t="s">
        <v>9916</v>
      </c>
      <c r="C9972" s="462" t="s">
        <v>27</v>
      </c>
      <c r="D9972" s="463">
        <v>56898</v>
      </c>
    </row>
    <row r="9973" spans="1:4">
      <c r="A9973" s="462">
        <v>104906</v>
      </c>
      <c r="B9973" s="276" t="s">
        <v>9917</v>
      </c>
      <c r="C9973" s="462" t="s">
        <v>27</v>
      </c>
      <c r="D9973" s="463">
        <v>24031</v>
      </c>
    </row>
    <row r="9974" spans="1:4">
      <c r="A9974" s="462">
        <v>104907</v>
      </c>
      <c r="B9974" s="276" t="s">
        <v>9918</v>
      </c>
      <c r="C9974" s="462" t="s">
        <v>27</v>
      </c>
      <c r="D9974" s="463">
        <v>23263</v>
      </c>
    </row>
    <row r="9975" spans="1:4">
      <c r="A9975" s="462">
        <v>104908</v>
      </c>
      <c r="B9975" s="276" t="s">
        <v>9919</v>
      </c>
      <c r="C9975" s="462" t="s">
        <v>27</v>
      </c>
      <c r="D9975" s="463">
        <v>17506.21</v>
      </c>
    </row>
    <row r="9976" spans="1:4">
      <c r="A9976" s="462">
        <v>104909</v>
      </c>
      <c r="B9976" s="276" t="s">
        <v>9920</v>
      </c>
      <c r="C9976" s="462" t="s">
        <v>27</v>
      </c>
      <c r="D9976" s="463">
        <v>17732.46</v>
      </c>
    </row>
    <row r="9977" spans="1:4">
      <c r="A9977" s="462">
        <v>104910</v>
      </c>
      <c r="B9977" s="276" t="s">
        <v>9921</v>
      </c>
      <c r="C9977" s="462" t="s">
        <v>253</v>
      </c>
      <c r="D9977" s="463">
        <v>140710</v>
      </c>
    </row>
    <row r="9978" spans="1:4">
      <c r="A9978" s="462">
        <v>104911</v>
      </c>
      <c r="B9978" s="276" t="s">
        <v>9922</v>
      </c>
      <c r="C9978" s="462" t="s">
        <v>27</v>
      </c>
      <c r="D9978" s="463">
        <v>1571228</v>
      </c>
    </row>
    <row r="9979" spans="1:4">
      <c r="A9979" s="462">
        <v>104912</v>
      </c>
      <c r="B9979" s="276" t="s">
        <v>9923</v>
      </c>
      <c r="C9979" s="462" t="s">
        <v>27</v>
      </c>
      <c r="D9979" s="463">
        <v>12370</v>
      </c>
    </row>
    <row r="9980" spans="1:4">
      <c r="A9980" s="462">
        <v>104913</v>
      </c>
      <c r="B9980" s="276" t="s">
        <v>9924</v>
      </c>
      <c r="C9980" s="462" t="s">
        <v>27</v>
      </c>
      <c r="D9980" s="463">
        <v>0</v>
      </c>
    </row>
    <row r="9981" spans="1:4">
      <c r="A9981" s="462">
        <v>104914</v>
      </c>
      <c r="B9981" s="276" t="s">
        <v>9925</v>
      </c>
      <c r="C9981" s="462" t="s">
        <v>27</v>
      </c>
      <c r="D9981" s="463">
        <v>27202</v>
      </c>
    </row>
    <row r="9982" spans="1:4">
      <c r="A9982" s="462">
        <v>104915</v>
      </c>
      <c r="B9982" s="276" t="s">
        <v>9926</v>
      </c>
      <c r="C9982" s="462" t="s">
        <v>27</v>
      </c>
      <c r="D9982" s="463">
        <v>0</v>
      </c>
    </row>
    <row r="9983" spans="1:4">
      <c r="A9983" s="462">
        <v>104916</v>
      </c>
      <c r="B9983" s="276" t="s">
        <v>9927</v>
      </c>
      <c r="C9983" s="462" t="s">
        <v>27</v>
      </c>
      <c r="D9983" s="463">
        <v>23700622</v>
      </c>
    </row>
    <row r="9984" spans="1:4">
      <c r="A9984" s="462">
        <v>104917</v>
      </c>
      <c r="B9984" s="276" t="s">
        <v>9928</v>
      </c>
      <c r="C9984" s="462" t="s">
        <v>27</v>
      </c>
      <c r="D9984" s="463">
        <v>283425</v>
      </c>
    </row>
    <row r="9985" spans="1:4">
      <c r="A9985" s="462">
        <v>104918</v>
      </c>
      <c r="B9985" s="276" t="s">
        <v>9929</v>
      </c>
      <c r="C9985" s="462" t="s">
        <v>27</v>
      </c>
      <c r="D9985" s="463">
        <v>0</v>
      </c>
    </row>
    <row r="9986" spans="1:4">
      <c r="A9986" s="462">
        <v>104919</v>
      </c>
      <c r="B9986" s="276" t="s">
        <v>9930</v>
      </c>
      <c r="C9986" s="462" t="s">
        <v>27</v>
      </c>
      <c r="D9986" s="463">
        <v>40775</v>
      </c>
    </row>
    <row r="9987" spans="1:4">
      <c r="A9987" s="462">
        <v>104920</v>
      </c>
      <c r="B9987" s="276" t="s">
        <v>9931</v>
      </c>
      <c r="C9987" s="462" t="s">
        <v>27</v>
      </c>
      <c r="D9987" s="463">
        <v>0</v>
      </c>
    </row>
    <row r="9988" spans="1:4">
      <c r="A9988" s="462">
        <v>104921</v>
      </c>
      <c r="B9988" s="276" t="s">
        <v>9932</v>
      </c>
      <c r="C9988" s="462" t="s">
        <v>27</v>
      </c>
      <c r="D9988" s="463">
        <v>0</v>
      </c>
    </row>
    <row r="9989" spans="1:4">
      <c r="A9989" s="462">
        <v>104922</v>
      </c>
      <c r="B9989" s="276" t="s">
        <v>9933</v>
      </c>
      <c r="C9989" s="462" t="s">
        <v>83</v>
      </c>
      <c r="D9989" s="463">
        <v>65259.24</v>
      </c>
    </row>
    <row r="9990" spans="1:4">
      <c r="A9990" s="462">
        <v>104923</v>
      </c>
      <c r="B9990" s="276" t="s">
        <v>9934</v>
      </c>
      <c r="C9990" s="462" t="s">
        <v>27</v>
      </c>
      <c r="D9990" s="463">
        <v>70293</v>
      </c>
    </row>
    <row r="9991" spans="1:4">
      <c r="A9991" s="462">
        <v>104924</v>
      </c>
      <c r="B9991" s="276" t="s">
        <v>9935</v>
      </c>
      <c r="C9991" s="462" t="s">
        <v>27</v>
      </c>
      <c r="D9991" s="463">
        <v>0</v>
      </c>
    </row>
    <row r="9992" spans="1:4">
      <c r="A9992" s="462">
        <v>104925</v>
      </c>
      <c r="B9992" s="276" t="s">
        <v>9936</v>
      </c>
      <c r="C9992" s="462" t="s">
        <v>27</v>
      </c>
      <c r="D9992" s="463">
        <v>0</v>
      </c>
    </row>
    <row r="9993" spans="1:4">
      <c r="A9993" s="462">
        <v>104926</v>
      </c>
      <c r="B9993" s="276" t="s">
        <v>9937</v>
      </c>
      <c r="C9993" s="462" t="s">
        <v>27</v>
      </c>
      <c r="D9993" s="463">
        <v>0</v>
      </c>
    </row>
    <row r="9994" spans="1:4">
      <c r="A9994" s="462">
        <v>104928</v>
      </c>
      <c r="B9994" s="276" t="s">
        <v>9938</v>
      </c>
      <c r="C9994" s="462" t="s">
        <v>27</v>
      </c>
      <c r="D9994" s="463">
        <v>5805</v>
      </c>
    </row>
    <row r="9995" spans="1:4">
      <c r="A9995" s="462">
        <v>104929</v>
      </c>
      <c r="B9995" s="276" t="s">
        <v>9939</v>
      </c>
      <c r="C9995" s="462" t="s">
        <v>27</v>
      </c>
      <c r="D9995" s="463">
        <v>0</v>
      </c>
    </row>
    <row r="9996" spans="1:4">
      <c r="A9996" s="462">
        <v>104930</v>
      </c>
      <c r="B9996" s="276" t="s">
        <v>9940</v>
      </c>
      <c r="C9996" s="462" t="s">
        <v>27</v>
      </c>
      <c r="D9996" s="463">
        <v>0</v>
      </c>
    </row>
    <row r="9997" spans="1:4">
      <c r="A9997" s="462">
        <v>104931</v>
      </c>
      <c r="B9997" s="276" t="s">
        <v>9941</v>
      </c>
      <c r="C9997" s="462" t="s">
        <v>27</v>
      </c>
      <c r="D9997" s="463">
        <v>0</v>
      </c>
    </row>
    <row r="9998" spans="1:4">
      <c r="A9998" s="462">
        <v>104932</v>
      </c>
      <c r="B9998" s="276" t="s">
        <v>9942</v>
      </c>
      <c r="C9998" s="462" t="s">
        <v>253</v>
      </c>
      <c r="D9998" s="463">
        <v>104458</v>
      </c>
    </row>
    <row r="9999" spans="1:4">
      <c r="A9999" s="462">
        <v>104933</v>
      </c>
      <c r="B9999" s="276" t="s">
        <v>9943</v>
      </c>
      <c r="C9999" s="462" t="s">
        <v>32</v>
      </c>
      <c r="D9999" s="463">
        <v>34488</v>
      </c>
    </row>
    <row r="10000" spans="1:4">
      <c r="A10000" s="462">
        <v>104934</v>
      </c>
      <c r="B10000" s="276" t="s">
        <v>9944</v>
      </c>
      <c r="C10000" s="462" t="s">
        <v>32</v>
      </c>
      <c r="D10000" s="463">
        <v>38394.01</v>
      </c>
    </row>
    <row r="10001" spans="1:4">
      <c r="A10001" s="462">
        <v>104935</v>
      </c>
      <c r="B10001" s="276" t="s">
        <v>9945</v>
      </c>
      <c r="C10001" s="462" t="s">
        <v>27</v>
      </c>
      <c r="D10001" s="463">
        <v>98289</v>
      </c>
    </row>
    <row r="10002" spans="1:4">
      <c r="A10002" s="462">
        <v>104936</v>
      </c>
      <c r="B10002" s="276" t="s">
        <v>9946</v>
      </c>
      <c r="C10002" s="462" t="s">
        <v>32</v>
      </c>
      <c r="D10002" s="463">
        <v>2386.94</v>
      </c>
    </row>
    <row r="10003" spans="1:4">
      <c r="A10003" s="462">
        <v>104937</v>
      </c>
      <c r="B10003" s="276" t="s">
        <v>9947</v>
      </c>
      <c r="C10003" s="462" t="s">
        <v>1122</v>
      </c>
      <c r="D10003" s="463">
        <v>196833</v>
      </c>
    </row>
    <row r="10004" spans="1:4">
      <c r="A10004" s="462">
        <v>104938</v>
      </c>
      <c r="B10004" s="276" t="s">
        <v>9948</v>
      </c>
      <c r="C10004" s="462" t="s">
        <v>1122</v>
      </c>
      <c r="D10004" s="463">
        <v>117022</v>
      </c>
    </row>
    <row r="10005" spans="1:4">
      <c r="A10005" s="462">
        <v>104939</v>
      </c>
      <c r="B10005" s="276" t="s">
        <v>9949</v>
      </c>
      <c r="C10005" s="462" t="s">
        <v>148</v>
      </c>
      <c r="D10005" s="463">
        <v>8949.92</v>
      </c>
    </row>
    <row r="10006" spans="1:4">
      <c r="A10006" s="462">
        <v>104941</v>
      </c>
      <c r="B10006" s="276" t="s">
        <v>9950</v>
      </c>
      <c r="C10006" s="462" t="s">
        <v>27</v>
      </c>
      <c r="D10006" s="463">
        <v>35231</v>
      </c>
    </row>
    <row r="10007" spans="1:4">
      <c r="A10007" s="462">
        <v>104942</v>
      </c>
      <c r="B10007" s="276" t="s">
        <v>9951</v>
      </c>
      <c r="C10007" s="462" t="s">
        <v>27</v>
      </c>
      <c r="D10007" s="463">
        <v>33050.410000000003</v>
      </c>
    </row>
    <row r="10008" spans="1:4">
      <c r="A10008" s="462">
        <v>104943</v>
      </c>
      <c r="B10008" s="276" t="s">
        <v>9952</v>
      </c>
      <c r="C10008" s="462" t="s">
        <v>27</v>
      </c>
      <c r="D10008" s="463">
        <v>37670</v>
      </c>
    </row>
    <row r="10009" spans="1:4">
      <c r="A10009" s="462">
        <v>104944</v>
      </c>
      <c r="B10009" s="276" t="s">
        <v>9953</v>
      </c>
      <c r="C10009" s="462" t="s">
        <v>27</v>
      </c>
      <c r="D10009" s="463">
        <v>68456</v>
      </c>
    </row>
    <row r="10010" spans="1:4">
      <c r="A10010" s="462">
        <v>104945</v>
      </c>
      <c r="B10010" s="276" t="s">
        <v>9954</v>
      </c>
      <c r="C10010" s="462" t="s">
        <v>27</v>
      </c>
      <c r="D10010" s="463">
        <v>424031</v>
      </c>
    </row>
    <row r="10011" spans="1:4">
      <c r="A10011" s="462">
        <v>104946</v>
      </c>
      <c r="B10011" s="276" t="s">
        <v>9955</v>
      </c>
      <c r="C10011" s="462" t="s">
        <v>27</v>
      </c>
      <c r="D10011" s="463">
        <v>0</v>
      </c>
    </row>
    <row r="10012" spans="1:4">
      <c r="A10012" s="462">
        <v>104950</v>
      </c>
      <c r="B10012" s="276" t="s">
        <v>9956</v>
      </c>
      <c r="C10012" s="462" t="s">
        <v>27</v>
      </c>
      <c r="D10012" s="463">
        <v>0</v>
      </c>
    </row>
    <row r="10013" spans="1:4">
      <c r="A10013" s="462">
        <v>104952</v>
      </c>
      <c r="B10013" s="276" t="s">
        <v>9957</v>
      </c>
      <c r="C10013" s="462" t="s">
        <v>27</v>
      </c>
      <c r="D10013" s="463">
        <v>0</v>
      </c>
    </row>
    <row r="10014" spans="1:4">
      <c r="A10014" s="462">
        <v>104953</v>
      </c>
      <c r="B10014" s="276" t="s">
        <v>9958</v>
      </c>
      <c r="C10014" s="462" t="s">
        <v>253</v>
      </c>
      <c r="D10014" s="463">
        <v>235985.37</v>
      </c>
    </row>
    <row r="10015" spans="1:4">
      <c r="A10015" s="462">
        <v>104954</v>
      </c>
      <c r="B10015" s="276" t="s">
        <v>9959</v>
      </c>
      <c r="C10015" s="462" t="s">
        <v>32</v>
      </c>
      <c r="D10015" s="463">
        <v>85851</v>
      </c>
    </row>
    <row r="10016" spans="1:4">
      <c r="A10016" s="462">
        <v>104956</v>
      </c>
      <c r="B10016" s="276" t="s">
        <v>9960</v>
      </c>
      <c r="C10016" s="462" t="s">
        <v>1153</v>
      </c>
      <c r="D10016" s="463">
        <v>52222</v>
      </c>
    </row>
    <row r="10017" spans="1:4">
      <c r="A10017" s="462">
        <v>104957</v>
      </c>
      <c r="B10017" s="276" t="s">
        <v>9961</v>
      </c>
      <c r="C10017" s="462" t="s">
        <v>27</v>
      </c>
      <c r="D10017" s="463">
        <v>429186.14</v>
      </c>
    </row>
    <row r="10018" spans="1:4">
      <c r="A10018" s="462">
        <v>104958</v>
      </c>
      <c r="B10018" s="276" t="s">
        <v>9962</v>
      </c>
      <c r="C10018" s="462" t="s">
        <v>27</v>
      </c>
      <c r="D10018" s="463">
        <v>5600960.9299999997</v>
      </c>
    </row>
    <row r="10019" spans="1:4">
      <c r="A10019" s="462">
        <v>104959</v>
      </c>
      <c r="B10019" s="276" t="s">
        <v>9045</v>
      </c>
      <c r="C10019" s="462" t="s">
        <v>27</v>
      </c>
      <c r="D10019" s="463">
        <v>1237.01</v>
      </c>
    </row>
    <row r="10020" spans="1:4">
      <c r="A10020" s="462">
        <v>104960</v>
      </c>
      <c r="B10020" s="276" t="s">
        <v>9963</v>
      </c>
      <c r="C10020" s="462" t="s">
        <v>44</v>
      </c>
      <c r="D10020" s="463">
        <v>0</v>
      </c>
    </row>
    <row r="10021" spans="1:4">
      <c r="A10021" s="462">
        <v>104961</v>
      </c>
      <c r="B10021" s="276" t="s">
        <v>9964</v>
      </c>
      <c r="C10021" s="462" t="s">
        <v>27</v>
      </c>
      <c r="D10021" s="463">
        <v>321855</v>
      </c>
    </row>
    <row r="10022" spans="1:4">
      <c r="A10022" s="462">
        <v>104962</v>
      </c>
      <c r="B10022" s="276" t="s">
        <v>9965</v>
      </c>
      <c r="C10022" s="462" t="s">
        <v>27</v>
      </c>
      <c r="D10022" s="463">
        <v>28026</v>
      </c>
    </row>
    <row r="10023" spans="1:4">
      <c r="A10023" s="462">
        <v>104963</v>
      </c>
      <c r="B10023" s="276" t="s">
        <v>9966</v>
      </c>
      <c r="C10023" s="462" t="s">
        <v>27</v>
      </c>
      <c r="D10023" s="463">
        <v>0</v>
      </c>
    </row>
    <row r="10024" spans="1:4">
      <c r="A10024" s="462">
        <v>104964</v>
      </c>
      <c r="B10024" s="276" t="s">
        <v>9967</v>
      </c>
      <c r="C10024" s="462" t="s">
        <v>27</v>
      </c>
      <c r="D10024" s="463">
        <v>0</v>
      </c>
    </row>
    <row r="10025" spans="1:4">
      <c r="A10025" s="462">
        <v>104965</v>
      </c>
      <c r="B10025" s="276" t="s">
        <v>9968</v>
      </c>
      <c r="C10025" s="462" t="s">
        <v>27</v>
      </c>
      <c r="D10025" s="463">
        <v>0</v>
      </c>
    </row>
    <row r="10026" spans="1:4">
      <c r="A10026" s="462">
        <v>104966</v>
      </c>
      <c r="B10026" s="276" t="s">
        <v>9969</v>
      </c>
      <c r="C10026" s="462" t="s">
        <v>27</v>
      </c>
      <c r="D10026" s="463">
        <v>695</v>
      </c>
    </row>
    <row r="10027" spans="1:4">
      <c r="A10027" s="462">
        <v>104967</v>
      </c>
      <c r="B10027" s="276" t="s">
        <v>9970</v>
      </c>
      <c r="C10027" s="462" t="s">
        <v>27</v>
      </c>
      <c r="D10027" s="463">
        <v>727</v>
      </c>
    </row>
    <row r="10028" spans="1:4">
      <c r="A10028" s="462">
        <v>104968</v>
      </c>
      <c r="B10028" s="276" t="s">
        <v>9971</v>
      </c>
      <c r="C10028" s="462" t="s">
        <v>32</v>
      </c>
      <c r="D10028" s="463">
        <v>5944</v>
      </c>
    </row>
    <row r="10029" spans="1:4">
      <c r="A10029" s="462">
        <v>104969</v>
      </c>
      <c r="B10029" s="276" t="s">
        <v>9972</v>
      </c>
      <c r="C10029" s="462" t="s">
        <v>27</v>
      </c>
      <c r="D10029" s="463">
        <v>0</v>
      </c>
    </row>
    <row r="10030" spans="1:4">
      <c r="A10030" s="462">
        <v>104970</v>
      </c>
      <c r="B10030" s="276" t="s">
        <v>9973</v>
      </c>
      <c r="C10030" s="462" t="s">
        <v>27</v>
      </c>
      <c r="D10030" s="463">
        <v>47858</v>
      </c>
    </row>
    <row r="10031" spans="1:4">
      <c r="A10031" s="462">
        <v>104972</v>
      </c>
      <c r="B10031" s="276" t="s">
        <v>9974</v>
      </c>
      <c r="C10031" s="462" t="s">
        <v>30</v>
      </c>
      <c r="D10031" s="463">
        <v>0</v>
      </c>
    </row>
    <row r="10032" spans="1:4">
      <c r="A10032" s="462">
        <v>104973</v>
      </c>
      <c r="B10032" s="276" t="s">
        <v>9975</v>
      </c>
      <c r="C10032" s="462" t="s">
        <v>30</v>
      </c>
      <c r="D10032" s="463">
        <v>0</v>
      </c>
    </row>
    <row r="10033" spans="1:4">
      <c r="A10033" s="462">
        <v>104974</v>
      </c>
      <c r="B10033" s="276" t="s">
        <v>9976</v>
      </c>
      <c r="C10033" s="462" t="s">
        <v>27</v>
      </c>
      <c r="D10033" s="463">
        <v>0</v>
      </c>
    </row>
    <row r="10034" spans="1:4">
      <c r="A10034" s="462">
        <v>104975</v>
      </c>
      <c r="B10034" s="276" t="s">
        <v>9977</v>
      </c>
      <c r="C10034" s="462" t="s">
        <v>27</v>
      </c>
      <c r="D10034" s="463">
        <v>0</v>
      </c>
    </row>
    <row r="10035" spans="1:4">
      <c r="A10035" s="462">
        <v>104976</v>
      </c>
      <c r="B10035" s="276" t="s">
        <v>9978</v>
      </c>
      <c r="C10035" s="462" t="s">
        <v>27</v>
      </c>
      <c r="D10035" s="463">
        <v>1379</v>
      </c>
    </row>
    <row r="10036" spans="1:4">
      <c r="A10036" s="462">
        <v>104977</v>
      </c>
      <c r="B10036" s="276" t="s">
        <v>9979</v>
      </c>
      <c r="C10036" s="462" t="s">
        <v>30</v>
      </c>
      <c r="D10036" s="463">
        <v>0</v>
      </c>
    </row>
    <row r="10037" spans="1:4">
      <c r="A10037" s="462">
        <v>104978</v>
      </c>
      <c r="B10037" s="276" t="s">
        <v>9980</v>
      </c>
      <c r="C10037" s="462" t="s">
        <v>30</v>
      </c>
      <c r="D10037" s="463">
        <v>1791</v>
      </c>
    </row>
    <row r="10038" spans="1:4">
      <c r="A10038" s="462">
        <v>104979</v>
      </c>
      <c r="B10038" s="276" t="s">
        <v>9981</v>
      </c>
      <c r="C10038" s="462" t="s">
        <v>30</v>
      </c>
      <c r="D10038" s="463">
        <v>0</v>
      </c>
    </row>
    <row r="10039" spans="1:4">
      <c r="A10039" s="462">
        <v>104980</v>
      </c>
      <c r="B10039" s="276" t="s">
        <v>9982</v>
      </c>
      <c r="C10039" s="462" t="s">
        <v>30</v>
      </c>
      <c r="D10039" s="463">
        <v>10449</v>
      </c>
    </row>
    <row r="10040" spans="1:4">
      <c r="A10040" s="462">
        <v>104981</v>
      </c>
      <c r="B10040" s="276" t="s">
        <v>9983</v>
      </c>
      <c r="C10040" s="462" t="s">
        <v>30</v>
      </c>
      <c r="D10040" s="463">
        <v>14032</v>
      </c>
    </row>
    <row r="10041" spans="1:4">
      <c r="A10041" s="462">
        <v>104982</v>
      </c>
      <c r="B10041" s="276" t="s">
        <v>9984</v>
      </c>
      <c r="C10041" s="462" t="s">
        <v>27</v>
      </c>
      <c r="D10041" s="463">
        <v>5867</v>
      </c>
    </row>
    <row r="10042" spans="1:4">
      <c r="A10042" s="462">
        <v>104983</v>
      </c>
      <c r="B10042" s="276" t="s">
        <v>9985</v>
      </c>
      <c r="C10042" s="462" t="s">
        <v>27</v>
      </c>
      <c r="D10042" s="463">
        <v>0</v>
      </c>
    </row>
    <row r="10043" spans="1:4">
      <c r="A10043" s="462">
        <v>104984</v>
      </c>
      <c r="B10043" s="276" t="s">
        <v>9986</v>
      </c>
      <c r="C10043" s="462" t="s">
        <v>27</v>
      </c>
      <c r="D10043" s="463">
        <v>3224</v>
      </c>
    </row>
    <row r="10044" spans="1:4">
      <c r="A10044" s="462">
        <v>104986</v>
      </c>
      <c r="B10044" s="276" t="s">
        <v>9987</v>
      </c>
      <c r="C10044" s="462" t="s">
        <v>27</v>
      </c>
      <c r="D10044" s="463">
        <v>287896</v>
      </c>
    </row>
    <row r="10045" spans="1:4">
      <c r="A10045" s="462">
        <v>104987</v>
      </c>
      <c r="B10045" s="276" t="s">
        <v>9988</v>
      </c>
      <c r="C10045" s="462" t="s">
        <v>27</v>
      </c>
      <c r="D10045" s="463">
        <v>0</v>
      </c>
    </row>
    <row r="10046" spans="1:4">
      <c r="A10046" s="462">
        <v>104988</v>
      </c>
      <c r="B10046" s="276" t="s">
        <v>9989</v>
      </c>
      <c r="C10046" s="462" t="s">
        <v>27</v>
      </c>
      <c r="D10046" s="463">
        <v>0</v>
      </c>
    </row>
    <row r="10047" spans="1:4">
      <c r="A10047" s="462">
        <v>104989</v>
      </c>
      <c r="B10047" s="276" t="s">
        <v>9990</v>
      </c>
      <c r="C10047" s="462" t="s">
        <v>27</v>
      </c>
      <c r="D10047" s="463">
        <v>164183</v>
      </c>
    </row>
    <row r="10048" spans="1:4">
      <c r="A10048" s="462">
        <v>104990</v>
      </c>
      <c r="B10048" s="276" t="s">
        <v>9991</v>
      </c>
      <c r="C10048" s="462" t="s">
        <v>27</v>
      </c>
      <c r="D10048" s="463">
        <v>147490</v>
      </c>
    </row>
    <row r="10049" spans="1:4">
      <c r="A10049" s="462">
        <v>104991</v>
      </c>
      <c r="B10049" s="276" t="s">
        <v>9992</v>
      </c>
      <c r="C10049" s="462" t="s">
        <v>27</v>
      </c>
      <c r="D10049" s="463">
        <v>0</v>
      </c>
    </row>
    <row r="10050" spans="1:4">
      <c r="A10050" s="462">
        <v>104992</v>
      </c>
      <c r="B10050" s="276" t="s">
        <v>9993</v>
      </c>
      <c r="C10050" s="462" t="s">
        <v>27</v>
      </c>
      <c r="D10050" s="463">
        <v>0</v>
      </c>
    </row>
    <row r="10051" spans="1:4">
      <c r="A10051" s="462">
        <v>104993</v>
      </c>
      <c r="B10051" s="276" t="s">
        <v>9994</v>
      </c>
      <c r="C10051" s="462" t="s">
        <v>27</v>
      </c>
      <c r="D10051" s="463">
        <v>0</v>
      </c>
    </row>
    <row r="10052" spans="1:4">
      <c r="A10052" s="462">
        <v>104994</v>
      </c>
      <c r="B10052" s="276" t="s">
        <v>9995</v>
      </c>
      <c r="C10052" s="462" t="s">
        <v>27</v>
      </c>
      <c r="D10052" s="463">
        <v>925</v>
      </c>
    </row>
    <row r="10053" spans="1:4">
      <c r="A10053" s="462">
        <v>104995</v>
      </c>
      <c r="B10053" s="276" t="s">
        <v>9996</v>
      </c>
      <c r="C10053" s="462" t="s">
        <v>27</v>
      </c>
      <c r="D10053" s="463">
        <v>103602</v>
      </c>
    </row>
    <row r="10054" spans="1:4">
      <c r="A10054" s="462">
        <v>104996</v>
      </c>
      <c r="B10054" s="276" t="s">
        <v>9997</v>
      </c>
      <c r="C10054" s="462" t="s">
        <v>30</v>
      </c>
      <c r="D10054" s="463">
        <v>0</v>
      </c>
    </row>
    <row r="10055" spans="1:4">
      <c r="A10055" s="462">
        <v>104997</v>
      </c>
      <c r="B10055" s="276" t="s">
        <v>9998</v>
      </c>
      <c r="C10055" s="462" t="s">
        <v>27</v>
      </c>
      <c r="D10055" s="463">
        <v>94064</v>
      </c>
    </row>
    <row r="10056" spans="1:4">
      <c r="A10056" s="462">
        <v>104998</v>
      </c>
      <c r="B10056" s="276" t="s">
        <v>9999</v>
      </c>
      <c r="C10056" s="462" t="s">
        <v>27</v>
      </c>
      <c r="D10056" s="463">
        <v>234091</v>
      </c>
    </row>
    <row r="10057" spans="1:4">
      <c r="A10057" s="462">
        <v>104999</v>
      </c>
      <c r="B10057" s="276" t="s">
        <v>10000</v>
      </c>
      <c r="C10057" s="462" t="s">
        <v>27</v>
      </c>
      <c r="D10057" s="463">
        <v>122580</v>
      </c>
    </row>
    <row r="10058" spans="1:4">
      <c r="A10058" s="462">
        <v>105000</v>
      </c>
      <c r="B10058" s="276" t="s">
        <v>10001</v>
      </c>
      <c r="C10058" s="462" t="s">
        <v>27</v>
      </c>
      <c r="D10058" s="463">
        <v>27698</v>
      </c>
    </row>
    <row r="10059" spans="1:4">
      <c r="A10059" s="462">
        <v>105001</v>
      </c>
      <c r="B10059" s="276" t="s">
        <v>10002</v>
      </c>
      <c r="C10059" s="462" t="s">
        <v>27</v>
      </c>
      <c r="D10059" s="463">
        <v>0</v>
      </c>
    </row>
    <row r="10060" spans="1:4">
      <c r="A10060" s="462">
        <v>105002</v>
      </c>
      <c r="B10060" s="276" t="s">
        <v>10003</v>
      </c>
      <c r="C10060" s="462" t="s">
        <v>27</v>
      </c>
      <c r="D10060" s="463">
        <v>34058</v>
      </c>
    </row>
    <row r="10061" spans="1:4">
      <c r="A10061" s="462">
        <v>105003</v>
      </c>
      <c r="B10061" s="276" t="s">
        <v>10004</v>
      </c>
      <c r="C10061" s="462" t="s">
        <v>27</v>
      </c>
      <c r="D10061" s="463">
        <v>11448</v>
      </c>
    </row>
    <row r="10062" spans="1:4">
      <c r="A10062" s="462">
        <v>105004</v>
      </c>
      <c r="B10062" s="276" t="s">
        <v>10005</v>
      </c>
      <c r="C10062" s="462" t="s">
        <v>27</v>
      </c>
      <c r="D10062" s="463">
        <v>25043</v>
      </c>
    </row>
    <row r="10063" spans="1:4">
      <c r="A10063" s="462">
        <v>105005</v>
      </c>
      <c r="B10063" s="276" t="s">
        <v>10006</v>
      </c>
      <c r="C10063" s="462" t="s">
        <v>27</v>
      </c>
      <c r="D10063" s="463">
        <v>8786</v>
      </c>
    </row>
    <row r="10064" spans="1:4">
      <c r="A10064" s="462">
        <v>105006</v>
      </c>
      <c r="B10064" s="276" t="s">
        <v>10007</v>
      </c>
      <c r="C10064" s="462" t="s">
        <v>27</v>
      </c>
      <c r="D10064" s="463">
        <v>3864</v>
      </c>
    </row>
    <row r="10065" spans="1:4">
      <c r="A10065" s="462">
        <v>105007</v>
      </c>
      <c r="B10065" s="276" t="s">
        <v>10008</v>
      </c>
      <c r="C10065" s="462" t="s">
        <v>27</v>
      </c>
      <c r="D10065" s="463">
        <v>14237</v>
      </c>
    </row>
    <row r="10066" spans="1:4">
      <c r="A10066" s="462">
        <v>105008</v>
      </c>
      <c r="B10066" s="276" t="s">
        <v>10009</v>
      </c>
      <c r="C10066" s="462" t="s">
        <v>27</v>
      </c>
      <c r="D10066" s="463">
        <v>0</v>
      </c>
    </row>
    <row r="10067" spans="1:4">
      <c r="A10067" s="462">
        <v>105009</v>
      </c>
      <c r="B10067" s="276" t="s">
        <v>10010</v>
      </c>
      <c r="C10067" s="462" t="s">
        <v>27</v>
      </c>
      <c r="D10067" s="463">
        <v>6106</v>
      </c>
    </row>
    <row r="10068" spans="1:4">
      <c r="A10068" s="462">
        <v>105010</v>
      </c>
      <c r="B10068" s="276" t="s">
        <v>10011</v>
      </c>
      <c r="C10068" s="462" t="s">
        <v>27</v>
      </c>
      <c r="D10068" s="463">
        <v>0</v>
      </c>
    </row>
    <row r="10069" spans="1:4">
      <c r="A10069" s="462">
        <v>105011</v>
      </c>
      <c r="B10069" s="276" t="s">
        <v>10012</v>
      </c>
      <c r="C10069" s="462" t="s">
        <v>27</v>
      </c>
      <c r="D10069" s="463">
        <v>13092</v>
      </c>
    </row>
    <row r="10070" spans="1:4">
      <c r="A10070" s="462">
        <v>105012</v>
      </c>
      <c r="B10070" s="276" t="s">
        <v>10013</v>
      </c>
      <c r="C10070" s="462" t="s">
        <v>27</v>
      </c>
      <c r="D10070" s="463">
        <v>0</v>
      </c>
    </row>
    <row r="10071" spans="1:4">
      <c r="A10071" s="462">
        <v>105013</v>
      </c>
      <c r="B10071" s="276" t="s">
        <v>10014</v>
      </c>
      <c r="C10071" s="462" t="s">
        <v>27</v>
      </c>
      <c r="D10071" s="463">
        <v>6869</v>
      </c>
    </row>
    <row r="10072" spans="1:4">
      <c r="A10072" s="462">
        <v>105014</v>
      </c>
      <c r="B10072" s="276" t="s">
        <v>10015</v>
      </c>
      <c r="C10072" s="462" t="s">
        <v>27</v>
      </c>
      <c r="D10072" s="463">
        <v>7204</v>
      </c>
    </row>
    <row r="10073" spans="1:4">
      <c r="A10073" s="462">
        <v>105015</v>
      </c>
      <c r="B10073" s="276" t="s">
        <v>10016</v>
      </c>
      <c r="C10073" s="462" t="s">
        <v>27</v>
      </c>
      <c r="D10073" s="463">
        <v>37363</v>
      </c>
    </row>
    <row r="10074" spans="1:4">
      <c r="A10074" s="462">
        <v>105016</v>
      </c>
      <c r="B10074" s="276" t="s">
        <v>10017</v>
      </c>
      <c r="C10074" s="462" t="s">
        <v>27</v>
      </c>
      <c r="D10074" s="463">
        <v>0</v>
      </c>
    </row>
    <row r="10075" spans="1:4">
      <c r="A10075" s="462">
        <v>105017</v>
      </c>
      <c r="B10075" s="276" t="s">
        <v>10018</v>
      </c>
      <c r="C10075" s="462" t="s">
        <v>27</v>
      </c>
      <c r="D10075" s="463">
        <v>0</v>
      </c>
    </row>
    <row r="10076" spans="1:4">
      <c r="A10076" s="462">
        <v>105018</v>
      </c>
      <c r="B10076" s="276" t="s">
        <v>10019</v>
      </c>
      <c r="C10076" s="462" t="s">
        <v>27</v>
      </c>
      <c r="D10076" s="463">
        <v>2075</v>
      </c>
    </row>
    <row r="10077" spans="1:4">
      <c r="A10077" s="462">
        <v>105019</v>
      </c>
      <c r="B10077" s="276" t="s">
        <v>10020</v>
      </c>
      <c r="C10077" s="462" t="s">
        <v>27</v>
      </c>
      <c r="D10077" s="463">
        <v>0</v>
      </c>
    </row>
    <row r="10078" spans="1:4">
      <c r="A10078" s="462">
        <v>105020</v>
      </c>
      <c r="B10078" s="276" t="s">
        <v>10021</v>
      </c>
      <c r="C10078" s="462" t="s">
        <v>27</v>
      </c>
      <c r="D10078" s="463">
        <v>0</v>
      </c>
    </row>
    <row r="10079" spans="1:4">
      <c r="A10079" s="462">
        <v>105021</v>
      </c>
      <c r="B10079" s="276" t="s">
        <v>10022</v>
      </c>
      <c r="C10079" s="462" t="s">
        <v>27</v>
      </c>
      <c r="D10079" s="463">
        <v>0</v>
      </c>
    </row>
    <row r="10080" spans="1:4">
      <c r="A10080" s="462">
        <v>105022</v>
      </c>
      <c r="B10080" s="276" t="s">
        <v>10023</v>
      </c>
      <c r="C10080" s="462" t="s">
        <v>32</v>
      </c>
      <c r="D10080" s="463">
        <v>23821.54</v>
      </c>
    </row>
    <row r="10081" spans="1:4">
      <c r="A10081" s="462">
        <v>105023</v>
      </c>
      <c r="B10081" s="276" t="s">
        <v>10024</v>
      </c>
      <c r="C10081" s="462" t="s">
        <v>44</v>
      </c>
      <c r="D10081" s="463">
        <v>47175</v>
      </c>
    </row>
    <row r="10082" spans="1:4">
      <c r="A10082" s="462">
        <v>105024</v>
      </c>
      <c r="B10082" s="276" t="s">
        <v>10025</v>
      </c>
      <c r="C10082" s="462" t="s">
        <v>30</v>
      </c>
      <c r="D10082" s="463">
        <v>0</v>
      </c>
    </row>
    <row r="10083" spans="1:4">
      <c r="A10083" s="462">
        <v>105025</v>
      </c>
      <c r="B10083" s="276" t="s">
        <v>10026</v>
      </c>
      <c r="C10083" s="462" t="s">
        <v>27</v>
      </c>
      <c r="D10083" s="463">
        <v>0</v>
      </c>
    </row>
    <row r="10084" spans="1:4">
      <c r="A10084" s="462">
        <v>105026</v>
      </c>
      <c r="B10084" s="276" t="s">
        <v>10027</v>
      </c>
      <c r="C10084" s="462" t="s">
        <v>44</v>
      </c>
      <c r="D10084" s="463">
        <v>0</v>
      </c>
    </row>
    <row r="10085" spans="1:4">
      <c r="A10085" s="462">
        <v>105027</v>
      </c>
      <c r="B10085" s="276" t="s">
        <v>10028</v>
      </c>
      <c r="C10085" s="462" t="s">
        <v>44</v>
      </c>
      <c r="D10085" s="463">
        <v>0</v>
      </c>
    </row>
    <row r="10086" spans="1:4">
      <c r="A10086" s="462">
        <v>105028</v>
      </c>
      <c r="B10086" s="276" t="s">
        <v>10029</v>
      </c>
      <c r="C10086" s="462" t="s">
        <v>44</v>
      </c>
      <c r="D10086" s="463">
        <v>0</v>
      </c>
    </row>
    <row r="10087" spans="1:4">
      <c r="A10087" s="462">
        <v>105029</v>
      </c>
      <c r="B10087" s="276" t="s">
        <v>10030</v>
      </c>
      <c r="C10087" s="462" t="s">
        <v>27</v>
      </c>
      <c r="D10087" s="463">
        <v>4122</v>
      </c>
    </row>
    <row r="10088" spans="1:4">
      <c r="A10088" s="462">
        <v>105030</v>
      </c>
      <c r="B10088" s="276" t="s">
        <v>10031</v>
      </c>
      <c r="C10088" s="462" t="s">
        <v>253</v>
      </c>
      <c r="D10088" s="463">
        <v>208391</v>
      </c>
    </row>
    <row r="10089" spans="1:4">
      <c r="A10089" s="462">
        <v>105031</v>
      </c>
      <c r="B10089" s="276" t="s">
        <v>10032</v>
      </c>
      <c r="C10089" s="462" t="s">
        <v>27</v>
      </c>
      <c r="D10089" s="463">
        <v>1985</v>
      </c>
    </row>
    <row r="10090" spans="1:4">
      <c r="A10090" s="462">
        <v>105032</v>
      </c>
      <c r="B10090" s="276" t="s">
        <v>10033</v>
      </c>
      <c r="C10090" s="462" t="s">
        <v>27</v>
      </c>
      <c r="D10090" s="463">
        <v>7124</v>
      </c>
    </row>
    <row r="10091" spans="1:4">
      <c r="A10091" s="462">
        <v>105033</v>
      </c>
      <c r="B10091" s="276" t="s">
        <v>10034</v>
      </c>
      <c r="C10091" s="462" t="s">
        <v>30</v>
      </c>
      <c r="D10091" s="463">
        <v>1322</v>
      </c>
    </row>
    <row r="10092" spans="1:4">
      <c r="A10092" s="462">
        <v>105034</v>
      </c>
      <c r="B10092" s="276" t="s">
        <v>10035</v>
      </c>
      <c r="C10092" s="462" t="s">
        <v>30</v>
      </c>
      <c r="D10092" s="463">
        <v>345</v>
      </c>
    </row>
    <row r="10093" spans="1:4">
      <c r="A10093" s="462">
        <v>105036</v>
      </c>
      <c r="B10093" s="276" t="s">
        <v>10036</v>
      </c>
      <c r="C10093" s="462" t="s">
        <v>27</v>
      </c>
      <c r="D10093" s="463">
        <v>0</v>
      </c>
    </row>
    <row r="10094" spans="1:4">
      <c r="A10094" s="462">
        <v>105037</v>
      </c>
      <c r="B10094" s="276" t="s">
        <v>10037</v>
      </c>
      <c r="C10094" s="462" t="s">
        <v>30</v>
      </c>
      <c r="D10094" s="463">
        <v>7917</v>
      </c>
    </row>
    <row r="10095" spans="1:4">
      <c r="A10095" s="462">
        <v>105038</v>
      </c>
      <c r="B10095" s="276" t="s">
        <v>10038</v>
      </c>
      <c r="C10095" s="462" t="s">
        <v>30</v>
      </c>
      <c r="D10095" s="463">
        <v>5593</v>
      </c>
    </row>
    <row r="10096" spans="1:4">
      <c r="A10096" s="462">
        <v>105039</v>
      </c>
      <c r="B10096" s="276" t="s">
        <v>10039</v>
      </c>
      <c r="C10096" s="462" t="s">
        <v>27</v>
      </c>
      <c r="D10096" s="463">
        <v>10323541.9</v>
      </c>
    </row>
    <row r="10097" spans="1:4">
      <c r="A10097" s="462">
        <v>105040</v>
      </c>
      <c r="B10097" s="276" t="s">
        <v>10040</v>
      </c>
      <c r="C10097" s="462" t="s">
        <v>27</v>
      </c>
      <c r="D10097" s="463">
        <v>1232928</v>
      </c>
    </row>
    <row r="10098" spans="1:4">
      <c r="A10098" s="462">
        <v>105041</v>
      </c>
      <c r="B10098" s="276" t="s">
        <v>10041</v>
      </c>
      <c r="C10098" s="462" t="s">
        <v>27</v>
      </c>
      <c r="D10098" s="463">
        <v>408534</v>
      </c>
    </row>
    <row r="10099" spans="1:4">
      <c r="A10099" s="462">
        <v>105042</v>
      </c>
      <c r="B10099" s="276" t="s">
        <v>10042</v>
      </c>
      <c r="C10099" s="462" t="s">
        <v>44</v>
      </c>
      <c r="D10099" s="463">
        <v>249839</v>
      </c>
    </row>
    <row r="10100" spans="1:4">
      <c r="A10100" s="462">
        <v>105043</v>
      </c>
      <c r="B10100" s="276" t="s">
        <v>10043</v>
      </c>
      <c r="C10100" s="462" t="s">
        <v>253</v>
      </c>
      <c r="D10100" s="463">
        <v>70969.7</v>
      </c>
    </row>
    <row r="10101" spans="1:4">
      <c r="A10101" s="462">
        <v>105044</v>
      </c>
      <c r="B10101" s="276" t="s">
        <v>10044</v>
      </c>
      <c r="C10101" s="462" t="s">
        <v>253</v>
      </c>
      <c r="D10101" s="463">
        <v>76339</v>
      </c>
    </row>
    <row r="10102" spans="1:4">
      <c r="A10102" s="462">
        <v>105045</v>
      </c>
      <c r="B10102" s="276" t="s">
        <v>10045</v>
      </c>
      <c r="C10102" s="462" t="s">
        <v>44</v>
      </c>
      <c r="D10102" s="463">
        <v>39947.79</v>
      </c>
    </row>
    <row r="10103" spans="1:4">
      <c r="A10103" s="462">
        <v>105046</v>
      </c>
      <c r="B10103" s="276" t="s">
        <v>10046</v>
      </c>
      <c r="C10103" s="462" t="s">
        <v>27</v>
      </c>
      <c r="D10103" s="463">
        <v>3571.51</v>
      </c>
    </row>
    <row r="10104" spans="1:4">
      <c r="A10104" s="462">
        <v>105047</v>
      </c>
      <c r="B10104" s="276" t="s">
        <v>10047</v>
      </c>
      <c r="C10104" s="462" t="s">
        <v>27</v>
      </c>
      <c r="D10104" s="463">
        <v>74555</v>
      </c>
    </row>
    <row r="10105" spans="1:4">
      <c r="A10105" s="462">
        <v>105048</v>
      </c>
      <c r="B10105" s="276" t="s">
        <v>10048</v>
      </c>
      <c r="C10105" s="462" t="s">
        <v>83</v>
      </c>
      <c r="D10105" s="463">
        <v>0</v>
      </c>
    </row>
    <row r="10106" spans="1:4">
      <c r="A10106" s="462">
        <v>105049</v>
      </c>
      <c r="B10106" s="276" t="s">
        <v>10049</v>
      </c>
      <c r="C10106" s="462" t="s">
        <v>83</v>
      </c>
      <c r="D10106" s="463">
        <v>204561</v>
      </c>
    </row>
    <row r="10107" spans="1:4">
      <c r="A10107" s="462">
        <v>105050</v>
      </c>
      <c r="B10107" s="276" t="s">
        <v>10050</v>
      </c>
      <c r="C10107" s="462" t="s">
        <v>27</v>
      </c>
      <c r="D10107" s="463">
        <v>0</v>
      </c>
    </row>
    <row r="10108" spans="1:4">
      <c r="A10108" s="462">
        <v>105051</v>
      </c>
      <c r="B10108" s="276" t="s">
        <v>10051</v>
      </c>
      <c r="C10108" s="462" t="s">
        <v>27</v>
      </c>
      <c r="D10108" s="463">
        <v>0</v>
      </c>
    </row>
    <row r="10109" spans="1:4">
      <c r="A10109" s="462">
        <v>105052</v>
      </c>
      <c r="B10109" s="276" t="s">
        <v>10052</v>
      </c>
      <c r="C10109" s="462" t="s">
        <v>27</v>
      </c>
      <c r="D10109" s="463">
        <v>0</v>
      </c>
    </row>
    <row r="10110" spans="1:4">
      <c r="A10110" s="462">
        <v>105053</v>
      </c>
      <c r="B10110" s="276" t="s">
        <v>10053</v>
      </c>
      <c r="C10110" s="462" t="s">
        <v>27</v>
      </c>
      <c r="D10110" s="463">
        <v>0</v>
      </c>
    </row>
    <row r="10111" spans="1:4">
      <c r="A10111" s="462">
        <v>105054</v>
      </c>
      <c r="B10111" s="276" t="s">
        <v>10054</v>
      </c>
      <c r="C10111" s="462" t="s">
        <v>27</v>
      </c>
      <c r="D10111" s="463">
        <v>0</v>
      </c>
    </row>
    <row r="10112" spans="1:4">
      <c r="A10112" s="462">
        <v>105055</v>
      </c>
      <c r="B10112" s="276" t="s">
        <v>10055</v>
      </c>
      <c r="C10112" s="462" t="s">
        <v>27</v>
      </c>
      <c r="D10112" s="463">
        <v>0</v>
      </c>
    </row>
    <row r="10113" spans="1:4">
      <c r="A10113" s="462">
        <v>105056</v>
      </c>
      <c r="B10113" s="276" t="s">
        <v>10056</v>
      </c>
      <c r="C10113" s="462" t="s">
        <v>27</v>
      </c>
      <c r="D10113" s="463">
        <v>0</v>
      </c>
    </row>
    <row r="10114" spans="1:4">
      <c r="A10114" s="462">
        <v>105057</v>
      </c>
      <c r="B10114" s="276" t="s">
        <v>10057</v>
      </c>
      <c r="C10114" s="462" t="s">
        <v>27</v>
      </c>
      <c r="D10114" s="463">
        <v>26428</v>
      </c>
    </row>
    <row r="10115" spans="1:4">
      <c r="A10115" s="462">
        <v>105058</v>
      </c>
      <c r="B10115" s="276" t="s">
        <v>10058</v>
      </c>
      <c r="C10115" s="462" t="s">
        <v>97</v>
      </c>
      <c r="D10115" s="463">
        <v>0</v>
      </c>
    </row>
    <row r="10116" spans="1:4">
      <c r="A10116" s="462">
        <v>105059</v>
      </c>
      <c r="B10116" s="276" t="s">
        <v>10059</v>
      </c>
      <c r="C10116" s="462" t="s">
        <v>97</v>
      </c>
      <c r="D10116" s="463">
        <v>0</v>
      </c>
    </row>
    <row r="10117" spans="1:4">
      <c r="A10117" s="462">
        <v>105061</v>
      </c>
      <c r="B10117" s="276" t="s">
        <v>10060</v>
      </c>
      <c r="C10117" s="462" t="s">
        <v>97</v>
      </c>
      <c r="D10117" s="463">
        <v>14826</v>
      </c>
    </row>
    <row r="10118" spans="1:4">
      <c r="A10118" s="462">
        <v>105062</v>
      </c>
      <c r="B10118" s="276" t="s">
        <v>10061</v>
      </c>
      <c r="C10118" s="462" t="s">
        <v>32</v>
      </c>
      <c r="D10118" s="463">
        <v>0</v>
      </c>
    </row>
    <row r="10119" spans="1:4">
      <c r="A10119" s="462">
        <v>105063</v>
      </c>
      <c r="B10119" s="276" t="s">
        <v>10062</v>
      </c>
      <c r="C10119" s="462" t="s">
        <v>30</v>
      </c>
      <c r="D10119" s="463">
        <v>0</v>
      </c>
    </row>
    <row r="10120" spans="1:4">
      <c r="A10120" s="462">
        <v>105064</v>
      </c>
      <c r="B10120" s="276" t="s">
        <v>10063</v>
      </c>
      <c r="C10120" s="462" t="s">
        <v>27</v>
      </c>
      <c r="D10120" s="463">
        <v>0</v>
      </c>
    </row>
    <row r="10121" spans="1:4">
      <c r="A10121" s="462">
        <v>105065</v>
      </c>
      <c r="B10121" s="276" t="s">
        <v>10064</v>
      </c>
      <c r="C10121" s="462" t="s">
        <v>27</v>
      </c>
      <c r="D10121" s="463">
        <v>0</v>
      </c>
    </row>
    <row r="10122" spans="1:4">
      <c r="A10122" s="462">
        <v>105066</v>
      </c>
      <c r="B10122" s="276" t="s">
        <v>10065</v>
      </c>
      <c r="C10122" s="462" t="s">
        <v>27</v>
      </c>
      <c r="D10122" s="463">
        <v>1332</v>
      </c>
    </row>
    <row r="10123" spans="1:4">
      <c r="A10123" s="462">
        <v>105067</v>
      </c>
      <c r="B10123" s="276" t="s">
        <v>10066</v>
      </c>
      <c r="C10123" s="462" t="s">
        <v>44</v>
      </c>
      <c r="D10123" s="463">
        <v>18200</v>
      </c>
    </row>
    <row r="10124" spans="1:4">
      <c r="A10124" s="462">
        <v>105068</v>
      </c>
      <c r="B10124" s="276" t="s">
        <v>10067</v>
      </c>
      <c r="C10124" s="462" t="s">
        <v>27</v>
      </c>
      <c r="D10124" s="463">
        <v>45437</v>
      </c>
    </row>
    <row r="10125" spans="1:4">
      <c r="A10125" s="462">
        <v>105069</v>
      </c>
      <c r="B10125" s="276" t="s">
        <v>10068</v>
      </c>
      <c r="C10125" s="462" t="s">
        <v>27</v>
      </c>
      <c r="D10125" s="463">
        <v>41993</v>
      </c>
    </row>
    <row r="10126" spans="1:4">
      <c r="A10126" s="462">
        <v>105070</v>
      </c>
      <c r="B10126" s="276" t="s">
        <v>10069</v>
      </c>
      <c r="C10126" s="462" t="s">
        <v>27</v>
      </c>
      <c r="D10126" s="463">
        <v>15753</v>
      </c>
    </row>
    <row r="10127" spans="1:4">
      <c r="A10127" s="462">
        <v>105071</v>
      </c>
      <c r="B10127" s="276" t="s">
        <v>10070</v>
      </c>
      <c r="C10127" s="462" t="s">
        <v>27</v>
      </c>
      <c r="D10127" s="463">
        <v>1960.2</v>
      </c>
    </row>
    <row r="10128" spans="1:4">
      <c r="A10128" s="462">
        <v>105072</v>
      </c>
      <c r="B10128" s="276" t="s">
        <v>10071</v>
      </c>
      <c r="C10128" s="462" t="s">
        <v>27</v>
      </c>
      <c r="D10128" s="463">
        <v>1584</v>
      </c>
    </row>
    <row r="10129" spans="1:4">
      <c r="A10129" s="462">
        <v>105073</v>
      </c>
      <c r="B10129" s="276" t="s">
        <v>10072</v>
      </c>
      <c r="C10129" s="462" t="s">
        <v>27</v>
      </c>
      <c r="D10129" s="463">
        <v>5488</v>
      </c>
    </row>
    <row r="10130" spans="1:4">
      <c r="A10130" s="462">
        <v>105074</v>
      </c>
      <c r="B10130" s="276" t="s">
        <v>10073</v>
      </c>
      <c r="C10130" s="462" t="s">
        <v>27</v>
      </c>
      <c r="D10130" s="463">
        <v>2602</v>
      </c>
    </row>
    <row r="10131" spans="1:4">
      <c r="A10131" s="462">
        <v>105075</v>
      </c>
      <c r="B10131" s="276" t="s">
        <v>10074</v>
      </c>
      <c r="C10131" s="462" t="s">
        <v>27</v>
      </c>
      <c r="D10131" s="463">
        <v>3447</v>
      </c>
    </row>
    <row r="10132" spans="1:4">
      <c r="A10132" s="462">
        <v>105076</v>
      </c>
      <c r="B10132" s="276" t="s">
        <v>10075</v>
      </c>
      <c r="C10132" s="462" t="s">
        <v>27</v>
      </c>
      <c r="D10132" s="463">
        <v>0</v>
      </c>
    </row>
    <row r="10133" spans="1:4">
      <c r="A10133" s="462">
        <v>105077</v>
      </c>
      <c r="B10133" s="276" t="s">
        <v>10076</v>
      </c>
      <c r="C10133" s="462" t="s">
        <v>27</v>
      </c>
      <c r="D10133" s="463">
        <v>9981</v>
      </c>
    </row>
    <row r="10134" spans="1:4">
      <c r="A10134" s="462">
        <v>105078</v>
      </c>
      <c r="B10134" s="276" t="s">
        <v>10077</v>
      </c>
      <c r="C10134" s="462" t="s">
        <v>27</v>
      </c>
      <c r="D10134" s="463">
        <v>0</v>
      </c>
    </row>
    <row r="10135" spans="1:4">
      <c r="A10135" s="462">
        <v>105079</v>
      </c>
      <c r="B10135" s="276" t="s">
        <v>10078</v>
      </c>
      <c r="C10135" s="462" t="s">
        <v>27</v>
      </c>
      <c r="D10135" s="463">
        <v>0</v>
      </c>
    </row>
    <row r="10136" spans="1:4">
      <c r="A10136" s="462">
        <v>105080</v>
      </c>
      <c r="B10136" s="276" t="s">
        <v>10079</v>
      </c>
      <c r="C10136" s="462" t="s">
        <v>27</v>
      </c>
      <c r="D10136" s="463">
        <v>0</v>
      </c>
    </row>
    <row r="10137" spans="1:4">
      <c r="A10137" s="462">
        <v>105081</v>
      </c>
      <c r="B10137" s="276" t="s">
        <v>10080</v>
      </c>
      <c r="C10137" s="462" t="s">
        <v>27</v>
      </c>
      <c r="D10137" s="463">
        <v>2640</v>
      </c>
    </row>
    <row r="10138" spans="1:4">
      <c r="A10138" s="462">
        <v>105082</v>
      </c>
      <c r="B10138" s="276" t="s">
        <v>10081</v>
      </c>
      <c r="C10138" s="462" t="s">
        <v>27</v>
      </c>
      <c r="D10138" s="463">
        <v>0</v>
      </c>
    </row>
    <row r="10139" spans="1:4">
      <c r="A10139" s="462">
        <v>105083</v>
      </c>
      <c r="B10139" s="276" t="s">
        <v>10082</v>
      </c>
      <c r="C10139" s="462" t="s">
        <v>27</v>
      </c>
      <c r="D10139" s="463">
        <v>355965.16</v>
      </c>
    </row>
    <row r="10140" spans="1:4">
      <c r="A10140" s="462">
        <v>105084</v>
      </c>
      <c r="B10140" s="276" t="s">
        <v>10083</v>
      </c>
      <c r="C10140" s="462" t="s">
        <v>27</v>
      </c>
      <c r="D10140" s="463">
        <v>15936</v>
      </c>
    </row>
    <row r="10141" spans="1:4">
      <c r="A10141" s="462">
        <v>105085</v>
      </c>
      <c r="B10141" s="276" t="s">
        <v>10084</v>
      </c>
      <c r="C10141" s="462" t="s">
        <v>148</v>
      </c>
      <c r="D10141" s="463">
        <v>281099</v>
      </c>
    </row>
    <row r="10142" spans="1:4">
      <c r="A10142" s="462">
        <v>105086</v>
      </c>
      <c r="B10142" s="276" t="s">
        <v>10085</v>
      </c>
      <c r="C10142" s="462" t="s">
        <v>44</v>
      </c>
      <c r="D10142" s="463">
        <v>32142</v>
      </c>
    </row>
    <row r="10143" spans="1:4">
      <c r="A10143" s="462">
        <v>105087</v>
      </c>
      <c r="B10143" s="276" t="s">
        <v>10086</v>
      </c>
      <c r="C10143" s="462" t="s">
        <v>44</v>
      </c>
      <c r="D10143" s="463">
        <v>35962</v>
      </c>
    </row>
    <row r="10144" spans="1:4">
      <c r="A10144" s="462">
        <v>105088</v>
      </c>
      <c r="B10144" s="276" t="s">
        <v>10087</v>
      </c>
      <c r="C10144" s="462" t="s">
        <v>27</v>
      </c>
      <c r="D10144" s="463">
        <v>1836416.87</v>
      </c>
    </row>
    <row r="10145" spans="1:4">
      <c r="A10145" s="462">
        <v>105089</v>
      </c>
      <c r="B10145" s="276" t="s">
        <v>10088</v>
      </c>
      <c r="C10145" s="462" t="s">
        <v>27</v>
      </c>
      <c r="D10145" s="463">
        <v>17430</v>
      </c>
    </row>
    <row r="10146" spans="1:4">
      <c r="A10146" s="462">
        <v>105090</v>
      </c>
      <c r="B10146" s="276" t="s">
        <v>10089</v>
      </c>
      <c r="C10146" s="462" t="s">
        <v>27</v>
      </c>
      <c r="D10146" s="463">
        <v>227175.11</v>
      </c>
    </row>
    <row r="10147" spans="1:4">
      <c r="A10147" s="462">
        <v>105091</v>
      </c>
      <c r="B10147" s="276" t="s">
        <v>10090</v>
      </c>
      <c r="C10147" s="462" t="s">
        <v>27</v>
      </c>
      <c r="D10147" s="463">
        <v>359570.45</v>
      </c>
    </row>
    <row r="10148" spans="1:4">
      <c r="A10148" s="462">
        <v>105092</v>
      </c>
      <c r="B10148" s="276" t="s">
        <v>10091</v>
      </c>
      <c r="C10148" s="462" t="s">
        <v>27</v>
      </c>
      <c r="D10148" s="463">
        <v>502457.88</v>
      </c>
    </row>
    <row r="10149" spans="1:4">
      <c r="A10149" s="462">
        <v>105093</v>
      </c>
      <c r="B10149" s="276" t="s">
        <v>10092</v>
      </c>
      <c r="C10149" s="462" t="s">
        <v>27</v>
      </c>
      <c r="D10149" s="463">
        <v>2313</v>
      </c>
    </row>
    <row r="10150" spans="1:4">
      <c r="A10150" s="462">
        <v>105094</v>
      </c>
      <c r="B10150" s="276" t="s">
        <v>10093</v>
      </c>
      <c r="C10150" s="462" t="s">
        <v>27</v>
      </c>
      <c r="D10150" s="463">
        <v>13373088.01</v>
      </c>
    </row>
    <row r="10151" spans="1:4">
      <c r="A10151" s="462">
        <v>105095</v>
      </c>
      <c r="B10151" s="276" t="s">
        <v>10094</v>
      </c>
      <c r="C10151" s="462" t="s">
        <v>27</v>
      </c>
      <c r="D10151" s="463">
        <v>0</v>
      </c>
    </row>
    <row r="10152" spans="1:4">
      <c r="A10152" s="462">
        <v>105096</v>
      </c>
      <c r="B10152" s="276" t="s">
        <v>10095</v>
      </c>
      <c r="C10152" s="462" t="s">
        <v>83</v>
      </c>
      <c r="D10152" s="463">
        <v>123888</v>
      </c>
    </row>
    <row r="10153" spans="1:4">
      <c r="A10153" s="462">
        <v>105097</v>
      </c>
      <c r="B10153" s="276" t="s">
        <v>10096</v>
      </c>
      <c r="C10153" s="462" t="s">
        <v>27</v>
      </c>
      <c r="D10153" s="463">
        <v>0</v>
      </c>
    </row>
    <row r="10154" spans="1:4">
      <c r="A10154" s="462">
        <v>105098</v>
      </c>
      <c r="B10154" s="276" t="s">
        <v>10097</v>
      </c>
      <c r="C10154" s="462" t="s">
        <v>27</v>
      </c>
      <c r="D10154" s="463">
        <v>0</v>
      </c>
    </row>
    <row r="10155" spans="1:4">
      <c r="A10155" s="462">
        <v>105099</v>
      </c>
      <c r="B10155" s="276" t="s">
        <v>10098</v>
      </c>
      <c r="C10155" s="462" t="s">
        <v>30</v>
      </c>
      <c r="D10155" s="463">
        <v>50592.01</v>
      </c>
    </row>
    <row r="10156" spans="1:4">
      <c r="A10156" s="462">
        <v>105100</v>
      </c>
      <c r="B10156" s="276" t="s">
        <v>10099</v>
      </c>
      <c r="C10156" s="462" t="s">
        <v>27</v>
      </c>
      <c r="D10156" s="463">
        <v>0</v>
      </c>
    </row>
    <row r="10157" spans="1:4">
      <c r="A10157" s="462">
        <v>105101</v>
      </c>
      <c r="B10157" s="276" t="s">
        <v>10100</v>
      </c>
      <c r="C10157" s="462" t="s">
        <v>27</v>
      </c>
      <c r="D10157" s="463">
        <v>26544.6</v>
      </c>
    </row>
    <row r="10158" spans="1:4">
      <c r="A10158" s="462">
        <v>105102</v>
      </c>
      <c r="B10158" s="276" t="s">
        <v>10101</v>
      </c>
      <c r="C10158" s="462" t="s">
        <v>27</v>
      </c>
      <c r="D10158" s="463">
        <v>13818368</v>
      </c>
    </row>
    <row r="10159" spans="1:4">
      <c r="A10159" s="462">
        <v>105103</v>
      </c>
      <c r="B10159" s="276" t="s">
        <v>10102</v>
      </c>
      <c r="C10159" s="462" t="s">
        <v>30</v>
      </c>
      <c r="D10159" s="463">
        <v>40652.01</v>
      </c>
    </row>
    <row r="10160" spans="1:4">
      <c r="A10160" s="462">
        <v>105104</v>
      </c>
      <c r="B10160" s="276" t="s">
        <v>10103</v>
      </c>
      <c r="C10160" s="462" t="s">
        <v>27</v>
      </c>
      <c r="D10160" s="463">
        <v>149030.28</v>
      </c>
    </row>
    <row r="10161" spans="1:4">
      <c r="A10161" s="462">
        <v>105105</v>
      </c>
      <c r="B10161" s="276" t="s">
        <v>10104</v>
      </c>
      <c r="C10161" s="462" t="s">
        <v>27</v>
      </c>
      <c r="D10161" s="463">
        <v>550</v>
      </c>
    </row>
    <row r="10162" spans="1:4">
      <c r="A10162" s="462">
        <v>105106</v>
      </c>
      <c r="B10162" s="276" t="s">
        <v>10105</v>
      </c>
      <c r="C10162" s="462" t="s">
        <v>30</v>
      </c>
      <c r="D10162" s="463">
        <v>2533</v>
      </c>
    </row>
    <row r="10163" spans="1:4">
      <c r="A10163" s="462">
        <v>105107</v>
      </c>
      <c r="B10163" s="276" t="s">
        <v>10106</v>
      </c>
      <c r="C10163" s="462" t="s">
        <v>27</v>
      </c>
      <c r="D10163" s="463">
        <v>280993</v>
      </c>
    </row>
    <row r="10164" spans="1:4">
      <c r="A10164" s="462">
        <v>105108</v>
      </c>
      <c r="B10164" s="276" t="s">
        <v>10107</v>
      </c>
      <c r="C10164" s="462" t="s">
        <v>30</v>
      </c>
      <c r="D10164" s="463">
        <v>20050</v>
      </c>
    </row>
    <row r="10165" spans="1:4">
      <c r="A10165" s="462">
        <v>105109</v>
      </c>
      <c r="B10165" s="276" t="s">
        <v>10108</v>
      </c>
      <c r="C10165" s="462" t="s">
        <v>27</v>
      </c>
      <c r="D10165" s="463">
        <v>6278</v>
      </c>
    </row>
    <row r="10166" spans="1:4">
      <c r="A10166" s="462">
        <v>105110</v>
      </c>
      <c r="B10166" s="276" t="s">
        <v>10109</v>
      </c>
      <c r="C10166" s="462" t="s">
        <v>27</v>
      </c>
      <c r="D10166" s="463">
        <v>0</v>
      </c>
    </row>
    <row r="10167" spans="1:4">
      <c r="A10167" s="462">
        <v>105111</v>
      </c>
      <c r="B10167" s="276" t="s">
        <v>10110</v>
      </c>
      <c r="C10167" s="462" t="s">
        <v>27</v>
      </c>
      <c r="D10167" s="463">
        <v>0</v>
      </c>
    </row>
    <row r="10168" spans="1:4">
      <c r="A10168" s="462">
        <v>105112</v>
      </c>
      <c r="B10168" s="276" t="s">
        <v>10111</v>
      </c>
      <c r="C10168" s="462" t="s">
        <v>30</v>
      </c>
      <c r="D10168" s="463">
        <v>314413</v>
      </c>
    </row>
    <row r="10169" spans="1:4">
      <c r="A10169" s="462">
        <v>105113</v>
      </c>
      <c r="B10169" s="276" t="s">
        <v>10112</v>
      </c>
      <c r="C10169" s="462" t="s">
        <v>27</v>
      </c>
      <c r="D10169" s="463">
        <v>61602</v>
      </c>
    </row>
    <row r="10170" spans="1:4">
      <c r="A10170" s="462">
        <v>105114</v>
      </c>
      <c r="B10170" s="276" t="s">
        <v>10113</v>
      </c>
      <c r="C10170" s="462" t="s">
        <v>30</v>
      </c>
      <c r="D10170" s="463">
        <v>0</v>
      </c>
    </row>
    <row r="10171" spans="1:4">
      <c r="A10171" s="462">
        <v>105115</v>
      </c>
      <c r="B10171" s="276" t="s">
        <v>10114</v>
      </c>
      <c r="C10171" s="462" t="s">
        <v>27</v>
      </c>
      <c r="D10171" s="463">
        <v>415298</v>
      </c>
    </row>
    <row r="10172" spans="1:4">
      <c r="A10172" s="462">
        <v>105116</v>
      </c>
      <c r="B10172" s="276" t="s">
        <v>10115</v>
      </c>
      <c r="C10172" s="462" t="s">
        <v>27</v>
      </c>
      <c r="D10172" s="463">
        <v>173556.86</v>
      </c>
    </row>
    <row r="10173" spans="1:4">
      <c r="A10173" s="462">
        <v>105117</v>
      </c>
      <c r="B10173" s="276" t="s">
        <v>10116</v>
      </c>
      <c r="C10173" s="462" t="s">
        <v>27</v>
      </c>
      <c r="D10173" s="463">
        <v>188288.13</v>
      </c>
    </row>
    <row r="10174" spans="1:4">
      <c r="A10174" s="462">
        <v>105118</v>
      </c>
      <c r="B10174" s="276" t="s">
        <v>10117</v>
      </c>
      <c r="C10174" s="462" t="s">
        <v>27</v>
      </c>
      <c r="D10174" s="463">
        <v>3801161.4</v>
      </c>
    </row>
    <row r="10175" spans="1:4">
      <c r="A10175" s="462">
        <v>105119</v>
      </c>
      <c r="B10175" s="276" t="s">
        <v>10118</v>
      </c>
      <c r="C10175" s="462" t="s">
        <v>27</v>
      </c>
      <c r="D10175" s="463">
        <v>0</v>
      </c>
    </row>
    <row r="10176" spans="1:4">
      <c r="A10176" s="462">
        <v>105120</v>
      </c>
      <c r="B10176" s="276" t="s">
        <v>10119</v>
      </c>
      <c r="C10176" s="462" t="s">
        <v>27</v>
      </c>
      <c r="D10176" s="463">
        <v>0</v>
      </c>
    </row>
    <row r="10177" spans="1:4">
      <c r="A10177" s="462">
        <v>105121</v>
      </c>
      <c r="B10177" s="276" t="s">
        <v>10120</v>
      </c>
      <c r="C10177" s="462" t="s">
        <v>27</v>
      </c>
      <c r="D10177" s="463">
        <v>321626</v>
      </c>
    </row>
    <row r="10178" spans="1:4">
      <c r="A10178" s="462">
        <v>105122</v>
      </c>
      <c r="B10178" s="276" t="s">
        <v>10121</v>
      </c>
      <c r="C10178" s="462" t="s">
        <v>27</v>
      </c>
      <c r="D10178" s="463">
        <v>1345698</v>
      </c>
    </row>
    <row r="10179" spans="1:4">
      <c r="A10179" s="462">
        <v>105123</v>
      </c>
      <c r="B10179" s="276" t="s">
        <v>10122</v>
      </c>
      <c r="C10179" s="462" t="s">
        <v>27</v>
      </c>
      <c r="D10179" s="463">
        <v>4656324</v>
      </c>
    </row>
    <row r="10180" spans="1:4">
      <c r="A10180" s="462">
        <v>105124</v>
      </c>
      <c r="B10180" s="276" t="s">
        <v>10123</v>
      </c>
      <c r="C10180" s="462" t="s">
        <v>27</v>
      </c>
      <c r="D10180" s="463">
        <v>5154504</v>
      </c>
    </row>
    <row r="10181" spans="1:4">
      <c r="A10181" s="462">
        <v>105125</v>
      </c>
      <c r="B10181" s="276" t="s">
        <v>10124</v>
      </c>
      <c r="C10181" s="462" t="s">
        <v>27</v>
      </c>
      <c r="D10181" s="463">
        <v>0</v>
      </c>
    </row>
    <row r="10182" spans="1:4">
      <c r="A10182" s="462">
        <v>105126</v>
      </c>
      <c r="B10182" s="276" t="s">
        <v>10125</v>
      </c>
      <c r="C10182" s="462" t="s">
        <v>27</v>
      </c>
      <c r="D10182" s="463">
        <v>0</v>
      </c>
    </row>
    <row r="10183" spans="1:4">
      <c r="A10183" s="462">
        <v>105127</v>
      </c>
      <c r="B10183" s="276" t="s">
        <v>10126</v>
      </c>
      <c r="C10183" s="462" t="s">
        <v>27</v>
      </c>
      <c r="D10183" s="463">
        <v>247866</v>
      </c>
    </row>
    <row r="10184" spans="1:4">
      <c r="A10184" s="462">
        <v>105128</v>
      </c>
      <c r="B10184" s="276" t="s">
        <v>10127</v>
      </c>
      <c r="C10184" s="462" t="s">
        <v>27</v>
      </c>
      <c r="D10184" s="463">
        <v>25645</v>
      </c>
    </row>
    <row r="10185" spans="1:4">
      <c r="A10185" s="462">
        <v>105129</v>
      </c>
      <c r="B10185" s="276" t="s">
        <v>10128</v>
      </c>
      <c r="C10185" s="462" t="s">
        <v>27</v>
      </c>
      <c r="D10185" s="463">
        <v>74241.009999999995</v>
      </c>
    </row>
    <row r="10186" spans="1:4">
      <c r="A10186" s="462">
        <v>105130</v>
      </c>
      <c r="B10186" s="276" t="s">
        <v>10129</v>
      </c>
      <c r="C10186" s="462" t="s">
        <v>27</v>
      </c>
      <c r="D10186" s="463">
        <v>34069</v>
      </c>
    </row>
    <row r="10187" spans="1:4">
      <c r="A10187" s="462">
        <v>105131</v>
      </c>
      <c r="B10187" s="276" t="s">
        <v>10130</v>
      </c>
      <c r="C10187" s="462" t="s">
        <v>27</v>
      </c>
      <c r="D10187" s="463">
        <v>29568</v>
      </c>
    </row>
    <row r="10188" spans="1:4">
      <c r="A10188" s="462">
        <v>105132</v>
      </c>
      <c r="B10188" s="276" t="s">
        <v>10131</v>
      </c>
      <c r="C10188" s="462" t="s">
        <v>27</v>
      </c>
      <c r="D10188" s="463">
        <v>41402</v>
      </c>
    </row>
    <row r="10189" spans="1:4">
      <c r="A10189" s="462">
        <v>105133</v>
      </c>
      <c r="B10189" s="276" t="s">
        <v>10132</v>
      </c>
      <c r="C10189" s="462" t="s">
        <v>27</v>
      </c>
      <c r="D10189" s="463">
        <v>141300.01</v>
      </c>
    </row>
    <row r="10190" spans="1:4">
      <c r="A10190" s="462">
        <v>105134</v>
      </c>
      <c r="B10190" s="276" t="s">
        <v>10133</v>
      </c>
      <c r="C10190" s="462" t="s">
        <v>27</v>
      </c>
      <c r="D10190" s="463">
        <v>44803</v>
      </c>
    </row>
    <row r="10191" spans="1:4">
      <c r="A10191" s="462">
        <v>105135</v>
      </c>
      <c r="B10191" s="276" t="s">
        <v>10134</v>
      </c>
      <c r="C10191" s="462" t="s">
        <v>27</v>
      </c>
      <c r="D10191" s="463">
        <v>37725</v>
      </c>
    </row>
    <row r="10192" spans="1:4">
      <c r="A10192" s="462">
        <v>105136</v>
      </c>
      <c r="B10192" s="276" t="s">
        <v>10135</v>
      </c>
      <c r="C10192" s="462" t="s">
        <v>27</v>
      </c>
      <c r="D10192" s="463">
        <v>32907</v>
      </c>
    </row>
    <row r="10193" spans="1:4">
      <c r="A10193" s="462">
        <v>105137</v>
      </c>
      <c r="B10193" s="276" t="s">
        <v>10136</v>
      </c>
      <c r="C10193" s="462" t="s">
        <v>27</v>
      </c>
      <c r="D10193" s="463">
        <v>46440</v>
      </c>
    </row>
    <row r="10194" spans="1:4">
      <c r="A10194" s="462">
        <v>105138</v>
      </c>
      <c r="B10194" s="276" t="s">
        <v>10137</v>
      </c>
      <c r="C10194" s="462" t="s">
        <v>27</v>
      </c>
      <c r="D10194" s="463">
        <v>37105</v>
      </c>
    </row>
    <row r="10195" spans="1:4">
      <c r="A10195" s="462">
        <v>105139</v>
      </c>
      <c r="B10195" s="276" t="s">
        <v>10138</v>
      </c>
      <c r="C10195" s="462" t="s">
        <v>27</v>
      </c>
      <c r="D10195" s="463">
        <v>26856</v>
      </c>
    </row>
    <row r="10196" spans="1:4">
      <c r="A10196" s="462">
        <v>105140</v>
      </c>
      <c r="B10196" s="276" t="s">
        <v>10139</v>
      </c>
      <c r="C10196" s="462" t="s">
        <v>27</v>
      </c>
      <c r="D10196" s="463">
        <v>0</v>
      </c>
    </row>
    <row r="10197" spans="1:4">
      <c r="A10197" s="462">
        <v>105141</v>
      </c>
      <c r="B10197" s="276" t="s">
        <v>10140</v>
      </c>
      <c r="C10197" s="462" t="s">
        <v>27</v>
      </c>
      <c r="D10197" s="463">
        <v>37707.01</v>
      </c>
    </row>
    <row r="10198" spans="1:4">
      <c r="A10198" s="462">
        <v>105142</v>
      </c>
      <c r="B10198" s="276" t="s">
        <v>10141</v>
      </c>
      <c r="C10198" s="462" t="s">
        <v>27</v>
      </c>
      <c r="D10198" s="463">
        <v>37706.01</v>
      </c>
    </row>
    <row r="10199" spans="1:4">
      <c r="A10199" s="462">
        <v>105143</v>
      </c>
      <c r="B10199" s="276" t="s">
        <v>10142</v>
      </c>
      <c r="C10199" s="462" t="s">
        <v>27</v>
      </c>
      <c r="D10199" s="463">
        <v>0</v>
      </c>
    </row>
    <row r="10200" spans="1:4">
      <c r="A10200" s="462">
        <v>105144</v>
      </c>
      <c r="B10200" s="276" t="s">
        <v>10143</v>
      </c>
      <c r="C10200" s="462" t="s">
        <v>27</v>
      </c>
      <c r="D10200" s="463">
        <v>0</v>
      </c>
    </row>
    <row r="10201" spans="1:4">
      <c r="A10201" s="462">
        <v>105145</v>
      </c>
      <c r="B10201" s="276" t="s">
        <v>10144</v>
      </c>
      <c r="C10201" s="462" t="s">
        <v>27</v>
      </c>
      <c r="D10201" s="463">
        <v>0</v>
      </c>
    </row>
    <row r="10202" spans="1:4">
      <c r="A10202" s="462">
        <v>105146</v>
      </c>
      <c r="B10202" s="276" t="s">
        <v>10145</v>
      </c>
      <c r="C10202" s="462" t="s">
        <v>27</v>
      </c>
      <c r="D10202" s="463">
        <v>100691.01</v>
      </c>
    </row>
    <row r="10203" spans="1:4">
      <c r="A10203" s="462">
        <v>105147</v>
      </c>
      <c r="B10203" s="276" t="s">
        <v>10146</v>
      </c>
      <c r="C10203" s="462" t="s">
        <v>32</v>
      </c>
      <c r="D10203" s="463">
        <v>16217</v>
      </c>
    </row>
    <row r="10204" spans="1:4">
      <c r="A10204" s="462">
        <v>105148</v>
      </c>
      <c r="B10204" s="276" t="s">
        <v>10147</v>
      </c>
      <c r="C10204" s="462" t="s">
        <v>253</v>
      </c>
      <c r="D10204" s="463">
        <v>0</v>
      </c>
    </row>
    <row r="10205" spans="1:4">
      <c r="A10205" s="462">
        <v>105149</v>
      </c>
      <c r="B10205" s="276" t="s">
        <v>10148</v>
      </c>
      <c r="C10205" s="462" t="s">
        <v>32</v>
      </c>
      <c r="D10205" s="463">
        <v>5524</v>
      </c>
    </row>
    <row r="10206" spans="1:4">
      <c r="A10206" s="462">
        <v>105150</v>
      </c>
      <c r="B10206" s="276" t="s">
        <v>10149</v>
      </c>
      <c r="C10206" s="462" t="s">
        <v>253</v>
      </c>
      <c r="D10206" s="463">
        <v>43991</v>
      </c>
    </row>
    <row r="10207" spans="1:4">
      <c r="A10207" s="462">
        <v>105151</v>
      </c>
      <c r="B10207" s="276" t="s">
        <v>10150</v>
      </c>
      <c r="C10207" s="462" t="s">
        <v>32</v>
      </c>
      <c r="D10207" s="463">
        <v>3190</v>
      </c>
    </row>
    <row r="10208" spans="1:4">
      <c r="A10208" s="462">
        <v>105152</v>
      </c>
      <c r="B10208" s="276" t="s">
        <v>10151</v>
      </c>
      <c r="C10208" s="462" t="s">
        <v>253</v>
      </c>
      <c r="D10208" s="463">
        <v>41514.01</v>
      </c>
    </row>
    <row r="10209" spans="1:4">
      <c r="A10209" s="462">
        <v>105153</v>
      </c>
      <c r="B10209" s="276" t="s">
        <v>10152</v>
      </c>
      <c r="C10209" s="462" t="s">
        <v>32</v>
      </c>
      <c r="D10209" s="463">
        <v>2746</v>
      </c>
    </row>
    <row r="10210" spans="1:4">
      <c r="A10210" s="462">
        <v>105154</v>
      </c>
      <c r="B10210" s="276" t="s">
        <v>10153</v>
      </c>
      <c r="C10210" s="462" t="s">
        <v>27</v>
      </c>
      <c r="D10210" s="463">
        <v>40817</v>
      </c>
    </row>
    <row r="10211" spans="1:4">
      <c r="A10211" s="462">
        <v>105155</v>
      </c>
      <c r="B10211" s="276" t="s">
        <v>10154</v>
      </c>
      <c r="C10211" s="462" t="s">
        <v>27</v>
      </c>
      <c r="D10211" s="463">
        <v>136472</v>
      </c>
    </row>
    <row r="10212" spans="1:4">
      <c r="A10212" s="462">
        <v>105156</v>
      </c>
      <c r="B10212" s="276" t="s">
        <v>10155</v>
      </c>
      <c r="C10212" s="462" t="s">
        <v>27</v>
      </c>
      <c r="D10212" s="463">
        <v>286231</v>
      </c>
    </row>
    <row r="10213" spans="1:4">
      <c r="A10213" s="462">
        <v>105157</v>
      </c>
      <c r="B10213" s="276" t="s">
        <v>10156</v>
      </c>
      <c r="C10213" s="462" t="s">
        <v>27</v>
      </c>
      <c r="D10213" s="463">
        <v>0</v>
      </c>
    </row>
    <row r="10214" spans="1:4">
      <c r="A10214" s="462">
        <v>105158</v>
      </c>
      <c r="B10214" s="276" t="s">
        <v>10157</v>
      </c>
      <c r="C10214" s="462" t="s">
        <v>27</v>
      </c>
      <c r="D10214" s="463">
        <v>0</v>
      </c>
    </row>
    <row r="10215" spans="1:4">
      <c r="A10215" s="462">
        <v>105159</v>
      </c>
      <c r="B10215" s="276" t="s">
        <v>10158</v>
      </c>
      <c r="C10215" s="462" t="s">
        <v>44</v>
      </c>
      <c r="D10215" s="463">
        <v>1096</v>
      </c>
    </row>
    <row r="10216" spans="1:4">
      <c r="A10216" s="462">
        <v>105160</v>
      </c>
      <c r="B10216" s="276" t="s">
        <v>10159</v>
      </c>
      <c r="C10216" s="462" t="s">
        <v>27</v>
      </c>
      <c r="D10216" s="463">
        <v>0</v>
      </c>
    </row>
    <row r="10217" spans="1:4">
      <c r="A10217" s="462">
        <v>105161</v>
      </c>
      <c r="B10217" s="276" t="s">
        <v>10160</v>
      </c>
      <c r="C10217" s="462" t="s">
        <v>27</v>
      </c>
      <c r="D10217" s="463">
        <v>0</v>
      </c>
    </row>
    <row r="10218" spans="1:4">
      <c r="A10218" s="462">
        <v>105162</v>
      </c>
      <c r="B10218" s="276" t="s">
        <v>10161</v>
      </c>
      <c r="C10218" s="462" t="s">
        <v>44</v>
      </c>
      <c r="D10218" s="463">
        <v>0</v>
      </c>
    </row>
    <row r="10219" spans="1:4">
      <c r="A10219" s="462">
        <v>105163</v>
      </c>
      <c r="B10219" s="276" t="s">
        <v>10162</v>
      </c>
      <c r="C10219" s="462" t="s">
        <v>27</v>
      </c>
      <c r="D10219" s="463">
        <v>0</v>
      </c>
    </row>
    <row r="10220" spans="1:4">
      <c r="A10220" s="462">
        <v>105164</v>
      </c>
      <c r="B10220" s="276" t="s">
        <v>10163</v>
      </c>
      <c r="C10220" s="462" t="s">
        <v>27</v>
      </c>
      <c r="D10220" s="463">
        <v>50775</v>
      </c>
    </row>
    <row r="10221" spans="1:4">
      <c r="A10221" s="462">
        <v>105165</v>
      </c>
      <c r="B10221" s="276" t="s">
        <v>10164</v>
      </c>
      <c r="C10221" s="462" t="s">
        <v>27</v>
      </c>
      <c r="D10221" s="463">
        <v>0</v>
      </c>
    </row>
    <row r="10222" spans="1:4">
      <c r="A10222" s="462">
        <v>105166</v>
      </c>
      <c r="B10222" s="276" t="s">
        <v>10165</v>
      </c>
      <c r="C10222" s="462" t="s">
        <v>148</v>
      </c>
      <c r="D10222" s="463">
        <v>52102</v>
      </c>
    </row>
    <row r="10223" spans="1:4">
      <c r="A10223" s="462">
        <v>105167</v>
      </c>
      <c r="B10223" s="276" t="s">
        <v>10166</v>
      </c>
      <c r="C10223" s="462" t="s">
        <v>30</v>
      </c>
      <c r="D10223" s="463">
        <v>28589</v>
      </c>
    </row>
    <row r="10224" spans="1:4">
      <c r="A10224" s="462">
        <v>105168</v>
      </c>
      <c r="B10224" s="276" t="s">
        <v>10167</v>
      </c>
      <c r="C10224" s="462" t="s">
        <v>27</v>
      </c>
      <c r="D10224" s="463">
        <v>3519259</v>
      </c>
    </row>
    <row r="10225" spans="1:4">
      <c r="A10225" s="462">
        <v>105169</v>
      </c>
      <c r="B10225" s="276" t="s">
        <v>10168</v>
      </c>
      <c r="C10225" s="462" t="s">
        <v>27</v>
      </c>
      <c r="D10225" s="463">
        <v>0</v>
      </c>
    </row>
    <row r="10226" spans="1:4">
      <c r="A10226" s="462">
        <v>105170</v>
      </c>
      <c r="B10226" s="276" t="s">
        <v>10169</v>
      </c>
      <c r="C10226" s="462" t="s">
        <v>27</v>
      </c>
      <c r="D10226" s="463">
        <v>0</v>
      </c>
    </row>
    <row r="10227" spans="1:4">
      <c r="A10227" s="462">
        <v>105171</v>
      </c>
      <c r="B10227" s="276" t="s">
        <v>10170</v>
      </c>
      <c r="C10227" s="462" t="s">
        <v>27</v>
      </c>
      <c r="D10227" s="463">
        <v>1875689</v>
      </c>
    </row>
    <row r="10228" spans="1:4">
      <c r="A10228" s="462">
        <v>105172</v>
      </c>
      <c r="B10228" s="276" t="s">
        <v>10171</v>
      </c>
      <c r="C10228" s="462" t="s">
        <v>27</v>
      </c>
      <c r="D10228" s="463">
        <v>0</v>
      </c>
    </row>
    <row r="10229" spans="1:4">
      <c r="A10229" s="462">
        <v>105173</v>
      </c>
      <c r="B10229" s="276" t="s">
        <v>10172</v>
      </c>
      <c r="C10229" s="462" t="s">
        <v>27</v>
      </c>
      <c r="D10229" s="463">
        <v>0</v>
      </c>
    </row>
    <row r="10230" spans="1:4">
      <c r="A10230" s="462">
        <v>105174</v>
      </c>
      <c r="B10230" s="276" t="s">
        <v>10173</v>
      </c>
      <c r="C10230" s="462" t="s">
        <v>27</v>
      </c>
      <c r="D10230" s="463">
        <v>0</v>
      </c>
    </row>
    <row r="10231" spans="1:4">
      <c r="A10231" s="462">
        <v>105175</v>
      </c>
      <c r="B10231" s="276" t="s">
        <v>10174</v>
      </c>
      <c r="C10231" s="462" t="s">
        <v>32</v>
      </c>
      <c r="D10231" s="463">
        <v>0</v>
      </c>
    </row>
    <row r="10232" spans="1:4">
      <c r="A10232" s="462">
        <v>105176</v>
      </c>
      <c r="B10232" s="276" t="s">
        <v>10175</v>
      </c>
      <c r="C10232" s="462" t="s">
        <v>32</v>
      </c>
      <c r="D10232" s="463">
        <v>0</v>
      </c>
    </row>
    <row r="10233" spans="1:4">
      <c r="A10233" s="462">
        <v>105177</v>
      </c>
      <c r="B10233" s="276" t="s">
        <v>10176</v>
      </c>
      <c r="C10233" s="462" t="s">
        <v>32</v>
      </c>
      <c r="D10233" s="463">
        <v>0</v>
      </c>
    </row>
    <row r="10234" spans="1:4">
      <c r="A10234" s="462">
        <v>105178</v>
      </c>
      <c r="B10234" s="276" t="s">
        <v>10177</v>
      </c>
      <c r="C10234" s="462" t="s">
        <v>253</v>
      </c>
      <c r="D10234" s="463">
        <v>0</v>
      </c>
    </row>
    <row r="10235" spans="1:4">
      <c r="A10235" s="462">
        <v>105179</v>
      </c>
      <c r="B10235" s="276" t="s">
        <v>10178</v>
      </c>
      <c r="C10235" s="462" t="s">
        <v>253</v>
      </c>
      <c r="D10235" s="463">
        <v>0</v>
      </c>
    </row>
    <row r="10236" spans="1:4">
      <c r="A10236" s="462">
        <v>105180</v>
      </c>
      <c r="B10236" s="276" t="s">
        <v>10179</v>
      </c>
      <c r="C10236" s="462" t="s">
        <v>27</v>
      </c>
      <c r="D10236" s="463">
        <v>353066.46</v>
      </c>
    </row>
    <row r="10237" spans="1:4">
      <c r="A10237" s="462">
        <v>105181</v>
      </c>
      <c r="B10237" s="276" t="s">
        <v>10180</v>
      </c>
      <c r="C10237" s="462" t="s">
        <v>27</v>
      </c>
      <c r="D10237" s="463">
        <v>288853</v>
      </c>
    </row>
    <row r="10238" spans="1:4">
      <c r="A10238" s="462">
        <v>105182</v>
      </c>
      <c r="B10238" s="276" t="s">
        <v>10181</v>
      </c>
      <c r="C10238" s="462" t="s">
        <v>253</v>
      </c>
      <c r="D10238" s="463">
        <v>0</v>
      </c>
    </row>
    <row r="10239" spans="1:4">
      <c r="A10239" s="462">
        <v>105183</v>
      </c>
      <c r="B10239" s="276" t="s">
        <v>10182</v>
      </c>
      <c r="C10239" s="462" t="s">
        <v>27</v>
      </c>
      <c r="D10239" s="463">
        <v>38313</v>
      </c>
    </row>
    <row r="10240" spans="1:4">
      <c r="A10240" s="462">
        <v>105184</v>
      </c>
      <c r="B10240" s="276" t="s">
        <v>10183</v>
      </c>
      <c r="C10240" s="462" t="s">
        <v>32</v>
      </c>
      <c r="D10240" s="463">
        <v>0</v>
      </c>
    </row>
    <row r="10241" spans="1:4">
      <c r="A10241" s="462">
        <v>105186</v>
      </c>
      <c r="B10241" s="276" t="s">
        <v>10184</v>
      </c>
      <c r="C10241" s="462" t="s">
        <v>32</v>
      </c>
      <c r="D10241" s="463">
        <v>8745</v>
      </c>
    </row>
    <row r="10242" spans="1:4">
      <c r="A10242" s="462">
        <v>105187</v>
      </c>
      <c r="B10242" s="276" t="s">
        <v>10185</v>
      </c>
      <c r="C10242" s="462" t="s">
        <v>27</v>
      </c>
      <c r="D10242" s="463">
        <v>4309.01</v>
      </c>
    </row>
    <row r="10243" spans="1:4">
      <c r="A10243" s="462">
        <v>105188</v>
      </c>
      <c r="B10243" s="276" t="s">
        <v>10186</v>
      </c>
      <c r="C10243" s="462" t="s">
        <v>27</v>
      </c>
      <c r="D10243" s="463">
        <v>0</v>
      </c>
    </row>
    <row r="10244" spans="1:4">
      <c r="A10244" s="462">
        <v>105189</v>
      </c>
      <c r="B10244" s="276" t="s">
        <v>10187</v>
      </c>
      <c r="C10244" s="462" t="s">
        <v>27</v>
      </c>
      <c r="D10244" s="463">
        <v>0</v>
      </c>
    </row>
    <row r="10245" spans="1:4">
      <c r="A10245" s="462">
        <v>105190</v>
      </c>
      <c r="B10245" s="276" t="s">
        <v>10188</v>
      </c>
      <c r="C10245" s="462" t="s">
        <v>27</v>
      </c>
      <c r="D10245" s="463">
        <v>6451</v>
      </c>
    </row>
    <row r="10246" spans="1:4">
      <c r="A10246" s="462">
        <v>105191</v>
      </c>
      <c r="B10246" s="276" t="s">
        <v>10189</v>
      </c>
      <c r="C10246" s="462" t="s">
        <v>30</v>
      </c>
      <c r="D10246" s="463">
        <v>256552</v>
      </c>
    </row>
    <row r="10247" spans="1:4">
      <c r="A10247" s="462">
        <v>105192</v>
      </c>
      <c r="B10247" s="276" t="s">
        <v>10190</v>
      </c>
      <c r="C10247" s="462" t="s">
        <v>30</v>
      </c>
      <c r="D10247" s="463">
        <v>18033</v>
      </c>
    </row>
    <row r="10248" spans="1:4">
      <c r="A10248" s="462">
        <v>105193</v>
      </c>
      <c r="B10248" s="276" t="s">
        <v>10191</v>
      </c>
      <c r="C10248" s="462" t="s">
        <v>27</v>
      </c>
      <c r="D10248" s="463">
        <v>0</v>
      </c>
    </row>
    <row r="10249" spans="1:4">
      <c r="A10249" s="462">
        <v>105194</v>
      </c>
      <c r="B10249" s="276" t="s">
        <v>10192</v>
      </c>
      <c r="C10249" s="462" t="s">
        <v>27</v>
      </c>
      <c r="D10249" s="463">
        <v>2063</v>
      </c>
    </row>
    <row r="10250" spans="1:4">
      <c r="A10250" s="462">
        <v>105195</v>
      </c>
      <c r="B10250" s="276" t="s">
        <v>10193</v>
      </c>
      <c r="C10250" s="462" t="s">
        <v>27</v>
      </c>
      <c r="D10250" s="463">
        <v>3727.56</v>
      </c>
    </row>
    <row r="10251" spans="1:4">
      <c r="A10251" s="462">
        <v>105196</v>
      </c>
      <c r="B10251" s="276" t="s">
        <v>10194</v>
      </c>
      <c r="C10251" s="462" t="s">
        <v>30</v>
      </c>
      <c r="D10251" s="463">
        <v>0</v>
      </c>
    </row>
    <row r="10252" spans="1:4">
      <c r="A10252" s="462">
        <v>105197</v>
      </c>
      <c r="B10252" s="276" t="s">
        <v>10195</v>
      </c>
      <c r="C10252" s="462" t="s">
        <v>27</v>
      </c>
      <c r="D10252" s="463">
        <v>0</v>
      </c>
    </row>
    <row r="10253" spans="1:4">
      <c r="A10253" s="462">
        <v>105198</v>
      </c>
      <c r="B10253" s="276" t="s">
        <v>10196</v>
      </c>
      <c r="C10253" s="462" t="s">
        <v>27</v>
      </c>
      <c r="D10253" s="463">
        <v>0</v>
      </c>
    </row>
    <row r="10254" spans="1:4">
      <c r="A10254" s="462">
        <v>105199</v>
      </c>
      <c r="B10254" s="276" t="s">
        <v>10197</v>
      </c>
      <c r="C10254" s="462" t="s">
        <v>27</v>
      </c>
      <c r="D10254" s="463">
        <v>160000</v>
      </c>
    </row>
    <row r="10255" spans="1:4">
      <c r="A10255" s="462">
        <v>105201</v>
      </c>
      <c r="B10255" s="276" t="s">
        <v>10198</v>
      </c>
      <c r="C10255" s="462" t="s">
        <v>27</v>
      </c>
      <c r="D10255" s="463">
        <v>0</v>
      </c>
    </row>
    <row r="10256" spans="1:4">
      <c r="A10256" s="462">
        <v>105202</v>
      </c>
      <c r="B10256" s="276" t="s">
        <v>10199</v>
      </c>
      <c r="C10256" s="462" t="s">
        <v>27</v>
      </c>
      <c r="D10256" s="463">
        <v>0</v>
      </c>
    </row>
    <row r="10257" spans="1:4">
      <c r="A10257" s="462">
        <v>105203</v>
      </c>
      <c r="B10257" s="276" t="s">
        <v>10200</v>
      </c>
      <c r="C10257" s="462" t="s">
        <v>27</v>
      </c>
      <c r="D10257" s="463">
        <v>2699</v>
      </c>
    </row>
    <row r="10258" spans="1:4">
      <c r="A10258" s="462">
        <v>105204</v>
      </c>
      <c r="B10258" s="276" t="s">
        <v>10201</v>
      </c>
      <c r="C10258" s="462" t="s">
        <v>27</v>
      </c>
      <c r="D10258" s="463">
        <v>0</v>
      </c>
    </row>
    <row r="10259" spans="1:4">
      <c r="A10259" s="462">
        <v>105222</v>
      </c>
      <c r="B10259" s="276" t="s">
        <v>10202</v>
      </c>
      <c r="C10259" s="462" t="s">
        <v>30</v>
      </c>
      <c r="D10259" s="463">
        <v>0</v>
      </c>
    </row>
    <row r="10260" spans="1:4">
      <c r="A10260" s="462">
        <v>105223</v>
      </c>
      <c r="B10260" s="276" t="s">
        <v>10203</v>
      </c>
      <c r="C10260" s="462" t="s">
        <v>253</v>
      </c>
      <c r="D10260" s="463">
        <v>0</v>
      </c>
    </row>
    <row r="10261" spans="1:4">
      <c r="A10261" s="462">
        <v>105224</v>
      </c>
      <c r="B10261" s="276" t="s">
        <v>10204</v>
      </c>
      <c r="C10261" s="462" t="s">
        <v>253</v>
      </c>
      <c r="D10261" s="463">
        <v>0</v>
      </c>
    </row>
    <row r="10262" spans="1:4">
      <c r="A10262" s="462">
        <v>105226</v>
      </c>
      <c r="B10262" s="276" t="s">
        <v>10205</v>
      </c>
      <c r="C10262" s="462" t="s">
        <v>27</v>
      </c>
      <c r="D10262" s="463">
        <v>424105</v>
      </c>
    </row>
    <row r="10263" spans="1:4">
      <c r="A10263" s="462">
        <v>105228</v>
      </c>
      <c r="B10263" s="276" t="s">
        <v>10206</v>
      </c>
      <c r="C10263" s="462" t="s">
        <v>27</v>
      </c>
      <c r="D10263" s="463">
        <v>0</v>
      </c>
    </row>
    <row r="10264" spans="1:4">
      <c r="A10264" s="462">
        <v>105229</v>
      </c>
      <c r="B10264" s="276" t="s">
        <v>10207</v>
      </c>
      <c r="C10264" s="462" t="s">
        <v>27</v>
      </c>
      <c r="D10264" s="463">
        <v>0</v>
      </c>
    </row>
    <row r="10265" spans="1:4">
      <c r="A10265" s="462">
        <v>105230</v>
      </c>
      <c r="B10265" s="276" t="s">
        <v>10208</v>
      </c>
      <c r="C10265" s="462" t="s">
        <v>27</v>
      </c>
      <c r="D10265" s="463">
        <v>0</v>
      </c>
    </row>
    <row r="10266" spans="1:4">
      <c r="A10266" s="462">
        <v>105231</v>
      </c>
      <c r="B10266" s="276" t="s">
        <v>10209</v>
      </c>
      <c r="C10266" s="462" t="s">
        <v>27</v>
      </c>
      <c r="D10266" s="463">
        <v>0</v>
      </c>
    </row>
    <row r="10267" spans="1:4">
      <c r="A10267" s="462">
        <v>105232</v>
      </c>
      <c r="B10267" s="276" t="s">
        <v>10210</v>
      </c>
      <c r="C10267" s="462" t="s">
        <v>27</v>
      </c>
      <c r="D10267" s="463">
        <v>0</v>
      </c>
    </row>
    <row r="10268" spans="1:4">
      <c r="A10268" s="462">
        <v>105233</v>
      </c>
      <c r="B10268" s="276" t="s">
        <v>10211</v>
      </c>
      <c r="C10268" s="462" t="s">
        <v>27</v>
      </c>
      <c r="D10268" s="463">
        <v>0</v>
      </c>
    </row>
    <row r="10269" spans="1:4">
      <c r="A10269" s="462">
        <v>105234</v>
      </c>
      <c r="B10269" s="276" t="s">
        <v>10212</v>
      </c>
      <c r="C10269" s="462" t="s">
        <v>27</v>
      </c>
      <c r="D10269" s="463">
        <v>21199783</v>
      </c>
    </row>
    <row r="10270" spans="1:4">
      <c r="A10270" s="462">
        <v>105235</v>
      </c>
      <c r="B10270" s="276" t="s">
        <v>10213</v>
      </c>
      <c r="C10270" s="462" t="s">
        <v>27</v>
      </c>
      <c r="D10270" s="463">
        <v>0</v>
      </c>
    </row>
    <row r="10271" spans="1:4">
      <c r="A10271" s="462">
        <v>105236</v>
      </c>
      <c r="B10271" s="276" t="s">
        <v>10214</v>
      </c>
      <c r="C10271" s="462" t="s">
        <v>27</v>
      </c>
      <c r="D10271" s="463">
        <v>0</v>
      </c>
    </row>
    <row r="10272" spans="1:4">
      <c r="A10272" s="462">
        <v>105237</v>
      </c>
      <c r="B10272" s="276" t="s">
        <v>10215</v>
      </c>
      <c r="C10272" s="462" t="s">
        <v>30</v>
      </c>
      <c r="D10272" s="463">
        <v>0</v>
      </c>
    </row>
    <row r="10273" spans="1:4">
      <c r="A10273" s="462">
        <v>105238</v>
      </c>
      <c r="B10273" s="276" t="s">
        <v>10216</v>
      </c>
      <c r="C10273" s="462" t="s">
        <v>27</v>
      </c>
      <c r="D10273" s="463">
        <v>0</v>
      </c>
    </row>
    <row r="10274" spans="1:4">
      <c r="A10274" s="462">
        <v>105240</v>
      </c>
      <c r="B10274" s="276" t="s">
        <v>10217</v>
      </c>
      <c r="C10274" s="462" t="s">
        <v>27</v>
      </c>
      <c r="D10274" s="463">
        <v>180</v>
      </c>
    </row>
    <row r="10275" spans="1:4">
      <c r="A10275" s="462">
        <v>105241</v>
      </c>
      <c r="B10275" s="276" t="s">
        <v>10218</v>
      </c>
      <c r="C10275" s="462" t="s">
        <v>27</v>
      </c>
      <c r="D10275" s="463">
        <v>54.38</v>
      </c>
    </row>
    <row r="10276" spans="1:4">
      <c r="A10276" s="462">
        <v>105242</v>
      </c>
      <c r="B10276" s="276" t="s">
        <v>10219</v>
      </c>
      <c r="C10276" s="462" t="s">
        <v>32</v>
      </c>
      <c r="D10276" s="463">
        <v>21997.99</v>
      </c>
    </row>
    <row r="10277" spans="1:4">
      <c r="A10277" s="462">
        <v>105243</v>
      </c>
      <c r="B10277" s="276" t="s">
        <v>10220</v>
      </c>
      <c r="C10277" s="462" t="s">
        <v>44</v>
      </c>
      <c r="D10277" s="463">
        <v>0</v>
      </c>
    </row>
    <row r="10278" spans="1:4">
      <c r="A10278" s="462">
        <v>105244</v>
      </c>
      <c r="B10278" s="276" t="s">
        <v>10221</v>
      </c>
      <c r="C10278" s="462" t="s">
        <v>44</v>
      </c>
      <c r="D10278" s="463">
        <v>49158</v>
      </c>
    </row>
    <row r="10279" spans="1:4">
      <c r="A10279" s="462">
        <v>105245</v>
      </c>
      <c r="B10279" s="276" t="s">
        <v>10222</v>
      </c>
      <c r="C10279" s="462" t="s">
        <v>44</v>
      </c>
      <c r="D10279" s="463">
        <v>0</v>
      </c>
    </row>
    <row r="10280" spans="1:4">
      <c r="A10280" s="462">
        <v>105247</v>
      </c>
      <c r="B10280" s="276" t="s">
        <v>10223</v>
      </c>
      <c r="C10280" s="462" t="s">
        <v>27</v>
      </c>
      <c r="D10280" s="463">
        <v>0</v>
      </c>
    </row>
    <row r="10281" spans="1:4">
      <c r="A10281" s="462">
        <v>105248</v>
      </c>
      <c r="B10281" s="276" t="s">
        <v>10224</v>
      </c>
      <c r="C10281" s="462" t="s">
        <v>27</v>
      </c>
      <c r="D10281" s="463">
        <v>0</v>
      </c>
    </row>
    <row r="10282" spans="1:4">
      <c r="A10282" s="462">
        <v>105249</v>
      </c>
      <c r="B10282" s="276" t="s">
        <v>10225</v>
      </c>
      <c r="C10282" s="462" t="s">
        <v>27</v>
      </c>
      <c r="D10282" s="463">
        <v>0</v>
      </c>
    </row>
    <row r="10283" spans="1:4">
      <c r="A10283" s="462">
        <v>105251</v>
      </c>
      <c r="B10283" s="276" t="s">
        <v>10226</v>
      </c>
      <c r="C10283" s="462" t="s">
        <v>27</v>
      </c>
      <c r="D10283" s="463">
        <v>0</v>
      </c>
    </row>
    <row r="10284" spans="1:4">
      <c r="A10284" s="462">
        <v>105252</v>
      </c>
      <c r="B10284" s="276" t="s">
        <v>10227</v>
      </c>
      <c r="C10284" s="462" t="s">
        <v>44</v>
      </c>
      <c r="D10284" s="463">
        <v>50108</v>
      </c>
    </row>
    <row r="10285" spans="1:4">
      <c r="A10285" s="462">
        <v>105253</v>
      </c>
      <c r="B10285" s="276" t="s">
        <v>10228</v>
      </c>
      <c r="C10285" s="462" t="s">
        <v>27</v>
      </c>
      <c r="D10285" s="463">
        <v>0</v>
      </c>
    </row>
    <row r="10286" spans="1:4">
      <c r="A10286" s="462">
        <v>105254</v>
      </c>
      <c r="B10286" s="276" t="s">
        <v>10229</v>
      </c>
      <c r="C10286" s="462" t="s">
        <v>30</v>
      </c>
      <c r="D10286" s="463">
        <v>0</v>
      </c>
    </row>
    <row r="10287" spans="1:4">
      <c r="A10287" s="462">
        <v>105255</v>
      </c>
      <c r="B10287" s="276" t="s">
        <v>10230</v>
      </c>
      <c r="C10287" s="462" t="s">
        <v>30</v>
      </c>
      <c r="D10287" s="463">
        <v>391722</v>
      </c>
    </row>
    <row r="10288" spans="1:4">
      <c r="A10288" s="462">
        <v>105256</v>
      </c>
      <c r="B10288" s="276" t="s">
        <v>10231</v>
      </c>
      <c r="C10288" s="462" t="s">
        <v>27</v>
      </c>
      <c r="D10288" s="463">
        <v>439</v>
      </c>
    </row>
    <row r="10289" spans="1:4">
      <c r="A10289" s="462">
        <v>105257</v>
      </c>
      <c r="B10289" s="276" t="s">
        <v>10232</v>
      </c>
      <c r="C10289" s="462" t="s">
        <v>27</v>
      </c>
      <c r="D10289" s="463">
        <v>571.75</v>
      </c>
    </row>
    <row r="10290" spans="1:4">
      <c r="A10290" s="462">
        <v>105258</v>
      </c>
      <c r="B10290" s="276" t="s">
        <v>10233</v>
      </c>
      <c r="C10290" s="462" t="s">
        <v>27</v>
      </c>
      <c r="D10290" s="463">
        <v>2936</v>
      </c>
    </row>
    <row r="10291" spans="1:4">
      <c r="A10291" s="462">
        <v>105259</v>
      </c>
      <c r="B10291" s="276" t="s">
        <v>10234</v>
      </c>
      <c r="C10291" s="462" t="s">
        <v>30</v>
      </c>
      <c r="D10291" s="463">
        <v>0</v>
      </c>
    </row>
    <row r="10292" spans="1:4">
      <c r="A10292" s="462">
        <v>105261</v>
      </c>
      <c r="B10292" s="276" t="s">
        <v>10235</v>
      </c>
      <c r="C10292" s="462" t="s">
        <v>27</v>
      </c>
      <c r="D10292" s="463">
        <v>1373558</v>
      </c>
    </row>
    <row r="10293" spans="1:4">
      <c r="A10293" s="462">
        <v>105262</v>
      </c>
      <c r="B10293" s="276" t="s">
        <v>10236</v>
      </c>
      <c r="C10293" s="462" t="s">
        <v>27</v>
      </c>
      <c r="D10293" s="463">
        <v>1050367.99</v>
      </c>
    </row>
    <row r="10294" spans="1:4">
      <c r="A10294" s="462">
        <v>105263</v>
      </c>
      <c r="B10294" s="276" t="s">
        <v>10237</v>
      </c>
      <c r="C10294" s="462" t="s">
        <v>27</v>
      </c>
      <c r="D10294" s="463">
        <v>1462113</v>
      </c>
    </row>
    <row r="10295" spans="1:4">
      <c r="A10295" s="462">
        <v>105264</v>
      </c>
      <c r="B10295" s="276" t="s">
        <v>10238</v>
      </c>
      <c r="C10295" s="462" t="s">
        <v>27</v>
      </c>
      <c r="D10295" s="463">
        <v>727178</v>
      </c>
    </row>
    <row r="10296" spans="1:4">
      <c r="A10296" s="462">
        <v>105265</v>
      </c>
      <c r="B10296" s="276" t="s">
        <v>10239</v>
      </c>
      <c r="C10296" s="462" t="s">
        <v>27</v>
      </c>
      <c r="D10296" s="463">
        <v>3749007</v>
      </c>
    </row>
    <row r="10297" spans="1:4">
      <c r="A10297" s="462">
        <v>105266</v>
      </c>
      <c r="B10297" s="276" t="s">
        <v>10240</v>
      </c>
      <c r="C10297" s="462" t="s">
        <v>27</v>
      </c>
      <c r="D10297" s="463">
        <v>2666319</v>
      </c>
    </row>
    <row r="10298" spans="1:4">
      <c r="A10298" s="462">
        <v>105267</v>
      </c>
      <c r="B10298" s="276" t="s">
        <v>10241</v>
      </c>
      <c r="C10298" s="462" t="s">
        <v>148</v>
      </c>
      <c r="D10298" s="463">
        <v>0</v>
      </c>
    </row>
    <row r="10299" spans="1:4">
      <c r="A10299" s="462">
        <v>105268</v>
      </c>
      <c r="B10299" s="276" t="s">
        <v>10242</v>
      </c>
      <c r="C10299" s="462" t="s">
        <v>30</v>
      </c>
      <c r="D10299" s="463">
        <v>42507.49</v>
      </c>
    </row>
    <row r="10300" spans="1:4">
      <c r="A10300" s="462">
        <v>105269</v>
      </c>
      <c r="B10300" s="276" t="s">
        <v>10243</v>
      </c>
      <c r="C10300" s="462" t="s">
        <v>27</v>
      </c>
      <c r="D10300" s="463">
        <v>0</v>
      </c>
    </row>
    <row r="10301" spans="1:4">
      <c r="A10301" s="462">
        <v>105270</v>
      </c>
      <c r="B10301" s="276" t="s">
        <v>10244</v>
      </c>
      <c r="C10301" s="462" t="s">
        <v>27</v>
      </c>
      <c r="D10301" s="463">
        <v>0</v>
      </c>
    </row>
    <row r="10302" spans="1:4">
      <c r="A10302" s="462">
        <v>105271</v>
      </c>
      <c r="B10302" s="276" t="s">
        <v>10245</v>
      </c>
      <c r="C10302" s="462" t="s">
        <v>27</v>
      </c>
      <c r="D10302" s="463">
        <v>0</v>
      </c>
    </row>
    <row r="10303" spans="1:4">
      <c r="A10303" s="462">
        <v>105272</v>
      </c>
      <c r="B10303" s="276" t="s">
        <v>10246</v>
      </c>
      <c r="C10303" s="462" t="s">
        <v>27</v>
      </c>
      <c r="D10303" s="463">
        <v>0</v>
      </c>
    </row>
    <row r="10304" spans="1:4">
      <c r="A10304" s="462">
        <v>105273</v>
      </c>
      <c r="B10304" s="276" t="s">
        <v>10247</v>
      </c>
      <c r="C10304" s="462" t="s">
        <v>27</v>
      </c>
      <c r="D10304" s="463">
        <v>0</v>
      </c>
    </row>
    <row r="10305" spans="1:4">
      <c r="A10305" s="462">
        <v>105274</v>
      </c>
      <c r="B10305" s="276" t="s">
        <v>10248</v>
      </c>
      <c r="C10305" s="462" t="s">
        <v>27</v>
      </c>
      <c r="D10305" s="463">
        <v>0</v>
      </c>
    </row>
    <row r="10306" spans="1:4">
      <c r="A10306" s="462">
        <v>105275</v>
      </c>
      <c r="B10306" s="276" t="s">
        <v>10249</v>
      </c>
      <c r="C10306" s="462" t="s">
        <v>27</v>
      </c>
      <c r="D10306" s="463">
        <v>0</v>
      </c>
    </row>
    <row r="10307" spans="1:4">
      <c r="A10307" s="462">
        <v>105276</v>
      </c>
      <c r="B10307" s="276" t="s">
        <v>10250</v>
      </c>
      <c r="C10307" s="462" t="s">
        <v>27</v>
      </c>
      <c r="D10307" s="463">
        <v>0</v>
      </c>
    </row>
    <row r="10308" spans="1:4">
      <c r="A10308" s="462">
        <v>105277</v>
      </c>
      <c r="B10308" s="276" t="s">
        <v>10250</v>
      </c>
      <c r="C10308" s="462" t="s">
        <v>27</v>
      </c>
      <c r="D10308" s="463">
        <v>0</v>
      </c>
    </row>
    <row r="10309" spans="1:4">
      <c r="A10309" s="462">
        <v>105278</v>
      </c>
      <c r="B10309" s="276" t="s">
        <v>10251</v>
      </c>
      <c r="C10309" s="462" t="s">
        <v>27</v>
      </c>
      <c r="D10309" s="463">
        <v>0</v>
      </c>
    </row>
    <row r="10310" spans="1:4">
      <c r="A10310" s="462">
        <v>105279</v>
      </c>
      <c r="B10310" s="276" t="s">
        <v>10252</v>
      </c>
      <c r="C10310" s="462" t="s">
        <v>27</v>
      </c>
      <c r="D10310" s="463">
        <v>1092606</v>
      </c>
    </row>
    <row r="10311" spans="1:4">
      <c r="A10311" s="462">
        <v>105280</v>
      </c>
      <c r="B10311" s="276" t="s">
        <v>10250</v>
      </c>
      <c r="C10311" s="462" t="s">
        <v>27</v>
      </c>
      <c r="D10311" s="463">
        <v>0</v>
      </c>
    </row>
    <row r="10312" spans="1:4">
      <c r="A10312" s="462">
        <v>105281</v>
      </c>
      <c r="B10312" s="276" t="s">
        <v>10250</v>
      </c>
      <c r="C10312" s="462" t="s">
        <v>27</v>
      </c>
      <c r="D10312" s="463">
        <v>0</v>
      </c>
    </row>
    <row r="10313" spans="1:4">
      <c r="A10313" s="462">
        <v>105282</v>
      </c>
      <c r="B10313" s="276" t="s">
        <v>10250</v>
      </c>
      <c r="C10313" s="462" t="s">
        <v>27</v>
      </c>
      <c r="D10313" s="463">
        <v>0</v>
      </c>
    </row>
    <row r="10314" spans="1:4">
      <c r="A10314" s="462">
        <v>105283</v>
      </c>
      <c r="B10314" s="276" t="s">
        <v>10253</v>
      </c>
      <c r="C10314" s="462" t="s">
        <v>27</v>
      </c>
      <c r="D10314" s="463">
        <v>0</v>
      </c>
    </row>
    <row r="10315" spans="1:4">
      <c r="A10315" s="462">
        <v>105284</v>
      </c>
      <c r="B10315" s="276" t="s">
        <v>10254</v>
      </c>
      <c r="C10315" s="462" t="s">
        <v>27</v>
      </c>
      <c r="D10315" s="463">
        <v>0</v>
      </c>
    </row>
    <row r="10316" spans="1:4">
      <c r="A10316" s="462">
        <v>105285</v>
      </c>
      <c r="B10316" s="276" t="s">
        <v>10255</v>
      </c>
      <c r="C10316" s="462" t="s">
        <v>27</v>
      </c>
      <c r="D10316" s="463">
        <v>0</v>
      </c>
    </row>
    <row r="10317" spans="1:4">
      <c r="A10317" s="462">
        <v>105286</v>
      </c>
      <c r="B10317" s="276" t="s">
        <v>10256</v>
      </c>
      <c r="C10317" s="462" t="s">
        <v>27</v>
      </c>
      <c r="D10317" s="463">
        <v>0</v>
      </c>
    </row>
    <row r="10318" spans="1:4">
      <c r="A10318" s="462">
        <v>105287</v>
      </c>
      <c r="B10318" s="276" t="s">
        <v>10257</v>
      </c>
      <c r="C10318" s="462" t="s">
        <v>27</v>
      </c>
      <c r="D10318" s="463">
        <v>0</v>
      </c>
    </row>
    <row r="10319" spans="1:4">
      <c r="A10319" s="462">
        <v>105288</v>
      </c>
      <c r="B10319" s="276" t="s">
        <v>10258</v>
      </c>
      <c r="C10319" s="462" t="s">
        <v>27</v>
      </c>
      <c r="D10319" s="463">
        <v>0</v>
      </c>
    </row>
    <row r="10320" spans="1:4">
      <c r="A10320" s="462">
        <v>105289</v>
      </c>
      <c r="B10320" s="276" t="s">
        <v>10259</v>
      </c>
      <c r="C10320" s="462" t="s">
        <v>27</v>
      </c>
      <c r="D10320" s="463">
        <v>0</v>
      </c>
    </row>
    <row r="10321" spans="1:4">
      <c r="A10321" s="462">
        <v>105290</v>
      </c>
      <c r="B10321" s="276" t="s">
        <v>10260</v>
      </c>
      <c r="C10321" s="462" t="s">
        <v>27</v>
      </c>
      <c r="D10321" s="463">
        <v>0</v>
      </c>
    </row>
    <row r="10322" spans="1:4">
      <c r="A10322" s="462">
        <v>105291</v>
      </c>
      <c r="B10322" s="276" t="s">
        <v>10261</v>
      </c>
      <c r="C10322" s="462" t="s">
        <v>27</v>
      </c>
      <c r="D10322" s="463">
        <v>0</v>
      </c>
    </row>
    <row r="10323" spans="1:4">
      <c r="A10323" s="462">
        <v>105292</v>
      </c>
      <c r="B10323" s="276" t="s">
        <v>10262</v>
      </c>
      <c r="C10323" s="462" t="s">
        <v>27</v>
      </c>
      <c r="D10323" s="463">
        <v>0</v>
      </c>
    </row>
    <row r="10324" spans="1:4">
      <c r="A10324" s="462">
        <v>105293</v>
      </c>
      <c r="B10324" s="276" t="s">
        <v>10263</v>
      </c>
      <c r="C10324" s="462" t="s">
        <v>27</v>
      </c>
      <c r="D10324" s="463">
        <v>0</v>
      </c>
    </row>
    <row r="10325" spans="1:4">
      <c r="A10325" s="462">
        <v>105294</v>
      </c>
      <c r="B10325" s="276" t="s">
        <v>10264</v>
      </c>
      <c r="C10325" s="462" t="s">
        <v>27</v>
      </c>
      <c r="D10325" s="463">
        <v>0</v>
      </c>
    </row>
    <row r="10326" spans="1:4">
      <c r="A10326" s="462">
        <v>105295</v>
      </c>
      <c r="B10326" s="276" t="s">
        <v>10265</v>
      </c>
      <c r="C10326" s="462" t="s">
        <v>27</v>
      </c>
      <c r="D10326" s="463">
        <v>0</v>
      </c>
    </row>
    <row r="10327" spans="1:4">
      <c r="A10327" s="462">
        <v>105296</v>
      </c>
      <c r="B10327" s="276" t="s">
        <v>10266</v>
      </c>
      <c r="C10327" s="462" t="s">
        <v>27</v>
      </c>
      <c r="D10327" s="463">
        <v>0</v>
      </c>
    </row>
    <row r="10328" spans="1:4">
      <c r="A10328" s="462">
        <v>105297</v>
      </c>
      <c r="B10328" s="276" t="s">
        <v>10267</v>
      </c>
      <c r="C10328" s="462" t="s">
        <v>27</v>
      </c>
      <c r="D10328" s="463">
        <v>0</v>
      </c>
    </row>
    <row r="10329" spans="1:4">
      <c r="A10329" s="462">
        <v>105298</v>
      </c>
      <c r="B10329" s="276" t="s">
        <v>10268</v>
      </c>
      <c r="C10329" s="462" t="s">
        <v>27</v>
      </c>
      <c r="D10329" s="463">
        <v>0</v>
      </c>
    </row>
    <row r="10330" spans="1:4">
      <c r="A10330" s="462">
        <v>105299</v>
      </c>
      <c r="B10330" s="276" t="s">
        <v>10269</v>
      </c>
      <c r="C10330" s="462" t="s">
        <v>27</v>
      </c>
      <c r="D10330" s="463">
        <v>0</v>
      </c>
    </row>
    <row r="10331" spans="1:4">
      <c r="A10331" s="462">
        <v>105300</v>
      </c>
      <c r="B10331" s="276" t="s">
        <v>10270</v>
      </c>
      <c r="C10331" s="462" t="s">
        <v>27</v>
      </c>
      <c r="D10331" s="463">
        <v>0</v>
      </c>
    </row>
    <row r="10332" spans="1:4">
      <c r="A10332" s="462">
        <v>105301</v>
      </c>
      <c r="B10332" s="276" t="s">
        <v>10271</v>
      </c>
      <c r="C10332" s="462" t="s">
        <v>27</v>
      </c>
      <c r="D10332" s="463">
        <v>0</v>
      </c>
    </row>
    <row r="10333" spans="1:4">
      <c r="A10333" s="462">
        <v>105302</v>
      </c>
      <c r="B10333" s="276" t="s">
        <v>10272</v>
      </c>
      <c r="C10333" s="462" t="s">
        <v>27</v>
      </c>
      <c r="D10333" s="463">
        <v>0</v>
      </c>
    </row>
    <row r="10334" spans="1:4">
      <c r="A10334" s="462">
        <v>105303</v>
      </c>
      <c r="B10334" s="276" t="s">
        <v>10273</v>
      </c>
      <c r="C10334" s="462" t="s">
        <v>27</v>
      </c>
      <c r="D10334" s="463">
        <v>0</v>
      </c>
    </row>
    <row r="10335" spans="1:4">
      <c r="A10335" s="462">
        <v>105304</v>
      </c>
      <c r="B10335" s="276" t="s">
        <v>10274</v>
      </c>
      <c r="C10335" s="462" t="s">
        <v>27</v>
      </c>
      <c r="D10335" s="463">
        <v>0</v>
      </c>
    </row>
    <row r="10336" spans="1:4">
      <c r="A10336" s="462">
        <v>105305</v>
      </c>
      <c r="B10336" s="276" t="s">
        <v>10275</v>
      </c>
      <c r="C10336" s="462" t="s">
        <v>27</v>
      </c>
      <c r="D10336" s="463">
        <v>0</v>
      </c>
    </row>
    <row r="10337" spans="1:4">
      <c r="A10337" s="462">
        <v>105306</v>
      </c>
      <c r="B10337" s="276" t="s">
        <v>10276</v>
      </c>
      <c r="C10337" s="462" t="s">
        <v>27</v>
      </c>
      <c r="D10337" s="463">
        <v>0</v>
      </c>
    </row>
    <row r="10338" spans="1:4">
      <c r="A10338" s="462">
        <v>105307</v>
      </c>
      <c r="B10338" s="276" t="s">
        <v>10277</v>
      </c>
      <c r="C10338" s="462" t="s">
        <v>27</v>
      </c>
      <c r="D10338" s="463">
        <v>0</v>
      </c>
    </row>
    <row r="10339" spans="1:4">
      <c r="A10339" s="462">
        <v>105308</v>
      </c>
      <c r="B10339" s="276" t="s">
        <v>10278</v>
      </c>
      <c r="C10339" s="462" t="s">
        <v>30</v>
      </c>
      <c r="D10339" s="463">
        <v>0</v>
      </c>
    </row>
    <row r="10340" spans="1:4">
      <c r="A10340" s="462">
        <v>105309</v>
      </c>
      <c r="B10340" s="276" t="s">
        <v>10279</v>
      </c>
      <c r="C10340" s="462" t="s">
        <v>27</v>
      </c>
      <c r="D10340" s="463">
        <v>0</v>
      </c>
    </row>
    <row r="10341" spans="1:4">
      <c r="A10341" s="462">
        <v>105310</v>
      </c>
      <c r="B10341" s="276" t="s">
        <v>10280</v>
      </c>
      <c r="C10341" s="462" t="s">
        <v>27</v>
      </c>
      <c r="D10341" s="463">
        <v>0</v>
      </c>
    </row>
    <row r="10342" spans="1:4">
      <c r="A10342" s="462">
        <v>105311</v>
      </c>
      <c r="B10342" s="276" t="s">
        <v>10281</v>
      </c>
      <c r="C10342" s="462" t="s">
        <v>27</v>
      </c>
      <c r="D10342" s="463">
        <v>0</v>
      </c>
    </row>
    <row r="10343" spans="1:4">
      <c r="A10343" s="462">
        <v>105312</v>
      </c>
      <c r="B10343" s="276" t="s">
        <v>10282</v>
      </c>
      <c r="C10343" s="462" t="s">
        <v>27</v>
      </c>
      <c r="D10343" s="463">
        <v>0</v>
      </c>
    </row>
    <row r="10344" spans="1:4">
      <c r="A10344" s="462">
        <v>105313</v>
      </c>
      <c r="B10344" s="276" t="s">
        <v>10283</v>
      </c>
      <c r="C10344" s="462" t="s">
        <v>27</v>
      </c>
      <c r="D10344" s="463">
        <v>0</v>
      </c>
    </row>
    <row r="10345" spans="1:4">
      <c r="A10345" s="462">
        <v>105314</v>
      </c>
      <c r="B10345" s="276" t="s">
        <v>10284</v>
      </c>
      <c r="C10345" s="462" t="s">
        <v>27</v>
      </c>
      <c r="D10345" s="463">
        <v>2006</v>
      </c>
    </row>
    <row r="10346" spans="1:4">
      <c r="A10346" s="462">
        <v>105315</v>
      </c>
      <c r="B10346" s="276" t="s">
        <v>10285</v>
      </c>
      <c r="C10346" s="462" t="s">
        <v>30</v>
      </c>
      <c r="D10346" s="463">
        <v>0</v>
      </c>
    </row>
    <row r="10347" spans="1:4">
      <c r="A10347" s="462">
        <v>105316</v>
      </c>
      <c r="B10347" s="276" t="s">
        <v>10286</v>
      </c>
      <c r="C10347" s="462" t="s">
        <v>27</v>
      </c>
      <c r="D10347" s="463">
        <v>0</v>
      </c>
    </row>
    <row r="10348" spans="1:4">
      <c r="A10348" s="462">
        <v>105317</v>
      </c>
      <c r="B10348" s="276" t="s">
        <v>10287</v>
      </c>
      <c r="C10348" s="462" t="s">
        <v>27</v>
      </c>
      <c r="D10348" s="463">
        <v>0</v>
      </c>
    </row>
    <row r="10349" spans="1:4">
      <c r="A10349" s="462">
        <v>105318</v>
      </c>
      <c r="B10349" s="276" t="s">
        <v>10288</v>
      </c>
      <c r="C10349" s="462" t="s">
        <v>27</v>
      </c>
      <c r="D10349" s="463">
        <v>0</v>
      </c>
    </row>
    <row r="10350" spans="1:4">
      <c r="A10350" s="462">
        <v>105319</v>
      </c>
      <c r="B10350" s="276" t="s">
        <v>10289</v>
      </c>
      <c r="C10350" s="462" t="s">
        <v>27</v>
      </c>
      <c r="D10350" s="463">
        <v>0</v>
      </c>
    </row>
    <row r="10351" spans="1:4">
      <c r="A10351" s="462">
        <v>105320</v>
      </c>
      <c r="B10351" s="276" t="s">
        <v>10290</v>
      </c>
      <c r="C10351" s="462" t="s">
        <v>27</v>
      </c>
      <c r="D10351" s="463">
        <v>0</v>
      </c>
    </row>
    <row r="10352" spans="1:4">
      <c r="A10352" s="462">
        <v>105321</v>
      </c>
      <c r="B10352" s="276" t="s">
        <v>10291</v>
      </c>
      <c r="C10352" s="462" t="s">
        <v>27</v>
      </c>
      <c r="D10352" s="463">
        <v>0</v>
      </c>
    </row>
    <row r="10353" spans="1:4">
      <c r="A10353" s="462">
        <v>105322</v>
      </c>
      <c r="B10353" s="276" t="s">
        <v>10292</v>
      </c>
      <c r="C10353" s="462" t="s">
        <v>27</v>
      </c>
      <c r="D10353" s="463">
        <v>0</v>
      </c>
    </row>
    <row r="10354" spans="1:4">
      <c r="A10354" s="462">
        <v>105323</v>
      </c>
      <c r="B10354" s="276" t="s">
        <v>10293</v>
      </c>
      <c r="C10354" s="462" t="s">
        <v>27</v>
      </c>
      <c r="D10354" s="463">
        <v>0</v>
      </c>
    </row>
    <row r="10355" spans="1:4">
      <c r="A10355" s="462">
        <v>105324</v>
      </c>
      <c r="B10355" s="276" t="s">
        <v>10294</v>
      </c>
      <c r="C10355" s="462" t="s">
        <v>27</v>
      </c>
      <c r="D10355" s="463">
        <v>0</v>
      </c>
    </row>
    <row r="10356" spans="1:4">
      <c r="A10356" s="462">
        <v>105325</v>
      </c>
      <c r="B10356" s="276" t="s">
        <v>10295</v>
      </c>
      <c r="C10356" s="462" t="s">
        <v>27</v>
      </c>
      <c r="D10356" s="463">
        <v>0</v>
      </c>
    </row>
    <row r="10357" spans="1:4">
      <c r="A10357" s="462">
        <v>105326</v>
      </c>
      <c r="B10357" s="276" t="s">
        <v>10296</v>
      </c>
      <c r="C10357" s="462" t="s">
        <v>27</v>
      </c>
      <c r="D10357" s="463">
        <v>3397</v>
      </c>
    </row>
    <row r="10358" spans="1:4">
      <c r="A10358" s="462">
        <v>105327</v>
      </c>
      <c r="B10358" s="276" t="s">
        <v>10297</v>
      </c>
      <c r="C10358" s="462" t="s">
        <v>27</v>
      </c>
      <c r="D10358" s="463">
        <v>0</v>
      </c>
    </row>
    <row r="10359" spans="1:4">
      <c r="A10359" s="462">
        <v>105328</v>
      </c>
      <c r="B10359" s="276" t="s">
        <v>10298</v>
      </c>
      <c r="C10359" s="462" t="s">
        <v>27</v>
      </c>
      <c r="D10359" s="463">
        <v>0</v>
      </c>
    </row>
    <row r="10360" spans="1:4">
      <c r="A10360" s="462">
        <v>105329</v>
      </c>
      <c r="B10360" s="276" t="s">
        <v>10299</v>
      </c>
      <c r="C10360" s="462" t="s">
        <v>27</v>
      </c>
      <c r="D10360" s="463">
        <v>0</v>
      </c>
    </row>
    <row r="10361" spans="1:4">
      <c r="A10361" s="462">
        <v>105330</v>
      </c>
      <c r="B10361" s="276" t="s">
        <v>10300</v>
      </c>
      <c r="C10361" s="462" t="s">
        <v>27</v>
      </c>
      <c r="D10361" s="463">
        <v>0</v>
      </c>
    </row>
    <row r="10362" spans="1:4">
      <c r="A10362" s="462">
        <v>105332</v>
      </c>
      <c r="B10362" s="276" t="s">
        <v>10301</v>
      </c>
      <c r="C10362" s="462" t="s">
        <v>27</v>
      </c>
      <c r="D10362" s="463">
        <v>0</v>
      </c>
    </row>
    <row r="10363" spans="1:4">
      <c r="A10363" s="462">
        <v>105333</v>
      </c>
      <c r="B10363" s="276" t="s">
        <v>10301</v>
      </c>
      <c r="C10363" s="462" t="s">
        <v>27</v>
      </c>
      <c r="D10363" s="463">
        <v>0</v>
      </c>
    </row>
    <row r="10364" spans="1:4">
      <c r="A10364" s="462">
        <v>105334</v>
      </c>
      <c r="B10364" s="276" t="s">
        <v>10302</v>
      </c>
      <c r="C10364" s="462" t="s">
        <v>27</v>
      </c>
      <c r="D10364" s="463">
        <v>15604.16</v>
      </c>
    </row>
    <row r="10365" spans="1:4">
      <c r="A10365" s="462">
        <v>105335</v>
      </c>
      <c r="B10365" s="276" t="s">
        <v>10303</v>
      </c>
      <c r="C10365" s="462" t="s">
        <v>27</v>
      </c>
      <c r="D10365" s="463">
        <v>0</v>
      </c>
    </row>
    <row r="10366" spans="1:4">
      <c r="A10366" s="462">
        <v>105336</v>
      </c>
      <c r="B10366" s="276" t="s">
        <v>10304</v>
      </c>
      <c r="C10366" s="462" t="s">
        <v>27</v>
      </c>
      <c r="D10366" s="463">
        <v>0</v>
      </c>
    </row>
    <row r="10367" spans="1:4">
      <c r="A10367" s="462">
        <v>105337</v>
      </c>
      <c r="B10367" s="276" t="s">
        <v>10305</v>
      </c>
      <c r="C10367" s="462" t="s">
        <v>27</v>
      </c>
      <c r="D10367" s="463">
        <v>1090.6400000000001</v>
      </c>
    </row>
    <row r="10368" spans="1:4">
      <c r="A10368" s="462">
        <v>105338</v>
      </c>
      <c r="B10368" s="276" t="s">
        <v>10306</v>
      </c>
      <c r="C10368" s="462" t="s">
        <v>27</v>
      </c>
      <c r="D10368" s="463">
        <v>0</v>
      </c>
    </row>
    <row r="10369" spans="1:4">
      <c r="A10369" s="462">
        <v>105339</v>
      </c>
      <c r="B10369" s="276" t="s">
        <v>10307</v>
      </c>
      <c r="C10369" s="462" t="s">
        <v>27</v>
      </c>
      <c r="D10369" s="463">
        <v>0</v>
      </c>
    </row>
    <row r="10370" spans="1:4">
      <c r="A10370" s="462">
        <v>105340</v>
      </c>
      <c r="B10370" s="276" t="s">
        <v>10308</v>
      </c>
      <c r="C10370" s="462" t="s">
        <v>27</v>
      </c>
      <c r="D10370" s="463">
        <v>0</v>
      </c>
    </row>
    <row r="10371" spans="1:4">
      <c r="A10371" s="462">
        <v>105341</v>
      </c>
      <c r="B10371" s="276" t="s">
        <v>10309</v>
      </c>
      <c r="C10371" s="462" t="s">
        <v>27</v>
      </c>
      <c r="D10371" s="463">
        <v>45233.01</v>
      </c>
    </row>
    <row r="10372" spans="1:4">
      <c r="A10372" s="462">
        <v>105342</v>
      </c>
      <c r="B10372" s="276" t="s">
        <v>10310</v>
      </c>
      <c r="C10372" s="462" t="s">
        <v>27</v>
      </c>
      <c r="D10372" s="463">
        <v>0</v>
      </c>
    </row>
    <row r="10373" spans="1:4">
      <c r="A10373" s="462">
        <v>105343</v>
      </c>
      <c r="B10373" s="276" t="s">
        <v>10310</v>
      </c>
      <c r="C10373" s="462" t="s">
        <v>27</v>
      </c>
      <c r="D10373" s="463">
        <v>0</v>
      </c>
    </row>
    <row r="10374" spans="1:4">
      <c r="A10374" s="462">
        <v>105344</v>
      </c>
      <c r="B10374" s="276" t="s">
        <v>10311</v>
      </c>
      <c r="C10374" s="462" t="s">
        <v>27</v>
      </c>
      <c r="D10374" s="463">
        <v>0</v>
      </c>
    </row>
    <row r="10375" spans="1:4">
      <c r="A10375" s="462">
        <v>105345</v>
      </c>
      <c r="B10375" s="276" t="s">
        <v>10310</v>
      </c>
      <c r="C10375" s="462" t="s">
        <v>27</v>
      </c>
      <c r="D10375" s="463">
        <v>0</v>
      </c>
    </row>
    <row r="10376" spans="1:4">
      <c r="A10376" s="462">
        <v>105346</v>
      </c>
      <c r="B10376" s="276" t="s">
        <v>10310</v>
      </c>
      <c r="C10376" s="462" t="s">
        <v>27</v>
      </c>
      <c r="D10376" s="463">
        <v>0</v>
      </c>
    </row>
    <row r="10377" spans="1:4">
      <c r="A10377" s="462">
        <v>105347</v>
      </c>
      <c r="B10377" s="276" t="s">
        <v>10310</v>
      </c>
      <c r="C10377" s="462" t="s">
        <v>27</v>
      </c>
      <c r="D10377" s="463">
        <v>0</v>
      </c>
    </row>
    <row r="10378" spans="1:4">
      <c r="A10378" s="462">
        <v>105348</v>
      </c>
      <c r="B10378" s="276" t="s">
        <v>10310</v>
      </c>
      <c r="C10378" s="462" t="s">
        <v>27</v>
      </c>
      <c r="D10378" s="463">
        <v>0</v>
      </c>
    </row>
    <row r="10379" spans="1:4">
      <c r="A10379" s="462">
        <v>105349</v>
      </c>
      <c r="B10379" s="276" t="s">
        <v>10312</v>
      </c>
      <c r="C10379" s="462" t="s">
        <v>27</v>
      </c>
      <c r="D10379" s="463">
        <v>0</v>
      </c>
    </row>
    <row r="10380" spans="1:4">
      <c r="A10380" s="462">
        <v>105350</v>
      </c>
      <c r="B10380" s="276" t="s">
        <v>10312</v>
      </c>
      <c r="C10380" s="462" t="s">
        <v>27</v>
      </c>
      <c r="D10380" s="463">
        <v>0</v>
      </c>
    </row>
    <row r="10381" spans="1:4">
      <c r="A10381" s="462">
        <v>105351</v>
      </c>
      <c r="B10381" s="276" t="s">
        <v>10313</v>
      </c>
      <c r="C10381" s="462" t="s">
        <v>27</v>
      </c>
      <c r="D10381" s="463">
        <v>740386</v>
      </c>
    </row>
    <row r="10382" spans="1:4">
      <c r="A10382" s="462">
        <v>105352</v>
      </c>
      <c r="B10382" s="276" t="s">
        <v>10312</v>
      </c>
      <c r="C10382" s="462" t="s">
        <v>27</v>
      </c>
      <c r="D10382" s="463">
        <v>0</v>
      </c>
    </row>
    <row r="10383" spans="1:4">
      <c r="A10383" s="462">
        <v>105353</v>
      </c>
      <c r="B10383" s="276" t="s">
        <v>10312</v>
      </c>
      <c r="C10383" s="462" t="s">
        <v>27</v>
      </c>
      <c r="D10383" s="463">
        <v>0</v>
      </c>
    </row>
    <row r="10384" spans="1:4">
      <c r="A10384" s="462">
        <v>105354</v>
      </c>
      <c r="B10384" s="276" t="s">
        <v>10312</v>
      </c>
      <c r="C10384" s="462" t="s">
        <v>27</v>
      </c>
      <c r="D10384" s="463">
        <v>0</v>
      </c>
    </row>
    <row r="10385" spans="1:4">
      <c r="A10385" s="462">
        <v>105355</v>
      </c>
      <c r="B10385" s="276" t="s">
        <v>10312</v>
      </c>
      <c r="C10385" s="462" t="s">
        <v>27</v>
      </c>
      <c r="D10385" s="463">
        <v>0</v>
      </c>
    </row>
    <row r="10386" spans="1:4">
      <c r="A10386" s="462">
        <v>105356</v>
      </c>
      <c r="B10386" s="276" t="s">
        <v>10314</v>
      </c>
      <c r="C10386" s="462" t="s">
        <v>27</v>
      </c>
      <c r="D10386" s="463">
        <v>0</v>
      </c>
    </row>
    <row r="10387" spans="1:4">
      <c r="A10387" s="462">
        <v>105357</v>
      </c>
      <c r="B10387" s="276" t="s">
        <v>10315</v>
      </c>
      <c r="C10387" s="462" t="s">
        <v>27</v>
      </c>
      <c r="D10387" s="463">
        <v>0</v>
      </c>
    </row>
    <row r="10388" spans="1:4">
      <c r="A10388" s="462">
        <v>105358</v>
      </c>
      <c r="B10388" s="276" t="s">
        <v>10316</v>
      </c>
      <c r="C10388" s="462" t="s">
        <v>27</v>
      </c>
      <c r="D10388" s="463">
        <v>0</v>
      </c>
    </row>
    <row r="10389" spans="1:4">
      <c r="A10389" s="462">
        <v>105359</v>
      </c>
      <c r="B10389" s="276" t="s">
        <v>10317</v>
      </c>
      <c r="C10389" s="462" t="s">
        <v>27</v>
      </c>
      <c r="D10389" s="463">
        <v>0</v>
      </c>
    </row>
    <row r="10390" spans="1:4">
      <c r="A10390" s="462">
        <v>105360</v>
      </c>
      <c r="B10390" s="276" t="s">
        <v>10318</v>
      </c>
      <c r="C10390" s="462" t="s">
        <v>27</v>
      </c>
      <c r="D10390" s="463">
        <v>132651</v>
      </c>
    </row>
    <row r="10391" spans="1:4">
      <c r="A10391" s="462">
        <v>105361</v>
      </c>
      <c r="B10391" s="276" t="s">
        <v>10319</v>
      </c>
      <c r="C10391" s="462" t="s">
        <v>27</v>
      </c>
      <c r="D10391" s="463">
        <v>204538.1</v>
      </c>
    </row>
    <row r="10392" spans="1:4">
      <c r="A10392" s="462">
        <v>105362</v>
      </c>
      <c r="B10392" s="276" t="s">
        <v>10320</v>
      </c>
      <c r="C10392" s="462" t="s">
        <v>27</v>
      </c>
      <c r="D10392" s="463">
        <v>213650.35</v>
      </c>
    </row>
    <row r="10393" spans="1:4">
      <c r="A10393" s="462">
        <v>105363</v>
      </c>
      <c r="B10393" s="276" t="s">
        <v>10321</v>
      </c>
      <c r="C10393" s="462" t="s">
        <v>27</v>
      </c>
      <c r="D10393" s="463">
        <v>210972.9</v>
      </c>
    </row>
    <row r="10394" spans="1:4">
      <c r="A10394" s="462">
        <v>105365</v>
      </c>
      <c r="B10394" s="276" t="s">
        <v>10310</v>
      </c>
      <c r="C10394" s="462" t="s">
        <v>27</v>
      </c>
      <c r="D10394" s="463">
        <v>0</v>
      </c>
    </row>
    <row r="10395" spans="1:4">
      <c r="A10395" s="462">
        <v>105366</v>
      </c>
      <c r="B10395" s="276" t="s">
        <v>10310</v>
      </c>
      <c r="C10395" s="462" t="s">
        <v>27</v>
      </c>
      <c r="D10395" s="463">
        <v>0</v>
      </c>
    </row>
    <row r="10396" spans="1:4">
      <c r="A10396" s="462">
        <v>105367</v>
      </c>
      <c r="B10396" s="276" t="s">
        <v>10310</v>
      </c>
      <c r="C10396" s="462" t="s">
        <v>27</v>
      </c>
      <c r="D10396" s="463">
        <v>0</v>
      </c>
    </row>
    <row r="10397" spans="1:4">
      <c r="A10397" s="462">
        <v>105369</v>
      </c>
      <c r="B10397" s="276" t="s">
        <v>10310</v>
      </c>
      <c r="C10397" s="462" t="s">
        <v>27</v>
      </c>
      <c r="D10397" s="463">
        <v>0</v>
      </c>
    </row>
    <row r="10398" spans="1:4">
      <c r="A10398" s="462">
        <v>105370</v>
      </c>
      <c r="B10398" s="276" t="s">
        <v>10310</v>
      </c>
      <c r="C10398" s="462" t="s">
        <v>27</v>
      </c>
      <c r="D10398" s="463">
        <v>0</v>
      </c>
    </row>
    <row r="10399" spans="1:4">
      <c r="A10399" s="462">
        <v>105371</v>
      </c>
      <c r="B10399" s="276" t="s">
        <v>10310</v>
      </c>
      <c r="C10399" s="462" t="s">
        <v>27</v>
      </c>
      <c r="D10399" s="463">
        <v>0</v>
      </c>
    </row>
    <row r="10400" spans="1:4">
      <c r="A10400" s="462">
        <v>105372</v>
      </c>
      <c r="B10400" s="276" t="s">
        <v>10310</v>
      </c>
      <c r="C10400" s="462" t="s">
        <v>27</v>
      </c>
      <c r="D10400" s="463">
        <v>0</v>
      </c>
    </row>
    <row r="10401" spans="1:4">
      <c r="A10401" s="462">
        <v>105373</v>
      </c>
      <c r="B10401" s="276" t="s">
        <v>10310</v>
      </c>
      <c r="C10401" s="462" t="s">
        <v>27</v>
      </c>
      <c r="D10401" s="463">
        <v>0</v>
      </c>
    </row>
    <row r="10402" spans="1:4">
      <c r="A10402" s="462">
        <v>105374</v>
      </c>
      <c r="B10402" s="276" t="s">
        <v>10322</v>
      </c>
      <c r="C10402" s="462" t="s">
        <v>27</v>
      </c>
      <c r="D10402" s="463">
        <v>975592</v>
      </c>
    </row>
    <row r="10403" spans="1:4">
      <c r="A10403" s="462">
        <v>105375</v>
      </c>
      <c r="B10403" s="276" t="s">
        <v>10323</v>
      </c>
      <c r="C10403" s="462" t="s">
        <v>27</v>
      </c>
      <c r="D10403" s="463">
        <v>18732</v>
      </c>
    </row>
    <row r="10404" spans="1:4">
      <c r="A10404" s="462">
        <v>105377</v>
      </c>
      <c r="B10404" s="276" t="s">
        <v>10324</v>
      </c>
      <c r="C10404" s="462" t="s">
        <v>27</v>
      </c>
      <c r="D10404" s="463">
        <v>0</v>
      </c>
    </row>
    <row r="10405" spans="1:4">
      <c r="A10405" s="462">
        <v>105378</v>
      </c>
      <c r="B10405" s="276" t="s">
        <v>10325</v>
      </c>
      <c r="C10405" s="462" t="s">
        <v>27</v>
      </c>
      <c r="D10405" s="463">
        <v>0</v>
      </c>
    </row>
    <row r="10406" spans="1:4">
      <c r="A10406" s="462">
        <v>105379</v>
      </c>
      <c r="B10406" s="276" t="s">
        <v>10326</v>
      </c>
      <c r="C10406" s="462" t="s">
        <v>27</v>
      </c>
      <c r="D10406" s="463">
        <v>0</v>
      </c>
    </row>
    <row r="10407" spans="1:4">
      <c r="A10407" s="462">
        <v>105380</v>
      </c>
      <c r="B10407" s="276" t="s">
        <v>10327</v>
      </c>
      <c r="C10407" s="462" t="s">
        <v>27</v>
      </c>
      <c r="D10407" s="463">
        <v>0</v>
      </c>
    </row>
    <row r="10408" spans="1:4">
      <c r="A10408" s="462">
        <v>105381</v>
      </c>
      <c r="B10408" s="276" t="s">
        <v>10327</v>
      </c>
      <c r="C10408" s="462" t="s">
        <v>27</v>
      </c>
      <c r="D10408" s="463">
        <v>0</v>
      </c>
    </row>
    <row r="10409" spans="1:4">
      <c r="A10409" s="462">
        <v>105382</v>
      </c>
      <c r="B10409" s="276" t="s">
        <v>10327</v>
      </c>
      <c r="C10409" s="462" t="s">
        <v>27</v>
      </c>
      <c r="D10409" s="463">
        <v>0</v>
      </c>
    </row>
    <row r="10410" spans="1:4">
      <c r="A10410" s="462">
        <v>105383</v>
      </c>
      <c r="B10410" s="276" t="s">
        <v>10327</v>
      </c>
      <c r="C10410" s="462" t="s">
        <v>27</v>
      </c>
      <c r="D10410" s="463">
        <v>0</v>
      </c>
    </row>
    <row r="10411" spans="1:4">
      <c r="A10411" s="462">
        <v>105384</v>
      </c>
      <c r="B10411" s="276" t="s">
        <v>10327</v>
      </c>
      <c r="C10411" s="462" t="s">
        <v>27</v>
      </c>
      <c r="D10411" s="463">
        <v>0</v>
      </c>
    </row>
    <row r="10412" spans="1:4">
      <c r="A10412" s="462">
        <v>105385</v>
      </c>
      <c r="B10412" s="276" t="s">
        <v>10327</v>
      </c>
      <c r="C10412" s="462" t="s">
        <v>27</v>
      </c>
      <c r="D10412" s="463">
        <v>0</v>
      </c>
    </row>
    <row r="10413" spans="1:4">
      <c r="A10413" s="462">
        <v>105386</v>
      </c>
      <c r="B10413" s="276" t="s">
        <v>10327</v>
      </c>
      <c r="C10413" s="462" t="s">
        <v>27</v>
      </c>
      <c r="D10413" s="463">
        <v>0</v>
      </c>
    </row>
    <row r="10414" spans="1:4">
      <c r="A10414" s="462">
        <v>105387</v>
      </c>
      <c r="B10414" s="276" t="s">
        <v>10327</v>
      </c>
      <c r="C10414" s="462" t="s">
        <v>27</v>
      </c>
      <c r="D10414" s="463">
        <v>0</v>
      </c>
    </row>
    <row r="10415" spans="1:4">
      <c r="A10415" s="462">
        <v>105388</v>
      </c>
      <c r="B10415" s="276" t="s">
        <v>10327</v>
      </c>
      <c r="C10415" s="462" t="s">
        <v>27</v>
      </c>
      <c r="D10415" s="463">
        <v>0</v>
      </c>
    </row>
    <row r="10416" spans="1:4">
      <c r="A10416" s="462">
        <v>105389</v>
      </c>
      <c r="B10416" s="276" t="s">
        <v>10327</v>
      </c>
      <c r="C10416" s="462" t="s">
        <v>27</v>
      </c>
      <c r="D10416" s="463">
        <v>0</v>
      </c>
    </row>
    <row r="10417" spans="1:4">
      <c r="A10417" s="462">
        <v>105390</v>
      </c>
      <c r="B10417" s="276" t="s">
        <v>10327</v>
      </c>
      <c r="C10417" s="462" t="s">
        <v>27</v>
      </c>
      <c r="D10417" s="463">
        <v>0</v>
      </c>
    </row>
    <row r="10418" spans="1:4">
      <c r="A10418" s="462">
        <v>105391</v>
      </c>
      <c r="B10418" s="276" t="s">
        <v>10327</v>
      </c>
      <c r="C10418" s="462" t="s">
        <v>27</v>
      </c>
      <c r="D10418" s="463">
        <v>0</v>
      </c>
    </row>
    <row r="10419" spans="1:4">
      <c r="A10419" s="462">
        <v>105392</v>
      </c>
      <c r="B10419" s="276" t="s">
        <v>10327</v>
      </c>
      <c r="C10419" s="462" t="s">
        <v>27</v>
      </c>
      <c r="D10419" s="463">
        <v>0</v>
      </c>
    </row>
    <row r="10420" spans="1:4">
      <c r="A10420" s="462">
        <v>105393</v>
      </c>
      <c r="B10420" s="276" t="s">
        <v>10328</v>
      </c>
      <c r="C10420" s="462" t="s">
        <v>27</v>
      </c>
      <c r="D10420" s="463">
        <v>0</v>
      </c>
    </row>
    <row r="10421" spans="1:4">
      <c r="A10421" s="462">
        <v>105394</v>
      </c>
      <c r="B10421" s="276" t="s">
        <v>10329</v>
      </c>
      <c r="C10421" s="462" t="s">
        <v>27</v>
      </c>
      <c r="D10421" s="463">
        <v>0</v>
      </c>
    </row>
    <row r="10422" spans="1:4">
      <c r="A10422" s="462">
        <v>105395</v>
      </c>
      <c r="B10422" s="276" t="s">
        <v>10330</v>
      </c>
      <c r="C10422" s="462" t="s">
        <v>27</v>
      </c>
      <c r="D10422" s="463">
        <v>0</v>
      </c>
    </row>
    <row r="10423" spans="1:4">
      <c r="A10423" s="462">
        <v>105396</v>
      </c>
      <c r="B10423" s="276" t="s">
        <v>10331</v>
      </c>
      <c r="C10423" s="462" t="s">
        <v>27</v>
      </c>
      <c r="D10423" s="463">
        <v>0</v>
      </c>
    </row>
    <row r="10424" spans="1:4">
      <c r="A10424" s="462">
        <v>105398</v>
      </c>
      <c r="B10424" s="276" t="s">
        <v>10332</v>
      </c>
      <c r="C10424" s="462" t="s">
        <v>27</v>
      </c>
      <c r="D10424" s="463">
        <v>0</v>
      </c>
    </row>
    <row r="10425" spans="1:4">
      <c r="A10425" s="462">
        <v>105399</v>
      </c>
      <c r="B10425" s="276" t="s">
        <v>10333</v>
      </c>
      <c r="C10425" s="462" t="s">
        <v>27</v>
      </c>
      <c r="D10425" s="463">
        <v>0</v>
      </c>
    </row>
    <row r="10426" spans="1:4">
      <c r="A10426" s="462">
        <v>105400</v>
      </c>
      <c r="B10426" s="276" t="s">
        <v>10331</v>
      </c>
      <c r="C10426" s="462" t="s">
        <v>27</v>
      </c>
      <c r="D10426" s="463">
        <v>0</v>
      </c>
    </row>
    <row r="10427" spans="1:4">
      <c r="A10427" s="462">
        <v>105401</v>
      </c>
      <c r="B10427" s="276" t="s">
        <v>10331</v>
      </c>
      <c r="C10427" s="462" t="s">
        <v>27</v>
      </c>
      <c r="D10427" s="463">
        <v>0</v>
      </c>
    </row>
    <row r="10428" spans="1:4">
      <c r="A10428" s="462">
        <v>105402</v>
      </c>
      <c r="B10428" s="276" t="s">
        <v>10331</v>
      </c>
      <c r="C10428" s="462" t="s">
        <v>27</v>
      </c>
      <c r="D10428" s="463">
        <v>0</v>
      </c>
    </row>
    <row r="10429" spans="1:4">
      <c r="A10429" s="462">
        <v>105403</v>
      </c>
      <c r="B10429" s="276" t="s">
        <v>10331</v>
      </c>
      <c r="C10429" s="462" t="s">
        <v>27</v>
      </c>
      <c r="D10429" s="463">
        <v>0</v>
      </c>
    </row>
    <row r="10430" spans="1:4">
      <c r="A10430" s="462">
        <v>105404</v>
      </c>
      <c r="B10430" s="276" t="s">
        <v>10331</v>
      </c>
      <c r="C10430" s="462" t="s">
        <v>27</v>
      </c>
      <c r="D10430" s="463">
        <v>0</v>
      </c>
    </row>
    <row r="10431" spans="1:4">
      <c r="A10431" s="462">
        <v>105405</v>
      </c>
      <c r="B10431" s="276" t="s">
        <v>10331</v>
      </c>
      <c r="C10431" s="462" t="s">
        <v>27</v>
      </c>
      <c r="D10431" s="463">
        <v>0</v>
      </c>
    </row>
    <row r="10432" spans="1:4">
      <c r="A10432" s="462">
        <v>105406</v>
      </c>
      <c r="B10432" s="276" t="s">
        <v>10334</v>
      </c>
      <c r="C10432" s="462" t="s">
        <v>27</v>
      </c>
      <c r="D10432" s="463">
        <v>0</v>
      </c>
    </row>
    <row r="10433" spans="1:4">
      <c r="A10433" s="462">
        <v>105407</v>
      </c>
      <c r="B10433" s="276" t="s">
        <v>10334</v>
      </c>
      <c r="C10433" s="462" t="s">
        <v>27</v>
      </c>
      <c r="D10433" s="463">
        <v>0</v>
      </c>
    </row>
    <row r="10434" spans="1:4">
      <c r="A10434" s="462">
        <v>105408</v>
      </c>
      <c r="B10434" s="276" t="s">
        <v>10334</v>
      </c>
      <c r="C10434" s="462" t="s">
        <v>27</v>
      </c>
      <c r="D10434" s="463">
        <v>0</v>
      </c>
    </row>
    <row r="10435" spans="1:4">
      <c r="A10435" s="462">
        <v>105409</v>
      </c>
      <c r="B10435" s="276" t="s">
        <v>10334</v>
      </c>
      <c r="C10435" s="462" t="s">
        <v>27</v>
      </c>
      <c r="D10435" s="463">
        <v>0</v>
      </c>
    </row>
    <row r="10436" spans="1:4">
      <c r="A10436" s="462">
        <v>105410</v>
      </c>
      <c r="B10436" s="276" t="s">
        <v>10334</v>
      </c>
      <c r="C10436" s="462" t="s">
        <v>27</v>
      </c>
      <c r="D10436" s="463">
        <v>0</v>
      </c>
    </row>
    <row r="10437" spans="1:4">
      <c r="A10437" s="462">
        <v>105411</v>
      </c>
      <c r="B10437" s="276" t="s">
        <v>10334</v>
      </c>
      <c r="C10437" s="462" t="s">
        <v>27</v>
      </c>
      <c r="D10437" s="463">
        <v>0</v>
      </c>
    </row>
    <row r="10438" spans="1:4">
      <c r="A10438" s="462">
        <v>105412</v>
      </c>
      <c r="B10438" s="276" t="s">
        <v>10334</v>
      </c>
      <c r="C10438" s="462" t="s">
        <v>27</v>
      </c>
      <c r="D10438" s="463">
        <v>0</v>
      </c>
    </row>
    <row r="10439" spans="1:4">
      <c r="A10439" s="462">
        <v>105413</v>
      </c>
      <c r="B10439" s="276" t="s">
        <v>10335</v>
      </c>
      <c r="C10439" s="462" t="s">
        <v>27</v>
      </c>
      <c r="D10439" s="463">
        <v>0</v>
      </c>
    </row>
    <row r="10440" spans="1:4">
      <c r="A10440" s="462">
        <v>105414</v>
      </c>
      <c r="B10440" s="276" t="s">
        <v>10335</v>
      </c>
      <c r="C10440" s="462" t="s">
        <v>27</v>
      </c>
      <c r="D10440" s="463">
        <v>0</v>
      </c>
    </row>
    <row r="10441" spans="1:4">
      <c r="A10441" s="462">
        <v>105415</v>
      </c>
      <c r="B10441" s="276" t="s">
        <v>10335</v>
      </c>
      <c r="C10441" s="462" t="s">
        <v>27</v>
      </c>
      <c r="D10441" s="463">
        <v>0</v>
      </c>
    </row>
    <row r="10442" spans="1:4">
      <c r="A10442" s="462">
        <v>105416</v>
      </c>
      <c r="B10442" s="276" t="s">
        <v>10335</v>
      </c>
      <c r="C10442" s="462" t="s">
        <v>27</v>
      </c>
      <c r="D10442" s="463">
        <v>0</v>
      </c>
    </row>
    <row r="10443" spans="1:4">
      <c r="A10443" s="462">
        <v>105417</v>
      </c>
      <c r="B10443" s="276" t="s">
        <v>10335</v>
      </c>
      <c r="C10443" s="462" t="s">
        <v>27</v>
      </c>
      <c r="D10443" s="463">
        <v>0</v>
      </c>
    </row>
    <row r="10444" spans="1:4">
      <c r="A10444" s="462">
        <v>105418</v>
      </c>
      <c r="B10444" s="276" t="s">
        <v>10335</v>
      </c>
      <c r="C10444" s="462" t="s">
        <v>27</v>
      </c>
      <c r="D10444" s="463">
        <v>0</v>
      </c>
    </row>
    <row r="10445" spans="1:4">
      <c r="A10445" s="462">
        <v>105419</v>
      </c>
      <c r="B10445" s="276" t="s">
        <v>10335</v>
      </c>
      <c r="C10445" s="462" t="s">
        <v>27</v>
      </c>
      <c r="D10445" s="463">
        <v>0</v>
      </c>
    </row>
    <row r="10446" spans="1:4">
      <c r="A10446" s="462">
        <v>105421</v>
      </c>
      <c r="B10446" s="276" t="s">
        <v>10336</v>
      </c>
      <c r="C10446" s="462" t="s">
        <v>27</v>
      </c>
      <c r="D10446" s="463">
        <v>493660</v>
      </c>
    </row>
    <row r="10447" spans="1:4">
      <c r="A10447" s="462">
        <v>105423</v>
      </c>
      <c r="B10447" s="276" t="s">
        <v>10337</v>
      </c>
      <c r="C10447" s="462" t="s">
        <v>27</v>
      </c>
      <c r="D10447" s="463">
        <v>510773</v>
      </c>
    </row>
    <row r="10448" spans="1:4">
      <c r="A10448" s="462">
        <v>105424</v>
      </c>
      <c r="B10448" s="276" t="s">
        <v>10338</v>
      </c>
      <c r="C10448" s="462" t="s">
        <v>27</v>
      </c>
      <c r="D10448" s="463">
        <v>0</v>
      </c>
    </row>
    <row r="10449" spans="1:4">
      <c r="A10449" s="462">
        <v>105425</v>
      </c>
      <c r="B10449" s="276" t="s">
        <v>10339</v>
      </c>
      <c r="C10449" s="462" t="s">
        <v>27</v>
      </c>
      <c r="D10449" s="463">
        <v>224950</v>
      </c>
    </row>
    <row r="10450" spans="1:4">
      <c r="A10450" s="462">
        <v>105426</v>
      </c>
      <c r="B10450" s="276" t="s">
        <v>10340</v>
      </c>
      <c r="C10450" s="462" t="s">
        <v>27</v>
      </c>
      <c r="D10450" s="463">
        <v>387138</v>
      </c>
    </row>
    <row r="10451" spans="1:4">
      <c r="A10451" s="462">
        <v>105427</v>
      </c>
      <c r="B10451" s="276" t="s">
        <v>10341</v>
      </c>
      <c r="C10451" s="462" t="s">
        <v>27</v>
      </c>
      <c r="D10451" s="463">
        <v>552588</v>
      </c>
    </row>
    <row r="10452" spans="1:4">
      <c r="A10452" s="462">
        <v>105428</v>
      </c>
      <c r="B10452" s="276" t="s">
        <v>10342</v>
      </c>
      <c r="C10452" s="462" t="s">
        <v>27</v>
      </c>
      <c r="D10452" s="463">
        <v>0</v>
      </c>
    </row>
    <row r="10453" spans="1:4">
      <c r="A10453" s="462">
        <v>105429</v>
      </c>
      <c r="B10453" s="276" t="s">
        <v>10343</v>
      </c>
      <c r="C10453" s="462" t="s">
        <v>27</v>
      </c>
      <c r="D10453" s="463">
        <v>0</v>
      </c>
    </row>
    <row r="10454" spans="1:4">
      <c r="A10454" s="462">
        <v>105430</v>
      </c>
      <c r="B10454" s="276" t="s">
        <v>10344</v>
      </c>
      <c r="C10454" s="462" t="s">
        <v>27</v>
      </c>
      <c r="D10454" s="463">
        <v>0</v>
      </c>
    </row>
    <row r="10455" spans="1:4">
      <c r="A10455" s="462">
        <v>105431</v>
      </c>
      <c r="B10455" s="276" t="s">
        <v>10344</v>
      </c>
      <c r="C10455" s="462" t="s">
        <v>27</v>
      </c>
      <c r="D10455" s="463">
        <v>0</v>
      </c>
    </row>
    <row r="10456" spans="1:4">
      <c r="A10456" s="462">
        <v>105432</v>
      </c>
      <c r="B10456" s="276" t="s">
        <v>10344</v>
      </c>
      <c r="C10456" s="462" t="s">
        <v>27</v>
      </c>
      <c r="D10456" s="463">
        <v>0</v>
      </c>
    </row>
    <row r="10457" spans="1:4">
      <c r="A10457" s="462">
        <v>105433</v>
      </c>
      <c r="B10457" s="276" t="s">
        <v>10345</v>
      </c>
      <c r="C10457" s="462" t="s">
        <v>27</v>
      </c>
      <c r="D10457" s="463">
        <v>0</v>
      </c>
    </row>
    <row r="10458" spans="1:4">
      <c r="A10458" s="462">
        <v>105434</v>
      </c>
      <c r="B10458" s="276" t="s">
        <v>10346</v>
      </c>
      <c r="C10458" s="462" t="s">
        <v>27</v>
      </c>
      <c r="D10458" s="463">
        <v>237895.01</v>
      </c>
    </row>
    <row r="10459" spans="1:4">
      <c r="A10459" s="462">
        <v>105435</v>
      </c>
      <c r="B10459" s="276" t="s">
        <v>10347</v>
      </c>
      <c r="C10459" s="462" t="s">
        <v>27</v>
      </c>
      <c r="D10459" s="463">
        <v>153160</v>
      </c>
    </row>
    <row r="10460" spans="1:4">
      <c r="A10460" s="462">
        <v>105436</v>
      </c>
      <c r="B10460" s="276" t="s">
        <v>10348</v>
      </c>
      <c r="C10460" s="462" t="s">
        <v>27</v>
      </c>
      <c r="D10460" s="463">
        <v>115410</v>
      </c>
    </row>
    <row r="10461" spans="1:4">
      <c r="A10461" s="462">
        <v>105437</v>
      </c>
      <c r="B10461" s="276" t="s">
        <v>10349</v>
      </c>
      <c r="C10461" s="462" t="s">
        <v>27</v>
      </c>
      <c r="D10461" s="463">
        <v>75511</v>
      </c>
    </row>
    <row r="10462" spans="1:4">
      <c r="A10462" s="462">
        <v>105439</v>
      </c>
      <c r="B10462" s="276" t="s">
        <v>10350</v>
      </c>
      <c r="C10462" s="462" t="s">
        <v>27</v>
      </c>
      <c r="D10462" s="463">
        <v>74837.05</v>
      </c>
    </row>
    <row r="10463" spans="1:4">
      <c r="A10463" s="462">
        <v>105441</v>
      </c>
      <c r="B10463" s="276" t="s">
        <v>10351</v>
      </c>
      <c r="C10463" s="462" t="s">
        <v>27</v>
      </c>
      <c r="D10463" s="463">
        <v>0</v>
      </c>
    </row>
    <row r="10464" spans="1:4">
      <c r="A10464" s="462">
        <v>105442</v>
      </c>
      <c r="B10464" s="276" t="s">
        <v>10352</v>
      </c>
      <c r="C10464" s="462" t="s">
        <v>27</v>
      </c>
      <c r="D10464" s="463">
        <v>0</v>
      </c>
    </row>
    <row r="10465" spans="1:4">
      <c r="A10465" s="462">
        <v>105446</v>
      </c>
      <c r="B10465" s="276" t="s">
        <v>10353</v>
      </c>
      <c r="C10465" s="462" t="s">
        <v>97</v>
      </c>
      <c r="D10465" s="463">
        <v>0</v>
      </c>
    </row>
    <row r="10466" spans="1:4">
      <c r="A10466" s="462">
        <v>105450</v>
      </c>
      <c r="B10466" s="276" t="s">
        <v>10354</v>
      </c>
      <c r="C10466" s="462" t="s">
        <v>27</v>
      </c>
      <c r="D10466" s="463">
        <v>136896.20000000001</v>
      </c>
    </row>
    <row r="10467" spans="1:4">
      <c r="A10467" s="462">
        <v>105451</v>
      </c>
      <c r="B10467" s="276" t="s">
        <v>10355</v>
      </c>
      <c r="C10467" s="462" t="s">
        <v>27</v>
      </c>
      <c r="D10467" s="463">
        <v>182425.81</v>
      </c>
    </row>
    <row r="10468" spans="1:4">
      <c r="A10468" s="462">
        <v>105452</v>
      </c>
      <c r="B10468" s="276" t="s">
        <v>10356</v>
      </c>
      <c r="C10468" s="462" t="s">
        <v>27</v>
      </c>
      <c r="D10468" s="463">
        <v>269252.84000000003</v>
      </c>
    </row>
    <row r="10469" spans="1:4">
      <c r="A10469" s="462">
        <v>105455</v>
      </c>
      <c r="B10469" s="276" t="s">
        <v>10357</v>
      </c>
      <c r="C10469" s="462" t="s">
        <v>27</v>
      </c>
      <c r="D10469" s="463">
        <v>4900</v>
      </c>
    </row>
    <row r="10470" spans="1:4">
      <c r="A10470" s="462">
        <v>105456</v>
      </c>
      <c r="B10470" s="276" t="s">
        <v>10358</v>
      </c>
      <c r="C10470" s="462" t="s">
        <v>27</v>
      </c>
      <c r="D10470" s="463">
        <v>0</v>
      </c>
    </row>
    <row r="10471" spans="1:4">
      <c r="A10471" s="462">
        <v>105457</v>
      </c>
      <c r="B10471" s="276" t="s">
        <v>10359</v>
      </c>
      <c r="C10471" s="462" t="s">
        <v>27</v>
      </c>
      <c r="D10471" s="463">
        <v>5003</v>
      </c>
    </row>
    <row r="10472" spans="1:4">
      <c r="A10472" s="462">
        <v>105458</v>
      </c>
      <c r="B10472" s="276" t="s">
        <v>10360</v>
      </c>
      <c r="C10472" s="462" t="s">
        <v>27</v>
      </c>
      <c r="D10472" s="463">
        <v>922175.01</v>
      </c>
    </row>
    <row r="10473" spans="1:4">
      <c r="A10473" s="462">
        <v>105459</v>
      </c>
      <c r="B10473" s="276" t="s">
        <v>10361</v>
      </c>
      <c r="C10473" s="462" t="s">
        <v>44</v>
      </c>
      <c r="D10473" s="463">
        <v>0</v>
      </c>
    </row>
    <row r="10474" spans="1:4">
      <c r="A10474" s="462">
        <v>105460</v>
      </c>
      <c r="B10474" s="276" t="s">
        <v>10362</v>
      </c>
      <c r="C10474" s="462" t="s">
        <v>27</v>
      </c>
      <c r="D10474" s="463">
        <v>119671.7</v>
      </c>
    </row>
    <row r="10475" spans="1:4">
      <c r="A10475" s="462">
        <v>105461</v>
      </c>
      <c r="B10475" s="276" t="s">
        <v>10363</v>
      </c>
      <c r="C10475" s="462" t="s">
        <v>27</v>
      </c>
      <c r="D10475" s="463">
        <v>0</v>
      </c>
    </row>
    <row r="10476" spans="1:4">
      <c r="A10476" s="462">
        <v>105462</v>
      </c>
      <c r="B10476" s="276" t="s">
        <v>10364</v>
      </c>
      <c r="C10476" s="462" t="s">
        <v>27</v>
      </c>
      <c r="D10476" s="463">
        <v>0</v>
      </c>
    </row>
    <row r="10477" spans="1:4">
      <c r="A10477" s="462">
        <v>105463</v>
      </c>
      <c r="B10477" s="276" t="s">
        <v>10365</v>
      </c>
      <c r="C10477" s="462" t="s">
        <v>27</v>
      </c>
      <c r="D10477" s="463">
        <v>369959.4</v>
      </c>
    </row>
    <row r="10478" spans="1:4">
      <c r="A10478" s="462">
        <v>105464</v>
      </c>
      <c r="B10478" s="276" t="s">
        <v>10366</v>
      </c>
      <c r="C10478" s="462" t="s">
        <v>27</v>
      </c>
      <c r="D10478" s="463">
        <v>1347916</v>
      </c>
    </row>
    <row r="10479" spans="1:4">
      <c r="A10479" s="462">
        <v>105465</v>
      </c>
      <c r="B10479" s="276" t="s">
        <v>10367</v>
      </c>
      <c r="C10479" s="462" t="s">
        <v>27</v>
      </c>
      <c r="D10479" s="463">
        <v>0</v>
      </c>
    </row>
    <row r="10480" spans="1:4">
      <c r="A10480" s="462">
        <v>105466</v>
      </c>
      <c r="B10480" s="276" t="s">
        <v>10368</v>
      </c>
      <c r="C10480" s="462" t="s">
        <v>27</v>
      </c>
      <c r="D10480" s="463">
        <v>0</v>
      </c>
    </row>
    <row r="10481" spans="1:4">
      <c r="A10481" s="462">
        <v>105467</v>
      </c>
      <c r="B10481" s="276" t="s">
        <v>10369</v>
      </c>
      <c r="C10481" s="462" t="s">
        <v>27</v>
      </c>
      <c r="D10481" s="463">
        <v>0</v>
      </c>
    </row>
    <row r="10482" spans="1:4">
      <c r="A10482" s="462">
        <v>105468</v>
      </c>
      <c r="B10482" s="276" t="s">
        <v>10370</v>
      </c>
      <c r="C10482" s="462" t="s">
        <v>27</v>
      </c>
      <c r="D10482" s="463">
        <v>47196</v>
      </c>
    </row>
    <row r="10483" spans="1:4">
      <c r="A10483" s="462">
        <v>105469</v>
      </c>
      <c r="B10483" s="276" t="s">
        <v>10371</v>
      </c>
      <c r="C10483" s="462" t="s">
        <v>27</v>
      </c>
      <c r="D10483" s="463">
        <v>49065</v>
      </c>
    </row>
    <row r="10484" spans="1:4">
      <c r="A10484" s="462">
        <v>105470</v>
      </c>
      <c r="B10484" s="276" t="s">
        <v>10372</v>
      </c>
      <c r="C10484" s="462" t="s">
        <v>27</v>
      </c>
      <c r="D10484" s="463">
        <v>15530</v>
      </c>
    </row>
    <row r="10485" spans="1:4">
      <c r="A10485" s="462">
        <v>105471</v>
      </c>
      <c r="B10485" s="276" t="s">
        <v>10373</v>
      </c>
      <c r="C10485" s="462" t="s">
        <v>27</v>
      </c>
      <c r="D10485" s="463">
        <v>16067</v>
      </c>
    </row>
    <row r="10486" spans="1:4">
      <c r="A10486" s="462">
        <v>105472</v>
      </c>
      <c r="B10486" s="276" t="s">
        <v>10374</v>
      </c>
      <c r="C10486" s="462" t="s">
        <v>27</v>
      </c>
      <c r="D10486" s="463">
        <v>25136</v>
      </c>
    </row>
    <row r="10487" spans="1:4">
      <c r="A10487" s="462">
        <v>105473</v>
      </c>
      <c r="B10487" s="276" t="s">
        <v>10375</v>
      </c>
      <c r="C10487" s="462" t="s">
        <v>27</v>
      </c>
      <c r="D10487" s="463">
        <v>26111</v>
      </c>
    </row>
    <row r="10488" spans="1:4">
      <c r="A10488" s="462">
        <v>105474</v>
      </c>
      <c r="B10488" s="276" t="s">
        <v>10376</v>
      </c>
      <c r="C10488" s="462" t="s">
        <v>27</v>
      </c>
      <c r="D10488" s="463">
        <v>26468</v>
      </c>
    </row>
    <row r="10489" spans="1:4">
      <c r="A10489" s="462">
        <v>105475</v>
      </c>
      <c r="B10489" s="276" t="s">
        <v>10377</v>
      </c>
      <c r="C10489" s="462" t="s">
        <v>27</v>
      </c>
      <c r="D10489" s="463">
        <v>24701</v>
      </c>
    </row>
    <row r="10490" spans="1:4">
      <c r="A10490" s="462">
        <v>105476</v>
      </c>
      <c r="B10490" s="276" t="s">
        <v>10378</v>
      </c>
      <c r="C10490" s="462" t="s">
        <v>27</v>
      </c>
      <c r="D10490" s="463">
        <v>42183</v>
      </c>
    </row>
    <row r="10491" spans="1:4">
      <c r="A10491" s="462">
        <v>105477</v>
      </c>
      <c r="B10491" s="276" t="s">
        <v>10379</v>
      </c>
      <c r="C10491" s="462" t="s">
        <v>32</v>
      </c>
      <c r="D10491" s="463">
        <v>0</v>
      </c>
    </row>
    <row r="10492" spans="1:4">
      <c r="A10492" s="462">
        <v>105478</v>
      </c>
      <c r="B10492" s="276" t="s">
        <v>10380</v>
      </c>
      <c r="C10492" s="462" t="s">
        <v>27</v>
      </c>
      <c r="D10492" s="463">
        <v>36386</v>
      </c>
    </row>
    <row r="10493" spans="1:4">
      <c r="A10493" s="462">
        <v>105479</v>
      </c>
      <c r="B10493" s="276" t="s">
        <v>10381</v>
      </c>
      <c r="C10493" s="462" t="s">
        <v>30</v>
      </c>
      <c r="D10493" s="463">
        <v>0</v>
      </c>
    </row>
    <row r="10494" spans="1:4">
      <c r="A10494" s="462">
        <v>105480</v>
      </c>
      <c r="B10494" s="276" t="s">
        <v>10382</v>
      </c>
      <c r="C10494" s="462" t="s">
        <v>27</v>
      </c>
      <c r="D10494" s="463">
        <v>0</v>
      </c>
    </row>
    <row r="10495" spans="1:4">
      <c r="A10495" s="462">
        <v>105481</v>
      </c>
      <c r="B10495" s="276" t="s">
        <v>10383</v>
      </c>
      <c r="C10495" s="462" t="s">
        <v>27</v>
      </c>
      <c r="D10495" s="463">
        <v>0</v>
      </c>
    </row>
    <row r="10496" spans="1:4">
      <c r="A10496" s="462">
        <v>105482</v>
      </c>
      <c r="B10496" s="276" t="s">
        <v>10384</v>
      </c>
      <c r="C10496" s="462" t="s">
        <v>27</v>
      </c>
      <c r="D10496" s="463">
        <v>12513</v>
      </c>
    </row>
    <row r="10497" spans="1:4">
      <c r="A10497" s="462">
        <v>105483</v>
      </c>
      <c r="B10497" s="276" t="s">
        <v>10385</v>
      </c>
      <c r="C10497" s="462" t="s">
        <v>27</v>
      </c>
      <c r="D10497" s="463">
        <v>0</v>
      </c>
    </row>
    <row r="10498" spans="1:4">
      <c r="A10498" s="462">
        <v>105484</v>
      </c>
      <c r="B10498" s="276" t="s">
        <v>10386</v>
      </c>
      <c r="C10498" s="462" t="s">
        <v>27</v>
      </c>
      <c r="D10498" s="463">
        <v>0</v>
      </c>
    </row>
    <row r="10499" spans="1:4">
      <c r="A10499" s="462">
        <v>105485</v>
      </c>
      <c r="B10499" s="276" t="s">
        <v>10387</v>
      </c>
      <c r="C10499" s="462" t="s">
        <v>27</v>
      </c>
      <c r="D10499" s="463">
        <v>195617</v>
      </c>
    </row>
    <row r="10500" spans="1:4">
      <c r="A10500" s="462">
        <v>105486</v>
      </c>
      <c r="B10500" s="276" t="s">
        <v>10388</v>
      </c>
      <c r="C10500" s="462" t="s">
        <v>27</v>
      </c>
      <c r="D10500" s="463">
        <v>0</v>
      </c>
    </row>
    <row r="10501" spans="1:4">
      <c r="A10501" s="462">
        <v>105487</v>
      </c>
      <c r="B10501" s="276" t="s">
        <v>10389</v>
      </c>
      <c r="C10501" s="462" t="s">
        <v>27</v>
      </c>
      <c r="D10501" s="463">
        <v>0</v>
      </c>
    </row>
    <row r="10502" spans="1:4">
      <c r="A10502" s="462">
        <v>105488</v>
      </c>
      <c r="B10502" s="276" t="s">
        <v>10390</v>
      </c>
      <c r="C10502" s="462" t="s">
        <v>30</v>
      </c>
      <c r="D10502" s="463">
        <v>6610</v>
      </c>
    </row>
    <row r="10503" spans="1:4">
      <c r="A10503" s="462">
        <v>105489</v>
      </c>
      <c r="B10503" s="276" t="s">
        <v>10391</v>
      </c>
      <c r="C10503" s="462" t="s">
        <v>30</v>
      </c>
      <c r="D10503" s="463">
        <v>2901.01</v>
      </c>
    </row>
    <row r="10504" spans="1:4">
      <c r="A10504" s="462">
        <v>105490</v>
      </c>
      <c r="B10504" s="276" t="s">
        <v>10392</v>
      </c>
      <c r="C10504" s="462" t="s">
        <v>27</v>
      </c>
      <c r="D10504" s="463">
        <v>0</v>
      </c>
    </row>
    <row r="10505" spans="1:4">
      <c r="A10505" s="462">
        <v>105491</v>
      </c>
      <c r="B10505" s="276" t="s">
        <v>10393</v>
      </c>
      <c r="C10505" s="462" t="s">
        <v>27</v>
      </c>
      <c r="D10505" s="463">
        <v>0</v>
      </c>
    </row>
    <row r="10506" spans="1:4">
      <c r="A10506" s="462">
        <v>105492</v>
      </c>
      <c r="B10506" s="276" t="s">
        <v>10394</v>
      </c>
      <c r="C10506" s="462" t="s">
        <v>27</v>
      </c>
      <c r="D10506" s="463">
        <v>0</v>
      </c>
    </row>
    <row r="10507" spans="1:4">
      <c r="A10507" s="462">
        <v>105493</v>
      </c>
      <c r="B10507" s="276" t="s">
        <v>10395</v>
      </c>
      <c r="C10507" s="462" t="s">
        <v>27</v>
      </c>
      <c r="D10507" s="463">
        <v>0</v>
      </c>
    </row>
    <row r="10508" spans="1:4">
      <c r="A10508" s="462">
        <v>105494</v>
      </c>
      <c r="B10508" s="276" t="s">
        <v>10396</v>
      </c>
      <c r="C10508" s="462" t="s">
        <v>27</v>
      </c>
      <c r="D10508" s="463">
        <v>0</v>
      </c>
    </row>
    <row r="10509" spans="1:4">
      <c r="A10509" s="462">
        <v>105495</v>
      </c>
      <c r="B10509" s="276" t="s">
        <v>10397</v>
      </c>
      <c r="C10509" s="462" t="s">
        <v>27</v>
      </c>
      <c r="D10509" s="463">
        <v>0</v>
      </c>
    </row>
    <row r="10510" spans="1:4">
      <c r="A10510" s="462">
        <v>105496</v>
      </c>
      <c r="B10510" s="276" t="s">
        <v>10398</v>
      </c>
      <c r="C10510" s="462" t="s">
        <v>32</v>
      </c>
      <c r="D10510" s="463">
        <v>1025.01</v>
      </c>
    </row>
    <row r="10511" spans="1:4">
      <c r="A10511" s="462">
        <v>105497</v>
      </c>
      <c r="B10511" s="276" t="s">
        <v>10399</v>
      </c>
      <c r="C10511" s="462" t="s">
        <v>27</v>
      </c>
      <c r="D10511" s="463">
        <v>0</v>
      </c>
    </row>
    <row r="10512" spans="1:4">
      <c r="A10512" s="462">
        <v>105498</v>
      </c>
      <c r="B10512" s="276" t="s">
        <v>10400</v>
      </c>
      <c r="C10512" s="462" t="s">
        <v>27</v>
      </c>
      <c r="D10512" s="463">
        <v>0</v>
      </c>
    </row>
    <row r="10513" spans="1:4">
      <c r="A10513" s="462">
        <v>105499</v>
      </c>
      <c r="B10513" s="276" t="s">
        <v>10401</v>
      </c>
      <c r="C10513" s="462" t="s">
        <v>27</v>
      </c>
      <c r="D10513" s="463">
        <v>0</v>
      </c>
    </row>
    <row r="10514" spans="1:4">
      <c r="A10514" s="462">
        <v>105500</v>
      </c>
      <c r="B10514" s="276" t="s">
        <v>10402</v>
      </c>
      <c r="C10514" s="462" t="s">
        <v>27</v>
      </c>
      <c r="D10514" s="463">
        <v>0</v>
      </c>
    </row>
    <row r="10515" spans="1:4">
      <c r="A10515" s="462">
        <v>105501</v>
      </c>
      <c r="B10515" s="276" t="s">
        <v>10403</v>
      </c>
      <c r="C10515" s="462" t="s">
        <v>27</v>
      </c>
      <c r="D10515" s="463">
        <v>0</v>
      </c>
    </row>
    <row r="10516" spans="1:4">
      <c r="A10516" s="462">
        <v>105502</v>
      </c>
      <c r="B10516" s="276" t="s">
        <v>10404</v>
      </c>
      <c r="C10516" s="462" t="s">
        <v>27</v>
      </c>
      <c r="D10516" s="463">
        <v>0</v>
      </c>
    </row>
    <row r="10517" spans="1:4">
      <c r="A10517" s="462">
        <v>105503</v>
      </c>
      <c r="B10517" s="276" t="s">
        <v>10405</v>
      </c>
      <c r="C10517" s="462" t="s">
        <v>27</v>
      </c>
      <c r="D10517" s="463">
        <v>0</v>
      </c>
    </row>
    <row r="10518" spans="1:4">
      <c r="A10518" s="462">
        <v>105504</v>
      </c>
      <c r="B10518" s="276" t="s">
        <v>10406</v>
      </c>
      <c r="C10518" s="462" t="s">
        <v>27</v>
      </c>
      <c r="D10518" s="463">
        <v>0</v>
      </c>
    </row>
    <row r="10519" spans="1:4">
      <c r="A10519" s="462">
        <v>105505</v>
      </c>
      <c r="B10519" s="276" t="s">
        <v>10407</v>
      </c>
      <c r="C10519" s="462" t="s">
        <v>27</v>
      </c>
      <c r="D10519" s="463">
        <v>0</v>
      </c>
    </row>
    <row r="10520" spans="1:4">
      <c r="A10520" s="462">
        <v>105506</v>
      </c>
      <c r="B10520" s="276" t="s">
        <v>10408</v>
      </c>
      <c r="C10520" s="462" t="s">
        <v>27</v>
      </c>
      <c r="D10520" s="463">
        <v>0</v>
      </c>
    </row>
    <row r="10521" spans="1:4">
      <c r="A10521" s="462">
        <v>105507</v>
      </c>
      <c r="B10521" s="276" t="s">
        <v>10409</v>
      </c>
      <c r="C10521" s="462" t="s">
        <v>27</v>
      </c>
      <c r="D10521" s="463">
        <v>0</v>
      </c>
    </row>
    <row r="10522" spans="1:4">
      <c r="A10522" s="462">
        <v>105508</v>
      </c>
      <c r="B10522" s="276" t="s">
        <v>10410</v>
      </c>
      <c r="C10522" s="462" t="s">
        <v>27</v>
      </c>
      <c r="D10522" s="463">
        <v>0</v>
      </c>
    </row>
    <row r="10523" spans="1:4">
      <c r="A10523" s="462">
        <v>105510</v>
      </c>
      <c r="B10523" s="276" t="s">
        <v>10411</v>
      </c>
      <c r="C10523" s="462" t="s">
        <v>30</v>
      </c>
      <c r="D10523" s="463">
        <v>232815</v>
      </c>
    </row>
    <row r="10524" spans="1:4">
      <c r="A10524" s="462">
        <v>105511</v>
      </c>
      <c r="B10524" s="276" t="s">
        <v>10412</v>
      </c>
      <c r="C10524" s="462" t="s">
        <v>27</v>
      </c>
      <c r="D10524" s="463">
        <v>49536</v>
      </c>
    </row>
    <row r="10525" spans="1:4">
      <c r="A10525" s="462">
        <v>105512</v>
      </c>
      <c r="B10525" s="276" t="s">
        <v>10413</v>
      </c>
      <c r="C10525" s="462" t="s">
        <v>27</v>
      </c>
      <c r="D10525" s="463">
        <v>29574</v>
      </c>
    </row>
    <row r="10526" spans="1:4">
      <c r="A10526" s="462">
        <v>105514</v>
      </c>
      <c r="B10526" s="276" t="s">
        <v>10414</v>
      </c>
      <c r="C10526" s="462" t="s">
        <v>27</v>
      </c>
      <c r="D10526" s="463">
        <v>0</v>
      </c>
    </row>
    <row r="10527" spans="1:4">
      <c r="A10527" s="462">
        <v>105515</v>
      </c>
      <c r="B10527" s="276" t="s">
        <v>10415</v>
      </c>
      <c r="C10527" s="462" t="s">
        <v>27</v>
      </c>
      <c r="D10527" s="463">
        <v>0</v>
      </c>
    </row>
    <row r="10528" spans="1:4">
      <c r="A10528" s="462">
        <v>105518</v>
      </c>
      <c r="B10528" s="276" t="s">
        <v>10416</v>
      </c>
      <c r="C10528" s="462" t="s">
        <v>27</v>
      </c>
      <c r="D10528" s="463">
        <v>0</v>
      </c>
    </row>
    <row r="10529" spans="1:4">
      <c r="A10529" s="462">
        <v>105519</v>
      </c>
      <c r="B10529" s="276" t="s">
        <v>10417</v>
      </c>
      <c r="C10529" s="462" t="s">
        <v>27</v>
      </c>
      <c r="D10529" s="463">
        <v>0</v>
      </c>
    </row>
    <row r="10530" spans="1:4">
      <c r="A10530" s="462">
        <v>105520</v>
      </c>
      <c r="B10530" s="276" t="s">
        <v>10418</v>
      </c>
      <c r="C10530" s="462" t="s">
        <v>27</v>
      </c>
      <c r="D10530" s="463">
        <v>0</v>
      </c>
    </row>
    <row r="10531" spans="1:4">
      <c r="A10531" s="462">
        <v>105521</v>
      </c>
      <c r="B10531" s="276" t="s">
        <v>10419</v>
      </c>
      <c r="C10531" s="462" t="s">
        <v>27</v>
      </c>
      <c r="D10531" s="463">
        <v>0</v>
      </c>
    </row>
    <row r="10532" spans="1:4">
      <c r="A10532" s="462">
        <v>105522</v>
      </c>
      <c r="B10532" s="276" t="s">
        <v>10420</v>
      </c>
      <c r="C10532" s="462" t="s">
        <v>27</v>
      </c>
      <c r="D10532" s="463">
        <v>0</v>
      </c>
    </row>
    <row r="10533" spans="1:4">
      <c r="A10533" s="462">
        <v>105523</v>
      </c>
      <c r="B10533" s="276" t="s">
        <v>10421</v>
      </c>
      <c r="C10533" s="462" t="s">
        <v>27</v>
      </c>
      <c r="D10533" s="463">
        <v>0</v>
      </c>
    </row>
    <row r="10534" spans="1:4">
      <c r="A10534" s="462">
        <v>105524</v>
      </c>
      <c r="B10534" s="276" t="s">
        <v>10422</v>
      </c>
      <c r="C10534" s="462" t="s">
        <v>27</v>
      </c>
      <c r="D10534" s="463">
        <v>0</v>
      </c>
    </row>
    <row r="10535" spans="1:4">
      <c r="A10535" s="462">
        <v>105525</v>
      </c>
      <c r="B10535" s="276" t="s">
        <v>10423</v>
      </c>
      <c r="C10535" s="462" t="s">
        <v>30</v>
      </c>
      <c r="D10535" s="463">
        <v>0</v>
      </c>
    </row>
    <row r="10536" spans="1:4">
      <c r="A10536" s="462">
        <v>105526</v>
      </c>
      <c r="B10536" s="276" t="s">
        <v>10424</v>
      </c>
      <c r="C10536" s="462" t="s">
        <v>27</v>
      </c>
      <c r="D10536" s="463">
        <v>0</v>
      </c>
    </row>
    <row r="10537" spans="1:4">
      <c r="A10537" s="462">
        <v>105527</v>
      </c>
      <c r="B10537" s="276" t="s">
        <v>10425</v>
      </c>
      <c r="C10537" s="462" t="s">
        <v>27</v>
      </c>
      <c r="D10537" s="463">
        <v>0</v>
      </c>
    </row>
    <row r="10538" spans="1:4">
      <c r="A10538" s="462">
        <v>105528</v>
      </c>
      <c r="B10538" s="276" t="s">
        <v>10426</v>
      </c>
      <c r="C10538" s="462" t="s">
        <v>32</v>
      </c>
      <c r="D10538" s="463">
        <v>0</v>
      </c>
    </row>
    <row r="10539" spans="1:4">
      <c r="A10539" s="462">
        <v>105529</v>
      </c>
      <c r="B10539" s="276" t="s">
        <v>10427</v>
      </c>
      <c r="C10539" s="462" t="s">
        <v>27</v>
      </c>
      <c r="D10539" s="463">
        <v>0</v>
      </c>
    </row>
    <row r="10540" spans="1:4">
      <c r="A10540" s="462">
        <v>105530</v>
      </c>
      <c r="B10540" s="276" t="s">
        <v>10428</v>
      </c>
      <c r="C10540" s="462" t="s">
        <v>27</v>
      </c>
      <c r="D10540" s="463">
        <v>70134.009999999995</v>
      </c>
    </row>
    <row r="10541" spans="1:4">
      <c r="A10541" s="462">
        <v>105531</v>
      </c>
      <c r="B10541" s="276" t="s">
        <v>10429</v>
      </c>
      <c r="C10541" s="462" t="s">
        <v>27</v>
      </c>
      <c r="D10541" s="463">
        <v>0</v>
      </c>
    </row>
    <row r="10542" spans="1:4">
      <c r="A10542" s="462">
        <v>105532</v>
      </c>
      <c r="B10542" s="276" t="s">
        <v>10430</v>
      </c>
      <c r="C10542" s="462" t="s">
        <v>27</v>
      </c>
      <c r="D10542" s="463">
        <v>0</v>
      </c>
    </row>
    <row r="10543" spans="1:4">
      <c r="A10543" s="462">
        <v>105533</v>
      </c>
      <c r="B10543" s="276" t="s">
        <v>10431</v>
      </c>
      <c r="C10543" s="462" t="s">
        <v>27</v>
      </c>
      <c r="D10543" s="463">
        <v>0</v>
      </c>
    </row>
    <row r="10544" spans="1:4">
      <c r="A10544" s="462">
        <v>105534</v>
      </c>
      <c r="B10544" s="276" t="s">
        <v>10432</v>
      </c>
      <c r="C10544" s="462" t="s">
        <v>30</v>
      </c>
      <c r="D10544" s="463">
        <v>1154</v>
      </c>
    </row>
    <row r="10545" spans="1:4">
      <c r="A10545" s="462">
        <v>105535</v>
      </c>
      <c r="B10545" s="276" t="s">
        <v>10433</v>
      </c>
      <c r="C10545" s="462" t="s">
        <v>27</v>
      </c>
      <c r="D10545" s="463">
        <v>0</v>
      </c>
    </row>
    <row r="10546" spans="1:4">
      <c r="A10546" s="462">
        <v>105536</v>
      </c>
      <c r="B10546" s="276" t="s">
        <v>10434</v>
      </c>
      <c r="C10546" s="462" t="s">
        <v>27</v>
      </c>
      <c r="D10546" s="463">
        <v>19690</v>
      </c>
    </row>
    <row r="10547" spans="1:4">
      <c r="A10547" s="462">
        <v>105537</v>
      </c>
      <c r="B10547" s="276" t="s">
        <v>10435</v>
      </c>
      <c r="C10547" s="462" t="s">
        <v>27</v>
      </c>
      <c r="D10547" s="463">
        <v>0</v>
      </c>
    </row>
    <row r="10548" spans="1:4">
      <c r="A10548" s="462">
        <v>105538</v>
      </c>
      <c r="B10548" s="276" t="s">
        <v>10436</v>
      </c>
      <c r="C10548" s="462" t="s">
        <v>32</v>
      </c>
      <c r="D10548" s="463">
        <v>0</v>
      </c>
    </row>
    <row r="10549" spans="1:4">
      <c r="A10549" s="462">
        <v>105539</v>
      </c>
      <c r="B10549" s="276" t="s">
        <v>10437</v>
      </c>
      <c r="C10549" s="462" t="s">
        <v>27</v>
      </c>
      <c r="D10549" s="463">
        <v>132076</v>
      </c>
    </row>
    <row r="10550" spans="1:4">
      <c r="A10550" s="462">
        <v>105540</v>
      </c>
      <c r="B10550" s="276" t="s">
        <v>10438</v>
      </c>
      <c r="C10550" s="462" t="s">
        <v>30</v>
      </c>
      <c r="D10550" s="463">
        <v>0</v>
      </c>
    </row>
    <row r="10551" spans="1:4">
      <c r="A10551" s="462">
        <v>105541</v>
      </c>
      <c r="B10551" s="276" t="s">
        <v>10439</v>
      </c>
      <c r="C10551" s="462" t="s">
        <v>27</v>
      </c>
      <c r="D10551" s="463">
        <v>29735.01</v>
      </c>
    </row>
    <row r="10552" spans="1:4">
      <c r="A10552" s="462">
        <v>105542</v>
      </c>
      <c r="B10552" s="276" t="s">
        <v>10440</v>
      </c>
      <c r="C10552" s="462" t="s">
        <v>27</v>
      </c>
      <c r="D10552" s="463">
        <v>1400</v>
      </c>
    </row>
    <row r="10553" spans="1:4">
      <c r="A10553" s="462">
        <v>105544</v>
      </c>
      <c r="B10553" s="276" t="s">
        <v>10441</v>
      </c>
      <c r="C10553" s="462" t="s">
        <v>27</v>
      </c>
      <c r="D10553" s="463">
        <v>26787</v>
      </c>
    </row>
    <row r="10554" spans="1:4">
      <c r="A10554" s="462">
        <v>105545</v>
      </c>
      <c r="B10554" s="276" t="s">
        <v>10442</v>
      </c>
      <c r="C10554" s="462" t="s">
        <v>27</v>
      </c>
      <c r="D10554" s="463">
        <v>103479</v>
      </c>
    </row>
    <row r="10555" spans="1:4">
      <c r="A10555" s="462">
        <v>105546</v>
      </c>
      <c r="B10555" s="276" t="s">
        <v>10443</v>
      </c>
      <c r="C10555" s="462" t="s">
        <v>30</v>
      </c>
      <c r="D10555" s="463">
        <v>0</v>
      </c>
    </row>
    <row r="10556" spans="1:4">
      <c r="A10556" s="462">
        <v>105547</v>
      </c>
      <c r="B10556" s="276" t="s">
        <v>10444</v>
      </c>
      <c r="C10556" s="462" t="s">
        <v>30</v>
      </c>
      <c r="D10556" s="463">
        <v>0</v>
      </c>
    </row>
    <row r="10557" spans="1:4">
      <c r="A10557" s="462">
        <v>105548</v>
      </c>
      <c r="B10557" s="276" t="s">
        <v>10445</v>
      </c>
      <c r="C10557" s="462" t="s">
        <v>30</v>
      </c>
      <c r="D10557" s="463">
        <v>5130.59</v>
      </c>
    </row>
    <row r="10558" spans="1:4">
      <c r="A10558" s="462">
        <v>105549</v>
      </c>
      <c r="B10558" s="276" t="s">
        <v>10446</v>
      </c>
      <c r="C10558" s="462" t="s">
        <v>27</v>
      </c>
      <c r="D10558" s="463">
        <v>0</v>
      </c>
    </row>
    <row r="10559" spans="1:4">
      <c r="A10559" s="462">
        <v>105550</v>
      </c>
      <c r="B10559" s="276" t="s">
        <v>10447</v>
      </c>
      <c r="C10559" s="462" t="s">
        <v>1122</v>
      </c>
      <c r="D10559" s="463">
        <v>104130</v>
      </c>
    </row>
    <row r="10560" spans="1:4">
      <c r="A10560" s="462">
        <v>105551</v>
      </c>
      <c r="B10560" s="276" t="s">
        <v>10448</v>
      </c>
      <c r="C10560" s="462" t="s">
        <v>1122</v>
      </c>
      <c r="D10560" s="463">
        <v>174962</v>
      </c>
    </row>
    <row r="10561" spans="1:4">
      <c r="A10561" s="462">
        <v>105552</v>
      </c>
      <c r="B10561" s="276" t="s">
        <v>10449</v>
      </c>
      <c r="C10561" s="462" t="s">
        <v>27</v>
      </c>
      <c r="D10561" s="463">
        <v>41180</v>
      </c>
    </row>
    <row r="10562" spans="1:4">
      <c r="A10562" s="462">
        <v>105553</v>
      </c>
      <c r="B10562" s="276" t="s">
        <v>10450</v>
      </c>
      <c r="C10562" s="462" t="s">
        <v>27</v>
      </c>
      <c r="D10562" s="463">
        <v>5207023</v>
      </c>
    </row>
    <row r="10563" spans="1:4">
      <c r="A10563" s="462">
        <v>105554</v>
      </c>
      <c r="B10563" s="276" t="s">
        <v>10451</v>
      </c>
      <c r="C10563" s="462" t="s">
        <v>27</v>
      </c>
      <c r="D10563" s="463">
        <v>103323.6</v>
      </c>
    </row>
    <row r="10564" spans="1:4">
      <c r="A10564" s="462">
        <v>105555</v>
      </c>
      <c r="B10564" s="276" t="s">
        <v>10452</v>
      </c>
      <c r="C10564" s="462" t="s">
        <v>27</v>
      </c>
      <c r="D10564" s="463">
        <v>0</v>
      </c>
    </row>
    <row r="10565" spans="1:4">
      <c r="A10565" s="462">
        <v>105556</v>
      </c>
      <c r="B10565" s="276" t="s">
        <v>10453</v>
      </c>
      <c r="C10565" s="462" t="s">
        <v>27</v>
      </c>
      <c r="D10565" s="463">
        <v>13179469</v>
      </c>
    </row>
    <row r="10566" spans="1:4">
      <c r="A10566" s="462">
        <v>105557</v>
      </c>
      <c r="B10566" s="276" t="s">
        <v>10454</v>
      </c>
      <c r="C10566" s="462" t="s">
        <v>27</v>
      </c>
      <c r="D10566" s="463">
        <v>0</v>
      </c>
    </row>
    <row r="10567" spans="1:4">
      <c r="A10567" s="462">
        <v>105558</v>
      </c>
      <c r="B10567" s="276" t="s">
        <v>10455</v>
      </c>
      <c r="C10567" s="462" t="s">
        <v>27</v>
      </c>
      <c r="D10567" s="463">
        <v>0</v>
      </c>
    </row>
    <row r="10568" spans="1:4">
      <c r="A10568" s="462">
        <v>105559</v>
      </c>
      <c r="B10568" s="276" t="s">
        <v>10456</v>
      </c>
      <c r="C10568" s="462" t="s">
        <v>27</v>
      </c>
      <c r="D10568" s="463">
        <v>68026</v>
      </c>
    </row>
    <row r="10569" spans="1:4">
      <c r="A10569" s="462">
        <v>105560</v>
      </c>
      <c r="B10569" s="276" t="s">
        <v>10457</v>
      </c>
      <c r="C10569" s="462" t="s">
        <v>27</v>
      </c>
      <c r="D10569" s="463">
        <v>0</v>
      </c>
    </row>
    <row r="10570" spans="1:4">
      <c r="A10570" s="462">
        <v>105561</v>
      </c>
      <c r="B10570" s="276" t="s">
        <v>10458</v>
      </c>
      <c r="C10570" s="462" t="s">
        <v>27</v>
      </c>
      <c r="D10570" s="463">
        <v>0</v>
      </c>
    </row>
    <row r="10571" spans="1:4">
      <c r="A10571" s="462">
        <v>105562</v>
      </c>
      <c r="B10571" s="276" t="s">
        <v>10459</v>
      </c>
      <c r="C10571" s="462" t="s">
        <v>27</v>
      </c>
      <c r="D10571" s="463">
        <v>0</v>
      </c>
    </row>
    <row r="10572" spans="1:4">
      <c r="A10572" s="462">
        <v>105563</v>
      </c>
      <c r="B10572" s="276" t="s">
        <v>10460</v>
      </c>
      <c r="C10572" s="462" t="s">
        <v>27</v>
      </c>
      <c r="D10572" s="463">
        <v>0</v>
      </c>
    </row>
    <row r="10573" spans="1:4">
      <c r="A10573" s="462">
        <v>105564</v>
      </c>
      <c r="B10573" s="276" t="s">
        <v>10461</v>
      </c>
      <c r="C10573" s="462" t="s">
        <v>30</v>
      </c>
      <c r="D10573" s="463">
        <v>11550</v>
      </c>
    </row>
    <row r="10574" spans="1:4">
      <c r="A10574" s="462">
        <v>105565</v>
      </c>
      <c r="B10574" s="276" t="s">
        <v>10462</v>
      </c>
      <c r="C10574" s="462" t="s">
        <v>27</v>
      </c>
      <c r="D10574" s="463">
        <v>145879.53</v>
      </c>
    </row>
    <row r="10575" spans="1:4">
      <c r="A10575" s="462">
        <v>105566</v>
      </c>
      <c r="B10575" s="276" t="s">
        <v>10463</v>
      </c>
      <c r="C10575" s="462" t="s">
        <v>27</v>
      </c>
      <c r="D10575" s="463">
        <v>233147.79</v>
      </c>
    </row>
    <row r="10576" spans="1:4">
      <c r="A10576" s="462">
        <v>105567</v>
      </c>
      <c r="B10576" s="276" t="s">
        <v>10464</v>
      </c>
      <c r="C10576" s="462" t="s">
        <v>27</v>
      </c>
      <c r="D10576" s="463">
        <v>205936.37</v>
      </c>
    </row>
    <row r="10577" spans="1:4">
      <c r="A10577" s="462">
        <v>105568</v>
      </c>
      <c r="B10577" s="276" t="s">
        <v>10465</v>
      </c>
      <c r="C10577" s="462" t="s">
        <v>27</v>
      </c>
      <c r="D10577" s="463">
        <v>0</v>
      </c>
    </row>
    <row r="10578" spans="1:4">
      <c r="A10578" s="462">
        <v>105569</v>
      </c>
      <c r="B10578" s="276" t="s">
        <v>10466</v>
      </c>
      <c r="C10578" s="462" t="s">
        <v>27</v>
      </c>
      <c r="D10578" s="463">
        <v>1172267</v>
      </c>
    </row>
    <row r="10579" spans="1:4">
      <c r="A10579" s="462">
        <v>105570</v>
      </c>
      <c r="B10579" s="276" t="s">
        <v>10467</v>
      </c>
      <c r="C10579" s="462" t="s">
        <v>27</v>
      </c>
      <c r="D10579" s="463">
        <v>0</v>
      </c>
    </row>
    <row r="10580" spans="1:4">
      <c r="A10580" s="462">
        <v>105571</v>
      </c>
      <c r="B10580" s="276" t="s">
        <v>10468</v>
      </c>
      <c r="C10580" s="462" t="s">
        <v>27</v>
      </c>
      <c r="D10580" s="463">
        <v>0</v>
      </c>
    </row>
    <row r="10581" spans="1:4">
      <c r="A10581" s="462">
        <v>105572</v>
      </c>
      <c r="B10581" s="276" t="s">
        <v>10469</v>
      </c>
      <c r="C10581" s="462" t="s">
        <v>27</v>
      </c>
      <c r="D10581" s="463">
        <v>0</v>
      </c>
    </row>
    <row r="10582" spans="1:4">
      <c r="A10582" s="462">
        <v>105574</v>
      </c>
      <c r="B10582" s="276" t="s">
        <v>10470</v>
      </c>
      <c r="C10582" s="462" t="s">
        <v>27</v>
      </c>
      <c r="D10582" s="463">
        <v>0</v>
      </c>
    </row>
    <row r="10583" spans="1:4">
      <c r="A10583" s="462">
        <v>105575</v>
      </c>
      <c r="B10583" s="276" t="s">
        <v>10471</v>
      </c>
      <c r="C10583" s="462" t="s">
        <v>27</v>
      </c>
      <c r="D10583" s="463">
        <v>1259610.3500000001</v>
      </c>
    </row>
    <row r="10584" spans="1:4">
      <c r="A10584" s="462">
        <v>105576</v>
      </c>
      <c r="B10584" s="276" t="s">
        <v>10472</v>
      </c>
      <c r="C10584" s="462" t="s">
        <v>44</v>
      </c>
      <c r="D10584" s="463">
        <v>378437</v>
      </c>
    </row>
    <row r="10585" spans="1:4">
      <c r="A10585" s="462">
        <v>105577</v>
      </c>
      <c r="B10585" s="276" t="s">
        <v>10473</v>
      </c>
      <c r="C10585" s="462" t="s">
        <v>27</v>
      </c>
      <c r="D10585" s="463">
        <v>26769</v>
      </c>
    </row>
    <row r="10586" spans="1:4">
      <c r="A10586" s="462">
        <v>105578</v>
      </c>
      <c r="B10586" s="276" t="s">
        <v>10474</v>
      </c>
      <c r="C10586" s="462" t="s">
        <v>27</v>
      </c>
      <c r="D10586" s="463">
        <v>0</v>
      </c>
    </row>
    <row r="10587" spans="1:4">
      <c r="A10587" s="462">
        <v>105579</v>
      </c>
      <c r="B10587" s="276" t="s">
        <v>10475</v>
      </c>
      <c r="C10587" s="462" t="s">
        <v>27</v>
      </c>
      <c r="D10587" s="463">
        <v>13190337</v>
      </c>
    </row>
    <row r="10588" spans="1:4">
      <c r="A10588" s="462">
        <v>105580</v>
      </c>
      <c r="B10588" s="276" t="s">
        <v>10476</v>
      </c>
      <c r="C10588" s="462" t="s">
        <v>27</v>
      </c>
      <c r="D10588" s="463">
        <v>0</v>
      </c>
    </row>
    <row r="10589" spans="1:4">
      <c r="A10589" s="462">
        <v>105581</v>
      </c>
      <c r="B10589" s="276" t="s">
        <v>10477</v>
      </c>
      <c r="C10589" s="462" t="s">
        <v>27</v>
      </c>
      <c r="D10589" s="463">
        <v>0</v>
      </c>
    </row>
    <row r="10590" spans="1:4">
      <c r="A10590" s="462">
        <v>105582</v>
      </c>
      <c r="B10590" s="276" t="s">
        <v>10478</v>
      </c>
      <c r="C10590" s="462" t="s">
        <v>27</v>
      </c>
      <c r="D10590" s="463">
        <v>0</v>
      </c>
    </row>
    <row r="10591" spans="1:4">
      <c r="A10591" s="462">
        <v>105583</v>
      </c>
      <c r="B10591" s="276" t="s">
        <v>10479</v>
      </c>
      <c r="C10591" s="462" t="s">
        <v>27</v>
      </c>
      <c r="D10591" s="463">
        <v>3132000</v>
      </c>
    </row>
    <row r="10592" spans="1:4">
      <c r="A10592" s="462">
        <v>105584</v>
      </c>
      <c r="B10592" s="276" t="s">
        <v>10480</v>
      </c>
      <c r="C10592" s="462" t="s">
        <v>27</v>
      </c>
      <c r="D10592" s="463">
        <v>1635600</v>
      </c>
    </row>
    <row r="10593" spans="1:4">
      <c r="A10593" s="462">
        <v>105585</v>
      </c>
      <c r="B10593" s="276" t="s">
        <v>10480</v>
      </c>
      <c r="C10593" s="462" t="s">
        <v>27</v>
      </c>
      <c r="D10593" s="463">
        <v>0</v>
      </c>
    </row>
    <row r="10594" spans="1:4">
      <c r="A10594" s="462">
        <v>105586</v>
      </c>
      <c r="B10594" s="276" t="s">
        <v>10481</v>
      </c>
      <c r="C10594" s="462" t="s">
        <v>27</v>
      </c>
      <c r="D10594" s="463">
        <v>2471026</v>
      </c>
    </row>
    <row r="10595" spans="1:4">
      <c r="A10595" s="462">
        <v>105587</v>
      </c>
      <c r="B10595" s="276" t="s">
        <v>10482</v>
      </c>
      <c r="C10595" s="462" t="s">
        <v>27</v>
      </c>
      <c r="D10595" s="463">
        <v>216580</v>
      </c>
    </row>
    <row r="10596" spans="1:4">
      <c r="A10596" s="462">
        <v>105588</v>
      </c>
      <c r="B10596" s="276" t="s">
        <v>10483</v>
      </c>
      <c r="C10596" s="462" t="s">
        <v>44</v>
      </c>
      <c r="D10596" s="463">
        <v>17878</v>
      </c>
    </row>
    <row r="10597" spans="1:4">
      <c r="A10597" s="462">
        <v>105589</v>
      </c>
      <c r="B10597" s="276" t="s">
        <v>10484</v>
      </c>
      <c r="C10597" s="462" t="s">
        <v>27</v>
      </c>
      <c r="D10597" s="463">
        <v>1330000</v>
      </c>
    </row>
    <row r="10598" spans="1:4">
      <c r="A10598" s="462">
        <v>105590</v>
      </c>
      <c r="B10598" s="276" t="s">
        <v>10485</v>
      </c>
      <c r="C10598" s="462" t="s">
        <v>44</v>
      </c>
      <c r="D10598" s="463">
        <v>39500</v>
      </c>
    </row>
    <row r="10599" spans="1:4">
      <c r="A10599" s="462">
        <v>105591</v>
      </c>
      <c r="B10599" s="276" t="s">
        <v>10486</v>
      </c>
      <c r="C10599" s="462" t="s">
        <v>44</v>
      </c>
      <c r="D10599" s="463">
        <v>6488</v>
      </c>
    </row>
    <row r="10600" spans="1:4">
      <c r="A10600" s="462">
        <v>105592</v>
      </c>
      <c r="B10600" s="276" t="s">
        <v>10487</v>
      </c>
      <c r="C10600" s="462" t="s">
        <v>27</v>
      </c>
      <c r="D10600" s="463">
        <v>0</v>
      </c>
    </row>
    <row r="10601" spans="1:4">
      <c r="A10601" s="462">
        <v>105593</v>
      </c>
      <c r="B10601" s="276" t="s">
        <v>10488</v>
      </c>
      <c r="C10601" s="462" t="s">
        <v>27</v>
      </c>
      <c r="D10601" s="463">
        <v>837961</v>
      </c>
    </row>
    <row r="10602" spans="1:4">
      <c r="A10602" s="462">
        <v>105594</v>
      </c>
      <c r="B10602" s="276" t="s">
        <v>10489</v>
      </c>
      <c r="C10602" s="462" t="s">
        <v>27</v>
      </c>
      <c r="D10602" s="463">
        <v>0</v>
      </c>
    </row>
    <row r="10603" spans="1:4">
      <c r="A10603" s="462">
        <v>105595</v>
      </c>
      <c r="B10603" s="276" t="s">
        <v>10490</v>
      </c>
      <c r="C10603" s="462" t="s">
        <v>27</v>
      </c>
      <c r="D10603" s="463">
        <v>0</v>
      </c>
    </row>
    <row r="10604" spans="1:4">
      <c r="A10604" s="462">
        <v>105596</v>
      </c>
      <c r="B10604" s="276" t="s">
        <v>10491</v>
      </c>
      <c r="C10604" s="462" t="s">
        <v>27</v>
      </c>
      <c r="D10604" s="463">
        <v>0</v>
      </c>
    </row>
    <row r="10605" spans="1:4">
      <c r="A10605" s="462">
        <v>105597</v>
      </c>
      <c r="B10605" s="276" t="s">
        <v>10492</v>
      </c>
      <c r="C10605" s="462" t="s">
        <v>27</v>
      </c>
      <c r="D10605" s="463">
        <v>0</v>
      </c>
    </row>
    <row r="10606" spans="1:4">
      <c r="A10606" s="462">
        <v>105598</v>
      </c>
      <c r="B10606" s="276" t="s">
        <v>10493</v>
      </c>
      <c r="C10606" s="462" t="s">
        <v>27</v>
      </c>
      <c r="D10606" s="463">
        <v>4819379</v>
      </c>
    </row>
    <row r="10607" spans="1:4">
      <c r="A10607" s="462">
        <v>105599</v>
      </c>
      <c r="B10607" s="276" t="s">
        <v>10494</v>
      </c>
      <c r="C10607" s="462" t="s">
        <v>27</v>
      </c>
      <c r="D10607" s="463">
        <v>1717486</v>
      </c>
    </row>
    <row r="10608" spans="1:4">
      <c r="A10608" s="462">
        <v>105600</v>
      </c>
      <c r="B10608" s="276" t="s">
        <v>10495</v>
      </c>
      <c r="C10608" s="462" t="s">
        <v>27</v>
      </c>
      <c r="D10608" s="463">
        <v>3964851.52</v>
      </c>
    </row>
    <row r="10609" spans="1:4">
      <c r="A10609" s="462">
        <v>105601</v>
      </c>
      <c r="B10609" s="276" t="s">
        <v>10496</v>
      </c>
      <c r="C10609" s="462" t="s">
        <v>27</v>
      </c>
      <c r="D10609" s="463">
        <v>6715174.7800000003</v>
      </c>
    </row>
    <row r="10610" spans="1:4">
      <c r="A10610" s="462">
        <v>105602</v>
      </c>
      <c r="B10610" s="276" t="s">
        <v>10497</v>
      </c>
      <c r="C10610" s="462" t="s">
        <v>30</v>
      </c>
      <c r="D10610" s="463">
        <v>0</v>
      </c>
    </row>
    <row r="10611" spans="1:4">
      <c r="A10611" s="462">
        <v>105603</v>
      </c>
      <c r="B10611" s="276" t="s">
        <v>10498</v>
      </c>
      <c r="C10611" s="462" t="s">
        <v>27</v>
      </c>
      <c r="D10611" s="463">
        <v>179723</v>
      </c>
    </row>
    <row r="10612" spans="1:4">
      <c r="A10612" s="462">
        <v>105604</v>
      </c>
      <c r="B10612" s="276" t="s">
        <v>10499</v>
      </c>
      <c r="C10612" s="462" t="s">
        <v>27</v>
      </c>
      <c r="D10612" s="463">
        <v>0</v>
      </c>
    </row>
    <row r="10613" spans="1:4">
      <c r="A10613" s="462">
        <v>105605</v>
      </c>
      <c r="B10613" s="276" t="s">
        <v>10500</v>
      </c>
      <c r="C10613" s="462" t="s">
        <v>27</v>
      </c>
      <c r="D10613" s="463">
        <v>0</v>
      </c>
    </row>
    <row r="10614" spans="1:4">
      <c r="A10614" s="462">
        <v>105606</v>
      </c>
      <c r="B10614" s="276" t="s">
        <v>10501</v>
      </c>
      <c r="C10614" s="462" t="s">
        <v>27</v>
      </c>
      <c r="D10614" s="463">
        <v>0</v>
      </c>
    </row>
    <row r="10615" spans="1:4">
      <c r="A10615" s="462">
        <v>105607</v>
      </c>
      <c r="B10615" s="276" t="s">
        <v>10502</v>
      </c>
      <c r="C10615" s="462" t="s">
        <v>27</v>
      </c>
      <c r="D10615" s="463">
        <v>19376993.010000002</v>
      </c>
    </row>
    <row r="10616" spans="1:4">
      <c r="A10616" s="462">
        <v>105608</v>
      </c>
      <c r="B10616" s="276" t="s">
        <v>10503</v>
      </c>
      <c r="C10616" s="462" t="s">
        <v>27</v>
      </c>
      <c r="D10616" s="463">
        <v>4159435.89</v>
      </c>
    </row>
    <row r="10617" spans="1:4">
      <c r="A10617" s="462">
        <v>105609</v>
      </c>
      <c r="B10617" s="276" t="s">
        <v>10504</v>
      </c>
      <c r="C10617" s="462" t="s">
        <v>27</v>
      </c>
      <c r="D10617" s="463">
        <v>0</v>
      </c>
    </row>
    <row r="10618" spans="1:4">
      <c r="A10618" s="462">
        <v>105610</v>
      </c>
      <c r="B10618" s="276" t="s">
        <v>10505</v>
      </c>
      <c r="C10618" s="462" t="s">
        <v>27</v>
      </c>
      <c r="D10618" s="463">
        <v>0</v>
      </c>
    </row>
    <row r="10619" spans="1:4">
      <c r="A10619" s="462">
        <v>105611</v>
      </c>
      <c r="B10619" s="276" t="s">
        <v>10506</v>
      </c>
      <c r="C10619" s="462" t="s">
        <v>27</v>
      </c>
      <c r="D10619" s="463">
        <v>23097535</v>
      </c>
    </row>
    <row r="10620" spans="1:4">
      <c r="A10620" s="462">
        <v>105614</v>
      </c>
      <c r="B10620" s="276" t="s">
        <v>10507</v>
      </c>
      <c r="C10620" s="462" t="s">
        <v>27</v>
      </c>
      <c r="D10620" s="463">
        <v>0</v>
      </c>
    </row>
    <row r="10621" spans="1:4">
      <c r="A10621" s="462">
        <v>105616</v>
      </c>
      <c r="B10621" s="276" t="s">
        <v>10508</v>
      </c>
      <c r="C10621" s="462" t="s">
        <v>27</v>
      </c>
      <c r="D10621" s="463">
        <v>0</v>
      </c>
    </row>
    <row r="10622" spans="1:4">
      <c r="A10622" s="462">
        <v>105617</v>
      </c>
      <c r="B10622" s="276" t="s">
        <v>10509</v>
      </c>
      <c r="C10622" s="462" t="s">
        <v>27</v>
      </c>
      <c r="D10622" s="463">
        <v>250368.39</v>
      </c>
    </row>
    <row r="10623" spans="1:4">
      <c r="A10623" s="462">
        <v>105618</v>
      </c>
      <c r="B10623" s="276" t="s">
        <v>10510</v>
      </c>
      <c r="C10623" s="462" t="s">
        <v>27</v>
      </c>
      <c r="D10623" s="463">
        <v>0</v>
      </c>
    </row>
    <row r="10624" spans="1:4">
      <c r="A10624" s="462">
        <v>105619</v>
      </c>
      <c r="B10624" s="276" t="s">
        <v>10511</v>
      </c>
      <c r="C10624" s="462" t="s">
        <v>32</v>
      </c>
      <c r="D10624" s="463">
        <v>0</v>
      </c>
    </row>
    <row r="10625" spans="1:4">
      <c r="A10625" s="462">
        <v>105620</v>
      </c>
      <c r="B10625" s="276" t="s">
        <v>10512</v>
      </c>
      <c r="C10625" s="462" t="s">
        <v>30</v>
      </c>
      <c r="D10625" s="463">
        <v>3435.01</v>
      </c>
    </row>
    <row r="10626" spans="1:4">
      <c r="A10626" s="462">
        <v>105621</v>
      </c>
      <c r="B10626" s="276" t="s">
        <v>10513</v>
      </c>
      <c r="C10626" s="462" t="s">
        <v>30</v>
      </c>
      <c r="D10626" s="463">
        <v>4612</v>
      </c>
    </row>
    <row r="10627" spans="1:4">
      <c r="A10627" s="462">
        <v>105622</v>
      </c>
      <c r="B10627" s="276" t="s">
        <v>10514</v>
      </c>
      <c r="C10627" s="462" t="s">
        <v>27</v>
      </c>
      <c r="D10627" s="463">
        <v>4055</v>
      </c>
    </row>
    <row r="10628" spans="1:4">
      <c r="A10628" s="462">
        <v>105623</v>
      </c>
      <c r="B10628" s="276" t="s">
        <v>10515</v>
      </c>
      <c r="C10628" s="462" t="s">
        <v>30</v>
      </c>
      <c r="D10628" s="463">
        <v>0</v>
      </c>
    </row>
    <row r="10629" spans="1:4">
      <c r="A10629" s="462">
        <v>105624</v>
      </c>
      <c r="B10629" s="276" t="s">
        <v>10516</v>
      </c>
      <c r="C10629" s="462" t="s">
        <v>27</v>
      </c>
      <c r="D10629" s="463">
        <v>0</v>
      </c>
    </row>
    <row r="10630" spans="1:4">
      <c r="A10630" s="462">
        <v>105625</v>
      </c>
      <c r="B10630" s="276" t="s">
        <v>10517</v>
      </c>
      <c r="C10630" s="462" t="s">
        <v>32</v>
      </c>
      <c r="D10630" s="463">
        <v>1080</v>
      </c>
    </row>
    <row r="10631" spans="1:4">
      <c r="A10631" s="462">
        <v>105626</v>
      </c>
      <c r="B10631" s="276" t="s">
        <v>10518</v>
      </c>
      <c r="C10631" s="462" t="s">
        <v>27</v>
      </c>
      <c r="D10631" s="463">
        <v>35845</v>
      </c>
    </row>
    <row r="10632" spans="1:4">
      <c r="A10632" s="462">
        <v>105627</v>
      </c>
      <c r="B10632" s="276" t="s">
        <v>10519</v>
      </c>
      <c r="C10632" s="462" t="s">
        <v>27</v>
      </c>
      <c r="D10632" s="463">
        <v>0</v>
      </c>
    </row>
    <row r="10633" spans="1:4">
      <c r="A10633" s="462">
        <v>105628</v>
      </c>
      <c r="B10633" s="276" t="s">
        <v>10520</v>
      </c>
      <c r="C10633" s="462" t="s">
        <v>27</v>
      </c>
      <c r="D10633" s="463">
        <v>4323216.79</v>
      </c>
    </row>
    <row r="10634" spans="1:4">
      <c r="A10634" s="462">
        <v>105629</v>
      </c>
      <c r="B10634" s="276" t="s">
        <v>10521</v>
      </c>
      <c r="C10634" s="462" t="s">
        <v>27</v>
      </c>
      <c r="D10634" s="463">
        <v>0</v>
      </c>
    </row>
    <row r="10635" spans="1:4">
      <c r="A10635" s="462">
        <v>105630</v>
      </c>
      <c r="B10635" s="276" t="s">
        <v>10522</v>
      </c>
      <c r="C10635" s="462" t="s">
        <v>27</v>
      </c>
      <c r="D10635" s="463">
        <v>0</v>
      </c>
    </row>
    <row r="10636" spans="1:4">
      <c r="A10636" s="462">
        <v>105631</v>
      </c>
      <c r="B10636" s="276" t="s">
        <v>10523</v>
      </c>
      <c r="C10636" s="462" t="s">
        <v>32</v>
      </c>
      <c r="D10636" s="463">
        <v>0</v>
      </c>
    </row>
    <row r="10637" spans="1:4">
      <c r="A10637" s="462">
        <v>105632</v>
      </c>
      <c r="B10637" s="276" t="s">
        <v>10524</v>
      </c>
      <c r="C10637" s="462" t="s">
        <v>27</v>
      </c>
      <c r="D10637" s="463">
        <v>0</v>
      </c>
    </row>
    <row r="10638" spans="1:4">
      <c r="A10638" s="462">
        <v>105633</v>
      </c>
      <c r="B10638" s="276" t="s">
        <v>10525</v>
      </c>
      <c r="C10638" s="462" t="s">
        <v>27</v>
      </c>
      <c r="D10638" s="463">
        <v>0</v>
      </c>
    </row>
    <row r="10639" spans="1:4">
      <c r="A10639" s="462">
        <v>105634</v>
      </c>
      <c r="B10639" s="276" t="s">
        <v>10526</v>
      </c>
      <c r="C10639" s="462" t="s">
        <v>27</v>
      </c>
      <c r="D10639" s="463">
        <v>83300</v>
      </c>
    </row>
    <row r="10640" spans="1:4">
      <c r="A10640" s="462">
        <v>105635</v>
      </c>
      <c r="B10640" s="276" t="s">
        <v>10527</v>
      </c>
      <c r="C10640" s="462" t="s">
        <v>44</v>
      </c>
      <c r="D10640" s="463">
        <v>25092373</v>
      </c>
    </row>
    <row r="10641" spans="1:4">
      <c r="A10641" s="462">
        <v>105636</v>
      </c>
      <c r="B10641" s="276" t="s">
        <v>10528</v>
      </c>
      <c r="C10641" s="462" t="s">
        <v>27</v>
      </c>
      <c r="D10641" s="463">
        <v>0</v>
      </c>
    </row>
    <row r="10642" spans="1:4">
      <c r="A10642" s="462">
        <v>105637</v>
      </c>
      <c r="B10642" s="276" t="s">
        <v>10529</v>
      </c>
      <c r="C10642" s="462" t="s">
        <v>32</v>
      </c>
      <c r="D10642" s="463">
        <v>0</v>
      </c>
    </row>
    <row r="10643" spans="1:4">
      <c r="A10643" s="462">
        <v>105638</v>
      </c>
      <c r="B10643" s="276" t="s">
        <v>10530</v>
      </c>
      <c r="C10643" s="462" t="s">
        <v>32</v>
      </c>
      <c r="D10643" s="463">
        <v>0</v>
      </c>
    </row>
    <row r="10644" spans="1:4">
      <c r="A10644" s="462">
        <v>105639</v>
      </c>
      <c r="B10644" s="276" t="s">
        <v>10531</v>
      </c>
      <c r="C10644" s="462" t="s">
        <v>27</v>
      </c>
      <c r="D10644" s="463">
        <v>0</v>
      </c>
    </row>
    <row r="10645" spans="1:4">
      <c r="A10645" s="462">
        <v>105640</v>
      </c>
      <c r="B10645" s="276" t="s">
        <v>10532</v>
      </c>
      <c r="C10645" s="462" t="s">
        <v>27</v>
      </c>
      <c r="D10645" s="463">
        <v>0</v>
      </c>
    </row>
    <row r="10646" spans="1:4">
      <c r="A10646" s="462">
        <v>105641</v>
      </c>
      <c r="B10646" s="276" t="s">
        <v>10533</v>
      </c>
      <c r="C10646" s="462" t="s">
        <v>30</v>
      </c>
      <c r="D10646" s="463">
        <v>0</v>
      </c>
    </row>
    <row r="10647" spans="1:4">
      <c r="A10647" s="462">
        <v>105642</v>
      </c>
      <c r="B10647" s="276" t="s">
        <v>10534</v>
      </c>
      <c r="C10647" s="462" t="s">
        <v>44</v>
      </c>
      <c r="D10647" s="463">
        <v>0</v>
      </c>
    </row>
    <row r="10648" spans="1:4">
      <c r="A10648" s="462">
        <v>105643</v>
      </c>
      <c r="B10648" s="276" t="s">
        <v>10535</v>
      </c>
      <c r="C10648" s="462" t="s">
        <v>27</v>
      </c>
      <c r="D10648" s="463">
        <v>0</v>
      </c>
    </row>
    <row r="10649" spans="1:4">
      <c r="A10649" s="462">
        <v>105644</v>
      </c>
      <c r="B10649" s="276" t="s">
        <v>10536</v>
      </c>
      <c r="C10649" s="462" t="s">
        <v>27</v>
      </c>
      <c r="D10649" s="463">
        <v>0</v>
      </c>
    </row>
    <row r="10650" spans="1:4">
      <c r="A10650" s="462">
        <v>105645</v>
      </c>
      <c r="B10650" s="276" t="s">
        <v>10537</v>
      </c>
      <c r="C10650" s="462" t="s">
        <v>27</v>
      </c>
      <c r="D10650" s="463">
        <v>0</v>
      </c>
    </row>
    <row r="10651" spans="1:4">
      <c r="A10651" s="462">
        <v>105646</v>
      </c>
      <c r="B10651" s="276" t="s">
        <v>10538</v>
      </c>
      <c r="C10651" s="462" t="s">
        <v>27</v>
      </c>
      <c r="D10651" s="463">
        <v>0</v>
      </c>
    </row>
    <row r="10652" spans="1:4">
      <c r="A10652" s="462">
        <v>105647</v>
      </c>
      <c r="B10652" s="276" t="s">
        <v>10539</v>
      </c>
      <c r="C10652" s="462" t="s">
        <v>27</v>
      </c>
      <c r="D10652" s="463">
        <v>0</v>
      </c>
    </row>
    <row r="10653" spans="1:4">
      <c r="A10653" s="462">
        <v>105648</v>
      </c>
      <c r="B10653" s="276" t="s">
        <v>10540</v>
      </c>
      <c r="C10653" s="462" t="s">
        <v>32</v>
      </c>
      <c r="D10653" s="463">
        <v>0</v>
      </c>
    </row>
    <row r="10654" spans="1:4">
      <c r="A10654" s="462">
        <v>105649</v>
      </c>
      <c r="B10654" s="276" t="s">
        <v>10541</v>
      </c>
      <c r="C10654" s="462" t="s">
        <v>253</v>
      </c>
      <c r="D10654" s="463">
        <v>0</v>
      </c>
    </row>
    <row r="10655" spans="1:4">
      <c r="A10655" s="462">
        <v>105650</v>
      </c>
      <c r="B10655" s="276" t="s">
        <v>10542</v>
      </c>
      <c r="C10655" s="462" t="s">
        <v>32</v>
      </c>
      <c r="D10655" s="463">
        <v>1822</v>
      </c>
    </row>
    <row r="10656" spans="1:4">
      <c r="A10656" s="462">
        <v>105651</v>
      </c>
      <c r="B10656" s="276" t="s">
        <v>10543</v>
      </c>
      <c r="C10656" s="462" t="s">
        <v>44</v>
      </c>
      <c r="D10656" s="463">
        <v>0</v>
      </c>
    </row>
    <row r="10657" spans="1:4">
      <c r="A10657" s="462">
        <v>105652</v>
      </c>
      <c r="B10657" s="276" t="s">
        <v>10544</v>
      </c>
      <c r="C10657" s="462" t="s">
        <v>44</v>
      </c>
      <c r="D10657" s="463">
        <v>0</v>
      </c>
    </row>
    <row r="10658" spans="1:4">
      <c r="A10658" s="462">
        <v>105653</v>
      </c>
      <c r="B10658" s="276" t="s">
        <v>10545</v>
      </c>
      <c r="C10658" s="462" t="s">
        <v>998</v>
      </c>
      <c r="D10658" s="463">
        <v>0</v>
      </c>
    </row>
    <row r="10659" spans="1:4">
      <c r="A10659" s="462">
        <v>105654</v>
      </c>
      <c r="B10659" s="276" t="s">
        <v>10546</v>
      </c>
      <c r="C10659" s="462" t="s">
        <v>27</v>
      </c>
      <c r="D10659" s="463">
        <v>0</v>
      </c>
    </row>
    <row r="10660" spans="1:4">
      <c r="A10660" s="462">
        <v>105655</v>
      </c>
      <c r="B10660" s="276" t="s">
        <v>10547</v>
      </c>
      <c r="C10660" s="462" t="s">
        <v>27</v>
      </c>
      <c r="D10660" s="463">
        <v>383623</v>
      </c>
    </row>
    <row r="10661" spans="1:4">
      <c r="A10661" s="462">
        <v>105656</v>
      </c>
      <c r="B10661" s="276" t="s">
        <v>10548</v>
      </c>
      <c r="C10661" s="462" t="s">
        <v>27</v>
      </c>
      <c r="D10661" s="463">
        <v>241882.16</v>
      </c>
    </row>
    <row r="10662" spans="1:4">
      <c r="A10662" s="462">
        <v>105657</v>
      </c>
      <c r="B10662" s="276" t="s">
        <v>10549</v>
      </c>
      <c r="C10662" s="462" t="s">
        <v>27</v>
      </c>
      <c r="D10662" s="463">
        <v>0</v>
      </c>
    </row>
    <row r="10663" spans="1:4">
      <c r="A10663" s="462">
        <v>105658</v>
      </c>
      <c r="B10663" s="276" t="s">
        <v>10550</v>
      </c>
      <c r="C10663" s="462" t="s">
        <v>27</v>
      </c>
      <c r="D10663" s="463">
        <v>0</v>
      </c>
    </row>
    <row r="10664" spans="1:4">
      <c r="A10664" s="462">
        <v>105659</v>
      </c>
      <c r="B10664" s="276" t="s">
        <v>10551</v>
      </c>
      <c r="C10664" s="462" t="s">
        <v>27</v>
      </c>
      <c r="D10664" s="463">
        <v>0</v>
      </c>
    </row>
    <row r="10665" spans="1:4">
      <c r="A10665" s="462">
        <v>105660</v>
      </c>
      <c r="B10665" s="276" t="s">
        <v>10552</v>
      </c>
      <c r="C10665" s="462" t="s">
        <v>27</v>
      </c>
      <c r="D10665" s="463">
        <v>0</v>
      </c>
    </row>
    <row r="10666" spans="1:4">
      <c r="A10666" s="462">
        <v>105661</v>
      </c>
      <c r="B10666" s="276" t="s">
        <v>10553</v>
      </c>
      <c r="C10666" s="462" t="s">
        <v>27</v>
      </c>
      <c r="D10666" s="463">
        <v>0</v>
      </c>
    </row>
    <row r="10667" spans="1:4">
      <c r="A10667" s="462">
        <v>105662</v>
      </c>
      <c r="B10667" s="276" t="s">
        <v>10554</v>
      </c>
      <c r="C10667" s="462" t="s">
        <v>32</v>
      </c>
      <c r="D10667" s="463">
        <v>0</v>
      </c>
    </row>
    <row r="10668" spans="1:4">
      <c r="A10668" s="462">
        <v>105663</v>
      </c>
      <c r="B10668" s="276" t="s">
        <v>10555</v>
      </c>
      <c r="C10668" s="462" t="s">
        <v>27</v>
      </c>
      <c r="D10668" s="463">
        <v>36611</v>
      </c>
    </row>
    <row r="10669" spans="1:4">
      <c r="A10669" s="462">
        <v>105664</v>
      </c>
      <c r="B10669" s="276" t="s">
        <v>10556</v>
      </c>
      <c r="C10669" s="462" t="s">
        <v>27</v>
      </c>
      <c r="D10669" s="463">
        <v>21119</v>
      </c>
    </row>
    <row r="10670" spans="1:4">
      <c r="A10670" s="462">
        <v>105666</v>
      </c>
      <c r="B10670" s="276" t="s">
        <v>10557</v>
      </c>
      <c r="C10670" s="462" t="s">
        <v>27</v>
      </c>
      <c r="D10670" s="463">
        <v>581752</v>
      </c>
    </row>
    <row r="10671" spans="1:4">
      <c r="A10671" s="462">
        <v>105668</v>
      </c>
      <c r="B10671" s="276" t="s">
        <v>10558</v>
      </c>
      <c r="C10671" s="462" t="s">
        <v>27</v>
      </c>
      <c r="D10671" s="463">
        <v>3153500</v>
      </c>
    </row>
    <row r="10672" spans="1:4">
      <c r="A10672" s="462">
        <v>105669</v>
      </c>
      <c r="B10672" s="276" t="s">
        <v>10559</v>
      </c>
      <c r="C10672" s="462" t="s">
        <v>27</v>
      </c>
      <c r="D10672" s="463">
        <v>1018072</v>
      </c>
    </row>
    <row r="10673" spans="1:4">
      <c r="A10673" s="462">
        <v>105670</v>
      </c>
      <c r="B10673" s="276" t="s">
        <v>10560</v>
      </c>
      <c r="C10673" s="462" t="s">
        <v>27</v>
      </c>
      <c r="D10673" s="463">
        <v>4905639.99</v>
      </c>
    </row>
    <row r="10674" spans="1:4">
      <c r="A10674" s="462">
        <v>105671</v>
      </c>
      <c r="B10674" s="276" t="s">
        <v>10561</v>
      </c>
      <c r="C10674" s="462" t="s">
        <v>27</v>
      </c>
      <c r="D10674" s="463">
        <v>0</v>
      </c>
    </row>
    <row r="10675" spans="1:4">
      <c r="A10675" s="462">
        <v>105672</v>
      </c>
      <c r="B10675" s="276" t="s">
        <v>10562</v>
      </c>
      <c r="C10675" s="462" t="s">
        <v>27</v>
      </c>
      <c r="D10675" s="463">
        <v>1876</v>
      </c>
    </row>
    <row r="10676" spans="1:4">
      <c r="A10676" s="462">
        <v>105673</v>
      </c>
      <c r="B10676" s="276" t="s">
        <v>10563</v>
      </c>
      <c r="C10676" s="462" t="s">
        <v>27</v>
      </c>
      <c r="D10676" s="463">
        <v>1225</v>
      </c>
    </row>
    <row r="10677" spans="1:4">
      <c r="A10677" s="462">
        <v>105674</v>
      </c>
      <c r="B10677" s="276" t="s">
        <v>10564</v>
      </c>
      <c r="C10677" s="462" t="s">
        <v>27</v>
      </c>
      <c r="D10677" s="463">
        <v>14069</v>
      </c>
    </row>
    <row r="10678" spans="1:4">
      <c r="A10678" s="462">
        <v>105675</v>
      </c>
      <c r="B10678" s="276" t="s">
        <v>10565</v>
      </c>
      <c r="C10678" s="462" t="s">
        <v>998</v>
      </c>
      <c r="D10678" s="463">
        <v>4680061</v>
      </c>
    </row>
    <row r="10679" spans="1:4">
      <c r="A10679" s="462">
        <v>105676</v>
      </c>
      <c r="B10679" s="276" t="s">
        <v>10566</v>
      </c>
      <c r="C10679" s="462" t="s">
        <v>998</v>
      </c>
      <c r="D10679" s="463">
        <v>2295714</v>
      </c>
    </row>
    <row r="10680" spans="1:4">
      <c r="A10680" s="462">
        <v>105677</v>
      </c>
      <c r="B10680" s="276" t="s">
        <v>10567</v>
      </c>
      <c r="C10680" s="462" t="s">
        <v>27</v>
      </c>
      <c r="D10680" s="463">
        <v>0</v>
      </c>
    </row>
    <row r="10681" spans="1:4">
      <c r="A10681" s="462">
        <v>105678</v>
      </c>
      <c r="B10681" s="276" t="s">
        <v>10568</v>
      </c>
      <c r="C10681" s="462" t="s">
        <v>27</v>
      </c>
      <c r="D10681" s="463">
        <v>3945800</v>
      </c>
    </row>
    <row r="10682" spans="1:4">
      <c r="A10682" s="462">
        <v>105679</v>
      </c>
      <c r="B10682" s="276" t="s">
        <v>10569</v>
      </c>
      <c r="C10682" s="462" t="s">
        <v>27</v>
      </c>
      <c r="D10682" s="463">
        <v>0</v>
      </c>
    </row>
    <row r="10683" spans="1:4">
      <c r="A10683" s="462">
        <v>105680</v>
      </c>
      <c r="B10683" s="276" t="s">
        <v>10570</v>
      </c>
      <c r="C10683" s="462" t="s">
        <v>27</v>
      </c>
      <c r="D10683" s="463">
        <v>0</v>
      </c>
    </row>
    <row r="10684" spans="1:4">
      <c r="A10684" s="462">
        <v>105681</v>
      </c>
      <c r="B10684" s="276" t="s">
        <v>10571</v>
      </c>
      <c r="C10684" s="462" t="s">
        <v>27</v>
      </c>
      <c r="D10684" s="463">
        <v>0</v>
      </c>
    </row>
    <row r="10685" spans="1:4">
      <c r="A10685" s="462">
        <v>105682</v>
      </c>
      <c r="B10685" s="276" t="s">
        <v>10572</v>
      </c>
      <c r="C10685" s="462" t="s">
        <v>27</v>
      </c>
      <c r="D10685" s="463">
        <v>0</v>
      </c>
    </row>
    <row r="10686" spans="1:4">
      <c r="A10686" s="462">
        <v>105683</v>
      </c>
      <c r="B10686" s="276" t="s">
        <v>10573</v>
      </c>
      <c r="C10686" s="462" t="s">
        <v>27</v>
      </c>
      <c r="D10686" s="463">
        <v>0</v>
      </c>
    </row>
    <row r="10687" spans="1:4">
      <c r="A10687" s="462">
        <v>105684</v>
      </c>
      <c r="B10687" s="276" t="s">
        <v>10574</v>
      </c>
      <c r="C10687" s="462" t="s">
        <v>27</v>
      </c>
      <c r="D10687" s="463">
        <v>0</v>
      </c>
    </row>
    <row r="10688" spans="1:4">
      <c r="A10688" s="462">
        <v>105685</v>
      </c>
      <c r="B10688" s="276" t="s">
        <v>10575</v>
      </c>
      <c r="C10688" s="462" t="s">
        <v>27</v>
      </c>
      <c r="D10688" s="463">
        <v>0</v>
      </c>
    </row>
    <row r="10689" spans="1:4">
      <c r="A10689" s="462">
        <v>105686</v>
      </c>
      <c r="B10689" s="276" t="s">
        <v>10576</v>
      </c>
      <c r="C10689" s="462" t="s">
        <v>27</v>
      </c>
      <c r="D10689" s="463">
        <v>0</v>
      </c>
    </row>
    <row r="10690" spans="1:4">
      <c r="A10690" s="462">
        <v>105687</v>
      </c>
      <c r="B10690" s="276" t="s">
        <v>10577</v>
      </c>
      <c r="C10690" s="462" t="s">
        <v>27</v>
      </c>
      <c r="D10690" s="463">
        <v>0</v>
      </c>
    </row>
    <row r="10691" spans="1:4">
      <c r="A10691" s="462">
        <v>105688</v>
      </c>
      <c r="B10691" s="276" t="s">
        <v>10578</v>
      </c>
      <c r="C10691" s="462" t="s">
        <v>27</v>
      </c>
      <c r="D10691" s="463">
        <v>0</v>
      </c>
    </row>
    <row r="10692" spans="1:4">
      <c r="A10692" s="462">
        <v>105689</v>
      </c>
      <c r="B10692" s="276" t="s">
        <v>10579</v>
      </c>
      <c r="C10692" s="462" t="s">
        <v>27</v>
      </c>
      <c r="D10692" s="463">
        <v>0</v>
      </c>
    </row>
    <row r="10693" spans="1:4">
      <c r="A10693" s="462">
        <v>105690</v>
      </c>
      <c r="B10693" s="276" t="s">
        <v>10580</v>
      </c>
      <c r="C10693" s="462" t="s">
        <v>27</v>
      </c>
      <c r="D10693" s="463">
        <v>0</v>
      </c>
    </row>
    <row r="10694" spans="1:4">
      <c r="A10694" s="462">
        <v>105691</v>
      </c>
      <c r="B10694" s="276" t="s">
        <v>10581</v>
      </c>
      <c r="C10694" s="462" t="s">
        <v>27</v>
      </c>
      <c r="D10694" s="463">
        <v>0</v>
      </c>
    </row>
    <row r="10695" spans="1:4">
      <c r="A10695" s="462">
        <v>105692</v>
      </c>
      <c r="B10695" s="276" t="s">
        <v>10582</v>
      </c>
      <c r="C10695" s="462" t="s">
        <v>27</v>
      </c>
      <c r="D10695" s="463">
        <v>0</v>
      </c>
    </row>
    <row r="10696" spans="1:4">
      <c r="A10696" s="462">
        <v>105693</v>
      </c>
      <c r="B10696" s="276" t="s">
        <v>10583</v>
      </c>
      <c r="C10696" s="462" t="s">
        <v>27</v>
      </c>
      <c r="D10696" s="463">
        <v>0</v>
      </c>
    </row>
    <row r="10697" spans="1:4">
      <c r="A10697" s="462">
        <v>105694</v>
      </c>
      <c r="B10697" s="276" t="s">
        <v>10584</v>
      </c>
      <c r="C10697" s="462" t="s">
        <v>27</v>
      </c>
      <c r="D10697" s="463">
        <v>0</v>
      </c>
    </row>
    <row r="10698" spans="1:4">
      <c r="A10698" s="462">
        <v>105695</v>
      </c>
      <c r="B10698" s="276" t="s">
        <v>10585</v>
      </c>
      <c r="C10698" s="462" t="s">
        <v>30</v>
      </c>
      <c r="D10698" s="463">
        <v>0</v>
      </c>
    </row>
    <row r="10699" spans="1:4">
      <c r="A10699" s="462">
        <v>105696</v>
      </c>
      <c r="B10699" s="276" t="s">
        <v>10586</v>
      </c>
      <c r="C10699" s="462" t="s">
        <v>44</v>
      </c>
      <c r="D10699" s="463">
        <v>0</v>
      </c>
    </row>
    <row r="10700" spans="1:4">
      <c r="A10700" s="462">
        <v>105697</v>
      </c>
      <c r="B10700" s="276" t="s">
        <v>10587</v>
      </c>
      <c r="C10700" s="462" t="s">
        <v>32</v>
      </c>
      <c r="D10700" s="463">
        <v>0</v>
      </c>
    </row>
    <row r="10701" spans="1:4">
      <c r="A10701" s="462">
        <v>105698</v>
      </c>
      <c r="B10701" s="276" t="s">
        <v>10588</v>
      </c>
      <c r="C10701" s="462" t="s">
        <v>27</v>
      </c>
      <c r="D10701" s="463">
        <v>0</v>
      </c>
    </row>
    <row r="10702" spans="1:4">
      <c r="A10702" s="462">
        <v>105699</v>
      </c>
      <c r="B10702" s="276" t="s">
        <v>10589</v>
      </c>
      <c r="C10702" s="462" t="s">
        <v>27</v>
      </c>
      <c r="D10702" s="463">
        <v>0</v>
      </c>
    </row>
    <row r="10703" spans="1:4">
      <c r="A10703" s="462">
        <v>105701</v>
      </c>
      <c r="B10703" s="276" t="s">
        <v>10590</v>
      </c>
      <c r="C10703" s="462" t="s">
        <v>27</v>
      </c>
      <c r="D10703" s="463">
        <v>216937</v>
      </c>
    </row>
    <row r="10704" spans="1:4">
      <c r="A10704" s="462">
        <v>105702</v>
      </c>
      <c r="B10704" s="276" t="s">
        <v>10591</v>
      </c>
      <c r="C10704" s="462" t="s">
        <v>30</v>
      </c>
      <c r="D10704" s="463">
        <v>150820.01</v>
      </c>
    </row>
    <row r="10705" spans="1:4">
      <c r="A10705" s="462">
        <v>105703</v>
      </c>
      <c r="B10705" s="276" t="s">
        <v>10592</v>
      </c>
      <c r="C10705" s="462" t="s">
        <v>30</v>
      </c>
      <c r="D10705" s="463">
        <v>0</v>
      </c>
    </row>
    <row r="10706" spans="1:4">
      <c r="A10706" s="462">
        <v>105704</v>
      </c>
      <c r="B10706" s="276" t="s">
        <v>10593</v>
      </c>
      <c r="C10706" s="462" t="s">
        <v>27</v>
      </c>
      <c r="D10706" s="463">
        <v>1290849.6200000001</v>
      </c>
    </row>
    <row r="10707" spans="1:4">
      <c r="A10707" s="462">
        <v>105705</v>
      </c>
      <c r="B10707" s="276" t="s">
        <v>10594</v>
      </c>
      <c r="C10707" s="462" t="s">
        <v>27</v>
      </c>
      <c r="D10707" s="463">
        <v>93686</v>
      </c>
    </row>
    <row r="10708" spans="1:4">
      <c r="A10708" s="462">
        <v>105707</v>
      </c>
      <c r="B10708" s="276" t="s">
        <v>10595</v>
      </c>
      <c r="C10708" s="462" t="s">
        <v>27</v>
      </c>
      <c r="D10708" s="463">
        <v>57483</v>
      </c>
    </row>
    <row r="10709" spans="1:4">
      <c r="A10709" s="462">
        <v>105708</v>
      </c>
      <c r="B10709" s="276" t="s">
        <v>10596</v>
      </c>
      <c r="C10709" s="462" t="s">
        <v>27</v>
      </c>
      <c r="D10709" s="463">
        <v>15119</v>
      </c>
    </row>
    <row r="10710" spans="1:4">
      <c r="A10710" s="462">
        <v>105709</v>
      </c>
      <c r="B10710" s="276" t="s">
        <v>10597</v>
      </c>
      <c r="C10710" s="462" t="s">
        <v>27</v>
      </c>
      <c r="D10710" s="463">
        <v>154450</v>
      </c>
    </row>
    <row r="10711" spans="1:4">
      <c r="A10711" s="462">
        <v>105710</v>
      </c>
      <c r="B10711" s="276" t="s">
        <v>10598</v>
      </c>
      <c r="C10711" s="462" t="s">
        <v>27</v>
      </c>
      <c r="D10711" s="463">
        <v>0</v>
      </c>
    </row>
    <row r="10712" spans="1:4">
      <c r="A10712" s="462">
        <v>105711</v>
      </c>
      <c r="B10712" s="276" t="s">
        <v>10599</v>
      </c>
      <c r="C10712" s="462" t="s">
        <v>27</v>
      </c>
      <c r="D10712" s="463">
        <v>0</v>
      </c>
    </row>
    <row r="10713" spans="1:4">
      <c r="A10713" s="462">
        <v>105712</v>
      </c>
      <c r="B10713" s="276" t="s">
        <v>10600</v>
      </c>
      <c r="C10713" s="462" t="s">
        <v>27</v>
      </c>
      <c r="D10713" s="463">
        <v>0</v>
      </c>
    </row>
    <row r="10714" spans="1:4">
      <c r="A10714" s="462">
        <v>105713</v>
      </c>
      <c r="B10714" s="276" t="s">
        <v>10601</v>
      </c>
      <c r="C10714" s="462" t="s">
        <v>27</v>
      </c>
      <c r="D10714" s="463">
        <v>0</v>
      </c>
    </row>
    <row r="10715" spans="1:4">
      <c r="A10715" s="462">
        <v>105714</v>
      </c>
      <c r="B10715" s="276" t="s">
        <v>10602</v>
      </c>
      <c r="C10715" s="462" t="s">
        <v>27</v>
      </c>
      <c r="D10715" s="463">
        <v>0</v>
      </c>
    </row>
    <row r="10716" spans="1:4">
      <c r="A10716" s="462">
        <v>105715</v>
      </c>
      <c r="B10716" s="276" t="s">
        <v>10603</v>
      </c>
      <c r="C10716" s="462" t="s">
        <v>27</v>
      </c>
      <c r="D10716" s="463">
        <v>0</v>
      </c>
    </row>
    <row r="10717" spans="1:4">
      <c r="A10717" s="462">
        <v>105716</v>
      </c>
      <c r="B10717" s="276" t="s">
        <v>10604</v>
      </c>
      <c r="C10717" s="462" t="s">
        <v>27</v>
      </c>
      <c r="D10717" s="463">
        <v>29000</v>
      </c>
    </row>
    <row r="10718" spans="1:4">
      <c r="A10718" s="462">
        <v>105717</v>
      </c>
      <c r="B10718" s="276" t="s">
        <v>10605</v>
      </c>
      <c r="C10718" s="462" t="s">
        <v>27</v>
      </c>
      <c r="D10718" s="463">
        <v>41600</v>
      </c>
    </row>
    <row r="10719" spans="1:4">
      <c r="A10719" s="462">
        <v>105718</v>
      </c>
      <c r="B10719" s="276" t="s">
        <v>10606</v>
      </c>
      <c r="C10719" s="462" t="s">
        <v>27</v>
      </c>
      <c r="D10719" s="463">
        <v>52500</v>
      </c>
    </row>
    <row r="10720" spans="1:4">
      <c r="A10720" s="462">
        <v>105719</v>
      </c>
      <c r="B10720" s="276" t="s">
        <v>10607</v>
      </c>
      <c r="C10720" s="462" t="s">
        <v>27</v>
      </c>
      <c r="D10720" s="463">
        <v>65750</v>
      </c>
    </row>
    <row r="10721" spans="1:4">
      <c r="A10721" s="462">
        <v>105720</v>
      </c>
      <c r="B10721" s="276" t="s">
        <v>10608</v>
      </c>
      <c r="C10721" s="462" t="s">
        <v>27</v>
      </c>
      <c r="D10721" s="463">
        <v>0</v>
      </c>
    </row>
    <row r="10722" spans="1:4">
      <c r="A10722" s="462">
        <v>105721</v>
      </c>
      <c r="B10722" s="276" t="s">
        <v>10609</v>
      </c>
      <c r="C10722" s="462" t="s">
        <v>27</v>
      </c>
      <c r="D10722" s="463">
        <v>0</v>
      </c>
    </row>
    <row r="10723" spans="1:4">
      <c r="A10723" s="462">
        <v>105722</v>
      </c>
      <c r="B10723" s="276" t="s">
        <v>10610</v>
      </c>
      <c r="C10723" s="462" t="s">
        <v>27</v>
      </c>
      <c r="D10723" s="463">
        <v>0</v>
      </c>
    </row>
    <row r="10724" spans="1:4">
      <c r="A10724" s="462">
        <v>105723</v>
      </c>
      <c r="B10724" s="276" t="s">
        <v>10611</v>
      </c>
      <c r="C10724" s="462" t="s">
        <v>27</v>
      </c>
      <c r="D10724" s="463">
        <v>0</v>
      </c>
    </row>
    <row r="10725" spans="1:4">
      <c r="A10725" s="462">
        <v>105724</v>
      </c>
      <c r="B10725" s="276" t="s">
        <v>10612</v>
      </c>
      <c r="C10725" s="462" t="s">
        <v>27</v>
      </c>
      <c r="D10725" s="463">
        <v>0</v>
      </c>
    </row>
    <row r="10726" spans="1:4">
      <c r="A10726" s="462">
        <v>105725</v>
      </c>
      <c r="B10726" s="276" t="s">
        <v>10613</v>
      </c>
      <c r="C10726" s="462" t="s">
        <v>27</v>
      </c>
      <c r="D10726" s="463">
        <v>0</v>
      </c>
    </row>
    <row r="10727" spans="1:4">
      <c r="A10727" s="462">
        <v>105726</v>
      </c>
      <c r="B10727" s="276" t="s">
        <v>10614</v>
      </c>
      <c r="C10727" s="462" t="s">
        <v>27</v>
      </c>
      <c r="D10727" s="463">
        <v>0</v>
      </c>
    </row>
    <row r="10728" spans="1:4">
      <c r="A10728" s="462">
        <v>105727</v>
      </c>
      <c r="B10728" s="276" t="s">
        <v>10615</v>
      </c>
      <c r="C10728" s="462" t="s">
        <v>27</v>
      </c>
      <c r="D10728" s="463">
        <v>0</v>
      </c>
    </row>
    <row r="10729" spans="1:4">
      <c r="A10729" s="462">
        <v>105728</v>
      </c>
      <c r="B10729" s="276" t="s">
        <v>10616</v>
      </c>
      <c r="C10729" s="462" t="s">
        <v>27</v>
      </c>
      <c r="D10729" s="463">
        <v>0</v>
      </c>
    </row>
    <row r="10730" spans="1:4">
      <c r="A10730" s="462">
        <v>105729</v>
      </c>
      <c r="B10730" s="276" t="s">
        <v>10617</v>
      </c>
      <c r="C10730" s="462" t="s">
        <v>27</v>
      </c>
      <c r="D10730" s="463">
        <v>0</v>
      </c>
    </row>
    <row r="10731" spans="1:4">
      <c r="A10731" s="462">
        <v>105730</v>
      </c>
      <c r="B10731" s="276" t="s">
        <v>10618</v>
      </c>
      <c r="C10731" s="462" t="s">
        <v>27</v>
      </c>
      <c r="D10731" s="463">
        <v>0</v>
      </c>
    </row>
    <row r="10732" spans="1:4">
      <c r="A10732" s="462">
        <v>105731</v>
      </c>
      <c r="B10732" s="276" t="s">
        <v>10619</v>
      </c>
      <c r="C10732" s="462" t="s">
        <v>30</v>
      </c>
      <c r="D10732" s="463">
        <v>6360</v>
      </c>
    </row>
    <row r="10733" spans="1:4">
      <c r="A10733" s="462">
        <v>105732</v>
      </c>
      <c r="B10733" s="276" t="s">
        <v>10620</v>
      </c>
      <c r="C10733" s="462" t="s">
        <v>27</v>
      </c>
      <c r="D10733" s="463">
        <v>0</v>
      </c>
    </row>
    <row r="10734" spans="1:4">
      <c r="A10734" s="462">
        <v>105733</v>
      </c>
      <c r="B10734" s="276" t="s">
        <v>10621</v>
      </c>
      <c r="C10734" s="462" t="s">
        <v>253</v>
      </c>
      <c r="D10734" s="463">
        <v>0</v>
      </c>
    </row>
    <row r="10735" spans="1:4">
      <c r="A10735" s="462">
        <v>105734</v>
      </c>
      <c r="B10735" s="276" t="s">
        <v>10622</v>
      </c>
      <c r="C10735" s="462" t="s">
        <v>27</v>
      </c>
      <c r="D10735" s="463">
        <v>0</v>
      </c>
    </row>
    <row r="10736" spans="1:4">
      <c r="A10736" s="462">
        <v>105735</v>
      </c>
      <c r="B10736" s="276" t="s">
        <v>10623</v>
      </c>
      <c r="C10736" s="462" t="s">
        <v>27</v>
      </c>
      <c r="D10736" s="463">
        <v>0</v>
      </c>
    </row>
    <row r="10737" spans="1:4">
      <c r="A10737" s="462">
        <v>105736</v>
      </c>
      <c r="B10737" s="276" t="s">
        <v>10624</v>
      </c>
      <c r="C10737" s="462" t="s">
        <v>27</v>
      </c>
      <c r="D10737" s="463">
        <v>0</v>
      </c>
    </row>
    <row r="10738" spans="1:4">
      <c r="A10738" s="462">
        <v>105737</v>
      </c>
      <c r="B10738" s="276" t="s">
        <v>10625</v>
      </c>
      <c r="C10738" s="462" t="s">
        <v>27</v>
      </c>
      <c r="D10738" s="463">
        <v>0</v>
      </c>
    </row>
    <row r="10739" spans="1:4">
      <c r="A10739" s="462">
        <v>105738</v>
      </c>
      <c r="B10739" s="276" t="s">
        <v>10626</v>
      </c>
      <c r="C10739" s="462" t="s">
        <v>27</v>
      </c>
      <c r="D10739" s="463">
        <v>0</v>
      </c>
    </row>
    <row r="10740" spans="1:4">
      <c r="A10740" s="462">
        <v>105739</v>
      </c>
      <c r="B10740" s="276" t="s">
        <v>10627</v>
      </c>
      <c r="C10740" s="462" t="s">
        <v>27</v>
      </c>
      <c r="D10740" s="463">
        <v>0</v>
      </c>
    </row>
    <row r="10741" spans="1:4">
      <c r="A10741" s="462">
        <v>105740</v>
      </c>
      <c r="B10741" s="276" t="s">
        <v>10628</v>
      </c>
      <c r="C10741" s="462" t="s">
        <v>27</v>
      </c>
      <c r="D10741" s="463">
        <v>192001</v>
      </c>
    </row>
    <row r="10742" spans="1:4">
      <c r="A10742" s="462">
        <v>105741</v>
      </c>
      <c r="B10742" s="276" t="s">
        <v>10629</v>
      </c>
      <c r="C10742" s="462" t="s">
        <v>27</v>
      </c>
      <c r="D10742" s="463">
        <v>0</v>
      </c>
    </row>
    <row r="10743" spans="1:4">
      <c r="A10743" s="462">
        <v>105743</v>
      </c>
      <c r="B10743" s="276" t="s">
        <v>10630</v>
      </c>
      <c r="C10743" s="462" t="s">
        <v>30</v>
      </c>
      <c r="D10743" s="463">
        <v>27570</v>
      </c>
    </row>
    <row r="10744" spans="1:4">
      <c r="A10744" s="462">
        <v>105744</v>
      </c>
      <c r="B10744" s="276" t="s">
        <v>10631</v>
      </c>
      <c r="C10744" s="462" t="s">
        <v>27</v>
      </c>
      <c r="D10744" s="463">
        <v>0</v>
      </c>
    </row>
    <row r="10745" spans="1:4">
      <c r="A10745" s="462">
        <v>105745</v>
      </c>
      <c r="B10745" s="276" t="s">
        <v>10632</v>
      </c>
      <c r="C10745" s="462" t="s">
        <v>27</v>
      </c>
      <c r="D10745" s="463">
        <v>0</v>
      </c>
    </row>
    <row r="10746" spans="1:4">
      <c r="A10746" s="462">
        <v>105746</v>
      </c>
      <c r="B10746" s="276" t="s">
        <v>10633</v>
      </c>
      <c r="C10746" s="462" t="s">
        <v>27</v>
      </c>
      <c r="D10746" s="463">
        <v>0</v>
      </c>
    </row>
    <row r="10747" spans="1:4">
      <c r="A10747" s="462">
        <v>105747</v>
      </c>
      <c r="B10747" s="276" t="s">
        <v>10634</v>
      </c>
      <c r="C10747" s="462" t="s">
        <v>27</v>
      </c>
      <c r="D10747" s="463">
        <v>0</v>
      </c>
    </row>
    <row r="10748" spans="1:4">
      <c r="A10748" s="462">
        <v>105748</v>
      </c>
      <c r="B10748" s="276" t="s">
        <v>10635</v>
      </c>
      <c r="C10748" s="462" t="s">
        <v>27</v>
      </c>
      <c r="D10748" s="463">
        <v>0</v>
      </c>
    </row>
    <row r="10749" spans="1:4">
      <c r="A10749" s="462">
        <v>105749</v>
      </c>
      <c r="B10749" s="276" t="s">
        <v>10636</v>
      </c>
      <c r="C10749" s="462" t="s">
        <v>27</v>
      </c>
      <c r="D10749" s="463">
        <v>0</v>
      </c>
    </row>
    <row r="10750" spans="1:4">
      <c r="A10750" s="462">
        <v>105750</v>
      </c>
      <c r="B10750" s="276" t="s">
        <v>10637</v>
      </c>
      <c r="C10750" s="462" t="s">
        <v>27</v>
      </c>
      <c r="D10750" s="463">
        <v>0</v>
      </c>
    </row>
    <row r="10751" spans="1:4">
      <c r="A10751" s="462">
        <v>105751</v>
      </c>
      <c r="B10751" s="276" t="s">
        <v>10638</v>
      </c>
      <c r="C10751" s="462" t="s">
        <v>27</v>
      </c>
      <c r="D10751" s="463">
        <v>0</v>
      </c>
    </row>
    <row r="10752" spans="1:4">
      <c r="A10752" s="462">
        <v>105752</v>
      </c>
      <c r="B10752" s="276" t="s">
        <v>10639</v>
      </c>
      <c r="C10752" s="462" t="s">
        <v>27</v>
      </c>
      <c r="D10752" s="463">
        <v>0</v>
      </c>
    </row>
    <row r="10753" spans="1:4">
      <c r="A10753" s="462">
        <v>105753</v>
      </c>
      <c r="B10753" s="276" t="s">
        <v>10640</v>
      </c>
      <c r="C10753" s="462" t="s">
        <v>30</v>
      </c>
      <c r="D10753" s="463">
        <v>0</v>
      </c>
    </row>
    <row r="10754" spans="1:4">
      <c r="A10754" s="462">
        <v>105754</v>
      </c>
      <c r="B10754" s="276" t="s">
        <v>10641</v>
      </c>
      <c r="C10754" s="462" t="s">
        <v>27</v>
      </c>
      <c r="D10754" s="463">
        <v>0</v>
      </c>
    </row>
    <row r="10755" spans="1:4">
      <c r="A10755" s="462">
        <v>105755</v>
      </c>
      <c r="B10755" s="276" t="s">
        <v>10642</v>
      </c>
      <c r="C10755" s="462" t="s">
        <v>27</v>
      </c>
      <c r="D10755" s="463">
        <v>0</v>
      </c>
    </row>
    <row r="10756" spans="1:4">
      <c r="A10756" s="462">
        <v>105757</v>
      </c>
      <c r="B10756" s="276" t="s">
        <v>10643</v>
      </c>
      <c r="C10756" s="462" t="s">
        <v>44</v>
      </c>
      <c r="D10756" s="463">
        <v>7734</v>
      </c>
    </row>
    <row r="10757" spans="1:4">
      <c r="A10757" s="462">
        <v>105758</v>
      </c>
      <c r="B10757" s="276" t="s">
        <v>10644</v>
      </c>
      <c r="C10757" s="462" t="s">
        <v>27</v>
      </c>
      <c r="D10757" s="463">
        <v>17855.98</v>
      </c>
    </row>
    <row r="10758" spans="1:4">
      <c r="A10758" s="462">
        <v>105759</v>
      </c>
      <c r="B10758" s="276" t="s">
        <v>10645</v>
      </c>
      <c r="C10758" s="462" t="s">
        <v>44</v>
      </c>
      <c r="D10758" s="463">
        <v>4796</v>
      </c>
    </row>
    <row r="10759" spans="1:4">
      <c r="A10759" s="462">
        <v>105760</v>
      </c>
      <c r="B10759" s="276" t="s">
        <v>10646</v>
      </c>
      <c r="C10759" s="462" t="s">
        <v>44</v>
      </c>
      <c r="D10759" s="463">
        <v>3155</v>
      </c>
    </row>
    <row r="10760" spans="1:4">
      <c r="A10760" s="462">
        <v>105761</v>
      </c>
      <c r="B10760" s="276" t="s">
        <v>10647</v>
      </c>
      <c r="C10760" s="462" t="s">
        <v>27</v>
      </c>
      <c r="D10760" s="463">
        <v>4675457</v>
      </c>
    </row>
    <row r="10761" spans="1:4">
      <c r="A10761" s="462">
        <v>105762</v>
      </c>
      <c r="B10761" s="276" t="s">
        <v>10648</v>
      </c>
      <c r="C10761" s="462" t="s">
        <v>27</v>
      </c>
      <c r="D10761" s="463">
        <v>6442292</v>
      </c>
    </row>
    <row r="10762" spans="1:4">
      <c r="A10762" s="462">
        <v>105763</v>
      </c>
      <c r="B10762" s="276" t="s">
        <v>10649</v>
      </c>
      <c r="C10762" s="462" t="s">
        <v>27</v>
      </c>
      <c r="D10762" s="463">
        <v>3417930</v>
      </c>
    </row>
    <row r="10763" spans="1:4">
      <c r="A10763" s="462">
        <v>105764</v>
      </c>
      <c r="B10763" s="276" t="s">
        <v>10650</v>
      </c>
      <c r="C10763" s="462" t="s">
        <v>27</v>
      </c>
      <c r="D10763" s="463">
        <v>2287585</v>
      </c>
    </row>
    <row r="10764" spans="1:4">
      <c r="A10764" s="462">
        <v>105765</v>
      </c>
      <c r="B10764" s="276" t="s">
        <v>10651</v>
      </c>
      <c r="C10764" s="462" t="s">
        <v>27</v>
      </c>
      <c r="D10764" s="463">
        <v>2883380</v>
      </c>
    </row>
    <row r="10765" spans="1:4">
      <c r="A10765" s="462">
        <v>105766</v>
      </c>
      <c r="B10765" s="276" t="s">
        <v>10652</v>
      </c>
      <c r="C10765" s="462" t="s">
        <v>27</v>
      </c>
      <c r="D10765" s="463">
        <v>21146834</v>
      </c>
    </row>
    <row r="10766" spans="1:4">
      <c r="A10766" s="462">
        <v>105767</v>
      </c>
      <c r="B10766" s="276" t="s">
        <v>10653</v>
      </c>
      <c r="C10766" s="462" t="s">
        <v>27</v>
      </c>
      <c r="D10766" s="463">
        <v>7180311</v>
      </c>
    </row>
    <row r="10767" spans="1:4">
      <c r="A10767" s="462">
        <v>105768</v>
      </c>
      <c r="B10767" s="276" t="s">
        <v>10654</v>
      </c>
      <c r="C10767" s="462" t="s">
        <v>27</v>
      </c>
      <c r="D10767" s="463">
        <v>6442292</v>
      </c>
    </row>
    <row r="10768" spans="1:4">
      <c r="A10768" s="462">
        <v>105769</v>
      </c>
      <c r="B10768" s="276" t="s">
        <v>10655</v>
      </c>
      <c r="C10768" s="462" t="s">
        <v>27</v>
      </c>
      <c r="D10768" s="463">
        <v>9536590</v>
      </c>
    </row>
    <row r="10769" spans="1:4">
      <c r="A10769" s="462">
        <v>105770</v>
      </c>
      <c r="B10769" s="276" t="s">
        <v>10656</v>
      </c>
      <c r="C10769" s="462" t="s">
        <v>27</v>
      </c>
      <c r="D10769" s="463">
        <v>14258470</v>
      </c>
    </row>
    <row r="10770" spans="1:4">
      <c r="A10770" s="462">
        <v>105771</v>
      </c>
      <c r="B10770" s="276" t="s">
        <v>10657</v>
      </c>
      <c r="C10770" s="462" t="s">
        <v>27</v>
      </c>
      <c r="D10770" s="463">
        <v>12654693</v>
      </c>
    </row>
    <row r="10771" spans="1:4">
      <c r="A10771" s="462">
        <v>105772</v>
      </c>
      <c r="B10771" s="276" t="s">
        <v>10658</v>
      </c>
      <c r="C10771" s="462" t="s">
        <v>27</v>
      </c>
      <c r="D10771" s="463">
        <v>4747629</v>
      </c>
    </row>
    <row r="10772" spans="1:4">
      <c r="A10772" s="462">
        <v>105773</v>
      </c>
      <c r="B10772" s="276" t="s">
        <v>10659</v>
      </c>
      <c r="C10772" s="462" t="s">
        <v>27</v>
      </c>
      <c r="D10772" s="463">
        <v>4725240</v>
      </c>
    </row>
    <row r="10773" spans="1:4">
      <c r="A10773" s="462">
        <v>105775</v>
      </c>
      <c r="B10773" s="276" t="s">
        <v>10660</v>
      </c>
      <c r="C10773" s="462" t="s">
        <v>1934</v>
      </c>
      <c r="D10773" s="463">
        <v>565834</v>
      </c>
    </row>
    <row r="10774" spans="1:4">
      <c r="A10774" s="462">
        <v>105776</v>
      </c>
      <c r="B10774" s="276" t="s">
        <v>10661</v>
      </c>
      <c r="C10774" s="462" t="s">
        <v>30</v>
      </c>
      <c r="D10774" s="463">
        <v>23598</v>
      </c>
    </row>
    <row r="10775" spans="1:4">
      <c r="A10775" s="462">
        <v>105777</v>
      </c>
      <c r="B10775" s="276" t="s">
        <v>10662</v>
      </c>
      <c r="C10775" s="462" t="s">
        <v>30</v>
      </c>
      <c r="D10775" s="463">
        <v>120</v>
      </c>
    </row>
    <row r="10776" spans="1:4">
      <c r="A10776" s="462">
        <v>105778</v>
      </c>
      <c r="B10776" s="276" t="s">
        <v>10663</v>
      </c>
      <c r="C10776" s="462" t="s">
        <v>27</v>
      </c>
      <c r="D10776" s="463">
        <v>0</v>
      </c>
    </row>
    <row r="10777" spans="1:4">
      <c r="A10777" s="462">
        <v>105779</v>
      </c>
      <c r="B10777" s="276" t="s">
        <v>10664</v>
      </c>
      <c r="C10777" s="462" t="s">
        <v>32</v>
      </c>
      <c r="D10777" s="463">
        <v>4512</v>
      </c>
    </row>
    <row r="10778" spans="1:4">
      <c r="A10778" s="462">
        <v>105781</v>
      </c>
      <c r="B10778" s="276" t="s">
        <v>10665</v>
      </c>
      <c r="C10778" s="462" t="s">
        <v>32</v>
      </c>
      <c r="D10778" s="463">
        <v>330.34</v>
      </c>
    </row>
    <row r="10779" spans="1:4">
      <c r="A10779" s="462">
        <v>105782</v>
      </c>
      <c r="B10779" s="276" t="s">
        <v>4512</v>
      </c>
      <c r="C10779" s="462" t="s">
        <v>89</v>
      </c>
      <c r="D10779" s="463">
        <v>209292</v>
      </c>
    </row>
    <row r="10780" spans="1:4">
      <c r="A10780" s="462">
        <v>105783</v>
      </c>
      <c r="B10780" s="276" t="s">
        <v>10666</v>
      </c>
      <c r="C10780" s="462" t="s">
        <v>27</v>
      </c>
      <c r="D10780" s="463">
        <v>0</v>
      </c>
    </row>
    <row r="10781" spans="1:4">
      <c r="A10781" s="462">
        <v>105784</v>
      </c>
      <c r="B10781" s="276" t="s">
        <v>10667</v>
      </c>
      <c r="C10781" s="462" t="s">
        <v>148</v>
      </c>
      <c r="D10781" s="463">
        <v>0</v>
      </c>
    </row>
    <row r="10782" spans="1:4">
      <c r="A10782" s="462">
        <v>105785</v>
      </c>
      <c r="B10782" s="276" t="s">
        <v>10668</v>
      </c>
      <c r="C10782" s="462" t="s">
        <v>148</v>
      </c>
      <c r="D10782" s="463">
        <v>834730</v>
      </c>
    </row>
    <row r="10783" spans="1:4">
      <c r="A10783" s="462">
        <v>105786</v>
      </c>
      <c r="B10783" s="276" t="s">
        <v>10669</v>
      </c>
      <c r="C10783" s="462" t="s">
        <v>27</v>
      </c>
      <c r="D10783" s="463">
        <v>0</v>
      </c>
    </row>
    <row r="10784" spans="1:4">
      <c r="A10784" s="462">
        <v>105787</v>
      </c>
      <c r="B10784" s="276" t="s">
        <v>10670</v>
      </c>
      <c r="C10784" s="462" t="s">
        <v>27</v>
      </c>
      <c r="D10784" s="463">
        <v>1923025</v>
      </c>
    </row>
    <row r="10785" spans="1:4">
      <c r="A10785" s="462">
        <v>105789</v>
      </c>
      <c r="B10785" s="276" t="s">
        <v>10671</v>
      </c>
      <c r="C10785" s="462" t="s">
        <v>27</v>
      </c>
      <c r="D10785" s="463">
        <v>336329</v>
      </c>
    </row>
    <row r="10786" spans="1:4">
      <c r="A10786" s="462">
        <v>105790</v>
      </c>
      <c r="B10786" s="276" t="s">
        <v>10672</v>
      </c>
      <c r="C10786" s="462" t="s">
        <v>30</v>
      </c>
      <c r="D10786" s="463">
        <v>94024.01</v>
      </c>
    </row>
    <row r="10787" spans="1:4">
      <c r="A10787" s="462">
        <v>105791</v>
      </c>
      <c r="B10787" s="276" t="s">
        <v>10673</v>
      </c>
      <c r="C10787" s="462" t="s">
        <v>27</v>
      </c>
      <c r="D10787" s="463">
        <v>856746</v>
      </c>
    </row>
    <row r="10788" spans="1:4">
      <c r="A10788" s="462">
        <v>105792</v>
      </c>
      <c r="B10788" s="276" t="s">
        <v>10674</v>
      </c>
      <c r="C10788" s="462" t="s">
        <v>27</v>
      </c>
      <c r="D10788" s="463">
        <v>10769</v>
      </c>
    </row>
    <row r="10789" spans="1:4">
      <c r="A10789" s="462">
        <v>105793</v>
      </c>
      <c r="B10789" s="276" t="s">
        <v>10675</v>
      </c>
      <c r="C10789" s="462" t="s">
        <v>30</v>
      </c>
      <c r="D10789" s="463">
        <v>90937.97</v>
      </c>
    </row>
    <row r="10790" spans="1:4">
      <c r="A10790" s="462">
        <v>105794</v>
      </c>
      <c r="B10790" s="276" t="s">
        <v>10676</v>
      </c>
      <c r="C10790" s="462" t="s">
        <v>27</v>
      </c>
      <c r="D10790" s="463">
        <v>0</v>
      </c>
    </row>
    <row r="10791" spans="1:4">
      <c r="A10791" s="462">
        <v>105795</v>
      </c>
      <c r="B10791" s="276" t="s">
        <v>10677</v>
      </c>
      <c r="C10791" s="462" t="s">
        <v>27</v>
      </c>
      <c r="D10791" s="463">
        <v>1189280</v>
      </c>
    </row>
    <row r="10792" spans="1:4">
      <c r="A10792" s="462">
        <v>105796</v>
      </c>
      <c r="B10792" s="276" t="s">
        <v>10678</v>
      </c>
      <c r="C10792" s="462" t="s">
        <v>44</v>
      </c>
      <c r="D10792" s="463">
        <v>37485</v>
      </c>
    </row>
    <row r="10793" spans="1:4">
      <c r="A10793" s="462">
        <v>105798</v>
      </c>
      <c r="B10793" s="276" t="s">
        <v>10679</v>
      </c>
      <c r="C10793" s="462" t="s">
        <v>998</v>
      </c>
      <c r="D10793" s="463">
        <v>2976772.01</v>
      </c>
    </row>
    <row r="10794" spans="1:4">
      <c r="A10794" s="462">
        <v>105799</v>
      </c>
      <c r="B10794" s="276" t="s">
        <v>10680</v>
      </c>
      <c r="C10794" s="462" t="s">
        <v>998</v>
      </c>
      <c r="D10794" s="463">
        <v>4810316</v>
      </c>
    </row>
    <row r="10795" spans="1:4">
      <c r="A10795" s="462">
        <v>105800</v>
      </c>
      <c r="B10795" s="276" t="s">
        <v>10681</v>
      </c>
      <c r="C10795" s="462" t="s">
        <v>27</v>
      </c>
      <c r="D10795" s="463">
        <v>0</v>
      </c>
    </row>
    <row r="10796" spans="1:4">
      <c r="A10796" s="462">
        <v>105801</v>
      </c>
      <c r="B10796" s="276" t="s">
        <v>10682</v>
      </c>
      <c r="C10796" s="462" t="s">
        <v>27</v>
      </c>
      <c r="D10796" s="463">
        <v>0</v>
      </c>
    </row>
    <row r="10797" spans="1:4">
      <c r="A10797" s="462">
        <v>105802</v>
      </c>
      <c r="B10797" s="276" t="s">
        <v>10683</v>
      </c>
      <c r="C10797" s="462" t="s">
        <v>27</v>
      </c>
      <c r="D10797" s="463">
        <v>0</v>
      </c>
    </row>
    <row r="10798" spans="1:4">
      <c r="A10798" s="462">
        <v>105804</v>
      </c>
      <c r="B10798" s="276" t="s">
        <v>10684</v>
      </c>
      <c r="C10798" s="462" t="s">
        <v>27</v>
      </c>
      <c r="D10798" s="463">
        <v>110080646</v>
      </c>
    </row>
    <row r="10799" spans="1:4">
      <c r="A10799" s="462">
        <v>105805</v>
      </c>
      <c r="B10799" s="276" t="s">
        <v>10685</v>
      </c>
      <c r="C10799" s="462" t="s">
        <v>27</v>
      </c>
      <c r="D10799" s="463">
        <v>16486801</v>
      </c>
    </row>
    <row r="10800" spans="1:4">
      <c r="A10800" s="462">
        <v>105806</v>
      </c>
      <c r="B10800" s="276" t="s">
        <v>10686</v>
      </c>
      <c r="C10800" s="462" t="s">
        <v>27</v>
      </c>
      <c r="D10800" s="463">
        <v>16649118</v>
      </c>
    </row>
    <row r="10801" spans="1:4">
      <c r="A10801" s="462">
        <v>105807</v>
      </c>
      <c r="B10801" s="276" t="s">
        <v>10687</v>
      </c>
      <c r="C10801" s="462" t="s">
        <v>27</v>
      </c>
      <c r="D10801" s="463">
        <v>0</v>
      </c>
    </row>
    <row r="10802" spans="1:4">
      <c r="A10802" s="462">
        <v>105814</v>
      </c>
      <c r="B10802" s="276" t="s">
        <v>10688</v>
      </c>
      <c r="C10802" s="462" t="s">
        <v>27</v>
      </c>
      <c r="D10802" s="463">
        <v>82470458</v>
      </c>
    </row>
    <row r="10803" spans="1:4">
      <c r="A10803" s="462">
        <v>105815</v>
      </c>
      <c r="B10803" s="276" t="s">
        <v>10689</v>
      </c>
      <c r="C10803" s="462" t="s">
        <v>27</v>
      </c>
      <c r="D10803" s="463">
        <v>14469428</v>
      </c>
    </row>
    <row r="10804" spans="1:4">
      <c r="A10804" s="462">
        <v>105816</v>
      </c>
      <c r="B10804" s="276" t="s">
        <v>10690</v>
      </c>
      <c r="C10804" s="462" t="s">
        <v>27</v>
      </c>
      <c r="D10804" s="463">
        <v>0</v>
      </c>
    </row>
    <row r="10805" spans="1:4">
      <c r="A10805" s="462">
        <v>105817</v>
      </c>
      <c r="B10805" s="276" t="s">
        <v>10691</v>
      </c>
      <c r="C10805" s="462" t="s">
        <v>30</v>
      </c>
      <c r="D10805" s="463">
        <v>6519</v>
      </c>
    </row>
    <row r="10806" spans="1:4">
      <c r="A10806" s="462">
        <v>105818</v>
      </c>
      <c r="B10806" s="276" t="s">
        <v>10692</v>
      </c>
      <c r="C10806" s="462" t="s">
        <v>998</v>
      </c>
      <c r="D10806" s="463">
        <v>4725381</v>
      </c>
    </row>
    <row r="10807" spans="1:4">
      <c r="A10807" s="462">
        <v>105819</v>
      </c>
      <c r="B10807" s="276" t="s">
        <v>10693</v>
      </c>
      <c r="C10807" s="462" t="s">
        <v>27</v>
      </c>
      <c r="D10807" s="463">
        <v>648049</v>
      </c>
    </row>
    <row r="10808" spans="1:4">
      <c r="A10808" s="462">
        <v>105820</v>
      </c>
      <c r="B10808" s="276" t="s">
        <v>10694</v>
      </c>
      <c r="C10808" s="462" t="s">
        <v>44</v>
      </c>
      <c r="D10808" s="463">
        <v>136963.79</v>
      </c>
    </row>
    <row r="10809" spans="1:4">
      <c r="A10809" s="462">
        <v>105821</v>
      </c>
      <c r="B10809" s="276" t="s">
        <v>10695</v>
      </c>
      <c r="C10809" s="462" t="s">
        <v>27</v>
      </c>
      <c r="D10809" s="463">
        <v>71761</v>
      </c>
    </row>
    <row r="10810" spans="1:4">
      <c r="A10810" s="462">
        <v>105822</v>
      </c>
      <c r="B10810" s="276" t="s">
        <v>10696</v>
      </c>
      <c r="C10810" s="462" t="s">
        <v>27</v>
      </c>
      <c r="D10810" s="463">
        <v>1181465</v>
      </c>
    </row>
    <row r="10811" spans="1:4">
      <c r="A10811" s="462">
        <v>105823</v>
      </c>
      <c r="B10811" s="276" t="s">
        <v>10697</v>
      </c>
      <c r="C10811" s="462" t="s">
        <v>27</v>
      </c>
      <c r="D10811" s="463">
        <v>0</v>
      </c>
    </row>
    <row r="10812" spans="1:4">
      <c r="A10812" s="462">
        <v>105824</v>
      </c>
      <c r="B10812" s="276" t="s">
        <v>10698</v>
      </c>
      <c r="C10812" s="462" t="s">
        <v>27</v>
      </c>
      <c r="D10812" s="463">
        <v>176387465.99000001</v>
      </c>
    </row>
    <row r="10813" spans="1:4">
      <c r="A10813" s="462">
        <v>105825</v>
      </c>
      <c r="B10813" s="276" t="s">
        <v>10699</v>
      </c>
      <c r="C10813" s="462" t="s">
        <v>27</v>
      </c>
      <c r="D10813" s="463">
        <v>85855751</v>
      </c>
    </row>
    <row r="10814" spans="1:4">
      <c r="A10814" s="462">
        <v>105828</v>
      </c>
      <c r="B10814" s="276" t="s">
        <v>10700</v>
      </c>
      <c r="C10814" s="462" t="s">
        <v>83</v>
      </c>
      <c r="D10814" s="463">
        <v>0</v>
      </c>
    </row>
    <row r="10815" spans="1:4">
      <c r="A10815" s="462">
        <v>105829</v>
      </c>
      <c r="B10815" s="276" t="s">
        <v>10701</v>
      </c>
      <c r="C10815" s="462" t="s">
        <v>30</v>
      </c>
      <c r="D10815" s="463">
        <v>0</v>
      </c>
    </row>
    <row r="10816" spans="1:4">
      <c r="A10816" s="462">
        <v>105830</v>
      </c>
      <c r="B10816" s="276" t="s">
        <v>10702</v>
      </c>
      <c r="C10816" s="462" t="s">
        <v>30</v>
      </c>
      <c r="D10816" s="463">
        <v>0</v>
      </c>
    </row>
    <row r="10817" spans="1:4">
      <c r="A10817" s="462">
        <v>105832</v>
      </c>
      <c r="B10817" s="276" t="s">
        <v>10703</v>
      </c>
      <c r="C10817" s="462" t="s">
        <v>27</v>
      </c>
      <c r="D10817" s="463">
        <v>0</v>
      </c>
    </row>
    <row r="10818" spans="1:4">
      <c r="A10818" s="462">
        <v>105833</v>
      </c>
      <c r="B10818" s="276" t="s">
        <v>10704</v>
      </c>
      <c r="C10818" s="462" t="s">
        <v>27</v>
      </c>
      <c r="D10818" s="463">
        <v>0</v>
      </c>
    </row>
    <row r="10819" spans="1:4">
      <c r="A10819" s="462">
        <v>105835</v>
      </c>
      <c r="B10819" s="276" t="s">
        <v>10705</v>
      </c>
      <c r="C10819" s="462" t="s">
        <v>89</v>
      </c>
      <c r="D10819" s="463">
        <v>0</v>
      </c>
    </row>
    <row r="10820" spans="1:4">
      <c r="A10820" s="462">
        <v>105836</v>
      </c>
      <c r="B10820" s="276" t="s">
        <v>10706</v>
      </c>
      <c r="C10820" s="462" t="s">
        <v>148</v>
      </c>
      <c r="D10820" s="463">
        <v>0</v>
      </c>
    </row>
    <row r="10821" spans="1:4">
      <c r="A10821" s="462">
        <v>105837</v>
      </c>
      <c r="B10821" s="276" t="s">
        <v>10707</v>
      </c>
      <c r="C10821" s="462" t="s">
        <v>27</v>
      </c>
      <c r="D10821" s="463">
        <v>21</v>
      </c>
    </row>
    <row r="10822" spans="1:4">
      <c r="A10822" s="462">
        <v>105838</v>
      </c>
      <c r="B10822" s="276" t="s">
        <v>10708</v>
      </c>
      <c r="C10822" s="462" t="s">
        <v>27</v>
      </c>
      <c r="D10822" s="463">
        <v>0</v>
      </c>
    </row>
    <row r="10823" spans="1:4">
      <c r="A10823" s="462">
        <v>105839</v>
      </c>
      <c r="B10823" s="276" t="s">
        <v>10709</v>
      </c>
      <c r="C10823" s="462" t="s">
        <v>27</v>
      </c>
      <c r="D10823" s="463">
        <v>0</v>
      </c>
    </row>
    <row r="10824" spans="1:4">
      <c r="A10824" s="462">
        <v>105840</v>
      </c>
      <c r="B10824" s="276" t="s">
        <v>10710</v>
      </c>
      <c r="C10824" s="462" t="s">
        <v>148</v>
      </c>
      <c r="D10824" s="463">
        <v>14989</v>
      </c>
    </row>
    <row r="10825" spans="1:4">
      <c r="A10825" s="462">
        <v>105842</v>
      </c>
      <c r="B10825" s="276" t="s">
        <v>10711</v>
      </c>
      <c r="C10825" s="462" t="s">
        <v>27</v>
      </c>
      <c r="D10825" s="463">
        <v>23916.62</v>
      </c>
    </row>
    <row r="10826" spans="1:4">
      <c r="A10826" s="462">
        <v>105843</v>
      </c>
      <c r="B10826" s="276" t="s">
        <v>10712</v>
      </c>
      <c r="C10826" s="462" t="s">
        <v>30</v>
      </c>
      <c r="D10826" s="463">
        <v>0</v>
      </c>
    </row>
    <row r="10827" spans="1:4">
      <c r="A10827" s="462">
        <v>105844</v>
      </c>
      <c r="B10827" s="276" t="s">
        <v>10713</v>
      </c>
      <c r="C10827" s="462" t="s">
        <v>30</v>
      </c>
      <c r="D10827" s="463">
        <v>0</v>
      </c>
    </row>
    <row r="10828" spans="1:4">
      <c r="A10828" s="462">
        <v>105845</v>
      </c>
      <c r="B10828" s="276" t="s">
        <v>10714</v>
      </c>
      <c r="C10828" s="462" t="s">
        <v>30</v>
      </c>
      <c r="D10828" s="463">
        <v>0</v>
      </c>
    </row>
    <row r="10829" spans="1:4">
      <c r="A10829" s="462">
        <v>105846</v>
      </c>
      <c r="B10829" s="276" t="s">
        <v>10715</v>
      </c>
      <c r="C10829" s="462" t="s">
        <v>27</v>
      </c>
      <c r="D10829" s="463">
        <v>3031</v>
      </c>
    </row>
    <row r="10830" spans="1:4">
      <c r="A10830" s="462">
        <v>105847</v>
      </c>
      <c r="B10830" s="276" t="s">
        <v>10716</v>
      </c>
      <c r="C10830" s="462" t="s">
        <v>30</v>
      </c>
      <c r="D10830" s="463">
        <v>4004</v>
      </c>
    </row>
    <row r="10831" spans="1:4">
      <c r="A10831" s="462">
        <v>105848</v>
      </c>
      <c r="B10831" s="276" t="s">
        <v>10717</v>
      </c>
      <c r="C10831" s="462" t="s">
        <v>30</v>
      </c>
      <c r="D10831" s="463">
        <v>0</v>
      </c>
    </row>
    <row r="10832" spans="1:4">
      <c r="A10832" s="462">
        <v>105849</v>
      </c>
      <c r="B10832" s="276" t="s">
        <v>10718</v>
      </c>
      <c r="C10832" s="462" t="s">
        <v>30</v>
      </c>
      <c r="D10832" s="463">
        <v>0</v>
      </c>
    </row>
    <row r="10833" spans="1:4">
      <c r="A10833" s="462">
        <v>105850</v>
      </c>
      <c r="B10833" s="276" t="s">
        <v>10719</v>
      </c>
      <c r="C10833" s="462" t="s">
        <v>32</v>
      </c>
      <c r="D10833" s="463">
        <v>23731</v>
      </c>
    </row>
    <row r="10834" spans="1:4">
      <c r="A10834" s="462">
        <v>105851</v>
      </c>
      <c r="B10834" s="276" t="s">
        <v>10720</v>
      </c>
      <c r="C10834" s="462" t="s">
        <v>27</v>
      </c>
      <c r="D10834" s="463">
        <v>70</v>
      </c>
    </row>
    <row r="10835" spans="1:4">
      <c r="A10835" s="462">
        <v>105852</v>
      </c>
      <c r="B10835" s="276" t="s">
        <v>10721</v>
      </c>
      <c r="C10835" s="462" t="s">
        <v>30</v>
      </c>
      <c r="D10835" s="463">
        <v>0</v>
      </c>
    </row>
    <row r="10836" spans="1:4">
      <c r="A10836" s="462">
        <v>105853</v>
      </c>
      <c r="B10836" s="276" t="s">
        <v>10722</v>
      </c>
      <c r="C10836" s="462" t="s">
        <v>27</v>
      </c>
      <c r="D10836" s="463">
        <v>25465</v>
      </c>
    </row>
    <row r="10837" spans="1:4">
      <c r="A10837" s="462">
        <v>105854</v>
      </c>
      <c r="B10837" s="276" t="s">
        <v>10723</v>
      </c>
      <c r="C10837" s="462" t="s">
        <v>27</v>
      </c>
      <c r="D10837" s="463">
        <v>249</v>
      </c>
    </row>
    <row r="10838" spans="1:4">
      <c r="A10838" s="462">
        <v>105855</v>
      </c>
      <c r="B10838" s="276" t="s">
        <v>10724</v>
      </c>
      <c r="C10838" s="462" t="s">
        <v>27</v>
      </c>
      <c r="D10838" s="463">
        <v>0</v>
      </c>
    </row>
    <row r="10839" spans="1:4">
      <c r="A10839" s="462">
        <v>105856</v>
      </c>
      <c r="B10839" s="276" t="s">
        <v>10725</v>
      </c>
      <c r="C10839" s="462" t="s">
        <v>27</v>
      </c>
      <c r="D10839" s="463">
        <v>0</v>
      </c>
    </row>
    <row r="10840" spans="1:4">
      <c r="A10840" s="462">
        <v>105857</v>
      </c>
      <c r="B10840" s="276" t="s">
        <v>10726</v>
      </c>
      <c r="C10840" s="462" t="s">
        <v>27</v>
      </c>
      <c r="D10840" s="463">
        <v>49544</v>
      </c>
    </row>
    <row r="10841" spans="1:4">
      <c r="A10841" s="462">
        <v>105858</v>
      </c>
      <c r="B10841" s="276" t="s">
        <v>10727</v>
      </c>
      <c r="C10841" s="462" t="s">
        <v>27</v>
      </c>
      <c r="D10841" s="463">
        <v>671342</v>
      </c>
    </row>
    <row r="10842" spans="1:4">
      <c r="A10842" s="462">
        <v>105859</v>
      </c>
      <c r="B10842" s="276" t="s">
        <v>10728</v>
      </c>
      <c r="C10842" s="462" t="s">
        <v>30</v>
      </c>
      <c r="D10842" s="463">
        <v>0</v>
      </c>
    </row>
    <row r="10843" spans="1:4">
      <c r="A10843" s="462">
        <v>105860</v>
      </c>
      <c r="B10843" s="276" t="s">
        <v>10729</v>
      </c>
      <c r="C10843" s="462" t="s">
        <v>30</v>
      </c>
      <c r="D10843" s="463">
        <v>0</v>
      </c>
    </row>
    <row r="10844" spans="1:4">
      <c r="A10844" s="462">
        <v>105861</v>
      </c>
      <c r="B10844" s="276" t="s">
        <v>10730</v>
      </c>
      <c r="C10844" s="462" t="s">
        <v>27</v>
      </c>
      <c r="D10844" s="463">
        <v>873746</v>
      </c>
    </row>
    <row r="10845" spans="1:4">
      <c r="A10845" s="462">
        <v>105862</v>
      </c>
      <c r="B10845" s="276" t="s">
        <v>10731</v>
      </c>
      <c r="C10845" s="462" t="s">
        <v>27</v>
      </c>
      <c r="D10845" s="463">
        <v>0</v>
      </c>
    </row>
    <row r="10846" spans="1:4">
      <c r="A10846" s="462">
        <v>105863</v>
      </c>
      <c r="B10846" s="276" t="s">
        <v>10732</v>
      </c>
      <c r="C10846" s="462" t="s">
        <v>27</v>
      </c>
      <c r="D10846" s="463">
        <v>0</v>
      </c>
    </row>
    <row r="10847" spans="1:4">
      <c r="A10847" s="462">
        <v>105864</v>
      </c>
      <c r="B10847" s="276" t="s">
        <v>10733</v>
      </c>
      <c r="C10847" s="462" t="s">
        <v>27</v>
      </c>
      <c r="D10847" s="463">
        <v>0</v>
      </c>
    </row>
    <row r="10848" spans="1:4">
      <c r="A10848" s="462">
        <v>105865</v>
      </c>
      <c r="B10848" s="276" t="s">
        <v>10734</v>
      </c>
      <c r="C10848" s="462" t="s">
        <v>27</v>
      </c>
      <c r="D10848" s="463">
        <v>0</v>
      </c>
    </row>
    <row r="10849" spans="1:4">
      <c r="A10849" s="462">
        <v>105866</v>
      </c>
      <c r="B10849" s="276" t="s">
        <v>10735</v>
      </c>
      <c r="C10849" s="462" t="s">
        <v>27</v>
      </c>
      <c r="D10849" s="463">
        <v>0</v>
      </c>
    </row>
    <row r="10850" spans="1:4">
      <c r="A10850" s="462">
        <v>105867</v>
      </c>
      <c r="B10850" s="276" t="s">
        <v>10736</v>
      </c>
      <c r="C10850" s="462" t="s">
        <v>27</v>
      </c>
      <c r="D10850" s="463">
        <v>0</v>
      </c>
    </row>
    <row r="10851" spans="1:4">
      <c r="A10851" s="462">
        <v>105868</v>
      </c>
      <c r="B10851" s="276" t="s">
        <v>10737</v>
      </c>
      <c r="C10851" s="462" t="s">
        <v>27</v>
      </c>
      <c r="D10851" s="463">
        <v>0</v>
      </c>
    </row>
    <row r="10852" spans="1:4">
      <c r="A10852" s="462">
        <v>105869</v>
      </c>
      <c r="B10852" s="276" t="s">
        <v>10738</v>
      </c>
      <c r="C10852" s="462" t="s">
        <v>27</v>
      </c>
      <c r="D10852" s="463">
        <v>0</v>
      </c>
    </row>
    <row r="10853" spans="1:4">
      <c r="A10853" s="462">
        <v>105871</v>
      </c>
      <c r="B10853" s="276" t="s">
        <v>10739</v>
      </c>
      <c r="C10853" s="462" t="s">
        <v>27</v>
      </c>
      <c r="D10853" s="463">
        <v>0</v>
      </c>
    </row>
    <row r="10854" spans="1:4">
      <c r="A10854" s="462">
        <v>105872</v>
      </c>
      <c r="B10854" s="276" t="s">
        <v>10740</v>
      </c>
      <c r="C10854" s="462" t="s">
        <v>27</v>
      </c>
      <c r="D10854" s="463">
        <v>0</v>
      </c>
    </row>
    <row r="10855" spans="1:4">
      <c r="A10855" s="462">
        <v>105873</v>
      </c>
      <c r="B10855" s="276" t="s">
        <v>10741</v>
      </c>
      <c r="C10855" s="462" t="s">
        <v>83</v>
      </c>
      <c r="D10855" s="463">
        <v>705673</v>
      </c>
    </row>
    <row r="10856" spans="1:4">
      <c r="A10856" s="462">
        <v>105874</v>
      </c>
      <c r="B10856" s="276" t="s">
        <v>10742</v>
      </c>
      <c r="C10856" s="462" t="s">
        <v>27</v>
      </c>
      <c r="D10856" s="463">
        <v>7406</v>
      </c>
    </row>
    <row r="10857" spans="1:4">
      <c r="A10857" s="462">
        <v>105875</v>
      </c>
      <c r="B10857" s="276" t="s">
        <v>10743</v>
      </c>
      <c r="C10857" s="462" t="s">
        <v>27</v>
      </c>
      <c r="D10857" s="463">
        <v>1256</v>
      </c>
    </row>
    <row r="10858" spans="1:4">
      <c r="A10858" s="462">
        <v>105876</v>
      </c>
      <c r="B10858" s="276" t="s">
        <v>10744</v>
      </c>
      <c r="C10858" s="462" t="s">
        <v>27</v>
      </c>
      <c r="D10858" s="463">
        <v>870</v>
      </c>
    </row>
    <row r="10859" spans="1:4">
      <c r="A10859" s="462">
        <v>105877</v>
      </c>
      <c r="B10859" s="276" t="s">
        <v>10745</v>
      </c>
      <c r="C10859" s="462" t="s">
        <v>1934</v>
      </c>
      <c r="D10859" s="463">
        <v>0</v>
      </c>
    </row>
    <row r="10860" spans="1:4">
      <c r="A10860" s="462">
        <v>105878</v>
      </c>
      <c r="B10860" s="276" t="s">
        <v>10746</v>
      </c>
      <c r="C10860" s="462" t="s">
        <v>30</v>
      </c>
      <c r="D10860" s="463">
        <v>0</v>
      </c>
    </row>
    <row r="10861" spans="1:4">
      <c r="A10861" s="462">
        <v>105879</v>
      </c>
      <c r="B10861" s="276" t="s">
        <v>10747</v>
      </c>
      <c r="C10861" s="462" t="s">
        <v>27</v>
      </c>
      <c r="D10861" s="463">
        <v>0</v>
      </c>
    </row>
    <row r="10862" spans="1:4">
      <c r="A10862" s="462">
        <v>105880</v>
      </c>
      <c r="B10862" s="276" t="s">
        <v>10748</v>
      </c>
      <c r="C10862" s="462" t="s">
        <v>27</v>
      </c>
      <c r="D10862" s="463">
        <v>0</v>
      </c>
    </row>
    <row r="10863" spans="1:4">
      <c r="A10863" s="462">
        <v>105882</v>
      </c>
      <c r="B10863" s="276" t="s">
        <v>10749</v>
      </c>
      <c r="C10863" s="462" t="s">
        <v>27</v>
      </c>
      <c r="D10863" s="463">
        <v>890611.01</v>
      </c>
    </row>
    <row r="10864" spans="1:4">
      <c r="A10864" s="462">
        <v>105883</v>
      </c>
      <c r="B10864" s="276" t="s">
        <v>10750</v>
      </c>
      <c r="C10864" s="462" t="s">
        <v>27</v>
      </c>
      <c r="D10864" s="463">
        <v>205910</v>
      </c>
    </row>
    <row r="10865" spans="1:4">
      <c r="A10865" s="462">
        <v>105884</v>
      </c>
      <c r="B10865" s="276" t="s">
        <v>10751</v>
      </c>
      <c r="C10865" s="462" t="s">
        <v>27</v>
      </c>
      <c r="D10865" s="463">
        <v>0</v>
      </c>
    </row>
    <row r="10866" spans="1:4">
      <c r="A10866" s="462">
        <v>105885</v>
      </c>
      <c r="B10866" s="276" t="s">
        <v>10752</v>
      </c>
      <c r="C10866" s="462" t="s">
        <v>27</v>
      </c>
      <c r="D10866" s="463">
        <v>31000</v>
      </c>
    </row>
    <row r="10867" spans="1:4">
      <c r="A10867" s="462">
        <v>105886</v>
      </c>
      <c r="B10867" s="276" t="s">
        <v>10753</v>
      </c>
      <c r="C10867" s="462" t="s">
        <v>27</v>
      </c>
      <c r="D10867" s="463">
        <v>0</v>
      </c>
    </row>
    <row r="10868" spans="1:4">
      <c r="A10868" s="462">
        <v>105887</v>
      </c>
      <c r="B10868" s="276" t="s">
        <v>10754</v>
      </c>
      <c r="C10868" s="462" t="s">
        <v>27</v>
      </c>
      <c r="D10868" s="463">
        <v>5437533</v>
      </c>
    </row>
    <row r="10869" spans="1:4">
      <c r="A10869" s="462">
        <v>105888</v>
      </c>
      <c r="B10869" s="276" t="s">
        <v>10755</v>
      </c>
      <c r="C10869" s="462" t="s">
        <v>27</v>
      </c>
      <c r="D10869" s="463">
        <v>0</v>
      </c>
    </row>
    <row r="10870" spans="1:4">
      <c r="A10870" s="462">
        <v>105889</v>
      </c>
      <c r="B10870" s="276" t="s">
        <v>10756</v>
      </c>
      <c r="C10870" s="462" t="s">
        <v>27</v>
      </c>
      <c r="D10870" s="463">
        <v>21496.01</v>
      </c>
    </row>
    <row r="10871" spans="1:4">
      <c r="A10871" s="462">
        <v>105890</v>
      </c>
      <c r="B10871" s="276" t="s">
        <v>10757</v>
      </c>
      <c r="C10871" s="462" t="s">
        <v>27</v>
      </c>
      <c r="D10871" s="463">
        <v>18619</v>
      </c>
    </row>
    <row r="10872" spans="1:4">
      <c r="A10872" s="462">
        <v>105891</v>
      </c>
      <c r="B10872" s="276" t="s">
        <v>10758</v>
      </c>
      <c r="C10872" s="462" t="s">
        <v>27</v>
      </c>
      <c r="D10872" s="463">
        <v>17110</v>
      </c>
    </row>
    <row r="10873" spans="1:4">
      <c r="A10873" s="462">
        <v>105892</v>
      </c>
      <c r="B10873" s="276" t="s">
        <v>10759</v>
      </c>
      <c r="C10873" s="462" t="s">
        <v>27</v>
      </c>
      <c r="D10873" s="463">
        <v>11570</v>
      </c>
    </row>
    <row r="10874" spans="1:4">
      <c r="A10874" s="462">
        <v>105893</v>
      </c>
      <c r="B10874" s="276" t="s">
        <v>10760</v>
      </c>
      <c r="C10874" s="462" t="s">
        <v>27</v>
      </c>
      <c r="D10874" s="463">
        <v>0</v>
      </c>
    </row>
    <row r="10875" spans="1:4">
      <c r="A10875" s="462">
        <v>105894</v>
      </c>
      <c r="B10875" s="276" t="s">
        <v>10761</v>
      </c>
      <c r="C10875" s="462" t="s">
        <v>27</v>
      </c>
      <c r="D10875" s="463">
        <v>0</v>
      </c>
    </row>
    <row r="10876" spans="1:4">
      <c r="A10876" s="462">
        <v>105895</v>
      </c>
      <c r="B10876" s="276" t="s">
        <v>10762</v>
      </c>
      <c r="C10876" s="462" t="s">
        <v>44</v>
      </c>
      <c r="D10876" s="463">
        <v>0</v>
      </c>
    </row>
    <row r="10877" spans="1:4">
      <c r="A10877" s="462">
        <v>105896</v>
      </c>
      <c r="B10877" s="276" t="s">
        <v>10763</v>
      </c>
      <c r="C10877" s="462" t="s">
        <v>30</v>
      </c>
      <c r="D10877" s="463">
        <v>0</v>
      </c>
    </row>
    <row r="10878" spans="1:4">
      <c r="A10878" s="462">
        <v>105897</v>
      </c>
      <c r="B10878" s="276" t="s">
        <v>10764</v>
      </c>
      <c r="C10878" s="462" t="s">
        <v>30</v>
      </c>
      <c r="D10878" s="463">
        <v>0</v>
      </c>
    </row>
    <row r="10879" spans="1:4">
      <c r="A10879" s="462">
        <v>105898</v>
      </c>
      <c r="B10879" s="276" t="s">
        <v>10765</v>
      </c>
      <c r="C10879" s="462" t="s">
        <v>27</v>
      </c>
      <c r="D10879" s="463">
        <v>0</v>
      </c>
    </row>
    <row r="10880" spans="1:4">
      <c r="A10880" s="462">
        <v>105899</v>
      </c>
      <c r="B10880" s="276" t="s">
        <v>10766</v>
      </c>
      <c r="C10880" s="462" t="s">
        <v>27</v>
      </c>
      <c r="D10880" s="463">
        <v>0</v>
      </c>
    </row>
    <row r="10881" spans="1:4">
      <c r="A10881" s="462">
        <v>105900</v>
      </c>
      <c r="B10881" s="276" t="s">
        <v>10767</v>
      </c>
      <c r="C10881" s="462" t="s">
        <v>27</v>
      </c>
      <c r="D10881" s="463">
        <v>0</v>
      </c>
    </row>
    <row r="10882" spans="1:4">
      <c r="A10882" s="462">
        <v>105901</v>
      </c>
      <c r="B10882" s="276" t="s">
        <v>10768</v>
      </c>
      <c r="C10882" s="462" t="s">
        <v>27</v>
      </c>
      <c r="D10882" s="463">
        <v>0</v>
      </c>
    </row>
    <row r="10883" spans="1:4">
      <c r="A10883" s="462">
        <v>105902</v>
      </c>
      <c r="B10883" s="276" t="s">
        <v>10769</v>
      </c>
      <c r="C10883" s="462" t="s">
        <v>44</v>
      </c>
      <c r="D10883" s="463">
        <v>0</v>
      </c>
    </row>
    <row r="10884" spans="1:4">
      <c r="A10884" s="462">
        <v>105903</v>
      </c>
      <c r="B10884" s="276" t="s">
        <v>10770</v>
      </c>
      <c r="C10884" s="462" t="s">
        <v>27</v>
      </c>
      <c r="D10884" s="463">
        <v>0</v>
      </c>
    </row>
    <row r="10885" spans="1:4">
      <c r="A10885" s="462">
        <v>105904</v>
      </c>
      <c r="B10885" s="276" t="s">
        <v>10771</v>
      </c>
      <c r="C10885" s="462" t="s">
        <v>27</v>
      </c>
      <c r="D10885" s="463">
        <v>0</v>
      </c>
    </row>
    <row r="10886" spans="1:4">
      <c r="A10886" s="462">
        <v>105907</v>
      </c>
      <c r="B10886" s="276" t="s">
        <v>10772</v>
      </c>
      <c r="C10886" s="462" t="s">
        <v>27</v>
      </c>
      <c r="D10886" s="463">
        <v>31320.799999999999</v>
      </c>
    </row>
    <row r="10887" spans="1:4">
      <c r="A10887" s="462">
        <v>105909</v>
      </c>
      <c r="B10887" s="276" t="s">
        <v>10773</v>
      </c>
      <c r="C10887" s="462" t="s">
        <v>27</v>
      </c>
      <c r="D10887" s="463">
        <v>0</v>
      </c>
    </row>
    <row r="10888" spans="1:4">
      <c r="A10888" s="462">
        <v>105910</v>
      </c>
      <c r="B10888" s="276" t="s">
        <v>10774</v>
      </c>
      <c r="C10888" s="462" t="s">
        <v>27</v>
      </c>
      <c r="D10888" s="463">
        <v>1739.99</v>
      </c>
    </row>
    <row r="10889" spans="1:4">
      <c r="A10889" s="462">
        <v>105913</v>
      </c>
      <c r="B10889" s="276" t="s">
        <v>10775</v>
      </c>
      <c r="C10889" s="462" t="s">
        <v>27</v>
      </c>
      <c r="D10889" s="463">
        <v>0</v>
      </c>
    </row>
    <row r="10890" spans="1:4">
      <c r="A10890" s="462">
        <v>105914</v>
      </c>
      <c r="B10890" s="276" t="s">
        <v>10776</v>
      </c>
      <c r="C10890" s="462" t="s">
        <v>30</v>
      </c>
      <c r="D10890" s="463">
        <v>0</v>
      </c>
    </row>
    <row r="10891" spans="1:4">
      <c r="A10891" s="462">
        <v>105915</v>
      </c>
      <c r="B10891" s="276" t="s">
        <v>10777</v>
      </c>
      <c r="C10891" s="462" t="s">
        <v>30</v>
      </c>
      <c r="D10891" s="463">
        <v>33756</v>
      </c>
    </row>
    <row r="10892" spans="1:4">
      <c r="A10892" s="462">
        <v>105916</v>
      </c>
      <c r="B10892" s="276" t="s">
        <v>10778</v>
      </c>
      <c r="C10892" s="462" t="s">
        <v>27</v>
      </c>
      <c r="D10892" s="463">
        <v>0</v>
      </c>
    </row>
    <row r="10893" spans="1:4">
      <c r="A10893" s="462">
        <v>105917</v>
      </c>
      <c r="B10893" s="276" t="s">
        <v>10779</v>
      </c>
      <c r="C10893" s="462" t="s">
        <v>27</v>
      </c>
      <c r="D10893" s="463">
        <v>0</v>
      </c>
    </row>
    <row r="10894" spans="1:4">
      <c r="A10894" s="462">
        <v>105919</v>
      </c>
      <c r="B10894" s="276" t="s">
        <v>10780</v>
      </c>
      <c r="C10894" s="462" t="s">
        <v>27</v>
      </c>
      <c r="D10894" s="463">
        <v>0</v>
      </c>
    </row>
    <row r="10895" spans="1:4">
      <c r="A10895" s="462">
        <v>105920</v>
      </c>
      <c r="B10895" s="276" t="s">
        <v>10781</v>
      </c>
      <c r="C10895" s="462" t="s">
        <v>27</v>
      </c>
      <c r="D10895" s="463">
        <v>0</v>
      </c>
    </row>
    <row r="10896" spans="1:4">
      <c r="A10896" s="462">
        <v>105921</v>
      </c>
      <c r="B10896" s="276" t="s">
        <v>10782</v>
      </c>
      <c r="C10896" s="462" t="s">
        <v>30</v>
      </c>
      <c r="D10896" s="463">
        <v>205996</v>
      </c>
    </row>
    <row r="10897" spans="1:4">
      <c r="A10897" s="462">
        <v>105922</v>
      </c>
      <c r="B10897" s="276" t="s">
        <v>10783</v>
      </c>
      <c r="C10897" s="462" t="s">
        <v>27</v>
      </c>
      <c r="D10897" s="463">
        <v>144624720</v>
      </c>
    </row>
    <row r="10898" spans="1:4">
      <c r="A10898" s="462">
        <v>105923</v>
      </c>
      <c r="B10898" s="276" t="s">
        <v>10784</v>
      </c>
      <c r="C10898" s="462" t="s">
        <v>83</v>
      </c>
      <c r="D10898" s="463">
        <v>0</v>
      </c>
    </row>
    <row r="10899" spans="1:4">
      <c r="A10899" s="462">
        <v>105924</v>
      </c>
      <c r="B10899" s="276" t="s">
        <v>10785</v>
      </c>
      <c r="C10899" s="462" t="s">
        <v>1122</v>
      </c>
      <c r="D10899" s="463">
        <v>117022</v>
      </c>
    </row>
    <row r="10900" spans="1:4">
      <c r="A10900" s="462">
        <v>105925</v>
      </c>
      <c r="B10900" s="276" t="s">
        <v>10786</v>
      </c>
      <c r="C10900" s="462" t="s">
        <v>1122</v>
      </c>
      <c r="D10900" s="463">
        <v>201206</v>
      </c>
    </row>
    <row r="10901" spans="1:4">
      <c r="A10901" s="462">
        <v>105926</v>
      </c>
      <c r="B10901" s="276" t="s">
        <v>10787</v>
      </c>
      <c r="C10901" s="462" t="s">
        <v>27</v>
      </c>
      <c r="D10901" s="463">
        <v>0</v>
      </c>
    </row>
    <row r="10902" spans="1:4">
      <c r="A10902" s="462">
        <v>105927</v>
      </c>
      <c r="B10902" s="276" t="s">
        <v>10788</v>
      </c>
      <c r="C10902" s="462" t="s">
        <v>27</v>
      </c>
      <c r="D10902" s="463">
        <v>0</v>
      </c>
    </row>
    <row r="10903" spans="1:4">
      <c r="A10903" s="462">
        <v>105928</v>
      </c>
      <c r="B10903" s="276" t="s">
        <v>10789</v>
      </c>
      <c r="C10903" s="462" t="s">
        <v>27</v>
      </c>
      <c r="D10903" s="463">
        <v>0</v>
      </c>
    </row>
    <row r="10904" spans="1:4">
      <c r="A10904" s="462">
        <v>105931</v>
      </c>
      <c r="B10904" s="276" t="s">
        <v>10790</v>
      </c>
      <c r="C10904" s="462" t="s">
        <v>27</v>
      </c>
      <c r="D10904" s="463">
        <v>803456</v>
      </c>
    </row>
    <row r="10905" spans="1:4">
      <c r="A10905" s="462">
        <v>105935</v>
      </c>
      <c r="B10905" s="276" t="s">
        <v>10791</v>
      </c>
      <c r="C10905" s="462" t="s">
        <v>27</v>
      </c>
      <c r="D10905" s="463">
        <v>62000</v>
      </c>
    </row>
    <row r="10906" spans="1:4">
      <c r="A10906" s="462">
        <v>105937</v>
      </c>
      <c r="B10906" s="276" t="s">
        <v>10792</v>
      </c>
      <c r="C10906" s="462" t="s">
        <v>27</v>
      </c>
      <c r="D10906" s="463">
        <v>0</v>
      </c>
    </row>
    <row r="10907" spans="1:4">
      <c r="A10907" s="462">
        <v>105938</v>
      </c>
      <c r="B10907" s="276" t="s">
        <v>10793</v>
      </c>
      <c r="C10907" s="462" t="s">
        <v>27</v>
      </c>
      <c r="D10907" s="463">
        <v>0</v>
      </c>
    </row>
    <row r="10908" spans="1:4">
      <c r="A10908" s="462">
        <v>105939</v>
      </c>
      <c r="B10908" s="276" t="s">
        <v>10794</v>
      </c>
      <c r="C10908" s="462" t="s">
        <v>593</v>
      </c>
      <c r="D10908" s="463">
        <v>0</v>
      </c>
    </row>
    <row r="10909" spans="1:4">
      <c r="A10909" s="462">
        <v>105940</v>
      </c>
      <c r="B10909" s="276" t="s">
        <v>10795</v>
      </c>
      <c r="C10909" s="462" t="s">
        <v>593</v>
      </c>
      <c r="D10909" s="463">
        <v>0</v>
      </c>
    </row>
    <row r="10910" spans="1:4">
      <c r="A10910" s="462">
        <v>105941</v>
      </c>
      <c r="B10910" s="276" t="s">
        <v>10796</v>
      </c>
      <c r="C10910" s="462" t="s">
        <v>27</v>
      </c>
      <c r="D10910" s="463">
        <v>0</v>
      </c>
    </row>
    <row r="10911" spans="1:4">
      <c r="A10911" s="462">
        <v>105942</v>
      </c>
      <c r="B10911" s="276" t="s">
        <v>10797</v>
      </c>
      <c r="C10911" s="462" t="s">
        <v>998</v>
      </c>
      <c r="D10911" s="463">
        <v>0</v>
      </c>
    </row>
    <row r="10912" spans="1:4">
      <c r="A10912" s="462">
        <v>105943</v>
      </c>
      <c r="B10912" s="276" t="s">
        <v>10798</v>
      </c>
      <c r="C10912" s="462" t="s">
        <v>27</v>
      </c>
      <c r="D10912" s="463">
        <v>0</v>
      </c>
    </row>
    <row r="10913" spans="1:4">
      <c r="A10913" s="462">
        <v>105944</v>
      </c>
      <c r="B10913" s="276" t="s">
        <v>10799</v>
      </c>
      <c r="C10913" s="462" t="s">
        <v>27</v>
      </c>
      <c r="D10913" s="463">
        <v>0</v>
      </c>
    </row>
    <row r="10914" spans="1:4">
      <c r="A10914" s="462">
        <v>105945</v>
      </c>
      <c r="B10914" s="276" t="s">
        <v>10800</v>
      </c>
      <c r="C10914" s="462" t="s">
        <v>27</v>
      </c>
      <c r="D10914" s="463">
        <v>0</v>
      </c>
    </row>
    <row r="10915" spans="1:4">
      <c r="A10915" s="462">
        <v>105946</v>
      </c>
      <c r="B10915" s="276" t="s">
        <v>10801</v>
      </c>
      <c r="C10915" s="462" t="s">
        <v>27</v>
      </c>
      <c r="D10915" s="463">
        <v>0</v>
      </c>
    </row>
    <row r="10916" spans="1:4">
      <c r="A10916" s="462">
        <v>105947</v>
      </c>
      <c r="B10916" s="276" t="s">
        <v>10802</v>
      </c>
      <c r="C10916" s="462" t="s">
        <v>27</v>
      </c>
      <c r="D10916" s="463">
        <v>0</v>
      </c>
    </row>
    <row r="10917" spans="1:4">
      <c r="A10917" s="462">
        <v>105948</v>
      </c>
      <c r="B10917" s="276" t="s">
        <v>10803</v>
      </c>
      <c r="C10917" s="462" t="s">
        <v>27</v>
      </c>
      <c r="D10917" s="463">
        <v>0</v>
      </c>
    </row>
    <row r="10918" spans="1:4">
      <c r="A10918" s="462">
        <v>105949</v>
      </c>
      <c r="B10918" s="276" t="s">
        <v>10804</v>
      </c>
      <c r="C10918" s="462" t="s">
        <v>27</v>
      </c>
      <c r="D10918" s="463">
        <v>0</v>
      </c>
    </row>
    <row r="10919" spans="1:4">
      <c r="A10919" s="462">
        <v>105950</v>
      </c>
      <c r="B10919" s="276" t="s">
        <v>10805</v>
      </c>
      <c r="C10919" s="462" t="s">
        <v>27</v>
      </c>
      <c r="D10919" s="463">
        <v>0</v>
      </c>
    </row>
    <row r="10920" spans="1:4">
      <c r="A10920" s="462">
        <v>105951</v>
      </c>
      <c r="B10920" s="276" t="s">
        <v>10806</v>
      </c>
      <c r="C10920" s="462" t="s">
        <v>27</v>
      </c>
      <c r="D10920" s="463">
        <v>0</v>
      </c>
    </row>
    <row r="10921" spans="1:4">
      <c r="A10921" s="462">
        <v>105952</v>
      </c>
      <c r="B10921" s="276" t="s">
        <v>10807</v>
      </c>
      <c r="C10921" s="462" t="s">
        <v>30</v>
      </c>
      <c r="D10921" s="463">
        <v>0</v>
      </c>
    </row>
    <row r="10922" spans="1:4">
      <c r="A10922" s="462">
        <v>105953</v>
      </c>
      <c r="B10922" s="276" t="s">
        <v>10808</v>
      </c>
      <c r="C10922" s="462" t="s">
        <v>593</v>
      </c>
      <c r="D10922" s="463">
        <v>0</v>
      </c>
    </row>
    <row r="10923" spans="1:4">
      <c r="A10923" s="462">
        <v>105954</v>
      </c>
      <c r="B10923" s="276" t="s">
        <v>10809</v>
      </c>
      <c r="C10923" s="462" t="s">
        <v>593</v>
      </c>
      <c r="D10923" s="463">
        <v>0</v>
      </c>
    </row>
    <row r="10924" spans="1:4">
      <c r="A10924" s="462">
        <v>105956</v>
      </c>
      <c r="B10924" s="276" t="s">
        <v>10810</v>
      </c>
      <c r="C10924" s="462" t="s">
        <v>27</v>
      </c>
      <c r="D10924" s="463">
        <v>0</v>
      </c>
    </row>
    <row r="10925" spans="1:4">
      <c r="A10925" s="462">
        <v>105957</v>
      </c>
      <c r="B10925" s="276" t="s">
        <v>10811</v>
      </c>
      <c r="C10925" s="462" t="s">
        <v>27</v>
      </c>
      <c r="D10925" s="463">
        <v>446306</v>
      </c>
    </row>
    <row r="10926" spans="1:4">
      <c r="A10926" s="462">
        <v>105958</v>
      </c>
      <c r="B10926" s="276" t="s">
        <v>10812</v>
      </c>
      <c r="C10926" s="462" t="s">
        <v>27</v>
      </c>
      <c r="D10926" s="463">
        <v>25913</v>
      </c>
    </row>
    <row r="10927" spans="1:4">
      <c r="A10927" s="462">
        <v>105959</v>
      </c>
      <c r="B10927" s="276" t="s">
        <v>10813</v>
      </c>
      <c r="C10927" s="462" t="s">
        <v>27</v>
      </c>
      <c r="D10927" s="463">
        <v>0</v>
      </c>
    </row>
    <row r="10928" spans="1:4">
      <c r="A10928" s="462">
        <v>105960</v>
      </c>
      <c r="B10928" s="276" t="s">
        <v>10814</v>
      </c>
      <c r="C10928" s="462" t="s">
        <v>32</v>
      </c>
      <c r="D10928" s="463">
        <v>0</v>
      </c>
    </row>
    <row r="10929" spans="1:4">
      <c r="A10929" s="462">
        <v>105961</v>
      </c>
      <c r="B10929" s="276" t="s">
        <v>10815</v>
      </c>
      <c r="C10929" s="462" t="s">
        <v>253</v>
      </c>
      <c r="D10929" s="463">
        <v>0</v>
      </c>
    </row>
    <row r="10930" spans="1:4">
      <c r="A10930" s="462">
        <v>105962</v>
      </c>
      <c r="B10930" s="276" t="s">
        <v>10816</v>
      </c>
      <c r="C10930" s="462" t="s">
        <v>253</v>
      </c>
      <c r="D10930" s="463">
        <v>0</v>
      </c>
    </row>
    <row r="10931" spans="1:4">
      <c r="A10931" s="462">
        <v>105963</v>
      </c>
      <c r="B10931" s="276" t="s">
        <v>10817</v>
      </c>
      <c r="C10931" s="462" t="s">
        <v>44</v>
      </c>
      <c r="D10931" s="463">
        <v>0</v>
      </c>
    </row>
    <row r="10932" spans="1:4">
      <c r="A10932" s="462">
        <v>105964</v>
      </c>
      <c r="B10932" s="276" t="s">
        <v>10818</v>
      </c>
      <c r="C10932" s="462" t="s">
        <v>32</v>
      </c>
      <c r="D10932" s="463">
        <v>0</v>
      </c>
    </row>
    <row r="10933" spans="1:4">
      <c r="A10933" s="462">
        <v>105965</v>
      </c>
      <c r="B10933" s="276" t="s">
        <v>10819</v>
      </c>
      <c r="C10933" s="462" t="s">
        <v>27</v>
      </c>
      <c r="D10933" s="463">
        <v>0</v>
      </c>
    </row>
    <row r="10934" spans="1:4">
      <c r="A10934" s="462">
        <v>105966</v>
      </c>
      <c r="B10934" s="276" t="s">
        <v>10820</v>
      </c>
      <c r="C10934" s="462" t="s">
        <v>27</v>
      </c>
      <c r="D10934" s="463">
        <v>0</v>
      </c>
    </row>
    <row r="10935" spans="1:4">
      <c r="A10935" s="462">
        <v>105967</v>
      </c>
      <c r="B10935" s="276" t="s">
        <v>10821</v>
      </c>
      <c r="C10935" s="462" t="s">
        <v>27</v>
      </c>
      <c r="D10935" s="463">
        <v>1875795.11</v>
      </c>
    </row>
    <row r="10936" spans="1:4">
      <c r="A10936" s="462">
        <v>105968</v>
      </c>
      <c r="B10936" s="276" t="s">
        <v>10822</v>
      </c>
      <c r="C10936" s="462" t="s">
        <v>27</v>
      </c>
      <c r="D10936" s="463">
        <v>132645.92000000001</v>
      </c>
    </row>
    <row r="10937" spans="1:4">
      <c r="A10937" s="462">
        <v>105969</v>
      </c>
      <c r="B10937" s="276" t="s">
        <v>10823</v>
      </c>
      <c r="C10937" s="462" t="s">
        <v>253</v>
      </c>
      <c r="D10937" s="463">
        <v>115146.99</v>
      </c>
    </row>
    <row r="10938" spans="1:4">
      <c r="A10938" s="462">
        <v>105970</v>
      </c>
      <c r="B10938" s="276" t="s">
        <v>10824</v>
      </c>
      <c r="C10938" s="462" t="s">
        <v>253</v>
      </c>
      <c r="D10938" s="463">
        <v>0</v>
      </c>
    </row>
    <row r="10939" spans="1:4">
      <c r="A10939" s="462">
        <v>105971</v>
      </c>
      <c r="B10939" s="276" t="s">
        <v>10825</v>
      </c>
      <c r="C10939" s="462" t="s">
        <v>253</v>
      </c>
      <c r="D10939" s="463">
        <v>0</v>
      </c>
    </row>
    <row r="10940" spans="1:4">
      <c r="A10940" s="462">
        <v>105972</v>
      </c>
      <c r="B10940" s="276" t="s">
        <v>10826</v>
      </c>
      <c r="C10940" s="462" t="s">
        <v>27</v>
      </c>
      <c r="D10940" s="463">
        <v>0</v>
      </c>
    </row>
    <row r="10941" spans="1:4">
      <c r="A10941" s="462">
        <v>105973</v>
      </c>
      <c r="B10941" s="276" t="s">
        <v>10827</v>
      </c>
      <c r="C10941" s="462" t="s">
        <v>44</v>
      </c>
      <c r="D10941" s="463">
        <v>0</v>
      </c>
    </row>
    <row r="10942" spans="1:4">
      <c r="A10942" s="462">
        <v>105974</v>
      </c>
      <c r="B10942" s="276" t="s">
        <v>10828</v>
      </c>
      <c r="C10942" s="462" t="s">
        <v>30</v>
      </c>
      <c r="D10942" s="463">
        <v>0</v>
      </c>
    </row>
    <row r="10943" spans="1:4">
      <c r="A10943" s="462">
        <v>105975</v>
      </c>
      <c r="B10943" s="276" t="s">
        <v>10829</v>
      </c>
      <c r="C10943" s="462" t="s">
        <v>27</v>
      </c>
      <c r="D10943" s="463">
        <v>0</v>
      </c>
    </row>
    <row r="10944" spans="1:4">
      <c r="A10944" s="462">
        <v>105976</v>
      </c>
      <c r="B10944" s="276" t="s">
        <v>10830</v>
      </c>
      <c r="C10944" s="462" t="s">
        <v>27</v>
      </c>
      <c r="D10944" s="463">
        <v>0</v>
      </c>
    </row>
    <row r="10945" spans="1:4">
      <c r="A10945" s="462">
        <v>105977</v>
      </c>
      <c r="B10945" s="276" t="s">
        <v>10831</v>
      </c>
      <c r="C10945" s="462" t="s">
        <v>27</v>
      </c>
      <c r="D10945" s="463">
        <v>0</v>
      </c>
    </row>
    <row r="10946" spans="1:4">
      <c r="A10946" s="462">
        <v>105978</v>
      </c>
      <c r="B10946" s="276" t="s">
        <v>10832</v>
      </c>
      <c r="C10946" s="462" t="s">
        <v>27</v>
      </c>
      <c r="D10946" s="463">
        <v>0</v>
      </c>
    </row>
    <row r="10947" spans="1:4">
      <c r="A10947" s="462">
        <v>105979</v>
      </c>
      <c r="B10947" s="276" t="s">
        <v>10833</v>
      </c>
      <c r="C10947" s="462" t="s">
        <v>30</v>
      </c>
      <c r="D10947" s="463">
        <v>0</v>
      </c>
    </row>
    <row r="10948" spans="1:4">
      <c r="A10948" s="462">
        <v>105980</v>
      </c>
      <c r="B10948" s="276" t="s">
        <v>10834</v>
      </c>
      <c r="C10948" s="462" t="s">
        <v>27</v>
      </c>
      <c r="D10948" s="463">
        <v>0</v>
      </c>
    </row>
    <row r="10949" spans="1:4">
      <c r="A10949" s="462">
        <v>105981</v>
      </c>
      <c r="B10949" s="276" t="s">
        <v>10835</v>
      </c>
      <c r="C10949" s="462" t="s">
        <v>30</v>
      </c>
      <c r="D10949" s="463">
        <v>0</v>
      </c>
    </row>
    <row r="10950" spans="1:4">
      <c r="A10950" s="462">
        <v>105982</v>
      </c>
      <c r="B10950" s="276" t="s">
        <v>10836</v>
      </c>
      <c r="C10950" s="462" t="s">
        <v>27</v>
      </c>
      <c r="D10950" s="463">
        <v>0</v>
      </c>
    </row>
    <row r="10951" spans="1:4">
      <c r="A10951" s="462">
        <v>105983</v>
      </c>
      <c r="B10951" s="276" t="s">
        <v>10837</v>
      </c>
      <c r="C10951" s="462" t="s">
        <v>27</v>
      </c>
      <c r="D10951" s="463">
        <v>0</v>
      </c>
    </row>
    <row r="10952" spans="1:4">
      <c r="A10952" s="462">
        <v>105984</v>
      </c>
      <c r="B10952" s="276" t="s">
        <v>10838</v>
      </c>
      <c r="C10952" s="462" t="s">
        <v>27</v>
      </c>
      <c r="D10952" s="463">
        <v>0</v>
      </c>
    </row>
    <row r="10953" spans="1:4">
      <c r="A10953" s="462">
        <v>105985</v>
      </c>
      <c r="B10953" s="276" t="s">
        <v>10839</v>
      </c>
      <c r="C10953" s="462" t="s">
        <v>998</v>
      </c>
      <c r="D10953" s="463">
        <v>0</v>
      </c>
    </row>
    <row r="10954" spans="1:4">
      <c r="A10954" s="462">
        <v>105986</v>
      </c>
      <c r="B10954" s="276" t="s">
        <v>10840</v>
      </c>
      <c r="C10954" s="462" t="s">
        <v>998</v>
      </c>
      <c r="D10954" s="463">
        <v>0</v>
      </c>
    </row>
    <row r="10955" spans="1:4">
      <c r="A10955" s="462">
        <v>105987</v>
      </c>
      <c r="B10955" s="276" t="s">
        <v>10841</v>
      </c>
      <c r="C10955" s="462" t="s">
        <v>27</v>
      </c>
      <c r="D10955" s="463">
        <v>0</v>
      </c>
    </row>
    <row r="10956" spans="1:4">
      <c r="A10956" s="462">
        <v>105988</v>
      </c>
      <c r="B10956" s="276" t="s">
        <v>10842</v>
      </c>
      <c r="C10956" s="462" t="s">
        <v>998</v>
      </c>
      <c r="D10956" s="463">
        <v>0</v>
      </c>
    </row>
    <row r="10957" spans="1:4">
      <c r="A10957" s="462">
        <v>105989</v>
      </c>
      <c r="B10957" s="276" t="s">
        <v>10843</v>
      </c>
      <c r="C10957" s="462" t="s">
        <v>27</v>
      </c>
      <c r="D10957" s="463">
        <v>0</v>
      </c>
    </row>
    <row r="10958" spans="1:4">
      <c r="A10958" s="462">
        <v>105990</v>
      </c>
      <c r="B10958" s="276" t="s">
        <v>10844</v>
      </c>
      <c r="C10958" s="462" t="s">
        <v>998</v>
      </c>
      <c r="D10958" s="463">
        <v>0</v>
      </c>
    </row>
    <row r="10959" spans="1:4">
      <c r="A10959" s="462">
        <v>105991</v>
      </c>
      <c r="B10959" s="276" t="s">
        <v>10845</v>
      </c>
      <c r="C10959" s="462" t="s">
        <v>27</v>
      </c>
      <c r="D10959" s="463">
        <v>0</v>
      </c>
    </row>
    <row r="10960" spans="1:4">
      <c r="A10960" s="462">
        <v>105992</v>
      </c>
      <c r="B10960" s="276" t="s">
        <v>10846</v>
      </c>
      <c r="C10960" s="462" t="s">
        <v>27</v>
      </c>
      <c r="D10960" s="463">
        <v>0</v>
      </c>
    </row>
    <row r="10961" spans="1:4">
      <c r="A10961" s="462">
        <v>105993</v>
      </c>
      <c r="B10961" s="276" t="s">
        <v>10847</v>
      </c>
      <c r="C10961" s="462" t="s">
        <v>27</v>
      </c>
      <c r="D10961" s="463">
        <v>0</v>
      </c>
    </row>
    <row r="10962" spans="1:4">
      <c r="A10962" s="462">
        <v>105994</v>
      </c>
      <c r="B10962" s="276" t="s">
        <v>10848</v>
      </c>
      <c r="C10962" s="462" t="s">
        <v>27</v>
      </c>
      <c r="D10962" s="463">
        <v>0</v>
      </c>
    </row>
    <row r="10963" spans="1:4">
      <c r="A10963" s="462">
        <v>105995</v>
      </c>
      <c r="B10963" s="276" t="s">
        <v>10849</v>
      </c>
      <c r="C10963" s="462" t="s">
        <v>27</v>
      </c>
      <c r="D10963" s="463">
        <v>0</v>
      </c>
    </row>
    <row r="10964" spans="1:4">
      <c r="A10964" s="462">
        <v>105996</v>
      </c>
      <c r="B10964" s="276" t="s">
        <v>10850</v>
      </c>
      <c r="C10964" s="462" t="s">
        <v>998</v>
      </c>
      <c r="D10964" s="463">
        <v>0</v>
      </c>
    </row>
    <row r="10965" spans="1:4">
      <c r="A10965" s="462">
        <v>105997</v>
      </c>
      <c r="B10965" s="276" t="s">
        <v>10851</v>
      </c>
      <c r="C10965" s="462" t="s">
        <v>44</v>
      </c>
      <c r="D10965" s="463">
        <v>0</v>
      </c>
    </row>
    <row r="10966" spans="1:4">
      <c r="A10966" s="462">
        <v>105998</v>
      </c>
      <c r="B10966" s="276" t="s">
        <v>10852</v>
      </c>
      <c r="C10966" s="462" t="s">
        <v>998</v>
      </c>
      <c r="D10966" s="463">
        <v>0</v>
      </c>
    </row>
    <row r="10967" spans="1:4">
      <c r="A10967" s="462">
        <v>105999</v>
      </c>
      <c r="B10967" s="276" t="s">
        <v>10853</v>
      </c>
      <c r="C10967" s="462" t="s">
        <v>998</v>
      </c>
      <c r="D10967" s="463">
        <v>0</v>
      </c>
    </row>
    <row r="10968" spans="1:4">
      <c r="A10968" s="462">
        <v>106000</v>
      </c>
      <c r="B10968" s="276" t="s">
        <v>10854</v>
      </c>
      <c r="C10968" s="462" t="s">
        <v>27</v>
      </c>
      <c r="D10968" s="463">
        <v>0</v>
      </c>
    </row>
    <row r="10969" spans="1:4">
      <c r="A10969" s="462">
        <v>106001</v>
      </c>
      <c r="B10969" s="276" t="s">
        <v>10855</v>
      </c>
      <c r="C10969" s="462" t="s">
        <v>27</v>
      </c>
      <c r="D10969" s="463">
        <v>0</v>
      </c>
    </row>
    <row r="10970" spans="1:4">
      <c r="A10970" s="462">
        <v>106002</v>
      </c>
      <c r="B10970" s="276" t="s">
        <v>10856</v>
      </c>
      <c r="C10970" s="462" t="s">
        <v>27</v>
      </c>
      <c r="D10970" s="463">
        <v>0</v>
      </c>
    </row>
    <row r="10971" spans="1:4">
      <c r="A10971" s="462">
        <v>106003</v>
      </c>
      <c r="B10971" s="276" t="s">
        <v>10857</v>
      </c>
      <c r="C10971" s="462" t="s">
        <v>27</v>
      </c>
      <c r="D10971" s="463">
        <v>66766495</v>
      </c>
    </row>
    <row r="10972" spans="1:4">
      <c r="A10972" s="462">
        <v>106004</v>
      </c>
      <c r="B10972" s="276" t="s">
        <v>10858</v>
      </c>
      <c r="C10972" s="462" t="s">
        <v>27</v>
      </c>
      <c r="D10972" s="463">
        <v>60976941</v>
      </c>
    </row>
    <row r="10973" spans="1:4">
      <c r="A10973" s="462">
        <v>106005</v>
      </c>
      <c r="B10973" s="276" t="s">
        <v>10859</v>
      </c>
      <c r="C10973" s="462" t="s">
        <v>27</v>
      </c>
      <c r="D10973" s="463">
        <v>77193974</v>
      </c>
    </row>
    <row r="10974" spans="1:4">
      <c r="A10974" s="462">
        <v>106006</v>
      </c>
      <c r="B10974" s="276" t="s">
        <v>10860</v>
      </c>
      <c r="C10974" s="462" t="s">
        <v>27</v>
      </c>
      <c r="D10974" s="463">
        <v>70863098</v>
      </c>
    </row>
    <row r="10975" spans="1:4">
      <c r="A10975" s="462">
        <v>106007</v>
      </c>
      <c r="B10975" s="276" t="s">
        <v>10861</v>
      </c>
      <c r="C10975" s="462" t="s">
        <v>27</v>
      </c>
      <c r="D10975" s="463">
        <v>72473623</v>
      </c>
    </row>
    <row r="10976" spans="1:4">
      <c r="A10976" s="462">
        <v>106008</v>
      </c>
      <c r="B10976" s="276" t="s">
        <v>10862</v>
      </c>
      <c r="C10976" s="462" t="s">
        <v>27</v>
      </c>
      <c r="D10976" s="463">
        <v>34957966</v>
      </c>
    </row>
    <row r="10977" spans="1:4">
      <c r="A10977" s="462">
        <v>106009</v>
      </c>
      <c r="B10977" s="276" t="s">
        <v>10863</v>
      </c>
      <c r="C10977" s="462" t="s">
        <v>27</v>
      </c>
      <c r="D10977" s="463">
        <v>8070576</v>
      </c>
    </row>
    <row r="10978" spans="1:4">
      <c r="A10978" s="462">
        <v>106010</v>
      </c>
      <c r="B10978" s="276" t="s">
        <v>10864</v>
      </c>
      <c r="C10978" s="462" t="s">
        <v>27</v>
      </c>
      <c r="D10978" s="463">
        <v>36034442</v>
      </c>
    </row>
    <row r="10979" spans="1:4">
      <c r="A10979" s="462">
        <v>106012</v>
      </c>
      <c r="B10979" s="276" t="s">
        <v>10865</v>
      </c>
      <c r="C10979" s="462" t="s">
        <v>27</v>
      </c>
      <c r="D10979" s="463">
        <v>85863135</v>
      </c>
    </row>
    <row r="10980" spans="1:4">
      <c r="A10980" s="462">
        <v>106013</v>
      </c>
      <c r="B10980" s="276" t="s">
        <v>10866</v>
      </c>
      <c r="C10980" s="462" t="s">
        <v>27</v>
      </c>
      <c r="D10980" s="463">
        <v>100897505</v>
      </c>
    </row>
    <row r="10981" spans="1:4">
      <c r="A10981" s="462">
        <v>106014</v>
      </c>
      <c r="B10981" s="276" t="s">
        <v>10867</v>
      </c>
      <c r="C10981" s="462" t="s">
        <v>27</v>
      </c>
      <c r="D10981" s="463">
        <v>19092371</v>
      </c>
    </row>
    <row r="10982" spans="1:4">
      <c r="A10982" s="462">
        <v>106015</v>
      </c>
      <c r="B10982" s="276" t="s">
        <v>10868</v>
      </c>
      <c r="C10982" s="462" t="s">
        <v>27</v>
      </c>
      <c r="D10982" s="463">
        <v>77000000</v>
      </c>
    </row>
    <row r="10983" spans="1:4">
      <c r="A10983" s="462">
        <v>106016</v>
      </c>
      <c r="B10983" s="276" t="s">
        <v>10869</v>
      </c>
      <c r="C10983" s="462" t="s">
        <v>27</v>
      </c>
      <c r="D10983" s="463">
        <v>12057857</v>
      </c>
    </row>
    <row r="10984" spans="1:4">
      <c r="A10984" s="462">
        <v>106017</v>
      </c>
      <c r="B10984" s="276" t="s">
        <v>10870</v>
      </c>
      <c r="C10984" s="462" t="s">
        <v>27</v>
      </c>
      <c r="D10984" s="463">
        <v>79200574</v>
      </c>
    </row>
    <row r="10985" spans="1:4">
      <c r="A10985" s="462">
        <v>106018</v>
      </c>
      <c r="B10985" s="276" t="s">
        <v>10871</v>
      </c>
      <c r="C10985" s="462" t="s">
        <v>27</v>
      </c>
      <c r="D10985" s="463">
        <v>96694594</v>
      </c>
    </row>
    <row r="10986" spans="1:4">
      <c r="A10986" s="462">
        <v>106019</v>
      </c>
      <c r="B10986" s="276" t="s">
        <v>10872</v>
      </c>
      <c r="C10986" s="462" t="s">
        <v>27</v>
      </c>
      <c r="D10986" s="463">
        <v>72000000</v>
      </c>
    </row>
    <row r="10987" spans="1:4">
      <c r="A10987" s="462">
        <v>106020</v>
      </c>
      <c r="B10987" s="276" t="s">
        <v>10873</v>
      </c>
      <c r="C10987" s="462" t="s">
        <v>27</v>
      </c>
      <c r="D10987" s="463">
        <v>148128621</v>
      </c>
    </row>
    <row r="10988" spans="1:4">
      <c r="A10988" s="462">
        <v>106021</v>
      </c>
      <c r="B10988" s="276" t="s">
        <v>10874</v>
      </c>
      <c r="C10988" s="462" t="s">
        <v>27</v>
      </c>
      <c r="D10988" s="463">
        <v>0</v>
      </c>
    </row>
    <row r="10989" spans="1:4">
      <c r="A10989" s="462">
        <v>106022</v>
      </c>
      <c r="B10989" s="276" t="s">
        <v>10875</v>
      </c>
      <c r="C10989" s="462" t="s">
        <v>27</v>
      </c>
      <c r="D10989" s="463">
        <v>0</v>
      </c>
    </row>
    <row r="10990" spans="1:4">
      <c r="A10990" s="462">
        <v>106023</v>
      </c>
      <c r="B10990" s="276" t="s">
        <v>10876</v>
      </c>
      <c r="C10990" s="462" t="s">
        <v>148</v>
      </c>
      <c r="D10990" s="463">
        <v>2892226</v>
      </c>
    </row>
    <row r="10991" spans="1:4">
      <c r="A10991" s="462">
        <v>106024</v>
      </c>
      <c r="B10991" s="276" t="s">
        <v>10877</v>
      </c>
      <c r="C10991" s="462" t="s">
        <v>1934</v>
      </c>
      <c r="D10991" s="463">
        <v>0</v>
      </c>
    </row>
    <row r="10992" spans="1:4">
      <c r="A10992" s="462">
        <v>106025</v>
      </c>
      <c r="B10992" s="276" t="s">
        <v>10878</v>
      </c>
      <c r="C10992" s="462" t="s">
        <v>27</v>
      </c>
      <c r="D10992" s="463">
        <v>0</v>
      </c>
    </row>
    <row r="10993" spans="1:4">
      <c r="A10993" s="462">
        <v>106026</v>
      </c>
      <c r="B10993" s="276" t="s">
        <v>10879</v>
      </c>
      <c r="C10993" s="462" t="s">
        <v>998</v>
      </c>
      <c r="D10993" s="463">
        <v>0</v>
      </c>
    </row>
    <row r="10994" spans="1:4">
      <c r="A10994" s="462">
        <v>106027</v>
      </c>
      <c r="B10994" s="276" t="s">
        <v>10880</v>
      </c>
      <c r="C10994" s="462" t="s">
        <v>27</v>
      </c>
      <c r="D10994" s="463">
        <v>0</v>
      </c>
    </row>
    <row r="10995" spans="1:4">
      <c r="A10995" s="462">
        <v>106028</v>
      </c>
      <c r="B10995" s="276" t="s">
        <v>10881</v>
      </c>
      <c r="C10995" s="462" t="s">
        <v>44</v>
      </c>
      <c r="D10995" s="463">
        <v>0</v>
      </c>
    </row>
    <row r="10996" spans="1:4">
      <c r="A10996" s="462">
        <v>106029</v>
      </c>
      <c r="B10996" s="276" t="s">
        <v>10882</v>
      </c>
      <c r="C10996" s="462" t="s">
        <v>27</v>
      </c>
      <c r="D10996" s="463">
        <v>0</v>
      </c>
    </row>
    <row r="10997" spans="1:4">
      <c r="A10997" s="462">
        <v>106030</v>
      </c>
      <c r="B10997" s="276" t="s">
        <v>10883</v>
      </c>
      <c r="C10997" s="462" t="s">
        <v>44</v>
      </c>
      <c r="D10997" s="463">
        <v>0</v>
      </c>
    </row>
    <row r="10998" spans="1:4">
      <c r="A10998" s="462">
        <v>106031</v>
      </c>
      <c r="B10998" s="276" t="s">
        <v>10884</v>
      </c>
      <c r="C10998" s="462" t="s">
        <v>83</v>
      </c>
      <c r="D10998" s="463">
        <v>0</v>
      </c>
    </row>
    <row r="10999" spans="1:4">
      <c r="A10999" s="462">
        <v>106032</v>
      </c>
      <c r="B10999" s="276" t="s">
        <v>10885</v>
      </c>
      <c r="C10999" s="462" t="s">
        <v>30</v>
      </c>
      <c r="D10999" s="463">
        <v>0</v>
      </c>
    </row>
    <row r="11000" spans="1:4">
      <c r="A11000" s="462">
        <v>106033</v>
      </c>
      <c r="B11000" s="276" t="s">
        <v>10886</v>
      </c>
      <c r="C11000" s="462" t="s">
        <v>30</v>
      </c>
      <c r="D11000" s="463">
        <v>0</v>
      </c>
    </row>
    <row r="11001" spans="1:4">
      <c r="A11001" s="462">
        <v>106034</v>
      </c>
      <c r="B11001" s="276" t="s">
        <v>10887</v>
      </c>
      <c r="C11001" s="462" t="s">
        <v>30</v>
      </c>
      <c r="D11001" s="463">
        <v>0</v>
      </c>
    </row>
    <row r="11002" spans="1:4">
      <c r="A11002" s="462">
        <v>106035</v>
      </c>
      <c r="B11002" s="276" t="s">
        <v>10888</v>
      </c>
      <c r="C11002" s="462" t="s">
        <v>27</v>
      </c>
      <c r="D11002" s="463">
        <v>53947.97</v>
      </c>
    </row>
    <row r="11003" spans="1:4">
      <c r="A11003" s="462">
        <v>106036</v>
      </c>
      <c r="B11003" s="276" t="s">
        <v>10889</v>
      </c>
      <c r="C11003" s="462" t="s">
        <v>27</v>
      </c>
      <c r="D11003" s="463">
        <v>20768</v>
      </c>
    </row>
    <row r="11004" spans="1:4">
      <c r="A11004" s="462">
        <v>106037</v>
      </c>
      <c r="B11004" s="276" t="s">
        <v>10890</v>
      </c>
      <c r="C11004" s="462" t="s">
        <v>27</v>
      </c>
      <c r="D11004" s="463">
        <v>0</v>
      </c>
    </row>
    <row r="11005" spans="1:4">
      <c r="A11005" s="462">
        <v>106038</v>
      </c>
      <c r="B11005" s="276" t="s">
        <v>10891</v>
      </c>
      <c r="C11005" s="462" t="s">
        <v>27</v>
      </c>
      <c r="D11005" s="463">
        <v>0</v>
      </c>
    </row>
    <row r="11006" spans="1:4">
      <c r="A11006" s="462">
        <v>106039</v>
      </c>
      <c r="B11006" s="276" t="s">
        <v>10892</v>
      </c>
      <c r="C11006" s="462" t="s">
        <v>27</v>
      </c>
      <c r="D11006" s="463">
        <v>0</v>
      </c>
    </row>
    <row r="11007" spans="1:4">
      <c r="A11007" s="462">
        <v>106040</v>
      </c>
      <c r="B11007" s="276" t="s">
        <v>10893</v>
      </c>
      <c r="C11007" s="462" t="s">
        <v>27</v>
      </c>
      <c r="D11007" s="463">
        <v>109989</v>
      </c>
    </row>
    <row r="11008" spans="1:4">
      <c r="A11008" s="462">
        <v>106041</v>
      </c>
      <c r="B11008" s="276" t="s">
        <v>10894</v>
      </c>
      <c r="C11008" s="462" t="s">
        <v>30</v>
      </c>
      <c r="D11008" s="463">
        <v>38023</v>
      </c>
    </row>
    <row r="11009" spans="1:4">
      <c r="A11009" s="462">
        <v>106043</v>
      </c>
      <c r="B11009" s="276" t="s">
        <v>10895</v>
      </c>
      <c r="C11009" s="462" t="s">
        <v>27</v>
      </c>
      <c r="D11009" s="463">
        <v>66487</v>
      </c>
    </row>
    <row r="11010" spans="1:4">
      <c r="A11010" s="462">
        <v>106044</v>
      </c>
      <c r="B11010" s="276" t="s">
        <v>10896</v>
      </c>
      <c r="C11010" s="462" t="s">
        <v>27</v>
      </c>
      <c r="D11010" s="463">
        <v>0</v>
      </c>
    </row>
    <row r="11011" spans="1:4">
      <c r="A11011" s="462">
        <v>106045</v>
      </c>
      <c r="B11011" s="276" t="s">
        <v>10897</v>
      </c>
      <c r="C11011" s="462" t="s">
        <v>27</v>
      </c>
      <c r="D11011" s="463">
        <v>0</v>
      </c>
    </row>
    <row r="11012" spans="1:4">
      <c r="A11012" s="462">
        <v>106046</v>
      </c>
      <c r="B11012" s="276" t="s">
        <v>10898</v>
      </c>
      <c r="C11012" s="462" t="s">
        <v>27</v>
      </c>
      <c r="D11012" s="463">
        <v>0</v>
      </c>
    </row>
    <row r="11013" spans="1:4">
      <c r="A11013" s="462">
        <v>106048</v>
      </c>
      <c r="B11013" s="276" t="s">
        <v>10899</v>
      </c>
      <c r="C11013" s="462" t="s">
        <v>27</v>
      </c>
      <c r="D11013" s="463">
        <v>240000000</v>
      </c>
    </row>
    <row r="11014" spans="1:4">
      <c r="A11014" s="462">
        <v>106050</v>
      </c>
      <c r="B11014" s="276" t="s">
        <v>10900</v>
      </c>
      <c r="C11014" s="462" t="s">
        <v>27</v>
      </c>
      <c r="D11014" s="463">
        <v>221029795</v>
      </c>
    </row>
    <row r="11015" spans="1:4">
      <c r="A11015" s="462">
        <v>106051</v>
      </c>
      <c r="B11015" s="276" t="s">
        <v>10901</v>
      </c>
      <c r="C11015" s="462" t="s">
        <v>27</v>
      </c>
      <c r="D11015" s="463">
        <v>41767720</v>
      </c>
    </row>
    <row r="11016" spans="1:4">
      <c r="A11016" s="462">
        <v>106052</v>
      </c>
      <c r="B11016" s="276" t="s">
        <v>10902</v>
      </c>
      <c r="C11016" s="462" t="s">
        <v>27</v>
      </c>
      <c r="D11016" s="463">
        <v>163491622</v>
      </c>
    </row>
    <row r="11017" spans="1:4">
      <c r="A11017" s="462">
        <v>106054</v>
      </c>
      <c r="B11017" s="276" t="s">
        <v>10903</v>
      </c>
      <c r="C11017" s="462" t="s">
        <v>27</v>
      </c>
      <c r="D11017" s="463">
        <v>42574825</v>
      </c>
    </row>
    <row r="11018" spans="1:4">
      <c r="A11018" s="462">
        <v>106056</v>
      </c>
      <c r="B11018" s="276" t="s">
        <v>10904</v>
      </c>
      <c r="C11018" s="462" t="s">
        <v>27</v>
      </c>
      <c r="D11018" s="463">
        <v>69008043</v>
      </c>
    </row>
    <row r="11019" spans="1:4">
      <c r="A11019" s="462">
        <v>106057</v>
      </c>
      <c r="B11019" s="276" t="s">
        <v>10905</v>
      </c>
      <c r="C11019" s="462" t="s">
        <v>27</v>
      </c>
      <c r="D11019" s="463">
        <v>0</v>
      </c>
    </row>
    <row r="11020" spans="1:4">
      <c r="A11020" s="462">
        <v>106058</v>
      </c>
      <c r="B11020" s="276" t="s">
        <v>10906</v>
      </c>
      <c r="C11020" s="462" t="s">
        <v>27</v>
      </c>
      <c r="D11020" s="463">
        <v>0</v>
      </c>
    </row>
    <row r="11021" spans="1:4">
      <c r="A11021" s="462">
        <v>106059</v>
      </c>
      <c r="B11021" s="276" t="s">
        <v>10907</v>
      </c>
      <c r="C11021" s="462" t="s">
        <v>27</v>
      </c>
      <c r="D11021" s="463">
        <v>0</v>
      </c>
    </row>
    <row r="11022" spans="1:4">
      <c r="A11022" s="462">
        <v>106060</v>
      </c>
      <c r="B11022" s="276" t="s">
        <v>10908</v>
      </c>
      <c r="C11022" s="462" t="s">
        <v>27</v>
      </c>
      <c r="D11022" s="463">
        <v>0</v>
      </c>
    </row>
    <row r="11023" spans="1:4">
      <c r="A11023" s="462">
        <v>106061</v>
      </c>
      <c r="B11023" s="276" t="s">
        <v>10909</v>
      </c>
      <c r="C11023" s="462" t="s">
        <v>27</v>
      </c>
      <c r="D11023" s="463">
        <v>0</v>
      </c>
    </row>
    <row r="11024" spans="1:4">
      <c r="A11024" s="462">
        <v>106062</v>
      </c>
      <c r="B11024" s="276" t="s">
        <v>10910</v>
      </c>
      <c r="C11024" s="462" t="s">
        <v>27</v>
      </c>
      <c r="D11024" s="463">
        <v>0</v>
      </c>
    </row>
    <row r="11025" spans="1:4">
      <c r="A11025" s="462">
        <v>106063</v>
      </c>
      <c r="B11025" s="276" t="s">
        <v>10911</v>
      </c>
      <c r="C11025" s="462" t="s">
        <v>27</v>
      </c>
      <c r="D11025" s="463">
        <v>0</v>
      </c>
    </row>
    <row r="11026" spans="1:4">
      <c r="A11026" s="462">
        <v>106064</v>
      </c>
      <c r="B11026" s="276" t="s">
        <v>10912</v>
      </c>
      <c r="C11026" s="462" t="s">
        <v>27</v>
      </c>
      <c r="D11026" s="463">
        <v>93316</v>
      </c>
    </row>
    <row r="11027" spans="1:4">
      <c r="A11027" s="462">
        <v>106065</v>
      </c>
      <c r="B11027" s="276" t="s">
        <v>10913</v>
      </c>
      <c r="C11027" s="462" t="s">
        <v>30</v>
      </c>
      <c r="D11027" s="463">
        <v>3706.01</v>
      </c>
    </row>
    <row r="11028" spans="1:4">
      <c r="A11028" s="462">
        <v>106066</v>
      </c>
      <c r="B11028" s="276" t="s">
        <v>10914</v>
      </c>
      <c r="C11028" s="462" t="s">
        <v>27</v>
      </c>
      <c r="D11028" s="463">
        <v>6549</v>
      </c>
    </row>
    <row r="11029" spans="1:4">
      <c r="A11029" s="462">
        <v>106067</v>
      </c>
      <c r="B11029" s="276" t="s">
        <v>10915</v>
      </c>
      <c r="C11029" s="462" t="s">
        <v>30</v>
      </c>
      <c r="D11029" s="463">
        <v>15810.01</v>
      </c>
    </row>
    <row r="11030" spans="1:4">
      <c r="A11030" s="462">
        <v>106068</v>
      </c>
      <c r="B11030" s="276" t="s">
        <v>10916</v>
      </c>
      <c r="C11030" s="462" t="s">
        <v>27</v>
      </c>
      <c r="D11030" s="463">
        <v>0</v>
      </c>
    </row>
    <row r="11031" spans="1:4">
      <c r="A11031" s="462">
        <v>106069</v>
      </c>
      <c r="B11031" s="276" t="s">
        <v>10917</v>
      </c>
      <c r="C11031" s="462" t="s">
        <v>30</v>
      </c>
      <c r="D11031" s="463">
        <v>9758</v>
      </c>
    </row>
    <row r="11032" spans="1:4">
      <c r="A11032" s="462">
        <v>106070</v>
      </c>
      <c r="B11032" s="276" t="s">
        <v>10918</v>
      </c>
      <c r="C11032" s="462" t="s">
        <v>27</v>
      </c>
      <c r="D11032" s="463">
        <v>2038.01</v>
      </c>
    </row>
    <row r="11033" spans="1:4">
      <c r="A11033" s="462">
        <v>106071</v>
      </c>
      <c r="B11033" s="276" t="s">
        <v>10919</v>
      </c>
      <c r="C11033" s="462" t="s">
        <v>30</v>
      </c>
      <c r="D11033" s="463">
        <v>6424</v>
      </c>
    </row>
    <row r="11034" spans="1:4">
      <c r="A11034" s="462">
        <v>106072</v>
      </c>
      <c r="B11034" s="276" t="s">
        <v>10920</v>
      </c>
      <c r="C11034" s="462" t="s">
        <v>27</v>
      </c>
      <c r="D11034" s="463">
        <v>2286</v>
      </c>
    </row>
    <row r="11035" spans="1:4">
      <c r="A11035" s="462">
        <v>106073</v>
      </c>
      <c r="B11035" s="276" t="s">
        <v>10921</v>
      </c>
      <c r="C11035" s="462" t="s">
        <v>30</v>
      </c>
      <c r="D11035" s="463">
        <v>0</v>
      </c>
    </row>
    <row r="11036" spans="1:4">
      <c r="A11036" s="462">
        <v>106074</v>
      </c>
      <c r="B11036" s="276" t="s">
        <v>10922</v>
      </c>
      <c r="C11036" s="462" t="s">
        <v>30</v>
      </c>
      <c r="D11036" s="463">
        <v>0</v>
      </c>
    </row>
    <row r="11037" spans="1:4">
      <c r="A11037" s="462">
        <v>106075</v>
      </c>
      <c r="B11037" s="276" t="s">
        <v>10923</v>
      </c>
      <c r="C11037" s="462" t="s">
        <v>27</v>
      </c>
      <c r="D11037" s="463">
        <v>1100</v>
      </c>
    </row>
    <row r="11038" spans="1:4">
      <c r="A11038" s="462">
        <v>106076</v>
      </c>
      <c r="B11038" s="276" t="s">
        <v>10924</v>
      </c>
      <c r="C11038" s="462" t="s">
        <v>30</v>
      </c>
      <c r="D11038" s="463">
        <v>3706.01</v>
      </c>
    </row>
    <row r="11039" spans="1:4">
      <c r="A11039" s="462">
        <v>106077</v>
      </c>
      <c r="B11039" s="276" t="s">
        <v>10925</v>
      </c>
      <c r="C11039" s="462" t="s">
        <v>27</v>
      </c>
      <c r="D11039" s="463">
        <v>680</v>
      </c>
    </row>
    <row r="11040" spans="1:4">
      <c r="A11040" s="462">
        <v>106078</v>
      </c>
      <c r="B11040" s="276" t="s">
        <v>10926</v>
      </c>
      <c r="C11040" s="462" t="s">
        <v>27</v>
      </c>
      <c r="D11040" s="463">
        <v>0</v>
      </c>
    </row>
    <row r="11041" spans="1:4">
      <c r="A11041" s="462">
        <v>106079</v>
      </c>
      <c r="B11041" s="276" t="s">
        <v>10927</v>
      </c>
      <c r="C11041" s="462" t="s">
        <v>27</v>
      </c>
      <c r="D11041" s="463">
        <v>679</v>
      </c>
    </row>
    <row r="11042" spans="1:4">
      <c r="A11042" s="462">
        <v>106080</v>
      </c>
      <c r="B11042" s="276" t="s">
        <v>10928</v>
      </c>
      <c r="C11042" s="462" t="s">
        <v>27</v>
      </c>
      <c r="D11042" s="463">
        <v>0</v>
      </c>
    </row>
    <row r="11043" spans="1:4">
      <c r="A11043" s="462">
        <v>106081</v>
      </c>
      <c r="B11043" s="276" t="s">
        <v>10929</v>
      </c>
      <c r="C11043" s="462" t="s">
        <v>27</v>
      </c>
      <c r="D11043" s="463">
        <v>0</v>
      </c>
    </row>
    <row r="11044" spans="1:4">
      <c r="A11044" s="462">
        <v>106082</v>
      </c>
      <c r="B11044" s="276" t="s">
        <v>10930</v>
      </c>
      <c r="C11044" s="462" t="s">
        <v>30</v>
      </c>
      <c r="D11044" s="463">
        <v>24366</v>
      </c>
    </row>
    <row r="11045" spans="1:4">
      <c r="A11045" s="462">
        <v>106083</v>
      </c>
      <c r="B11045" s="276" t="s">
        <v>10931</v>
      </c>
      <c r="C11045" s="462" t="s">
        <v>27</v>
      </c>
      <c r="D11045" s="463">
        <v>0</v>
      </c>
    </row>
    <row r="11046" spans="1:4">
      <c r="A11046" s="462">
        <v>106084</v>
      </c>
      <c r="B11046" s="276" t="s">
        <v>10932</v>
      </c>
      <c r="C11046" s="462" t="s">
        <v>83</v>
      </c>
      <c r="D11046" s="463">
        <v>4591.2299999999996</v>
      </c>
    </row>
    <row r="11047" spans="1:4">
      <c r="A11047" s="462">
        <v>106085</v>
      </c>
      <c r="B11047" s="276" t="s">
        <v>10933</v>
      </c>
      <c r="C11047" s="462" t="s">
        <v>83</v>
      </c>
      <c r="D11047" s="463">
        <v>2313</v>
      </c>
    </row>
    <row r="11048" spans="1:4">
      <c r="A11048" s="462">
        <v>106086</v>
      </c>
      <c r="B11048" s="276" t="s">
        <v>10934</v>
      </c>
      <c r="C11048" s="462" t="s">
        <v>83</v>
      </c>
      <c r="D11048" s="463">
        <v>61218</v>
      </c>
    </row>
    <row r="11049" spans="1:4">
      <c r="A11049" s="462">
        <v>106087</v>
      </c>
      <c r="B11049" s="276" t="s">
        <v>10935</v>
      </c>
      <c r="C11049" s="462" t="s">
        <v>83</v>
      </c>
      <c r="D11049" s="463">
        <v>3782.39</v>
      </c>
    </row>
    <row r="11050" spans="1:4">
      <c r="A11050" s="462">
        <v>106088</v>
      </c>
      <c r="B11050" s="276" t="s">
        <v>10936</v>
      </c>
      <c r="C11050" s="462" t="s">
        <v>83</v>
      </c>
      <c r="D11050" s="463">
        <v>12214</v>
      </c>
    </row>
    <row r="11051" spans="1:4">
      <c r="A11051" s="462">
        <v>106089</v>
      </c>
      <c r="B11051" s="276" t="s">
        <v>10937</v>
      </c>
      <c r="C11051" s="462" t="s">
        <v>83</v>
      </c>
      <c r="D11051" s="463">
        <v>8923.27</v>
      </c>
    </row>
    <row r="11052" spans="1:4">
      <c r="A11052" s="462">
        <v>106090</v>
      </c>
      <c r="B11052" s="276" t="s">
        <v>10938</v>
      </c>
      <c r="C11052" s="462" t="s">
        <v>89</v>
      </c>
      <c r="D11052" s="463">
        <v>113063</v>
      </c>
    </row>
    <row r="11053" spans="1:4">
      <c r="A11053" s="462">
        <v>106091</v>
      </c>
      <c r="B11053" s="276" t="s">
        <v>10939</v>
      </c>
      <c r="C11053" s="462" t="s">
        <v>83</v>
      </c>
      <c r="D11053" s="463">
        <v>2514.0100000000002</v>
      </c>
    </row>
    <row r="11054" spans="1:4">
      <c r="A11054" s="462">
        <v>106092</v>
      </c>
      <c r="B11054" s="276" t="s">
        <v>10940</v>
      </c>
      <c r="C11054" s="462" t="s">
        <v>83</v>
      </c>
      <c r="D11054" s="463">
        <v>8923.27</v>
      </c>
    </row>
    <row r="11055" spans="1:4">
      <c r="A11055" s="462">
        <v>106093</v>
      </c>
      <c r="B11055" s="276" t="s">
        <v>10941</v>
      </c>
      <c r="C11055" s="462" t="s">
        <v>83</v>
      </c>
      <c r="D11055" s="463">
        <v>2682</v>
      </c>
    </row>
    <row r="11056" spans="1:4">
      <c r="A11056" s="462">
        <v>106094</v>
      </c>
      <c r="B11056" s="276" t="s">
        <v>10942</v>
      </c>
      <c r="C11056" s="462" t="s">
        <v>83</v>
      </c>
      <c r="D11056" s="463">
        <v>6808</v>
      </c>
    </row>
    <row r="11057" spans="1:4">
      <c r="A11057" s="462">
        <v>106095</v>
      </c>
      <c r="B11057" s="276" t="s">
        <v>10943</v>
      </c>
      <c r="C11057" s="462" t="s">
        <v>44</v>
      </c>
      <c r="D11057" s="463">
        <v>25349</v>
      </c>
    </row>
    <row r="11058" spans="1:4">
      <c r="A11058" s="462">
        <v>106096</v>
      </c>
      <c r="B11058" s="276" t="s">
        <v>10944</v>
      </c>
      <c r="C11058" s="462" t="s">
        <v>27</v>
      </c>
      <c r="D11058" s="463">
        <v>509454</v>
      </c>
    </row>
    <row r="11059" spans="1:4">
      <c r="A11059" s="462">
        <v>106097</v>
      </c>
      <c r="B11059" s="276" t="s">
        <v>10945</v>
      </c>
      <c r="C11059" s="462" t="s">
        <v>27</v>
      </c>
      <c r="D11059" s="463">
        <v>64430</v>
      </c>
    </row>
    <row r="11060" spans="1:4">
      <c r="A11060" s="462">
        <v>106098</v>
      </c>
      <c r="B11060" s="276" t="s">
        <v>10946</v>
      </c>
      <c r="C11060" s="462" t="s">
        <v>30</v>
      </c>
      <c r="D11060" s="463">
        <v>2050.62</v>
      </c>
    </row>
    <row r="11061" spans="1:4">
      <c r="A11061" s="462">
        <v>106099</v>
      </c>
      <c r="B11061" s="276" t="s">
        <v>10947</v>
      </c>
      <c r="C11061" s="462" t="s">
        <v>30</v>
      </c>
      <c r="D11061" s="463">
        <v>15839.99</v>
      </c>
    </row>
    <row r="11062" spans="1:4">
      <c r="A11062" s="462">
        <v>106100</v>
      </c>
      <c r="B11062" s="276" t="s">
        <v>10948</v>
      </c>
      <c r="C11062" s="462" t="s">
        <v>27</v>
      </c>
      <c r="D11062" s="463">
        <v>358214</v>
      </c>
    </row>
    <row r="11063" spans="1:4">
      <c r="A11063" s="462">
        <v>106101</v>
      </c>
      <c r="B11063" s="276" t="s">
        <v>10949</v>
      </c>
      <c r="C11063" s="462" t="s">
        <v>27</v>
      </c>
      <c r="D11063" s="463">
        <v>1359483</v>
      </c>
    </row>
    <row r="11064" spans="1:4">
      <c r="A11064" s="462">
        <v>106102</v>
      </c>
      <c r="B11064" s="276" t="s">
        <v>10950</v>
      </c>
      <c r="C11064" s="462" t="s">
        <v>27</v>
      </c>
      <c r="D11064" s="463">
        <v>0</v>
      </c>
    </row>
    <row r="11065" spans="1:4">
      <c r="A11065" s="462">
        <v>106103</v>
      </c>
      <c r="B11065" s="276" t="s">
        <v>10951</v>
      </c>
      <c r="C11065" s="462" t="s">
        <v>27</v>
      </c>
      <c r="D11065" s="463">
        <v>0</v>
      </c>
    </row>
    <row r="11066" spans="1:4">
      <c r="A11066" s="462">
        <v>106104</v>
      </c>
      <c r="B11066" s="276" t="s">
        <v>10952</v>
      </c>
      <c r="C11066" s="462" t="s">
        <v>27</v>
      </c>
      <c r="D11066" s="463">
        <v>0</v>
      </c>
    </row>
    <row r="11067" spans="1:4">
      <c r="A11067" s="462">
        <v>106105</v>
      </c>
      <c r="B11067" s="276" t="s">
        <v>10953</v>
      </c>
      <c r="C11067" s="462" t="s">
        <v>27</v>
      </c>
      <c r="D11067" s="463">
        <v>0</v>
      </c>
    </row>
    <row r="11068" spans="1:4">
      <c r="A11068" s="462">
        <v>106106</v>
      </c>
      <c r="B11068" s="276" t="s">
        <v>10954</v>
      </c>
      <c r="C11068" s="462" t="s">
        <v>27</v>
      </c>
      <c r="D11068" s="463">
        <v>0</v>
      </c>
    </row>
    <row r="11069" spans="1:4">
      <c r="A11069" s="462">
        <v>106107</v>
      </c>
      <c r="B11069" s="276" t="s">
        <v>10955</v>
      </c>
      <c r="C11069" s="462" t="s">
        <v>27</v>
      </c>
      <c r="D11069" s="463">
        <v>422046</v>
      </c>
    </row>
    <row r="11070" spans="1:4">
      <c r="A11070" s="462">
        <v>106108</v>
      </c>
      <c r="B11070" s="276" t="s">
        <v>10956</v>
      </c>
      <c r="C11070" s="462" t="s">
        <v>27</v>
      </c>
      <c r="D11070" s="463">
        <v>9656066.4800000004</v>
      </c>
    </row>
    <row r="11071" spans="1:4">
      <c r="A11071" s="462">
        <v>106109</v>
      </c>
      <c r="B11071" s="276" t="s">
        <v>10957</v>
      </c>
      <c r="C11071" s="462" t="s">
        <v>148</v>
      </c>
      <c r="D11071" s="463">
        <v>2586738.0099999998</v>
      </c>
    </row>
    <row r="11072" spans="1:4">
      <c r="A11072" s="462">
        <v>106111</v>
      </c>
      <c r="B11072" s="276" t="s">
        <v>10958</v>
      </c>
      <c r="C11072" s="462" t="s">
        <v>30</v>
      </c>
      <c r="D11072" s="463">
        <v>0</v>
      </c>
    </row>
    <row r="11073" spans="1:4">
      <c r="A11073" s="462">
        <v>106112</v>
      </c>
      <c r="B11073" s="276" t="s">
        <v>10959</v>
      </c>
      <c r="C11073" s="462" t="s">
        <v>27</v>
      </c>
      <c r="D11073" s="463">
        <v>0</v>
      </c>
    </row>
    <row r="11074" spans="1:4">
      <c r="A11074" s="462">
        <v>106113</v>
      </c>
      <c r="B11074" s="276" t="s">
        <v>10960</v>
      </c>
      <c r="C11074" s="462" t="s">
        <v>27</v>
      </c>
      <c r="D11074" s="463">
        <v>0</v>
      </c>
    </row>
    <row r="11075" spans="1:4">
      <c r="A11075" s="462">
        <v>106114</v>
      </c>
      <c r="B11075" s="276" t="s">
        <v>10961</v>
      </c>
      <c r="C11075" s="462" t="s">
        <v>27</v>
      </c>
      <c r="D11075" s="463">
        <v>6225467</v>
      </c>
    </row>
    <row r="11076" spans="1:4">
      <c r="A11076" s="462">
        <v>106115</v>
      </c>
      <c r="B11076" s="276" t="s">
        <v>10962</v>
      </c>
      <c r="C11076" s="462" t="s">
        <v>27</v>
      </c>
      <c r="D11076" s="463">
        <v>1149715</v>
      </c>
    </row>
    <row r="11077" spans="1:4">
      <c r="A11077" s="462">
        <v>106116</v>
      </c>
      <c r="B11077" s="276" t="s">
        <v>10963</v>
      </c>
      <c r="C11077" s="462" t="s">
        <v>27</v>
      </c>
      <c r="D11077" s="463">
        <v>2767945.06</v>
      </c>
    </row>
    <row r="11078" spans="1:4">
      <c r="A11078" s="462">
        <v>106117</v>
      </c>
      <c r="B11078" s="276" t="s">
        <v>10964</v>
      </c>
      <c r="C11078" s="462" t="s">
        <v>27</v>
      </c>
      <c r="D11078" s="463">
        <v>25980309.760000002</v>
      </c>
    </row>
    <row r="11079" spans="1:4">
      <c r="A11079" s="462">
        <v>106118</v>
      </c>
      <c r="B11079" s="276" t="s">
        <v>10965</v>
      </c>
      <c r="C11079" s="462" t="s">
        <v>44</v>
      </c>
      <c r="D11079" s="463">
        <v>0</v>
      </c>
    </row>
    <row r="11080" spans="1:4">
      <c r="A11080" s="462">
        <v>106119</v>
      </c>
      <c r="B11080" s="276" t="s">
        <v>10966</v>
      </c>
      <c r="C11080" s="462" t="s">
        <v>27</v>
      </c>
      <c r="D11080" s="463">
        <v>24531385</v>
      </c>
    </row>
    <row r="11081" spans="1:4">
      <c r="A11081" s="462">
        <v>106120</v>
      </c>
      <c r="B11081" s="276" t="s">
        <v>10967</v>
      </c>
      <c r="C11081" s="462" t="s">
        <v>44</v>
      </c>
      <c r="D11081" s="463">
        <v>0</v>
      </c>
    </row>
    <row r="11082" spans="1:4">
      <c r="A11082" s="462">
        <v>106121</v>
      </c>
      <c r="B11082" s="276" t="s">
        <v>10968</v>
      </c>
      <c r="C11082" s="462" t="s">
        <v>27</v>
      </c>
      <c r="D11082" s="463">
        <v>0</v>
      </c>
    </row>
    <row r="11083" spans="1:4">
      <c r="A11083" s="462">
        <v>106122</v>
      </c>
      <c r="B11083" s="276" t="s">
        <v>10969</v>
      </c>
      <c r="C11083" s="462" t="s">
        <v>44</v>
      </c>
      <c r="D11083" s="463">
        <v>385021</v>
      </c>
    </row>
    <row r="11084" spans="1:4">
      <c r="A11084" s="462">
        <v>106123</v>
      </c>
      <c r="B11084" s="276" t="s">
        <v>10970</v>
      </c>
      <c r="C11084" s="462" t="s">
        <v>27</v>
      </c>
      <c r="D11084" s="463">
        <v>22223473</v>
      </c>
    </row>
    <row r="11085" spans="1:4">
      <c r="A11085" s="462">
        <v>106124</v>
      </c>
      <c r="B11085" s="276" t="s">
        <v>10971</v>
      </c>
      <c r="C11085" s="462" t="s">
        <v>27</v>
      </c>
      <c r="D11085" s="463">
        <v>0</v>
      </c>
    </row>
    <row r="11086" spans="1:4">
      <c r="A11086" s="462">
        <v>106125</v>
      </c>
      <c r="B11086" s="276" t="s">
        <v>10972</v>
      </c>
      <c r="C11086" s="462" t="s">
        <v>27</v>
      </c>
      <c r="D11086" s="463">
        <v>0</v>
      </c>
    </row>
    <row r="11087" spans="1:4">
      <c r="A11087" s="462">
        <v>106126</v>
      </c>
      <c r="B11087" s="276" t="s">
        <v>10973</v>
      </c>
      <c r="C11087" s="462" t="s">
        <v>27</v>
      </c>
      <c r="D11087" s="463">
        <v>0</v>
      </c>
    </row>
    <row r="11088" spans="1:4">
      <c r="A11088" s="462">
        <v>106127</v>
      </c>
      <c r="B11088" s="276" t="s">
        <v>10974</v>
      </c>
      <c r="C11088" s="462" t="s">
        <v>27</v>
      </c>
      <c r="D11088" s="463">
        <v>0</v>
      </c>
    </row>
    <row r="11089" spans="1:4">
      <c r="A11089" s="462">
        <v>106128</v>
      </c>
      <c r="B11089" s="276" t="s">
        <v>10975</v>
      </c>
      <c r="C11089" s="462" t="s">
        <v>27</v>
      </c>
      <c r="D11089" s="463">
        <v>0</v>
      </c>
    </row>
    <row r="11090" spans="1:4">
      <c r="A11090" s="462">
        <v>106132</v>
      </c>
      <c r="B11090" s="276" t="s">
        <v>10976</v>
      </c>
      <c r="C11090" s="462" t="s">
        <v>30</v>
      </c>
      <c r="D11090" s="463">
        <v>0</v>
      </c>
    </row>
    <row r="11091" spans="1:4">
      <c r="A11091" s="462">
        <v>106133</v>
      </c>
      <c r="B11091" s="276" t="s">
        <v>10977</v>
      </c>
      <c r="C11091" s="462" t="s">
        <v>30</v>
      </c>
      <c r="D11091" s="463">
        <v>0</v>
      </c>
    </row>
    <row r="11092" spans="1:4">
      <c r="A11092" s="462">
        <v>106134</v>
      </c>
      <c r="B11092" s="276" t="s">
        <v>10978</v>
      </c>
      <c r="C11092" s="462" t="s">
        <v>30</v>
      </c>
      <c r="D11092" s="463">
        <v>13421</v>
      </c>
    </row>
    <row r="11093" spans="1:4">
      <c r="A11093" s="462">
        <v>106135</v>
      </c>
      <c r="B11093" s="276" t="s">
        <v>10979</v>
      </c>
      <c r="C11093" s="462" t="s">
        <v>30</v>
      </c>
      <c r="D11093" s="463">
        <v>0</v>
      </c>
    </row>
    <row r="11094" spans="1:4">
      <c r="A11094" s="462">
        <v>106136</v>
      </c>
      <c r="B11094" s="276" t="s">
        <v>10980</v>
      </c>
      <c r="C11094" s="462" t="s">
        <v>30</v>
      </c>
      <c r="D11094" s="463">
        <v>62688</v>
      </c>
    </row>
    <row r="11095" spans="1:4">
      <c r="A11095" s="462">
        <v>106137</v>
      </c>
      <c r="B11095" s="276" t="s">
        <v>10981</v>
      </c>
      <c r="C11095" s="462" t="s">
        <v>27</v>
      </c>
      <c r="D11095" s="463">
        <v>1223</v>
      </c>
    </row>
    <row r="11096" spans="1:4">
      <c r="A11096" s="462">
        <v>106138</v>
      </c>
      <c r="B11096" s="276" t="s">
        <v>10982</v>
      </c>
      <c r="C11096" s="462" t="s">
        <v>27</v>
      </c>
      <c r="D11096" s="463">
        <v>30631595</v>
      </c>
    </row>
    <row r="11097" spans="1:4">
      <c r="A11097" s="462">
        <v>106139</v>
      </c>
      <c r="B11097" s="276" t="s">
        <v>10983</v>
      </c>
      <c r="C11097" s="462" t="s">
        <v>27</v>
      </c>
      <c r="D11097" s="463">
        <v>4447.03</v>
      </c>
    </row>
    <row r="11098" spans="1:4">
      <c r="A11098" s="462">
        <v>106140</v>
      </c>
      <c r="B11098" s="276" t="s">
        <v>10984</v>
      </c>
      <c r="C11098" s="462" t="s">
        <v>27</v>
      </c>
      <c r="D11098" s="463">
        <v>9741.01</v>
      </c>
    </row>
    <row r="11099" spans="1:4">
      <c r="A11099" s="462">
        <v>106141</v>
      </c>
      <c r="B11099" s="276" t="s">
        <v>10985</v>
      </c>
      <c r="C11099" s="462" t="s">
        <v>27</v>
      </c>
      <c r="D11099" s="463">
        <v>15468</v>
      </c>
    </row>
    <row r="11100" spans="1:4">
      <c r="A11100" s="462">
        <v>106142</v>
      </c>
      <c r="B11100" s="276" t="s">
        <v>10986</v>
      </c>
      <c r="C11100" s="462" t="s">
        <v>27</v>
      </c>
      <c r="D11100" s="463">
        <v>29260.01</v>
      </c>
    </row>
    <row r="11101" spans="1:4">
      <c r="A11101" s="462">
        <v>106143</v>
      </c>
      <c r="B11101" s="276" t="s">
        <v>10987</v>
      </c>
      <c r="C11101" s="462" t="s">
        <v>27</v>
      </c>
      <c r="D11101" s="463">
        <v>1247</v>
      </c>
    </row>
    <row r="11102" spans="1:4">
      <c r="A11102" s="462">
        <v>106144</v>
      </c>
      <c r="B11102" s="276" t="s">
        <v>10988</v>
      </c>
      <c r="C11102" s="462" t="s">
        <v>27</v>
      </c>
      <c r="D11102" s="463">
        <v>2252</v>
      </c>
    </row>
    <row r="11103" spans="1:4">
      <c r="A11103" s="462">
        <v>106145</v>
      </c>
      <c r="B11103" s="276" t="s">
        <v>10989</v>
      </c>
      <c r="C11103" s="462" t="s">
        <v>27</v>
      </c>
      <c r="D11103" s="463">
        <v>4100</v>
      </c>
    </row>
    <row r="11104" spans="1:4">
      <c r="A11104" s="462">
        <v>106146</v>
      </c>
      <c r="B11104" s="276" t="s">
        <v>10990</v>
      </c>
      <c r="C11104" s="462" t="s">
        <v>27</v>
      </c>
      <c r="D11104" s="463">
        <v>7309</v>
      </c>
    </row>
    <row r="11105" spans="1:4">
      <c r="A11105" s="462">
        <v>106147</v>
      </c>
      <c r="B11105" s="276" t="s">
        <v>10991</v>
      </c>
      <c r="C11105" s="462" t="s">
        <v>27</v>
      </c>
      <c r="D11105" s="463">
        <v>13316</v>
      </c>
    </row>
    <row r="11106" spans="1:4">
      <c r="A11106" s="462">
        <v>106148</v>
      </c>
      <c r="B11106" s="276" t="s">
        <v>10992</v>
      </c>
      <c r="C11106" s="462" t="s">
        <v>27</v>
      </c>
      <c r="D11106" s="463">
        <v>23637.01</v>
      </c>
    </row>
    <row r="11107" spans="1:4">
      <c r="A11107" s="462">
        <v>106149</v>
      </c>
      <c r="B11107" s="276" t="s">
        <v>10993</v>
      </c>
      <c r="C11107" s="462" t="s">
        <v>27</v>
      </c>
      <c r="D11107" s="463">
        <v>0</v>
      </c>
    </row>
    <row r="11108" spans="1:4">
      <c r="A11108" s="462">
        <v>106150</v>
      </c>
      <c r="B11108" s="276" t="s">
        <v>10994</v>
      </c>
      <c r="C11108" s="462" t="s">
        <v>27</v>
      </c>
      <c r="D11108" s="463">
        <v>0</v>
      </c>
    </row>
    <row r="11109" spans="1:4">
      <c r="A11109" s="462">
        <v>106151</v>
      </c>
      <c r="B11109" s="276" t="s">
        <v>10995</v>
      </c>
      <c r="C11109" s="462" t="s">
        <v>27</v>
      </c>
      <c r="D11109" s="463">
        <v>2100</v>
      </c>
    </row>
    <row r="11110" spans="1:4">
      <c r="A11110" s="462">
        <v>106152</v>
      </c>
      <c r="B11110" s="276" t="s">
        <v>10996</v>
      </c>
      <c r="C11110" s="462" t="s">
        <v>27</v>
      </c>
      <c r="D11110" s="463">
        <v>7361679</v>
      </c>
    </row>
    <row r="11111" spans="1:4">
      <c r="A11111" s="462">
        <v>106153</v>
      </c>
      <c r="B11111" s="276" t="s">
        <v>10997</v>
      </c>
      <c r="C11111" s="462" t="s">
        <v>27</v>
      </c>
      <c r="D11111" s="463">
        <v>5605166</v>
      </c>
    </row>
    <row r="11112" spans="1:4">
      <c r="A11112" s="462">
        <v>106154</v>
      </c>
      <c r="B11112" s="276" t="s">
        <v>10998</v>
      </c>
      <c r="C11112" s="462" t="s">
        <v>27</v>
      </c>
      <c r="D11112" s="463">
        <v>0</v>
      </c>
    </row>
    <row r="11113" spans="1:4">
      <c r="A11113" s="462">
        <v>106155</v>
      </c>
      <c r="B11113" s="276" t="s">
        <v>10999</v>
      </c>
      <c r="C11113" s="462" t="s">
        <v>27</v>
      </c>
      <c r="D11113" s="463">
        <v>0</v>
      </c>
    </row>
    <row r="11114" spans="1:4">
      <c r="A11114" s="462">
        <v>106156</v>
      </c>
      <c r="B11114" s="276" t="s">
        <v>11000</v>
      </c>
      <c r="C11114" s="462" t="s">
        <v>30</v>
      </c>
      <c r="D11114" s="463">
        <v>9575</v>
      </c>
    </row>
    <row r="11115" spans="1:4">
      <c r="A11115" s="462">
        <v>106157</v>
      </c>
      <c r="B11115" s="276" t="s">
        <v>11001</v>
      </c>
      <c r="C11115" s="462" t="s">
        <v>30</v>
      </c>
      <c r="D11115" s="463">
        <v>9589</v>
      </c>
    </row>
    <row r="11116" spans="1:4">
      <c r="A11116" s="462">
        <v>106160</v>
      </c>
      <c r="B11116" s="276" t="s">
        <v>11002</v>
      </c>
      <c r="C11116" s="462" t="s">
        <v>30</v>
      </c>
      <c r="D11116" s="463">
        <v>48193.81</v>
      </c>
    </row>
    <row r="11117" spans="1:4">
      <c r="A11117" s="462">
        <v>106161</v>
      </c>
      <c r="B11117" s="276" t="s">
        <v>11003</v>
      </c>
      <c r="C11117" s="462" t="s">
        <v>30</v>
      </c>
      <c r="D11117" s="463">
        <v>5558</v>
      </c>
    </row>
    <row r="11118" spans="1:4">
      <c r="A11118" s="462">
        <v>106162</v>
      </c>
      <c r="B11118" s="276" t="s">
        <v>11004</v>
      </c>
      <c r="C11118" s="462" t="s">
        <v>27</v>
      </c>
      <c r="D11118" s="463">
        <v>28237.86</v>
      </c>
    </row>
    <row r="11119" spans="1:4">
      <c r="A11119" s="462">
        <v>106163</v>
      </c>
      <c r="B11119" s="276" t="s">
        <v>11005</v>
      </c>
      <c r="C11119" s="462" t="s">
        <v>27</v>
      </c>
      <c r="D11119" s="463">
        <v>21892.68</v>
      </c>
    </row>
    <row r="11120" spans="1:4">
      <c r="A11120" s="462">
        <v>106164</v>
      </c>
      <c r="B11120" s="276" t="s">
        <v>11006</v>
      </c>
      <c r="C11120" s="462" t="s">
        <v>27</v>
      </c>
      <c r="D11120" s="463">
        <v>0</v>
      </c>
    </row>
    <row r="11121" spans="1:4">
      <c r="A11121" s="462">
        <v>106165</v>
      </c>
      <c r="B11121" s="276" t="s">
        <v>11007</v>
      </c>
      <c r="C11121" s="462" t="s">
        <v>27</v>
      </c>
      <c r="D11121" s="463">
        <v>856</v>
      </c>
    </row>
    <row r="11122" spans="1:4">
      <c r="A11122" s="462">
        <v>106166</v>
      </c>
      <c r="B11122" s="276" t="s">
        <v>11008</v>
      </c>
      <c r="C11122" s="462" t="s">
        <v>27</v>
      </c>
      <c r="D11122" s="463">
        <v>0</v>
      </c>
    </row>
    <row r="11123" spans="1:4">
      <c r="A11123" s="462">
        <v>106167</v>
      </c>
      <c r="B11123" s="276" t="s">
        <v>11009</v>
      </c>
      <c r="C11123" s="462" t="s">
        <v>27</v>
      </c>
      <c r="D11123" s="463">
        <v>0</v>
      </c>
    </row>
    <row r="11124" spans="1:4">
      <c r="A11124" s="462">
        <v>106168</v>
      </c>
      <c r="B11124" s="276" t="s">
        <v>11010</v>
      </c>
      <c r="C11124" s="462" t="s">
        <v>27</v>
      </c>
      <c r="D11124" s="463">
        <v>0</v>
      </c>
    </row>
    <row r="11125" spans="1:4">
      <c r="A11125" s="462">
        <v>106169</v>
      </c>
      <c r="B11125" s="276" t="s">
        <v>11011</v>
      </c>
      <c r="C11125" s="462" t="s">
        <v>27</v>
      </c>
      <c r="D11125" s="463">
        <v>0</v>
      </c>
    </row>
    <row r="11126" spans="1:4">
      <c r="A11126" s="462">
        <v>106170</v>
      </c>
      <c r="B11126" s="276" t="s">
        <v>11012</v>
      </c>
      <c r="C11126" s="462" t="s">
        <v>27</v>
      </c>
      <c r="D11126" s="463">
        <v>0</v>
      </c>
    </row>
    <row r="11127" spans="1:4">
      <c r="A11127" s="462">
        <v>106171</v>
      </c>
      <c r="B11127" s="276" t="s">
        <v>11013</v>
      </c>
      <c r="C11127" s="462" t="s">
        <v>30</v>
      </c>
      <c r="D11127" s="463">
        <v>0</v>
      </c>
    </row>
    <row r="11128" spans="1:4">
      <c r="A11128" s="462">
        <v>106172</v>
      </c>
      <c r="B11128" s="276" t="s">
        <v>11014</v>
      </c>
      <c r="C11128" s="462" t="s">
        <v>27</v>
      </c>
      <c r="D11128" s="463">
        <v>1900232.94</v>
      </c>
    </row>
    <row r="11129" spans="1:4">
      <c r="A11129" s="462">
        <v>106173</v>
      </c>
      <c r="B11129" s="276" t="s">
        <v>11015</v>
      </c>
      <c r="C11129" s="462" t="s">
        <v>27</v>
      </c>
      <c r="D11129" s="463">
        <v>3922327</v>
      </c>
    </row>
    <row r="11130" spans="1:4">
      <c r="A11130" s="462">
        <v>106174</v>
      </c>
      <c r="B11130" s="276" t="s">
        <v>11016</v>
      </c>
      <c r="C11130" s="462" t="s">
        <v>27</v>
      </c>
      <c r="D11130" s="463">
        <v>0</v>
      </c>
    </row>
    <row r="11131" spans="1:4">
      <c r="A11131" s="462">
        <v>106175</v>
      </c>
      <c r="B11131" s="276" t="s">
        <v>11017</v>
      </c>
      <c r="C11131" s="462" t="s">
        <v>27</v>
      </c>
      <c r="D11131" s="463">
        <v>0</v>
      </c>
    </row>
    <row r="11132" spans="1:4">
      <c r="A11132" s="462">
        <v>106176</v>
      </c>
      <c r="B11132" s="276" t="s">
        <v>11018</v>
      </c>
      <c r="C11132" s="462" t="s">
        <v>27</v>
      </c>
      <c r="D11132" s="463">
        <v>25377</v>
      </c>
    </row>
    <row r="11133" spans="1:4">
      <c r="A11133" s="462">
        <v>106177</v>
      </c>
      <c r="B11133" s="276" t="s">
        <v>11019</v>
      </c>
      <c r="C11133" s="462" t="s">
        <v>30</v>
      </c>
      <c r="D11133" s="463">
        <v>0</v>
      </c>
    </row>
    <row r="11134" spans="1:4">
      <c r="A11134" s="462">
        <v>106178</v>
      </c>
      <c r="B11134" s="276" t="s">
        <v>11020</v>
      </c>
      <c r="C11134" s="462" t="s">
        <v>27</v>
      </c>
      <c r="D11134" s="463">
        <v>14500.15</v>
      </c>
    </row>
    <row r="11135" spans="1:4">
      <c r="A11135" s="462">
        <v>106179</v>
      </c>
      <c r="B11135" s="276" t="s">
        <v>11021</v>
      </c>
      <c r="C11135" s="462" t="s">
        <v>30</v>
      </c>
      <c r="D11135" s="463">
        <v>0</v>
      </c>
    </row>
    <row r="11136" spans="1:4">
      <c r="A11136" s="462">
        <v>106180</v>
      </c>
      <c r="B11136" s="276" t="s">
        <v>11022</v>
      </c>
      <c r="C11136" s="462" t="s">
        <v>27</v>
      </c>
      <c r="D11136" s="463">
        <v>12054</v>
      </c>
    </row>
    <row r="11137" spans="1:4">
      <c r="A11137" s="462">
        <v>106181</v>
      </c>
      <c r="B11137" s="276" t="s">
        <v>11023</v>
      </c>
      <c r="C11137" s="462" t="s">
        <v>27</v>
      </c>
      <c r="D11137" s="463">
        <v>0</v>
      </c>
    </row>
    <row r="11138" spans="1:4">
      <c r="A11138" s="462">
        <v>106182</v>
      </c>
      <c r="B11138" s="276" t="s">
        <v>11024</v>
      </c>
      <c r="C11138" s="462" t="s">
        <v>27</v>
      </c>
      <c r="D11138" s="463">
        <v>8875</v>
      </c>
    </row>
    <row r="11139" spans="1:4">
      <c r="A11139" s="462">
        <v>106183</v>
      </c>
      <c r="B11139" s="276" t="s">
        <v>11025</v>
      </c>
      <c r="C11139" s="462" t="s">
        <v>27</v>
      </c>
      <c r="D11139" s="463">
        <v>918651</v>
      </c>
    </row>
    <row r="11140" spans="1:4">
      <c r="A11140" s="462">
        <v>106184</v>
      </c>
      <c r="B11140" s="276" t="s">
        <v>11026</v>
      </c>
      <c r="C11140" s="462" t="s">
        <v>27</v>
      </c>
      <c r="D11140" s="463">
        <v>0</v>
      </c>
    </row>
    <row r="11141" spans="1:4">
      <c r="A11141" s="462">
        <v>106185</v>
      </c>
      <c r="B11141" s="276" t="s">
        <v>11027</v>
      </c>
      <c r="C11141" s="462" t="s">
        <v>27</v>
      </c>
      <c r="D11141" s="463">
        <v>6383.01</v>
      </c>
    </row>
    <row r="11142" spans="1:4">
      <c r="A11142" s="462">
        <v>106186</v>
      </c>
      <c r="B11142" s="276" t="s">
        <v>11028</v>
      </c>
      <c r="C11142" s="462" t="s">
        <v>27</v>
      </c>
      <c r="D11142" s="463">
        <v>3741</v>
      </c>
    </row>
    <row r="11143" spans="1:4">
      <c r="A11143" s="462">
        <v>106187</v>
      </c>
      <c r="B11143" s="276" t="s">
        <v>11029</v>
      </c>
      <c r="C11143" s="462" t="s">
        <v>27</v>
      </c>
      <c r="D11143" s="463">
        <v>129750</v>
      </c>
    </row>
    <row r="11144" spans="1:4">
      <c r="A11144" s="462">
        <v>106188</v>
      </c>
      <c r="B11144" s="276" t="s">
        <v>11030</v>
      </c>
      <c r="C11144" s="462" t="s">
        <v>27</v>
      </c>
      <c r="D11144" s="463">
        <v>0</v>
      </c>
    </row>
    <row r="11145" spans="1:4">
      <c r="A11145" s="462">
        <v>106189</v>
      </c>
      <c r="B11145" s="276" t="s">
        <v>11031</v>
      </c>
      <c r="C11145" s="462" t="s">
        <v>27</v>
      </c>
      <c r="D11145" s="463">
        <v>0</v>
      </c>
    </row>
    <row r="11146" spans="1:4">
      <c r="A11146" s="462">
        <v>106190</v>
      </c>
      <c r="B11146" s="276" t="s">
        <v>11032</v>
      </c>
      <c r="C11146" s="462" t="s">
        <v>27</v>
      </c>
      <c r="D11146" s="463">
        <v>63718</v>
      </c>
    </row>
    <row r="11147" spans="1:4">
      <c r="A11147" s="462">
        <v>106191</v>
      </c>
      <c r="B11147" s="276" t="s">
        <v>11033</v>
      </c>
      <c r="C11147" s="462" t="s">
        <v>27</v>
      </c>
      <c r="D11147" s="463">
        <v>121398</v>
      </c>
    </row>
    <row r="11148" spans="1:4">
      <c r="A11148" s="462">
        <v>106192</v>
      </c>
      <c r="B11148" s="276" t="s">
        <v>11034</v>
      </c>
      <c r="C11148" s="462" t="s">
        <v>27</v>
      </c>
      <c r="D11148" s="463">
        <v>0</v>
      </c>
    </row>
    <row r="11149" spans="1:4">
      <c r="A11149" s="462">
        <v>106193</v>
      </c>
      <c r="B11149" s="276" t="s">
        <v>11035</v>
      </c>
      <c r="C11149" s="462" t="s">
        <v>27</v>
      </c>
      <c r="D11149" s="463">
        <v>115677</v>
      </c>
    </row>
    <row r="11150" spans="1:4">
      <c r="A11150" s="462">
        <v>106194</v>
      </c>
      <c r="B11150" s="276" t="s">
        <v>11036</v>
      </c>
      <c r="C11150" s="462" t="s">
        <v>27</v>
      </c>
      <c r="D11150" s="463">
        <v>0</v>
      </c>
    </row>
    <row r="11151" spans="1:4">
      <c r="A11151" s="462">
        <v>106195</v>
      </c>
      <c r="B11151" s="276" t="s">
        <v>11037</v>
      </c>
      <c r="C11151" s="462" t="s">
        <v>27</v>
      </c>
      <c r="D11151" s="463">
        <v>0</v>
      </c>
    </row>
    <row r="11152" spans="1:4">
      <c r="A11152" s="462">
        <v>106196</v>
      </c>
      <c r="B11152" s="276" t="s">
        <v>11038</v>
      </c>
      <c r="C11152" s="462" t="s">
        <v>27</v>
      </c>
      <c r="D11152" s="463">
        <v>0</v>
      </c>
    </row>
    <row r="11153" spans="1:4">
      <c r="A11153" s="462">
        <v>106197</v>
      </c>
      <c r="B11153" s="276" t="s">
        <v>11039</v>
      </c>
      <c r="C11153" s="462" t="s">
        <v>27</v>
      </c>
      <c r="D11153" s="463">
        <v>9651</v>
      </c>
    </row>
    <row r="11154" spans="1:4">
      <c r="A11154" s="462">
        <v>106198</v>
      </c>
      <c r="B11154" s="276" t="s">
        <v>11040</v>
      </c>
      <c r="C11154" s="462" t="s">
        <v>27</v>
      </c>
      <c r="D11154" s="463">
        <v>0</v>
      </c>
    </row>
    <row r="11155" spans="1:4">
      <c r="A11155" s="462">
        <v>106199</v>
      </c>
      <c r="B11155" s="276" t="s">
        <v>11041</v>
      </c>
      <c r="C11155" s="462" t="s">
        <v>30</v>
      </c>
      <c r="D11155" s="463">
        <v>0</v>
      </c>
    </row>
    <row r="11156" spans="1:4">
      <c r="A11156" s="462">
        <v>106200</v>
      </c>
      <c r="B11156" s="276" t="s">
        <v>11042</v>
      </c>
      <c r="C11156" s="462" t="s">
        <v>30</v>
      </c>
      <c r="D11156" s="463">
        <v>11393</v>
      </c>
    </row>
    <row r="11157" spans="1:4">
      <c r="A11157" s="462">
        <v>106201</v>
      </c>
      <c r="B11157" s="276" t="s">
        <v>11043</v>
      </c>
      <c r="C11157" s="462" t="s">
        <v>30</v>
      </c>
      <c r="D11157" s="463">
        <v>15312</v>
      </c>
    </row>
    <row r="11158" spans="1:4">
      <c r="A11158" s="462">
        <v>106202</v>
      </c>
      <c r="B11158" s="276" t="s">
        <v>11044</v>
      </c>
      <c r="C11158" s="462" t="s">
        <v>30</v>
      </c>
      <c r="D11158" s="463">
        <v>18937.009999999998</v>
      </c>
    </row>
    <row r="11159" spans="1:4">
      <c r="A11159" s="462">
        <v>106203</v>
      </c>
      <c r="B11159" s="276" t="s">
        <v>11045</v>
      </c>
      <c r="C11159" s="462" t="s">
        <v>30</v>
      </c>
      <c r="D11159" s="463">
        <v>25172</v>
      </c>
    </row>
    <row r="11160" spans="1:4">
      <c r="A11160" s="462">
        <v>106204</v>
      </c>
      <c r="B11160" s="276" t="s">
        <v>11046</v>
      </c>
      <c r="C11160" s="462" t="s">
        <v>30</v>
      </c>
      <c r="D11160" s="463">
        <v>38603.01</v>
      </c>
    </row>
    <row r="11161" spans="1:4">
      <c r="A11161" s="462">
        <v>106205</v>
      </c>
      <c r="B11161" s="276" t="s">
        <v>11047</v>
      </c>
      <c r="C11161" s="462" t="s">
        <v>30</v>
      </c>
      <c r="D11161" s="463">
        <v>49255</v>
      </c>
    </row>
    <row r="11162" spans="1:4">
      <c r="A11162" s="462">
        <v>106206</v>
      </c>
      <c r="B11162" s="276" t="s">
        <v>11048</v>
      </c>
      <c r="C11162" s="462" t="s">
        <v>30</v>
      </c>
      <c r="D11162" s="463">
        <v>69652</v>
      </c>
    </row>
    <row r="11163" spans="1:4">
      <c r="A11163" s="462">
        <v>106207</v>
      </c>
      <c r="B11163" s="276" t="s">
        <v>11049</v>
      </c>
      <c r="C11163" s="462" t="s">
        <v>30</v>
      </c>
      <c r="D11163" s="463">
        <v>78514</v>
      </c>
    </row>
    <row r="11164" spans="1:4">
      <c r="A11164" s="462">
        <v>106208</v>
      </c>
      <c r="B11164" s="276" t="s">
        <v>11050</v>
      </c>
      <c r="C11164" s="462" t="s">
        <v>27</v>
      </c>
      <c r="D11164" s="463">
        <v>0</v>
      </c>
    </row>
    <row r="11165" spans="1:4">
      <c r="A11165" s="462">
        <v>106209</v>
      </c>
      <c r="B11165" s="276" t="s">
        <v>11051</v>
      </c>
      <c r="C11165" s="462" t="s">
        <v>30</v>
      </c>
      <c r="D11165" s="463">
        <v>0</v>
      </c>
    </row>
    <row r="11166" spans="1:4">
      <c r="A11166" s="462">
        <v>106210</v>
      </c>
      <c r="B11166" s="276" t="s">
        <v>11052</v>
      </c>
      <c r="C11166" s="462" t="s">
        <v>27</v>
      </c>
      <c r="D11166" s="463">
        <v>0</v>
      </c>
    </row>
    <row r="11167" spans="1:4">
      <c r="A11167" s="462">
        <v>106211</v>
      </c>
      <c r="B11167" s="276" t="s">
        <v>11053</v>
      </c>
      <c r="C11167" s="462" t="s">
        <v>27</v>
      </c>
      <c r="D11167" s="463">
        <v>780919</v>
      </c>
    </row>
    <row r="11168" spans="1:4">
      <c r="A11168" s="462">
        <v>106212</v>
      </c>
      <c r="B11168" s="276" t="s">
        <v>11054</v>
      </c>
      <c r="C11168" s="462" t="s">
        <v>27</v>
      </c>
      <c r="D11168" s="463">
        <v>0</v>
      </c>
    </row>
    <row r="11169" spans="1:4">
      <c r="A11169" s="462">
        <v>106213</v>
      </c>
      <c r="B11169" s="276" t="s">
        <v>11055</v>
      </c>
      <c r="C11169" s="462" t="s">
        <v>27</v>
      </c>
      <c r="D11169" s="463">
        <v>0</v>
      </c>
    </row>
    <row r="11170" spans="1:4">
      <c r="A11170" s="462">
        <v>106214</v>
      </c>
      <c r="B11170" s="276" t="s">
        <v>11056</v>
      </c>
      <c r="C11170" s="462" t="s">
        <v>27</v>
      </c>
      <c r="D11170" s="463">
        <v>0</v>
      </c>
    </row>
    <row r="11171" spans="1:4">
      <c r="A11171" s="462">
        <v>106215</v>
      </c>
      <c r="B11171" s="276" t="s">
        <v>11057</v>
      </c>
      <c r="C11171" s="462" t="s">
        <v>27</v>
      </c>
      <c r="D11171" s="463">
        <v>0</v>
      </c>
    </row>
    <row r="11172" spans="1:4">
      <c r="A11172" s="462">
        <v>106216</v>
      </c>
      <c r="B11172" s="276" t="s">
        <v>11058</v>
      </c>
      <c r="C11172" s="462" t="s">
        <v>27</v>
      </c>
      <c r="D11172" s="463">
        <v>0</v>
      </c>
    </row>
    <row r="11173" spans="1:4">
      <c r="A11173" s="462">
        <v>106217</v>
      </c>
      <c r="B11173" s="276" t="s">
        <v>11059</v>
      </c>
      <c r="C11173" s="462" t="s">
        <v>27</v>
      </c>
      <c r="D11173" s="463">
        <v>7304.01</v>
      </c>
    </row>
    <row r="11174" spans="1:4">
      <c r="A11174" s="462">
        <v>106218</v>
      </c>
      <c r="B11174" s="276" t="s">
        <v>11060</v>
      </c>
      <c r="C11174" s="462" t="s">
        <v>27</v>
      </c>
      <c r="D11174" s="463">
        <v>12766</v>
      </c>
    </row>
    <row r="11175" spans="1:4">
      <c r="A11175" s="462">
        <v>106219</v>
      </c>
      <c r="B11175" s="276" t="s">
        <v>11061</v>
      </c>
      <c r="C11175" s="462" t="s">
        <v>27</v>
      </c>
      <c r="D11175" s="463">
        <v>17422</v>
      </c>
    </row>
    <row r="11176" spans="1:4">
      <c r="A11176" s="462">
        <v>106220</v>
      </c>
      <c r="B11176" s="276" t="s">
        <v>11062</v>
      </c>
      <c r="C11176" s="462" t="s">
        <v>27</v>
      </c>
      <c r="D11176" s="463">
        <v>23219.01</v>
      </c>
    </row>
    <row r="11177" spans="1:4">
      <c r="A11177" s="462">
        <v>106221</v>
      </c>
      <c r="B11177" s="276" t="s">
        <v>11063</v>
      </c>
      <c r="C11177" s="462" t="s">
        <v>27</v>
      </c>
      <c r="D11177" s="463">
        <v>38509.99</v>
      </c>
    </row>
    <row r="11178" spans="1:4">
      <c r="A11178" s="462">
        <v>106222</v>
      </c>
      <c r="B11178" s="276" t="s">
        <v>11064</v>
      </c>
      <c r="C11178" s="462" t="s">
        <v>27</v>
      </c>
      <c r="D11178" s="463">
        <v>0</v>
      </c>
    </row>
    <row r="11179" spans="1:4">
      <c r="A11179" s="462">
        <v>106223</v>
      </c>
      <c r="B11179" s="276" t="s">
        <v>11065</v>
      </c>
      <c r="C11179" s="462" t="s">
        <v>27</v>
      </c>
      <c r="D11179" s="463">
        <v>7797</v>
      </c>
    </row>
    <row r="11180" spans="1:4">
      <c r="A11180" s="462">
        <v>106224</v>
      </c>
      <c r="B11180" s="276" t="s">
        <v>11066</v>
      </c>
      <c r="C11180" s="462" t="s">
        <v>27</v>
      </c>
      <c r="D11180" s="463">
        <v>8579</v>
      </c>
    </row>
    <row r="11181" spans="1:4">
      <c r="A11181" s="462">
        <v>106225</v>
      </c>
      <c r="B11181" s="276" t="s">
        <v>11067</v>
      </c>
      <c r="C11181" s="462" t="s">
        <v>27</v>
      </c>
      <c r="D11181" s="463">
        <v>9854</v>
      </c>
    </row>
    <row r="11182" spans="1:4">
      <c r="A11182" s="462">
        <v>106226</v>
      </c>
      <c r="B11182" s="276" t="s">
        <v>11068</v>
      </c>
      <c r="C11182" s="462" t="s">
        <v>27</v>
      </c>
      <c r="D11182" s="463">
        <v>12468</v>
      </c>
    </row>
    <row r="11183" spans="1:4">
      <c r="A11183" s="462">
        <v>106227</v>
      </c>
      <c r="B11183" s="276" t="s">
        <v>11069</v>
      </c>
      <c r="C11183" s="462" t="s">
        <v>27</v>
      </c>
      <c r="D11183" s="463">
        <v>14392</v>
      </c>
    </row>
    <row r="11184" spans="1:4">
      <c r="A11184" s="462">
        <v>106228</v>
      </c>
      <c r="B11184" s="276" t="s">
        <v>11070</v>
      </c>
      <c r="C11184" s="462" t="s">
        <v>27</v>
      </c>
      <c r="D11184" s="463">
        <v>0</v>
      </c>
    </row>
    <row r="11185" spans="1:4">
      <c r="A11185" s="462">
        <v>106229</v>
      </c>
      <c r="B11185" s="276" t="s">
        <v>11071</v>
      </c>
      <c r="C11185" s="462" t="s">
        <v>27</v>
      </c>
      <c r="D11185" s="463">
        <v>7658</v>
      </c>
    </row>
    <row r="11186" spans="1:4">
      <c r="A11186" s="462">
        <v>106230</v>
      </c>
      <c r="B11186" s="276" t="s">
        <v>11072</v>
      </c>
      <c r="C11186" s="462" t="s">
        <v>27</v>
      </c>
      <c r="D11186" s="463">
        <v>11956</v>
      </c>
    </row>
    <row r="11187" spans="1:4">
      <c r="A11187" s="462">
        <v>106231</v>
      </c>
      <c r="B11187" s="276" t="s">
        <v>11073</v>
      </c>
      <c r="C11187" s="462" t="s">
        <v>27</v>
      </c>
      <c r="D11187" s="463">
        <v>17850</v>
      </c>
    </row>
    <row r="11188" spans="1:4">
      <c r="A11188" s="462">
        <v>106232</v>
      </c>
      <c r="B11188" s="276" t="s">
        <v>11074</v>
      </c>
      <c r="C11188" s="462" t="s">
        <v>27</v>
      </c>
      <c r="D11188" s="463">
        <v>22602</v>
      </c>
    </row>
    <row r="11189" spans="1:4">
      <c r="A11189" s="462">
        <v>106233</v>
      </c>
      <c r="B11189" s="276" t="s">
        <v>11075</v>
      </c>
      <c r="C11189" s="462" t="s">
        <v>27</v>
      </c>
      <c r="D11189" s="463">
        <v>30583</v>
      </c>
    </row>
    <row r="11190" spans="1:4">
      <c r="A11190" s="462">
        <v>106234</v>
      </c>
      <c r="B11190" s="276" t="s">
        <v>11076</v>
      </c>
      <c r="C11190" s="462" t="s">
        <v>27</v>
      </c>
      <c r="D11190" s="463">
        <v>0</v>
      </c>
    </row>
    <row r="11191" spans="1:4">
      <c r="A11191" s="462">
        <v>106235</v>
      </c>
      <c r="B11191" s="276" t="s">
        <v>11077</v>
      </c>
      <c r="C11191" s="462" t="s">
        <v>27</v>
      </c>
      <c r="D11191" s="463">
        <v>3499</v>
      </c>
    </row>
    <row r="11192" spans="1:4">
      <c r="A11192" s="462">
        <v>106236</v>
      </c>
      <c r="B11192" s="276" t="s">
        <v>11078</v>
      </c>
      <c r="C11192" s="462" t="s">
        <v>27</v>
      </c>
      <c r="D11192" s="463">
        <v>0</v>
      </c>
    </row>
    <row r="11193" spans="1:4">
      <c r="A11193" s="462">
        <v>106237</v>
      </c>
      <c r="B11193" s="276" t="s">
        <v>11079</v>
      </c>
      <c r="C11193" s="462" t="s">
        <v>27</v>
      </c>
      <c r="D11193" s="463">
        <v>2202</v>
      </c>
    </row>
    <row r="11194" spans="1:4">
      <c r="A11194" s="462">
        <v>106238</v>
      </c>
      <c r="B11194" s="276" t="s">
        <v>11080</v>
      </c>
      <c r="C11194" s="462" t="s">
        <v>27</v>
      </c>
      <c r="D11194" s="463">
        <v>0</v>
      </c>
    </row>
    <row r="11195" spans="1:4">
      <c r="A11195" s="462">
        <v>106239</v>
      </c>
      <c r="B11195" s="276" t="s">
        <v>11081</v>
      </c>
      <c r="C11195" s="462" t="s">
        <v>27</v>
      </c>
      <c r="D11195" s="463">
        <v>0</v>
      </c>
    </row>
    <row r="11196" spans="1:4">
      <c r="A11196" s="462">
        <v>106240</v>
      </c>
      <c r="B11196" s="276" t="s">
        <v>11082</v>
      </c>
      <c r="C11196" s="462" t="s">
        <v>27</v>
      </c>
      <c r="D11196" s="463">
        <v>1118.01</v>
      </c>
    </row>
    <row r="11197" spans="1:4">
      <c r="A11197" s="462">
        <v>106241</v>
      </c>
      <c r="B11197" s="276" t="s">
        <v>11083</v>
      </c>
      <c r="C11197" s="462" t="s">
        <v>27</v>
      </c>
      <c r="D11197" s="463">
        <v>0</v>
      </c>
    </row>
    <row r="11198" spans="1:4">
      <c r="A11198" s="462">
        <v>106242</v>
      </c>
      <c r="B11198" s="276" t="s">
        <v>11084</v>
      </c>
      <c r="C11198" s="462" t="s">
        <v>27</v>
      </c>
      <c r="D11198" s="463">
        <v>0</v>
      </c>
    </row>
    <row r="11199" spans="1:4">
      <c r="A11199" s="462">
        <v>106243</v>
      </c>
      <c r="B11199" s="276" t="s">
        <v>11085</v>
      </c>
      <c r="C11199" s="462" t="s">
        <v>27</v>
      </c>
      <c r="D11199" s="463">
        <v>0</v>
      </c>
    </row>
    <row r="11200" spans="1:4">
      <c r="A11200" s="462">
        <v>106244</v>
      </c>
      <c r="B11200" s="276" t="s">
        <v>11086</v>
      </c>
      <c r="C11200" s="462" t="s">
        <v>27</v>
      </c>
      <c r="D11200" s="463">
        <v>0</v>
      </c>
    </row>
    <row r="11201" spans="1:4">
      <c r="A11201" s="462">
        <v>106245</v>
      </c>
      <c r="B11201" s="276" t="s">
        <v>11087</v>
      </c>
      <c r="C11201" s="462" t="s">
        <v>27</v>
      </c>
      <c r="D11201" s="463">
        <v>4165</v>
      </c>
    </row>
    <row r="11202" spans="1:4">
      <c r="A11202" s="462">
        <v>106246</v>
      </c>
      <c r="B11202" s="276" t="s">
        <v>11088</v>
      </c>
      <c r="C11202" s="462" t="s">
        <v>27</v>
      </c>
      <c r="D11202" s="463">
        <v>21870</v>
      </c>
    </row>
    <row r="11203" spans="1:4">
      <c r="A11203" s="462">
        <v>106247</v>
      </c>
      <c r="B11203" s="276" t="s">
        <v>11089</v>
      </c>
      <c r="C11203" s="462" t="s">
        <v>27</v>
      </c>
      <c r="D11203" s="463">
        <v>21714</v>
      </c>
    </row>
    <row r="11204" spans="1:4">
      <c r="A11204" s="462">
        <v>106248</v>
      </c>
      <c r="B11204" s="276" t="s">
        <v>11090</v>
      </c>
      <c r="C11204" s="462" t="s">
        <v>27</v>
      </c>
      <c r="D11204" s="463">
        <v>0</v>
      </c>
    </row>
    <row r="11205" spans="1:4">
      <c r="A11205" s="462">
        <v>106249</v>
      </c>
      <c r="B11205" s="276" t="s">
        <v>11091</v>
      </c>
      <c r="C11205" s="462" t="s">
        <v>27</v>
      </c>
      <c r="D11205" s="463">
        <v>0</v>
      </c>
    </row>
    <row r="11206" spans="1:4">
      <c r="A11206" s="462">
        <v>106250</v>
      </c>
      <c r="B11206" s="276" t="s">
        <v>11092</v>
      </c>
      <c r="C11206" s="462" t="s">
        <v>27</v>
      </c>
      <c r="D11206" s="463">
        <v>0</v>
      </c>
    </row>
    <row r="11207" spans="1:4">
      <c r="A11207" s="462">
        <v>106251</v>
      </c>
      <c r="B11207" s="276" t="s">
        <v>11093</v>
      </c>
      <c r="C11207" s="462" t="s">
        <v>27</v>
      </c>
      <c r="D11207" s="463">
        <v>7700</v>
      </c>
    </row>
    <row r="11208" spans="1:4">
      <c r="A11208" s="462">
        <v>106252</v>
      </c>
      <c r="B11208" s="276" t="s">
        <v>11094</v>
      </c>
      <c r="C11208" s="462" t="s">
        <v>27</v>
      </c>
      <c r="D11208" s="463">
        <v>0</v>
      </c>
    </row>
    <row r="11209" spans="1:4">
      <c r="A11209" s="462">
        <v>106253</v>
      </c>
      <c r="B11209" s="276" t="s">
        <v>11095</v>
      </c>
      <c r="C11209" s="462" t="s">
        <v>27</v>
      </c>
      <c r="D11209" s="463">
        <v>9044</v>
      </c>
    </row>
    <row r="11210" spans="1:4">
      <c r="A11210" s="462">
        <v>106254</v>
      </c>
      <c r="B11210" s="276" t="s">
        <v>11096</v>
      </c>
      <c r="C11210" s="462" t="s">
        <v>27</v>
      </c>
      <c r="D11210" s="463">
        <v>8314.5300000000007</v>
      </c>
    </row>
    <row r="11211" spans="1:4">
      <c r="A11211" s="462">
        <v>106255</v>
      </c>
      <c r="B11211" s="276" t="s">
        <v>11097</v>
      </c>
      <c r="C11211" s="462" t="s">
        <v>27</v>
      </c>
      <c r="D11211" s="463">
        <v>9685.41</v>
      </c>
    </row>
    <row r="11212" spans="1:4">
      <c r="A11212" s="462">
        <v>106256</v>
      </c>
      <c r="B11212" s="276" t="s">
        <v>11098</v>
      </c>
      <c r="C11212" s="462" t="s">
        <v>27</v>
      </c>
      <c r="D11212" s="463">
        <v>0</v>
      </c>
    </row>
    <row r="11213" spans="1:4">
      <c r="A11213" s="462">
        <v>106257</v>
      </c>
      <c r="B11213" s="276" t="s">
        <v>11099</v>
      </c>
      <c r="C11213" s="462" t="s">
        <v>27</v>
      </c>
      <c r="D11213" s="463">
        <v>0</v>
      </c>
    </row>
    <row r="11214" spans="1:4">
      <c r="A11214" s="462">
        <v>106258</v>
      </c>
      <c r="B11214" s="276" t="s">
        <v>11100</v>
      </c>
      <c r="C11214" s="462" t="s">
        <v>27</v>
      </c>
      <c r="D11214" s="463">
        <v>1495</v>
      </c>
    </row>
    <row r="11215" spans="1:4">
      <c r="A11215" s="462">
        <v>106259</v>
      </c>
      <c r="B11215" s="276" t="s">
        <v>11101</v>
      </c>
      <c r="C11215" s="462" t="s">
        <v>27</v>
      </c>
      <c r="D11215" s="463">
        <v>1360</v>
      </c>
    </row>
    <row r="11216" spans="1:4">
      <c r="A11216" s="462">
        <v>106260</v>
      </c>
      <c r="B11216" s="276" t="s">
        <v>11102</v>
      </c>
      <c r="C11216" s="462" t="s">
        <v>27</v>
      </c>
      <c r="D11216" s="463">
        <v>1577</v>
      </c>
    </row>
    <row r="11217" spans="1:4">
      <c r="A11217" s="462">
        <v>106261</v>
      </c>
      <c r="B11217" s="276" t="s">
        <v>11103</v>
      </c>
      <c r="C11217" s="462" t="s">
        <v>27</v>
      </c>
      <c r="D11217" s="463">
        <v>1612</v>
      </c>
    </row>
    <row r="11218" spans="1:4">
      <c r="A11218" s="462">
        <v>106262</v>
      </c>
      <c r="B11218" s="276" t="s">
        <v>11104</v>
      </c>
      <c r="C11218" s="462" t="s">
        <v>27</v>
      </c>
      <c r="D11218" s="463">
        <v>2279</v>
      </c>
    </row>
    <row r="11219" spans="1:4">
      <c r="A11219" s="462">
        <v>106263</v>
      </c>
      <c r="B11219" s="276" t="s">
        <v>11105</v>
      </c>
      <c r="C11219" s="462" t="s">
        <v>27</v>
      </c>
      <c r="D11219" s="463">
        <v>3741</v>
      </c>
    </row>
    <row r="11220" spans="1:4">
      <c r="A11220" s="462">
        <v>106264</v>
      </c>
      <c r="B11220" s="276" t="s">
        <v>11106</v>
      </c>
      <c r="C11220" s="462" t="s">
        <v>27</v>
      </c>
      <c r="D11220" s="463">
        <v>6601</v>
      </c>
    </row>
    <row r="11221" spans="1:4">
      <c r="A11221" s="462">
        <v>106265</v>
      </c>
      <c r="B11221" s="276" t="s">
        <v>11107</v>
      </c>
      <c r="C11221" s="462" t="s">
        <v>27</v>
      </c>
      <c r="D11221" s="463">
        <v>0</v>
      </c>
    </row>
    <row r="11222" spans="1:4">
      <c r="A11222" s="462">
        <v>106266</v>
      </c>
      <c r="B11222" s="276" t="s">
        <v>11108</v>
      </c>
      <c r="C11222" s="462" t="s">
        <v>27</v>
      </c>
      <c r="D11222" s="463">
        <v>0</v>
      </c>
    </row>
    <row r="11223" spans="1:4">
      <c r="A11223" s="462">
        <v>106267</v>
      </c>
      <c r="B11223" s="276" t="s">
        <v>11109</v>
      </c>
      <c r="C11223" s="462" t="s">
        <v>27</v>
      </c>
      <c r="D11223" s="463">
        <v>1462264</v>
      </c>
    </row>
    <row r="11224" spans="1:4">
      <c r="A11224" s="462">
        <v>106268</v>
      </c>
      <c r="B11224" s="276" t="s">
        <v>11110</v>
      </c>
      <c r="C11224" s="462" t="s">
        <v>27</v>
      </c>
      <c r="D11224" s="463">
        <v>0</v>
      </c>
    </row>
    <row r="11225" spans="1:4">
      <c r="A11225" s="462">
        <v>106269</v>
      </c>
      <c r="B11225" s="276" t="s">
        <v>11111</v>
      </c>
      <c r="C11225" s="462" t="s">
        <v>27</v>
      </c>
      <c r="D11225" s="463">
        <v>0</v>
      </c>
    </row>
    <row r="11226" spans="1:4">
      <c r="A11226" s="462">
        <v>106270</v>
      </c>
      <c r="B11226" s="276" t="s">
        <v>11112</v>
      </c>
      <c r="C11226" s="462" t="s">
        <v>27</v>
      </c>
      <c r="D11226" s="463">
        <v>754793</v>
      </c>
    </row>
    <row r="11227" spans="1:4">
      <c r="A11227" s="462">
        <v>106271</v>
      </c>
      <c r="B11227" s="276" t="s">
        <v>11113</v>
      </c>
      <c r="C11227" s="462" t="s">
        <v>27</v>
      </c>
      <c r="D11227" s="463">
        <v>0</v>
      </c>
    </row>
    <row r="11228" spans="1:4">
      <c r="A11228" s="462">
        <v>106272</v>
      </c>
      <c r="B11228" s="276" t="s">
        <v>11114</v>
      </c>
      <c r="C11228" s="462" t="s">
        <v>27</v>
      </c>
      <c r="D11228" s="463">
        <v>0</v>
      </c>
    </row>
    <row r="11229" spans="1:4">
      <c r="A11229" s="462">
        <v>106273</v>
      </c>
      <c r="B11229" s="276" t="s">
        <v>11115</v>
      </c>
      <c r="C11229" s="462" t="s">
        <v>27</v>
      </c>
      <c r="D11229" s="463">
        <v>0</v>
      </c>
    </row>
    <row r="11230" spans="1:4">
      <c r="A11230" s="462">
        <v>106274</v>
      </c>
      <c r="B11230" s="276" t="s">
        <v>11116</v>
      </c>
      <c r="C11230" s="462" t="s">
        <v>27</v>
      </c>
      <c r="D11230" s="463">
        <v>363814</v>
      </c>
    </row>
    <row r="11231" spans="1:4">
      <c r="A11231" s="462">
        <v>106275</v>
      </c>
      <c r="B11231" s="276" t="s">
        <v>11117</v>
      </c>
      <c r="C11231" s="462" t="s">
        <v>27</v>
      </c>
      <c r="D11231" s="463">
        <v>600902.40000000002</v>
      </c>
    </row>
    <row r="11232" spans="1:4">
      <c r="A11232" s="462">
        <v>106276</v>
      </c>
      <c r="B11232" s="276" t="s">
        <v>11118</v>
      </c>
      <c r="C11232" s="462" t="s">
        <v>27</v>
      </c>
      <c r="D11232" s="463">
        <v>359351</v>
      </c>
    </row>
    <row r="11233" spans="1:4">
      <c r="A11233" s="462">
        <v>106277</v>
      </c>
      <c r="B11233" s="276" t="s">
        <v>11119</v>
      </c>
      <c r="C11233" s="462" t="s">
        <v>27</v>
      </c>
      <c r="D11233" s="463">
        <v>299989</v>
      </c>
    </row>
    <row r="11234" spans="1:4">
      <c r="A11234" s="462">
        <v>106278</v>
      </c>
      <c r="B11234" s="276" t="s">
        <v>11120</v>
      </c>
      <c r="C11234" s="462" t="s">
        <v>27</v>
      </c>
      <c r="D11234" s="463">
        <v>0</v>
      </c>
    </row>
    <row r="11235" spans="1:4">
      <c r="A11235" s="462">
        <v>106279</v>
      </c>
      <c r="B11235" s="276" t="s">
        <v>11121</v>
      </c>
      <c r="C11235" s="462" t="s">
        <v>27</v>
      </c>
      <c r="D11235" s="463">
        <v>1119872</v>
      </c>
    </row>
    <row r="11236" spans="1:4">
      <c r="A11236" s="462">
        <v>106280</v>
      </c>
      <c r="B11236" s="276" t="s">
        <v>11122</v>
      </c>
      <c r="C11236" s="462" t="s">
        <v>27</v>
      </c>
      <c r="D11236" s="463">
        <v>1217348</v>
      </c>
    </row>
    <row r="11237" spans="1:4">
      <c r="A11237" s="462">
        <v>106281</v>
      </c>
      <c r="B11237" s="276" t="s">
        <v>11123</v>
      </c>
      <c r="C11237" s="462" t="s">
        <v>476</v>
      </c>
      <c r="D11237" s="463">
        <v>88088.960000000006</v>
      </c>
    </row>
    <row r="11238" spans="1:4">
      <c r="A11238" s="462">
        <v>106282</v>
      </c>
      <c r="B11238" s="276" t="s">
        <v>11124</v>
      </c>
      <c r="C11238" s="462" t="s">
        <v>30</v>
      </c>
      <c r="D11238" s="463">
        <v>59852</v>
      </c>
    </row>
    <row r="11239" spans="1:4">
      <c r="A11239" s="462">
        <v>106283</v>
      </c>
      <c r="B11239" s="276" t="s">
        <v>11125</v>
      </c>
      <c r="C11239" s="462" t="s">
        <v>30</v>
      </c>
      <c r="D11239" s="463">
        <v>0</v>
      </c>
    </row>
    <row r="11240" spans="1:4">
      <c r="A11240" s="462">
        <v>106284</v>
      </c>
      <c r="B11240" s="276" t="s">
        <v>11126</v>
      </c>
      <c r="C11240" s="462" t="s">
        <v>30</v>
      </c>
      <c r="D11240" s="463">
        <v>0</v>
      </c>
    </row>
    <row r="11241" spans="1:4">
      <c r="A11241" s="462">
        <v>106285</v>
      </c>
      <c r="B11241" s="276" t="s">
        <v>11127</v>
      </c>
      <c r="C11241" s="462" t="s">
        <v>27</v>
      </c>
      <c r="D11241" s="463">
        <v>39517</v>
      </c>
    </row>
    <row r="11242" spans="1:4">
      <c r="A11242" s="462">
        <v>106286</v>
      </c>
      <c r="B11242" s="276" t="s">
        <v>11128</v>
      </c>
      <c r="C11242" s="462" t="s">
        <v>27</v>
      </c>
      <c r="D11242" s="463">
        <v>0</v>
      </c>
    </row>
    <row r="11243" spans="1:4">
      <c r="A11243" s="462">
        <v>106287</v>
      </c>
      <c r="B11243" s="276" t="s">
        <v>11129</v>
      </c>
      <c r="C11243" s="462" t="s">
        <v>27</v>
      </c>
      <c r="D11243" s="463">
        <v>60184</v>
      </c>
    </row>
    <row r="11244" spans="1:4">
      <c r="A11244" s="462">
        <v>106288</v>
      </c>
      <c r="B11244" s="276" t="s">
        <v>11130</v>
      </c>
      <c r="C11244" s="462" t="s">
        <v>27</v>
      </c>
      <c r="D11244" s="463">
        <v>84005</v>
      </c>
    </row>
    <row r="11245" spans="1:4">
      <c r="A11245" s="462">
        <v>106289</v>
      </c>
      <c r="B11245" s="276" t="s">
        <v>11131</v>
      </c>
      <c r="C11245" s="462" t="s">
        <v>27</v>
      </c>
      <c r="D11245" s="463">
        <v>3746</v>
      </c>
    </row>
    <row r="11246" spans="1:4">
      <c r="A11246" s="462">
        <v>106290</v>
      </c>
      <c r="B11246" s="276" t="s">
        <v>11132</v>
      </c>
      <c r="C11246" s="462" t="s">
        <v>27</v>
      </c>
      <c r="D11246" s="463">
        <v>8330</v>
      </c>
    </row>
    <row r="11247" spans="1:4">
      <c r="A11247" s="462">
        <v>106291</v>
      </c>
      <c r="B11247" s="276" t="s">
        <v>11133</v>
      </c>
      <c r="C11247" s="462" t="s">
        <v>27</v>
      </c>
      <c r="D11247" s="463">
        <v>12273.01</v>
      </c>
    </row>
    <row r="11248" spans="1:4">
      <c r="A11248" s="462">
        <v>106292</v>
      </c>
      <c r="B11248" s="276" t="s">
        <v>11134</v>
      </c>
      <c r="C11248" s="462" t="s">
        <v>27</v>
      </c>
      <c r="D11248" s="463">
        <v>34372</v>
      </c>
    </row>
    <row r="11249" spans="1:4">
      <c r="A11249" s="462">
        <v>106293</v>
      </c>
      <c r="B11249" s="276" t="s">
        <v>11135</v>
      </c>
      <c r="C11249" s="462" t="s">
        <v>27</v>
      </c>
      <c r="D11249" s="463">
        <v>60580</v>
      </c>
    </row>
    <row r="11250" spans="1:4">
      <c r="A11250" s="462">
        <v>106294</v>
      </c>
      <c r="B11250" s="276" t="s">
        <v>11136</v>
      </c>
      <c r="C11250" s="462" t="s">
        <v>30</v>
      </c>
      <c r="D11250" s="463">
        <v>0</v>
      </c>
    </row>
    <row r="11251" spans="1:4">
      <c r="A11251" s="462">
        <v>106295</v>
      </c>
      <c r="B11251" s="276" t="s">
        <v>11137</v>
      </c>
      <c r="C11251" s="462" t="s">
        <v>30</v>
      </c>
      <c r="D11251" s="463">
        <v>0</v>
      </c>
    </row>
    <row r="11252" spans="1:4">
      <c r="A11252" s="462">
        <v>106296</v>
      </c>
      <c r="B11252" s="276" t="s">
        <v>11138</v>
      </c>
      <c r="C11252" s="462" t="s">
        <v>27</v>
      </c>
      <c r="D11252" s="463">
        <v>427623</v>
      </c>
    </row>
    <row r="11253" spans="1:4">
      <c r="A11253" s="462">
        <v>106297</v>
      </c>
      <c r="B11253" s="276" t="s">
        <v>11139</v>
      </c>
      <c r="C11253" s="462" t="s">
        <v>27</v>
      </c>
      <c r="D11253" s="463">
        <v>682048</v>
      </c>
    </row>
    <row r="11254" spans="1:4">
      <c r="A11254" s="462">
        <v>106298</v>
      </c>
      <c r="B11254" s="276" t="s">
        <v>11140</v>
      </c>
      <c r="C11254" s="462" t="s">
        <v>27</v>
      </c>
      <c r="D11254" s="463">
        <v>9805.01</v>
      </c>
    </row>
    <row r="11255" spans="1:4">
      <c r="A11255" s="462">
        <v>106299</v>
      </c>
      <c r="B11255" s="276" t="s">
        <v>11141</v>
      </c>
      <c r="C11255" s="462" t="s">
        <v>27</v>
      </c>
      <c r="D11255" s="463">
        <v>293216</v>
      </c>
    </row>
    <row r="11256" spans="1:4">
      <c r="A11256" s="462">
        <v>106300</v>
      </c>
      <c r="B11256" s="276" t="s">
        <v>11142</v>
      </c>
      <c r="C11256" s="462" t="s">
        <v>27</v>
      </c>
      <c r="D11256" s="463">
        <v>0</v>
      </c>
    </row>
    <row r="11257" spans="1:4">
      <c r="A11257" s="462">
        <v>106301</v>
      </c>
      <c r="B11257" s="276" t="s">
        <v>11143</v>
      </c>
      <c r="C11257" s="462" t="s">
        <v>27</v>
      </c>
      <c r="D11257" s="463">
        <v>0</v>
      </c>
    </row>
    <row r="11258" spans="1:4">
      <c r="A11258" s="462">
        <v>106302</v>
      </c>
      <c r="B11258" s="276" t="s">
        <v>11144</v>
      </c>
      <c r="C11258" s="462" t="s">
        <v>27</v>
      </c>
      <c r="D11258" s="463">
        <v>0</v>
      </c>
    </row>
    <row r="11259" spans="1:4">
      <c r="A11259" s="462">
        <v>106303</v>
      </c>
      <c r="B11259" s="276" t="s">
        <v>11145</v>
      </c>
      <c r="C11259" s="462" t="s">
        <v>27</v>
      </c>
      <c r="D11259" s="463">
        <v>0</v>
      </c>
    </row>
    <row r="11260" spans="1:4">
      <c r="A11260" s="462">
        <v>106304</v>
      </c>
      <c r="B11260" s="276" t="s">
        <v>11146</v>
      </c>
      <c r="C11260" s="462" t="s">
        <v>27</v>
      </c>
      <c r="D11260" s="463">
        <v>0</v>
      </c>
    </row>
    <row r="11261" spans="1:4">
      <c r="A11261" s="462">
        <v>106305</v>
      </c>
      <c r="B11261" s="276" t="s">
        <v>11147</v>
      </c>
      <c r="C11261" s="462" t="s">
        <v>27</v>
      </c>
      <c r="D11261" s="463">
        <v>0</v>
      </c>
    </row>
    <row r="11262" spans="1:4">
      <c r="A11262" s="462">
        <v>106306</v>
      </c>
      <c r="B11262" s="276" t="s">
        <v>11148</v>
      </c>
      <c r="C11262" s="462" t="s">
        <v>27</v>
      </c>
      <c r="D11262" s="463">
        <v>0</v>
      </c>
    </row>
    <row r="11263" spans="1:4">
      <c r="A11263" s="462">
        <v>106307</v>
      </c>
      <c r="B11263" s="276" t="s">
        <v>11149</v>
      </c>
      <c r="C11263" s="462" t="s">
        <v>27</v>
      </c>
      <c r="D11263" s="463">
        <v>0</v>
      </c>
    </row>
    <row r="11264" spans="1:4">
      <c r="A11264" s="462">
        <v>106308</v>
      </c>
      <c r="B11264" s="276" t="s">
        <v>11150</v>
      </c>
      <c r="C11264" s="462" t="s">
        <v>27</v>
      </c>
      <c r="D11264" s="463">
        <v>36952</v>
      </c>
    </row>
    <row r="11265" spans="1:4">
      <c r="A11265" s="462">
        <v>106309</v>
      </c>
      <c r="B11265" s="276" t="s">
        <v>11151</v>
      </c>
      <c r="C11265" s="462" t="s">
        <v>30</v>
      </c>
      <c r="D11265" s="463">
        <v>242878</v>
      </c>
    </row>
    <row r="11266" spans="1:4">
      <c r="A11266" s="462">
        <v>106310</v>
      </c>
      <c r="B11266" s="276" t="s">
        <v>11152</v>
      </c>
      <c r="C11266" s="462" t="s">
        <v>27</v>
      </c>
      <c r="D11266" s="463">
        <v>0</v>
      </c>
    </row>
    <row r="11267" spans="1:4">
      <c r="A11267" s="462">
        <v>106311</v>
      </c>
      <c r="B11267" s="276" t="s">
        <v>11153</v>
      </c>
      <c r="C11267" s="462" t="s">
        <v>27</v>
      </c>
      <c r="D11267" s="463">
        <v>0</v>
      </c>
    </row>
    <row r="11268" spans="1:4">
      <c r="A11268" s="462">
        <v>106312</v>
      </c>
      <c r="B11268" s="276" t="s">
        <v>11154</v>
      </c>
      <c r="C11268" s="462" t="s">
        <v>27</v>
      </c>
      <c r="D11268" s="463">
        <v>1659</v>
      </c>
    </row>
    <row r="11269" spans="1:4">
      <c r="A11269" s="462">
        <v>106313</v>
      </c>
      <c r="B11269" s="276" t="s">
        <v>11155</v>
      </c>
      <c r="C11269" s="462" t="s">
        <v>27</v>
      </c>
      <c r="D11269" s="463">
        <v>1429</v>
      </c>
    </row>
    <row r="11270" spans="1:4">
      <c r="A11270" s="462">
        <v>106314</v>
      </c>
      <c r="B11270" s="276" t="s">
        <v>11156</v>
      </c>
      <c r="C11270" s="462" t="s">
        <v>27</v>
      </c>
      <c r="D11270" s="463">
        <v>0</v>
      </c>
    </row>
    <row r="11271" spans="1:4">
      <c r="A11271" s="462">
        <v>106315</v>
      </c>
      <c r="B11271" s="276" t="s">
        <v>11157</v>
      </c>
      <c r="C11271" s="462" t="s">
        <v>27</v>
      </c>
      <c r="D11271" s="463">
        <v>1422.05</v>
      </c>
    </row>
    <row r="11272" spans="1:4">
      <c r="A11272" s="462">
        <v>106316</v>
      </c>
      <c r="B11272" s="276" t="s">
        <v>11158</v>
      </c>
      <c r="C11272" s="462" t="s">
        <v>30</v>
      </c>
      <c r="D11272" s="463">
        <v>0</v>
      </c>
    </row>
    <row r="11273" spans="1:4">
      <c r="A11273" s="462">
        <v>106317</v>
      </c>
      <c r="B11273" s="276" t="s">
        <v>11159</v>
      </c>
      <c r="C11273" s="462" t="s">
        <v>27</v>
      </c>
      <c r="D11273" s="463">
        <v>0</v>
      </c>
    </row>
    <row r="11274" spans="1:4">
      <c r="A11274" s="462">
        <v>106318</v>
      </c>
      <c r="B11274" s="276" t="s">
        <v>9479</v>
      </c>
      <c r="C11274" s="462" t="s">
        <v>27</v>
      </c>
      <c r="D11274" s="463">
        <v>0</v>
      </c>
    </row>
    <row r="11275" spans="1:4">
      <c r="A11275" s="462">
        <v>106319</v>
      </c>
      <c r="B11275" s="276" t="s">
        <v>11160</v>
      </c>
      <c r="C11275" s="462" t="s">
        <v>27</v>
      </c>
      <c r="D11275" s="463">
        <v>0</v>
      </c>
    </row>
    <row r="11276" spans="1:4">
      <c r="A11276" s="462">
        <v>106320</v>
      </c>
      <c r="B11276" s="276" t="s">
        <v>11161</v>
      </c>
      <c r="C11276" s="462" t="s">
        <v>27</v>
      </c>
      <c r="D11276" s="463">
        <v>1508253.6</v>
      </c>
    </row>
    <row r="11277" spans="1:4">
      <c r="A11277" s="462">
        <v>106322</v>
      </c>
      <c r="B11277" s="276" t="s">
        <v>11162</v>
      </c>
      <c r="C11277" s="462" t="s">
        <v>27</v>
      </c>
      <c r="D11277" s="463">
        <v>0</v>
      </c>
    </row>
    <row r="11278" spans="1:4">
      <c r="A11278" s="462">
        <v>106323</v>
      </c>
      <c r="B11278" s="276" t="s">
        <v>11163</v>
      </c>
      <c r="C11278" s="462" t="s">
        <v>27</v>
      </c>
      <c r="D11278" s="463">
        <v>592062.41</v>
      </c>
    </row>
    <row r="11279" spans="1:4">
      <c r="A11279" s="462">
        <v>106324</v>
      </c>
      <c r="B11279" s="276" t="s">
        <v>11164</v>
      </c>
      <c r="C11279" s="462" t="s">
        <v>27</v>
      </c>
      <c r="D11279" s="463">
        <v>25279</v>
      </c>
    </row>
    <row r="11280" spans="1:4">
      <c r="A11280" s="462">
        <v>106325</v>
      </c>
      <c r="B11280" s="276" t="s">
        <v>11165</v>
      </c>
      <c r="C11280" s="462" t="s">
        <v>27</v>
      </c>
      <c r="D11280" s="463">
        <v>65452.71</v>
      </c>
    </row>
    <row r="11281" spans="1:4">
      <c r="A11281" s="462">
        <v>106326</v>
      </c>
      <c r="B11281" s="276" t="s">
        <v>11166</v>
      </c>
      <c r="C11281" s="462" t="s">
        <v>27</v>
      </c>
      <c r="D11281" s="463">
        <v>4999</v>
      </c>
    </row>
    <row r="11282" spans="1:4">
      <c r="A11282" s="462">
        <v>106327</v>
      </c>
      <c r="B11282" s="276" t="s">
        <v>11167</v>
      </c>
      <c r="C11282" s="462" t="s">
        <v>27</v>
      </c>
      <c r="D11282" s="463">
        <v>8632</v>
      </c>
    </row>
    <row r="11283" spans="1:4">
      <c r="A11283" s="462">
        <v>106328</v>
      </c>
      <c r="B11283" s="276" t="s">
        <v>11168</v>
      </c>
      <c r="C11283" s="462" t="s">
        <v>27</v>
      </c>
      <c r="D11283" s="463">
        <v>83405.990000000005</v>
      </c>
    </row>
    <row r="11284" spans="1:4">
      <c r="A11284" s="462">
        <v>106329</v>
      </c>
      <c r="B11284" s="276" t="s">
        <v>11169</v>
      </c>
      <c r="C11284" s="462" t="s">
        <v>27</v>
      </c>
      <c r="D11284" s="463">
        <v>67984.429999999993</v>
      </c>
    </row>
    <row r="11285" spans="1:4">
      <c r="A11285" s="462">
        <v>106330</v>
      </c>
      <c r="B11285" s="276" t="s">
        <v>11170</v>
      </c>
      <c r="C11285" s="462" t="s">
        <v>27</v>
      </c>
      <c r="D11285" s="463">
        <v>97151.01</v>
      </c>
    </row>
    <row r="11286" spans="1:4">
      <c r="A11286" s="462">
        <v>106331</v>
      </c>
      <c r="B11286" s="276" t="s">
        <v>11171</v>
      </c>
      <c r="C11286" s="462" t="s">
        <v>27</v>
      </c>
      <c r="D11286" s="463">
        <v>85703</v>
      </c>
    </row>
    <row r="11287" spans="1:4">
      <c r="A11287" s="462">
        <v>106332</v>
      </c>
      <c r="B11287" s="276" t="s">
        <v>11172</v>
      </c>
      <c r="C11287" s="462" t="s">
        <v>27</v>
      </c>
      <c r="D11287" s="463">
        <v>0</v>
      </c>
    </row>
    <row r="11288" spans="1:4">
      <c r="A11288" s="462">
        <v>106333</v>
      </c>
      <c r="B11288" s="276" t="s">
        <v>11173</v>
      </c>
      <c r="C11288" s="462" t="s">
        <v>27</v>
      </c>
      <c r="D11288" s="463">
        <v>0</v>
      </c>
    </row>
    <row r="11289" spans="1:4">
      <c r="A11289" s="462">
        <v>106334</v>
      </c>
      <c r="B11289" s="276" t="s">
        <v>11174</v>
      </c>
      <c r="C11289" s="462" t="s">
        <v>27</v>
      </c>
      <c r="D11289" s="463">
        <v>0</v>
      </c>
    </row>
    <row r="11290" spans="1:4">
      <c r="A11290" s="462">
        <v>106335</v>
      </c>
      <c r="B11290" s="276" t="s">
        <v>11175</v>
      </c>
      <c r="C11290" s="462" t="s">
        <v>27</v>
      </c>
      <c r="D11290" s="463">
        <v>170597.42</v>
      </c>
    </row>
    <row r="11291" spans="1:4">
      <c r="A11291" s="462">
        <v>106336</v>
      </c>
      <c r="B11291" s="276" t="s">
        <v>11176</v>
      </c>
      <c r="C11291" s="462" t="s">
        <v>27</v>
      </c>
      <c r="D11291" s="463">
        <v>0</v>
      </c>
    </row>
    <row r="11292" spans="1:4">
      <c r="A11292" s="462">
        <v>106337</v>
      </c>
      <c r="B11292" s="276" t="s">
        <v>11177</v>
      </c>
      <c r="C11292" s="462" t="s">
        <v>30</v>
      </c>
      <c r="D11292" s="463">
        <v>0</v>
      </c>
    </row>
    <row r="11293" spans="1:4">
      <c r="A11293" s="462">
        <v>106338</v>
      </c>
      <c r="B11293" s="276" t="s">
        <v>11178</v>
      </c>
      <c r="C11293" s="462" t="s">
        <v>30</v>
      </c>
      <c r="D11293" s="463">
        <v>0</v>
      </c>
    </row>
    <row r="11294" spans="1:4">
      <c r="A11294" s="462">
        <v>106339</v>
      </c>
      <c r="B11294" s="276" t="s">
        <v>11179</v>
      </c>
      <c r="C11294" s="462" t="s">
        <v>30</v>
      </c>
      <c r="D11294" s="463">
        <v>0</v>
      </c>
    </row>
    <row r="11295" spans="1:4">
      <c r="A11295" s="462">
        <v>106340</v>
      </c>
      <c r="B11295" s="276" t="s">
        <v>11180</v>
      </c>
      <c r="C11295" s="462" t="s">
        <v>30</v>
      </c>
      <c r="D11295" s="463">
        <v>0</v>
      </c>
    </row>
    <row r="11296" spans="1:4">
      <c r="A11296" s="462">
        <v>106341</v>
      </c>
      <c r="B11296" s="276" t="s">
        <v>11181</v>
      </c>
      <c r="C11296" s="462" t="s">
        <v>30</v>
      </c>
      <c r="D11296" s="463">
        <v>0</v>
      </c>
    </row>
    <row r="11297" spans="1:4">
      <c r="A11297" s="462">
        <v>106342</v>
      </c>
      <c r="B11297" s="276" t="s">
        <v>11182</v>
      </c>
      <c r="C11297" s="462" t="s">
        <v>30</v>
      </c>
      <c r="D11297" s="463">
        <v>0</v>
      </c>
    </row>
    <row r="11298" spans="1:4">
      <c r="A11298" s="462">
        <v>106343</v>
      </c>
      <c r="B11298" s="276" t="s">
        <v>11183</v>
      </c>
      <c r="C11298" s="462" t="s">
        <v>30</v>
      </c>
      <c r="D11298" s="463">
        <v>0</v>
      </c>
    </row>
    <row r="11299" spans="1:4">
      <c r="A11299" s="462">
        <v>106344</v>
      </c>
      <c r="B11299" s="276" t="s">
        <v>11184</v>
      </c>
      <c r="C11299" s="462" t="s">
        <v>30</v>
      </c>
      <c r="D11299" s="463">
        <v>0</v>
      </c>
    </row>
    <row r="11300" spans="1:4">
      <c r="A11300" s="462">
        <v>106345</v>
      </c>
      <c r="B11300" s="276" t="s">
        <v>11185</v>
      </c>
      <c r="C11300" s="462" t="s">
        <v>30</v>
      </c>
      <c r="D11300" s="463">
        <v>0</v>
      </c>
    </row>
    <row r="11301" spans="1:4">
      <c r="A11301" s="462">
        <v>106346</v>
      </c>
      <c r="B11301" s="276" t="s">
        <v>11186</v>
      </c>
      <c r="C11301" s="462" t="s">
        <v>30</v>
      </c>
      <c r="D11301" s="463">
        <v>0</v>
      </c>
    </row>
    <row r="11302" spans="1:4">
      <c r="A11302" s="462">
        <v>106347</v>
      </c>
      <c r="B11302" s="276" t="s">
        <v>11187</v>
      </c>
      <c r="C11302" s="462" t="s">
        <v>30</v>
      </c>
      <c r="D11302" s="463">
        <v>0</v>
      </c>
    </row>
    <row r="11303" spans="1:4">
      <c r="A11303" s="462">
        <v>106348</v>
      </c>
      <c r="B11303" s="276" t="s">
        <v>11188</v>
      </c>
      <c r="C11303" s="462" t="s">
        <v>27</v>
      </c>
      <c r="D11303" s="463">
        <v>0</v>
      </c>
    </row>
    <row r="11304" spans="1:4">
      <c r="A11304" s="462">
        <v>106349</v>
      </c>
      <c r="B11304" s="276" t="s">
        <v>11189</v>
      </c>
      <c r="C11304" s="462" t="s">
        <v>27</v>
      </c>
      <c r="D11304" s="463">
        <v>41147</v>
      </c>
    </row>
    <row r="11305" spans="1:4">
      <c r="A11305" s="462">
        <v>106350</v>
      </c>
      <c r="B11305" s="276" t="s">
        <v>11190</v>
      </c>
      <c r="C11305" s="462" t="s">
        <v>27</v>
      </c>
      <c r="D11305" s="463">
        <v>13144</v>
      </c>
    </row>
    <row r="11306" spans="1:4">
      <c r="A11306" s="462">
        <v>106351</v>
      </c>
      <c r="B11306" s="276" t="s">
        <v>11191</v>
      </c>
      <c r="C11306" s="462" t="s">
        <v>30</v>
      </c>
      <c r="D11306" s="463">
        <v>9134.25</v>
      </c>
    </row>
    <row r="11307" spans="1:4">
      <c r="A11307" s="462">
        <v>106352</v>
      </c>
      <c r="B11307" s="276" t="s">
        <v>11192</v>
      </c>
      <c r="C11307" s="462" t="s">
        <v>27</v>
      </c>
      <c r="D11307" s="463">
        <v>382856</v>
      </c>
    </row>
    <row r="11308" spans="1:4">
      <c r="A11308" s="462">
        <v>106353</v>
      </c>
      <c r="B11308" s="276" t="s">
        <v>11193</v>
      </c>
      <c r="C11308" s="462" t="s">
        <v>27</v>
      </c>
      <c r="D11308" s="463">
        <v>202604</v>
      </c>
    </row>
    <row r="11309" spans="1:4">
      <c r="A11309" s="462">
        <v>106354</v>
      </c>
      <c r="B11309" s="276" t="s">
        <v>11194</v>
      </c>
      <c r="C11309" s="462" t="s">
        <v>27</v>
      </c>
      <c r="D11309" s="463">
        <v>0</v>
      </c>
    </row>
    <row r="11310" spans="1:4">
      <c r="A11310" s="462">
        <v>106356</v>
      </c>
      <c r="B11310" s="276" t="s">
        <v>11195</v>
      </c>
      <c r="C11310" s="462" t="s">
        <v>30</v>
      </c>
      <c r="D11310" s="463">
        <v>23247</v>
      </c>
    </row>
    <row r="11311" spans="1:4">
      <c r="A11311" s="462">
        <v>106357</v>
      </c>
      <c r="B11311" s="276" t="s">
        <v>11196</v>
      </c>
      <c r="C11311" s="462" t="s">
        <v>27</v>
      </c>
      <c r="D11311" s="463">
        <v>0</v>
      </c>
    </row>
    <row r="11312" spans="1:4">
      <c r="A11312" s="462">
        <v>106358</v>
      </c>
      <c r="B11312" s="276" t="s">
        <v>11197</v>
      </c>
      <c r="C11312" s="462" t="s">
        <v>27</v>
      </c>
      <c r="D11312" s="463">
        <v>1415613</v>
      </c>
    </row>
    <row r="11313" spans="1:4">
      <c r="A11313" s="462">
        <v>106359</v>
      </c>
      <c r="B11313" s="276" t="s">
        <v>11198</v>
      </c>
      <c r="C11313" s="462" t="s">
        <v>27</v>
      </c>
      <c r="D11313" s="463">
        <v>0</v>
      </c>
    </row>
    <row r="11314" spans="1:4">
      <c r="A11314" s="462">
        <v>106360</v>
      </c>
      <c r="B11314" s="276" t="s">
        <v>11199</v>
      </c>
      <c r="C11314" s="462" t="s">
        <v>27</v>
      </c>
      <c r="D11314" s="463">
        <v>377</v>
      </c>
    </row>
    <row r="11315" spans="1:4">
      <c r="A11315" s="462">
        <v>106361</v>
      </c>
      <c r="B11315" s="276" t="s">
        <v>11200</v>
      </c>
      <c r="C11315" s="462" t="s">
        <v>27</v>
      </c>
      <c r="D11315" s="463">
        <v>475978.63</v>
      </c>
    </row>
    <row r="11316" spans="1:4">
      <c r="A11316" s="462">
        <v>106362</v>
      </c>
      <c r="B11316" s="276" t="s">
        <v>11201</v>
      </c>
      <c r="C11316" s="462" t="s">
        <v>27</v>
      </c>
      <c r="D11316" s="463">
        <v>0</v>
      </c>
    </row>
    <row r="11317" spans="1:4">
      <c r="A11317" s="462">
        <v>106363</v>
      </c>
      <c r="B11317" s="276" t="s">
        <v>11202</v>
      </c>
      <c r="C11317" s="462" t="s">
        <v>30</v>
      </c>
      <c r="D11317" s="463">
        <v>0</v>
      </c>
    </row>
    <row r="11318" spans="1:4">
      <c r="A11318" s="462">
        <v>106364</v>
      </c>
      <c r="B11318" s="276" t="s">
        <v>11203</v>
      </c>
      <c r="C11318" s="462" t="s">
        <v>30</v>
      </c>
      <c r="D11318" s="463">
        <v>0</v>
      </c>
    </row>
    <row r="11319" spans="1:4">
      <c r="A11319" s="462">
        <v>106365</v>
      </c>
      <c r="B11319" s="276" t="s">
        <v>11204</v>
      </c>
      <c r="C11319" s="462" t="s">
        <v>30</v>
      </c>
      <c r="D11319" s="463">
        <v>0</v>
      </c>
    </row>
    <row r="11320" spans="1:4">
      <c r="A11320" s="462">
        <v>106366</v>
      </c>
      <c r="B11320" s="276" t="s">
        <v>11205</v>
      </c>
      <c r="C11320" s="462" t="s">
        <v>30</v>
      </c>
      <c r="D11320" s="463">
        <v>19657</v>
      </c>
    </row>
    <row r="11321" spans="1:4">
      <c r="A11321" s="462">
        <v>106367</v>
      </c>
      <c r="B11321" s="276" t="s">
        <v>11206</v>
      </c>
      <c r="C11321" s="462" t="s">
        <v>30</v>
      </c>
      <c r="D11321" s="463">
        <v>11942</v>
      </c>
    </row>
    <row r="11322" spans="1:4">
      <c r="A11322" s="462">
        <v>106368</v>
      </c>
      <c r="B11322" s="276" t="s">
        <v>11207</v>
      </c>
      <c r="C11322" s="462" t="s">
        <v>27</v>
      </c>
      <c r="D11322" s="463">
        <v>21517</v>
      </c>
    </row>
    <row r="11323" spans="1:4">
      <c r="A11323" s="462">
        <v>106369</v>
      </c>
      <c r="B11323" s="276" t="s">
        <v>11208</v>
      </c>
      <c r="C11323" s="462" t="s">
        <v>27</v>
      </c>
      <c r="D11323" s="463">
        <v>13373.01</v>
      </c>
    </row>
    <row r="11324" spans="1:4">
      <c r="A11324" s="462">
        <v>106370</v>
      </c>
      <c r="B11324" s="276" t="s">
        <v>11209</v>
      </c>
      <c r="C11324" s="462" t="s">
        <v>27</v>
      </c>
      <c r="D11324" s="463">
        <v>3400</v>
      </c>
    </row>
    <row r="11325" spans="1:4">
      <c r="A11325" s="462">
        <v>106371</v>
      </c>
      <c r="B11325" s="276" t="s">
        <v>11210</v>
      </c>
      <c r="C11325" s="462" t="s">
        <v>27</v>
      </c>
      <c r="D11325" s="463">
        <v>1645</v>
      </c>
    </row>
    <row r="11326" spans="1:4">
      <c r="A11326" s="462">
        <v>106372</v>
      </c>
      <c r="B11326" s="276" t="s">
        <v>11211</v>
      </c>
      <c r="C11326" s="462" t="s">
        <v>27</v>
      </c>
      <c r="D11326" s="463">
        <v>12165</v>
      </c>
    </row>
    <row r="11327" spans="1:4">
      <c r="A11327" s="462">
        <v>106373</v>
      </c>
      <c r="B11327" s="276" t="s">
        <v>11212</v>
      </c>
      <c r="C11327" s="462" t="s">
        <v>27</v>
      </c>
      <c r="D11327" s="463">
        <v>7910</v>
      </c>
    </row>
    <row r="11328" spans="1:4">
      <c r="A11328" s="462">
        <v>106374</v>
      </c>
      <c r="B11328" s="276" t="s">
        <v>11213</v>
      </c>
      <c r="C11328" s="462" t="s">
        <v>27</v>
      </c>
      <c r="D11328" s="463">
        <v>2400</v>
      </c>
    </row>
    <row r="11329" spans="1:4">
      <c r="A11329" s="462">
        <v>106375</v>
      </c>
      <c r="B11329" s="276" t="s">
        <v>11214</v>
      </c>
      <c r="C11329" s="462" t="s">
        <v>27</v>
      </c>
      <c r="D11329" s="463">
        <v>900</v>
      </c>
    </row>
    <row r="11330" spans="1:4">
      <c r="A11330" s="462">
        <v>106376</v>
      </c>
      <c r="B11330" s="276" t="s">
        <v>11215</v>
      </c>
      <c r="C11330" s="462" t="s">
        <v>30</v>
      </c>
      <c r="D11330" s="463">
        <v>0</v>
      </c>
    </row>
    <row r="11331" spans="1:4">
      <c r="A11331" s="462">
        <v>106377</v>
      </c>
      <c r="B11331" s="276" t="s">
        <v>11216</v>
      </c>
      <c r="C11331" s="462" t="s">
        <v>27</v>
      </c>
      <c r="D11331" s="463">
        <v>0</v>
      </c>
    </row>
    <row r="11332" spans="1:4">
      <c r="A11332" s="462">
        <v>106378</v>
      </c>
      <c r="B11332" s="276" t="s">
        <v>11217</v>
      </c>
      <c r="C11332" s="462" t="s">
        <v>27</v>
      </c>
      <c r="D11332" s="463">
        <v>0</v>
      </c>
    </row>
    <row r="11333" spans="1:4">
      <c r="A11333" s="462">
        <v>106379</v>
      </c>
      <c r="B11333" s="276" t="s">
        <v>11218</v>
      </c>
      <c r="C11333" s="462" t="s">
        <v>27</v>
      </c>
      <c r="D11333" s="463">
        <v>0</v>
      </c>
    </row>
    <row r="11334" spans="1:4">
      <c r="A11334" s="462">
        <v>106380</v>
      </c>
      <c r="B11334" s="276" t="s">
        <v>11219</v>
      </c>
      <c r="C11334" s="462" t="s">
        <v>27</v>
      </c>
      <c r="D11334" s="463">
        <v>232414</v>
      </c>
    </row>
    <row r="11335" spans="1:4">
      <c r="A11335" s="462">
        <v>106381</v>
      </c>
      <c r="B11335" s="276" t="s">
        <v>11220</v>
      </c>
      <c r="C11335" s="462" t="s">
        <v>27</v>
      </c>
      <c r="D11335" s="463">
        <v>0</v>
      </c>
    </row>
    <row r="11336" spans="1:4">
      <c r="A11336" s="462">
        <v>106382</v>
      </c>
      <c r="B11336" s="276" t="s">
        <v>11221</v>
      </c>
      <c r="C11336" s="462" t="s">
        <v>27</v>
      </c>
      <c r="D11336" s="463">
        <v>0</v>
      </c>
    </row>
    <row r="11337" spans="1:4">
      <c r="A11337" s="462">
        <v>106383</v>
      </c>
      <c r="B11337" s="276" t="s">
        <v>11222</v>
      </c>
      <c r="C11337" s="462" t="s">
        <v>27</v>
      </c>
      <c r="D11337" s="463">
        <v>0</v>
      </c>
    </row>
    <row r="11338" spans="1:4">
      <c r="A11338" s="462">
        <v>106384</v>
      </c>
      <c r="B11338" s="276" t="s">
        <v>11223</v>
      </c>
      <c r="C11338" s="462" t="s">
        <v>27</v>
      </c>
      <c r="D11338" s="463">
        <v>0</v>
      </c>
    </row>
    <row r="11339" spans="1:4">
      <c r="A11339" s="462">
        <v>106385</v>
      </c>
      <c r="B11339" s="276" t="s">
        <v>11224</v>
      </c>
      <c r="C11339" s="462" t="s">
        <v>27</v>
      </c>
      <c r="D11339" s="463">
        <v>257185</v>
      </c>
    </row>
    <row r="11340" spans="1:4">
      <c r="A11340" s="462">
        <v>106387</v>
      </c>
      <c r="B11340" s="276" t="s">
        <v>11225</v>
      </c>
      <c r="C11340" s="462" t="s">
        <v>27</v>
      </c>
      <c r="D11340" s="463">
        <v>0</v>
      </c>
    </row>
    <row r="11341" spans="1:4">
      <c r="A11341" s="462">
        <v>106388</v>
      </c>
      <c r="B11341" s="276" t="s">
        <v>11226</v>
      </c>
      <c r="C11341" s="462" t="s">
        <v>27</v>
      </c>
      <c r="D11341" s="463">
        <v>0</v>
      </c>
    </row>
    <row r="11342" spans="1:4">
      <c r="A11342" s="462">
        <v>106389</v>
      </c>
      <c r="B11342" s="276" t="s">
        <v>11227</v>
      </c>
      <c r="C11342" s="462" t="s">
        <v>27</v>
      </c>
      <c r="D11342" s="463">
        <v>0</v>
      </c>
    </row>
    <row r="11343" spans="1:4">
      <c r="A11343" s="462">
        <v>106390</v>
      </c>
      <c r="B11343" s="276" t="s">
        <v>11228</v>
      </c>
      <c r="C11343" s="462" t="s">
        <v>27</v>
      </c>
      <c r="D11343" s="463">
        <v>0</v>
      </c>
    </row>
    <row r="11344" spans="1:4">
      <c r="A11344" s="462">
        <v>106391</v>
      </c>
      <c r="B11344" s="276" t="s">
        <v>11229</v>
      </c>
      <c r="C11344" s="462" t="s">
        <v>7661</v>
      </c>
      <c r="D11344" s="463">
        <v>0</v>
      </c>
    </row>
    <row r="11345" spans="1:4">
      <c r="A11345" s="462">
        <v>106392</v>
      </c>
      <c r="B11345" s="276" t="s">
        <v>11230</v>
      </c>
      <c r="C11345" s="462" t="s">
        <v>27</v>
      </c>
      <c r="D11345" s="463">
        <v>0</v>
      </c>
    </row>
    <row r="11346" spans="1:4">
      <c r="A11346" s="462">
        <v>106393</v>
      </c>
      <c r="B11346" s="276" t="s">
        <v>11231</v>
      </c>
      <c r="C11346" s="462" t="s">
        <v>27</v>
      </c>
      <c r="D11346" s="463">
        <v>0</v>
      </c>
    </row>
    <row r="11347" spans="1:4">
      <c r="A11347" s="462">
        <v>106394</v>
      </c>
      <c r="B11347" s="276" t="s">
        <v>11232</v>
      </c>
      <c r="C11347" s="462" t="s">
        <v>27</v>
      </c>
      <c r="D11347" s="463">
        <v>0</v>
      </c>
    </row>
    <row r="11348" spans="1:4">
      <c r="A11348" s="462">
        <v>106395</v>
      </c>
      <c r="B11348" s="276" t="s">
        <v>11233</v>
      </c>
      <c r="C11348" s="462" t="s">
        <v>27</v>
      </c>
      <c r="D11348" s="463">
        <v>0</v>
      </c>
    </row>
    <row r="11349" spans="1:4">
      <c r="A11349" s="462">
        <v>106396</v>
      </c>
      <c r="B11349" s="276" t="s">
        <v>11234</v>
      </c>
      <c r="C11349" s="462" t="s">
        <v>27</v>
      </c>
      <c r="D11349" s="463">
        <v>0</v>
      </c>
    </row>
    <row r="11350" spans="1:4">
      <c r="A11350" s="462">
        <v>106397</v>
      </c>
      <c r="B11350" s="276" t="s">
        <v>11235</v>
      </c>
      <c r="C11350" s="462" t="s">
        <v>27</v>
      </c>
      <c r="D11350" s="463">
        <v>0</v>
      </c>
    </row>
    <row r="11351" spans="1:4">
      <c r="A11351" s="462">
        <v>106398</v>
      </c>
      <c r="B11351" s="276" t="s">
        <v>11236</v>
      </c>
      <c r="C11351" s="462" t="s">
        <v>30</v>
      </c>
      <c r="D11351" s="463">
        <v>2827</v>
      </c>
    </row>
    <row r="11352" spans="1:4">
      <c r="A11352" s="462">
        <v>106399</v>
      </c>
      <c r="B11352" s="276" t="s">
        <v>11237</v>
      </c>
      <c r="C11352" s="462" t="s">
        <v>27</v>
      </c>
      <c r="D11352" s="463">
        <v>0</v>
      </c>
    </row>
    <row r="11353" spans="1:4">
      <c r="A11353" s="462">
        <v>106400</v>
      </c>
      <c r="B11353" s="276" t="s">
        <v>11238</v>
      </c>
      <c r="C11353" s="462" t="s">
        <v>27</v>
      </c>
      <c r="D11353" s="463">
        <v>54825</v>
      </c>
    </row>
    <row r="11354" spans="1:4">
      <c r="A11354" s="462">
        <v>106401</v>
      </c>
      <c r="B11354" s="276" t="s">
        <v>11239</v>
      </c>
      <c r="C11354" s="462" t="s">
        <v>27</v>
      </c>
      <c r="D11354" s="463">
        <v>0</v>
      </c>
    </row>
    <row r="11355" spans="1:4">
      <c r="A11355" s="462">
        <v>106402</v>
      </c>
      <c r="B11355" s="276" t="s">
        <v>11240</v>
      </c>
      <c r="C11355" s="462" t="s">
        <v>27</v>
      </c>
      <c r="D11355" s="463">
        <v>0</v>
      </c>
    </row>
    <row r="11356" spans="1:4">
      <c r="A11356" s="462">
        <v>106403</v>
      </c>
      <c r="B11356" s="276" t="s">
        <v>11241</v>
      </c>
      <c r="C11356" s="462" t="s">
        <v>27</v>
      </c>
      <c r="D11356" s="463">
        <v>47551</v>
      </c>
    </row>
    <row r="11357" spans="1:4">
      <c r="A11357" s="462">
        <v>106404</v>
      </c>
      <c r="B11357" s="276" t="s">
        <v>11242</v>
      </c>
      <c r="C11357" s="462" t="s">
        <v>30</v>
      </c>
      <c r="D11357" s="463">
        <v>632</v>
      </c>
    </row>
    <row r="11358" spans="1:4">
      <c r="A11358" s="462">
        <v>106405</v>
      </c>
      <c r="B11358" s="276" t="s">
        <v>11243</v>
      </c>
      <c r="C11358" s="462" t="s">
        <v>44</v>
      </c>
      <c r="D11358" s="463">
        <v>0</v>
      </c>
    </row>
    <row r="11359" spans="1:4">
      <c r="A11359" s="462">
        <v>106406</v>
      </c>
      <c r="B11359" s="276" t="s">
        <v>11244</v>
      </c>
      <c r="C11359" s="462" t="s">
        <v>32</v>
      </c>
      <c r="D11359" s="463">
        <v>0</v>
      </c>
    </row>
    <row r="11360" spans="1:4">
      <c r="A11360" s="462">
        <v>106407</v>
      </c>
      <c r="B11360" s="276" t="s">
        <v>11245</v>
      </c>
      <c r="C11360" s="462" t="s">
        <v>27</v>
      </c>
      <c r="D11360" s="463">
        <v>0</v>
      </c>
    </row>
    <row r="11361" spans="1:4">
      <c r="A11361" s="462">
        <v>106408</v>
      </c>
      <c r="B11361" s="276" t="s">
        <v>11246</v>
      </c>
      <c r="C11361" s="462" t="s">
        <v>44</v>
      </c>
      <c r="D11361" s="463">
        <v>0</v>
      </c>
    </row>
    <row r="11362" spans="1:4">
      <c r="A11362" s="462">
        <v>106409</v>
      </c>
      <c r="B11362" s="276" t="s">
        <v>11247</v>
      </c>
      <c r="C11362" s="462" t="s">
        <v>30</v>
      </c>
      <c r="D11362" s="463">
        <v>0</v>
      </c>
    </row>
    <row r="11363" spans="1:4">
      <c r="A11363" s="462">
        <v>106410</v>
      </c>
      <c r="B11363" s="276" t="s">
        <v>11248</v>
      </c>
      <c r="C11363" s="462" t="s">
        <v>30</v>
      </c>
      <c r="D11363" s="463">
        <v>0</v>
      </c>
    </row>
    <row r="11364" spans="1:4">
      <c r="A11364" s="462">
        <v>106411</v>
      </c>
      <c r="B11364" s="276" t="s">
        <v>11249</v>
      </c>
      <c r="C11364" s="462" t="s">
        <v>44</v>
      </c>
      <c r="D11364" s="463">
        <v>140283</v>
      </c>
    </row>
    <row r="11365" spans="1:4">
      <c r="A11365" s="462">
        <v>106412</v>
      </c>
      <c r="B11365" s="276" t="s">
        <v>11250</v>
      </c>
      <c r="C11365" s="462" t="s">
        <v>27</v>
      </c>
      <c r="D11365" s="463">
        <v>3131</v>
      </c>
    </row>
    <row r="11366" spans="1:4">
      <c r="A11366" s="462">
        <v>106413</v>
      </c>
      <c r="B11366" s="276" t="s">
        <v>11251</v>
      </c>
      <c r="C11366" s="462" t="s">
        <v>27</v>
      </c>
      <c r="D11366" s="463">
        <v>4384</v>
      </c>
    </row>
    <row r="11367" spans="1:4">
      <c r="A11367" s="462">
        <v>106414</v>
      </c>
      <c r="B11367" s="276" t="s">
        <v>11252</v>
      </c>
      <c r="C11367" s="462" t="s">
        <v>44</v>
      </c>
      <c r="D11367" s="463">
        <v>0</v>
      </c>
    </row>
    <row r="11368" spans="1:4">
      <c r="A11368" s="462">
        <v>106415</v>
      </c>
      <c r="B11368" s="276" t="s">
        <v>11253</v>
      </c>
      <c r="C11368" s="462" t="s">
        <v>44</v>
      </c>
      <c r="D11368" s="463">
        <v>0</v>
      </c>
    </row>
    <row r="11369" spans="1:4">
      <c r="A11369" s="462">
        <v>106416</v>
      </c>
      <c r="B11369" s="276" t="s">
        <v>11254</v>
      </c>
      <c r="C11369" s="462" t="s">
        <v>30</v>
      </c>
      <c r="D11369" s="463">
        <v>0</v>
      </c>
    </row>
    <row r="11370" spans="1:4">
      <c r="A11370" s="462">
        <v>106417</v>
      </c>
      <c r="B11370" s="276" t="s">
        <v>11255</v>
      </c>
      <c r="C11370" s="462" t="s">
        <v>30</v>
      </c>
      <c r="D11370" s="463">
        <v>0</v>
      </c>
    </row>
    <row r="11371" spans="1:4">
      <c r="A11371" s="462">
        <v>106418</v>
      </c>
      <c r="B11371" s="276" t="s">
        <v>11256</v>
      </c>
      <c r="C11371" s="462" t="s">
        <v>27</v>
      </c>
      <c r="D11371" s="463">
        <v>0</v>
      </c>
    </row>
    <row r="11372" spans="1:4">
      <c r="A11372" s="462">
        <v>106419</v>
      </c>
      <c r="B11372" s="276" t="s">
        <v>11257</v>
      </c>
      <c r="C11372" s="462" t="s">
        <v>44</v>
      </c>
      <c r="D11372" s="463">
        <v>0</v>
      </c>
    </row>
    <row r="11373" spans="1:4">
      <c r="A11373" s="462">
        <v>106420</v>
      </c>
      <c r="B11373" s="276" t="s">
        <v>11258</v>
      </c>
      <c r="C11373" s="462" t="s">
        <v>27</v>
      </c>
      <c r="D11373" s="463">
        <v>0</v>
      </c>
    </row>
    <row r="11374" spans="1:4">
      <c r="A11374" s="462">
        <v>106421</v>
      </c>
      <c r="B11374" s="276" t="s">
        <v>11259</v>
      </c>
      <c r="C11374" s="462" t="s">
        <v>27</v>
      </c>
      <c r="D11374" s="463">
        <v>0</v>
      </c>
    </row>
    <row r="11375" spans="1:4">
      <c r="A11375" s="462">
        <v>106422</v>
      </c>
      <c r="B11375" s="276" t="s">
        <v>11260</v>
      </c>
      <c r="C11375" s="462" t="s">
        <v>27</v>
      </c>
      <c r="D11375" s="463">
        <v>0</v>
      </c>
    </row>
    <row r="11376" spans="1:4">
      <c r="A11376" s="462">
        <v>106423</v>
      </c>
      <c r="B11376" s="276" t="s">
        <v>11261</v>
      </c>
      <c r="C11376" s="462" t="s">
        <v>27</v>
      </c>
      <c r="D11376" s="463">
        <v>0</v>
      </c>
    </row>
    <row r="11377" spans="1:4">
      <c r="A11377" s="462">
        <v>106424</v>
      </c>
      <c r="B11377" s="276" t="s">
        <v>11262</v>
      </c>
      <c r="C11377" s="462" t="s">
        <v>30</v>
      </c>
      <c r="D11377" s="463">
        <v>0</v>
      </c>
    </row>
    <row r="11378" spans="1:4">
      <c r="A11378" s="462">
        <v>106425</v>
      </c>
      <c r="B11378" s="276" t="s">
        <v>11263</v>
      </c>
      <c r="C11378" s="462" t="s">
        <v>27</v>
      </c>
      <c r="D11378" s="463">
        <v>0</v>
      </c>
    </row>
    <row r="11379" spans="1:4">
      <c r="A11379" s="462">
        <v>106426</v>
      </c>
      <c r="B11379" s="276" t="s">
        <v>11264</v>
      </c>
      <c r="C11379" s="462" t="s">
        <v>30</v>
      </c>
      <c r="D11379" s="463">
        <v>0</v>
      </c>
    </row>
    <row r="11380" spans="1:4">
      <c r="A11380" s="462">
        <v>106427</v>
      </c>
      <c r="B11380" s="276" t="s">
        <v>11265</v>
      </c>
      <c r="C11380" s="462" t="s">
        <v>27</v>
      </c>
      <c r="D11380" s="463">
        <v>0</v>
      </c>
    </row>
    <row r="11381" spans="1:4">
      <c r="A11381" s="462">
        <v>106428</v>
      </c>
      <c r="B11381" s="276" t="s">
        <v>11266</v>
      </c>
      <c r="C11381" s="462" t="s">
        <v>44</v>
      </c>
      <c r="D11381" s="463">
        <v>59872.01</v>
      </c>
    </row>
    <row r="11382" spans="1:4">
      <c r="A11382" s="462">
        <v>106429</v>
      </c>
      <c r="B11382" s="276" t="s">
        <v>11267</v>
      </c>
      <c r="C11382" s="462" t="s">
        <v>30</v>
      </c>
      <c r="D11382" s="463">
        <v>5804</v>
      </c>
    </row>
    <row r="11383" spans="1:4">
      <c r="A11383" s="462">
        <v>106430</v>
      </c>
      <c r="B11383" s="276" t="s">
        <v>11268</v>
      </c>
      <c r="C11383" s="462" t="s">
        <v>30</v>
      </c>
      <c r="D11383" s="463">
        <v>6807</v>
      </c>
    </row>
    <row r="11384" spans="1:4">
      <c r="A11384" s="462">
        <v>106431</v>
      </c>
      <c r="B11384" s="276" t="s">
        <v>11269</v>
      </c>
      <c r="C11384" s="462" t="s">
        <v>27</v>
      </c>
      <c r="D11384" s="463">
        <v>0</v>
      </c>
    </row>
    <row r="11385" spans="1:4">
      <c r="A11385" s="462">
        <v>106432</v>
      </c>
      <c r="B11385" s="276" t="s">
        <v>11270</v>
      </c>
      <c r="C11385" s="462" t="s">
        <v>27</v>
      </c>
      <c r="D11385" s="463">
        <v>0</v>
      </c>
    </row>
    <row r="11386" spans="1:4">
      <c r="A11386" s="462">
        <v>106433</v>
      </c>
      <c r="B11386" s="276" t="s">
        <v>11271</v>
      </c>
      <c r="C11386" s="462" t="s">
        <v>27</v>
      </c>
      <c r="D11386" s="463">
        <v>0</v>
      </c>
    </row>
    <row r="11387" spans="1:4">
      <c r="A11387" s="462">
        <v>106434</v>
      </c>
      <c r="B11387" s="276" t="s">
        <v>11272</v>
      </c>
      <c r="C11387" s="462" t="s">
        <v>27</v>
      </c>
      <c r="D11387" s="463">
        <v>0</v>
      </c>
    </row>
    <row r="11388" spans="1:4">
      <c r="A11388" s="462">
        <v>106435</v>
      </c>
      <c r="B11388" s="276" t="s">
        <v>11273</v>
      </c>
      <c r="C11388" s="462" t="s">
        <v>27</v>
      </c>
      <c r="D11388" s="463">
        <v>0</v>
      </c>
    </row>
    <row r="11389" spans="1:4">
      <c r="A11389" s="462">
        <v>106436</v>
      </c>
      <c r="B11389" s="276" t="s">
        <v>11274</v>
      </c>
      <c r="C11389" s="462" t="s">
        <v>27</v>
      </c>
      <c r="D11389" s="463">
        <v>0</v>
      </c>
    </row>
    <row r="11390" spans="1:4">
      <c r="A11390" s="462">
        <v>106437</v>
      </c>
      <c r="B11390" s="276" t="s">
        <v>11275</v>
      </c>
      <c r="C11390" s="462" t="s">
        <v>27</v>
      </c>
      <c r="D11390" s="463">
        <v>0</v>
      </c>
    </row>
    <row r="11391" spans="1:4">
      <c r="A11391" s="462">
        <v>106438</v>
      </c>
      <c r="B11391" s="276" t="s">
        <v>11276</v>
      </c>
      <c r="C11391" s="462" t="s">
        <v>27</v>
      </c>
      <c r="D11391" s="463">
        <v>10297950.01</v>
      </c>
    </row>
    <row r="11392" spans="1:4">
      <c r="A11392" s="462">
        <v>106439</v>
      </c>
      <c r="B11392" s="276" t="s">
        <v>11277</v>
      </c>
      <c r="C11392" s="462" t="s">
        <v>27</v>
      </c>
      <c r="D11392" s="463">
        <v>11037290</v>
      </c>
    </row>
    <row r="11393" spans="1:4">
      <c r="A11393" s="462">
        <v>106440</v>
      </c>
      <c r="B11393" s="276" t="s">
        <v>11278</v>
      </c>
      <c r="C11393" s="462" t="s">
        <v>27</v>
      </c>
      <c r="D11393" s="463">
        <v>0</v>
      </c>
    </row>
    <row r="11394" spans="1:4">
      <c r="A11394" s="462">
        <v>106441</v>
      </c>
      <c r="B11394" s="276" t="s">
        <v>11279</v>
      </c>
      <c r="C11394" s="462" t="s">
        <v>27</v>
      </c>
      <c r="D11394" s="463">
        <v>0</v>
      </c>
    </row>
    <row r="11395" spans="1:4">
      <c r="A11395" s="462">
        <v>106442</v>
      </c>
      <c r="B11395" s="276" t="s">
        <v>11280</v>
      </c>
      <c r="C11395" s="462" t="s">
        <v>27</v>
      </c>
      <c r="D11395" s="463">
        <v>5096981</v>
      </c>
    </row>
    <row r="11396" spans="1:4">
      <c r="A11396" s="462">
        <v>106444</v>
      </c>
      <c r="B11396" s="276" t="s">
        <v>11281</v>
      </c>
      <c r="C11396" s="462" t="s">
        <v>27</v>
      </c>
      <c r="D11396" s="463">
        <v>0</v>
      </c>
    </row>
    <row r="11397" spans="1:4">
      <c r="A11397" s="462">
        <v>106446</v>
      </c>
      <c r="B11397" s="276" t="s">
        <v>11282</v>
      </c>
      <c r="C11397" s="462" t="s">
        <v>27</v>
      </c>
      <c r="D11397" s="463">
        <v>161680410</v>
      </c>
    </row>
    <row r="11398" spans="1:4">
      <c r="A11398" s="462">
        <v>106447</v>
      </c>
      <c r="B11398" s="276" t="s">
        <v>11283</v>
      </c>
      <c r="C11398" s="462" t="s">
        <v>27</v>
      </c>
      <c r="D11398" s="463">
        <v>109330</v>
      </c>
    </row>
    <row r="11399" spans="1:4">
      <c r="A11399" s="462">
        <v>106448</v>
      </c>
      <c r="B11399" s="276" t="s">
        <v>11284</v>
      </c>
      <c r="C11399" s="462" t="s">
        <v>27</v>
      </c>
      <c r="D11399" s="463">
        <v>0</v>
      </c>
    </row>
    <row r="11400" spans="1:4">
      <c r="A11400" s="462">
        <v>106449</v>
      </c>
      <c r="B11400" s="276" t="s">
        <v>11285</v>
      </c>
      <c r="C11400" s="462" t="s">
        <v>30</v>
      </c>
      <c r="D11400" s="463">
        <v>64111</v>
      </c>
    </row>
    <row r="11401" spans="1:4">
      <c r="A11401" s="462">
        <v>106450</v>
      </c>
      <c r="B11401" s="276" t="s">
        <v>11286</v>
      </c>
      <c r="C11401" s="462" t="s">
        <v>27</v>
      </c>
      <c r="D11401" s="463">
        <v>0</v>
      </c>
    </row>
    <row r="11402" spans="1:4">
      <c r="A11402" s="462">
        <v>106451</v>
      </c>
      <c r="B11402" s="276" t="s">
        <v>11287</v>
      </c>
      <c r="C11402" s="462" t="s">
        <v>27</v>
      </c>
      <c r="D11402" s="463">
        <v>0</v>
      </c>
    </row>
    <row r="11403" spans="1:4">
      <c r="A11403" s="462">
        <v>106452</v>
      </c>
      <c r="B11403" s="276" t="s">
        <v>11288</v>
      </c>
      <c r="C11403" s="462" t="s">
        <v>27</v>
      </c>
      <c r="D11403" s="463">
        <v>0</v>
      </c>
    </row>
    <row r="11404" spans="1:4">
      <c r="A11404" s="462">
        <v>106453</v>
      </c>
      <c r="B11404" s="276" t="s">
        <v>11289</v>
      </c>
      <c r="C11404" s="462" t="s">
        <v>27</v>
      </c>
      <c r="D11404" s="463">
        <v>0</v>
      </c>
    </row>
    <row r="11405" spans="1:4">
      <c r="A11405" s="462">
        <v>106454</v>
      </c>
      <c r="B11405" s="276" t="s">
        <v>11290</v>
      </c>
      <c r="C11405" s="462" t="s">
        <v>27</v>
      </c>
      <c r="D11405" s="463">
        <v>0</v>
      </c>
    </row>
    <row r="11406" spans="1:4">
      <c r="A11406" s="462">
        <v>106456</v>
      </c>
      <c r="B11406" s="276" t="s">
        <v>11291</v>
      </c>
      <c r="C11406" s="462" t="s">
        <v>27</v>
      </c>
      <c r="D11406" s="463">
        <v>0</v>
      </c>
    </row>
    <row r="11407" spans="1:4">
      <c r="A11407" s="462">
        <v>106457</v>
      </c>
      <c r="B11407" s="276" t="s">
        <v>11292</v>
      </c>
      <c r="C11407" s="462" t="s">
        <v>27</v>
      </c>
      <c r="D11407" s="463">
        <v>0</v>
      </c>
    </row>
    <row r="11408" spans="1:4">
      <c r="A11408" s="462">
        <v>106459</v>
      </c>
      <c r="B11408" s="276" t="s">
        <v>11293</v>
      </c>
      <c r="C11408" s="462" t="s">
        <v>27</v>
      </c>
      <c r="D11408" s="463">
        <v>0</v>
      </c>
    </row>
    <row r="11409" spans="1:4">
      <c r="A11409" s="462">
        <v>106460</v>
      </c>
      <c r="B11409" s="276" t="s">
        <v>11294</v>
      </c>
      <c r="C11409" s="462" t="s">
        <v>27</v>
      </c>
      <c r="D11409" s="463">
        <v>0</v>
      </c>
    </row>
    <row r="11410" spans="1:4">
      <c r="A11410" s="462">
        <v>106461</v>
      </c>
      <c r="B11410" s="276" t="s">
        <v>11295</v>
      </c>
      <c r="C11410" s="462" t="s">
        <v>27</v>
      </c>
      <c r="D11410" s="463">
        <v>0</v>
      </c>
    </row>
    <row r="11411" spans="1:4">
      <c r="A11411" s="462">
        <v>106462</v>
      </c>
      <c r="B11411" s="276" t="s">
        <v>11296</v>
      </c>
      <c r="C11411" s="462" t="s">
        <v>27</v>
      </c>
      <c r="D11411" s="463">
        <v>0</v>
      </c>
    </row>
    <row r="11412" spans="1:4">
      <c r="A11412" s="462">
        <v>106463</v>
      </c>
      <c r="B11412" s="276" t="s">
        <v>11297</v>
      </c>
      <c r="C11412" s="462" t="s">
        <v>27</v>
      </c>
      <c r="D11412" s="463">
        <v>0</v>
      </c>
    </row>
    <row r="11413" spans="1:4">
      <c r="A11413" s="462">
        <v>106464</v>
      </c>
      <c r="B11413" s="276" t="s">
        <v>11298</v>
      </c>
      <c r="C11413" s="462" t="s">
        <v>27</v>
      </c>
      <c r="D11413" s="463">
        <v>0</v>
      </c>
    </row>
    <row r="11414" spans="1:4">
      <c r="A11414" s="462">
        <v>106465</v>
      </c>
      <c r="B11414" s="276" t="s">
        <v>11299</v>
      </c>
      <c r="C11414" s="462" t="s">
        <v>27</v>
      </c>
      <c r="D11414" s="463">
        <v>0</v>
      </c>
    </row>
    <row r="11415" spans="1:4">
      <c r="A11415" s="462">
        <v>106466</v>
      </c>
      <c r="B11415" s="276" t="s">
        <v>11300</v>
      </c>
      <c r="C11415" s="462" t="s">
        <v>27</v>
      </c>
      <c r="D11415" s="463">
        <v>0</v>
      </c>
    </row>
    <row r="11416" spans="1:4">
      <c r="A11416" s="462">
        <v>106467</v>
      </c>
      <c r="B11416" s="276" t="s">
        <v>11301</v>
      </c>
      <c r="C11416" s="462" t="s">
        <v>27</v>
      </c>
      <c r="D11416" s="463">
        <v>125046</v>
      </c>
    </row>
    <row r="11417" spans="1:4">
      <c r="A11417" s="462">
        <v>106468</v>
      </c>
      <c r="B11417" s="276" t="s">
        <v>11302</v>
      </c>
      <c r="C11417" s="462" t="s">
        <v>44</v>
      </c>
      <c r="D11417" s="463">
        <v>0</v>
      </c>
    </row>
    <row r="11418" spans="1:4">
      <c r="A11418" s="462">
        <v>106469</v>
      </c>
      <c r="B11418" s="276" t="s">
        <v>11303</v>
      </c>
      <c r="C11418" s="462" t="s">
        <v>44</v>
      </c>
      <c r="D11418" s="463">
        <v>0</v>
      </c>
    </row>
    <row r="11419" spans="1:4">
      <c r="A11419" s="462">
        <v>106470</v>
      </c>
      <c r="B11419" s="276" t="s">
        <v>11304</v>
      </c>
      <c r="C11419" s="462" t="s">
        <v>44</v>
      </c>
      <c r="D11419" s="463">
        <v>0</v>
      </c>
    </row>
    <row r="11420" spans="1:4">
      <c r="A11420" s="462">
        <v>106471</v>
      </c>
      <c r="B11420" s="276" t="s">
        <v>11305</v>
      </c>
      <c r="C11420" s="462" t="s">
        <v>30</v>
      </c>
      <c r="D11420" s="463">
        <v>0</v>
      </c>
    </row>
    <row r="11421" spans="1:4">
      <c r="A11421" s="462">
        <v>106472</v>
      </c>
      <c r="B11421" s="276" t="s">
        <v>11306</v>
      </c>
      <c r="C11421" s="462" t="s">
        <v>27</v>
      </c>
      <c r="D11421" s="463">
        <v>0</v>
      </c>
    </row>
    <row r="11422" spans="1:4">
      <c r="A11422" s="462">
        <v>106473</v>
      </c>
      <c r="B11422" s="276" t="s">
        <v>11307</v>
      </c>
      <c r="C11422" s="462" t="s">
        <v>27</v>
      </c>
      <c r="D11422" s="463">
        <v>175824</v>
      </c>
    </row>
    <row r="11423" spans="1:4">
      <c r="A11423" s="462">
        <v>106474</v>
      </c>
      <c r="B11423" s="276" t="s">
        <v>11308</v>
      </c>
      <c r="C11423" s="462" t="s">
        <v>27</v>
      </c>
      <c r="D11423" s="463">
        <v>104264</v>
      </c>
    </row>
    <row r="11424" spans="1:4">
      <c r="A11424" s="462">
        <v>106475</v>
      </c>
      <c r="B11424" s="276" t="s">
        <v>11309</v>
      </c>
      <c r="C11424" s="462" t="s">
        <v>27</v>
      </c>
      <c r="D11424" s="463">
        <v>27703</v>
      </c>
    </row>
    <row r="11425" spans="1:4">
      <c r="A11425" s="462">
        <v>106476</v>
      </c>
      <c r="B11425" s="276" t="s">
        <v>11310</v>
      </c>
      <c r="C11425" s="462" t="s">
        <v>27</v>
      </c>
      <c r="D11425" s="463">
        <v>14680.01</v>
      </c>
    </row>
    <row r="11426" spans="1:4">
      <c r="A11426" s="462">
        <v>106477</v>
      </c>
      <c r="B11426" s="276" t="s">
        <v>11311</v>
      </c>
      <c r="C11426" s="462" t="s">
        <v>27</v>
      </c>
      <c r="D11426" s="463">
        <v>25246</v>
      </c>
    </row>
    <row r="11427" spans="1:4">
      <c r="A11427" s="462">
        <v>106478</v>
      </c>
      <c r="B11427" s="276" t="s">
        <v>11312</v>
      </c>
      <c r="C11427" s="462" t="s">
        <v>27</v>
      </c>
      <c r="D11427" s="463">
        <v>0</v>
      </c>
    </row>
    <row r="11428" spans="1:4">
      <c r="A11428" s="462">
        <v>106479</v>
      </c>
      <c r="B11428" s="276" t="s">
        <v>11313</v>
      </c>
      <c r="C11428" s="462" t="s">
        <v>27</v>
      </c>
      <c r="D11428" s="463">
        <v>35193</v>
      </c>
    </row>
    <row r="11429" spans="1:4">
      <c r="A11429" s="462">
        <v>106480</v>
      </c>
      <c r="B11429" s="276" t="s">
        <v>11314</v>
      </c>
      <c r="C11429" s="462" t="s">
        <v>27</v>
      </c>
      <c r="D11429" s="463">
        <v>0</v>
      </c>
    </row>
    <row r="11430" spans="1:4">
      <c r="A11430" s="462">
        <v>106481</v>
      </c>
      <c r="B11430" s="276" t="s">
        <v>11315</v>
      </c>
      <c r="C11430" s="462" t="s">
        <v>27</v>
      </c>
      <c r="D11430" s="463">
        <v>0</v>
      </c>
    </row>
    <row r="11431" spans="1:4">
      <c r="A11431" s="462">
        <v>106482</v>
      </c>
      <c r="B11431" s="276" t="s">
        <v>11316</v>
      </c>
      <c r="C11431" s="462" t="s">
        <v>27</v>
      </c>
      <c r="D11431" s="463">
        <v>9506.01</v>
      </c>
    </row>
    <row r="11432" spans="1:4">
      <c r="A11432" s="462">
        <v>106483</v>
      </c>
      <c r="B11432" s="276" t="s">
        <v>11317</v>
      </c>
      <c r="C11432" s="462" t="s">
        <v>27</v>
      </c>
      <c r="D11432" s="463">
        <v>0</v>
      </c>
    </row>
    <row r="11433" spans="1:4">
      <c r="A11433" s="462">
        <v>106484</v>
      </c>
      <c r="B11433" s="276" t="s">
        <v>11318</v>
      </c>
      <c r="C11433" s="462" t="s">
        <v>27</v>
      </c>
      <c r="D11433" s="463">
        <v>59147</v>
      </c>
    </row>
    <row r="11434" spans="1:4">
      <c r="A11434" s="462">
        <v>106485</v>
      </c>
      <c r="B11434" s="276" t="s">
        <v>11319</v>
      </c>
      <c r="C11434" s="462" t="s">
        <v>27</v>
      </c>
      <c r="D11434" s="463">
        <v>31033</v>
      </c>
    </row>
    <row r="11435" spans="1:4">
      <c r="A11435" s="462">
        <v>106486</v>
      </c>
      <c r="B11435" s="276" t="s">
        <v>11320</v>
      </c>
      <c r="C11435" s="462" t="s">
        <v>27</v>
      </c>
      <c r="D11435" s="463">
        <v>0</v>
      </c>
    </row>
    <row r="11436" spans="1:4">
      <c r="A11436" s="462">
        <v>106487</v>
      </c>
      <c r="B11436" s="276" t="s">
        <v>11321</v>
      </c>
      <c r="C11436" s="462" t="s">
        <v>27</v>
      </c>
      <c r="D11436" s="463">
        <v>11090</v>
      </c>
    </row>
    <row r="11437" spans="1:4">
      <c r="A11437" s="462">
        <v>106488</v>
      </c>
      <c r="B11437" s="276" t="s">
        <v>11322</v>
      </c>
      <c r="C11437" s="462" t="s">
        <v>27</v>
      </c>
      <c r="D11437" s="463">
        <v>0</v>
      </c>
    </row>
    <row r="11438" spans="1:4">
      <c r="A11438" s="462">
        <v>106489</v>
      </c>
      <c r="B11438" s="276" t="s">
        <v>11323</v>
      </c>
      <c r="C11438" s="462" t="s">
        <v>27</v>
      </c>
      <c r="D11438" s="463">
        <v>30524</v>
      </c>
    </row>
    <row r="11439" spans="1:4">
      <c r="A11439" s="462">
        <v>106490</v>
      </c>
      <c r="B11439" s="276" t="s">
        <v>11324</v>
      </c>
      <c r="C11439" s="462" t="s">
        <v>27</v>
      </c>
      <c r="D11439" s="463">
        <v>0</v>
      </c>
    </row>
    <row r="11440" spans="1:4">
      <c r="A11440" s="462">
        <v>106491</v>
      </c>
      <c r="B11440" s="276" t="s">
        <v>11325</v>
      </c>
      <c r="C11440" s="462" t="s">
        <v>27</v>
      </c>
      <c r="D11440" s="463">
        <v>0</v>
      </c>
    </row>
    <row r="11441" spans="1:4">
      <c r="A11441" s="462">
        <v>106492</v>
      </c>
      <c r="B11441" s="276" t="s">
        <v>11326</v>
      </c>
      <c r="C11441" s="462" t="s">
        <v>27</v>
      </c>
      <c r="D11441" s="463">
        <v>27461</v>
      </c>
    </row>
    <row r="11442" spans="1:4">
      <c r="A11442" s="462">
        <v>106493</v>
      </c>
      <c r="B11442" s="276" t="s">
        <v>11327</v>
      </c>
      <c r="C11442" s="462" t="s">
        <v>27</v>
      </c>
      <c r="D11442" s="463">
        <v>123</v>
      </c>
    </row>
    <row r="11443" spans="1:4">
      <c r="A11443" s="462">
        <v>106494</v>
      </c>
      <c r="B11443" s="276" t="s">
        <v>11328</v>
      </c>
      <c r="C11443" s="462" t="s">
        <v>27</v>
      </c>
      <c r="D11443" s="463">
        <v>0</v>
      </c>
    </row>
    <row r="11444" spans="1:4">
      <c r="A11444" s="462">
        <v>106495</v>
      </c>
      <c r="B11444" s="276" t="s">
        <v>11329</v>
      </c>
      <c r="C11444" s="462" t="s">
        <v>27</v>
      </c>
      <c r="D11444" s="463">
        <v>16190</v>
      </c>
    </row>
    <row r="11445" spans="1:4">
      <c r="A11445" s="462">
        <v>106496</v>
      </c>
      <c r="B11445" s="276" t="s">
        <v>11330</v>
      </c>
      <c r="C11445" s="462" t="s">
        <v>27</v>
      </c>
      <c r="D11445" s="463">
        <v>4859</v>
      </c>
    </row>
    <row r="11446" spans="1:4">
      <c r="A11446" s="462">
        <v>106497</v>
      </c>
      <c r="B11446" s="276" t="s">
        <v>11331</v>
      </c>
      <c r="C11446" s="462" t="s">
        <v>27</v>
      </c>
      <c r="D11446" s="463">
        <v>0</v>
      </c>
    </row>
    <row r="11447" spans="1:4">
      <c r="A11447" s="462">
        <v>106498</v>
      </c>
      <c r="B11447" s="276" t="s">
        <v>11332</v>
      </c>
      <c r="C11447" s="462" t="s">
        <v>27</v>
      </c>
      <c r="D11447" s="463">
        <v>12674</v>
      </c>
    </row>
    <row r="11448" spans="1:4">
      <c r="A11448" s="462">
        <v>106499</v>
      </c>
      <c r="B11448" s="276" t="s">
        <v>11333</v>
      </c>
      <c r="C11448" s="462" t="s">
        <v>27</v>
      </c>
      <c r="D11448" s="463">
        <v>0</v>
      </c>
    </row>
    <row r="11449" spans="1:4">
      <c r="A11449" s="462">
        <v>106500</v>
      </c>
      <c r="B11449" s="276" t="s">
        <v>11334</v>
      </c>
      <c r="C11449" s="462" t="s">
        <v>27</v>
      </c>
      <c r="D11449" s="463">
        <v>0</v>
      </c>
    </row>
    <row r="11450" spans="1:4">
      <c r="A11450" s="462">
        <v>106501</v>
      </c>
      <c r="B11450" s="276" t="s">
        <v>11335</v>
      </c>
      <c r="C11450" s="462" t="s">
        <v>30</v>
      </c>
      <c r="D11450" s="463">
        <v>0</v>
      </c>
    </row>
    <row r="11451" spans="1:4">
      <c r="A11451" s="462">
        <v>106502</v>
      </c>
      <c r="B11451" s="276" t="s">
        <v>11336</v>
      </c>
      <c r="C11451" s="462" t="s">
        <v>27</v>
      </c>
      <c r="D11451" s="463">
        <v>0</v>
      </c>
    </row>
    <row r="11452" spans="1:4">
      <c r="A11452" s="462">
        <v>106503</v>
      </c>
      <c r="B11452" s="276" t="s">
        <v>11337</v>
      </c>
      <c r="C11452" s="462" t="s">
        <v>27</v>
      </c>
      <c r="D11452" s="463">
        <v>0</v>
      </c>
    </row>
    <row r="11453" spans="1:4">
      <c r="A11453" s="462">
        <v>106504</v>
      </c>
      <c r="B11453" s="276" t="s">
        <v>11338</v>
      </c>
      <c r="C11453" s="462" t="s">
        <v>27</v>
      </c>
      <c r="D11453" s="463">
        <v>8978</v>
      </c>
    </row>
    <row r="11454" spans="1:4">
      <c r="A11454" s="462">
        <v>106505</v>
      </c>
      <c r="B11454" s="276" t="s">
        <v>11339</v>
      </c>
      <c r="C11454" s="462" t="s">
        <v>27</v>
      </c>
      <c r="D11454" s="463">
        <v>0</v>
      </c>
    </row>
    <row r="11455" spans="1:4">
      <c r="A11455" s="462">
        <v>106506</v>
      </c>
      <c r="B11455" s="276" t="s">
        <v>11340</v>
      </c>
      <c r="C11455" s="462" t="s">
        <v>27</v>
      </c>
      <c r="D11455" s="463">
        <v>0</v>
      </c>
    </row>
    <row r="11456" spans="1:4">
      <c r="A11456" s="462">
        <v>106507</v>
      </c>
      <c r="B11456" s="276" t="s">
        <v>11341</v>
      </c>
      <c r="C11456" s="462" t="s">
        <v>27</v>
      </c>
      <c r="D11456" s="463">
        <v>24187</v>
      </c>
    </row>
    <row r="11457" spans="1:4">
      <c r="A11457" s="462">
        <v>106508</v>
      </c>
      <c r="B11457" s="276" t="s">
        <v>11342</v>
      </c>
      <c r="C11457" s="462" t="s">
        <v>27</v>
      </c>
      <c r="D11457" s="463">
        <v>8838</v>
      </c>
    </row>
    <row r="11458" spans="1:4">
      <c r="A11458" s="462">
        <v>106509</v>
      </c>
      <c r="B11458" s="276" t="s">
        <v>11343</v>
      </c>
      <c r="C11458" s="462" t="s">
        <v>27</v>
      </c>
      <c r="D11458" s="463">
        <v>7393.01</v>
      </c>
    </row>
    <row r="11459" spans="1:4">
      <c r="A11459" s="462">
        <v>106510</v>
      </c>
      <c r="B11459" s="276" t="s">
        <v>11344</v>
      </c>
      <c r="C11459" s="462" t="s">
        <v>27</v>
      </c>
      <c r="D11459" s="463">
        <v>0</v>
      </c>
    </row>
    <row r="11460" spans="1:4">
      <c r="A11460" s="462">
        <v>106511</v>
      </c>
      <c r="B11460" s="276" t="s">
        <v>11345</v>
      </c>
      <c r="C11460" s="462" t="s">
        <v>27</v>
      </c>
      <c r="D11460" s="463">
        <v>0</v>
      </c>
    </row>
    <row r="11461" spans="1:4">
      <c r="A11461" s="462">
        <v>106512</v>
      </c>
      <c r="B11461" s="276" t="s">
        <v>11346</v>
      </c>
      <c r="C11461" s="462" t="s">
        <v>27</v>
      </c>
      <c r="D11461" s="463">
        <v>2909928</v>
      </c>
    </row>
    <row r="11462" spans="1:4">
      <c r="A11462" s="462">
        <v>106513</v>
      </c>
      <c r="B11462" s="276" t="s">
        <v>11347</v>
      </c>
      <c r="C11462" s="462" t="s">
        <v>27</v>
      </c>
      <c r="D11462" s="463">
        <v>0</v>
      </c>
    </row>
    <row r="11463" spans="1:4">
      <c r="A11463" s="462">
        <v>106514</v>
      </c>
      <c r="B11463" s="276" t="s">
        <v>11348</v>
      </c>
      <c r="C11463" s="462" t="s">
        <v>27</v>
      </c>
      <c r="D11463" s="463">
        <v>0</v>
      </c>
    </row>
    <row r="11464" spans="1:4">
      <c r="A11464" s="462">
        <v>106515</v>
      </c>
      <c r="B11464" s="276" t="s">
        <v>11349</v>
      </c>
      <c r="C11464" s="462" t="s">
        <v>27</v>
      </c>
      <c r="D11464" s="463">
        <v>0</v>
      </c>
    </row>
    <row r="11465" spans="1:4">
      <c r="A11465" s="462">
        <v>106516</v>
      </c>
      <c r="B11465" s="276" t="s">
        <v>11350</v>
      </c>
      <c r="C11465" s="462" t="s">
        <v>27</v>
      </c>
      <c r="D11465" s="463">
        <v>0</v>
      </c>
    </row>
    <row r="11466" spans="1:4">
      <c r="A11466" s="462">
        <v>106517</v>
      </c>
      <c r="B11466" s="276" t="s">
        <v>11351</v>
      </c>
      <c r="C11466" s="462" t="s">
        <v>27</v>
      </c>
      <c r="D11466" s="463">
        <v>0</v>
      </c>
    </row>
    <row r="11467" spans="1:4">
      <c r="A11467" s="462">
        <v>106518</v>
      </c>
      <c r="B11467" s="276" t="s">
        <v>11352</v>
      </c>
      <c r="C11467" s="462" t="s">
        <v>27</v>
      </c>
      <c r="D11467" s="463">
        <v>0</v>
      </c>
    </row>
    <row r="11468" spans="1:4">
      <c r="A11468" s="462">
        <v>106519</v>
      </c>
      <c r="B11468" s="276" t="s">
        <v>11353</v>
      </c>
      <c r="C11468" s="462" t="s">
        <v>27</v>
      </c>
      <c r="D11468" s="463">
        <v>0</v>
      </c>
    </row>
    <row r="11469" spans="1:4">
      <c r="A11469" s="462">
        <v>106520</v>
      </c>
      <c r="B11469" s="276" t="s">
        <v>11354</v>
      </c>
      <c r="C11469" s="462" t="s">
        <v>476</v>
      </c>
      <c r="D11469" s="463">
        <v>7230</v>
      </c>
    </row>
    <row r="11470" spans="1:4">
      <c r="A11470" s="462">
        <v>106521</v>
      </c>
      <c r="B11470" s="276" t="s">
        <v>11355</v>
      </c>
      <c r="C11470" s="462" t="s">
        <v>476</v>
      </c>
      <c r="D11470" s="463">
        <v>7230</v>
      </c>
    </row>
    <row r="11471" spans="1:4">
      <c r="A11471" s="462">
        <v>106522</v>
      </c>
      <c r="B11471" s="276" t="s">
        <v>11356</v>
      </c>
      <c r="C11471" s="462" t="s">
        <v>476</v>
      </c>
      <c r="D11471" s="463">
        <v>8530</v>
      </c>
    </row>
    <row r="11472" spans="1:4">
      <c r="A11472" s="462">
        <v>106523</v>
      </c>
      <c r="B11472" s="276" t="s">
        <v>11357</v>
      </c>
      <c r="C11472" s="462" t="s">
        <v>27</v>
      </c>
      <c r="D11472" s="463">
        <v>3602558</v>
      </c>
    </row>
    <row r="11473" spans="1:4">
      <c r="A11473" s="462">
        <v>106525</v>
      </c>
      <c r="B11473" s="276" t="s">
        <v>11358</v>
      </c>
      <c r="C11473" s="462" t="s">
        <v>27</v>
      </c>
      <c r="D11473" s="463">
        <v>0</v>
      </c>
    </row>
    <row r="11474" spans="1:4">
      <c r="A11474" s="462">
        <v>106526</v>
      </c>
      <c r="B11474" s="276" t="s">
        <v>11359</v>
      </c>
      <c r="C11474" s="462" t="s">
        <v>27</v>
      </c>
      <c r="D11474" s="463">
        <v>0</v>
      </c>
    </row>
    <row r="11475" spans="1:4">
      <c r="A11475" s="462">
        <v>106527</v>
      </c>
      <c r="B11475" s="276" t="s">
        <v>11360</v>
      </c>
      <c r="C11475" s="462" t="s">
        <v>27</v>
      </c>
      <c r="D11475" s="463">
        <v>0</v>
      </c>
    </row>
    <row r="11476" spans="1:4">
      <c r="A11476" s="462">
        <v>106528</v>
      </c>
      <c r="B11476" s="276" t="s">
        <v>11361</v>
      </c>
      <c r="C11476" s="462" t="s">
        <v>27</v>
      </c>
      <c r="D11476" s="463">
        <v>36885</v>
      </c>
    </row>
    <row r="11477" spans="1:4">
      <c r="A11477" s="462">
        <v>106529</v>
      </c>
      <c r="B11477" s="276" t="s">
        <v>11362</v>
      </c>
      <c r="C11477" s="462" t="s">
        <v>27</v>
      </c>
      <c r="D11477" s="463">
        <v>0</v>
      </c>
    </row>
    <row r="11478" spans="1:4">
      <c r="A11478" s="462">
        <v>106530</v>
      </c>
      <c r="B11478" s="276" t="s">
        <v>11363</v>
      </c>
      <c r="C11478" s="462" t="s">
        <v>27</v>
      </c>
      <c r="D11478" s="463">
        <v>441</v>
      </c>
    </row>
    <row r="11479" spans="1:4">
      <c r="A11479" s="462">
        <v>106531</v>
      </c>
      <c r="B11479" s="276" t="s">
        <v>11364</v>
      </c>
      <c r="C11479" s="462" t="s">
        <v>27</v>
      </c>
      <c r="D11479" s="463">
        <v>27356.01</v>
      </c>
    </row>
    <row r="11480" spans="1:4">
      <c r="A11480" s="462">
        <v>106532</v>
      </c>
      <c r="B11480" s="276" t="s">
        <v>11365</v>
      </c>
      <c r="C11480" s="462" t="s">
        <v>27</v>
      </c>
      <c r="D11480" s="463">
        <v>0</v>
      </c>
    </row>
    <row r="11481" spans="1:4">
      <c r="A11481" s="462">
        <v>106533</v>
      </c>
      <c r="B11481" s="276" t="s">
        <v>11366</v>
      </c>
      <c r="C11481" s="462" t="s">
        <v>27</v>
      </c>
      <c r="D11481" s="463">
        <v>0</v>
      </c>
    </row>
    <row r="11482" spans="1:4">
      <c r="A11482" s="462">
        <v>106534</v>
      </c>
      <c r="B11482" s="276" t="s">
        <v>11367</v>
      </c>
      <c r="C11482" s="462" t="s">
        <v>27</v>
      </c>
      <c r="D11482" s="463">
        <v>0</v>
      </c>
    </row>
    <row r="11483" spans="1:4">
      <c r="A11483" s="462">
        <v>106535</v>
      </c>
      <c r="B11483" s="276" t="s">
        <v>11368</v>
      </c>
      <c r="C11483" s="462" t="s">
        <v>27</v>
      </c>
      <c r="D11483" s="463">
        <v>0</v>
      </c>
    </row>
    <row r="11484" spans="1:4">
      <c r="A11484" s="462">
        <v>106536</v>
      </c>
      <c r="B11484" s="276" t="s">
        <v>11369</v>
      </c>
      <c r="C11484" s="462" t="s">
        <v>27</v>
      </c>
      <c r="D11484" s="463">
        <v>0</v>
      </c>
    </row>
    <row r="11485" spans="1:4">
      <c r="A11485" s="462">
        <v>106537</v>
      </c>
      <c r="B11485" s="276" t="s">
        <v>11370</v>
      </c>
      <c r="C11485" s="462" t="s">
        <v>27</v>
      </c>
      <c r="D11485" s="463">
        <v>0</v>
      </c>
    </row>
    <row r="11486" spans="1:4">
      <c r="A11486" s="462">
        <v>106538</v>
      </c>
      <c r="B11486" s="276" t="s">
        <v>11371</v>
      </c>
      <c r="C11486" s="462" t="s">
        <v>27</v>
      </c>
      <c r="D11486" s="463">
        <v>0</v>
      </c>
    </row>
    <row r="11487" spans="1:4">
      <c r="A11487" s="462">
        <v>106539</v>
      </c>
      <c r="B11487" s="276" t="s">
        <v>11372</v>
      </c>
      <c r="C11487" s="462" t="s">
        <v>27</v>
      </c>
      <c r="D11487" s="463">
        <v>0</v>
      </c>
    </row>
    <row r="11488" spans="1:4">
      <c r="A11488" s="462">
        <v>106540</v>
      </c>
      <c r="B11488" s="276" t="s">
        <v>11373</v>
      </c>
      <c r="C11488" s="462" t="s">
        <v>27</v>
      </c>
      <c r="D11488" s="463">
        <v>4830</v>
      </c>
    </row>
    <row r="11489" spans="1:4">
      <c r="A11489" s="462">
        <v>106541</v>
      </c>
      <c r="B11489" s="276" t="s">
        <v>11374</v>
      </c>
      <c r="C11489" s="462" t="s">
        <v>30</v>
      </c>
      <c r="D11489" s="463">
        <v>0</v>
      </c>
    </row>
    <row r="11490" spans="1:4">
      <c r="A11490" s="462">
        <v>106542</v>
      </c>
      <c r="B11490" s="276" t="s">
        <v>11375</v>
      </c>
      <c r="C11490" s="462" t="s">
        <v>30</v>
      </c>
      <c r="D11490" s="463">
        <v>4068</v>
      </c>
    </row>
    <row r="11491" spans="1:4">
      <c r="A11491" s="462">
        <v>106543</v>
      </c>
      <c r="B11491" s="276" t="s">
        <v>11376</v>
      </c>
      <c r="C11491" s="462" t="s">
        <v>30</v>
      </c>
      <c r="D11491" s="463">
        <v>0</v>
      </c>
    </row>
    <row r="11492" spans="1:4">
      <c r="A11492" s="462">
        <v>106544</v>
      </c>
      <c r="B11492" s="276" t="s">
        <v>11377</v>
      </c>
      <c r="C11492" s="462" t="s">
        <v>27</v>
      </c>
      <c r="D11492" s="463">
        <v>0</v>
      </c>
    </row>
    <row r="11493" spans="1:4">
      <c r="A11493" s="462">
        <v>106545</v>
      </c>
      <c r="B11493" s="276" t="s">
        <v>11378</v>
      </c>
      <c r="C11493" s="462" t="s">
        <v>27</v>
      </c>
      <c r="D11493" s="463">
        <v>0</v>
      </c>
    </row>
    <row r="11494" spans="1:4">
      <c r="A11494" s="462">
        <v>106546</v>
      </c>
      <c r="B11494" s="276" t="s">
        <v>11379</v>
      </c>
      <c r="C11494" s="462" t="s">
        <v>27</v>
      </c>
      <c r="D11494" s="463">
        <v>0</v>
      </c>
    </row>
    <row r="11495" spans="1:4">
      <c r="A11495" s="462">
        <v>106547</v>
      </c>
      <c r="B11495" s="276" t="s">
        <v>11380</v>
      </c>
      <c r="C11495" s="462" t="s">
        <v>27</v>
      </c>
      <c r="D11495" s="463">
        <v>0</v>
      </c>
    </row>
    <row r="11496" spans="1:4">
      <c r="A11496" s="462">
        <v>106548</v>
      </c>
      <c r="B11496" s="276" t="s">
        <v>11381</v>
      </c>
      <c r="C11496" s="462" t="s">
        <v>27</v>
      </c>
      <c r="D11496" s="463">
        <v>0</v>
      </c>
    </row>
    <row r="11497" spans="1:4">
      <c r="A11497" s="462">
        <v>106549</v>
      </c>
      <c r="B11497" s="276" t="s">
        <v>11382</v>
      </c>
      <c r="C11497" s="462" t="s">
        <v>27</v>
      </c>
      <c r="D11497" s="463">
        <v>0</v>
      </c>
    </row>
    <row r="11498" spans="1:4">
      <c r="A11498" s="462">
        <v>106550</v>
      </c>
      <c r="B11498" s="276" t="s">
        <v>11383</v>
      </c>
      <c r="C11498" s="462" t="s">
        <v>27</v>
      </c>
      <c r="D11498" s="463">
        <v>0</v>
      </c>
    </row>
    <row r="11499" spans="1:4">
      <c r="A11499" s="462">
        <v>106551</v>
      </c>
      <c r="B11499" s="276" t="s">
        <v>11384</v>
      </c>
      <c r="C11499" s="462" t="s">
        <v>27</v>
      </c>
      <c r="D11499" s="463">
        <v>802</v>
      </c>
    </row>
    <row r="11500" spans="1:4">
      <c r="A11500" s="462">
        <v>106552</v>
      </c>
      <c r="B11500" s="276" t="s">
        <v>11385</v>
      </c>
      <c r="C11500" s="462" t="s">
        <v>27</v>
      </c>
      <c r="D11500" s="463">
        <v>974</v>
      </c>
    </row>
    <row r="11501" spans="1:4">
      <c r="A11501" s="462">
        <v>106553</v>
      </c>
      <c r="B11501" s="276" t="s">
        <v>11386</v>
      </c>
      <c r="C11501" s="462" t="s">
        <v>27</v>
      </c>
      <c r="D11501" s="463">
        <v>0</v>
      </c>
    </row>
    <row r="11502" spans="1:4">
      <c r="A11502" s="462">
        <v>106554</v>
      </c>
      <c r="B11502" s="276" t="s">
        <v>11387</v>
      </c>
      <c r="C11502" s="462" t="s">
        <v>27</v>
      </c>
      <c r="D11502" s="463">
        <v>9104</v>
      </c>
    </row>
    <row r="11503" spans="1:4">
      <c r="A11503" s="462">
        <v>106555</v>
      </c>
      <c r="B11503" s="276" t="s">
        <v>11388</v>
      </c>
      <c r="C11503" s="462" t="s">
        <v>27</v>
      </c>
      <c r="D11503" s="463">
        <v>0</v>
      </c>
    </row>
    <row r="11504" spans="1:4">
      <c r="A11504" s="462">
        <v>106556</v>
      </c>
      <c r="B11504" s="276" t="s">
        <v>11389</v>
      </c>
      <c r="C11504" s="462" t="s">
        <v>27</v>
      </c>
      <c r="D11504" s="463">
        <v>9450</v>
      </c>
    </row>
    <row r="11505" spans="1:4">
      <c r="A11505" s="462">
        <v>106557</v>
      </c>
      <c r="B11505" s="276" t="s">
        <v>11390</v>
      </c>
      <c r="C11505" s="462" t="s">
        <v>27</v>
      </c>
      <c r="D11505" s="463">
        <v>7496</v>
      </c>
    </row>
    <row r="11506" spans="1:4">
      <c r="A11506" s="462">
        <v>106558</v>
      </c>
      <c r="B11506" s="276" t="s">
        <v>11391</v>
      </c>
      <c r="C11506" s="462" t="s">
        <v>27</v>
      </c>
      <c r="D11506" s="463">
        <v>0</v>
      </c>
    </row>
    <row r="11507" spans="1:4">
      <c r="A11507" s="462">
        <v>106559</v>
      </c>
      <c r="B11507" s="276" t="s">
        <v>11392</v>
      </c>
      <c r="C11507" s="462" t="s">
        <v>27</v>
      </c>
      <c r="D11507" s="463">
        <v>0</v>
      </c>
    </row>
    <row r="11508" spans="1:4">
      <c r="A11508" s="462">
        <v>106560</v>
      </c>
      <c r="B11508" s="276" t="s">
        <v>11393</v>
      </c>
      <c r="C11508" s="462" t="s">
        <v>27</v>
      </c>
      <c r="D11508" s="463">
        <v>0</v>
      </c>
    </row>
    <row r="11509" spans="1:4">
      <c r="A11509" s="462">
        <v>106561</v>
      </c>
      <c r="B11509" s="276" t="s">
        <v>11394</v>
      </c>
      <c r="C11509" s="462" t="s">
        <v>27</v>
      </c>
      <c r="D11509" s="463">
        <v>0</v>
      </c>
    </row>
    <row r="11510" spans="1:4">
      <c r="A11510" s="462">
        <v>106562</v>
      </c>
      <c r="B11510" s="276" t="s">
        <v>11395</v>
      </c>
      <c r="C11510" s="462" t="s">
        <v>310</v>
      </c>
      <c r="D11510" s="463">
        <v>37342</v>
      </c>
    </row>
    <row r="11511" spans="1:4">
      <c r="A11511" s="462">
        <v>106563</v>
      </c>
      <c r="B11511" s="276" t="s">
        <v>11396</v>
      </c>
      <c r="C11511" s="462" t="s">
        <v>310</v>
      </c>
      <c r="D11511" s="463">
        <v>21053</v>
      </c>
    </row>
    <row r="11512" spans="1:4">
      <c r="A11512" s="462">
        <v>106564</v>
      </c>
      <c r="B11512" s="276" t="s">
        <v>11397</v>
      </c>
      <c r="C11512" s="462" t="s">
        <v>27</v>
      </c>
      <c r="D11512" s="463">
        <v>0</v>
      </c>
    </row>
    <row r="11513" spans="1:4">
      <c r="A11513" s="462">
        <v>106565</v>
      </c>
      <c r="B11513" s="276" t="s">
        <v>11398</v>
      </c>
      <c r="C11513" s="462" t="s">
        <v>310</v>
      </c>
      <c r="D11513" s="463">
        <v>36822</v>
      </c>
    </row>
    <row r="11514" spans="1:4">
      <c r="A11514" s="462">
        <v>106566</v>
      </c>
      <c r="B11514" s="276" t="s">
        <v>11399</v>
      </c>
      <c r="C11514" s="462" t="s">
        <v>310</v>
      </c>
      <c r="D11514" s="463">
        <v>15515.01</v>
      </c>
    </row>
    <row r="11515" spans="1:4">
      <c r="A11515" s="462">
        <v>106567</v>
      </c>
      <c r="B11515" s="276" t="s">
        <v>11400</v>
      </c>
      <c r="C11515" s="462" t="s">
        <v>310</v>
      </c>
      <c r="D11515" s="463">
        <v>6865</v>
      </c>
    </row>
    <row r="11516" spans="1:4">
      <c r="A11516" s="462">
        <v>106568</v>
      </c>
      <c r="B11516" s="276" t="s">
        <v>11401</v>
      </c>
      <c r="C11516" s="462" t="s">
        <v>27</v>
      </c>
      <c r="D11516" s="463">
        <v>3487</v>
      </c>
    </row>
    <row r="11517" spans="1:4">
      <c r="A11517" s="462">
        <v>106569</v>
      </c>
      <c r="B11517" s="276" t="s">
        <v>11402</v>
      </c>
      <c r="C11517" s="462" t="s">
        <v>27</v>
      </c>
      <c r="D11517" s="463">
        <v>0</v>
      </c>
    </row>
    <row r="11518" spans="1:4">
      <c r="A11518" s="462">
        <v>106570</v>
      </c>
      <c r="B11518" s="276" t="s">
        <v>11403</v>
      </c>
      <c r="C11518" s="462" t="s">
        <v>60</v>
      </c>
      <c r="D11518" s="463">
        <v>14359</v>
      </c>
    </row>
    <row r="11519" spans="1:4">
      <c r="A11519" s="462">
        <v>106571</v>
      </c>
      <c r="B11519" s="276" t="s">
        <v>11404</v>
      </c>
      <c r="C11519" s="462" t="s">
        <v>27</v>
      </c>
      <c r="D11519" s="463">
        <v>0</v>
      </c>
    </row>
    <row r="11520" spans="1:4">
      <c r="A11520" s="462">
        <v>106572</v>
      </c>
      <c r="B11520" s="276" t="s">
        <v>11405</v>
      </c>
      <c r="C11520" s="462" t="s">
        <v>27</v>
      </c>
      <c r="D11520" s="463">
        <v>21601</v>
      </c>
    </row>
    <row r="11521" spans="1:4">
      <c r="A11521" s="462">
        <v>106573</v>
      </c>
      <c r="B11521" s="276" t="s">
        <v>11406</v>
      </c>
      <c r="C11521" s="462" t="s">
        <v>27</v>
      </c>
      <c r="D11521" s="463">
        <v>30612</v>
      </c>
    </row>
    <row r="11522" spans="1:4">
      <c r="A11522" s="462">
        <v>106574</v>
      </c>
      <c r="B11522" s="276" t="s">
        <v>11407</v>
      </c>
      <c r="C11522" s="462" t="s">
        <v>27</v>
      </c>
      <c r="D11522" s="463">
        <v>11156</v>
      </c>
    </row>
    <row r="11523" spans="1:4">
      <c r="A11523" s="462">
        <v>106575</v>
      </c>
      <c r="B11523" s="276" t="s">
        <v>11408</v>
      </c>
      <c r="C11523" s="462" t="s">
        <v>27</v>
      </c>
      <c r="D11523" s="463">
        <v>7363.01</v>
      </c>
    </row>
    <row r="11524" spans="1:4">
      <c r="A11524" s="462">
        <v>106576</v>
      </c>
      <c r="B11524" s="276" t="s">
        <v>11409</v>
      </c>
      <c r="C11524" s="462" t="s">
        <v>27</v>
      </c>
      <c r="D11524" s="463">
        <v>41713</v>
      </c>
    </row>
    <row r="11525" spans="1:4">
      <c r="A11525" s="462">
        <v>106577</v>
      </c>
      <c r="B11525" s="276" t="s">
        <v>11410</v>
      </c>
      <c r="C11525" s="462" t="s">
        <v>27</v>
      </c>
      <c r="D11525" s="463">
        <v>69271.009999999995</v>
      </c>
    </row>
    <row r="11526" spans="1:4">
      <c r="A11526" s="462">
        <v>106578</v>
      </c>
      <c r="B11526" s="276" t="s">
        <v>11411</v>
      </c>
      <c r="C11526" s="462" t="s">
        <v>27</v>
      </c>
      <c r="D11526" s="463">
        <v>0</v>
      </c>
    </row>
    <row r="11527" spans="1:4">
      <c r="A11527" s="462">
        <v>106579</v>
      </c>
      <c r="B11527" s="276" t="s">
        <v>11412</v>
      </c>
      <c r="C11527" s="462" t="s">
        <v>27</v>
      </c>
      <c r="D11527" s="463">
        <v>0</v>
      </c>
    </row>
    <row r="11528" spans="1:4">
      <c r="A11528" s="462">
        <v>106580</v>
      </c>
      <c r="B11528" s="276" t="s">
        <v>11413</v>
      </c>
      <c r="C11528" s="462" t="s">
        <v>27</v>
      </c>
      <c r="D11528" s="463">
        <v>82516</v>
      </c>
    </row>
    <row r="11529" spans="1:4">
      <c r="A11529" s="462">
        <v>106581</v>
      </c>
      <c r="B11529" s="276" t="s">
        <v>11414</v>
      </c>
      <c r="C11529" s="462" t="s">
        <v>27</v>
      </c>
      <c r="D11529" s="463">
        <v>15843.01</v>
      </c>
    </row>
    <row r="11530" spans="1:4">
      <c r="A11530" s="462">
        <v>106582</v>
      </c>
      <c r="B11530" s="276" t="s">
        <v>11415</v>
      </c>
      <c r="C11530" s="462" t="s">
        <v>27</v>
      </c>
      <c r="D11530" s="463">
        <v>0</v>
      </c>
    </row>
    <row r="11531" spans="1:4">
      <c r="A11531" s="462">
        <v>106583</v>
      </c>
      <c r="B11531" s="276" t="s">
        <v>11416</v>
      </c>
      <c r="C11531" s="462" t="s">
        <v>60</v>
      </c>
      <c r="D11531" s="463">
        <v>5596</v>
      </c>
    </row>
    <row r="11532" spans="1:4">
      <c r="A11532" s="462">
        <v>106584</v>
      </c>
      <c r="B11532" s="276" t="s">
        <v>11417</v>
      </c>
      <c r="C11532" s="462" t="s">
        <v>30</v>
      </c>
      <c r="D11532" s="463">
        <v>0</v>
      </c>
    </row>
    <row r="11533" spans="1:4">
      <c r="A11533" s="462">
        <v>106585</v>
      </c>
      <c r="B11533" s="276" t="s">
        <v>11418</v>
      </c>
      <c r="C11533" s="462" t="s">
        <v>27</v>
      </c>
      <c r="D11533" s="463">
        <v>0</v>
      </c>
    </row>
    <row r="11534" spans="1:4">
      <c r="A11534" s="462">
        <v>106586</v>
      </c>
      <c r="B11534" s="276" t="s">
        <v>11419</v>
      </c>
      <c r="C11534" s="462" t="s">
        <v>30</v>
      </c>
      <c r="D11534" s="463">
        <v>0</v>
      </c>
    </row>
    <row r="11535" spans="1:4">
      <c r="A11535" s="462">
        <v>106587</v>
      </c>
      <c r="B11535" s="276" t="s">
        <v>11420</v>
      </c>
      <c r="C11535" s="462" t="s">
        <v>30</v>
      </c>
      <c r="D11535" s="463">
        <v>0</v>
      </c>
    </row>
    <row r="11536" spans="1:4">
      <c r="A11536" s="462">
        <v>106588</v>
      </c>
      <c r="B11536" s="276" t="s">
        <v>11421</v>
      </c>
      <c r="C11536" s="462" t="s">
        <v>30</v>
      </c>
      <c r="D11536" s="463">
        <v>0</v>
      </c>
    </row>
    <row r="11537" spans="1:4">
      <c r="A11537" s="462">
        <v>106589</v>
      </c>
      <c r="B11537" s="276" t="s">
        <v>11422</v>
      </c>
      <c r="C11537" s="462" t="s">
        <v>27</v>
      </c>
      <c r="D11537" s="463">
        <v>0</v>
      </c>
    </row>
    <row r="11538" spans="1:4">
      <c r="A11538" s="462">
        <v>106590</v>
      </c>
      <c r="B11538" s="276" t="s">
        <v>11423</v>
      </c>
      <c r="C11538" s="462" t="s">
        <v>27</v>
      </c>
      <c r="D11538" s="463">
        <v>0</v>
      </c>
    </row>
    <row r="11539" spans="1:4">
      <c r="A11539" s="462">
        <v>106591</v>
      </c>
      <c r="B11539" s="276" t="s">
        <v>11424</v>
      </c>
      <c r="C11539" s="462" t="s">
        <v>27</v>
      </c>
      <c r="D11539" s="463">
        <v>0</v>
      </c>
    </row>
    <row r="11540" spans="1:4">
      <c r="A11540" s="462">
        <v>106592</v>
      </c>
      <c r="B11540" s="276" t="s">
        <v>11425</v>
      </c>
      <c r="C11540" s="462" t="s">
        <v>27</v>
      </c>
      <c r="D11540" s="463">
        <v>0</v>
      </c>
    </row>
    <row r="11541" spans="1:4">
      <c r="A11541" s="462">
        <v>106593</v>
      </c>
      <c r="B11541" s="276" t="s">
        <v>11426</v>
      </c>
      <c r="C11541" s="462" t="s">
        <v>27</v>
      </c>
      <c r="D11541" s="463">
        <v>0</v>
      </c>
    </row>
    <row r="11542" spans="1:4">
      <c r="A11542" s="462">
        <v>106594</v>
      </c>
      <c r="B11542" s="276" t="s">
        <v>11427</v>
      </c>
      <c r="C11542" s="462" t="s">
        <v>27</v>
      </c>
      <c r="D11542" s="463">
        <v>0</v>
      </c>
    </row>
    <row r="11543" spans="1:4">
      <c r="A11543" s="462">
        <v>106595</v>
      </c>
      <c r="B11543" s="276" t="s">
        <v>11428</v>
      </c>
      <c r="C11543" s="462" t="s">
        <v>30</v>
      </c>
      <c r="D11543" s="463">
        <v>0</v>
      </c>
    </row>
    <row r="11544" spans="1:4">
      <c r="A11544" s="462">
        <v>106598</v>
      </c>
      <c r="B11544" s="276" t="s">
        <v>11429</v>
      </c>
      <c r="C11544" s="462" t="s">
        <v>27</v>
      </c>
      <c r="D11544" s="463">
        <v>0</v>
      </c>
    </row>
    <row r="11545" spans="1:4">
      <c r="A11545" s="462">
        <v>106599</v>
      </c>
      <c r="B11545" s="276" t="s">
        <v>11430</v>
      </c>
      <c r="C11545" s="462" t="s">
        <v>27</v>
      </c>
      <c r="D11545" s="463">
        <v>0</v>
      </c>
    </row>
    <row r="11546" spans="1:4">
      <c r="A11546" s="462">
        <v>106600</v>
      </c>
      <c r="B11546" s="276" t="s">
        <v>11431</v>
      </c>
      <c r="C11546" s="462" t="s">
        <v>27</v>
      </c>
      <c r="D11546" s="463">
        <v>0</v>
      </c>
    </row>
    <row r="11547" spans="1:4">
      <c r="A11547" s="462">
        <v>106601</v>
      </c>
      <c r="B11547" s="276" t="s">
        <v>11432</v>
      </c>
      <c r="C11547" s="462" t="s">
        <v>27</v>
      </c>
      <c r="D11547" s="463">
        <v>0</v>
      </c>
    </row>
    <row r="11548" spans="1:4">
      <c r="A11548" s="462">
        <v>106602</v>
      </c>
      <c r="B11548" s="276" t="s">
        <v>11433</v>
      </c>
      <c r="C11548" s="462" t="s">
        <v>27</v>
      </c>
      <c r="D11548" s="463">
        <v>0</v>
      </c>
    </row>
    <row r="11549" spans="1:4">
      <c r="A11549" s="462">
        <v>106603</v>
      </c>
      <c r="B11549" s="276" t="s">
        <v>11434</v>
      </c>
      <c r="C11549" s="462" t="s">
        <v>27</v>
      </c>
      <c r="D11549" s="463">
        <v>0</v>
      </c>
    </row>
    <row r="11550" spans="1:4">
      <c r="A11550" s="462">
        <v>106604</v>
      </c>
      <c r="B11550" s="276" t="s">
        <v>11435</v>
      </c>
      <c r="C11550" s="462" t="s">
        <v>27</v>
      </c>
      <c r="D11550" s="463">
        <v>0</v>
      </c>
    </row>
    <row r="11551" spans="1:4">
      <c r="A11551" s="462">
        <v>106605</v>
      </c>
      <c r="B11551" s="276" t="s">
        <v>11436</v>
      </c>
      <c r="C11551" s="462" t="s">
        <v>27</v>
      </c>
      <c r="D11551" s="463">
        <v>0</v>
      </c>
    </row>
    <row r="11552" spans="1:4">
      <c r="A11552" s="462">
        <v>106606</v>
      </c>
      <c r="B11552" s="276" t="s">
        <v>11437</v>
      </c>
      <c r="C11552" s="462" t="s">
        <v>27</v>
      </c>
      <c r="D11552" s="463">
        <v>0</v>
      </c>
    </row>
    <row r="11553" spans="1:4">
      <c r="A11553" s="462">
        <v>106607</v>
      </c>
      <c r="B11553" s="276" t="s">
        <v>11438</v>
      </c>
      <c r="C11553" s="462" t="s">
        <v>27</v>
      </c>
      <c r="D11553" s="463">
        <v>0</v>
      </c>
    </row>
    <row r="11554" spans="1:4">
      <c r="A11554" s="462">
        <v>106608</v>
      </c>
      <c r="B11554" s="276" t="s">
        <v>11439</v>
      </c>
      <c r="C11554" s="462" t="s">
        <v>27</v>
      </c>
      <c r="D11554" s="463">
        <v>0</v>
      </c>
    </row>
    <row r="11555" spans="1:4">
      <c r="A11555" s="462">
        <v>106609</v>
      </c>
      <c r="B11555" s="276" t="s">
        <v>11440</v>
      </c>
      <c r="C11555" s="462" t="s">
        <v>27</v>
      </c>
      <c r="D11555" s="463">
        <v>0</v>
      </c>
    </row>
    <row r="11556" spans="1:4">
      <c r="A11556" s="462">
        <v>106610</v>
      </c>
      <c r="B11556" s="276" t="s">
        <v>11441</v>
      </c>
      <c r="C11556" s="462" t="s">
        <v>27</v>
      </c>
      <c r="D11556" s="463">
        <v>0</v>
      </c>
    </row>
    <row r="11557" spans="1:4">
      <c r="A11557" s="462">
        <v>106611</v>
      </c>
      <c r="B11557" s="276" t="s">
        <v>11442</v>
      </c>
      <c r="C11557" s="462" t="s">
        <v>27</v>
      </c>
      <c r="D11557" s="463">
        <v>0</v>
      </c>
    </row>
    <row r="11558" spans="1:4">
      <c r="A11558" s="462">
        <v>106612</v>
      </c>
      <c r="B11558" s="276" t="s">
        <v>11443</v>
      </c>
      <c r="C11558" s="462" t="s">
        <v>27</v>
      </c>
      <c r="D11558" s="463">
        <v>0</v>
      </c>
    </row>
    <row r="11559" spans="1:4">
      <c r="A11559" s="462">
        <v>106613</v>
      </c>
      <c r="B11559" s="276" t="s">
        <v>11444</v>
      </c>
      <c r="C11559" s="462" t="s">
        <v>27</v>
      </c>
      <c r="D11559" s="463">
        <v>25336</v>
      </c>
    </row>
    <row r="11560" spans="1:4">
      <c r="A11560" s="462">
        <v>106614</v>
      </c>
      <c r="B11560" s="276" t="s">
        <v>11445</v>
      </c>
      <c r="C11560" s="462" t="s">
        <v>27</v>
      </c>
      <c r="D11560" s="463">
        <v>11668</v>
      </c>
    </row>
    <row r="11561" spans="1:4">
      <c r="A11561" s="462">
        <v>106615</v>
      </c>
      <c r="B11561" s="276" t="s">
        <v>11446</v>
      </c>
      <c r="C11561" s="462" t="s">
        <v>27</v>
      </c>
      <c r="D11561" s="463">
        <v>23180</v>
      </c>
    </row>
    <row r="11562" spans="1:4">
      <c r="A11562" s="462">
        <v>106616</v>
      </c>
      <c r="B11562" s="276" t="s">
        <v>11447</v>
      </c>
      <c r="C11562" s="462" t="s">
        <v>27</v>
      </c>
      <c r="D11562" s="463">
        <v>0</v>
      </c>
    </row>
    <row r="11563" spans="1:4">
      <c r="A11563" s="462">
        <v>106617</v>
      </c>
      <c r="B11563" s="276" t="s">
        <v>11448</v>
      </c>
      <c r="C11563" s="462" t="s">
        <v>27</v>
      </c>
      <c r="D11563" s="463">
        <v>0</v>
      </c>
    </row>
    <row r="11564" spans="1:4">
      <c r="A11564" s="462">
        <v>106618</v>
      </c>
      <c r="B11564" s="276" t="s">
        <v>11449</v>
      </c>
      <c r="C11564" s="462" t="s">
        <v>27</v>
      </c>
      <c r="D11564" s="463">
        <v>0</v>
      </c>
    </row>
    <row r="11565" spans="1:4">
      <c r="A11565" s="462">
        <v>106619</v>
      </c>
      <c r="B11565" s="276" t="s">
        <v>11450</v>
      </c>
      <c r="C11565" s="462" t="s">
        <v>27</v>
      </c>
      <c r="D11565" s="463">
        <v>0</v>
      </c>
    </row>
    <row r="11566" spans="1:4">
      <c r="A11566" s="462">
        <v>106620</v>
      </c>
      <c r="B11566" s="276" t="s">
        <v>11451</v>
      </c>
      <c r="C11566" s="462" t="s">
        <v>27</v>
      </c>
      <c r="D11566" s="463">
        <v>0</v>
      </c>
    </row>
    <row r="11567" spans="1:4">
      <c r="A11567" s="462">
        <v>106621</v>
      </c>
      <c r="B11567" s="276" t="s">
        <v>11452</v>
      </c>
      <c r="C11567" s="462" t="s">
        <v>27</v>
      </c>
      <c r="D11567" s="463">
        <v>3403407.14</v>
      </c>
    </row>
    <row r="11568" spans="1:4">
      <c r="A11568" s="462">
        <v>106622</v>
      </c>
      <c r="B11568" s="276" t="s">
        <v>11453</v>
      </c>
      <c r="C11568" s="462" t="s">
        <v>27</v>
      </c>
      <c r="D11568" s="463">
        <v>0</v>
      </c>
    </row>
    <row r="11569" spans="1:4">
      <c r="A11569" s="462">
        <v>106623</v>
      </c>
      <c r="B11569" s="276" t="s">
        <v>11454</v>
      </c>
      <c r="C11569" s="462" t="s">
        <v>27</v>
      </c>
      <c r="D11569" s="463">
        <v>32799261</v>
      </c>
    </row>
    <row r="11570" spans="1:4">
      <c r="A11570" s="462">
        <v>106624</v>
      </c>
      <c r="B11570" s="276" t="s">
        <v>11455</v>
      </c>
      <c r="C11570" s="462" t="s">
        <v>27</v>
      </c>
      <c r="D11570" s="463">
        <v>40401613</v>
      </c>
    </row>
    <row r="11571" spans="1:4">
      <c r="A11571" s="462">
        <v>106625</v>
      </c>
      <c r="B11571" s="276" t="s">
        <v>11456</v>
      </c>
      <c r="C11571" s="462" t="s">
        <v>27</v>
      </c>
      <c r="D11571" s="463">
        <v>0</v>
      </c>
    </row>
    <row r="11572" spans="1:4">
      <c r="A11572" s="462">
        <v>106626</v>
      </c>
      <c r="B11572" s="276" t="s">
        <v>11457</v>
      </c>
      <c r="C11572" s="462" t="s">
        <v>27</v>
      </c>
      <c r="D11572" s="463">
        <v>224664</v>
      </c>
    </row>
    <row r="11573" spans="1:4">
      <c r="A11573" s="462">
        <v>106627</v>
      </c>
      <c r="B11573" s="276" t="s">
        <v>11458</v>
      </c>
      <c r="C11573" s="462" t="s">
        <v>27</v>
      </c>
      <c r="D11573" s="463">
        <v>0</v>
      </c>
    </row>
    <row r="11574" spans="1:4">
      <c r="A11574" s="462">
        <v>106628</v>
      </c>
      <c r="B11574" s="276" t="s">
        <v>11459</v>
      </c>
      <c r="C11574" s="462" t="s">
        <v>27</v>
      </c>
      <c r="D11574" s="463">
        <v>0</v>
      </c>
    </row>
    <row r="11575" spans="1:4">
      <c r="A11575" s="462">
        <v>106629</v>
      </c>
      <c r="B11575" s="276" t="s">
        <v>11460</v>
      </c>
      <c r="C11575" s="462" t="s">
        <v>27</v>
      </c>
      <c r="D11575" s="463">
        <v>0</v>
      </c>
    </row>
    <row r="11576" spans="1:4">
      <c r="A11576" s="462">
        <v>106630</v>
      </c>
      <c r="B11576" s="276" t="s">
        <v>11461</v>
      </c>
      <c r="C11576" s="462" t="s">
        <v>44</v>
      </c>
      <c r="D11576" s="463">
        <v>0</v>
      </c>
    </row>
    <row r="11577" spans="1:4">
      <c r="A11577" s="462">
        <v>106631</v>
      </c>
      <c r="B11577" s="276" t="s">
        <v>11462</v>
      </c>
      <c r="C11577" s="462" t="s">
        <v>27</v>
      </c>
      <c r="D11577" s="463">
        <v>0</v>
      </c>
    </row>
    <row r="11578" spans="1:4">
      <c r="A11578" s="462">
        <v>106632</v>
      </c>
      <c r="B11578" s="276" t="s">
        <v>11463</v>
      </c>
      <c r="C11578" s="462" t="s">
        <v>1122</v>
      </c>
      <c r="D11578" s="463">
        <v>140576</v>
      </c>
    </row>
    <row r="11579" spans="1:4">
      <c r="A11579" s="462">
        <v>106633</v>
      </c>
      <c r="B11579" s="276" t="s">
        <v>11464</v>
      </c>
      <c r="C11579" s="462" t="s">
        <v>1122</v>
      </c>
      <c r="D11579" s="463">
        <v>236198</v>
      </c>
    </row>
    <row r="11580" spans="1:4">
      <c r="A11580" s="462">
        <v>106634</v>
      </c>
      <c r="B11580" s="276" t="s">
        <v>11465</v>
      </c>
      <c r="C11580" s="462" t="s">
        <v>1122</v>
      </c>
      <c r="D11580" s="463">
        <v>80009</v>
      </c>
    </row>
    <row r="11581" spans="1:4">
      <c r="A11581" s="462">
        <v>106635</v>
      </c>
      <c r="B11581" s="276" t="s">
        <v>11466</v>
      </c>
      <c r="C11581" s="462" t="s">
        <v>1122</v>
      </c>
      <c r="D11581" s="463">
        <v>136400</v>
      </c>
    </row>
    <row r="11582" spans="1:4">
      <c r="A11582" s="462">
        <v>106636</v>
      </c>
      <c r="B11582" s="276" t="s">
        <v>11467</v>
      </c>
      <c r="C11582" s="462" t="s">
        <v>44</v>
      </c>
      <c r="D11582" s="463">
        <v>0</v>
      </c>
    </row>
    <row r="11583" spans="1:4">
      <c r="A11583" s="462">
        <v>106637</v>
      </c>
      <c r="B11583" s="276" t="s">
        <v>11468</v>
      </c>
      <c r="C11583" s="462" t="s">
        <v>27</v>
      </c>
      <c r="D11583" s="463">
        <v>5051788</v>
      </c>
    </row>
    <row r="11584" spans="1:4">
      <c r="A11584" s="462">
        <v>106638</v>
      </c>
      <c r="B11584" s="276" t="s">
        <v>11469</v>
      </c>
      <c r="C11584" s="462" t="s">
        <v>27</v>
      </c>
      <c r="D11584" s="463">
        <v>3142195</v>
      </c>
    </row>
    <row r="11585" spans="1:4">
      <c r="A11585" s="462">
        <v>106639</v>
      </c>
      <c r="B11585" s="276" t="s">
        <v>11470</v>
      </c>
      <c r="C11585" s="462" t="s">
        <v>27</v>
      </c>
      <c r="D11585" s="463">
        <v>4764284</v>
      </c>
    </row>
    <row r="11586" spans="1:4">
      <c r="A11586" s="462">
        <v>106640</v>
      </c>
      <c r="B11586" s="276" t="s">
        <v>11471</v>
      </c>
      <c r="C11586" s="462" t="s">
        <v>27</v>
      </c>
      <c r="D11586" s="463">
        <v>0</v>
      </c>
    </row>
    <row r="11587" spans="1:4">
      <c r="A11587" s="462">
        <v>106641</v>
      </c>
      <c r="B11587" s="276" t="s">
        <v>11472</v>
      </c>
      <c r="C11587" s="462" t="s">
        <v>44</v>
      </c>
      <c r="D11587" s="463">
        <v>235334</v>
      </c>
    </row>
    <row r="11588" spans="1:4">
      <c r="A11588" s="462">
        <v>106642</v>
      </c>
      <c r="B11588" s="276" t="s">
        <v>11473</v>
      </c>
      <c r="C11588" s="462" t="s">
        <v>44</v>
      </c>
      <c r="D11588" s="463">
        <v>313538</v>
      </c>
    </row>
    <row r="11589" spans="1:4">
      <c r="A11589" s="462">
        <v>106643</v>
      </c>
      <c r="B11589" s="276" t="s">
        <v>11474</v>
      </c>
      <c r="C11589" s="462" t="s">
        <v>44</v>
      </c>
      <c r="D11589" s="463">
        <v>315128</v>
      </c>
    </row>
    <row r="11590" spans="1:4">
      <c r="A11590" s="462">
        <v>106644</v>
      </c>
      <c r="B11590" s="276" t="s">
        <v>11475</v>
      </c>
      <c r="C11590" s="462" t="s">
        <v>44</v>
      </c>
      <c r="D11590" s="463">
        <v>355743</v>
      </c>
    </row>
    <row r="11591" spans="1:4">
      <c r="A11591" s="462">
        <v>106645</v>
      </c>
      <c r="B11591" s="276" t="s">
        <v>11476</v>
      </c>
      <c r="C11591" s="462" t="s">
        <v>44</v>
      </c>
      <c r="D11591" s="463">
        <v>425878</v>
      </c>
    </row>
    <row r="11592" spans="1:4">
      <c r="A11592" s="462">
        <v>106646</v>
      </c>
      <c r="B11592" s="276" t="s">
        <v>11477</v>
      </c>
      <c r="C11592" s="462" t="s">
        <v>44</v>
      </c>
      <c r="D11592" s="463">
        <v>483632</v>
      </c>
    </row>
    <row r="11593" spans="1:4">
      <c r="A11593" s="462">
        <v>106647</v>
      </c>
      <c r="B11593" s="276" t="s">
        <v>11478</v>
      </c>
      <c r="C11593" s="462" t="s">
        <v>44</v>
      </c>
      <c r="D11593" s="463">
        <v>576394</v>
      </c>
    </row>
    <row r="11594" spans="1:4">
      <c r="A11594" s="462">
        <v>106648</v>
      </c>
      <c r="B11594" s="276" t="s">
        <v>11479</v>
      </c>
      <c r="C11594" s="462" t="s">
        <v>44</v>
      </c>
      <c r="D11594" s="463">
        <v>516895</v>
      </c>
    </row>
    <row r="11595" spans="1:4">
      <c r="A11595" s="462">
        <v>106649</v>
      </c>
      <c r="B11595" s="276" t="s">
        <v>11480</v>
      </c>
      <c r="C11595" s="462" t="s">
        <v>44</v>
      </c>
      <c r="D11595" s="463">
        <v>559550</v>
      </c>
    </row>
    <row r="11596" spans="1:4">
      <c r="A11596" s="462">
        <v>106650</v>
      </c>
      <c r="B11596" s="276" t="s">
        <v>11481</v>
      </c>
      <c r="C11596" s="462" t="s">
        <v>44</v>
      </c>
      <c r="D11596" s="463">
        <v>601874</v>
      </c>
    </row>
    <row r="11597" spans="1:4">
      <c r="A11597" s="462">
        <v>106651</v>
      </c>
      <c r="B11597" s="276" t="s">
        <v>11482</v>
      </c>
      <c r="C11597" s="462" t="s">
        <v>44</v>
      </c>
      <c r="D11597" s="463">
        <v>644085</v>
      </c>
    </row>
    <row r="11598" spans="1:4">
      <c r="A11598" s="462">
        <v>106652</v>
      </c>
      <c r="B11598" s="276" t="s">
        <v>11483</v>
      </c>
      <c r="C11598" s="462" t="s">
        <v>44</v>
      </c>
      <c r="D11598" s="463">
        <v>686204</v>
      </c>
    </row>
    <row r="11599" spans="1:4">
      <c r="A11599" s="462">
        <v>106653</v>
      </c>
      <c r="B11599" s="276" t="s">
        <v>11484</v>
      </c>
      <c r="C11599" s="462" t="s">
        <v>27</v>
      </c>
      <c r="D11599" s="463">
        <v>0</v>
      </c>
    </row>
    <row r="11600" spans="1:4">
      <c r="A11600" s="462">
        <v>106654</v>
      </c>
      <c r="B11600" s="276" t="s">
        <v>11485</v>
      </c>
      <c r="C11600" s="462" t="s">
        <v>44</v>
      </c>
      <c r="D11600" s="463">
        <v>0</v>
      </c>
    </row>
    <row r="11601" spans="1:4">
      <c r="A11601" s="462">
        <v>106655</v>
      </c>
      <c r="B11601" s="276" t="s">
        <v>11486</v>
      </c>
      <c r="C11601" s="462" t="s">
        <v>27</v>
      </c>
      <c r="D11601" s="463">
        <v>78777</v>
      </c>
    </row>
    <row r="11602" spans="1:4">
      <c r="A11602" s="462">
        <v>106656</v>
      </c>
      <c r="B11602" s="276" t="s">
        <v>11487</v>
      </c>
      <c r="C11602" s="462" t="s">
        <v>253</v>
      </c>
      <c r="D11602" s="463">
        <v>24400</v>
      </c>
    </row>
    <row r="11603" spans="1:4">
      <c r="A11603" s="462">
        <v>106657</v>
      </c>
      <c r="B11603" s="276" t="s">
        <v>11488</v>
      </c>
      <c r="C11603" s="462" t="s">
        <v>27</v>
      </c>
      <c r="D11603" s="463">
        <v>0</v>
      </c>
    </row>
    <row r="11604" spans="1:4">
      <c r="A11604" s="462">
        <v>106658</v>
      </c>
      <c r="B11604" s="276" t="s">
        <v>11489</v>
      </c>
      <c r="C11604" s="462" t="s">
        <v>27</v>
      </c>
      <c r="D11604" s="463">
        <v>0</v>
      </c>
    </row>
    <row r="11605" spans="1:4">
      <c r="A11605" s="462">
        <v>106659</v>
      </c>
      <c r="B11605" s="276" t="s">
        <v>11490</v>
      </c>
      <c r="C11605" s="462" t="s">
        <v>27</v>
      </c>
      <c r="D11605" s="463">
        <v>0</v>
      </c>
    </row>
    <row r="11606" spans="1:4">
      <c r="A11606" s="462">
        <v>106660</v>
      </c>
      <c r="B11606" s="276" t="s">
        <v>11491</v>
      </c>
      <c r="C11606" s="462" t="s">
        <v>27</v>
      </c>
      <c r="D11606" s="463">
        <v>0</v>
      </c>
    </row>
    <row r="11607" spans="1:4">
      <c r="A11607" s="462">
        <v>106661</v>
      </c>
      <c r="B11607" s="276" t="s">
        <v>11492</v>
      </c>
      <c r="C11607" s="462" t="s">
        <v>30</v>
      </c>
      <c r="D11607" s="463">
        <v>0</v>
      </c>
    </row>
    <row r="11608" spans="1:4">
      <c r="A11608" s="462">
        <v>106662</v>
      </c>
      <c r="B11608" s="276" t="s">
        <v>11493</v>
      </c>
      <c r="C11608" s="462" t="s">
        <v>30</v>
      </c>
      <c r="D11608" s="463">
        <v>0</v>
      </c>
    </row>
    <row r="11609" spans="1:4">
      <c r="A11609" s="462">
        <v>106663</v>
      </c>
      <c r="B11609" s="276" t="s">
        <v>11494</v>
      </c>
      <c r="C11609" s="462" t="s">
        <v>30</v>
      </c>
      <c r="D11609" s="463">
        <v>22594.01</v>
      </c>
    </row>
    <row r="11610" spans="1:4">
      <c r="A11610" s="462">
        <v>106664</v>
      </c>
      <c r="B11610" s="276" t="s">
        <v>11495</v>
      </c>
      <c r="C11610" s="462" t="s">
        <v>30</v>
      </c>
      <c r="D11610" s="463">
        <v>0</v>
      </c>
    </row>
    <row r="11611" spans="1:4">
      <c r="A11611" s="462">
        <v>106665</v>
      </c>
      <c r="B11611" s="276" t="s">
        <v>11496</v>
      </c>
      <c r="C11611" s="462" t="s">
        <v>27</v>
      </c>
      <c r="D11611" s="463">
        <v>0</v>
      </c>
    </row>
    <row r="11612" spans="1:4">
      <c r="A11612" s="462">
        <v>106666</v>
      </c>
      <c r="B11612" s="276" t="s">
        <v>11497</v>
      </c>
      <c r="C11612" s="462" t="s">
        <v>44</v>
      </c>
      <c r="D11612" s="463">
        <v>0</v>
      </c>
    </row>
    <row r="11613" spans="1:4">
      <c r="A11613" s="462">
        <v>106667</v>
      </c>
      <c r="B11613" s="276" t="s">
        <v>11498</v>
      </c>
      <c r="C11613" s="462" t="s">
        <v>27</v>
      </c>
      <c r="D11613" s="463">
        <v>2660</v>
      </c>
    </row>
    <row r="11614" spans="1:4">
      <c r="A11614" s="462">
        <v>106668</v>
      </c>
      <c r="B11614" s="276" t="s">
        <v>11499</v>
      </c>
      <c r="C11614" s="462" t="s">
        <v>30</v>
      </c>
      <c r="D11614" s="463">
        <v>7618</v>
      </c>
    </row>
    <row r="11615" spans="1:4">
      <c r="A11615" s="462">
        <v>106669</v>
      </c>
      <c r="B11615" s="276" t="s">
        <v>11500</v>
      </c>
      <c r="C11615" s="462" t="s">
        <v>27</v>
      </c>
      <c r="D11615" s="463">
        <v>5968</v>
      </c>
    </row>
    <row r="11616" spans="1:4">
      <c r="A11616" s="462">
        <v>106670</v>
      </c>
      <c r="B11616" s="276" t="s">
        <v>11501</v>
      </c>
      <c r="C11616" s="462" t="s">
        <v>27</v>
      </c>
      <c r="D11616" s="463">
        <v>0</v>
      </c>
    </row>
    <row r="11617" spans="1:4">
      <c r="A11617" s="462">
        <v>106671</v>
      </c>
      <c r="B11617" s="276" t="s">
        <v>11502</v>
      </c>
      <c r="C11617" s="462" t="s">
        <v>27</v>
      </c>
      <c r="D11617" s="463">
        <v>4700500</v>
      </c>
    </row>
    <row r="11618" spans="1:4">
      <c r="A11618" s="462">
        <v>106672</v>
      </c>
      <c r="B11618" s="276" t="s">
        <v>11503</v>
      </c>
      <c r="C11618" s="462" t="s">
        <v>27</v>
      </c>
      <c r="D11618" s="463">
        <v>28983.23</v>
      </c>
    </row>
    <row r="11619" spans="1:4">
      <c r="A11619" s="462">
        <v>106673</v>
      </c>
      <c r="B11619" s="276" t="s">
        <v>11504</v>
      </c>
      <c r="C11619" s="462" t="s">
        <v>27</v>
      </c>
      <c r="D11619" s="463">
        <v>1654592</v>
      </c>
    </row>
    <row r="11620" spans="1:4">
      <c r="A11620" s="462">
        <v>106674</v>
      </c>
      <c r="B11620" s="276" t="s">
        <v>11505</v>
      </c>
      <c r="C11620" s="462" t="s">
        <v>27</v>
      </c>
      <c r="D11620" s="463">
        <v>660674</v>
      </c>
    </row>
    <row r="11621" spans="1:4">
      <c r="A11621" s="462">
        <v>106675</v>
      </c>
      <c r="B11621" s="276" t="s">
        <v>11506</v>
      </c>
      <c r="C11621" s="462" t="s">
        <v>27</v>
      </c>
      <c r="D11621" s="463">
        <v>1663655</v>
      </c>
    </row>
    <row r="11622" spans="1:4">
      <c r="A11622" s="462">
        <v>106677</v>
      </c>
      <c r="B11622" s="276" t="s">
        <v>11507</v>
      </c>
      <c r="C11622" s="462" t="s">
        <v>27</v>
      </c>
      <c r="D11622" s="463">
        <v>571200</v>
      </c>
    </row>
    <row r="11623" spans="1:4">
      <c r="A11623" s="462">
        <v>106678</v>
      </c>
      <c r="B11623" s="276" t="s">
        <v>11508</v>
      </c>
      <c r="C11623" s="462" t="s">
        <v>27</v>
      </c>
      <c r="D11623" s="463">
        <v>2845953</v>
      </c>
    </row>
    <row r="11624" spans="1:4">
      <c r="A11624" s="462">
        <v>106680</v>
      </c>
      <c r="B11624" s="276" t="s">
        <v>11509</v>
      </c>
      <c r="C11624" s="462" t="s">
        <v>27</v>
      </c>
      <c r="D11624" s="463">
        <v>1291318</v>
      </c>
    </row>
    <row r="11625" spans="1:4">
      <c r="A11625" s="462">
        <v>106682</v>
      </c>
      <c r="B11625" s="276" t="s">
        <v>11510</v>
      </c>
      <c r="C11625" s="462" t="s">
        <v>27</v>
      </c>
      <c r="D11625" s="463">
        <v>2930410</v>
      </c>
    </row>
    <row r="11626" spans="1:4">
      <c r="A11626" s="462">
        <v>106684</v>
      </c>
      <c r="B11626" s="276" t="s">
        <v>11511</v>
      </c>
      <c r="C11626" s="462" t="s">
        <v>27</v>
      </c>
      <c r="D11626" s="463">
        <v>1235602</v>
      </c>
    </row>
    <row r="11627" spans="1:4">
      <c r="A11627" s="462">
        <v>106685</v>
      </c>
      <c r="B11627" s="276" t="s">
        <v>11512</v>
      </c>
      <c r="C11627" s="462" t="s">
        <v>27</v>
      </c>
      <c r="D11627" s="463">
        <v>946050</v>
      </c>
    </row>
    <row r="11628" spans="1:4">
      <c r="A11628" s="462">
        <v>106686</v>
      </c>
      <c r="B11628" s="276" t="s">
        <v>11513</v>
      </c>
      <c r="C11628" s="462" t="s">
        <v>27</v>
      </c>
      <c r="D11628" s="463">
        <v>3019240</v>
      </c>
    </row>
    <row r="11629" spans="1:4">
      <c r="A11629" s="462">
        <v>106687</v>
      </c>
      <c r="B11629" s="276" t="s">
        <v>11514</v>
      </c>
      <c r="C11629" s="462" t="s">
        <v>27</v>
      </c>
      <c r="D11629" s="463">
        <v>2101719</v>
      </c>
    </row>
    <row r="11630" spans="1:4">
      <c r="A11630" s="462">
        <v>106688</v>
      </c>
      <c r="B11630" s="276" t="s">
        <v>11515</v>
      </c>
      <c r="C11630" s="462" t="s">
        <v>27</v>
      </c>
      <c r="D11630" s="463">
        <v>822958.99</v>
      </c>
    </row>
    <row r="11631" spans="1:4">
      <c r="A11631" s="462">
        <v>106689</v>
      </c>
      <c r="B11631" s="276" t="s">
        <v>11516</v>
      </c>
      <c r="C11631" s="462" t="s">
        <v>27</v>
      </c>
      <c r="D11631" s="463">
        <v>822700</v>
      </c>
    </row>
    <row r="11632" spans="1:4">
      <c r="A11632" s="462">
        <v>106690</v>
      </c>
      <c r="B11632" s="276" t="s">
        <v>11517</v>
      </c>
      <c r="C11632" s="462" t="s">
        <v>27</v>
      </c>
      <c r="D11632" s="463">
        <v>1162250</v>
      </c>
    </row>
    <row r="11633" spans="1:4">
      <c r="A11633" s="462">
        <v>106691</v>
      </c>
      <c r="B11633" s="276" t="s">
        <v>11518</v>
      </c>
      <c r="C11633" s="462" t="s">
        <v>27</v>
      </c>
      <c r="D11633" s="463">
        <v>409900</v>
      </c>
    </row>
    <row r="11634" spans="1:4">
      <c r="A11634" s="462">
        <v>106692</v>
      </c>
      <c r="B11634" s="276" t="s">
        <v>11519</v>
      </c>
      <c r="C11634" s="462" t="s">
        <v>27</v>
      </c>
      <c r="D11634" s="463">
        <v>0</v>
      </c>
    </row>
    <row r="11635" spans="1:4">
      <c r="A11635" s="462">
        <v>106693</v>
      </c>
      <c r="B11635" s="276" t="s">
        <v>11520</v>
      </c>
      <c r="C11635" s="462" t="s">
        <v>27</v>
      </c>
      <c r="D11635" s="463">
        <v>1128800</v>
      </c>
    </row>
    <row r="11636" spans="1:4">
      <c r="A11636" s="462">
        <v>106694</v>
      </c>
      <c r="B11636" s="276" t="s">
        <v>11521</v>
      </c>
      <c r="C11636" s="462" t="s">
        <v>27</v>
      </c>
      <c r="D11636" s="463">
        <v>1075280</v>
      </c>
    </row>
    <row r="11637" spans="1:4">
      <c r="A11637" s="462">
        <v>106695</v>
      </c>
      <c r="B11637" s="276" t="s">
        <v>11522</v>
      </c>
      <c r="C11637" s="462" t="s">
        <v>27</v>
      </c>
      <c r="D11637" s="463">
        <v>43530186</v>
      </c>
    </row>
    <row r="11638" spans="1:4">
      <c r="A11638" s="462">
        <v>106696</v>
      </c>
      <c r="B11638" s="276" t="s">
        <v>11523</v>
      </c>
      <c r="C11638" s="462" t="s">
        <v>27</v>
      </c>
      <c r="D11638" s="463">
        <v>35113160</v>
      </c>
    </row>
    <row r="11639" spans="1:4">
      <c r="A11639" s="462">
        <v>106697</v>
      </c>
      <c r="B11639" s="276" t="s">
        <v>11524</v>
      </c>
      <c r="C11639" s="462" t="s">
        <v>27</v>
      </c>
      <c r="D11639" s="463">
        <v>24234436</v>
      </c>
    </row>
    <row r="11640" spans="1:4">
      <c r="A11640" s="462">
        <v>106698</v>
      </c>
      <c r="B11640" s="276" t="s">
        <v>11525</v>
      </c>
      <c r="C11640" s="462" t="s">
        <v>27</v>
      </c>
      <c r="D11640" s="463">
        <v>38192089</v>
      </c>
    </row>
    <row r="11641" spans="1:4">
      <c r="A11641" s="462">
        <v>106699</v>
      </c>
      <c r="B11641" s="276" t="s">
        <v>11526</v>
      </c>
      <c r="C11641" s="462" t="s">
        <v>27</v>
      </c>
      <c r="D11641" s="463">
        <v>34320334</v>
      </c>
    </row>
    <row r="11642" spans="1:4">
      <c r="A11642" s="462">
        <v>106700</v>
      </c>
      <c r="B11642" s="276" t="s">
        <v>11527</v>
      </c>
      <c r="C11642" s="462" t="s">
        <v>27</v>
      </c>
      <c r="D11642" s="463">
        <v>35113160</v>
      </c>
    </row>
    <row r="11643" spans="1:4">
      <c r="A11643" s="462">
        <v>106702</v>
      </c>
      <c r="B11643" s="276" t="s">
        <v>11528</v>
      </c>
      <c r="C11643" s="462" t="s">
        <v>27</v>
      </c>
      <c r="D11643" s="463">
        <v>51987915</v>
      </c>
    </row>
    <row r="11644" spans="1:4">
      <c r="A11644" s="462">
        <v>106703</v>
      </c>
      <c r="B11644" s="276" t="s">
        <v>11529</v>
      </c>
      <c r="C11644" s="462" t="s">
        <v>27</v>
      </c>
      <c r="D11644" s="463">
        <v>5372543</v>
      </c>
    </row>
    <row r="11645" spans="1:4">
      <c r="A11645" s="462">
        <v>106704</v>
      </c>
      <c r="B11645" s="276" t="s">
        <v>11530</v>
      </c>
      <c r="C11645" s="462" t="s">
        <v>27</v>
      </c>
      <c r="D11645" s="463">
        <v>293423313</v>
      </c>
    </row>
    <row r="11646" spans="1:4">
      <c r="A11646" s="462">
        <v>106705</v>
      </c>
      <c r="B11646" s="276" t="s">
        <v>11531</v>
      </c>
      <c r="C11646" s="462" t="s">
        <v>27</v>
      </c>
      <c r="D11646" s="463">
        <v>280245</v>
      </c>
    </row>
    <row r="11647" spans="1:4">
      <c r="A11647" s="462">
        <v>106706</v>
      </c>
      <c r="B11647" s="276" t="s">
        <v>11532</v>
      </c>
      <c r="C11647" s="462" t="s">
        <v>27</v>
      </c>
      <c r="D11647" s="463">
        <v>0</v>
      </c>
    </row>
    <row r="11648" spans="1:4">
      <c r="A11648" s="462">
        <v>106707</v>
      </c>
      <c r="B11648" s="276" t="s">
        <v>11533</v>
      </c>
      <c r="C11648" s="462" t="s">
        <v>44</v>
      </c>
      <c r="D11648" s="463">
        <v>0</v>
      </c>
    </row>
    <row r="11649" spans="1:4">
      <c r="A11649" s="462">
        <v>106708</v>
      </c>
      <c r="B11649" s="276" t="s">
        <v>11534</v>
      </c>
      <c r="C11649" s="462" t="s">
        <v>27</v>
      </c>
      <c r="D11649" s="463">
        <v>116040598</v>
      </c>
    </row>
    <row r="11650" spans="1:4">
      <c r="A11650" s="462">
        <v>106709</v>
      </c>
      <c r="B11650" s="276" t="s">
        <v>11535</v>
      </c>
      <c r="C11650" s="462" t="s">
        <v>30</v>
      </c>
      <c r="D11650" s="463">
        <v>3414</v>
      </c>
    </row>
    <row r="11651" spans="1:4">
      <c r="A11651" s="462">
        <v>106710</v>
      </c>
      <c r="B11651" s="276" t="s">
        <v>11536</v>
      </c>
      <c r="C11651" s="462" t="s">
        <v>27</v>
      </c>
      <c r="D11651" s="463">
        <v>684</v>
      </c>
    </row>
    <row r="11652" spans="1:4">
      <c r="A11652" s="462">
        <v>106711</v>
      </c>
      <c r="B11652" s="276" t="s">
        <v>11537</v>
      </c>
      <c r="C11652" s="462" t="s">
        <v>44</v>
      </c>
      <c r="D11652" s="463">
        <v>547</v>
      </c>
    </row>
    <row r="11653" spans="1:4">
      <c r="A11653" s="462">
        <v>106712</v>
      </c>
      <c r="B11653" s="276" t="s">
        <v>11538</v>
      </c>
      <c r="C11653" s="462" t="s">
        <v>27</v>
      </c>
      <c r="D11653" s="463">
        <v>2473169</v>
      </c>
    </row>
    <row r="11654" spans="1:4">
      <c r="A11654" s="462">
        <v>106713</v>
      </c>
      <c r="B11654" s="276" t="s">
        <v>11539</v>
      </c>
      <c r="C11654" s="462" t="s">
        <v>30</v>
      </c>
      <c r="D11654" s="463">
        <v>0</v>
      </c>
    </row>
    <row r="11655" spans="1:4">
      <c r="A11655" s="462">
        <v>106714</v>
      </c>
      <c r="B11655" s="276" t="s">
        <v>11540</v>
      </c>
      <c r="C11655" s="462" t="s">
        <v>30</v>
      </c>
      <c r="D11655" s="463">
        <v>0</v>
      </c>
    </row>
    <row r="11656" spans="1:4">
      <c r="A11656" s="462">
        <v>106715</v>
      </c>
      <c r="B11656" s="276" t="s">
        <v>11541</v>
      </c>
      <c r="C11656" s="462" t="s">
        <v>44</v>
      </c>
      <c r="D11656" s="463">
        <v>0</v>
      </c>
    </row>
    <row r="11657" spans="1:4">
      <c r="A11657" s="462">
        <v>106716</v>
      </c>
      <c r="B11657" s="276" t="s">
        <v>11542</v>
      </c>
      <c r="C11657" s="462" t="s">
        <v>27</v>
      </c>
      <c r="D11657" s="463">
        <v>155701490</v>
      </c>
    </row>
    <row r="11658" spans="1:4">
      <c r="A11658" s="462">
        <v>106722</v>
      </c>
      <c r="B11658" s="276" t="s">
        <v>11543</v>
      </c>
      <c r="C11658" s="462" t="s">
        <v>30</v>
      </c>
      <c r="D11658" s="463">
        <v>0</v>
      </c>
    </row>
    <row r="11659" spans="1:4">
      <c r="A11659" s="462">
        <v>106723</v>
      </c>
      <c r="B11659" s="276" t="s">
        <v>11544</v>
      </c>
      <c r="C11659" s="462" t="s">
        <v>27</v>
      </c>
      <c r="D11659" s="463">
        <v>1166046</v>
      </c>
    </row>
    <row r="11660" spans="1:4">
      <c r="A11660" s="462">
        <v>106724</v>
      </c>
      <c r="B11660" s="276" t="s">
        <v>11545</v>
      </c>
      <c r="C11660" s="462" t="s">
        <v>44</v>
      </c>
      <c r="D11660" s="463">
        <v>69950</v>
      </c>
    </row>
    <row r="11661" spans="1:4">
      <c r="A11661" s="462">
        <v>106725</v>
      </c>
      <c r="B11661" s="276" t="s">
        <v>11546</v>
      </c>
      <c r="C11661" s="462" t="s">
        <v>27</v>
      </c>
      <c r="D11661" s="463">
        <v>440651</v>
      </c>
    </row>
    <row r="11662" spans="1:4">
      <c r="A11662" s="462">
        <v>106726</v>
      </c>
      <c r="B11662" s="276" t="s">
        <v>11547</v>
      </c>
      <c r="C11662" s="462" t="s">
        <v>27</v>
      </c>
      <c r="D11662" s="463">
        <v>116601696</v>
      </c>
    </row>
    <row r="11663" spans="1:4">
      <c r="A11663" s="462">
        <v>106727</v>
      </c>
      <c r="B11663" s="276" t="s">
        <v>11548</v>
      </c>
      <c r="C11663" s="462" t="s">
        <v>27</v>
      </c>
      <c r="D11663" s="463">
        <v>10444675</v>
      </c>
    </row>
    <row r="11664" spans="1:4">
      <c r="A11664" s="462">
        <v>106728</v>
      </c>
      <c r="B11664" s="276" t="s">
        <v>11549</v>
      </c>
      <c r="C11664" s="462" t="s">
        <v>44</v>
      </c>
      <c r="D11664" s="463">
        <v>210109</v>
      </c>
    </row>
    <row r="11665" spans="1:4">
      <c r="A11665" s="462">
        <v>106729</v>
      </c>
      <c r="B11665" s="276" t="s">
        <v>11550</v>
      </c>
      <c r="C11665" s="462" t="s">
        <v>593</v>
      </c>
      <c r="D11665" s="463">
        <v>92000</v>
      </c>
    </row>
    <row r="11666" spans="1:4">
      <c r="A11666" s="462">
        <v>106730</v>
      </c>
      <c r="B11666" s="276" t="s">
        <v>11551</v>
      </c>
      <c r="C11666" s="462" t="s">
        <v>593</v>
      </c>
      <c r="D11666" s="463">
        <v>126000</v>
      </c>
    </row>
    <row r="11667" spans="1:4">
      <c r="A11667" s="462">
        <v>106731</v>
      </c>
      <c r="B11667" s="276" t="s">
        <v>11552</v>
      </c>
      <c r="C11667" s="462" t="s">
        <v>593</v>
      </c>
      <c r="D11667" s="463">
        <v>160000</v>
      </c>
    </row>
    <row r="11668" spans="1:4">
      <c r="A11668" s="462">
        <v>106732</v>
      </c>
      <c r="B11668" s="276" t="s">
        <v>11553</v>
      </c>
      <c r="C11668" s="462" t="s">
        <v>593</v>
      </c>
      <c r="D11668" s="463">
        <v>194000</v>
      </c>
    </row>
    <row r="11669" spans="1:4">
      <c r="A11669" s="462">
        <v>106733</v>
      </c>
      <c r="B11669" s="276" t="s">
        <v>11554</v>
      </c>
      <c r="C11669" s="462" t="s">
        <v>593</v>
      </c>
      <c r="D11669" s="463">
        <v>261000</v>
      </c>
    </row>
    <row r="11670" spans="1:4">
      <c r="A11670" s="462">
        <v>106734</v>
      </c>
      <c r="B11670" s="276" t="s">
        <v>11555</v>
      </c>
      <c r="C11670" s="462" t="s">
        <v>593</v>
      </c>
      <c r="D11670" s="463">
        <v>387000</v>
      </c>
    </row>
    <row r="11671" spans="1:4">
      <c r="A11671" s="462">
        <v>106735</v>
      </c>
      <c r="B11671" s="276" t="s">
        <v>11556</v>
      </c>
      <c r="C11671" s="462" t="s">
        <v>593</v>
      </c>
      <c r="D11671" s="463">
        <v>513000</v>
      </c>
    </row>
    <row r="11672" spans="1:4">
      <c r="A11672" s="462">
        <v>106736</v>
      </c>
      <c r="B11672" s="276" t="s">
        <v>11557</v>
      </c>
      <c r="C11672" s="462" t="s">
        <v>593</v>
      </c>
      <c r="D11672" s="463">
        <v>852000</v>
      </c>
    </row>
    <row r="11673" spans="1:4">
      <c r="A11673" s="462">
        <v>106737</v>
      </c>
      <c r="B11673" s="276" t="s">
        <v>11558</v>
      </c>
      <c r="C11673" s="462" t="s">
        <v>593</v>
      </c>
      <c r="D11673" s="463">
        <v>1055000</v>
      </c>
    </row>
    <row r="11674" spans="1:4">
      <c r="A11674" s="462">
        <v>106738</v>
      </c>
      <c r="B11674" s="276" t="s">
        <v>11559</v>
      </c>
      <c r="C11674" s="462" t="s">
        <v>593</v>
      </c>
      <c r="D11674" s="463">
        <v>160655</v>
      </c>
    </row>
    <row r="11675" spans="1:4">
      <c r="A11675" s="462">
        <v>106739</v>
      </c>
      <c r="B11675" s="276" t="s">
        <v>11560</v>
      </c>
      <c r="C11675" s="462" t="s">
        <v>593</v>
      </c>
      <c r="D11675" s="463">
        <v>261000</v>
      </c>
    </row>
    <row r="11676" spans="1:4">
      <c r="A11676" s="462">
        <v>106740</v>
      </c>
      <c r="B11676" s="276" t="s">
        <v>11561</v>
      </c>
      <c r="C11676" s="462" t="s">
        <v>593</v>
      </c>
      <c r="D11676" s="463">
        <v>272450</v>
      </c>
    </row>
    <row r="11677" spans="1:4">
      <c r="A11677" s="462">
        <v>106741</v>
      </c>
      <c r="B11677" s="276" t="s">
        <v>11562</v>
      </c>
      <c r="C11677" s="462" t="s">
        <v>593</v>
      </c>
      <c r="D11677" s="463">
        <v>328762</v>
      </c>
    </row>
    <row r="11678" spans="1:4">
      <c r="A11678" s="462">
        <v>106742</v>
      </c>
      <c r="B11678" s="276" t="s">
        <v>11563</v>
      </c>
      <c r="C11678" s="462" t="s">
        <v>593</v>
      </c>
      <c r="D11678" s="463">
        <v>440558</v>
      </c>
    </row>
    <row r="11679" spans="1:4">
      <c r="A11679" s="462">
        <v>106743</v>
      </c>
      <c r="B11679" s="276" t="s">
        <v>11564</v>
      </c>
      <c r="C11679" s="462" t="s">
        <v>593</v>
      </c>
      <c r="D11679" s="463">
        <v>552353</v>
      </c>
    </row>
    <row r="11680" spans="1:4">
      <c r="A11680" s="462">
        <v>106744</v>
      </c>
      <c r="B11680" s="276" t="s">
        <v>11565</v>
      </c>
      <c r="C11680" s="462" t="s">
        <v>593</v>
      </c>
      <c r="D11680" s="463">
        <v>833085</v>
      </c>
    </row>
    <row r="11681" spans="1:4">
      <c r="A11681" s="462">
        <v>106745</v>
      </c>
      <c r="B11681" s="276" t="s">
        <v>11566</v>
      </c>
      <c r="C11681" s="462" t="s">
        <v>593</v>
      </c>
      <c r="D11681" s="463">
        <v>1602404</v>
      </c>
    </row>
    <row r="11682" spans="1:4">
      <c r="A11682" s="462">
        <v>106746</v>
      </c>
      <c r="B11682" s="276" t="s">
        <v>11567</v>
      </c>
      <c r="C11682" s="462" t="s">
        <v>593</v>
      </c>
      <c r="D11682" s="463">
        <v>1882308</v>
      </c>
    </row>
    <row r="11683" spans="1:4">
      <c r="A11683" s="462">
        <v>106747</v>
      </c>
      <c r="B11683" s="276" t="s">
        <v>11568</v>
      </c>
      <c r="C11683" s="462" t="s">
        <v>27</v>
      </c>
      <c r="D11683" s="463">
        <v>0</v>
      </c>
    </row>
    <row r="11684" spans="1:4">
      <c r="A11684" s="462">
        <v>106748</v>
      </c>
      <c r="B11684" s="276" t="s">
        <v>11569</v>
      </c>
      <c r="C11684" s="462" t="s">
        <v>593</v>
      </c>
      <c r="D11684" s="463">
        <v>9343916.0700000003</v>
      </c>
    </row>
    <row r="11685" spans="1:4">
      <c r="A11685" s="462">
        <v>106749</v>
      </c>
      <c r="B11685" s="276" t="s">
        <v>11570</v>
      </c>
      <c r="C11685" s="462" t="s">
        <v>27</v>
      </c>
      <c r="D11685" s="463">
        <v>9667991.8200000003</v>
      </c>
    </row>
    <row r="11686" spans="1:4">
      <c r="A11686" s="462">
        <v>106750</v>
      </c>
      <c r="B11686" s="276" t="s">
        <v>11571</v>
      </c>
      <c r="C11686" s="462" t="s">
        <v>27</v>
      </c>
      <c r="D11686" s="463">
        <v>700250.82</v>
      </c>
    </row>
    <row r="11687" spans="1:4">
      <c r="A11687" s="462">
        <v>106751</v>
      </c>
      <c r="B11687" s="276" t="s">
        <v>11572</v>
      </c>
      <c r="C11687" s="462" t="s">
        <v>27</v>
      </c>
      <c r="D11687" s="463">
        <v>0</v>
      </c>
    </row>
    <row r="11688" spans="1:4">
      <c r="A11688" s="462">
        <v>106752</v>
      </c>
      <c r="B11688" s="276" t="s">
        <v>11573</v>
      </c>
      <c r="C11688" s="462" t="s">
        <v>27</v>
      </c>
      <c r="D11688" s="463">
        <v>146468</v>
      </c>
    </row>
    <row r="11689" spans="1:4">
      <c r="A11689" s="462">
        <v>106753</v>
      </c>
      <c r="B11689" s="276" t="s">
        <v>11574</v>
      </c>
      <c r="C11689" s="462" t="s">
        <v>27</v>
      </c>
      <c r="D11689" s="463">
        <v>0</v>
      </c>
    </row>
    <row r="11690" spans="1:4">
      <c r="A11690" s="462">
        <v>106754</v>
      </c>
      <c r="B11690" s="276" t="s">
        <v>11575</v>
      </c>
      <c r="C11690" s="462" t="s">
        <v>27</v>
      </c>
      <c r="D11690" s="463">
        <v>5843958.2999999998</v>
      </c>
    </row>
    <row r="11691" spans="1:4">
      <c r="A11691" s="462">
        <v>106755</v>
      </c>
      <c r="B11691" s="276" t="s">
        <v>11576</v>
      </c>
      <c r="C11691" s="462" t="s">
        <v>27</v>
      </c>
      <c r="D11691" s="463">
        <v>0</v>
      </c>
    </row>
    <row r="11692" spans="1:4">
      <c r="A11692" s="462">
        <v>106756</v>
      </c>
      <c r="B11692" s="276" t="s">
        <v>11577</v>
      </c>
      <c r="C11692" s="462" t="s">
        <v>1934</v>
      </c>
      <c r="D11692" s="463">
        <v>0</v>
      </c>
    </row>
    <row r="11693" spans="1:4">
      <c r="A11693" s="462">
        <v>106757</v>
      </c>
      <c r="B11693" s="276" t="s">
        <v>11578</v>
      </c>
      <c r="C11693" s="462" t="s">
        <v>27</v>
      </c>
      <c r="D11693" s="463">
        <v>0</v>
      </c>
    </row>
    <row r="11694" spans="1:4">
      <c r="A11694" s="462">
        <v>106758</v>
      </c>
      <c r="B11694" s="276" t="s">
        <v>11579</v>
      </c>
      <c r="C11694" s="462" t="s">
        <v>30</v>
      </c>
      <c r="D11694" s="463">
        <v>0</v>
      </c>
    </row>
    <row r="11695" spans="1:4">
      <c r="A11695" s="462">
        <v>106759</v>
      </c>
      <c r="B11695" s="276" t="s">
        <v>11580</v>
      </c>
      <c r="C11695" s="462" t="s">
        <v>27</v>
      </c>
      <c r="D11695" s="463">
        <v>15117</v>
      </c>
    </row>
    <row r="11696" spans="1:4">
      <c r="A11696" s="462">
        <v>106760</v>
      </c>
      <c r="B11696" s="276" t="s">
        <v>11581</v>
      </c>
      <c r="C11696" s="462" t="s">
        <v>27</v>
      </c>
      <c r="D11696" s="463">
        <v>8450</v>
      </c>
    </row>
    <row r="11697" spans="1:4">
      <c r="A11697" s="462">
        <v>106761</v>
      </c>
      <c r="B11697" s="276" t="s">
        <v>11582</v>
      </c>
      <c r="C11697" s="462" t="s">
        <v>27</v>
      </c>
      <c r="D11697" s="463">
        <v>0</v>
      </c>
    </row>
    <row r="11698" spans="1:4">
      <c r="A11698" s="462">
        <v>106762</v>
      </c>
      <c r="B11698" s="276" t="s">
        <v>11583</v>
      </c>
      <c r="C11698" s="462" t="s">
        <v>27</v>
      </c>
      <c r="D11698" s="463">
        <v>52242</v>
      </c>
    </row>
    <row r="11699" spans="1:4">
      <c r="A11699" s="462">
        <v>106763</v>
      </c>
      <c r="B11699" s="276" t="s">
        <v>11584</v>
      </c>
      <c r="C11699" s="462" t="s">
        <v>27</v>
      </c>
      <c r="D11699" s="463">
        <v>12132</v>
      </c>
    </row>
    <row r="11700" spans="1:4">
      <c r="A11700" s="462">
        <v>106764</v>
      </c>
      <c r="B11700" s="276" t="s">
        <v>11585</v>
      </c>
      <c r="C11700" s="462" t="s">
        <v>27</v>
      </c>
      <c r="D11700" s="463">
        <v>144374</v>
      </c>
    </row>
    <row r="11701" spans="1:4">
      <c r="A11701" s="462">
        <v>106765</v>
      </c>
      <c r="B11701" s="276" t="s">
        <v>11586</v>
      </c>
      <c r="C11701" s="462" t="s">
        <v>27</v>
      </c>
      <c r="D11701" s="463">
        <v>0</v>
      </c>
    </row>
    <row r="11702" spans="1:4">
      <c r="A11702" s="462">
        <v>106766</v>
      </c>
      <c r="B11702" s="276" t="s">
        <v>11587</v>
      </c>
      <c r="C11702" s="462" t="s">
        <v>27</v>
      </c>
      <c r="D11702" s="463">
        <v>0</v>
      </c>
    </row>
    <row r="11703" spans="1:4">
      <c r="A11703" s="462">
        <v>106767</v>
      </c>
      <c r="B11703" s="276" t="s">
        <v>11588</v>
      </c>
      <c r="C11703" s="462" t="s">
        <v>27</v>
      </c>
      <c r="D11703" s="463">
        <v>0</v>
      </c>
    </row>
    <row r="11704" spans="1:4">
      <c r="A11704" s="462">
        <v>106768</v>
      </c>
      <c r="B11704" s="276" t="s">
        <v>11589</v>
      </c>
      <c r="C11704" s="462" t="s">
        <v>27</v>
      </c>
      <c r="D11704" s="463">
        <v>0</v>
      </c>
    </row>
    <row r="11705" spans="1:4">
      <c r="A11705" s="462">
        <v>106769</v>
      </c>
      <c r="B11705" s="276" t="s">
        <v>11590</v>
      </c>
      <c r="C11705" s="462" t="s">
        <v>27</v>
      </c>
      <c r="D11705" s="463">
        <v>0</v>
      </c>
    </row>
    <row r="11706" spans="1:4">
      <c r="A11706" s="462">
        <v>106770</v>
      </c>
      <c r="B11706" s="276" t="s">
        <v>11591</v>
      </c>
      <c r="C11706" s="462" t="s">
        <v>27</v>
      </c>
      <c r="D11706" s="463">
        <v>2809281</v>
      </c>
    </row>
    <row r="11707" spans="1:4">
      <c r="A11707" s="462">
        <v>106771</v>
      </c>
      <c r="B11707" s="276" t="s">
        <v>11592</v>
      </c>
      <c r="C11707" s="462" t="s">
        <v>27</v>
      </c>
      <c r="D11707" s="463">
        <v>602457</v>
      </c>
    </row>
    <row r="11708" spans="1:4">
      <c r="A11708" s="462">
        <v>106772</v>
      </c>
      <c r="B11708" s="276" t="s">
        <v>11593</v>
      </c>
      <c r="C11708" s="462" t="s">
        <v>27</v>
      </c>
      <c r="D11708" s="463">
        <v>0</v>
      </c>
    </row>
    <row r="11709" spans="1:4">
      <c r="A11709" s="462">
        <v>106773</v>
      </c>
      <c r="B11709" s="276" t="s">
        <v>11594</v>
      </c>
      <c r="C11709" s="462" t="s">
        <v>27</v>
      </c>
      <c r="D11709" s="463">
        <v>0</v>
      </c>
    </row>
    <row r="11710" spans="1:4">
      <c r="A11710" s="462">
        <v>106774</v>
      </c>
      <c r="B11710" s="276" t="s">
        <v>11595</v>
      </c>
      <c r="C11710" s="462" t="s">
        <v>27</v>
      </c>
      <c r="D11710" s="463">
        <v>291999</v>
      </c>
    </row>
    <row r="11711" spans="1:4">
      <c r="A11711" s="462">
        <v>106775</v>
      </c>
      <c r="B11711" s="276" t="s">
        <v>11596</v>
      </c>
      <c r="C11711" s="462" t="s">
        <v>27</v>
      </c>
      <c r="D11711" s="463">
        <v>0</v>
      </c>
    </row>
    <row r="11712" spans="1:4">
      <c r="A11712" s="462">
        <v>106776</v>
      </c>
      <c r="B11712" s="276" t="s">
        <v>11597</v>
      </c>
      <c r="C11712" s="462" t="s">
        <v>27</v>
      </c>
      <c r="D11712" s="463">
        <v>7287780</v>
      </c>
    </row>
    <row r="11713" spans="1:4">
      <c r="A11713" s="462">
        <v>106777</v>
      </c>
      <c r="B11713" s="276" t="s">
        <v>11598</v>
      </c>
      <c r="C11713" s="462" t="s">
        <v>27</v>
      </c>
      <c r="D11713" s="463">
        <v>0</v>
      </c>
    </row>
    <row r="11714" spans="1:4">
      <c r="A11714" s="462">
        <v>106778</v>
      </c>
      <c r="B11714" s="276" t="s">
        <v>11599</v>
      </c>
      <c r="C11714" s="462" t="s">
        <v>27</v>
      </c>
      <c r="D11714" s="463">
        <v>0</v>
      </c>
    </row>
    <row r="11715" spans="1:4">
      <c r="A11715" s="462">
        <v>106779</v>
      </c>
      <c r="B11715" s="276" t="s">
        <v>11600</v>
      </c>
      <c r="C11715" s="462" t="s">
        <v>27</v>
      </c>
      <c r="D11715" s="463">
        <v>3332000</v>
      </c>
    </row>
    <row r="11716" spans="1:4">
      <c r="A11716" s="462">
        <v>106780</v>
      </c>
      <c r="B11716" s="276" t="s">
        <v>11601</v>
      </c>
      <c r="C11716" s="462" t="s">
        <v>27</v>
      </c>
      <c r="D11716" s="463">
        <v>4165000</v>
      </c>
    </row>
    <row r="11717" spans="1:4">
      <c r="A11717" s="462">
        <v>106781</v>
      </c>
      <c r="B11717" s="276" t="s">
        <v>11602</v>
      </c>
      <c r="C11717" s="462" t="s">
        <v>27</v>
      </c>
      <c r="D11717" s="463">
        <v>2364054</v>
      </c>
    </row>
    <row r="11718" spans="1:4">
      <c r="A11718" s="462">
        <v>106782</v>
      </c>
      <c r="B11718" s="276" t="s">
        <v>11603</v>
      </c>
      <c r="C11718" s="462" t="s">
        <v>27</v>
      </c>
      <c r="D11718" s="463">
        <v>2982</v>
      </c>
    </row>
    <row r="11719" spans="1:4">
      <c r="A11719" s="462">
        <v>106783</v>
      </c>
      <c r="B11719" s="276" t="s">
        <v>11604</v>
      </c>
      <c r="C11719" s="462" t="s">
        <v>44</v>
      </c>
      <c r="D11719" s="463">
        <v>46650</v>
      </c>
    </row>
    <row r="11720" spans="1:4">
      <c r="A11720" s="462">
        <v>106784</v>
      </c>
      <c r="B11720" s="276" t="s">
        <v>11605</v>
      </c>
      <c r="C11720" s="462" t="s">
        <v>27</v>
      </c>
      <c r="D11720" s="463">
        <v>0</v>
      </c>
    </row>
    <row r="11721" spans="1:4">
      <c r="A11721" s="462">
        <v>106785</v>
      </c>
      <c r="B11721" s="276" t="s">
        <v>11606</v>
      </c>
      <c r="C11721" s="462" t="s">
        <v>27</v>
      </c>
      <c r="D11721" s="463">
        <v>863295</v>
      </c>
    </row>
    <row r="11722" spans="1:4">
      <c r="A11722" s="462">
        <v>106786</v>
      </c>
      <c r="B11722" s="276" t="s">
        <v>11607</v>
      </c>
      <c r="C11722" s="462" t="s">
        <v>27</v>
      </c>
      <c r="D11722" s="463">
        <v>98095</v>
      </c>
    </row>
    <row r="11723" spans="1:4">
      <c r="A11723" s="462">
        <v>106787</v>
      </c>
      <c r="B11723" s="276" t="s">
        <v>11608</v>
      </c>
      <c r="C11723" s="462" t="s">
        <v>27</v>
      </c>
      <c r="D11723" s="463">
        <v>92015</v>
      </c>
    </row>
    <row r="11724" spans="1:4">
      <c r="A11724" s="462">
        <v>106788</v>
      </c>
      <c r="B11724" s="276" t="s">
        <v>11609</v>
      </c>
      <c r="C11724" s="462" t="s">
        <v>27</v>
      </c>
      <c r="D11724" s="463">
        <v>0</v>
      </c>
    </row>
    <row r="11725" spans="1:4">
      <c r="A11725" s="462">
        <v>106789</v>
      </c>
      <c r="B11725" s="276" t="s">
        <v>11610</v>
      </c>
      <c r="C11725" s="462" t="s">
        <v>27</v>
      </c>
      <c r="D11725" s="463">
        <v>6900000</v>
      </c>
    </row>
    <row r="11726" spans="1:4">
      <c r="A11726" s="462">
        <v>106790</v>
      </c>
      <c r="B11726" s="276" t="s">
        <v>11611</v>
      </c>
      <c r="C11726" s="462" t="s">
        <v>27</v>
      </c>
      <c r="D11726" s="463">
        <v>96372101</v>
      </c>
    </row>
    <row r="11727" spans="1:4">
      <c r="A11727" s="462">
        <v>106791</v>
      </c>
      <c r="B11727" s="276" t="s">
        <v>11612</v>
      </c>
      <c r="C11727" s="462" t="s">
        <v>27</v>
      </c>
      <c r="D11727" s="463">
        <v>260506769</v>
      </c>
    </row>
    <row r="11728" spans="1:4">
      <c r="A11728" s="462">
        <v>106792</v>
      </c>
      <c r="B11728" s="276" t="s">
        <v>11613</v>
      </c>
      <c r="C11728" s="462" t="s">
        <v>11614</v>
      </c>
      <c r="D11728" s="463">
        <v>226100</v>
      </c>
    </row>
    <row r="11729" spans="1:4">
      <c r="A11729" s="462">
        <v>106793</v>
      </c>
      <c r="B11729" s="276" t="s">
        <v>11615</v>
      </c>
      <c r="C11729" s="462" t="s">
        <v>211</v>
      </c>
      <c r="D11729" s="463">
        <v>3756814</v>
      </c>
    </row>
    <row r="11730" spans="1:4">
      <c r="A11730" s="462">
        <v>106794</v>
      </c>
      <c r="B11730" s="276" t="s">
        <v>11616</v>
      </c>
      <c r="C11730" s="462" t="s">
        <v>211</v>
      </c>
      <c r="D11730" s="463">
        <v>2948806.01</v>
      </c>
    </row>
    <row r="11731" spans="1:4">
      <c r="A11731" s="462">
        <v>106795</v>
      </c>
      <c r="B11731" s="276" t="s">
        <v>11617</v>
      </c>
      <c r="C11731" s="462" t="s">
        <v>27</v>
      </c>
      <c r="D11731" s="463">
        <v>0</v>
      </c>
    </row>
    <row r="11732" spans="1:4">
      <c r="A11732" s="462">
        <v>106797</v>
      </c>
      <c r="B11732" s="276" t="s">
        <v>11618</v>
      </c>
      <c r="C11732" s="462" t="s">
        <v>27</v>
      </c>
      <c r="D11732" s="463">
        <v>83207</v>
      </c>
    </row>
    <row r="11733" spans="1:4">
      <c r="A11733" s="462">
        <v>106799</v>
      </c>
      <c r="B11733" s="276" t="s">
        <v>11619</v>
      </c>
      <c r="C11733" s="462" t="s">
        <v>27</v>
      </c>
      <c r="D11733" s="463">
        <v>27309579</v>
      </c>
    </row>
    <row r="11734" spans="1:4">
      <c r="A11734" s="462">
        <v>106800</v>
      </c>
      <c r="B11734" s="276" t="s">
        <v>11620</v>
      </c>
      <c r="C11734" s="462" t="s">
        <v>27</v>
      </c>
      <c r="D11734" s="463">
        <v>11871688</v>
      </c>
    </row>
    <row r="11735" spans="1:4">
      <c r="A11735" s="462">
        <v>106801</v>
      </c>
      <c r="B11735" s="276" t="s">
        <v>11621</v>
      </c>
      <c r="C11735" s="462" t="s">
        <v>27</v>
      </c>
      <c r="D11735" s="463">
        <v>11871688</v>
      </c>
    </row>
    <row r="11736" spans="1:4">
      <c r="A11736" s="462">
        <v>106802</v>
      </c>
      <c r="B11736" s="276" t="s">
        <v>11622</v>
      </c>
      <c r="C11736" s="462" t="s">
        <v>27</v>
      </c>
      <c r="D11736" s="463">
        <v>11871688</v>
      </c>
    </row>
    <row r="11737" spans="1:4">
      <c r="A11737" s="462">
        <v>106803</v>
      </c>
      <c r="B11737" s="276" t="s">
        <v>11623</v>
      </c>
      <c r="C11737" s="462" t="s">
        <v>27</v>
      </c>
      <c r="D11737" s="463">
        <v>11871688</v>
      </c>
    </row>
    <row r="11738" spans="1:4">
      <c r="A11738" s="462">
        <v>106804</v>
      </c>
      <c r="B11738" s="276" t="s">
        <v>11624</v>
      </c>
      <c r="C11738" s="462" t="s">
        <v>27</v>
      </c>
      <c r="D11738" s="463">
        <v>11871688</v>
      </c>
    </row>
    <row r="11739" spans="1:4">
      <c r="A11739" s="462">
        <v>106805</v>
      </c>
      <c r="B11739" s="276" t="s">
        <v>11625</v>
      </c>
      <c r="C11739" s="462" t="s">
        <v>27</v>
      </c>
      <c r="D11739" s="463">
        <v>11871688</v>
      </c>
    </row>
    <row r="11740" spans="1:4">
      <c r="A11740" s="462">
        <v>106806</v>
      </c>
      <c r="B11740" s="276" t="s">
        <v>11626</v>
      </c>
      <c r="C11740" s="462" t="s">
        <v>27</v>
      </c>
      <c r="D11740" s="463">
        <v>11871688</v>
      </c>
    </row>
    <row r="11741" spans="1:4">
      <c r="A11741" s="462">
        <v>106807</v>
      </c>
      <c r="B11741" s="276" t="s">
        <v>11627</v>
      </c>
      <c r="C11741" s="462" t="s">
        <v>27</v>
      </c>
      <c r="D11741" s="463">
        <v>11871688</v>
      </c>
    </row>
    <row r="11742" spans="1:4">
      <c r="A11742" s="462">
        <v>106808</v>
      </c>
      <c r="B11742" s="276" t="s">
        <v>11628</v>
      </c>
      <c r="C11742" s="462" t="s">
        <v>27</v>
      </c>
      <c r="D11742" s="463">
        <v>11871688</v>
      </c>
    </row>
    <row r="11743" spans="1:4">
      <c r="A11743" s="462">
        <v>106809</v>
      </c>
      <c r="B11743" s="276" t="s">
        <v>11629</v>
      </c>
      <c r="C11743" s="462" t="s">
        <v>27</v>
      </c>
      <c r="D11743" s="463">
        <v>11871688</v>
      </c>
    </row>
    <row r="11744" spans="1:4">
      <c r="A11744" s="462">
        <v>106810</v>
      </c>
      <c r="B11744" s="276" t="s">
        <v>11630</v>
      </c>
      <c r="C11744" s="462" t="s">
        <v>27</v>
      </c>
      <c r="D11744" s="463">
        <v>7256094</v>
      </c>
    </row>
    <row r="11745" spans="1:4">
      <c r="A11745" s="462">
        <v>106811</v>
      </c>
      <c r="B11745" s="276" t="s">
        <v>11631</v>
      </c>
      <c r="C11745" s="462" t="s">
        <v>27</v>
      </c>
      <c r="D11745" s="463">
        <v>23870120</v>
      </c>
    </row>
    <row r="11746" spans="1:4">
      <c r="A11746" s="462">
        <v>106812</v>
      </c>
      <c r="B11746" s="276" t="s">
        <v>11632</v>
      </c>
      <c r="C11746" s="462" t="s">
        <v>253</v>
      </c>
      <c r="D11746" s="463">
        <v>80192.899999999994</v>
      </c>
    </row>
    <row r="11747" spans="1:4">
      <c r="A11747" s="462">
        <v>106813</v>
      </c>
      <c r="B11747" s="276" t="s">
        <v>11633</v>
      </c>
      <c r="C11747" s="462" t="s">
        <v>27</v>
      </c>
      <c r="D11747" s="463">
        <v>20754330.010000002</v>
      </c>
    </row>
    <row r="11748" spans="1:4">
      <c r="A11748" s="462">
        <v>106814</v>
      </c>
      <c r="B11748" s="276" t="s">
        <v>11634</v>
      </c>
      <c r="C11748" s="462" t="s">
        <v>27</v>
      </c>
      <c r="D11748" s="463">
        <v>18430690</v>
      </c>
    </row>
    <row r="11749" spans="1:4">
      <c r="A11749" s="462">
        <v>106815</v>
      </c>
      <c r="B11749" s="276" t="s">
        <v>11635</v>
      </c>
      <c r="C11749" s="462" t="s">
        <v>27</v>
      </c>
      <c r="D11749" s="463">
        <v>32214100</v>
      </c>
    </row>
    <row r="11750" spans="1:4">
      <c r="A11750" s="462">
        <v>106816</v>
      </c>
      <c r="B11750" s="276" t="s">
        <v>11636</v>
      </c>
      <c r="C11750" s="462" t="s">
        <v>27</v>
      </c>
      <c r="D11750" s="463">
        <v>61153980</v>
      </c>
    </row>
    <row r="11751" spans="1:4">
      <c r="A11751" s="462">
        <v>106817</v>
      </c>
      <c r="B11751" s="276" t="s">
        <v>11637</v>
      </c>
      <c r="C11751" s="462" t="s">
        <v>27</v>
      </c>
      <c r="D11751" s="463">
        <v>7281971</v>
      </c>
    </row>
    <row r="11752" spans="1:4">
      <c r="A11752" s="462">
        <v>106818</v>
      </c>
      <c r="B11752" s="276" t="s">
        <v>11638</v>
      </c>
      <c r="C11752" s="462" t="s">
        <v>27</v>
      </c>
      <c r="D11752" s="463">
        <v>12700805</v>
      </c>
    </row>
    <row r="11753" spans="1:4">
      <c r="A11753" s="462">
        <v>106819</v>
      </c>
      <c r="B11753" s="276" t="s">
        <v>11639</v>
      </c>
      <c r="C11753" s="462" t="s">
        <v>27</v>
      </c>
      <c r="D11753" s="463">
        <v>0</v>
      </c>
    </row>
    <row r="11754" spans="1:4">
      <c r="A11754" s="462">
        <v>106820</v>
      </c>
      <c r="B11754" s="276" t="s">
        <v>11640</v>
      </c>
      <c r="C11754" s="462" t="s">
        <v>27</v>
      </c>
      <c r="D11754" s="463">
        <v>21652100</v>
      </c>
    </row>
    <row r="11755" spans="1:4">
      <c r="A11755" s="462">
        <v>106821</v>
      </c>
      <c r="B11755" s="276" t="s">
        <v>11641</v>
      </c>
      <c r="C11755" s="462" t="s">
        <v>27</v>
      </c>
      <c r="D11755" s="463">
        <v>21652100</v>
      </c>
    </row>
    <row r="11756" spans="1:4">
      <c r="A11756" s="462">
        <v>106822</v>
      </c>
      <c r="B11756" s="276" t="s">
        <v>11642</v>
      </c>
      <c r="C11756" s="462" t="s">
        <v>27</v>
      </c>
      <c r="D11756" s="463">
        <v>0</v>
      </c>
    </row>
    <row r="11757" spans="1:4">
      <c r="A11757" s="462">
        <v>106823</v>
      </c>
      <c r="B11757" s="276" t="s">
        <v>11643</v>
      </c>
      <c r="C11757" s="462" t="s">
        <v>27</v>
      </c>
      <c r="D11757" s="463">
        <v>0</v>
      </c>
    </row>
    <row r="11758" spans="1:4">
      <c r="A11758" s="462">
        <v>106824</v>
      </c>
      <c r="B11758" s="276" t="s">
        <v>11644</v>
      </c>
      <c r="C11758" s="462" t="s">
        <v>27</v>
      </c>
      <c r="D11758" s="463">
        <v>0</v>
      </c>
    </row>
    <row r="11759" spans="1:4">
      <c r="A11759" s="462">
        <v>106825</v>
      </c>
      <c r="B11759" s="276" t="s">
        <v>11645</v>
      </c>
      <c r="C11759" s="462" t="s">
        <v>27</v>
      </c>
      <c r="D11759" s="463">
        <v>0</v>
      </c>
    </row>
    <row r="11760" spans="1:4">
      <c r="A11760" s="462">
        <v>106826</v>
      </c>
      <c r="B11760" s="276" t="s">
        <v>11646</v>
      </c>
      <c r="C11760" s="462" t="s">
        <v>27</v>
      </c>
      <c r="D11760" s="463">
        <v>186400.36</v>
      </c>
    </row>
    <row r="11761" spans="1:4">
      <c r="A11761" s="462">
        <v>106827</v>
      </c>
      <c r="B11761" s="276" t="s">
        <v>11647</v>
      </c>
      <c r="C11761" s="462" t="s">
        <v>27</v>
      </c>
      <c r="D11761" s="463">
        <v>0</v>
      </c>
    </row>
    <row r="11762" spans="1:4">
      <c r="A11762" s="462">
        <v>106828</v>
      </c>
      <c r="B11762" s="276" t="s">
        <v>11648</v>
      </c>
      <c r="C11762" s="462" t="s">
        <v>27</v>
      </c>
      <c r="D11762" s="463">
        <v>0</v>
      </c>
    </row>
    <row r="11763" spans="1:4">
      <c r="A11763" s="462">
        <v>106829</v>
      </c>
      <c r="B11763" s="276" t="s">
        <v>11649</v>
      </c>
      <c r="C11763" s="462" t="s">
        <v>27</v>
      </c>
      <c r="D11763" s="463">
        <v>125405618</v>
      </c>
    </row>
    <row r="11764" spans="1:4">
      <c r="A11764" s="462">
        <v>106830</v>
      </c>
      <c r="B11764" s="276" t="s">
        <v>11650</v>
      </c>
      <c r="C11764" s="462" t="s">
        <v>27</v>
      </c>
      <c r="D11764" s="463">
        <v>201402864</v>
      </c>
    </row>
    <row r="11765" spans="1:4">
      <c r="A11765" s="462">
        <v>106831</v>
      </c>
      <c r="B11765" s="276" t="s">
        <v>11651</v>
      </c>
      <c r="C11765" s="462" t="s">
        <v>27</v>
      </c>
      <c r="D11765" s="463">
        <v>3375920</v>
      </c>
    </row>
    <row r="11766" spans="1:4">
      <c r="A11766" s="462">
        <v>106832</v>
      </c>
      <c r="B11766" s="276" t="s">
        <v>11652</v>
      </c>
      <c r="C11766" s="462" t="s">
        <v>27</v>
      </c>
      <c r="D11766" s="463">
        <v>12438355</v>
      </c>
    </row>
    <row r="11767" spans="1:4">
      <c r="A11767" s="462">
        <v>106833</v>
      </c>
      <c r="B11767" s="276" t="s">
        <v>11653</v>
      </c>
      <c r="C11767" s="462" t="s">
        <v>27</v>
      </c>
      <c r="D11767" s="463">
        <v>370410177</v>
      </c>
    </row>
    <row r="11768" spans="1:4">
      <c r="A11768" s="462">
        <v>106834</v>
      </c>
      <c r="B11768" s="276" t="s">
        <v>11654</v>
      </c>
      <c r="C11768" s="462" t="s">
        <v>30</v>
      </c>
      <c r="D11768" s="463">
        <v>0</v>
      </c>
    </row>
    <row r="11769" spans="1:4">
      <c r="A11769" s="462">
        <v>106835</v>
      </c>
      <c r="B11769" s="276" t="s">
        <v>11655</v>
      </c>
      <c r="C11769" s="462" t="s">
        <v>27</v>
      </c>
      <c r="D11769" s="463">
        <v>459469.53</v>
      </c>
    </row>
    <row r="11770" spans="1:4">
      <c r="A11770" s="462">
        <v>106836</v>
      </c>
      <c r="B11770" s="276" t="s">
        <v>11656</v>
      </c>
      <c r="C11770" s="462" t="s">
        <v>211</v>
      </c>
      <c r="D11770" s="463">
        <v>469047</v>
      </c>
    </row>
    <row r="11771" spans="1:4">
      <c r="A11771" s="462">
        <v>106837</v>
      </c>
      <c r="B11771" s="276" t="s">
        <v>11657</v>
      </c>
      <c r="C11771" s="462" t="s">
        <v>211</v>
      </c>
      <c r="D11771" s="463">
        <v>531237.42000000004</v>
      </c>
    </row>
    <row r="11772" spans="1:4">
      <c r="A11772" s="462">
        <v>106838</v>
      </c>
      <c r="B11772" s="276" t="s">
        <v>11658</v>
      </c>
      <c r="C11772" s="462" t="s">
        <v>27</v>
      </c>
      <c r="D11772" s="463">
        <v>1716.58</v>
      </c>
    </row>
    <row r="11773" spans="1:4">
      <c r="A11773" s="462">
        <v>106839</v>
      </c>
      <c r="B11773" s="276" t="s">
        <v>11659</v>
      </c>
      <c r="C11773" s="462" t="s">
        <v>30</v>
      </c>
      <c r="D11773" s="463">
        <v>2228</v>
      </c>
    </row>
    <row r="11774" spans="1:4">
      <c r="A11774" s="462">
        <v>106840</v>
      </c>
      <c r="B11774" s="276" t="s">
        <v>11660</v>
      </c>
      <c r="C11774" s="462" t="s">
        <v>27</v>
      </c>
      <c r="D11774" s="463">
        <v>477</v>
      </c>
    </row>
    <row r="11775" spans="1:4">
      <c r="A11775" s="462">
        <v>106841</v>
      </c>
      <c r="B11775" s="276" t="s">
        <v>11661</v>
      </c>
      <c r="C11775" s="462" t="s">
        <v>27</v>
      </c>
      <c r="D11775" s="463">
        <v>95</v>
      </c>
    </row>
    <row r="11776" spans="1:4">
      <c r="A11776" s="462">
        <v>106842</v>
      </c>
      <c r="B11776" s="276" t="s">
        <v>11662</v>
      </c>
      <c r="C11776" s="462" t="s">
        <v>27</v>
      </c>
      <c r="D11776" s="463">
        <v>0</v>
      </c>
    </row>
    <row r="11777" spans="1:4">
      <c r="A11777" s="462">
        <v>106843</v>
      </c>
      <c r="B11777" s="276" t="s">
        <v>11663</v>
      </c>
      <c r="C11777" s="462" t="s">
        <v>27</v>
      </c>
      <c r="D11777" s="463">
        <v>0</v>
      </c>
    </row>
    <row r="11778" spans="1:4">
      <c r="A11778" s="462">
        <v>106844</v>
      </c>
      <c r="B11778" s="276" t="s">
        <v>11664</v>
      </c>
      <c r="C11778" s="462" t="s">
        <v>27</v>
      </c>
      <c r="D11778" s="463">
        <v>0</v>
      </c>
    </row>
    <row r="11779" spans="1:4">
      <c r="A11779" s="462">
        <v>106845</v>
      </c>
      <c r="B11779" s="276" t="s">
        <v>11665</v>
      </c>
      <c r="C11779" s="462" t="s">
        <v>27</v>
      </c>
      <c r="D11779" s="463">
        <v>88765310</v>
      </c>
    </row>
    <row r="11780" spans="1:4">
      <c r="A11780" s="462">
        <v>106847</v>
      </c>
      <c r="B11780" s="276" t="s">
        <v>11666</v>
      </c>
      <c r="C11780" s="462" t="s">
        <v>27</v>
      </c>
      <c r="D11780" s="463">
        <v>275481374</v>
      </c>
    </row>
    <row r="11781" spans="1:4">
      <c r="A11781" s="462">
        <v>106848</v>
      </c>
      <c r="B11781" s="276" t="s">
        <v>11667</v>
      </c>
      <c r="C11781" s="462" t="s">
        <v>27</v>
      </c>
      <c r="D11781" s="463">
        <v>58893548</v>
      </c>
    </row>
    <row r="11782" spans="1:4">
      <c r="A11782" s="462">
        <v>106849</v>
      </c>
      <c r="B11782" s="276" t="s">
        <v>11668</v>
      </c>
      <c r="C11782" s="462" t="s">
        <v>27</v>
      </c>
      <c r="D11782" s="463">
        <v>104926544</v>
      </c>
    </row>
    <row r="11783" spans="1:4">
      <c r="A11783" s="462">
        <v>106850</v>
      </c>
      <c r="B11783" s="276" t="s">
        <v>11377</v>
      </c>
      <c r="C11783" s="462" t="s">
        <v>30</v>
      </c>
      <c r="D11783" s="463">
        <v>1304</v>
      </c>
    </row>
    <row r="11784" spans="1:4">
      <c r="A11784" s="462">
        <v>106851</v>
      </c>
      <c r="B11784" s="276" t="s">
        <v>11669</v>
      </c>
      <c r="C11784" s="462" t="s">
        <v>27</v>
      </c>
      <c r="D11784" s="463">
        <v>0</v>
      </c>
    </row>
    <row r="11785" spans="1:4">
      <c r="A11785" s="462">
        <v>106852</v>
      </c>
      <c r="B11785" s="276" t="s">
        <v>11670</v>
      </c>
      <c r="C11785" s="462" t="s">
        <v>211</v>
      </c>
      <c r="D11785" s="463">
        <v>8049434</v>
      </c>
    </row>
    <row r="11786" spans="1:4">
      <c r="A11786" s="462">
        <v>106853</v>
      </c>
      <c r="B11786" s="276" t="s">
        <v>11671</v>
      </c>
      <c r="C11786" s="462" t="s">
        <v>211</v>
      </c>
      <c r="D11786" s="463">
        <v>12805847.890000001</v>
      </c>
    </row>
    <row r="11787" spans="1:4">
      <c r="A11787" s="462">
        <v>106854</v>
      </c>
      <c r="B11787" s="276" t="s">
        <v>11672</v>
      </c>
      <c r="C11787" s="462" t="s">
        <v>44</v>
      </c>
      <c r="D11787" s="463">
        <v>236296</v>
      </c>
    </row>
    <row r="11788" spans="1:4">
      <c r="A11788" s="462">
        <v>106855</v>
      </c>
      <c r="B11788" s="276" t="s">
        <v>11673</v>
      </c>
      <c r="C11788" s="462" t="s">
        <v>44</v>
      </c>
      <c r="D11788" s="463">
        <v>90468.43</v>
      </c>
    </row>
    <row r="11789" spans="1:4">
      <c r="A11789" s="462">
        <v>106869</v>
      </c>
      <c r="B11789" s="276" t="s">
        <v>11674</v>
      </c>
      <c r="C11789" s="462" t="s">
        <v>27</v>
      </c>
      <c r="D11789" s="463">
        <v>0</v>
      </c>
    </row>
    <row r="11790" spans="1:4">
      <c r="A11790" s="462">
        <v>106873</v>
      </c>
      <c r="B11790" s="276" t="s">
        <v>11675</v>
      </c>
      <c r="C11790" s="462" t="s">
        <v>27</v>
      </c>
      <c r="D11790" s="463">
        <v>0</v>
      </c>
    </row>
    <row r="11791" spans="1:4">
      <c r="A11791" s="462">
        <v>106875</v>
      </c>
      <c r="B11791" s="276" t="s">
        <v>11676</v>
      </c>
      <c r="C11791" s="462" t="s">
        <v>27</v>
      </c>
      <c r="D11791" s="463">
        <v>0</v>
      </c>
    </row>
    <row r="11792" spans="1:4">
      <c r="A11792" s="462">
        <v>106876</v>
      </c>
      <c r="B11792" s="276" t="s">
        <v>11677</v>
      </c>
      <c r="C11792" s="462" t="s">
        <v>27</v>
      </c>
      <c r="D11792" s="463">
        <v>0</v>
      </c>
    </row>
    <row r="11793" spans="1:4">
      <c r="A11793" s="462">
        <v>106877</v>
      </c>
      <c r="B11793" s="276" t="s">
        <v>11678</v>
      </c>
      <c r="C11793" s="462" t="s">
        <v>27</v>
      </c>
      <c r="D11793" s="463">
        <v>0</v>
      </c>
    </row>
    <row r="11794" spans="1:4">
      <c r="A11794" s="462">
        <v>106878</v>
      </c>
      <c r="B11794" s="276" t="s">
        <v>11679</v>
      </c>
      <c r="C11794" s="462" t="s">
        <v>44</v>
      </c>
      <c r="D11794" s="463">
        <v>0</v>
      </c>
    </row>
    <row r="11795" spans="1:4">
      <c r="A11795" s="462">
        <v>106879</v>
      </c>
      <c r="B11795" s="276" t="s">
        <v>11680</v>
      </c>
      <c r="C11795" s="462" t="s">
        <v>30</v>
      </c>
      <c r="D11795" s="463">
        <v>0</v>
      </c>
    </row>
    <row r="11796" spans="1:4">
      <c r="A11796" s="462">
        <v>106880</v>
      </c>
      <c r="B11796" s="276" t="s">
        <v>11681</v>
      </c>
      <c r="C11796" s="462" t="s">
        <v>30</v>
      </c>
      <c r="D11796" s="463">
        <v>0</v>
      </c>
    </row>
    <row r="11797" spans="1:4">
      <c r="A11797" s="462">
        <v>106881</v>
      </c>
      <c r="B11797" s="276" t="s">
        <v>11682</v>
      </c>
      <c r="C11797" s="462" t="s">
        <v>27</v>
      </c>
      <c r="D11797" s="463">
        <v>612374</v>
      </c>
    </row>
    <row r="11798" spans="1:4">
      <c r="A11798" s="462">
        <v>106882</v>
      </c>
      <c r="B11798" s="276" t="s">
        <v>11683</v>
      </c>
      <c r="C11798" s="462" t="s">
        <v>44</v>
      </c>
      <c r="D11798" s="463">
        <v>173595</v>
      </c>
    </row>
    <row r="11799" spans="1:4">
      <c r="A11799" s="462">
        <v>106883</v>
      </c>
      <c r="B11799" s="276" t="s">
        <v>11684</v>
      </c>
      <c r="C11799" s="462" t="s">
        <v>44</v>
      </c>
      <c r="D11799" s="463">
        <v>0</v>
      </c>
    </row>
    <row r="11800" spans="1:4">
      <c r="A11800" s="462">
        <v>106884</v>
      </c>
      <c r="B11800" s="276" t="s">
        <v>11685</v>
      </c>
      <c r="C11800" s="462" t="s">
        <v>44</v>
      </c>
      <c r="D11800" s="463">
        <v>0</v>
      </c>
    </row>
    <row r="11801" spans="1:4">
      <c r="A11801" s="462">
        <v>106885</v>
      </c>
      <c r="B11801" s="276" t="s">
        <v>11686</v>
      </c>
      <c r="C11801" s="462" t="s">
        <v>44</v>
      </c>
      <c r="D11801" s="463">
        <v>0</v>
      </c>
    </row>
    <row r="11802" spans="1:4">
      <c r="A11802" s="462">
        <v>106886</v>
      </c>
      <c r="B11802" s="276" t="s">
        <v>11687</v>
      </c>
      <c r="C11802" s="462" t="s">
        <v>44</v>
      </c>
      <c r="D11802" s="463">
        <v>0</v>
      </c>
    </row>
    <row r="11803" spans="1:4">
      <c r="A11803" s="462">
        <v>106887</v>
      </c>
      <c r="B11803" s="276" t="s">
        <v>11688</v>
      </c>
      <c r="C11803" s="462" t="s">
        <v>44</v>
      </c>
      <c r="D11803" s="463">
        <v>0</v>
      </c>
    </row>
    <row r="11804" spans="1:4">
      <c r="A11804" s="462">
        <v>106888</v>
      </c>
      <c r="B11804" s="276" t="s">
        <v>11689</v>
      </c>
      <c r="C11804" s="462" t="s">
        <v>30</v>
      </c>
      <c r="D11804" s="463">
        <v>0</v>
      </c>
    </row>
    <row r="11805" spans="1:4">
      <c r="A11805" s="462">
        <v>106889</v>
      </c>
      <c r="B11805" s="276" t="s">
        <v>11690</v>
      </c>
      <c r="C11805" s="462" t="s">
        <v>44</v>
      </c>
      <c r="D11805" s="463">
        <v>55580</v>
      </c>
    </row>
    <row r="11806" spans="1:4">
      <c r="A11806" s="462">
        <v>106890</v>
      </c>
      <c r="B11806" s="276" t="s">
        <v>11691</v>
      </c>
      <c r="C11806" s="462" t="s">
        <v>44</v>
      </c>
      <c r="D11806" s="463">
        <v>0</v>
      </c>
    </row>
    <row r="11807" spans="1:4">
      <c r="A11807" s="462">
        <v>106891</v>
      </c>
      <c r="B11807" s="276" t="s">
        <v>11692</v>
      </c>
      <c r="C11807" s="462" t="s">
        <v>44</v>
      </c>
      <c r="D11807" s="463">
        <v>0</v>
      </c>
    </row>
    <row r="11808" spans="1:4">
      <c r="A11808" s="462">
        <v>106892</v>
      </c>
      <c r="B11808" s="276" t="s">
        <v>11693</v>
      </c>
      <c r="C11808" s="462" t="s">
        <v>27</v>
      </c>
      <c r="D11808" s="463">
        <v>0</v>
      </c>
    </row>
    <row r="11809" spans="1:4">
      <c r="A11809" s="462">
        <v>106893</v>
      </c>
      <c r="B11809" s="276" t="s">
        <v>11694</v>
      </c>
      <c r="C11809" s="462" t="s">
        <v>44</v>
      </c>
      <c r="D11809" s="463">
        <v>175665.36</v>
      </c>
    </row>
    <row r="11810" spans="1:4">
      <c r="A11810" s="462">
        <v>106894</v>
      </c>
      <c r="B11810" s="276" t="s">
        <v>11695</v>
      </c>
      <c r="C11810" s="462" t="s">
        <v>27</v>
      </c>
      <c r="D11810" s="463">
        <v>0</v>
      </c>
    </row>
    <row r="11811" spans="1:4">
      <c r="A11811" s="462">
        <v>106895</v>
      </c>
      <c r="B11811" s="276" t="s">
        <v>11696</v>
      </c>
      <c r="C11811" s="462" t="s">
        <v>30</v>
      </c>
      <c r="D11811" s="463">
        <v>0</v>
      </c>
    </row>
    <row r="11812" spans="1:4">
      <c r="A11812" s="462">
        <v>106896</v>
      </c>
      <c r="B11812" s="276" t="s">
        <v>11697</v>
      </c>
      <c r="C11812" s="462" t="s">
        <v>27</v>
      </c>
      <c r="D11812" s="463">
        <v>0</v>
      </c>
    </row>
    <row r="11813" spans="1:4">
      <c r="A11813" s="462">
        <v>106897</v>
      </c>
      <c r="B11813" s="276" t="s">
        <v>11698</v>
      </c>
      <c r="C11813" s="462" t="s">
        <v>27</v>
      </c>
      <c r="D11813" s="463">
        <v>0</v>
      </c>
    </row>
    <row r="11814" spans="1:4">
      <c r="A11814" s="462">
        <v>106898</v>
      </c>
      <c r="B11814" s="276" t="s">
        <v>11699</v>
      </c>
      <c r="C11814" s="462" t="s">
        <v>27</v>
      </c>
      <c r="D11814" s="463">
        <v>0</v>
      </c>
    </row>
    <row r="11815" spans="1:4">
      <c r="A11815" s="462">
        <v>106899</v>
      </c>
      <c r="B11815" s="276" t="s">
        <v>11700</v>
      </c>
      <c r="C11815" s="462" t="s">
        <v>30</v>
      </c>
      <c r="D11815" s="463">
        <v>0</v>
      </c>
    </row>
    <row r="11816" spans="1:4">
      <c r="A11816" s="462">
        <v>106900</v>
      </c>
      <c r="B11816" s="276" t="s">
        <v>11701</v>
      </c>
      <c r="C11816" s="462" t="s">
        <v>27</v>
      </c>
      <c r="D11816" s="463">
        <v>0</v>
      </c>
    </row>
    <row r="11817" spans="1:4">
      <c r="A11817" s="462">
        <v>106901</v>
      </c>
      <c r="B11817" s="276" t="s">
        <v>11702</v>
      </c>
      <c r="C11817" s="462" t="s">
        <v>27</v>
      </c>
      <c r="D11817" s="463">
        <v>91789</v>
      </c>
    </row>
    <row r="11818" spans="1:4">
      <c r="A11818" s="462">
        <v>106902</v>
      </c>
      <c r="B11818" s="276" t="s">
        <v>11703</v>
      </c>
      <c r="C11818" s="462" t="s">
        <v>27</v>
      </c>
      <c r="D11818" s="463">
        <v>0</v>
      </c>
    </row>
    <row r="11819" spans="1:4">
      <c r="A11819" s="462">
        <v>106903</v>
      </c>
      <c r="B11819" s="276" t="s">
        <v>11704</v>
      </c>
      <c r="C11819" s="462" t="s">
        <v>27</v>
      </c>
      <c r="D11819" s="463">
        <v>80284.95</v>
      </c>
    </row>
    <row r="11820" spans="1:4">
      <c r="A11820" s="462">
        <v>106904</v>
      </c>
      <c r="B11820" s="276" t="s">
        <v>11705</v>
      </c>
      <c r="C11820" s="462" t="s">
        <v>30</v>
      </c>
      <c r="D11820" s="463">
        <v>0</v>
      </c>
    </row>
    <row r="11821" spans="1:4">
      <c r="A11821" s="462">
        <v>106905</v>
      </c>
      <c r="B11821" s="276" t="s">
        <v>11706</v>
      </c>
      <c r="C11821" s="462" t="s">
        <v>27</v>
      </c>
      <c r="D11821" s="463">
        <v>0</v>
      </c>
    </row>
    <row r="11822" spans="1:4">
      <c r="A11822" s="462">
        <v>106906</v>
      </c>
      <c r="B11822" s="276" t="s">
        <v>11707</v>
      </c>
      <c r="C11822" s="462" t="s">
        <v>27</v>
      </c>
      <c r="D11822" s="463">
        <v>106376</v>
      </c>
    </row>
    <row r="11823" spans="1:4">
      <c r="A11823" s="462">
        <v>106907</v>
      </c>
      <c r="B11823" s="276" t="s">
        <v>11708</v>
      </c>
      <c r="C11823" s="462" t="s">
        <v>30</v>
      </c>
      <c r="D11823" s="463">
        <v>0</v>
      </c>
    </row>
    <row r="11824" spans="1:4">
      <c r="A11824" s="462">
        <v>106909</v>
      </c>
      <c r="B11824" s="276" t="s">
        <v>11709</v>
      </c>
      <c r="C11824" s="462" t="s">
        <v>27</v>
      </c>
      <c r="D11824" s="463">
        <v>0</v>
      </c>
    </row>
    <row r="11825" spans="1:4">
      <c r="A11825" s="462">
        <v>106910</v>
      </c>
      <c r="B11825" s="276" t="s">
        <v>11710</v>
      </c>
      <c r="C11825" s="462" t="s">
        <v>27</v>
      </c>
      <c r="D11825" s="463">
        <v>0</v>
      </c>
    </row>
    <row r="11826" spans="1:4">
      <c r="A11826" s="462">
        <v>106911</v>
      </c>
      <c r="B11826" s="276" t="s">
        <v>11711</v>
      </c>
      <c r="C11826" s="462" t="s">
        <v>27</v>
      </c>
      <c r="D11826" s="463">
        <v>0</v>
      </c>
    </row>
    <row r="11827" spans="1:4">
      <c r="A11827" s="462">
        <v>106912</v>
      </c>
      <c r="B11827" s="276" t="s">
        <v>11712</v>
      </c>
      <c r="C11827" s="462" t="s">
        <v>30</v>
      </c>
      <c r="D11827" s="463">
        <v>16892</v>
      </c>
    </row>
    <row r="11828" spans="1:4">
      <c r="A11828" s="462">
        <v>106913</v>
      </c>
      <c r="B11828" s="276" t="s">
        <v>11713</v>
      </c>
      <c r="C11828" s="462" t="s">
        <v>27</v>
      </c>
      <c r="D11828" s="463">
        <v>0</v>
      </c>
    </row>
    <row r="11829" spans="1:4">
      <c r="A11829" s="462">
        <v>106914</v>
      </c>
      <c r="B11829" s="276" t="s">
        <v>11714</v>
      </c>
      <c r="C11829" s="462" t="s">
        <v>27</v>
      </c>
      <c r="D11829" s="463">
        <v>0</v>
      </c>
    </row>
    <row r="11830" spans="1:4">
      <c r="A11830" s="462">
        <v>106915</v>
      </c>
      <c r="B11830" s="276" t="s">
        <v>11715</v>
      </c>
      <c r="C11830" s="462" t="s">
        <v>30</v>
      </c>
      <c r="D11830" s="463">
        <v>9757</v>
      </c>
    </row>
    <row r="11831" spans="1:4">
      <c r="A11831" s="462">
        <v>106916</v>
      </c>
      <c r="B11831" s="276" t="s">
        <v>11716</v>
      </c>
      <c r="C11831" s="462" t="s">
        <v>30</v>
      </c>
      <c r="D11831" s="463">
        <v>0</v>
      </c>
    </row>
    <row r="11832" spans="1:4">
      <c r="A11832" s="462">
        <v>106917</v>
      </c>
      <c r="B11832" s="276" t="s">
        <v>11717</v>
      </c>
      <c r="C11832" s="462" t="s">
        <v>30</v>
      </c>
      <c r="D11832" s="463">
        <v>22010.240000000002</v>
      </c>
    </row>
    <row r="11833" spans="1:4">
      <c r="A11833" s="462">
        <v>106918</v>
      </c>
      <c r="B11833" s="276" t="s">
        <v>11718</v>
      </c>
      <c r="C11833" s="462" t="s">
        <v>30</v>
      </c>
      <c r="D11833" s="463">
        <v>2626</v>
      </c>
    </row>
    <row r="11834" spans="1:4">
      <c r="A11834" s="462">
        <v>106919</v>
      </c>
      <c r="B11834" s="276" t="s">
        <v>11719</v>
      </c>
      <c r="C11834" s="462" t="s">
        <v>30</v>
      </c>
      <c r="D11834" s="463">
        <v>6690</v>
      </c>
    </row>
    <row r="11835" spans="1:4">
      <c r="A11835" s="462">
        <v>106920</v>
      </c>
      <c r="B11835" s="276" t="s">
        <v>11720</v>
      </c>
      <c r="C11835" s="462" t="s">
        <v>148</v>
      </c>
      <c r="D11835" s="463">
        <v>24034</v>
      </c>
    </row>
    <row r="11836" spans="1:4">
      <c r="A11836" s="462">
        <v>106921</v>
      </c>
      <c r="B11836" s="276" t="s">
        <v>11721</v>
      </c>
      <c r="C11836" s="462" t="s">
        <v>27</v>
      </c>
      <c r="D11836" s="463">
        <v>0</v>
      </c>
    </row>
    <row r="11837" spans="1:4">
      <c r="A11837" s="462">
        <v>106922</v>
      </c>
      <c r="B11837" s="276" t="s">
        <v>11722</v>
      </c>
      <c r="C11837" s="462" t="s">
        <v>27</v>
      </c>
      <c r="D11837" s="463">
        <v>0</v>
      </c>
    </row>
    <row r="11838" spans="1:4">
      <c r="A11838" s="462">
        <v>106923</v>
      </c>
      <c r="B11838" s="276" t="s">
        <v>11723</v>
      </c>
      <c r="C11838" s="462" t="s">
        <v>27</v>
      </c>
      <c r="D11838" s="463">
        <v>0</v>
      </c>
    </row>
    <row r="11839" spans="1:4">
      <c r="A11839" s="462">
        <v>106924</v>
      </c>
      <c r="B11839" s="276" t="s">
        <v>11724</v>
      </c>
      <c r="C11839" s="462" t="s">
        <v>27</v>
      </c>
      <c r="D11839" s="463">
        <v>0</v>
      </c>
    </row>
    <row r="11840" spans="1:4">
      <c r="A11840" s="462">
        <v>106925</v>
      </c>
      <c r="B11840" s="276" t="s">
        <v>11725</v>
      </c>
      <c r="C11840" s="462" t="s">
        <v>27</v>
      </c>
      <c r="D11840" s="463">
        <v>0</v>
      </c>
    </row>
    <row r="11841" spans="1:4">
      <c r="A11841" s="462">
        <v>106926</v>
      </c>
      <c r="B11841" s="276" t="s">
        <v>11726</v>
      </c>
      <c r="C11841" s="462" t="s">
        <v>27</v>
      </c>
      <c r="D11841" s="463">
        <v>0</v>
      </c>
    </row>
    <row r="11842" spans="1:4">
      <c r="A11842" s="462">
        <v>106927</v>
      </c>
      <c r="B11842" s="276" t="s">
        <v>11727</v>
      </c>
      <c r="C11842" s="462" t="s">
        <v>27</v>
      </c>
      <c r="D11842" s="463">
        <v>0</v>
      </c>
    </row>
    <row r="11843" spans="1:4">
      <c r="A11843" s="462">
        <v>106928</v>
      </c>
      <c r="B11843" s="276" t="s">
        <v>11728</v>
      </c>
      <c r="C11843" s="462" t="s">
        <v>27</v>
      </c>
      <c r="D11843" s="463">
        <v>0</v>
      </c>
    </row>
    <row r="11844" spans="1:4">
      <c r="A11844" s="462">
        <v>106929</v>
      </c>
      <c r="B11844" s="276" t="s">
        <v>11729</v>
      </c>
      <c r="C11844" s="462" t="s">
        <v>27</v>
      </c>
      <c r="D11844" s="463">
        <v>0</v>
      </c>
    </row>
    <row r="11845" spans="1:4">
      <c r="A11845" s="462">
        <v>106930</v>
      </c>
      <c r="B11845" s="276" t="s">
        <v>11730</v>
      </c>
      <c r="C11845" s="462" t="s">
        <v>27</v>
      </c>
      <c r="D11845" s="463">
        <v>0</v>
      </c>
    </row>
    <row r="11846" spans="1:4">
      <c r="A11846" s="462">
        <v>106931</v>
      </c>
      <c r="B11846" s="276" t="s">
        <v>11731</v>
      </c>
      <c r="C11846" s="462" t="s">
        <v>27</v>
      </c>
      <c r="D11846" s="463">
        <v>0</v>
      </c>
    </row>
    <row r="11847" spans="1:4">
      <c r="A11847" s="462">
        <v>106932</v>
      </c>
      <c r="B11847" s="276" t="s">
        <v>11732</v>
      </c>
      <c r="C11847" s="462" t="s">
        <v>30</v>
      </c>
      <c r="D11847" s="463">
        <v>44626</v>
      </c>
    </row>
    <row r="11848" spans="1:4">
      <c r="A11848" s="462">
        <v>106933</v>
      </c>
      <c r="B11848" s="276" t="s">
        <v>11733</v>
      </c>
      <c r="C11848" s="462" t="s">
        <v>30</v>
      </c>
      <c r="D11848" s="463">
        <v>65465.01</v>
      </c>
    </row>
    <row r="11849" spans="1:4">
      <c r="A11849" s="462">
        <v>106934</v>
      </c>
      <c r="B11849" s="276" t="s">
        <v>11734</v>
      </c>
      <c r="C11849" s="462" t="s">
        <v>30</v>
      </c>
      <c r="D11849" s="463">
        <v>31801</v>
      </c>
    </row>
    <row r="11850" spans="1:4">
      <c r="A11850" s="462">
        <v>106935</v>
      </c>
      <c r="B11850" s="276" t="s">
        <v>11735</v>
      </c>
      <c r="C11850" s="462" t="s">
        <v>27</v>
      </c>
      <c r="D11850" s="463">
        <v>0</v>
      </c>
    </row>
    <row r="11851" spans="1:4">
      <c r="A11851" s="462">
        <v>106936</v>
      </c>
      <c r="B11851" s="276" t="s">
        <v>11736</v>
      </c>
      <c r="C11851" s="462" t="s">
        <v>27</v>
      </c>
      <c r="D11851" s="463">
        <v>0</v>
      </c>
    </row>
    <row r="11852" spans="1:4">
      <c r="A11852" s="462">
        <v>106937</v>
      </c>
      <c r="B11852" s="276" t="s">
        <v>11737</v>
      </c>
      <c r="C11852" s="462" t="s">
        <v>27</v>
      </c>
      <c r="D11852" s="463">
        <v>0</v>
      </c>
    </row>
    <row r="11853" spans="1:4">
      <c r="A11853" s="462">
        <v>106938</v>
      </c>
      <c r="B11853" s="276" t="s">
        <v>11738</v>
      </c>
      <c r="C11853" s="462" t="s">
        <v>30</v>
      </c>
      <c r="D11853" s="463">
        <v>90698</v>
      </c>
    </row>
    <row r="11854" spans="1:4">
      <c r="A11854" s="462">
        <v>106939</v>
      </c>
      <c r="B11854" s="276" t="s">
        <v>11739</v>
      </c>
      <c r="C11854" s="462" t="s">
        <v>30</v>
      </c>
      <c r="D11854" s="463">
        <v>70977</v>
      </c>
    </row>
    <row r="11855" spans="1:4">
      <c r="A11855" s="462">
        <v>106940</v>
      </c>
      <c r="B11855" s="276" t="s">
        <v>11740</v>
      </c>
      <c r="C11855" s="462" t="s">
        <v>27</v>
      </c>
      <c r="D11855" s="463">
        <v>0</v>
      </c>
    </row>
    <row r="11856" spans="1:4">
      <c r="A11856" s="462">
        <v>106941</v>
      </c>
      <c r="B11856" s="276" t="s">
        <v>11741</v>
      </c>
      <c r="C11856" s="462" t="s">
        <v>27</v>
      </c>
      <c r="D11856" s="463">
        <v>0</v>
      </c>
    </row>
    <row r="11857" spans="1:4">
      <c r="A11857" s="462">
        <v>106942</v>
      </c>
      <c r="B11857" s="276" t="s">
        <v>11742</v>
      </c>
      <c r="C11857" s="462" t="s">
        <v>30</v>
      </c>
      <c r="D11857" s="463">
        <v>0</v>
      </c>
    </row>
    <row r="11858" spans="1:4">
      <c r="A11858" s="462">
        <v>106943</v>
      </c>
      <c r="B11858" s="276" t="s">
        <v>11743</v>
      </c>
      <c r="C11858" s="462" t="s">
        <v>30</v>
      </c>
      <c r="D11858" s="463">
        <v>49645</v>
      </c>
    </row>
    <row r="11859" spans="1:4">
      <c r="A11859" s="462">
        <v>106944</v>
      </c>
      <c r="B11859" s="276" t="s">
        <v>11744</v>
      </c>
      <c r="C11859" s="462" t="s">
        <v>30</v>
      </c>
      <c r="D11859" s="463">
        <v>0</v>
      </c>
    </row>
    <row r="11860" spans="1:4">
      <c r="A11860" s="462">
        <v>106945</v>
      </c>
      <c r="B11860" s="276" t="s">
        <v>11745</v>
      </c>
      <c r="C11860" s="462" t="s">
        <v>27</v>
      </c>
      <c r="D11860" s="463">
        <v>0</v>
      </c>
    </row>
    <row r="11861" spans="1:4">
      <c r="A11861" s="462">
        <v>106946</v>
      </c>
      <c r="B11861" s="276" t="s">
        <v>11746</v>
      </c>
      <c r="C11861" s="462" t="s">
        <v>27</v>
      </c>
      <c r="D11861" s="463">
        <v>0</v>
      </c>
    </row>
    <row r="11862" spans="1:4">
      <c r="A11862" s="462">
        <v>106947</v>
      </c>
      <c r="B11862" s="276" t="s">
        <v>11747</v>
      </c>
      <c r="C11862" s="462" t="s">
        <v>30</v>
      </c>
      <c r="D11862" s="463">
        <v>2211</v>
      </c>
    </row>
    <row r="11863" spans="1:4">
      <c r="A11863" s="462">
        <v>106948</v>
      </c>
      <c r="B11863" s="276" t="s">
        <v>11748</v>
      </c>
      <c r="C11863" s="462" t="s">
        <v>30</v>
      </c>
      <c r="D11863" s="463">
        <v>0</v>
      </c>
    </row>
    <row r="11864" spans="1:4">
      <c r="A11864" s="462">
        <v>106949</v>
      </c>
      <c r="B11864" s="276" t="s">
        <v>11749</v>
      </c>
      <c r="C11864" s="462" t="s">
        <v>30</v>
      </c>
      <c r="D11864" s="463">
        <v>0</v>
      </c>
    </row>
    <row r="11865" spans="1:4">
      <c r="A11865" s="462">
        <v>106950</v>
      </c>
      <c r="B11865" s="276" t="s">
        <v>11750</v>
      </c>
      <c r="C11865" s="462" t="s">
        <v>27</v>
      </c>
      <c r="D11865" s="463">
        <v>0</v>
      </c>
    </row>
    <row r="11866" spans="1:4">
      <c r="A11866" s="462">
        <v>106951</v>
      </c>
      <c r="B11866" s="276" t="s">
        <v>11751</v>
      </c>
      <c r="C11866" s="462" t="s">
        <v>27</v>
      </c>
      <c r="D11866" s="463">
        <v>0</v>
      </c>
    </row>
    <row r="11867" spans="1:4">
      <c r="A11867" s="462">
        <v>106952</v>
      </c>
      <c r="B11867" s="276" t="s">
        <v>11752</v>
      </c>
      <c r="C11867" s="462" t="s">
        <v>27</v>
      </c>
      <c r="D11867" s="463">
        <v>3538</v>
      </c>
    </row>
    <row r="11868" spans="1:4">
      <c r="A11868" s="462">
        <v>106953</v>
      </c>
      <c r="B11868" s="276" t="s">
        <v>11753</v>
      </c>
      <c r="C11868" s="462" t="s">
        <v>148</v>
      </c>
      <c r="D11868" s="463">
        <v>0</v>
      </c>
    </row>
    <row r="11869" spans="1:4">
      <c r="A11869" s="462">
        <v>106954</v>
      </c>
      <c r="B11869" s="276" t="s">
        <v>11754</v>
      </c>
      <c r="C11869" s="462" t="s">
        <v>27</v>
      </c>
      <c r="D11869" s="463">
        <v>0</v>
      </c>
    </row>
    <row r="11870" spans="1:4">
      <c r="A11870" s="462">
        <v>106955</v>
      </c>
      <c r="B11870" s="276" t="s">
        <v>11755</v>
      </c>
      <c r="C11870" s="462" t="s">
        <v>27</v>
      </c>
      <c r="D11870" s="463">
        <v>0</v>
      </c>
    </row>
    <row r="11871" spans="1:4">
      <c r="A11871" s="462">
        <v>106956</v>
      </c>
      <c r="B11871" s="276" t="s">
        <v>11756</v>
      </c>
      <c r="C11871" s="462" t="s">
        <v>27</v>
      </c>
      <c r="D11871" s="463">
        <v>0</v>
      </c>
    </row>
    <row r="11872" spans="1:4">
      <c r="A11872" s="462">
        <v>106957</v>
      </c>
      <c r="B11872" s="276" t="s">
        <v>11757</v>
      </c>
      <c r="C11872" s="462" t="s">
        <v>27</v>
      </c>
      <c r="D11872" s="463">
        <v>0</v>
      </c>
    </row>
    <row r="11873" spans="1:4">
      <c r="A11873" s="462">
        <v>106958</v>
      </c>
      <c r="B11873" s="276" t="s">
        <v>11758</v>
      </c>
      <c r="C11873" s="462" t="s">
        <v>27</v>
      </c>
      <c r="D11873" s="463">
        <v>0</v>
      </c>
    </row>
    <row r="11874" spans="1:4">
      <c r="A11874" s="462">
        <v>106959</v>
      </c>
      <c r="B11874" s="276" t="s">
        <v>11759</v>
      </c>
      <c r="C11874" s="462" t="s">
        <v>27</v>
      </c>
      <c r="D11874" s="463">
        <v>0</v>
      </c>
    </row>
    <row r="11875" spans="1:4">
      <c r="A11875" s="462">
        <v>106960</v>
      </c>
      <c r="B11875" s="276" t="s">
        <v>11760</v>
      </c>
      <c r="C11875" s="462" t="s">
        <v>27</v>
      </c>
      <c r="D11875" s="463">
        <v>1497663</v>
      </c>
    </row>
    <row r="11876" spans="1:4">
      <c r="A11876" s="462">
        <v>106961</v>
      </c>
      <c r="B11876" s="276" t="s">
        <v>11761</v>
      </c>
      <c r="C11876" s="462" t="s">
        <v>27</v>
      </c>
      <c r="D11876" s="463">
        <v>0</v>
      </c>
    </row>
    <row r="11877" spans="1:4">
      <c r="A11877" s="462">
        <v>106962</v>
      </c>
      <c r="B11877" s="276" t="s">
        <v>11762</v>
      </c>
      <c r="C11877" s="462" t="s">
        <v>27</v>
      </c>
      <c r="D11877" s="463">
        <v>0</v>
      </c>
    </row>
    <row r="11878" spans="1:4">
      <c r="A11878" s="462">
        <v>106963</v>
      </c>
      <c r="B11878" s="276" t="s">
        <v>11763</v>
      </c>
      <c r="C11878" s="462" t="s">
        <v>27</v>
      </c>
      <c r="D11878" s="463">
        <v>0</v>
      </c>
    </row>
    <row r="11879" spans="1:4">
      <c r="A11879" s="462">
        <v>106964</v>
      </c>
      <c r="B11879" s="276" t="s">
        <v>11764</v>
      </c>
      <c r="C11879" s="462" t="s">
        <v>27</v>
      </c>
      <c r="D11879" s="463">
        <v>0</v>
      </c>
    </row>
    <row r="11880" spans="1:4">
      <c r="A11880" s="462">
        <v>106965</v>
      </c>
      <c r="B11880" s="276" t="s">
        <v>11765</v>
      </c>
      <c r="C11880" s="462" t="s">
        <v>27</v>
      </c>
      <c r="D11880" s="463">
        <v>0</v>
      </c>
    </row>
    <row r="11881" spans="1:4">
      <c r="A11881" s="462">
        <v>106966</v>
      </c>
      <c r="B11881" s="276" t="s">
        <v>11766</v>
      </c>
      <c r="C11881" s="462" t="s">
        <v>27</v>
      </c>
      <c r="D11881" s="463">
        <v>0</v>
      </c>
    </row>
    <row r="11882" spans="1:4">
      <c r="A11882" s="462">
        <v>106967</v>
      </c>
      <c r="B11882" s="276" t="s">
        <v>11767</v>
      </c>
      <c r="C11882" s="462" t="s">
        <v>27</v>
      </c>
      <c r="D11882" s="463">
        <v>0</v>
      </c>
    </row>
    <row r="11883" spans="1:4">
      <c r="A11883" s="462">
        <v>106968</v>
      </c>
      <c r="B11883" s="276" t="s">
        <v>11768</v>
      </c>
      <c r="C11883" s="462" t="s">
        <v>27</v>
      </c>
      <c r="D11883" s="463">
        <v>0</v>
      </c>
    </row>
    <row r="11884" spans="1:4">
      <c r="A11884" s="462">
        <v>106969</v>
      </c>
      <c r="B11884" s="276" t="s">
        <v>11769</v>
      </c>
      <c r="C11884" s="462" t="s">
        <v>27</v>
      </c>
      <c r="D11884" s="463">
        <v>0</v>
      </c>
    </row>
    <row r="11885" spans="1:4">
      <c r="A11885" s="462">
        <v>106970</v>
      </c>
      <c r="B11885" s="276" t="s">
        <v>11770</v>
      </c>
      <c r="C11885" s="462" t="s">
        <v>27</v>
      </c>
      <c r="D11885" s="463">
        <v>4760000</v>
      </c>
    </row>
    <row r="11886" spans="1:4">
      <c r="A11886" s="462">
        <v>106971</v>
      </c>
      <c r="B11886" s="276" t="s">
        <v>11771</v>
      </c>
      <c r="C11886" s="462" t="s">
        <v>27</v>
      </c>
      <c r="D11886" s="463">
        <v>0</v>
      </c>
    </row>
    <row r="11887" spans="1:4">
      <c r="A11887" s="462">
        <v>106972</v>
      </c>
      <c r="B11887" s="276" t="s">
        <v>11772</v>
      </c>
      <c r="C11887" s="462" t="s">
        <v>30</v>
      </c>
      <c r="D11887" s="463">
        <v>0</v>
      </c>
    </row>
    <row r="11888" spans="1:4">
      <c r="A11888" s="462">
        <v>106973</v>
      </c>
      <c r="B11888" s="276" t="s">
        <v>11773</v>
      </c>
      <c r="C11888" s="462" t="s">
        <v>27</v>
      </c>
      <c r="D11888" s="463">
        <v>0</v>
      </c>
    </row>
    <row r="11889" spans="1:4">
      <c r="A11889" s="462">
        <v>106974</v>
      </c>
      <c r="B11889" s="276" t="s">
        <v>11774</v>
      </c>
      <c r="C11889" s="462" t="s">
        <v>27</v>
      </c>
      <c r="D11889" s="463">
        <v>2624872</v>
      </c>
    </row>
    <row r="11890" spans="1:4">
      <c r="A11890" s="462">
        <v>106975</v>
      </c>
      <c r="B11890" s="276" t="s">
        <v>11775</v>
      </c>
      <c r="C11890" s="462" t="s">
        <v>27</v>
      </c>
      <c r="D11890" s="463">
        <v>0</v>
      </c>
    </row>
    <row r="11891" spans="1:4">
      <c r="A11891" s="462">
        <v>106976</v>
      </c>
      <c r="B11891" s="276" t="s">
        <v>11776</v>
      </c>
      <c r="C11891" s="462" t="s">
        <v>27</v>
      </c>
      <c r="D11891" s="463">
        <v>0</v>
      </c>
    </row>
    <row r="11892" spans="1:4">
      <c r="A11892" s="462">
        <v>106977</v>
      </c>
      <c r="B11892" s="276" t="s">
        <v>11777</v>
      </c>
      <c r="C11892" s="462" t="s">
        <v>27</v>
      </c>
      <c r="D11892" s="463">
        <v>0</v>
      </c>
    </row>
    <row r="11893" spans="1:4">
      <c r="A11893" s="462">
        <v>106978</v>
      </c>
      <c r="B11893" s="276" t="s">
        <v>11778</v>
      </c>
      <c r="C11893" s="462" t="s">
        <v>27</v>
      </c>
      <c r="D11893" s="463">
        <v>0</v>
      </c>
    </row>
    <row r="11894" spans="1:4">
      <c r="A11894" s="462">
        <v>106979</v>
      </c>
      <c r="B11894" s="276" t="s">
        <v>11779</v>
      </c>
      <c r="C11894" s="462" t="s">
        <v>27</v>
      </c>
      <c r="D11894" s="463">
        <v>0</v>
      </c>
    </row>
    <row r="11895" spans="1:4">
      <c r="A11895" s="462">
        <v>106980</v>
      </c>
      <c r="B11895" s="276" t="s">
        <v>11780</v>
      </c>
      <c r="C11895" s="462" t="s">
        <v>27</v>
      </c>
      <c r="D11895" s="463">
        <v>0</v>
      </c>
    </row>
    <row r="11896" spans="1:4">
      <c r="A11896" s="462">
        <v>106981</v>
      </c>
      <c r="B11896" s="276" t="s">
        <v>11781</v>
      </c>
      <c r="C11896" s="462" t="s">
        <v>27</v>
      </c>
      <c r="D11896" s="463">
        <v>0</v>
      </c>
    </row>
    <row r="11897" spans="1:4">
      <c r="A11897" s="462">
        <v>106982</v>
      </c>
      <c r="B11897" s="276" t="s">
        <v>11782</v>
      </c>
      <c r="C11897" s="462" t="s">
        <v>27</v>
      </c>
      <c r="D11897" s="463">
        <v>0</v>
      </c>
    </row>
    <row r="11898" spans="1:4">
      <c r="A11898" s="462">
        <v>106983</v>
      </c>
      <c r="B11898" s="276" t="s">
        <v>11783</v>
      </c>
      <c r="C11898" s="462" t="s">
        <v>27</v>
      </c>
      <c r="D11898" s="463">
        <v>0</v>
      </c>
    </row>
    <row r="11899" spans="1:4">
      <c r="A11899" s="462">
        <v>106984</v>
      </c>
      <c r="B11899" s="276" t="s">
        <v>11784</v>
      </c>
      <c r="C11899" s="462" t="s">
        <v>30</v>
      </c>
      <c r="D11899" s="463">
        <v>0</v>
      </c>
    </row>
    <row r="11900" spans="1:4">
      <c r="A11900" s="462">
        <v>106985</v>
      </c>
      <c r="B11900" s="276" t="s">
        <v>11785</v>
      </c>
      <c r="C11900" s="462" t="s">
        <v>27</v>
      </c>
      <c r="D11900" s="463">
        <v>0</v>
      </c>
    </row>
    <row r="11901" spans="1:4">
      <c r="A11901" s="462">
        <v>106986</v>
      </c>
      <c r="B11901" s="276" t="s">
        <v>11786</v>
      </c>
      <c r="C11901" s="462" t="s">
        <v>148</v>
      </c>
      <c r="D11901" s="463">
        <v>0</v>
      </c>
    </row>
    <row r="11902" spans="1:4">
      <c r="A11902" s="462">
        <v>106987</v>
      </c>
      <c r="B11902" s="276" t="s">
        <v>11787</v>
      </c>
      <c r="C11902" s="462" t="s">
        <v>148</v>
      </c>
      <c r="D11902" s="463">
        <v>714</v>
      </c>
    </row>
    <row r="11903" spans="1:4">
      <c r="A11903" s="462">
        <v>106988</v>
      </c>
      <c r="B11903" s="276" t="s">
        <v>11788</v>
      </c>
      <c r="C11903" s="462" t="s">
        <v>83</v>
      </c>
      <c r="D11903" s="463">
        <v>0</v>
      </c>
    </row>
    <row r="11904" spans="1:4">
      <c r="A11904" s="462">
        <v>106989</v>
      </c>
      <c r="B11904" s="276" t="s">
        <v>11789</v>
      </c>
      <c r="C11904" s="462" t="s">
        <v>27</v>
      </c>
      <c r="D11904" s="463">
        <v>0</v>
      </c>
    </row>
    <row r="11905" spans="1:4">
      <c r="A11905" s="462">
        <v>106990</v>
      </c>
      <c r="B11905" s="276" t="s">
        <v>11790</v>
      </c>
      <c r="C11905" s="462" t="s">
        <v>27</v>
      </c>
      <c r="D11905" s="463">
        <v>0</v>
      </c>
    </row>
    <row r="11906" spans="1:4">
      <c r="A11906" s="462">
        <v>106991</v>
      </c>
      <c r="B11906" s="276" t="s">
        <v>11791</v>
      </c>
      <c r="C11906" s="462" t="s">
        <v>27</v>
      </c>
      <c r="D11906" s="463">
        <v>0</v>
      </c>
    </row>
    <row r="11907" spans="1:4">
      <c r="A11907" s="462">
        <v>106992</v>
      </c>
      <c r="B11907" s="276" t="s">
        <v>11792</v>
      </c>
      <c r="C11907" s="462" t="s">
        <v>27</v>
      </c>
      <c r="D11907" s="463">
        <v>0</v>
      </c>
    </row>
    <row r="11908" spans="1:4">
      <c r="A11908" s="462">
        <v>106993</v>
      </c>
      <c r="B11908" s="276" t="s">
        <v>11793</v>
      </c>
      <c r="C11908" s="462" t="s">
        <v>27</v>
      </c>
      <c r="D11908" s="463">
        <v>0</v>
      </c>
    </row>
    <row r="11909" spans="1:4">
      <c r="A11909" s="462">
        <v>106994</v>
      </c>
      <c r="B11909" s="276" t="s">
        <v>11794</v>
      </c>
      <c r="C11909" s="462" t="s">
        <v>27</v>
      </c>
      <c r="D11909" s="463">
        <v>0</v>
      </c>
    </row>
    <row r="11910" spans="1:4">
      <c r="A11910" s="462">
        <v>106995</v>
      </c>
      <c r="B11910" s="276" t="s">
        <v>11795</v>
      </c>
      <c r="C11910" s="462" t="s">
        <v>27</v>
      </c>
      <c r="D11910" s="463">
        <v>0</v>
      </c>
    </row>
    <row r="11911" spans="1:4">
      <c r="A11911" s="462">
        <v>106996</v>
      </c>
      <c r="B11911" s="276" t="s">
        <v>11796</v>
      </c>
      <c r="C11911" s="462" t="s">
        <v>27</v>
      </c>
      <c r="D11911" s="463">
        <v>0</v>
      </c>
    </row>
    <row r="11912" spans="1:4">
      <c r="A11912" s="462">
        <v>106997</v>
      </c>
      <c r="B11912" s="276" t="s">
        <v>11797</v>
      </c>
      <c r="C11912" s="462" t="s">
        <v>27</v>
      </c>
      <c r="D11912" s="463">
        <v>0</v>
      </c>
    </row>
    <row r="11913" spans="1:4">
      <c r="A11913" s="462">
        <v>106998</v>
      </c>
      <c r="B11913" s="276" t="s">
        <v>11798</v>
      </c>
      <c r="C11913" s="462" t="s">
        <v>27</v>
      </c>
      <c r="D11913" s="463">
        <v>0</v>
      </c>
    </row>
    <row r="11914" spans="1:4">
      <c r="A11914" s="462">
        <v>106999</v>
      </c>
      <c r="B11914" s="276" t="s">
        <v>11799</v>
      </c>
      <c r="C11914" s="462" t="s">
        <v>27</v>
      </c>
      <c r="D11914" s="463">
        <v>0</v>
      </c>
    </row>
    <row r="11915" spans="1:4">
      <c r="A11915" s="462">
        <v>107000</v>
      </c>
      <c r="B11915" s="276" t="s">
        <v>11800</v>
      </c>
      <c r="C11915" s="462" t="s">
        <v>30</v>
      </c>
      <c r="D11915" s="463">
        <v>0</v>
      </c>
    </row>
    <row r="11916" spans="1:4">
      <c r="A11916" s="462">
        <v>107001</v>
      </c>
      <c r="B11916" s="276" t="s">
        <v>11801</v>
      </c>
      <c r="C11916" s="462" t="s">
        <v>27</v>
      </c>
      <c r="D11916" s="463">
        <v>0</v>
      </c>
    </row>
    <row r="11917" spans="1:4">
      <c r="A11917" s="462">
        <v>107002</v>
      </c>
      <c r="B11917" s="276" t="s">
        <v>11802</v>
      </c>
      <c r="C11917" s="462" t="s">
        <v>27</v>
      </c>
      <c r="D11917" s="463">
        <v>0</v>
      </c>
    </row>
    <row r="11918" spans="1:4">
      <c r="A11918" s="462">
        <v>107003</v>
      </c>
      <c r="B11918" s="276" t="s">
        <v>11803</v>
      </c>
      <c r="C11918" s="462" t="s">
        <v>27</v>
      </c>
      <c r="D11918" s="463">
        <v>0</v>
      </c>
    </row>
    <row r="11919" spans="1:4">
      <c r="A11919" s="462">
        <v>107004</v>
      </c>
      <c r="B11919" s="276" t="s">
        <v>11804</v>
      </c>
      <c r="C11919" s="462" t="s">
        <v>27</v>
      </c>
      <c r="D11919" s="463">
        <v>0</v>
      </c>
    </row>
    <row r="11920" spans="1:4">
      <c r="A11920" s="462">
        <v>107005</v>
      </c>
      <c r="B11920" s="276" t="s">
        <v>11805</v>
      </c>
      <c r="C11920" s="462" t="s">
        <v>27</v>
      </c>
      <c r="D11920" s="463">
        <v>0</v>
      </c>
    </row>
    <row r="11921" spans="1:4">
      <c r="A11921" s="462">
        <v>107006</v>
      </c>
      <c r="B11921" s="276" t="s">
        <v>11806</v>
      </c>
      <c r="C11921" s="462" t="s">
        <v>27</v>
      </c>
      <c r="D11921" s="463">
        <v>0</v>
      </c>
    </row>
    <row r="11922" spans="1:4">
      <c r="A11922" s="462">
        <v>107007</v>
      </c>
      <c r="B11922" s="276" t="s">
        <v>11807</v>
      </c>
      <c r="C11922" s="462" t="s">
        <v>27</v>
      </c>
      <c r="D11922" s="463">
        <v>0</v>
      </c>
    </row>
    <row r="11923" spans="1:4">
      <c r="A11923" s="462">
        <v>107008</v>
      </c>
      <c r="B11923" s="276" t="s">
        <v>11808</v>
      </c>
      <c r="C11923" s="462" t="s">
        <v>27</v>
      </c>
      <c r="D11923" s="463">
        <v>0</v>
      </c>
    </row>
    <row r="11924" spans="1:4">
      <c r="A11924" s="462">
        <v>107009</v>
      </c>
      <c r="B11924" s="276" t="s">
        <v>11809</v>
      </c>
      <c r="C11924" s="462" t="s">
        <v>27</v>
      </c>
      <c r="D11924" s="463">
        <v>0</v>
      </c>
    </row>
    <row r="11925" spans="1:4">
      <c r="A11925" s="462">
        <v>107010</v>
      </c>
      <c r="B11925" s="276" t="s">
        <v>11810</v>
      </c>
      <c r="C11925" s="462" t="s">
        <v>27</v>
      </c>
      <c r="D11925" s="463">
        <v>0</v>
      </c>
    </row>
    <row r="11926" spans="1:4">
      <c r="A11926" s="462">
        <v>107011</v>
      </c>
      <c r="B11926" s="276" t="s">
        <v>11811</v>
      </c>
      <c r="C11926" s="462" t="s">
        <v>27</v>
      </c>
      <c r="D11926" s="463">
        <v>0</v>
      </c>
    </row>
    <row r="11927" spans="1:4">
      <c r="A11927" s="462">
        <v>107012</v>
      </c>
      <c r="B11927" s="276" t="s">
        <v>11812</v>
      </c>
      <c r="C11927" s="462" t="s">
        <v>30</v>
      </c>
      <c r="D11927" s="463">
        <v>50334</v>
      </c>
    </row>
    <row r="11928" spans="1:4">
      <c r="A11928" s="462">
        <v>107013</v>
      </c>
      <c r="B11928" s="276" t="s">
        <v>11813</v>
      </c>
      <c r="C11928" s="462" t="s">
        <v>27</v>
      </c>
      <c r="D11928" s="463">
        <v>0</v>
      </c>
    </row>
    <row r="11929" spans="1:4">
      <c r="A11929" s="462">
        <v>107014</v>
      </c>
      <c r="B11929" s="276" t="s">
        <v>11814</v>
      </c>
      <c r="C11929" s="462" t="s">
        <v>27</v>
      </c>
      <c r="D11929" s="463">
        <v>98882</v>
      </c>
    </row>
    <row r="11930" spans="1:4">
      <c r="A11930" s="462">
        <v>107015</v>
      </c>
      <c r="B11930" s="276" t="s">
        <v>11815</v>
      </c>
      <c r="C11930" s="462" t="s">
        <v>27</v>
      </c>
      <c r="D11930" s="463">
        <v>214309</v>
      </c>
    </row>
    <row r="11931" spans="1:4">
      <c r="A11931" s="462">
        <v>107016</v>
      </c>
      <c r="B11931" s="276" t="s">
        <v>11816</v>
      </c>
      <c r="C11931" s="462" t="s">
        <v>27</v>
      </c>
      <c r="D11931" s="463">
        <v>48484</v>
      </c>
    </row>
    <row r="11932" spans="1:4">
      <c r="A11932" s="462">
        <v>107017</v>
      </c>
      <c r="B11932" s="276" t="s">
        <v>11817</v>
      </c>
      <c r="C11932" s="462" t="s">
        <v>30</v>
      </c>
      <c r="D11932" s="463">
        <v>338981</v>
      </c>
    </row>
    <row r="11933" spans="1:4">
      <c r="A11933" s="462">
        <v>107018</v>
      </c>
      <c r="B11933" s="276" t="s">
        <v>11818</v>
      </c>
      <c r="C11933" s="462" t="s">
        <v>30</v>
      </c>
      <c r="D11933" s="463">
        <v>0</v>
      </c>
    </row>
    <row r="11934" spans="1:4">
      <c r="A11934" s="462">
        <v>107019</v>
      </c>
      <c r="B11934" s="276" t="s">
        <v>11819</v>
      </c>
      <c r="C11934" s="462" t="s">
        <v>27</v>
      </c>
      <c r="D11934" s="463">
        <v>0</v>
      </c>
    </row>
    <row r="11935" spans="1:4">
      <c r="A11935" s="462">
        <v>107020</v>
      </c>
      <c r="B11935" s="276" t="s">
        <v>11820</v>
      </c>
      <c r="C11935" s="462" t="s">
        <v>27</v>
      </c>
      <c r="D11935" s="463">
        <v>0</v>
      </c>
    </row>
    <row r="11936" spans="1:4">
      <c r="A11936" s="462">
        <v>107021</v>
      </c>
      <c r="B11936" s="276" t="s">
        <v>11821</v>
      </c>
      <c r="C11936" s="462" t="s">
        <v>27</v>
      </c>
      <c r="D11936" s="463">
        <v>0</v>
      </c>
    </row>
    <row r="11937" spans="1:4">
      <c r="A11937" s="462">
        <v>107022</v>
      </c>
      <c r="B11937" s="276" t="s">
        <v>11822</v>
      </c>
      <c r="C11937" s="462" t="s">
        <v>27</v>
      </c>
      <c r="D11937" s="463">
        <v>1273</v>
      </c>
    </row>
    <row r="11938" spans="1:4">
      <c r="A11938" s="462">
        <v>107023</v>
      </c>
      <c r="B11938" s="276" t="s">
        <v>11823</v>
      </c>
      <c r="C11938" s="462" t="s">
        <v>27</v>
      </c>
      <c r="D11938" s="463">
        <v>1314</v>
      </c>
    </row>
    <row r="11939" spans="1:4">
      <c r="A11939" s="462">
        <v>107024</v>
      </c>
      <c r="B11939" s="276" t="s">
        <v>11824</v>
      </c>
      <c r="C11939" s="462" t="s">
        <v>32</v>
      </c>
      <c r="D11939" s="463">
        <v>18462.89</v>
      </c>
    </row>
    <row r="11940" spans="1:4">
      <c r="A11940" s="462">
        <v>107025</v>
      </c>
      <c r="B11940" s="276" t="s">
        <v>11825</v>
      </c>
      <c r="C11940" s="462" t="s">
        <v>27</v>
      </c>
      <c r="D11940" s="463">
        <v>8303</v>
      </c>
    </row>
    <row r="11941" spans="1:4">
      <c r="A11941" s="462">
        <v>107026</v>
      </c>
      <c r="B11941" s="276" t="s">
        <v>11826</v>
      </c>
      <c r="C11941" s="462" t="s">
        <v>27</v>
      </c>
      <c r="D11941" s="463">
        <v>0</v>
      </c>
    </row>
    <row r="11942" spans="1:4">
      <c r="A11942" s="462">
        <v>107027</v>
      </c>
      <c r="B11942" s="276" t="s">
        <v>11827</v>
      </c>
      <c r="C11942" s="462" t="s">
        <v>27</v>
      </c>
      <c r="D11942" s="463">
        <v>0</v>
      </c>
    </row>
    <row r="11943" spans="1:4">
      <c r="A11943" s="462">
        <v>107028</v>
      </c>
      <c r="B11943" s="276" t="s">
        <v>11828</v>
      </c>
      <c r="C11943" s="462" t="s">
        <v>30</v>
      </c>
      <c r="D11943" s="463">
        <v>0</v>
      </c>
    </row>
    <row r="11944" spans="1:4">
      <c r="A11944" s="462">
        <v>107029</v>
      </c>
      <c r="B11944" s="276" t="s">
        <v>11829</v>
      </c>
      <c r="C11944" s="462" t="s">
        <v>27</v>
      </c>
      <c r="D11944" s="463">
        <v>0</v>
      </c>
    </row>
    <row r="11945" spans="1:4">
      <c r="A11945" s="462">
        <v>107030</v>
      </c>
      <c r="B11945" s="276" t="s">
        <v>11830</v>
      </c>
      <c r="C11945" s="462" t="s">
        <v>30</v>
      </c>
      <c r="D11945" s="463">
        <v>0</v>
      </c>
    </row>
    <row r="11946" spans="1:4">
      <c r="A11946" s="462">
        <v>107031</v>
      </c>
      <c r="B11946" s="276" t="s">
        <v>11831</v>
      </c>
      <c r="C11946" s="462" t="s">
        <v>27</v>
      </c>
      <c r="D11946" s="463">
        <v>0</v>
      </c>
    </row>
    <row r="11947" spans="1:4">
      <c r="A11947" s="462">
        <v>107032</v>
      </c>
      <c r="B11947" s="276" t="s">
        <v>11832</v>
      </c>
      <c r="C11947" s="462" t="s">
        <v>27</v>
      </c>
      <c r="D11947" s="463">
        <v>0</v>
      </c>
    </row>
    <row r="11948" spans="1:4">
      <c r="A11948" s="462">
        <v>107033</v>
      </c>
      <c r="B11948" s="276" t="s">
        <v>11833</v>
      </c>
      <c r="C11948" s="462" t="s">
        <v>30</v>
      </c>
      <c r="D11948" s="463">
        <v>0</v>
      </c>
    </row>
    <row r="11949" spans="1:4">
      <c r="A11949" s="462">
        <v>107034</v>
      </c>
      <c r="B11949" s="276" t="s">
        <v>11834</v>
      </c>
      <c r="C11949" s="462" t="s">
        <v>30</v>
      </c>
      <c r="D11949" s="463">
        <v>75437</v>
      </c>
    </row>
    <row r="11950" spans="1:4">
      <c r="A11950" s="462">
        <v>107035</v>
      </c>
      <c r="B11950" s="276" t="s">
        <v>11835</v>
      </c>
      <c r="C11950" s="462" t="s">
        <v>30</v>
      </c>
      <c r="D11950" s="463">
        <v>0</v>
      </c>
    </row>
    <row r="11951" spans="1:4">
      <c r="A11951" s="462">
        <v>107036</v>
      </c>
      <c r="B11951" s="276" t="s">
        <v>11836</v>
      </c>
      <c r="C11951" s="462" t="s">
        <v>27</v>
      </c>
      <c r="D11951" s="463">
        <v>22030.01</v>
      </c>
    </row>
    <row r="11952" spans="1:4">
      <c r="A11952" s="462">
        <v>107037</v>
      </c>
      <c r="B11952" s="276" t="s">
        <v>11837</v>
      </c>
      <c r="C11952" s="462" t="s">
        <v>27</v>
      </c>
      <c r="D11952" s="463">
        <v>0</v>
      </c>
    </row>
    <row r="11953" spans="1:4">
      <c r="A11953" s="462">
        <v>107038</v>
      </c>
      <c r="B11953" s="276" t="s">
        <v>11838</v>
      </c>
      <c r="C11953" s="462" t="s">
        <v>27</v>
      </c>
      <c r="D11953" s="463">
        <v>0</v>
      </c>
    </row>
    <row r="11954" spans="1:4">
      <c r="A11954" s="462">
        <v>107039</v>
      </c>
      <c r="B11954" s="276" t="s">
        <v>11839</v>
      </c>
      <c r="C11954" s="462" t="s">
        <v>30</v>
      </c>
      <c r="D11954" s="463">
        <v>0</v>
      </c>
    </row>
    <row r="11955" spans="1:4">
      <c r="A11955" s="462">
        <v>107040</v>
      </c>
      <c r="B11955" s="276" t="s">
        <v>11840</v>
      </c>
      <c r="C11955" s="462" t="s">
        <v>30</v>
      </c>
      <c r="D11955" s="463">
        <v>0</v>
      </c>
    </row>
    <row r="11956" spans="1:4">
      <c r="A11956" s="462">
        <v>107041</v>
      </c>
      <c r="B11956" s="276" t="s">
        <v>11841</v>
      </c>
      <c r="C11956" s="462" t="s">
        <v>44</v>
      </c>
      <c r="D11956" s="463">
        <v>0</v>
      </c>
    </row>
    <row r="11957" spans="1:4">
      <c r="A11957" s="462">
        <v>107042</v>
      </c>
      <c r="B11957" s="276" t="s">
        <v>11842</v>
      </c>
      <c r="C11957" s="462" t="s">
        <v>30</v>
      </c>
      <c r="D11957" s="463">
        <v>223892</v>
      </c>
    </row>
    <row r="11958" spans="1:4">
      <c r="A11958" s="462">
        <v>107043</v>
      </c>
      <c r="B11958" s="276" t="s">
        <v>11843</v>
      </c>
      <c r="C11958" s="462" t="s">
        <v>27</v>
      </c>
      <c r="D11958" s="463">
        <v>107837.5</v>
      </c>
    </row>
    <row r="11959" spans="1:4">
      <c r="A11959" s="462">
        <v>107044</v>
      </c>
      <c r="B11959" s="276" t="s">
        <v>11844</v>
      </c>
      <c r="C11959" s="462" t="s">
        <v>27</v>
      </c>
      <c r="D11959" s="463">
        <v>143672.5</v>
      </c>
    </row>
    <row r="11960" spans="1:4">
      <c r="A11960" s="462">
        <v>107045</v>
      </c>
      <c r="B11960" s="276" t="s">
        <v>11845</v>
      </c>
      <c r="C11960" s="462" t="s">
        <v>27</v>
      </c>
      <c r="D11960" s="463">
        <v>0</v>
      </c>
    </row>
    <row r="11961" spans="1:4">
      <c r="A11961" s="462">
        <v>107046</v>
      </c>
      <c r="B11961" s="276" t="s">
        <v>11846</v>
      </c>
      <c r="C11961" s="462" t="s">
        <v>27</v>
      </c>
      <c r="D11961" s="463">
        <v>57180</v>
      </c>
    </row>
    <row r="11962" spans="1:4">
      <c r="A11962" s="462">
        <v>107047</v>
      </c>
      <c r="B11962" s="276" t="s">
        <v>11847</v>
      </c>
      <c r="C11962" s="462" t="s">
        <v>27</v>
      </c>
      <c r="D11962" s="463">
        <v>0</v>
      </c>
    </row>
    <row r="11963" spans="1:4">
      <c r="A11963" s="462">
        <v>107048</v>
      </c>
      <c r="B11963" s="276" t="s">
        <v>11848</v>
      </c>
      <c r="C11963" s="462" t="s">
        <v>27</v>
      </c>
      <c r="D11963" s="463">
        <v>0</v>
      </c>
    </row>
    <row r="11964" spans="1:4">
      <c r="A11964" s="462">
        <v>107049</v>
      </c>
      <c r="B11964" s="276" t="s">
        <v>11849</v>
      </c>
      <c r="C11964" s="462" t="s">
        <v>27</v>
      </c>
      <c r="D11964" s="463">
        <v>0</v>
      </c>
    </row>
    <row r="11965" spans="1:4">
      <c r="A11965" s="462">
        <v>107050</v>
      </c>
      <c r="B11965" s="276" t="s">
        <v>11850</v>
      </c>
      <c r="C11965" s="462" t="s">
        <v>27</v>
      </c>
      <c r="D11965" s="463">
        <v>74623</v>
      </c>
    </row>
    <row r="11966" spans="1:4">
      <c r="A11966" s="462">
        <v>107051</v>
      </c>
      <c r="B11966" s="276" t="s">
        <v>11851</v>
      </c>
      <c r="C11966" s="462" t="s">
        <v>27</v>
      </c>
      <c r="D11966" s="463">
        <v>0</v>
      </c>
    </row>
    <row r="11967" spans="1:4">
      <c r="A11967" s="462">
        <v>107052</v>
      </c>
      <c r="B11967" s="276" t="s">
        <v>11852</v>
      </c>
      <c r="C11967" s="462" t="s">
        <v>27</v>
      </c>
      <c r="D11967" s="463">
        <v>26680</v>
      </c>
    </row>
    <row r="11968" spans="1:4">
      <c r="A11968" s="462">
        <v>107053</v>
      </c>
      <c r="B11968" s="276" t="s">
        <v>11853</v>
      </c>
      <c r="C11968" s="462" t="s">
        <v>27</v>
      </c>
      <c r="D11968" s="463">
        <v>0</v>
      </c>
    </row>
    <row r="11969" spans="1:4">
      <c r="A11969" s="462">
        <v>107054</v>
      </c>
      <c r="B11969" s="276" t="s">
        <v>11854</v>
      </c>
      <c r="C11969" s="462" t="s">
        <v>27</v>
      </c>
      <c r="D11969" s="463">
        <v>0</v>
      </c>
    </row>
    <row r="11970" spans="1:4">
      <c r="A11970" s="462">
        <v>107055</v>
      </c>
      <c r="B11970" s="276" t="s">
        <v>11855</v>
      </c>
      <c r="C11970" s="462" t="s">
        <v>27</v>
      </c>
      <c r="D11970" s="463">
        <v>0</v>
      </c>
    </row>
    <row r="11971" spans="1:4">
      <c r="A11971" s="462">
        <v>107056</v>
      </c>
      <c r="B11971" s="276" t="s">
        <v>11856</v>
      </c>
      <c r="C11971" s="462" t="s">
        <v>27</v>
      </c>
      <c r="D11971" s="463">
        <v>1933</v>
      </c>
    </row>
    <row r="11972" spans="1:4">
      <c r="A11972" s="462">
        <v>107057</v>
      </c>
      <c r="B11972" s="276" t="s">
        <v>11857</v>
      </c>
      <c r="C11972" s="462" t="s">
        <v>27</v>
      </c>
      <c r="D11972" s="463">
        <v>0</v>
      </c>
    </row>
    <row r="11973" spans="1:4">
      <c r="A11973" s="462">
        <v>107058</v>
      </c>
      <c r="B11973" s="276" t="s">
        <v>11858</v>
      </c>
      <c r="C11973" s="462" t="s">
        <v>27</v>
      </c>
      <c r="D11973" s="463">
        <v>276080</v>
      </c>
    </row>
    <row r="11974" spans="1:4">
      <c r="A11974" s="462">
        <v>107059</v>
      </c>
      <c r="B11974" s="276" t="s">
        <v>11859</v>
      </c>
      <c r="C11974" s="462" t="s">
        <v>27</v>
      </c>
      <c r="D11974" s="463">
        <v>0</v>
      </c>
    </row>
    <row r="11975" spans="1:4">
      <c r="A11975" s="462">
        <v>107060</v>
      </c>
      <c r="B11975" s="276" t="s">
        <v>11860</v>
      </c>
      <c r="C11975" s="462" t="s">
        <v>27</v>
      </c>
      <c r="D11975" s="463">
        <v>0</v>
      </c>
    </row>
    <row r="11976" spans="1:4">
      <c r="A11976" s="462">
        <v>107061</v>
      </c>
      <c r="B11976" s="276" t="s">
        <v>11861</v>
      </c>
      <c r="C11976" s="462" t="s">
        <v>27</v>
      </c>
      <c r="D11976" s="463">
        <v>718760</v>
      </c>
    </row>
    <row r="11977" spans="1:4">
      <c r="A11977" s="462">
        <v>107062</v>
      </c>
      <c r="B11977" s="276" t="s">
        <v>11862</v>
      </c>
      <c r="C11977" s="462" t="s">
        <v>27</v>
      </c>
      <c r="D11977" s="463">
        <v>0</v>
      </c>
    </row>
    <row r="11978" spans="1:4">
      <c r="A11978" s="462">
        <v>107063</v>
      </c>
      <c r="B11978" s="276" t="s">
        <v>11863</v>
      </c>
      <c r="C11978" s="462" t="s">
        <v>27</v>
      </c>
      <c r="D11978" s="463">
        <v>185068</v>
      </c>
    </row>
    <row r="11979" spans="1:4">
      <c r="A11979" s="462">
        <v>107064</v>
      </c>
      <c r="B11979" s="276" t="s">
        <v>11864</v>
      </c>
      <c r="C11979" s="462" t="s">
        <v>27</v>
      </c>
      <c r="D11979" s="463">
        <v>0</v>
      </c>
    </row>
    <row r="11980" spans="1:4">
      <c r="A11980" s="462">
        <v>107065</v>
      </c>
      <c r="B11980" s="276" t="s">
        <v>11865</v>
      </c>
      <c r="C11980" s="462" t="s">
        <v>27</v>
      </c>
      <c r="D11980" s="463">
        <v>0</v>
      </c>
    </row>
    <row r="11981" spans="1:4">
      <c r="A11981" s="462">
        <v>107066</v>
      </c>
      <c r="B11981" s="276" t="s">
        <v>11866</v>
      </c>
      <c r="C11981" s="462" t="s">
        <v>27</v>
      </c>
      <c r="D11981" s="463">
        <v>0</v>
      </c>
    </row>
    <row r="11982" spans="1:4">
      <c r="A11982" s="462">
        <v>107067</v>
      </c>
      <c r="B11982" s="276" t="s">
        <v>11867</v>
      </c>
      <c r="C11982" s="462" t="s">
        <v>27</v>
      </c>
      <c r="D11982" s="463">
        <v>0</v>
      </c>
    </row>
    <row r="11983" spans="1:4">
      <c r="A11983" s="462">
        <v>107068</v>
      </c>
      <c r="B11983" s="276" t="s">
        <v>11868</v>
      </c>
      <c r="C11983" s="462" t="s">
        <v>27</v>
      </c>
      <c r="D11983" s="463">
        <v>0</v>
      </c>
    </row>
    <row r="11984" spans="1:4">
      <c r="A11984" s="462">
        <v>107069</v>
      </c>
      <c r="B11984" s="276" t="s">
        <v>11869</v>
      </c>
      <c r="C11984" s="462" t="s">
        <v>27</v>
      </c>
      <c r="D11984" s="463">
        <v>0</v>
      </c>
    </row>
    <row r="11985" spans="1:4">
      <c r="A11985" s="462">
        <v>107070</v>
      </c>
      <c r="B11985" s="276" t="s">
        <v>11870</v>
      </c>
      <c r="C11985" s="462" t="s">
        <v>27</v>
      </c>
      <c r="D11985" s="463">
        <v>0</v>
      </c>
    </row>
    <row r="11986" spans="1:4">
      <c r="A11986" s="462">
        <v>107071</v>
      </c>
      <c r="B11986" s="276" t="s">
        <v>11871</v>
      </c>
      <c r="C11986" s="462" t="s">
        <v>27</v>
      </c>
      <c r="D11986" s="463">
        <v>0</v>
      </c>
    </row>
    <row r="11987" spans="1:4">
      <c r="A11987" s="462">
        <v>107072</v>
      </c>
      <c r="B11987" s="276" t="s">
        <v>11872</v>
      </c>
      <c r="C11987" s="462" t="s">
        <v>27</v>
      </c>
      <c r="D11987" s="463">
        <v>0</v>
      </c>
    </row>
    <row r="11988" spans="1:4">
      <c r="A11988" s="462">
        <v>107073</v>
      </c>
      <c r="B11988" s="276" t="s">
        <v>11873</v>
      </c>
      <c r="C11988" s="462" t="s">
        <v>27</v>
      </c>
      <c r="D11988" s="463">
        <v>725142</v>
      </c>
    </row>
    <row r="11989" spans="1:4">
      <c r="A11989" s="462">
        <v>107074</v>
      </c>
      <c r="B11989" s="276" t="s">
        <v>11874</v>
      </c>
      <c r="C11989" s="462" t="s">
        <v>27</v>
      </c>
      <c r="D11989" s="463">
        <v>0</v>
      </c>
    </row>
    <row r="11990" spans="1:4">
      <c r="A11990" s="462">
        <v>107075</v>
      </c>
      <c r="B11990" s="276" t="s">
        <v>11875</v>
      </c>
      <c r="C11990" s="462" t="s">
        <v>27</v>
      </c>
      <c r="D11990" s="463">
        <v>0</v>
      </c>
    </row>
    <row r="11991" spans="1:4">
      <c r="A11991" s="462">
        <v>107076</v>
      </c>
      <c r="B11991" s="276" t="s">
        <v>11876</v>
      </c>
      <c r="C11991" s="462" t="s">
        <v>27</v>
      </c>
      <c r="D11991" s="463">
        <v>0</v>
      </c>
    </row>
    <row r="11992" spans="1:4">
      <c r="A11992" s="462">
        <v>107077</v>
      </c>
      <c r="B11992" s="276" t="s">
        <v>11877</v>
      </c>
      <c r="C11992" s="462" t="s">
        <v>27</v>
      </c>
      <c r="D11992" s="463">
        <v>0</v>
      </c>
    </row>
    <row r="11993" spans="1:4">
      <c r="A11993" s="462">
        <v>107078</v>
      </c>
      <c r="B11993" s="276" t="s">
        <v>11878</v>
      </c>
      <c r="C11993" s="462" t="s">
        <v>27</v>
      </c>
      <c r="D11993" s="463">
        <v>0</v>
      </c>
    </row>
    <row r="11994" spans="1:4">
      <c r="A11994" s="462">
        <v>107079</v>
      </c>
      <c r="B11994" s="276" t="s">
        <v>11879</v>
      </c>
      <c r="C11994" s="462" t="s">
        <v>27</v>
      </c>
      <c r="D11994" s="463">
        <v>0</v>
      </c>
    </row>
    <row r="11995" spans="1:4">
      <c r="A11995" s="462">
        <v>107080</v>
      </c>
      <c r="B11995" s="276" t="s">
        <v>11880</v>
      </c>
      <c r="C11995" s="462" t="s">
        <v>27</v>
      </c>
      <c r="D11995" s="463">
        <v>0</v>
      </c>
    </row>
    <row r="11996" spans="1:4">
      <c r="A11996" s="462">
        <v>107081</v>
      </c>
      <c r="B11996" s="276" t="s">
        <v>11881</v>
      </c>
      <c r="C11996" s="462" t="s">
        <v>27</v>
      </c>
      <c r="D11996" s="463">
        <v>0</v>
      </c>
    </row>
    <row r="11997" spans="1:4">
      <c r="A11997" s="462">
        <v>107082</v>
      </c>
      <c r="B11997" s="276" t="s">
        <v>11882</v>
      </c>
      <c r="C11997" s="462" t="s">
        <v>27</v>
      </c>
      <c r="D11997" s="463">
        <v>0</v>
      </c>
    </row>
    <row r="11998" spans="1:4">
      <c r="A11998" s="462">
        <v>107083</v>
      </c>
      <c r="B11998" s="276" t="s">
        <v>11883</v>
      </c>
      <c r="C11998" s="462" t="s">
        <v>27</v>
      </c>
      <c r="D11998" s="463">
        <v>3157851</v>
      </c>
    </row>
    <row r="11999" spans="1:4">
      <c r="A11999" s="462">
        <v>107084</v>
      </c>
      <c r="B11999" s="276" t="s">
        <v>11884</v>
      </c>
      <c r="C11999" s="462" t="s">
        <v>27</v>
      </c>
      <c r="D11999" s="463">
        <v>0</v>
      </c>
    </row>
    <row r="12000" spans="1:4">
      <c r="A12000" s="462">
        <v>107085</v>
      </c>
      <c r="B12000" s="276" t="s">
        <v>11885</v>
      </c>
      <c r="C12000" s="462" t="s">
        <v>27</v>
      </c>
      <c r="D12000" s="463">
        <v>0</v>
      </c>
    </row>
    <row r="12001" spans="1:4">
      <c r="A12001" s="462">
        <v>107086</v>
      </c>
      <c r="B12001" s="276" t="s">
        <v>11886</v>
      </c>
      <c r="C12001" s="462" t="s">
        <v>27</v>
      </c>
      <c r="D12001" s="463">
        <v>0</v>
      </c>
    </row>
    <row r="12002" spans="1:4">
      <c r="A12002" s="462">
        <v>107087</v>
      </c>
      <c r="B12002" s="276" t="s">
        <v>11887</v>
      </c>
      <c r="C12002" s="462" t="s">
        <v>27</v>
      </c>
      <c r="D12002" s="463">
        <v>0</v>
      </c>
    </row>
    <row r="12003" spans="1:4">
      <c r="A12003" s="462">
        <v>107088</v>
      </c>
      <c r="B12003" s="276" t="s">
        <v>11888</v>
      </c>
      <c r="C12003" s="462" t="s">
        <v>27</v>
      </c>
      <c r="D12003" s="463">
        <v>0</v>
      </c>
    </row>
    <row r="12004" spans="1:4">
      <c r="A12004" s="462">
        <v>107089</v>
      </c>
      <c r="B12004" s="276" t="s">
        <v>11889</v>
      </c>
      <c r="C12004" s="462" t="s">
        <v>27</v>
      </c>
      <c r="D12004" s="463">
        <v>0</v>
      </c>
    </row>
    <row r="12005" spans="1:4">
      <c r="A12005" s="462">
        <v>107090</v>
      </c>
      <c r="B12005" s="276" t="s">
        <v>11890</v>
      </c>
      <c r="C12005" s="462" t="s">
        <v>27</v>
      </c>
      <c r="D12005" s="463">
        <v>0</v>
      </c>
    </row>
    <row r="12006" spans="1:4">
      <c r="A12006" s="462">
        <v>107091</v>
      </c>
      <c r="B12006" s="276" t="s">
        <v>11891</v>
      </c>
      <c r="C12006" s="462" t="s">
        <v>27</v>
      </c>
      <c r="D12006" s="463">
        <v>0</v>
      </c>
    </row>
    <row r="12007" spans="1:4">
      <c r="A12007" s="462">
        <v>107092</v>
      </c>
      <c r="B12007" s="276" t="s">
        <v>11892</v>
      </c>
      <c r="C12007" s="462" t="s">
        <v>27</v>
      </c>
      <c r="D12007" s="463">
        <v>0</v>
      </c>
    </row>
    <row r="12008" spans="1:4">
      <c r="A12008" s="462">
        <v>107093</v>
      </c>
      <c r="B12008" s="276" t="s">
        <v>11893</v>
      </c>
      <c r="C12008" s="462" t="s">
        <v>27</v>
      </c>
      <c r="D12008" s="463">
        <v>0</v>
      </c>
    </row>
    <row r="12009" spans="1:4">
      <c r="A12009" s="462">
        <v>107094</v>
      </c>
      <c r="B12009" s="276" t="s">
        <v>11894</v>
      </c>
      <c r="C12009" s="462" t="s">
        <v>27</v>
      </c>
      <c r="D12009" s="463">
        <v>0</v>
      </c>
    </row>
    <row r="12010" spans="1:4">
      <c r="A12010" s="462">
        <v>107095</v>
      </c>
      <c r="B12010" s="276" t="s">
        <v>11895</v>
      </c>
      <c r="C12010" s="462" t="s">
        <v>27</v>
      </c>
      <c r="D12010" s="463">
        <v>0</v>
      </c>
    </row>
    <row r="12011" spans="1:4">
      <c r="A12011" s="462">
        <v>107096</v>
      </c>
      <c r="B12011" s="276" t="s">
        <v>11896</v>
      </c>
      <c r="C12011" s="462" t="s">
        <v>44</v>
      </c>
      <c r="D12011" s="463">
        <v>0</v>
      </c>
    </row>
    <row r="12012" spans="1:4">
      <c r="A12012" s="462">
        <v>107097</v>
      </c>
      <c r="B12012" s="276" t="s">
        <v>11897</v>
      </c>
      <c r="C12012" s="462" t="s">
        <v>253</v>
      </c>
      <c r="D12012" s="463">
        <v>0</v>
      </c>
    </row>
    <row r="12013" spans="1:4">
      <c r="A12013" s="462">
        <v>107098</v>
      </c>
      <c r="B12013" s="276" t="s">
        <v>11898</v>
      </c>
      <c r="C12013" s="462" t="s">
        <v>89</v>
      </c>
      <c r="D12013" s="463">
        <v>0</v>
      </c>
    </row>
    <row r="12014" spans="1:4">
      <c r="A12014" s="462">
        <v>107100</v>
      </c>
      <c r="B12014" s="276" t="s">
        <v>11899</v>
      </c>
      <c r="C12014" s="462" t="s">
        <v>27</v>
      </c>
      <c r="D12014" s="463">
        <v>0</v>
      </c>
    </row>
    <row r="12015" spans="1:4">
      <c r="A12015" s="462">
        <v>107101</v>
      </c>
      <c r="B12015" s="276" t="s">
        <v>11900</v>
      </c>
      <c r="C12015" s="462" t="s">
        <v>27</v>
      </c>
      <c r="D12015" s="463">
        <v>0</v>
      </c>
    </row>
    <row r="12016" spans="1:4">
      <c r="A12016" s="462">
        <v>107102</v>
      </c>
      <c r="B12016" s="276" t="s">
        <v>11901</v>
      </c>
      <c r="C12016" s="462" t="s">
        <v>27</v>
      </c>
      <c r="D12016" s="463">
        <v>0</v>
      </c>
    </row>
    <row r="12017" spans="1:4">
      <c r="A12017" s="462">
        <v>107103</v>
      </c>
      <c r="B12017" s="276" t="s">
        <v>11902</v>
      </c>
      <c r="C12017" s="462" t="s">
        <v>27</v>
      </c>
      <c r="D12017" s="463">
        <v>0</v>
      </c>
    </row>
    <row r="12018" spans="1:4">
      <c r="A12018" s="462">
        <v>107104</v>
      </c>
      <c r="B12018" s="276" t="s">
        <v>11903</v>
      </c>
      <c r="C12018" s="462" t="s">
        <v>27</v>
      </c>
      <c r="D12018" s="463">
        <v>0</v>
      </c>
    </row>
    <row r="12019" spans="1:4">
      <c r="A12019" s="462">
        <v>107105</v>
      </c>
      <c r="B12019" s="276" t="s">
        <v>11904</v>
      </c>
      <c r="C12019" s="462" t="s">
        <v>27</v>
      </c>
      <c r="D12019" s="463">
        <v>0</v>
      </c>
    </row>
    <row r="12020" spans="1:4">
      <c r="A12020" s="462">
        <v>107106</v>
      </c>
      <c r="B12020" s="276" t="s">
        <v>11905</v>
      </c>
      <c r="C12020" s="462" t="s">
        <v>27</v>
      </c>
      <c r="D12020" s="463">
        <v>0</v>
      </c>
    </row>
    <row r="12021" spans="1:4">
      <c r="A12021" s="462">
        <v>107107</v>
      </c>
      <c r="B12021" s="276" t="s">
        <v>11906</v>
      </c>
      <c r="C12021" s="462" t="s">
        <v>27</v>
      </c>
      <c r="D12021" s="463">
        <v>0</v>
      </c>
    </row>
    <row r="12022" spans="1:4">
      <c r="A12022" s="462">
        <v>107108</v>
      </c>
      <c r="B12022" s="276" t="s">
        <v>11907</v>
      </c>
      <c r="C12022" s="462" t="s">
        <v>27</v>
      </c>
      <c r="D12022" s="463">
        <v>0</v>
      </c>
    </row>
    <row r="12023" spans="1:4">
      <c r="A12023" s="462">
        <v>107109</v>
      </c>
      <c r="B12023" s="276" t="s">
        <v>11908</v>
      </c>
      <c r="C12023" s="462" t="s">
        <v>27</v>
      </c>
      <c r="D12023" s="463">
        <v>0</v>
      </c>
    </row>
    <row r="12024" spans="1:4">
      <c r="A12024" s="462">
        <v>107110</v>
      </c>
      <c r="B12024" s="276" t="s">
        <v>11909</v>
      </c>
      <c r="C12024" s="462" t="s">
        <v>27</v>
      </c>
      <c r="D12024" s="463">
        <v>0</v>
      </c>
    </row>
    <row r="12025" spans="1:4">
      <c r="A12025" s="462">
        <v>107111</v>
      </c>
      <c r="B12025" s="276" t="s">
        <v>11910</v>
      </c>
      <c r="C12025" s="462" t="s">
        <v>27</v>
      </c>
      <c r="D12025" s="463">
        <v>0</v>
      </c>
    </row>
    <row r="12026" spans="1:4">
      <c r="A12026" s="462">
        <v>107112</v>
      </c>
      <c r="B12026" s="276" t="s">
        <v>11911</v>
      </c>
      <c r="C12026" s="462" t="s">
        <v>27</v>
      </c>
      <c r="D12026" s="463">
        <v>0</v>
      </c>
    </row>
    <row r="12027" spans="1:4">
      <c r="A12027" s="462">
        <v>107113</v>
      </c>
      <c r="B12027" s="276" t="s">
        <v>11912</v>
      </c>
      <c r="C12027" s="462" t="s">
        <v>27</v>
      </c>
      <c r="D12027" s="463">
        <v>0</v>
      </c>
    </row>
    <row r="12028" spans="1:4">
      <c r="A12028" s="462">
        <v>107114</v>
      </c>
      <c r="B12028" s="276" t="s">
        <v>11913</v>
      </c>
      <c r="C12028" s="462" t="s">
        <v>27</v>
      </c>
      <c r="D12028" s="463">
        <v>0</v>
      </c>
    </row>
    <row r="12029" spans="1:4">
      <c r="A12029" s="462">
        <v>107115</v>
      </c>
      <c r="B12029" s="276" t="s">
        <v>11914</v>
      </c>
      <c r="C12029" s="462" t="s">
        <v>27</v>
      </c>
      <c r="D12029" s="463">
        <v>0</v>
      </c>
    </row>
    <row r="12030" spans="1:4">
      <c r="A12030" s="462">
        <v>107116</v>
      </c>
      <c r="B12030" s="276" t="s">
        <v>11915</v>
      </c>
      <c r="C12030" s="462" t="s">
        <v>27</v>
      </c>
      <c r="D12030" s="463">
        <v>0</v>
      </c>
    </row>
    <row r="12031" spans="1:4">
      <c r="A12031" s="462">
        <v>107117</v>
      </c>
      <c r="B12031" s="276" t="s">
        <v>11916</v>
      </c>
      <c r="C12031" s="462" t="s">
        <v>27</v>
      </c>
      <c r="D12031" s="463">
        <v>0</v>
      </c>
    </row>
    <row r="12032" spans="1:4">
      <c r="A12032" s="462">
        <v>107118</v>
      </c>
      <c r="B12032" s="276" t="s">
        <v>11917</v>
      </c>
      <c r="C12032" s="462" t="s">
        <v>27</v>
      </c>
      <c r="D12032" s="463">
        <v>0</v>
      </c>
    </row>
    <row r="12033" spans="1:4">
      <c r="A12033" s="462">
        <v>107119</v>
      </c>
      <c r="B12033" s="276" t="s">
        <v>11918</v>
      </c>
      <c r="C12033" s="462" t="s">
        <v>27</v>
      </c>
      <c r="D12033" s="463">
        <v>0</v>
      </c>
    </row>
    <row r="12034" spans="1:4">
      <c r="A12034" s="462">
        <v>107120</v>
      </c>
      <c r="B12034" s="276" t="s">
        <v>11919</v>
      </c>
      <c r="C12034" s="462" t="s">
        <v>27</v>
      </c>
      <c r="D12034" s="463">
        <v>0</v>
      </c>
    </row>
    <row r="12035" spans="1:4">
      <c r="A12035" s="462">
        <v>107121</v>
      </c>
      <c r="B12035" s="276" t="s">
        <v>11920</v>
      </c>
      <c r="C12035" s="462" t="s">
        <v>27</v>
      </c>
      <c r="D12035" s="463">
        <v>0</v>
      </c>
    </row>
    <row r="12036" spans="1:4">
      <c r="A12036" s="462">
        <v>107122</v>
      </c>
      <c r="B12036" s="276" t="s">
        <v>11921</v>
      </c>
      <c r="C12036" s="462" t="s">
        <v>27</v>
      </c>
      <c r="D12036" s="463">
        <v>0</v>
      </c>
    </row>
    <row r="12037" spans="1:4">
      <c r="A12037" s="462">
        <v>107123</v>
      </c>
      <c r="B12037" s="276" t="s">
        <v>11922</v>
      </c>
      <c r="C12037" s="462" t="s">
        <v>27</v>
      </c>
      <c r="D12037" s="463">
        <v>0</v>
      </c>
    </row>
    <row r="12038" spans="1:4">
      <c r="A12038" s="462">
        <v>107124</v>
      </c>
      <c r="B12038" s="276" t="s">
        <v>11923</v>
      </c>
      <c r="C12038" s="462" t="s">
        <v>27</v>
      </c>
      <c r="D12038" s="463">
        <v>0</v>
      </c>
    </row>
    <row r="12039" spans="1:4">
      <c r="A12039" s="462">
        <v>107125</v>
      </c>
      <c r="B12039" s="276" t="s">
        <v>11924</v>
      </c>
      <c r="C12039" s="462" t="s">
        <v>27</v>
      </c>
      <c r="D12039" s="463">
        <v>0</v>
      </c>
    </row>
    <row r="12040" spans="1:4">
      <c r="A12040" s="462">
        <v>107126</v>
      </c>
      <c r="B12040" s="276" t="s">
        <v>11925</v>
      </c>
      <c r="C12040" s="462" t="s">
        <v>27</v>
      </c>
      <c r="D12040" s="463">
        <v>0</v>
      </c>
    </row>
    <row r="12041" spans="1:4">
      <c r="A12041" s="462">
        <v>107127</v>
      </c>
      <c r="B12041" s="276" t="s">
        <v>11926</v>
      </c>
      <c r="C12041" s="462" t="s">
        <v>27</v>
      </c>
      <c r="D12041" s="463">
        <v>0</v>
      </c>
    </row>
    <row r="12042" spans="1:4">
      <c r="A12042" s="462">
        <v>107128</v>
      </c>
      <c r="B12042" s="276" t="s">
        <v>11927</v>
      </c>
      <c r="C12042" s="462" t="s">
        <v>27</v>
      </c>
      <c r="D12042" s="463">
        <v>0</v>
      </c>
    </row>
    <row r="12043" spans="1:4">
      <c r="A12043" s="462">
        <v>107129</v>
      </c>
      <c r="B12043" s="276" t="s">
        <v>11928</v>
      </c>
      <c r="C12043" s="462" t="s">
        <v>27</v>
      </c>
      <c r="D12043" s="463">
        <v>0</v>
      </c>
    </row>
    <row r="12044" spans="1:4">
      <c r="A12044" s="462">
        <v>107130</v>
      </c>
      <c r="B12044" s="276" t="s">
        <v>11929</v>
      </c>
      <c r="C12044" s="462" t="s">
        <v>27</v>
      </c>
      <c r="D12044" s="463">
        <v>0</v>
      </c>
    </row>
    <row r="12045" spans="1:4">
      <c r="A12045" s="462">
        <v>107131</v>
      </c>
      <c r="B12045" s="276" t="s">
        <v>11930</v>
      </c>
      <c r="C12045" s="462" t="s">
        <v>27</v>
      </c>
      <c r="D12045" s="463">
        <v>0</v>
      </c>
    </row>
    <row r="12046" spans="1:4">
      <c r="A12046" s="462">
        <v>107132</v>
      </c>
      <c r="B12046" s="276" t="s">
        <v>11931</v>
      </c>
      <c r="C12046" s="462" t="s">
        <v>27</v>
      </c>
      <c r="D12046" s="463">
        <v>0</v>
      </c>
    </row>
    <row r="12047" spans="1:4">
      <c r="A12047" s="462">
        <v>107133</v>
      </c>
      <c r="B12047" s="276" t="s">
        <v>11932</v>
      </c>
      <c r="C12047" s="462" t="s">
        <v>27</v>
      </c>
      <c r="D12047" s="463">
        <v>0</v>
      </c>
    </row>
    <row r="12048" spans="1:4">
      <c r="A12048" s="462">
        <v>107134</v>
      </c>
      <c r="B12048" s="276" t="s">
        <v>11933</v>
      </c>
      <c r="C12048" s="462" t="s">
        <v>27</v>
      </c>
      <c r="D12048" s="463">
        <v>0</v>
      </c>
    </row>
    <row r="12049" spans="1:4">
      <c r="A12049" s="462">
        <v>107135</v>
      </c>
      <c r="B12049" s="276" t="s">
        <v>11934</v>
      </c>
      <c r="C12049" s="462" t="s">
        <v>27</v>
      </c>
      <c r="D12049" s="463">
        <v>0</v>
      </c>
    </row>
    <row r="12050" spans="1:4">
      <c r="A12050" s="462">
        <v>107136</v>
      </c>
      <c r="B12050" s="276" t="s">
        <v>11935</v>
      </c>
      <c r="C12050" s="462" t="s">
        <v>27</v>
      </c>
      <c r="D12050" s="463">
        <v>0</v>
      </c>
    </row>
    <row r="12051" spans="1:4">
      <c r="A12051" s="462">
        <v>107137</v>
      </c>
      <c r="B12051" s="276" t="s">
        <v>11936</v>
      </c>
      <c r="C12051" s="462" t="s">
        <v>27</v>
      </c>
      <c r="D12051" s="463">
        <v>200</v>
      </c>
    </row>
    <row r="12052" spans="1:4">
      <c r="A12052" s="462">
        <v>107138</v>
      </c>
      <c r="B12052" s="276" t="s">
        <v>11937</v>
      </c>
      <c r="C12052" s="462" t="s">
        <v>27</v>
      </c>
      <c r="D12052" s="463">
        <v>0</v>
      </c>
    </row>
    <row r="12053" spans="1:4">
      <c r="A12053" s="462">
        <v>107139</v>
      </c>
      <c r="B12053" s="276" t="s">
        <v>11938</v>
      </c>
      <c r="C12053" s="462" t="s">
        <v>27</v>
      </c>
      <c r="D12053" s="463">
        <v>0</v>
      </c>
    </row>
    <row r="12054" spans="1:4">
      <c r="A12054" s="462">
        <v>107140</v>
      </c>
      <c r="B12054" s="276" t="s">
        <v>11939</v>
      </c>
      <c r="C12054" s="462" t="s">
        <v>27</v>
      </c>
      <c r="D12054" s="463">
        <v>0</v>
      </c>
    </row>
    <row r="12055" spans="1:4">
      <c r="A12055" s="462">
        <v>107141</v>
      </c>
      <c r="B12055" s="276" t="s">
        <v>11940</v>
      </c>
      <c r="C12055" s="462" t="s">
        <v>27</v>
      </c>
      <c r="D12055" s="463">
        <v>0</v>
      </c>
    </row>
    <row r="12056" spans="1:4">
      <c r="A12056" s="462">
        <v>107142</v>
      </c>
      <c r="B12056" s="276" t="s">
        <v>11941</v>
      </c>
      <c r="C12056" s="462" t="s">
        <v>27</v>
      </c>
      <c r="D12056" s="463">
        <v>0</v>
      </c>
    </row>
    <row r="12057" spans="1:4">
      <c r="A12057" s="462">
        <v>107143</v>
      </c>
      <c r="B12057" s="276" t="s">
        <v>11942</v>
      </c>
      <c r="C12057" s="462" t="s">
        <v>27</v>
      </c>
      <c r="D12057" s="463">
        <v>0</v>
      </c>
    </row>
    <row r="12058" spans="1:4">
      <c r="A12058" s="462">
        <v>107144</v>
      </c>
      <c r="B12058" s="276" t="s">
        <v>11943</v>
      </c>
      <c r="C12058" s="462" t="s">
        <v>27</v>
      </c>
      <c r="D12058" s="463">
        <v>0</v>
      </c>
    </row>
    <row r="12059" spans="1:4">
      <c r="A12059" s="462">
        <v>107145</v>
      </c>
      <c r="B12059" s="276" t="s">
        <v>11944</v>
      </c>
      <c r="C12059" s="462" t="s">
        <v>44</v>
      </c>
      <c r="D12059" s="463">
        <v>0</v>
      </c>
    </row>
    <row r="12060" spans="1:4">
      <c r="A12060" s="462">
        <v>107146</v>
      </c>
      <c r="B12060" s="276" t="s">
        <v>11945</v>
      </c>
      <c r="C12060" s="462" t="s">
        <v>27</v>
      </c>
      <c r="D12060" s="463">
        <v>0</v>
      </c>
    </row>
    <row r="12061" spans="1:4">
      <c r="A12061" s="462">
        <v>107147</v>
      </c>
      <c r="B12061" s="276" t="s">
        <v>11946</v>
      </c>
      <c r="C12061" s="462" t="s">
        <v>27</v>
      </c>
      <c r="D12061" s="463">
        <v>0</v>
      </c>
    </row>
    <row r="12062" spans="1:4">
      <c r="A12062" s="462">
        <v>107148</v>
      </c>
      <c r="B12062" s="276" t="s">
        <v>11947</v>
      </c>
      <c r="C12062" s="462" t="s">
        <v>27</v>
      </c>
      <c r="D12062" s="463">
        <v>0</v>
      </c>
    </row>
    <row r="12063" spans="1:4">
      <c r="A12063" s="462">
        <v>107149</v>
      </c>
      <c r="B12063" s="276" t="s">
        <v>11948</v>
      </c>
      <c r="C12063" s="462" t="s">
        <v>27</v>
      </c>
      <c r="D12063" s="463">
        <v>0</v>
      </c>
    </row>
    <row r="12064" spans="1:4">
      <c r="A12064" s="462">
        <v>107150</v>
      </c>
      <c r="B12064" s="276" t="s">
        <v>11949</v>
      </c>
      <c r="C12064" s="462" t="s">
        <v>27</v>
      </c>
      <c r="D12064" s="463">
        <v>0</v>
      </c>
    </row>
    <row r="12065" spans="1:4">
      <c r="A12065" s="462">
        <v>107151</v>
      </c>
      <c r="B12065" s="276" t="s">
        <v>11950</v>
      </c>
      <c r="C12065" s="462" t="s">
        <v>27</v>
      </c>
      <c r="D12065" s="463">
        <v>0</v>
      </c>
    </row>
    <row r="12066" spans="1:4">
      <c r="A12066" s="462">
        <v>107152</v>
      </c>
      <c r="B12066" s="276" t="s">
        <v>11951</v>
      </c>
      <c r="C12066" s="462" t="s">
        <v>27</v>
      </c>
      <c r="D12066" s="463">
        <v>0</v>
      </c>
    </row>
    <row r="12067" spans="1:4">
      <c r="A12067" s="462">
        <v>107153</v>
      </c>
      <c r="B12067" s="276" t="s">
        <v>11952</v>
      </c>
      <c r="C12067" s="462" t="s">
        <v>253</v>
      </c>
      <c r="D12067" s="463">
        <v>0</v>
      </c>
    </row>
    <row r="12068" spans="1:4">
      <c r="A12068" s="462">
        <v>107154</v>
      </c>
      <c r="B12068" s="276" t="s">
        <v>11953</v>
      </c>
      <c r="C12068" s="462" t="s">
        <v>27</v>
      </c>
      <c r="D12068" s="463">
        <v>0</v>
      </c>
    </row>
    <row r="12069" spans="1:4">
      <c r="A12069" s="462">
        <v>107155</v>
      </c>
      <c r="B12069" s="276" t="s">
        <v>11954</v>
      </c>
      <c r="C12069" s="462" t="s">
        <v>27</v>
      </c>
      <c r="D12069" s="463">
        <v>0</v>
      </c>
    </row>
    <row r="12070" spans="1:4">
      <c r="A12070" s="462">
        <v>107156</v>
      </c>
      <c r="B12070" s="276" t="s">
        <v>11955</v>
      </c>
      <c r="C12070" s="462" t="s">
        <v>27</v>
      </c>
      <c r="D12070" s="463">
        <v>0</v>
      </c>
    </row>
    <row r="12071" spans="1:4">
      <c r="A12071" s="462">
        <v>107157</v>
      </c>
      <c r="B12071" s="276" t="s">
        <v>11956</v>
      </c>
      <c r="C12071" s="462" t="s">
        <v>27</v>
      </c>
      <c r="D12071" s="463">
        <v>0</v>
      </c>
    </row>
    <row r="12072" spans="1:4">
      <c r="A12072" s="462">
        <v>107158</v>
      </c>
      <c r="B12072" s="276" t="s">
        <v>11957</v>
      </c>
      <c r="C12072" s="462" t="s">
        <v>27</v>
      </c>
      <c r="D12072" s="463">
        <v>0</v>
      </c>
    </row>
    <row r="12073" spans="1:4">
      <c r="A12073" s="462">
        <v>107159</v>
      </c>
      <c r="B12073" s="276" t="s">
        <v>11958</v>
      </c>
      <c r="C12073" s="462" t="s">
        <v>27</v>
      </c>
      <c r="D12073" s="463">
        <v>0</v>
      </c>
    </row>
    <row r="12074" spans="1:4">
      <c r="A12074" s="462">
        <v>107160</v>
      </c>
      <c r="B12074" s="276" t="s">
        <v>11959</v>
      </c>
      <c r="C12074" s="462" t="s">
        <v>27</v>
      </c>
      <c r="D12074" s="463">
        <v>0</v>
      </c>
    </row>
    <row r="12075" spans="1:4">
      <c r="A12075" s="462">
        <v>107161</v>
      </c>
      <c r="B12075" s="276" t="s">
        <v>11960</v>
      </c>
      <c r="C12075" s="462" t="s">
        <v>27</v>
      </c>
      <c r="D12075" s="463">
        <v>0</v>
      </c>
    </row>
    <row r="12076" spans="1:4">
      <c r="A12076" s="462">
        <v>107162</v>
      </c>
      <c r="B12076" s="276" t="s">
        <v>11961</v>
      </c>
      <c r="C12076" s="462" t="s">
        <v>27</v>
      </c>
      <c r="D12076" s="463">
        <v>0</v>
      </c>
    </row>
    <row r="12077" spans="1:4">
      <c r="A12077" s="462">
        <v>107163</v>
      </c>
      <c r="B12077" s="276" t="s">
        <v>11962</v>
      </c>
      <c r="C12077" s="462" t="s">
        <v>27</v>
      </c>
      <c r="D12077" s="463">
        <v>0</v>
      </c>
    </row>
    <row r="12078" spans="1:4">
      <c r="A12078" s="462">
        <v>107164</v>
      </c>
      <c r="B12078" s="276" t="s">
        <v>11963</v>
      </c>
      <c r="C12078" s="462" t="s">
        <v>27</v>
      </c>
      <c r="D12078" s="463">
        <v>0</v>
      </c>
    </row>
    <row r="12079" spans="1:4">
      <c r="A12079" s="462">
        <v>107165</v>
      </c>
      <c r="B12079" s="276" t="s">
        <v>11964</v>
      </c>
      <c r="C12079" s="462" t="s">
        <v>27</v>
      </c>
      <c r="D12079" s="463">
        <v>0</v>
      </c>
    </row>
    <row r="12080" spans="1:4">
      <c r="A12080" s="462">
        <v>107166</v>
      </c>
      <c r="B12080" s="276" t="s">
        <v>11965</v>
      </c>
      <c r="C12080" s="462" t="s">
        <v>27</v>
      </c>
      <c r="D12080" s="463">
        <v>14160</v>
      </c>
    </row>
    <row r="12081" spans="1:4">
      <c r="A12081" s="462">
        <v>107167</v>
      </c>
      <c r="B12081" s="276" t="s">
        <v>11966</v>
      </c>
      <c r="C12081" s="462" t="s">
        <v>27</v>
      </c>
      <c r="D12081" s="463">
        <v>0</v>
      </c>
    </row>
    <row r="12082" spans="1:4">
      <c r="A12082" s="462">
        <v>107168</v>
      </c>
      <c r="B12082" s="276" t="s">
        <v>11967</v>
      </c>
      <c r="C12082" s="462" t="s">
        <v>27</v>
      </c>
      <c r="D12082" s="463">
        <v>0</v>
      </c>
    </row>
    <row r="12083" spans="1:4">
      <c r="A12083" s="462">
        <v>107169</v>
      </c>
      <c r="B12083" s="276" t="s">
        <v>11968</v>
      </c>
      <c r="C12083" s="462" t="s">
        <v>27</v>
      </c>
      <c r="D12083" s="463">
        <v>0</v>
      </c>
    </row>
    <row r="12084" spans="1:4">
      <c r="A12084" s="462">
        <v>107170</v>
      </c>
      <c r="B12084" s="276" t="s">
        <v>11969</v>
      </c>
      <c r="C12084" s="462" t="s">
        <v>27</v>
      </c>
      <c r="D12084" s="463">
        <v>0</v>
      </c>
    </row>
    <row r="12085" spans="1:4">
      <c r="A12085" s="462">
        <v>107171</v>
      </c>
      <c r="B12085" s="276" t="s">
        <v>11970</v>
      </c>
      <c r="C12085" s="462" t="s">
        <v>27</v>
      </c>
      <c r="D12085" s="463">
        <v>0</v>
      </c>
    </row>
    <row r="12086" spans="1:4">
      <c r="A12086" s="462">
        <v>107172</v>
      </c>
      <c r="B12086" s="276" t="s">
        <v>11971</v>
      </c>
      <c r="C12086" s="462" t="s">
        <v>27</v>
      </c>
      <c r="D12086" s="463">
        <v>15313</v>
      </c>
    </row>
    <row r="12087" spans="1:4">
      <c r="A12087" s="462">
        <v>107173</v>
      </c>
      <c r="B12087" s="276" t="s">
        <v>11972</v>
      </c>
      <c r="C12087" s="462" t="s">
        <v>27</v>
      </c>
      <c r="D12087" s="463">
        <v>0</v>
      </c>
    </row>
    <row r="12088" spans="1:4">
      <c r="A12088" s="462">
        <v>107174</v>
      </c>
      <c r="B12088" s="276" t="s">
        <v>11973</v>
      </c>
      <c r="C12088" s="462" t="s">
        <v>27</v>
      </c>
      <c r="D12088" s="463">
        <v>230104</v>
      </c>
    </row>
    <row r="12089" spans="1:4">
      <c r="A12089" s="462">
        <v>107175</v>
      </c>
      <c r="B12089" s="276" t="s">
        <v>11974</v>
      </c>
      <c r="C12089" s="462" t="s">
        <v>253</v>
      </c>
      <c r="D12089" s="463">
        <v>28230</v>
      </c>
    </row>
    <row r="12090" spans="1:4">
      <c r="A12090" s="462">
        <v>107176</v>
      </c>
      <c r="B12090" s="276" t="s">
        <v>11975</v>
      </c>
      <c r="C12090" s="462" t="s">
        <v>27</v>
      </c>
      <c r="D12090" s="463">
        <v>0</v>
      </c>
    </row>
    <row r="12091" spans="1:4">
      <c r="A12091" s="462">
        <v>107177</v>
      </c>
      <c r="B12091" s="276" t="s">
        <v>11976</v>
      </c>
      <c r="C12091" s="462" t="s">
        <v>27</v>
      </c>
      <c r="D12091" s="463">
        <v>0</v>
      </c>
    </row>
    <row r="12092" spans="1:4">
      <c r="A12092" s="462">
        <v>107178</v>
      </c>
      <c r="B12092" s="276" t="s">
        <v>11977</v>
      </c>
      <c r="C12092" s="462" t="s">
        <v>27</v>
      </c>
      <c r="D12092" s="463">
        <v>0</v>
      </c>
    </row>
    <row r="12093" spans="1:4">
      <c r="A12093" s="462">
        <v>107179</v>
      </c>
      <c r="B12093" s="276" t="s">
        <v>11978</v>
      </c>
      <c r="C12093" s="462" t="s">
        <v>27</v>
      </c>
      <c r="D12093" s="463">
        <v>0</v>
      </c>
    </row>
    <row r="12094" spans="1:4">
      <c r="A12094" s="462">
        <v>107180</v>
      </c>
      <c r="B12094" s="276" t="s">
        <v>11979</v>
      </c>
      <c r="C12094" s="462" t="s">
        <v>27</v>
      </c>
      <c r="D12094" s="463">
        <v>306250</v>
      </c>
    </row>
    <row r="12095" spans="1:4">
      <c r="A12095" s="462">
        <v>107181</v>
      </c>
      <c r="B12095" s="276" t="s">
        <v>11980</v>
      </c>
      <c r="C12095" s="462" t="s">
        <v>27</v>
      </c>
      <c r="D12095" s="463">
        <v>25000</v>
      </c>
    </row>
    <row r="12096" spans="1:4">
      <c r="A12096" s="462">
        <v>107182</v>
      </c>
      <c r="B12096" s="276" t="s">
        <v>11981</v>
      </c>
      <c r="C12096" s="462" t="s">
        <v>27</v>
      </c>
      <c r="D12096" s="463">
        <v>0</v>
      </c>
    </row>
    <row r="12097" spans="1:4">
      <c r="A12097" s="462">
        <v>107183</v>
      </c>
      <c r="B12097" s="276" t="s">
        <v>11982</v>
      </c>
      <c r="C12097" s="462" t="s">
        <v>27</v>
      </c>
      <c r="D12097" s="463">
        <v>0</v>
      </c>
    </row>
    <row r="12098" spans="1:4">
      <c r="A12098" s="462">
        <v>107184</v>
      </c>
      <c r="B12098" s="276" t="s">
        <v>11983</v>
      </c>
      <c r="C12098" s="462" t="s">
        <v>27</v>
      </c>
      <c r="D12098" s="463">
        <v>0</v>
      </c>
    </row>
    <row r="12099" spans="1:4">
      <c r="A12099" s="462">
        <v>107185</v>
      </c>
      <c r="B12099" s="276" t="s">
        <v>11984</v>
      </c>
      <c r="C12099" s="462" t="s">
        <v>27</v>
      </c>
      <c r="D12099" s="463">
        <v>0</v>
      </c>
    </row>
    <row r="12100" spans="1:4">
      <c r="A12100" s="462">
        <v>107186</v>
      </c>
      <c r="B12100" s="276" t="s">
        <v>11985</v>
      </c>
      <c r="C12100" s="462" t="s">
        <v>27</v>
      </c>
      <c r="D12100" s="463">
        <v>0</v>
      </c>
    </row>
    <row r="12101" spans="1:4">
      <c r="A12101" s="462">
        <v>107187</v>
      </c>
      <c r="B12101" s="276" t="s">
        <v>11986</v>
      </c>
      <c r="C12101" s="462" t="s">
        <v>27</v>
      </c>
      <c r="D12101" s="463">
        <v>0</v>
      </c>
    </row>
    <row r="12102" spans="1:4">
      <c r="A12102" s="462">
        <v>107188</v>
      </c>
      <c r="B12102" s="276" t="s">
        <v>11987</v>
      </c>
      <c r="C12102" s="462" t="s">
        <v>27</v>
      </c>
      <c r="D12102" s="463">
        <v>0</v>
      </c>
    </row>
    <row r="12103" spans="1:4">
      <c r="A12103" s="462">
        <v>107189</v>
      </c>
      <c r="B12103" s="276" t="s">
        <v>11988</v>
      </c>
      <c r="C12103" s="462" t="s">
        <v>27</v>
      </c>
      <c r="D12103" s="463">
        <v>0</v>
      </c>
    </row>
    <row r="12104" spans="1:4">
      <c r="A12104" s="462">
        <v>107190</v>
      </c>
      <c r="B12104" s="276" t="s">
        <v>11989</v>
      </c>
      <c r="C12104" s="462" t="s">
        <v>27</v>
      </c>
      <c r="D12104" s="463">
        <v>0</v>
      </c>
    </row>
    <row r="12105" spans="1:4">
      <c r="A12105" s="462">
        <v>107191</v>
      </c>
      <c r="B12105" s="276" t="s">
        <v>11990</v>
      </c>
      <c r="C12105" s="462" t="s">
        <v>27</v>
      </c>
      <c r="D12105" s="463">
        <v>0</v>
      </c>
    </row>
    <row r="12106" spans="1:4">
      <c r="A12106" s="462">
        <v>107192</v>
      </c>
      <c r="B12106" s="276" t="s">
        <v>11991</v>
      </c>
      <c r="C12106" s="462" t="s">
        <v>27</v>
      </c>
      <c r="D12106" s="463">
        <v>0</v>
      </c>
    </row>
    <row r="12107" spans="1:4">
      <c r="A12107" s="462">
        <v>107193</v>
      </c>
      <c r="B12107" s="276" t="s">
        <v>11992</v>
      </c>
      <c r="C12107" s="462" t="s">
        <v>27</v>
      </c>
      <c r="D12107" s="463">
        <v>0</v>
      </c>
    </row>
    <row r="12108" spans="1:4">
      <c r="A12108" s="462">
        <v>107194</v>
      </c>
      <c r="B12108" s="276" t="s">
        <v>11993</v>
      </c>
      <c r="C12108" s="462" t="s">
        <v>27</v>
      </c>
      <c r="D12108" s="463">
        <v>0</v>
      </c>
    </row>
    <row r="12109" spans="1:4">
      <c r="A12109" s="462">
        <v>107195</v>
      </c>
      <c r="B12109" s="276" t="s">
        <v>11994</v>
      </c>
      <c r="C12109" s="462" t="s">
        <v>27</v>
      </c>
      <c r="D12109" s="463">
        <v>0</v>
      </c>
    </row>
    <row r="12110" spans="1:4">
      <c r="A12110" s="462">
        <v>107196</v>
      </c>
      <c r="B12110" s="276" t="s">
        <v>11995</v>
      </c>
      <c r="C12110" s="462" t="s">
        <v>27</v>
      </c>
      <c r="D12110" s="463">
        <v>0</v>
      </c>
    </row>
    <row r="12111" spans="1:4">
      <c r="A12111" s="462">
        <v>107197</v>
      </c>
      <c r="B12111" s="276" t="s">
        <v>11996</v>
      </c>
      <c r="C12111" s="462" t="s">
        <v>27</v>
      </c>
      <c r="D12111" s="463">
        <v>0</v>
      </c>
    </row>
    <row r="12112" spans="1:4">
      <c r="A12112" s="462">
        <v>107198</v>
      </c>
      <c r="B12112" s="276" t="s">
        <v>11997</v>
      </c>
      <c r="C12112" s="462" t="s">
        <v>27</v>
      </c>
      <c r="D12112" s="463">
        <v>5632285.6799999997</v>
      </c>
    </row>
    <row r="12113" spans="1:4">
      <c r="A12113" s="462">
        <v>107199</v>
      </c>
      <c r="B12113" s="276" t="s">
        <v>11998</v>
      </c>
      <c r="C12113" s="462" t="s">
        <v>27</v>
      </c>
      <c r="D12113" s="463">
        <v>0</v>
      </c>
    </row>
    <row r="12114" spans="1:4">
      <c r="A12114" s="462">
        <v>107200</v>
      </c>
      <c r="B12114" s="276" t="s">
        <v>11999</v>
      </c>
      <c r="C12114" s="462" t="s">
        <v>44</v>
      </c>
      <c r="D12114" s="463">
        <v>20828</v>
      </c>
    </row>
    <row r="12115" spans="1:4">
      <c r="A12115" s="462">
        <v>107201</v>
      </c>
      <c r="B12115" s="276" t="s">
        <v>12000</v>
      </c>
      <c r="C12115" s="462" t="s">
        <v>27</v>
      </c>
      <c r="D12115" s="463">
        <v>0</v>
      </c>
    </row>
    <row r="12116" spans="1:4">
      <c r="A12116" s="462">
        <v>107202</v>
      </c>
      <c r="B12116" s="276" t="s">
        <v>12001</v>
      </c>
      <c r="C12116" s="462" t="s">
        <v>27</v>
      </c>
      <c r="D12116" s="463">
        <v>580</v>
      </c>
    </row>
    <row r="12117" spans="1:4">
      <c r="A12117" s="462">
        <v>107203</v>
      </c>
      <c r="B12117" s="276" t="s">
        <v>12002</v>
      </c>
      <c r="C12117" s="462" t="s">
        <v>27</v>
      </c>
      <c r="D12117" s="463">
        <v>0</v>
      </c>
    </row>
    <row r="12118" spans="1:4">
      <c r="A12118" s="462">
        <v>107204</v>
      </c>
      <c r="B12118" s="276" t="s">
        <v>12003</v>
      </c>
      <c r="C12118" s="462" t="s">
        <v>30</v>
      </c>
      <c r="D12118" s="463">
        <v>5718</v>
      </c>
    </row>
    <row r="12119" spans="1:4">
      <c r="A12119" s="462">
        <v>107205</v>
      </c>
      <c r="B12119" s="276" t="s">
        <v>12004</v>
      </c>
      <c r="C12119" s="462" t="s">
        <v>27</v>
      </c>
      <c r="D12119" s="463">
        <v>0</v>
      </c>
    </row>
    <row r="12120" spans="1:4">
      <c r="A12120" s="462">
        <v>107206</v>
      </c>
      <c r="B12120" s="276" t="s">
        <v>12005</v>
      </c>
      <c r="C12120" s="462" t="s">
        <v>27</v>
      </c>
      <c r="D12120" s="463">
        <v>0</v>
      </c>
    </row>
    <row r="12121" spans="1:4">
      <c r="A12121" s="462">
        <v>107207</v>
      </c>
      <c r="B12121" s="276" t="s">
        <v>12006</v>
      </c>
      <c r="C12121" s="462" t="s">
        <v>27</v>
      </c>
      <c r="D12121" s="463">
        <v>200</v>
      </c>
    </row>
    <row r="12122" spans="1:4">
      <c r="A12122" s="462">
        <v>107208</v>
      </c>
      <c r="B12122" s="276" t="s">
        <v>12007</v>
      </c>
      <c r="C12122" s="462" t="s">
        <v>27</v>
      </c>
      <c r="D12122" s="463">
        <v>0</v>
      </c>
    </row>
    <row r="12123" spans="1:4">
      <c r="A12123" s="462">
        <v>107209</v>
      </c>
      <c r="B12123" s="276" t="s">
        <v>12008</v>
      </c>
      <c r="C12123" s="462" t="s">
        <v>30</v>
      </c>
      <c r="D12123" s="463">
        <v>3050.01</v>
      </c>
    </row>
    <row r="12124" spans="1:4">
      <c r="A12124" s="462">
        <v>107210</v>
      </c>
      <c r="B12124" s="276" t="s">
        <v>12009</v>
      </c>
      <c r="C12124" s="462" t="s">
        <v>27</v>
      </c>
      <c r="D12124" s="463">
        <v>0</v>
      </c>
    </row>
    <row r="12125" spans="1:4">
      <c r="A12125" s="462">
        <v>107211</v>
      </c>
      <c r="B12125" s="276" t="s">
        <v>12010</v>
      </c>
      <c r="C12125" s="462" t="s">
        <v>30</v>
      </c>
      <c r="D12125" s="463">
        <v>3500</v>
      </c>
    </row>
    <row r="12126" spans="1:4">
      <c r="A12126" s="462">
        <v>107212</v>
      </c>
      <c r="B12126" s="276" t="s">
        <v>12011</v>
      </c>
      <c r="C12126" s="462" t="s">
        <v>27</v>
      </c>
      <c r="D12126" s="463">
        <v>750</v>
      </c>
    </row>
    <row r="12127" spans="1:4">
      <c r="A12127" s="462">
        <v>107213</v>
      </c>
      <c r="B12127" s="276" t="s">
        <v>12012</v>
      </c>
      <c r="C12127" s="462" t="s">
        <v>27</v>
      </c>
      <c r="D12127" s="463">
        <v>750</v>
      </c>
    </row>
    <row r="12128" spans="1:4">
      <c r="A12128" s="462">
        <v>107214</v>
      </c>
      <c r="B12128" s="276" t="s">
        <v>12013</v>
      </c>
      <c r="C12128" s="462" t="s">
        <v>27</v>
      </c>
      <c r="D12128" s="463">
        <v>2300</v>
      </c>
    </row>
    <row r="12129" spans="1:4">
      <c r="A12129" s="462">
        <v>107215</v>
      </c>
      <c r="B12129" s="276" t="s">
        <v>12014</v>
      </c>
      <c r="C12129" s="462" t="s">
        <v>27</v>
      </c>
      <c r="D12129" s="463">
        <v>0</v>
      </c>
    </row>
    <row r="12130" spans="1:4">
      <c r="A12130" s="462">
        <v>107216</v>
      </c>
      <c r="B12130" s="276" t="s">
        <v>12015</v>
      </c>
      <c r="C12130" s="462" t="s">
        <v>27</v>
      </c>
      <c r="D12130" s="463">
        <v>2700</v>
      </c>
    </row>
    <row r="12131" spans="1:4">
      <c r="A12131" s="462">
        <v>107217</v>
      </c>
      <c r="B12131" s="276" t="s">
        <v>12016</v>
      </c>
      <c r="C12131" s="462" t="s">
        <v>27</v>
      </c>
      <c r="D12131" s="463">
        <v>0</v>
      </c>
    </row>
    <row r="12132" spans="1:4">
      <c r="A12132" s="462">
        <v>107218</v>
      </c>
      <c r="B12132" s="276" t="s">
        <v>12017</v>
      </c>
      <c r="C12132" s="462" t="s">
        <v>27</v>
      </c>
      <c r="D12132" s="463">
        <v>0</v>
      </c>
    </row>
    <row r="12133" spans="1:4">
      <c r="A12133" s="462">
        <v>107219</v>
      </c>
      <c r="B12133" s="276" t="s">
        <v>12018</v>
      </c>
      <c r="C12133" s="462" t="s">
        <v>27</v>
      </c>
      <c r="D12133" s="463">
        <v>0</v>
      </c>
    </row>
    <row r="12134" spans="1:4">
      <c r="A12134" s="462">
        <v>107220</v>
      </c>
      <c r="B12134" s="276" t="s">
        <v>12019</v>
      </c>
      <c r="C12134" s="462" t="s">
        <v>27</v>
      </c>
      <c r="D12134" s="463">
        <v>0</v>
      </c>
    </row>
    <row r="12135" spans="1:4">
      <c r="A12135" s="462">
        <v>107221</v>
      </c>
      <c r="B12135" s="276" t="s">
        <v>12020</v>
      </c>
      <c r="C12135" s="462" t="s">
        <v>27</v>
      </c>
      <c r="D12135" s="463">
        <v>0</v>
      </c>
    </row>
    <row r="12136" spans="1:4">
      <c r="A12136" s="462">
        <v>107222</v>
      </c>
      <c r="B12136" s="276" t="s">
        <v>12021</v>
      </c>
      <c r="C12136" s="462" t="s">
        <v>27</v>
      </c>
      <c r="D12136" s="463">
        <v>2796.5</v>
      </c>
    </row>
    <row r="12137" spans="1:4">
      <c r="A12137" s="462">
        <v>107223</v>
      </c>
      <c r="B12137" s="276" t="s">
        <v>12022</v>
      </c>
      <c r="C12137" s="462" t="s">
        <v>27</v>
      </c>
      <c r="D12137" s="463">
        <v>0</v>
      </c>
    </row>
    <row r="12138" spans="1:4">
      <c r="A12138" s="462">
        <v>107224</v>
      </c>
      <c r="B12138" s="276" t="s">
        <v>12023</v>
      </c>
      <c r="C12138" s="462" t="s">
        <v>27</v>
      </c>
      <c r="D12138" s="463">
        <v>0</v>
      </c>
    </row>
    <row r="12139" spans="1:4">
      <c r="A12139" s="462">
        <v>107225</v>
      </c>
      <c r="B12139" s="276" t="s">
        <v>12024</v>
      </c>
      <c r="C12139" s="462" t="s">
        <v>27</v>
      </c>
      <c r="D12139" s="463">
        <v>0</v>
      </c>
    </row>
    <row r="12140" spans="1:4">
      <c r="A12140" s="462">
        <v>107226</v>
      </c>
      <c r="B12140" s="276" t="s">
        <v>12025</v>
      </c>
      <c r="C12140" s="462" t="s">
        <v>27</v>
      </c>
      <c r="D12140" s="463">
        <v>0</v>
      </c>
    </row>
    <row r="12141" spans="1:4">
      <c r="A12141" s="462">
        <v>107227</v>
      </c>
      <c r="B12141" s="276" t="s">
        <v>12026</v>
      </c>
      <c r="C12141" s="462" t="s">
        <v>27</v>
      </c>
      <c r="D12141" s="463">
        <v>0</v>
      </c>
    </row>
    <row r="12142" spans="1:4">
      <c r="A12142" s="462">
        <v>107228</v>
      </c>
      <c r="B12142" s="276" t="s">
        <v>12027</v>
      </c>
      <c r="C12142" s="462" t="s">
        <v>27</v>
      </c>
      <c r="D12142" s="463">
        <v>0</v>
      </c>
    </row>
    <row r="12143" spans="1:4">
      <c r="A12143" s="462">
        <v>107229</v>
      </c>
      <c r="B12143" s="276" t="s">
        <v>12028</v>
      </c>
      <c r="C12143" s="462" t="s">
        <v>27</v>
      </c>
      <c r="D12143" s="463">
        <v>0</v>
      </c>
    </row>
    <row r="12144" spans="1:4">
      <c r="A12144" s="462">
        <v>107230</v>
      </c>
      <c r="B12144" s="276" t="s">
        <v>12029</v>
      </c>
      <c r="C12144" s="462" t="s">
        <v>27</v>
      </c>
      <c r="D12144" s="463">
        <v>0</v>
      </c>
    </row>
    <row r="12145" spans="1:4">
      <c r="A12145" s="462">
        <v>107231</v>
      </c>
      <c r="B12145" s="276" t="s">
        <v>12030</v>
      </c>
      <c r="C12145" s="462" t="s">
        <v>27</v>
      </c>
      <c r="D12145" s="463">
        <v>0</v>
      </c>
    </row>
    <row r="12146" spans="1:4">
      <c r="A12146" s="462">
        <v>107232</v>
      </c>
      <c r="B12146" s="276" t="s">
        <v>12031</v>
      </c>
      <c r="C12146" s="462" t="s">
        <v>27</v>
      </c>
      <c r="D12146" s="463">
        <v>0</v>
      </c>
    </row>
    <row r="12147" spans="1:4">
      <c r="A12147" s="462">
        <v>107233</v>
      </c>
      <c r="B12147" s="276" t="s">
        <v>12032</v>
      </c>
      <c r="C12147" s="462" t="s">
        <v>27</v>
      </c>
      <c r="D12147" s="463">
        <v>0</v>
      </c>
    </row>
    <row r="12148" spans="1:4">
      <c r="A12148" s="462">
        <v>107234</v>
      </c>
      <c r="B12148" s="276" t="s">
        <v>12033</v>
      </c>
      <c r="C12148" s="462" t="s">
        <v>27</v>
      </c>
      <c r="D12148" s="463">
        <v>0</v>
      </c>
    </row>
    <row r="12149" spans="1:4">
      <c r="A12149" s="462">
        <v>107235</v>
      </c>
      <c r="B12149" s="276" t="s">
        <v>12034</v>
      </c>
      <c r="C12149" s="462" t="s">
        <v>27</v>
      </c>
      <c r="D12149" s="463">
        <v>0</v>
      </c>
    </row>
    <row r="12150" spans="1:4">
      <c r="A12150" s="462">
        <v>107236</v>
      </c>
      <c r="B12150" s="276" t="s">
        <v>12035</v>
      </c>
      <c r="C12150" s="462" t="s">
        <v>27</v>
      </c>
      <c r="D12150" s="463">
        <v>0</v>
      </c>
    </row>
    <row r="12151" spans="1:4">
      <c r="A12151" s="462">
        <v>107237</v>
      </c>
      <c r="B12151" s="276" t="s">
        <v>12036</v>
      </c>
      <c r="C12151" s="462" t="s">
        <v>32</v>
      </c>
      <c r="D12151" s="463">
        <v>2189.0100000000002</v>
      </c>
    </row>
    <row r="12152" spans="1:4">
      <c r="A12152" s="462">
        <v>107238</v>
      </c>
      <c r="B12152" s="276" t="s">
        <v>12037</v>
      </c>
      <c r="C12152" s="462" t="s">
        <v>44</v>
      </c>
      <c r="D12152" s="463">
        <v>0</v>
      </c>
    </row>
    <row r="12153" spans="1:4">
      <c r="A12153" s="462">
        <v>107239</v>
      </c>
      <c r="B12153" s="276" t="s">
        <v>12038</v>
      </c>
      <c r="C12153" s="462" t="s">
        <v>44</v>
      </c>
      <c r="D12153" s="463">
        <v>0</v>
      </c>
    </row>
    <row r="12154" spans="1:4">
      <c r="A12154" s="462">
        <v>107240</v>
      </c>
      <c r="B12154" s="276" t="s">
        <v>12039</v>
      </c>
      <c r="C12154" s="462" t="s">
        <v>44</v>
      </c>
      <c r="D12154" s="463">
        <v>192669</v>
      </c>
    </row>
    <row r="12155" spans="1:4">
      <c r="A12155" s="462">
        <v>107241</v>
      </c>
      <c r="B12155" s="276" t="s">
        <v>12040</v>
      </c>
      <c r="C12155" s="462" t="s">
        <v>44</v>
      </c>
      <c r="D12155" s="463">
        <v>0</v>
      </c>
    </row>
    <row r="12156" spans="1:4">
      <c r="A12156" s="462">
        <v>107242</v>
      </c>
      <c r="B12156" s="276" t="s">
        <v>12041</v>
      </c>
      <c r="C12156" s="462" t="s">
        <v>27</v>
      </c>
      <c r="D12156" s="463">
        <v>0</v>
      </c>
    </row>
    <row r="12157" spans="1:4">
      <c r="A12157" s="462">
        <v>107243</v>
      </c>
      <c r="B12157" s="276" t="s">
        <v>12042</v>
      </c>
      <c r="C12157" s="462" t="s">
        <v>27</v>
      </c>
      <c r="D12157" s="463">
        <v>0</v>
      </c>
    </row>
    <row r="12158" spans="1:4">
      <c r="A12158" s="462">
        <v>107244</v>
      </c>
      <c r="B12158" s="276" t="s">
        <v>12043</v>
      </c>
      <c r="C12158" s="462" t="s">
        <v>27</v>
      </c>
      <c r="D12158" s="463">
        <v>0</v>
      </c>
    </row>
    <row r="12159" spans="1:4">
      <c r="A12159" s="462">
        <v>107245</v>
      </c>
      <c r="B12159" s="276" t="s">
        <v>12044</v>
      </c>
      <c r="C12159" s="462" t="s">
        <v>27</v>
      </c>
      <c r="D12159" s="463">
        <v>0</v>
      </c>
    </row>
    <row r="12160" spans="1:4">
      <c r="A12160" s="462">
        <v>107246</v>
      </c>
      <c r="B12160" s="276" t="s">
        <v>12045</v>
      </c>
      <c r="C12160" s="462" t="s">
        <v>27</v>
      </c>
      <c r="D12160" s="463">
        <v>0</v>
      </c>
    </row>
    <row r="12161" spans="1:4">
      <c r="A12161" s="462">
        <v>107247</v>
      </c>
      <c r="B12161" s="276" t="s">
        <v>12046</v>
      </c>
      <c r="C12161" s="462" t="s">
        <v>27</v>
      </c>
      <c r="D12161" s="463">
        <v>0</v>
      </c>
    </row>
    <row r="12162" spans="1:4">
      <c r="A12162" s="462">
        <v>107248</v>
      </c>
      <c r="B12162" s="276" t="s">
        <v>12047</v>
      </c>
      <c r="C12162" s="462" t="s">
        <v>27</v>
      </c>
      <c r="D12162" s="463">
        <v>0</v>
      </c>
    </row>
    <row r="12163" spans="1:4">
      <c r="A12163" s="462">
        <v>107249</v>
      </c>
      <c r="B12163" s="276" t="s">
        <v>12048</v>
      </c>
      <c r="C12163" s="462" t="s">
        <v>27</v>
      </c>
      <c r="D12163" s="463">
        <v>1119432</v>
      </c>
    </row>
    <row r="12164" spans="1:4">
      <c r="A12164" s="462">
        <v>107250</v>
      </c>
      <c r="B12164" s="276" t="s">
        <v>12049</v>
      </c>
      <c r="C12164" s="462" t="s">
        <v>27</v>
      </c>
      <c r="D12164" s="463">
        <v>0</v>
      </c>
    </row>
    <row r="12165" spans="1:4">
      <c r="A12165" s="462">
        <v>107251</v>
      </c>
      <c r="B12165" s="276" t="s">
        <v>12050</v>
      </c>
      <c r="C12165" s="462" t="s">
        <v>27</v>
      </c>
      <c r="D12165" s="463">
        <v>0</v>
      </c>
    </row>
    <row r="12166" spans="1:4">
      <c r="A12166" s="462">
        <v>107252</v>
      </c>
      <c r="B12166" s="276" t="s">
        <v>12051</v>
      </c>
      <c r="C12166" s="462" t="s">
        <v>27</v>
      </c>
      <c r="D12166" s="463">
        <v>0</v>
      </c>
    </row>
    <row r="12167" spans="1:4">
      <c r="A12167" s="462">
        <v>107253</v>
      </c>
      <c r="B12167" s="276" t="s">
        <v>12052</v>
      </c>
      <c r="C12167" s="462" t="s">
        <v>27</v>
      </c>
      <c r="D12167" s="463">
        <v>0</v>
      </c>
    </row>
    <row r="12168" spans="1:4">
      <c r="A12168" s="462">
        <v>107254</v>
      </c>
      <c r="B12168" s="276" t="s">
        <v>12053</v>
      </c>
      <c r="C12168" s="462" t="s">
        <v>27</v>
      </c>
      <c r="D12168" s="463">
        <v>235025</v>
      </c>
    </row>
    <row r="12169" spans="1:4">
      <c r="A12169" s="462">
        <v>107255</v>
      </c>
      <c r="B12169" s="276" t="s">
        <v>12054</v>
      </c>
      <c r="C12169" s="462" t="s">
        <v>27</v>
      </c>
      <c r="D12169" s="463">
        <v>0</v>
      </c>
    </row>
    <row r="12170" spans="1:4">
      <c r="A12170" s="462">
        <v>107256</v>
      </c>
      <c r="B12170" s="276" t="s">
        <v>12055</v>
      </c>
      <c r="C12170" s="462" t="s">
        <v>27</v>
      </c>
      <c r="D12170" s="463">
        <v>0</v>
      </c>
    </row>
    <row r="12171" spans="1:4">
      <c r="A12171" s="462">
        <v>107257</v>
      </c>
      <c r="B12171" s="276" t="s">
        <v>12056</v>
      </c>
      <c r="C12171" s="462" t="s">
        <v>27</v>
      </c>
      <c r="D12171" s="463">
        <v>0</v>
      </c>
    </row>
    <row r="12172" spans="1:4">
      <c r="A12172" s="462">
        <v>107258</v>
      </c>
      <c r="B12172" s="276" t="s">
        <v>12057</v>
      </c>
      <c r="C12172" s="462" t="s">
        <v>44</v>
      </c>
      <c r="D12172" s="463">
        <v>25133</v>
      </c>
    </row>
    <row r="12173" spans="1:4">
      <c r="A12173" s="462">
        <v>107259</v>
      </c>
      <c r="B12173" s="276" t="s">
        <v>12058</v>
      </c>
      <c r="C12173" s="462" t="s">
        <v>27</v>
      </c>
      <c r="D12173" s="463">
        <v>0</v>
      </c>
    </row>
    <row r="12174" spans="1:4">
      <c r="A12174" s="462">
        <v>107260</v>
      </c>
      <c r="B12174" s="276" t="s">
        <v>12059</v>
      </c>
      <c r="C12174" s="462" t="s">
        <v>27</v>
      </c>
      <c r="D12174" s="463">
        <v>0</v>
      </c>
    </row>
    <row r="12175" spans="1:4">
      <c r="A12175" s="462">
        <v>107261</v>
      </c>
      <c r="B12175" s="276" t="s">
        <v>12060</v>
      </c>
      <c r="C12175" s="462" t="s">
        <v>27</v>
      </c>
      <c r="D12175" s="463">
        <v>0</v>
      </c>
    </row>
    <row r="12176" spans="1:4">
      <c r="A12176" s="462">
        <v>107262</v>
      </c>
      <c r="B12176" s="276" t="s">
        <v>12061</v>
      </c>
      <c r="C12176" s="462" t="s">
        <v>27</v>
      </c>
      <c r="D12176" s="463">
        <v>0</v>
      </c>
    </row>
    <row r="12177" spans="1:4">
      <c r="A12177" s="462">
        <v>107263</v>
      </c>
      <c r="B12177" s="276" t="s">
        <v>12062</v>
      </c>
      <c r="C12177" s="462" t="s">
        <v>30</v>
      </c>
      <c r="D12177" s="463">
        <v>0</v>
      </c>
    </row>
    <row r="12178" spans="1:4">
      <c r="A12178" s="462">
        <v>107264</v>
      </c>
      <c r="B12178" s="276" t="s">
        <v>12063</v>
      </c>
      <c r="C12178" s="462" t="s">
        <v>27</v>
      </c>
      <c r="D12178" s="463">
        <v>52476085</v>
      </c>
    </row>
    <row r="12179" spans="1:4">
      <c r="A12179" s="462">
        <v>107265</v>
      </c>
      <c r="B12179" s="276" t="s">
        <v>12064</v>
      </c>
      <c r="C12179" s="462" t="s">
        <v>27</v>
      </c>
      <c r="D12179" s="463">
        <v>0</v>
      </c>
    </row>
    <row r="12180" spans="1:4">
      <c r="A12180" s="462">
        <v>107266</v>
      </c>
      <c r="B12180" s="276" t="s">
        <v>12065</v>
      </c>
      <c r="C12180" s="462" t="s">
        <v>27</v>
      </c>
      <c r="D12180" s="463">
        <v>0</v>
      </c>
    </row>
    <row r="12181" spans="1:4">
      <c r="A12181" s="462">
        <v>107267</v>
      </c>
      <c r="B12181" s="276" t="s">
        <v>12066</v>
      </c>
      <c r="C12181" s="462" t="s">
        <v>27</v>
      </c>
      <c r="D12181" s="463">
        <v>0</v>
      </c>
    </row>
    <row r="12182" spans="1:4">
      <c r="A12182" s="462">
        <v>107268</v>
      </c>
      <c r="B12182" s="276" t="s">
        <v>12067</v>
      </c>
      <c r="C12182" s="462" t="s">
        <v>27</v>
      </c>
      <c r="D12182" s="463">
        <v>1576</v>
      </c>
    </row>
    <row r="12183" spans="1:4">
      <c r="A12183" s="462">
        <v>107269</v>
      </c>
      <c r="B12183" s="276" t="s">
        <v>12068</v>
      </c>
      <c r="C12183" s="462" t="s">
        <v>27</v>
      </c>
      <c r="D12183" s="463">
        <v>409343.01</v>
      </c>
    </row>
    <row r="12184" spans="1:4">
      <c r="A12184" s="462">
        <v>107270</v>
      </c>
      <c r="B12184" s="276" t="s">
        <v>12069</v>
      </c>
      <c r="C12184" s="462" t="s">
        <v>27</v>
      </c>
      <c r="D12184" s="463">
        <v>0</v>
      </c>
    </row>
    <row r="12185" spans="1:4">
      <c r="A12185" s="462">
        <v>107271</v>
      </c>
      <c r="B12185" s="276" t="s">
        <v>12070</v>
      </c>
      <c r="C12185" s="462" t="s">
        <v>27</v>
      </c>
      <c r="D12185" s="463">
        <v>4493</v>
      </c>
    </row>
    <row r="12186" spans="1:4">
      <c r="A12186" s="462">
        <v>107272</v>
      </c>
      <c r="B12186" s="276" t="s">
        <v>12071</v>
      </c>
      <c r="C12186" s="462" t="s">
        <v>27</v>
      </c>
      <c r="D12186" s="463">
        <v>3569</v>
      </c>
    </row>
    <row r="12187" spans="1:4">
      <c r="A12187" s="462">
        <v>107273</v>
      </c>
      <c r="B12187" s="276" t="s">
        <v>12072</v>
      </c>
      <c r="C12187" s="462" t="s">
        <v>27</v>
      </c>
      <c r="D12187" s="463">
        <v>3332</v>
      </c>
    </row>
    <row r="12188" spans="1:4">
      <c r="A12188" s="462">
        <v>107274</v>
      </c>
      <c r="B12188" s="276" t="s">
        <v>12073</v>
      </c>
      <c r="C12188" s="462" t="s">
        <v>27</v>
      </c>
      <c r="D12188" s="463">
        <v>0</v>
      </c>
    </row>
    <row r="12189" spans="1:4">
      <c r="A12189" s="462">
        <v>107275</v>
      </c>
      <c r="B12189" s="276" t="s">
        <v>12074</v>
      </c>
      <c r="C12189" s="462" t="s">
        <v>27</v>
      </c>
      <c r="D12189" s="463">
        <v>0</v>
      </c>
    </row>
    <row r="12190" spans="1:4">
      <c r="A12190" s="462">
        <v>107276</v>
      </c>
      <c r="B12190" s="276" t="s">
        <v>12075</v>
      </c>
      <c r="C12190" s="462" t="s">
        <v>27</v>
      </c>
      <c r="D12190" s="463">
        <v>0</v>
      </c>
    </row>
    <row r="12191" spans="1:4">
      <c r="A12191" s="462">
        <v>107277</v>
      </c>
      <c r="B12191" s="276" t="s">
        <v>12076</v>
      </c>
      <c r="C12191" s="462" t="s">
        <v>27</v>
      </c>
      <c r="D12191" s="463">
        <v>0</v>
      </c>
    </row>
    <row r="12192" spans="1:4">
      <c r="A12192" s="462">
        <v>107278</v>
      </c>
      <c r="B12192" s="276" t="s">
        <v>12077</v>
      </c>
      <c r="C12192" s="462" t="s">
        <v>27</v>
      </c>
      <c r="D12192" s="463">
        <v>0</v>
      </c>
    </row>
    <row r="12193" spans="1:4">
      <c r="A12193" s="462">
        <v>107279</v>
      </c>
      <c r="B12193" s="276" t="s">
        <v>12078</v>
      </c>
      <c r="C12193" s="462" t="s">
        <v>27</v>
      </c>
      <c r="D12193" s="463">
        <v>0</v>
      </c>
    </row>
    <row r="12194" spans="1:4">
      <c r="A12194" s="462">
        <v>107280</v>
      </c>
      <c r="B12194" s="276" t="s">
        <v>12079</v>
      </c>
      <c r="C12194" s="462" t="s">
        <v>27</v>
      </c>
      <c r="D12194" s="463">
        <v>0</v>
      </c>
    </row>
    <row r="12195" spans="1:4">
      <c r="A12195" s="462">
        <v>107281</v>
      </c>
      <c r="B12195" s="276" t="s">
        <v>12080</v>
      </c>
      <c r="C12195" s="462" t="s">
        <v>27</v>
      </c>
      <c r="D12195" s="463">
        <v>0</v>
      </c>
    </row>
    <row r="12196" spans="1:4">
      <c r="A12196" s="462">
        <v>107282</v>
      </c>
      <c r="B12196" s="276" t="s">
        <v>12081</v>
      </c>
      <c r="C12196" s="462" t="s">
        <v>27</v>
      </c>
      <c r="D12196" s="463">
        <v>0</v>
      </c>
    </row>
    <row r="12197" spans="1:4">
      <c r="A12197" s="462">
        <v>107283</v>
      </c>
      <c r="B12197" s="276" t="s">
        <v>12082</v>
      </c>
      <c r="C12197" s="462" t="s">
        <v>27</v>
      </c>
      <c r="D12197" s="463">
        <v>0</v>
      </c>
    </row>
    <row r="12198" spans="1:4">
      <c r="A12198" s="462">
        <v>107284</v>
      </c>
      <c r="B12198" s="276" t="s">
        <v>12083</v>
      </c>
      <c r="C12198" s="462" t="s">
        <v>27</v>
      </c>
      <c r="D12198" s="463">
        <v>0</v>
      </c>
    </row>
    <row r="12199" spans="1:4">
      <c r="A12199" s="462">
        <v>107285</v>
      </c>
      <c r="B12199" s="276" t="s">
        <v>12084</v>
      </c>
      <c r="C12199" s="462" t="s">
        <v>27</v>
      </c>
      <c r="D12199" s="463">
        <v>0</v>
      </c>
    </row>
    <row r="12200" spans="1:4">
      <c r="A12200" s="462">
        <v>107286</v>
      </c>
      <c r="B12200" s="276" t="s">
        <v>12085</v>
      </c>
      <c r="C12200" s="462" t="s">
        <v>27</v>
      </c>
      <c r="D12200" s="463">
        <v>0</v>
      </c>
    </row>
    <row r="12201" spans="1:4">
      <c r="A12201" s="462">
        <v>107287</v>
      </c>
      <c r="B12201" s="276" t="s">
        <v>12086</v>
      </c>
      <c r="C12201" s="462" t="s">
        <v>27</v>
      </c>
      <c r="D12201" s="463">
        <v>0</v>
      </c>
    </row>
    <row r="12202" spans="1:4">
      <c r="A12202" s="462">
        <v>107288</v>
      </c>
      <c r="B12202" s="276" t="s">
        <v>12087</v>
      </c>
      <c r="C12202" s="462" t="s">
        <v>27</v>
      </c>
      <c r="D12202" s="463">
        <v>0</v>
      </c>
    </row>
    <row r="12203" spans="1:4">
      <c r="A12203" s="462">
        <v>107289</v>
      </c>
      <c r="B12203" s="276" t="s">
        <v>12088</v>
      </c>
      <c r="C12203" s="462" t="s">
        <v>27</v>
      </c>
      <c r="D12203" s="463">
        <v>0</v>
      </c>
    </row>
    <row r="12204" spans="1:4">
      <c r="A12204" s="462">
        <v>107290</v>
      </c>
      <c r="B12204" s="276" t="s">
        <v>12089</v>
      </c>
      <c r="C12204" s="462" t="s">
        <v>27</v>
      </c>
      <c r="D12204" s="463">
        <v>0</v>
      </c>
    </row>
    <row r="12205" spans="1:4">
      <c r="A12205" s="462">
        <v>107291</v>
      </c>
      <c r="B12205" s="276" t="s">
        <v>12090</v>
      </c>
      <c r="C12205" s="462" t="s">
        <v>27</v>
      </c>
      <c r="D12205" s="463">
        <v>0</v>
      </c>
    </row>
    <row r="12206" spans="1:4">
      <c r="A12206" s="462">
        <v>107292</v>
      </c>
      <c r="B12206" s="276" t="s">
        <v>12091</v>
      </c>
      <c r="C12206" s="462" t="s">
        <v>27</v>
      </c>
      <c r="D12206" s="463">
        <v>0</v>
      </c>
    </row>
    <row r="12207" spans="1:4">
      <c r="A12207" s="462">
        <v>107293</v>
      </c>
      <c r="B12207" s="276" t="s">
        <v>12092</v>
      </c>
      <c r="C12207" s="462" t="s">
        <v>27</v>
      </c>
      <c r="D12207" s="463">
        <v>0</v>
      </c>
    </row>
    <row r="12208" spans="1:4">
      <c r="A12208" s="462">
        <v>107294</v>
      </c>
      <c r="B12208" s="276" t="s">
        <v>12093</v>
      </c>
      <c r="C12208" s="462" t="s">
        <v>27</v>
      </c>
      <c r="D12208" s="463">
        <v>0</v>
      </c>
    </row>
    <row r="12209" spans="1:4">
      <c r="A12209" s="462">
        <v>107295</v>
      </c>
      <c r="B12209" s="276" t="s">
        <v>12094</v>
      </c>
      <c r="C12209" s="462" t="s">
        <v>27</v>
      </c>
      <c r="D12209" s="463">
        <v>0</v>
      </c>
    </row>
    <row r="12210" spans="1:4">
      <c r="A12210" s="462">
        <v>107296</v>
      </c>
      <c r="B12210" s="276" t="s">
        <v>12095</v>
      </c>
      <c r="C12210" s="462" t="s">
        <v>27</v>
      </c>
      <c r="D12210" s="463">
        <v>0</v>
      </c>
    </row>
    <row r="12211" spans="1:4">
      <c r="A12211" s="462">
        <v>107297</v>
      </c>
      <c r="B12211" s="276" t="s">
        <v>12096</v>
      </c>
      <c r="C12211" s="462" t="s">
        <v>27</v>
      </c>
      <c r="D12211" s="463">
        <v>0</v>
      </c>
    </row>
    <row r="12212" spans="1:4">
      <c r="A12212" s="462">
        <v>107298</v>
      </c>
      <c r="B12212" s="276" t="s">
        <v>12097</v>
      </c>
      <c r="C12212" s="462" t="s">
        <v>27</v>
      </c>
      <c r="D12212" s="463">
        <v>0</v>
      </c>
    </row>
    <row r="12213" spans="1:4">
      <c r="A12213" s="462">
        <v>107299</v>
      </c>
      <c r="B12213" s="276" t="s">
        <v>12098</v>
      </c>
      <c r="C12213" s="462" t="s">
        <v>27</v>
      </c>
      <c r="D12213" s="463">
        <v>0</v>
      </c>
    </row>
    <row r="12214" spans="1:4">
      <c r="A12214" s="462">
        <v>107300</v>
      </c>
      <c r="B12214" s="276" t="s">
        <v>12099</v>
      </c>
      <c r="C12214" s="462" t="s">
        <v>44</v>
      </c>
      <c r="D12214" s="463">
        <v>0</v>
      </c>
    </row>
    <row r="12215" spans="1:4">
      <c r="A12215" s="462">
        <v>107301</v>
      </c>
      <c r="B12215" s="276" t="s">
        <v>12100</v>
      </c>
      <c r="C12215" s="462" t="s">
        <v>27</v>
      </c>
      <c r="D12215" s="463">
        <v>0</v>
      </c>
    </row>
    <row r="12216" spans="1:4">
      <c r="A12216" s="462">
        <v>107302</v>
      </c>
      <c r="B12216" s="276" t="s">
        <v>12101</v>
      </c>
      <c r="C12216" s="462" t="s">
        <v>27</v>
      </c>
      <c r="D12216" s="463">
        <v>0</v>
      </c>
    </row>
    <row r="12217" spans="1:4">
      <c r="A12217" s="462">
        <v>107304</v>
      </c>
      <c r="B12217" s="276" t="s">
        <v>12102</v>
      </c>
      <c r="C12217" s="462" t="s">
        <v>30</v>
      </c>
      <c r="D12217" s="463">
        <v>0</v>
      </c>
    </row>
    <row r="12218" spans="1:4">
      <c r="A12218" s="462">
        <v>107305</v>
      </c>
      <c r="B12218" s="276" t="s">
        <v>12103</v>
      </c>
      <c r="C12218" s="462" t="s">
        <v>44</v>
      </c>
      <c r="D12218" s="463">
        <v>0</v>
      </c>
    </row>
    <row r="12219" spans="1:4">
      <c r="A12219" s="462">
        <v>107306</v>
      </c>
      <c r="B12219" s="276" t="s">
        <v>12104</v>
      </c>
      <c r="C12219" s="462" t="s">
        <v>44</v>
      </c>
      <c r="D12219" s="463">
        <v>0</v>
      </c>
    </row>
    <row r="12220" spans="1:4">
      <c r="A12220" s="462">
        <v>107307</v>
      </c>
      <c r="B12220" s="276" t="s">
        <v>12105</v>
      </c>
      <c r="C12220" s="462" t="s">
        <v>44</v>
      </c>
      <c r="D12220" s="463">
        <v>0</v>
      </c>
    </row>
    <row r="12221" spans="1:4">
      <c r="A12221" s="462">
        <v>107308</v>
      </c>
      <c r="B12221" s="276" t="s">
        <v>12106</v>
      </c>
      <c r="C12221" s="462" t="s">
        <v>27</v>
      </c>
      <c r="D12221" s="463">
        <v>0</v>
      </c>
    </row>
    <row r="12222" spans="1:4">
      <c r="A12222" s="462">
        <v>107309</v>
      </c>
      <c r="B12222" s="276" t="s">
        <v>12107</v>
      </c>
      <c r="C12222" s="462" t="s">
        <v>27</v>
      </c>
      <c r="D12222" s="463">
        <v>0</v>
      </c>
    </row>
    <row r="12223" spans="1:4">
      <c r="A12223" s="462">
        <v>107310</v>
      </c>
      <c r="B12223" s="276" t="s">
        <v>12108</v>
      </c>
      <c r="C12223" s="462" t="s">
        <v>27</v>
      </c>
      <c r="D12223" s="463">
        <v>0</v>
      </c>
    </row>
    <row r="12224" spans="1:4">
      <c r="A12224" s="462">
        <v>107311</v>
      </c>
      <c r="B12224" s="276" t="s">
        <v>12109</v>
      </c>
      <c r="C12224" s="462" t="s">
        <v>27</v>
      </c>
      <c r="D12224" s="463">
        <v>0</v>
      </c>
    </row>
    <row r="12225" spans="1:4">
      <c r="A12225" s="462">
        <v>107312</v>
      </c>
      <c r="B12225" s="276" t="s">
        <v>12110</v>
      </c>
      <c r="C12225" s="462" t="s">
        <v>27</v>
      </c>
      <c r="D12225" s="463">
        <v>1909426</v>
      </c>
    </row>
    <row r="12226" spans="1:4">
      <c r="A12226" s="462">
        <v>107313</v>
      </c>
      <c r="B12226" s="276" t="s">
        <v>12111</v>
      </c>
      <c r="C12226" s="462" t="s">
        <v>27</v>
      </c>
      <c r="D12226" s="463">
        <v>0</v>
      </c>
    </row>
    <row r="12227" spans="1:4">
      <c r="A12227" s="462">
        <v>107314</v>
      </c>
      <c r="B12227" s="276" t="s">
        <v>12112</v>
      </c>
      <c r="C12227" s="462" t="s">
        <v>27</v>
      </c>
      <c r="D12227" s="463">
        <v>0</v>
      </c>
    </row>
    <row r="12228" spans="1:4">
      <c r="A12228" s="462">
        <v>107315</v>
      </c>
      <c r="B12228" s="276" t="s">
        <v>12113</v>
      </c>
      <c r="C12228" s="462" t="s">
        <v>27</v>
      </c>
      <c r="D12228" s="463">
        <v>3528347</v>
      </c>
    </row>
    <row r="12229" spans="1:4">
      <c r="A12229" s="462">
        <v>107316</v>
      </c>
      <c r="B12229" s="276" t="s">
        <v>12114</v>
      </c>
      <c r="C12229" s="462" t="s">
        <v>27</v>
      </c>
      <c r="D12229" s="463">
        <v>2890510</v>
      </c>
    </row>
    <row r="12230" spans="1:4">
      <c r="A12230" s="462">
        <v>107317</v>
      </c>
      <c r="B12230" s="276" t="s">
        <v>12115</v>
      </c>
      <c r="C12230" s="462" t="s">
        <v>27</v>
      </c>
      <c r="D12230" s="463">
        <v>0</v>
      </c>
    </row>
    <row r="12231" spans="1:4">
      <c r="A12231" s="462">
        <v>107318</v>
      </c>
      <c r="B12231" s="276" t="s">
        <v>12116</v>
      </c>
      <c r="C12231" s="462" t="s">
        <v>27</v>
      </c>
      <c r="D12231" s="463">
        <v>0</v>
      </c>
    </row>
    <row r="12232" spans="1:4">
      <c r="A12232" s="462">
        <v>107319</v>
      </c>
      <c r="B12232" s="276" t="s">
        <v>12037</v>
      </c>
      <c r="C12232" s="462" t="s">
        <v>44</v>
      </c>
      <c r="D12232" s="463">
        <v>0</v>
      </c>
    </row>
    <row r="12233" spans="1:4">
      <c r="A12233" s="462">
        <v>107320</v>
      </c>
      <c r="B12233" s="276" t="s">
        <v>12117</v>
      </c>
      <c r="C12233" s="462" t="s">
        <v>27</v>
      </c>
      <c r="D12233" s="463">
        <v>0</v>
      </c>
    </row>
    <row r="12234" spans="1:4">
      <c r="A12234" s="462">
        <v>107321</v>
      </c>
      <c r="B12234" s="276" t="s">
        <v>12118</v>
      </c>
      <c r="C12234" s="462" t="s">
        <v>27</v>
      </c>
      <c r="D12234" s="463">
        <v>0</v>
      </c>
    </row>
    <row r="12235" spans="1:4">
      <c r="A12235" s="462">
        <v>107322</v>
      </c>
      <c r="B12235" s="276" t="s">
        <v>12119</v>
      </c>
      <c r="C12235" s="462" t="s">
        <v>30</v>
      </c>
      <c r="D12235" s="463">
        <v>2215.9899999999998</v>
      </c>
    </row>
    <row r="12236" spans="1:4">
      <c r="A12236" s="462">
        <v>107323</v>
      </c>
      <c r="B12236" s="276" t="s">
        <v>12120</v>
      </c>
      <c r="C12236" s="462" t="s">
        <v>27</v>
      </c>
      <c r="D12236" s="463">
        <v>0</v>
      </c>
    </row>
    <row r="12237" spans="1:4">
      <c r="A12237" s="462">
        <v>107324</v>
      </c>
      <c r="B12237" s="276" t="s">
        <v>12121</v>
      </c>
      <c r="C12237" s="462" t="s">
        <v>27</v>
      </c>
      <c r="D12237" s="463">
        <v>0</v>
      </c>
    </row>
    <row r="12238" spans="1:4">
      <c r="A12238" s="462">
        <v>107325</v>
      </c>
      <c r="B12238" s="276" t="s">
        <v>12122</v>
      </c>
      <c r="C12238" s="462" t="s">
        <v>27</v>
      </c>
      <c r="D12238" s="463">
        <v>0</v>
      </c>
    </row>
    <row r="12239" spans="1:4">
      <c r="A12239" s="462">
        <v>107326</v>
      </c>
      <c r="B12239" s="276" t="s">
        <v>12123</v>
      </c>
      <c r="C12239" s="462" t="s">
        <v>27</v>
      </c>
      <c r="D12239" s="463">
        <v>0</v>
      </c>
    </row>
    <row r="12240" spans="1:4">
      <c r="A12240" s="462">
        <v>107328</v>
      </c>
      <c r="B12240" s="276" t="s">
        <v>12124</v>
      </c>
      <c r="C12240" s="462" t="s">
        <v>44</v>
      </c>
      <c r="D12240" s="463">
        <v>186830</v>
      </c>
    </row>
    <row r="12241" spans="1:4">
      <c r="A12241" s="462">
        <v>107329</v>
      </c>
      <c r="B12241" s="276" t="s">
        <v>12125</v>
      </c>
      <c r="C12241" s="462" t="s">
        <v>27</v>
      </c>
      <c r="D12241" s="463">
        <v>0</v>
      </c>
    </row>
    <row r="12242" spans="1:4">
      <c r="A12242" s="462">
        <v>107330</v>
      </c>
      <c r="B12242" s="276" t="s">
        <v>12126</v>
      </c>
      <c r="C12242" s="462" t="s">
        <v>27</v>
      </c>
      <c r="D12242" s="463">
        <v>0</v>
      </c>
    </row>
    <row r="12243" spans="1:4">
      <c r="A12243" s="462">
        <v>107331</v>
      </c>
      <c r="B12243" s="276" t="s">
        <v>12127</v>
      </c>
      <c r="C12243" s="462" t="s">
        <v>27</v>
      </c>
      <c r="D12243" s="463">
        <v>0</v>
      </c>
    </row>
    <row r="12244" spans="1:4">
      <c r="A12244" s="462">
        <v>107332</v>
      </c>
      <c r="B12244" s="276" t="s">
        <v>12128</v>
      </c>
      <c r="C12244" s="462" t="s">
        <v>27</v>
      </c>
      <c r="D12244" s="463">
        <v>0</v>
      </c>
    </row>
    <row r="12245" spans="1:4">
      <c r="A12245" s="462">
        <v>107333</v>
      </c>
      <c r="B12245" s="276" t="s">
        <v>12129</v>
      </c>
      <c r="C12245" s="462" t="s">
        <v>27</v>
      </c>
      <c r="D12245" s="463">
        <v>1517131</v>
      </c>
    </row>
    <row r="12246" spans="1:4">
      <c r="A12246" s="462">
        <v>107334</v>
      </c>
      <c r="B12246" s="276" t="s">
        <v>12130</v>
      </c>
      <c r="C12246" s="462" t="s">
        <v>27</v>
      </c>
      <c r="D12246" s="463">
        <v>1500000</v>
      </c>
    </row>
    <row r="12247" spans="1:4">
      <c r="A12247" s="462">
        <v>107335</v>
      </c>
      <c r="B12247" s="276" t="s">
        <v>12131</v>
      </c>
      <c r="C12247" s="462" t="s">
        <v>27</v>
      </c>
      <c r="D12247" s="463">
        <v>0</v>
      </c>
    </row>
    <row r="12248" spans="1:4">
      <c r="A12248" s="462">
        <v>107336</v>
      </c>
      <c r="B12248" s="276" t="s">
        <v>12132</v>
      </c>
      <c r="C12248" s="462" t="s">
        <v>32</v>
      </c>
      <c r="D12248" s="463">
        <v>0</v>
      </c>
    </row>
    <row r="12249" spans="1:4">
      <c r="A12249" s="462">
        <v>107337</v>
      </c>
      <c r="B12249" s="276" t="s">
        <v>12133</v>
      </c>
      <c r="C12249" s="462" t="s">
        <v>27</v>
      </c>
      <c r="D12249" s="463">
        <v>0</v>
      </c>
    </row>
    <row r="12250" spans="1:4">
      <c r="A12250" s="462">
        <v>107339</v>
      </c>
      <c r="B12250" s="276" t="s">
        <v>12134</v>
      </c>
      <c r="C12250" s="462" t="s">
        <v>44</v>
      </c>
      <c r="D12250" s="463">
        <v>0</v>
      </c>
    </row>
    <row r="12251" spans="1:4">
      <c r="A12251" s="462">
        <v>107340</v>
      </c>
      <c r="B12251" s="276" t="s">
        <v>12135</v>
      </c>
      <c r="C12251" s="462" t="s">
        <v>27</v>
      </c>
      <c r="D12251" s="463">
        <v>0</v>
      </c>
    </row>
    <row r="12252" spans="1:4">
      <c r="A12252" s="462">
        <v>107341</v>
      </c>
      <c r="B12252" s="276" t="s">
        <v>12136</v>
      </c>
      <c r="C12252" s="462" t="s">
        <v>27</v>
      </c>
      <c r="D12252" s="463">
        <v>0</v>
      </c>
    </row>
    <row r="12253" spans="1:4">
      <c r="A12253" s="462">
        <v>107342</v>
      </c>
      <c r="B12253" s="276" t="s">
        <v>12137</v>
      </c>
      <c r="C12253" s="462" t="s">
        <v>27</v>
      </c>
      <c r="D12253" s="463">
        <v>0</v>
      </c>
    </row>
    <row r="12254" spans="1:4">
      <c r="A12254" s="462">
        <v>107343</v>
      </c>
      <c r="B12254" s="276" t="s">
        <v>12138</v>
      </c>
      <c r="C12254" s="462" t="s">
        <v>27</v>
      </c>
      <c r="D12254" s="463">
        <v>0</v>
      </c>
    </row>
    <row r="12255" spans="1:4">
      <c r="A12255" s="462">
        <v>107344</v>
      </c>
      <c r="B12255" s="276" t="s">
        <v>12139</v>
      </c>
      <c r="C12255" s="462" t="s">
        <v>27</v>
      </c>
      <c r="D12255" s="463">
        <v>0</v>
      </c>
    </row>
    <row r="12256" spans="1:4">
      <c r="A12256" s="462">
        <v>107345</v>
      </c>
      <c r="B12256" s="276" t="s">
        <v>12140</v>
      </c>
      <c r="C12256" s="462" t="s">
        <v>27</v>
      </c>
      <c r="D12256" s="463">
        <v>0</v>
      </c>
    </row>
    <row r="12257" spans="1:4">
      <c r="A12257" s="462">
        <v>107346</v>
      </c>
      <c r="B12257" s="276" t="s">
        <v>12141</v>
      </c>
      <c r="C12257" s="462" t="s">
        <v>27</v>
      </c>
      <c r="D12257" s="463">
        <v>162318</v>
      </c>
    </row>
    <row r="12258" spans="1:4">
      <c r="A12258" s="462">
        <v>107347</v>
      </c>
      <c r="B12258" s="276" t="s">
        <v>12142</v>
      </c>
      <c r="C12258" s="462" t="s">
        <v>27</v>
      </c>
      <c r="D12258" s="463">
        <v>0</v>
      </c>
    </row>
    <row r="12259" spans="1:4">
      <c r="A12259" s="462">
        <v>107349</v>
      </c>
      <c r="B12259" s="276" t="s">
        <v>12143</v>
      </c>
      <c r="C12259" s="462" t="s">
        <v>27</v>
      </c>
      <c r="D12259" s="463">
        <v>0</v>
      </c>
    </row>
    <row r="12260" spans="1:4">
      <c r="A12260" s="462">
        <v>107350</v>
      </c>
      <c r="B12260" s="276" t="s">
        <v>12144</v>
      </c>
      <c r="C12260" s="462" t="s">
        <v>27</v>
      </c>
      <c r="D12260" s="463">
        <v>0</v>
      </c>
    </row>
    <row r="12261" spans="1:4">
      <c r="A12261" s="462">
        <v>107351</v>
      </c>
      <c r="B12261" s="276" t="s">
        <v>12145</v>
      </c>
      <c r="C12261" s="462" t="s">
        <v>27</v>
      </c>
      <c r="D12261" s="463">
        <v>330194</v>
      </c>
    </row>
    <row r="12262" spans="1:4">
      <c r="A12262" s="462">
        <v>107352</v>
      </c>
      <c r="B12262" s="276" t="s">
        <v>12146</v>
      </c>
      <c r="C12262" s="462" t="s">
        <v>27</v>
      </c>
      <c r="D12262" s="463">
        <v>0</v>
      </c>
    </row>
    <row r="12263" spans="1:4">
      <c r="A12263" s="462">
        <v>107353</v>
      </c>
      <c r="B12263" s="276" t="s">
        <v>12147</v>
      </c>
      <c r="C12263" s="462" t="s">
        <v>27</v>
      </c>
      <c r="D12263" s="463">
        <v>0</v>
      </c>
    </row>
    <row r="12264" spans="1:4">
      <c r="A12264" s="462">
        <v>107354</v>
      </c>
      <c r="B12264" s="276" t="s">
        <v>12148</v>
      </c>
      <c r="C12264" s="462" t="s">
        <v>27</v>
      </c>
      <c r="D12264" s="463">
        <v>0</v>
      </c>
    </row>
    <row r="12265" spans="1:4">
      <c r="A12265" s="462">
        <v>107355</v>
      </c>
      <c r="B12265" s="276" t="s">
        <v>12149</v>
      </c>
      <c r="C12265" s="462" t="s">
        <v>27</v>
      </c>
      <c r="D12265" s="463">
        <v>0</v>
      </c>
    </row>
    <row r="12266" spans="1:4">
      <c r="A12266" s="462">
        <v>107356</v>
      </c>
      <c r="B12266" s="276" t="s">
        <v>12150</v>
      </c>
      <c r="C12266" s="462" t="s">
        <v>148</v>
      </c>
      <c r="D12266" s="463">
        <v>34999.99</v>
      </c>
    </row>
    <row r="12267" spans="1:4">
      <c r="A12267" s="462">
        <v>107357</v>
      </c>
      <c r="B12267" s="276" t="s">
        <v>12151</v>
      </c>
      <c r="C12267" s="462" t="s">
        <v>12152</v>
      </c>
      <c r="D12267" s="463">
        <v>32</v>
      </c>
    </row>
    <row r="12268" spans="1:4">
      <c r="A12268" s="462">
        <v>107358</v>
      </c>
      <c r="B12268" s="276" t="s">
        <v>12153</v>
      </c>
      <c r="C12268" s="462" t="s">
        <v>30</v>
      </c>
      <c r="D12268" s="463">
        <v>0</v>
      </c>
    </row>
    <row r="12269" spans="1:4">
      <c r="A12269" s="462">
        <v>107359</v>
      </c>
      <c r="B12269" s="276" t="s">
        <v>12154</v>
      </c>
      <c r="C12269" s="462" t="s">
        <v>30</v>
      </c>
      <c r="D12269" s="463">
        <v>0</v>
      </c>
    </row>
    <row r="12270" spans="1:4">
      <c r="A12270" s="462">
        <v>107360</v>
      </c>
      <c r="B12270" s="276" t="s">
        <v>12155</v>
      </c>
      <c r="C12270" s="462" t="s">
        <v>30</v>
      </c>
      <c r="D12270" s="463">
        <v>2850</v>
      </c>
    </row>
    <row r="12271" spans="1:4">
      <c r="A12271" s="462">
        <v>107361</v>
      </c>
      <c r="B12271" s="276" t="s">
        <v>12156</v>
      </c>
      <c r="C12271" s="462" t="s">
        <v>30</v>
      </c>
      <c r="D12271" s="463">
        <v>0</v>
      </c>
    </row>
    <row r="12272" spans="1:4">
      <c r="A12272" s="462">
        <v>107362</v>
      </c>
      <c r="B12272" s="276" t="s">
        <v>12157</v>
      </c>
      <c r="C12272" s="462" t="s">
        <v>30</v>
      </c>
      <c r="D12272" s="463">
        <v>6499.99</v>
      </c>
    </row>
    <row r="12273" spans="1:4">
      <c r="A12273" s="462">
        <v>107363</v>
      </c>
      <c r="B12273" s="276" t="s">
        <v>12158</v>
      </c>
      <c r="C12273" s="462" t="s">
        <v>27</v>
      </c>
      <c r="D12273" s="463">
        <v>0</v>
      </c>
    </row>
    <row r="12274" spans="1:4">
      <c r="A12274" s="462">
        <v>107364</v>
      </c>
      <c r="B12274" s="276" t="s">
        <v>12159</v>
      </c>
      <c r="C12274" s="462" t="s">
        <v>27</v>
      </c>
      <c r="D12274" s="463">
        <v>0</v>
      </c>
    </row>
    <row r="12275" spans="1:4">
      <c r="A12275" s="462">
        <v>107365</v>
      </c>
      <c r="B12275" s="276" t="s">
        <v>12160</v>
      </c>
      <c r="C12275" s="462" t="s">
        <v>30</v>
      </c>
      <c r="D12275" s="463">
        <v>0</v>
      </c>
    </row>
    <row r="12276" spans="1:4">
      <c r="A12276" s="462">
        <v>107366</v>
      </c>
      <c r="B12276" s="276" t="s">
        <v>12161</v>
      </c>
      <c r="C12276" s="462" t="s">
        <v>30</v>
      </c>
      <c r="D12276" s="463">
        <v>0</v>
      </c>
    </row>
    <row r="12277" spans="1:4">
      <c r="A12277" s="462">
        <v>107367</v>
      </c>
      <c r="B12277" s="276" t="s">
        <v>12162</v>
      </c>
      <c r="C12277" s="462" t="s">
        <v>27</v>
      </c>
      <c r="D12277" s="463">
        <v>0</v>
      </c>
    </row>
    <row r="12278" spans="1:4">
      <c r="A12278" s="462">
        <v>107368</v>
      </c>
      <c r="B12278" s="276" t="s">
        <v>12163</v>
      </c>
      <c r="C12278" s="462" t="s">
        <v>30</v>
      </c>
      <c r="D12278" s="463">
        <v>0</v>
      </c>
    </row>
    <row r="12279" spans="1:4">
      <c r="A12279" s="462">
        <v>107369</v>
      </c>
      <c r="B12279" s="276" t="s">
        <v>12164</v>
      </c>
      <c r="C12279" s="462" t="s">
        <v>30</v>
      </c>
      <c r="D12279" s="463">
        <v>0</v>
      </c>
    </row>
    <row r="12280" spans="1:4">
      <c r="A12280" s="462">
        <v>107370</v>
      </c>
      <c r="B12280" s="276" t="s">
        <v>12165</v>
      </c>
      <c r="C12280" s="462" t="s">
        <v>27</v>
      </c>
      <c r="D12280" s="463">
        <v>0</v>
      </c>
    </row>
    <row r="12281" spans="1:4">
      <c r="A12281" s="462">
        <v>107371</v>
      </c>
      <c r="B12281" s="276" t="s">
        <v>12166</v>
      </c>
      <c r="C12281" s="462" t="s">
        <v>27</v>
      </c>
      <c r="D12281" s="463">
        <v>0</v>
      </c>
    </row>
    <row r="12282" spans="1:4">
      <c r="A12282" s="462">
        <v>107372</v>
      </c>
      <c r="B12282" s="276" t="s">
        <v>12167</v>
      </c>
      <c r="C12282" s="462" t="s">
        <v>30</v>
      </c>
      <c r="D12282" s="463">
        <v>0</v>
      </c>
    </row>
    <row r="12283" spans="1:4">
      <c r="A12283" s="462">
        <v>107373</v>
      </c>
      <c r="B12283" s="276" t="s">
        <v>12168</v>
      </c>
      <c r="C12283" s="462" t="s">
        <v>30</v>
      </c>
      <c r="D12283" s="463">
        <v>0</v>
      </c>
    </row>
    <row r="12284" spans="1:4">
      <c r="A12284" s="462">
        <v>107374</v>
      </c>
      <c r="B12284" s="276" t="s">
        <v>12169</v>
      </c>
      <c r="C12284" s="462" t="s">
        <v>30</v>
      </c>
      <c r="D12284" s="463">
        <v>0</v>
      </c>
    </row>
    <row r="12285" spans="1:4">
      <c r="A12285" s="462">
        <v>107375</v>
      </c>
      <c r="B12285" s="276" t="s">
        <v>12170</v>
      </c>
      <c r="C12285" s="462" t="s">
        <v>27</v>
      </c>
      <c r="D12285" s="463">
        <v>0</v>
      </c>
    </row>
    <row r="12286" spans="1:4">
      <c r="A12286" s="462">
        <v>107376</v>
      </c>
      <c r="B12286" s="276" t="s">
        <v>12171</v>
      </c>
      <c r="C12286" s="462" t="s">
        <v>44</v>
      </c>
      <c r="D12286" s="463">
        <v>160707</v>
      </c>
    </row>
    <row r="12287" spans="1:4">
      <c r="A12287" s="462">
        <v>107377</v>
      </c>
      <c r="B12287" s="276" t="s">
        <v>12172</v>
      </c>
      <c r="C12287" s="462" t="s">
        <v>44</v>
      </c>
      <c r="D12287" s="463">
        <v>52000</v>
      </c>
    </row>
    <row r="12288" spans="1:4">
      <c r="A12288" s="462">
        <v>107378</v>
      </c>
      <c r="B12288" s="276" t="s">
        <v>12173</v>
      </c>
      <c r="C12288" s="462" t="s">
        <v>27</v>
      </c>
      <c r="D12288" s="463">
        <v>0</v>
      </c>
    </row>
    <row r="12289" spans="1:4">
      <c r="A12289" s="462">
        <v>107379</v>
      </c>
      <c r="B12289" s="276" t="s">
        <v>12174</v>
      </c>
      <c r="C12289" s="462" t="s">
        <v>27</v>
      </c>
      <c r="D12289" s="463">
        <v>0</v>
      </c>
    </row>
    <row r="12290" spans="1:4">
      <c r="A12290" s="462">
        <v>107380</v>
      </c>
      <c r="B12290" s="276" t="s">
        <v>12174</v>
      </c>
      <c r="C12290" s="462" t="s">
        <v>27</v>
      </c>
      <c r="D12290" s="463">
        <v>0</v>
      </c>
    </row>
    <row r="12291" spans="1:4">
      <c r="A12291" s="462">
        <v>107381</v>
      </c>
      <c r="B12291" s="276" t="s">
        <v>12175</v>
      </c>
      <c r="C12291" s="462" t="s">
        <v>27</v>
      </c>
      <c r="D12291" s="463">
        <v>0</v>
      </c>
    </row>
    <row r="12292" spans="1:4">
      <c r="A12292" s="462">
        <v>107382</v>
      </c>
      <c r="B12292" s="276" t="s">
        <v>12176</v>
      </c>
      <c r="C12292" s="462" t="s">
        <v>27</v>
      </c>
      <c r="D12292" s="463">
        <v>0</v>
      </c>
    </row>
    <row r="12293" spans="1:4">
      <c r="A12293" s="462">
        <v>107383</v>
      </c>
      <c r="B12293" s="276" t="s">
        <v>12177</v>
      </c>
      <c r="C12293" s="462" t="s">
        <v>27</v>
      </c>
      <c r="D12293" s="463">
        <v>0</v>
      </c>
    </row>
    <row r="12294" spans="1:4">
      <c r="A12294" s="462">
        <v>107384</v>
      </c>
      <c r="B12294" s="276" t="s">
        <v>12178</v>
      </c>
      <c r="C12294" s="462" t="s">
        <v>27</v>
      </c>
      <c r="D12294" s="463">
        <v>0</v>
      </c>
    </row>
    <row r="12295" spans="1:4">
      <c r="A12295" s="462">
        <v>107385</v>
      </c>
      <c r="B12295" s="276" t="s">
        <v>12179</v>
      </c>
      <c r="C12295" s="462" t="s">
        <v>27</v>
      </c>
      <c r="D12295" s="463">
        <v>0</v>
      </c>
    </row>
    <row r="12296" spans="1:4">
      <c r="A12296" s="462">
        <v>107386</v>
      </c>
      <c r="B12296" s="276" t="s">
        <v>12180</v>
      </c>
      <c r="C12296" s="462" t="s">
        <v>27</v>
      </c>
      <c r="D12296" s="463">
        <v>0</v>
      </c>
    </row>
    <row r="12297" spans="1:4">
      <c r="A12297" s="462">
        <v>107387</v>
      </c>
      <c r="B12297" s="276" t="s">
        <v>12181</v>
      </c>
      <c r="C12297" s="462" t="s">
        <v>27</v>
      </c>
      <c r="D12297" s="463">
        <v>0</v>
      </c>
    </row>
    <row r="12298" spans="1:4">
      <c r="A12298" s="462">
        <v>107388</v>
      </c>
      <c r="B12298" s="276" t="s">
        <v>12182</v>
      </c>
      <c r="C12298" s="462" t="s">
        <v>30</v>
      </c>
      <c r="D12298" s="463">
        <v>0</v>
      </c>
    </row>
    <row r="12299" spans="1:4">
      <c r="A12299" s="462">
        <v>107389</v>
      </c>
      <c r="B12299" s="276" t="s">
        <v>12183</v>
      </c>
      <c r="C12299" s="462" t="s">
        <v>27</v>
      </c>
      <c r="D12299" s="463">
        <v>36205</v>
      </c>
    </row>
    <row r="12300" spans="1:4">
      <c r="A12300" s="462">
        <v>107390</v>
      </c>
      <c r="B12300" s="276" t="s">
        <v>12184</v>
      </c>
      <c r="C12300" s="462" t="s">
        <v>27</v>
      </c>
      <c r="D12300" s="463">
        <v>0</v>
      </c>
    </row>
    <row r="12301" spans="1:4">
      <c r="A12301" s="462">
        <v>107391</v>
      </c>
      <c r="B12301" s="276" t="s">
        <v>12185</v>
      </c>
      <c r="C12301" s="462" t="s">
        <v>27</v>
      </c>
      <c r="D12301" s="463">
        <v>0</v>
      </c>
    </row>
    <row r="12302" spans="1:4">
      <c r="A12302" s="462">
        <v>107392</v>
      </c>
      <c r="B12302" s="276" t="s">
        <v>12186</v>
      </c>
      <c r="C12302" s="462" t="s">
        <v>27</v>
      </c>
      <c r="D12302" s="463">
        <v>1600000.01</v>
      </c>
    </row>
    <row r="12303" spans="1:4">
      <c r="A12303" s="462">
        <v>107393</v>
      </c>
      <c r="B12303" s="276" t="s">
        <v>12187</v>
      </c>
      <c r="C12303" s="462" t="s">
        <v>27</v>
      </c>
      <c r="D12303" s="463">
        <v>0</v>
      </c>
    </row>
    <row r="12304" spans="1:4">
      <c r="A12304" s="462">
        <v>107394</v>
      </c>
      <c r="B12304" s="276" t="s">
        <v>12188</v>
      </c>
      <c r="C12304" s="462" t="s">
        <v>1122</v>
      </c>
      <c r="D12304" s="463">
        <v>110079</v>
      </c>
    </row>
    <row r="12305" spans="1:4">
      <c r="A12305" s="462">
        <v>107395</v>
      </c>
      <c r="B12305" s="276" t="s">
        <v>12189</v>
      </c>
      <c r="C12305" s="462" t="s">
        <v>1122</v>
      </c>
      <c r="D12305" s="463">
        <v>183710</v>
      </c>
    </row>
    <row r="12306" spans="1:4">
      <c r="A12306" s="462">
        <v>107396</v>
      </c>
      <c r="B12306" s="276" t="s">
        <v>12190</v>
      </c>
      <c r="C12306" s="462" t="s">
        <v>44</v>
      </c>
      <c r="D12306" s="463">
        <v>2200</v>
      </c>
    </row>
    <row r="12307" spans="1:4">
      <c r="A12307" s="462">
        <v>107397</v>
      </c>
      <c r="B12307" s="276" t="s">
        <v>12191</v>
      </c>
      <c r="C12307" s="462" t="s">
        <v>27</v>
      </c>
      <c r="D12307" s="463">
        <v>0</v>
      </c>
    </row>
    <row r="12308" spans="1:4">
      <c r="A12308" s="462">
        <v>107398</v>
      </c>
      <c r="B12308" s="276" t="s">
        <v>12192</v>
      </c>
      <c r="C12308" s="462" t="s">
        <v>27</v>
      </c>
      <c r="D12308" s="463">
        <v>0</v>
      </c>
    </row>
    <row r="12309" spans="1:4">
      <c r="A12309" s="462">
        <v>107399</v>
      </c>
      <c r="B12309" s="276" t="s">
        <v>12193</v>
      </c>
      <c r="C12309" s="462" t="s">
        <v>27</v>
      </c>
      <c r="D12309" s="463">
        <v>0</v>
      </c>
    </row>
    <row r="12310" spans="1:4">
      <c r="A12310" s="462">
        <v>107400</v>
      </c>
      <c r="B12310" s="276" t="s">
        <v>12194</v>
      </c>
      <c r="C12310" s="462" t="s">
        <v>27</v>
      </c>
      <c r="D12310" s="463">
        <v>0</v>
      </c>
    </row>
    <row r="12311" spans="1:4">
      <c r="A12311" s="462">
        <v>107401</v>
      </c>
      <c r="B12311" s="276" t="s">
        <v>12195</v>
      </c>
      <c r="C12311" s="462" t="s">
        <v>27</v>
      </c>
      <c r="D12311" s="463">
        <v>0</v>
      </c>
    </row>
    <row r="12312" spans="1:4">
      <c r="A12312" s="462">
        <v>107402</v>
      </c>
      <c r="B12312" s="276" t="s">
        <v>12196</v>
      </c>
      <c r="C12312" s="462" t="s">
        <v>27</v>
      </c>
      <c r="D12312" s="463">
        <v>0</v>
      </c>
    </row>
    <row r="12313" spans="1:4">
      <c r="A12313" s="462">
        <v>107403</v>
      </c>
      <c r="B12313" s="276" t="s">
        <v>12197</v>
      </c>
      <c r="C12313" s="462" t="s">
        <v>27</v>
      </c>
      <c r="D12313" s="463">
        <v>0</v>
      </c>
    </row>
    <row r="12314" spans="1:4">
      <c r="A12314" s="462">
        <v>107404</v>
      </c>
      <c r="B12314" s="276" t="s">
        <v>12198</v>
      </c>
      <c r="C12314" s="462" t="s">
        <v>27</v>
      </c>
      <c r="D12314" s="463">
        <v>0</v>
      </c>
    </row>
    <row r="12315" spans="1:4">
      <c r="A12315" s="462">
        <v>107405</v>
      </c>
      <c r="B12315" s="276" t="s">
        <v>12199</v>
      </c>
      <c r="C12315" s="462" t="s">
        <v>27</v>
      </c>
      <c r="D12315" s="463">
        <v>0</v>
      </c>
    </row>
    <row r="12316" spans="1:4">
      <c r="A12316" s="462">
        <v>107406</v>
      </c>
      <c r="B12316" s="276" t="s">
        <v>12200</v>
      </c>
      <c r="C12316" s="462" t="s">
        <v>27</v>
      </c>
      <c r="D12316" s="463">
        <v>0</v>
      </c>
    </row>
    <row r="12317" spans="1:4">
      <c r="A12317" s="462">
        <v>107407</v>
      </c>
      <c r="B12317" s="276" t="s">
        <v>12201</v>
      </c>
      <c r="C12317" s="462" t="s">
        <v>27</v>
      </c>
      <c r="D12317" s="463">
        <v>0</v>
      </c>
    </row>
    <row r="12318" spans="1:4">
      <c r="A12318" s="462">
        <v>107408</v>
      </c>
      <c r="B12318" s="276" t="s">
        <v>12202</v>
      </c>
      <c r="C12318" s="462" t="s">
        <v>27</v>
      </c>
      <c r="D12318" s="463">
        <v>0</v>
      </c>
    </row>
    <row r="12319" spans="1:4">
      <c r="A12319" s="462">
        <v>107409</v>
      </c>
      <c r="B12319" s="276" t="s">
        <v>12203</v>
      </c>
      <c r="C12319" s="462" t="s">
        <v>27</v>
      </c>
      <c r="D12319" s="463">
        <v>0</v>
      </c>
    </row>
    <row r="12320" spans="1:4">
      <c r="A12320" s="462">
        <v>107410</v>
      </c>
      <c r="B12320" s="276" t="s">
        <v>12204</v>
      </c>
      <c r="C12320" s="462" t="s">
        <v>27</v>
      </c>
      <c r="D12320" s="463">
        <v>0</v>
      </c>
    </row>
    <row r="12321" spans="1:4">
      <c r="A12321" s="462">
        <v>107411</v>
      </c>
      <c r="B12321" s="276" t="s">
        <v>12205</v>
      </c>
      <c r="C12321" s="462" t="s">
        <v>27</v>
      </c>
      <c r="D12321" s="463">
        <v>0</v>
      </c>
    </row>
    <row r="12322" spans="1:4">
      <c r="A12322" s="462">
        <v>107412</v>
      </c>
      <c r="B12322" s="276" t="s">
        <v>12206</v>
      </c>
      <c r="C12322" s="462" t="s">
        <v>27</v>
      </c>
      <c r="D12322" s="463">
        <v>0</v>
      </c>
    </row>
    <row r="12323" spans="1:4">
      <c r="A12323" s="462">
        <v>107413</v>
      </c>
      <c r="B12323" s="276" t="s">
        <v>12207</v>
      </c>
      <c r="C12323" s="462" t="s">
        <v>27</v>
      </c>
      <c r="D12323" s="463">
        <v>0</v>
      </c>
    </row>
    <row r="12324" spans="1:4">
      <c r="A12324" s="462">
        <v>107414</v>
      </c>
      <c r="B12324" s="276" t="s">
        <v>12208</v>
      </c>
      <c r="C12324" s="462" t="s">
        <v>27</v>
      </c>
      <c r="D12324" s="463">
        <v>0</v>
      </c>
    </row>
    <row r="12325" spans="1:4">
      <c r="A12325" s="462">
        <v>107415</v>
      </c>
      <c r="B12325" s="276" t="s">
        <v>12209</v>
      </c>
      <c r="C12325" s="462" t="s">
        <v>27</v>
      </c>
      <c r="D12325" s="463">
        <v>0</v>
      </c>
    </row>
    <row r="12326" spans="1:4">
      <c r="A12326" s="462">
        <v>107416</v>
      </c>
      <c r="B12326" s="276" t="s">
        <v>12210</v>
      </c>
      <c r="C12326" s="462" t="s">
        <v>27</v>
      </c>
      <c r="D12326" s="463">
        <v>0</v>
      </c>
    </row>
    <row r="12327" spans="1:4">
      <c r="A12327" s="462">
        <v>107417</v>
      </c>
      <c r="B12327" s="276" t="s">
        <v>12211</v>
      </c>
      <c r="C12327" s="462" t="s">
        <v>27</v>
      </c>
      <c r="D12327" s="463">
        <v>0</v>
      </c>
    </row>
    <row r="12328" spans="1:4">
      <c r="A12328" s="462">
        <v>107418</v>
      </c>
      <c r="B12328" s="276" t="s">
        <v>12212</v>
      </c>
      <c r="C12328" s="462" t="s">
        <v>27</v>
      </c>
      <c r="D12328" s="463">
        <v>0</v>
      </c>
    </row>
    <row r="12329" spans="1:4">
      <c r="A12329" s="462">
        <v>107419</v>
      </c>
      <c r="B12329" s="276" t="s">
        <v>12213</v>
      </c>
      <c r="C12329" s="462" t="s">
        <v>44</v>
      </c>
      <c r="D12329" s="463">
        <v>0</v>
      </c>
    </row>
    <row r="12330" spans="1:4">
      <c r="A12330" s="462">
        <v>107420</v>
      </c>
      <c r="B12330" s="276" t="s">
        <v>12214</v>
      </c>
      <c r="C12330" s="462" t="s">
        <v>27</v>
      </c>
      <c r="D12330" s="463">
        <v>0</v>
      </c>
    </row>
    <row r="12331" spans="1:4">
      <c r="A12331" s="462">
        <v>107421</v>
      </c>
      <c r="B12331" s="276" t="s">
        <v>12215</v>
      </c>
      <c r="C12331" s="462" t="s">
        <v>27</v>
      </c>
      <c r="D12331" s="463">
        <v>0</v>
      </c>
    </row>
    <row r="12332" spans="1:4">
      <c r="A12332" s="462">
        <v>107422</v>
      </c>
      <c r="B12332" s="276" t="s">
        <v>12216</v>
      </c>
      <c r="C12332" s="462" t="s">
        <v>27</v>
      </c>
      <c r="D12332" s="463">
        <v>0</v>
      </c>
    </row>
    <row r="12333" spans="1:4">
      <c r="A12333" s="462">
        <v>107423</v>
      </c>
      <c r="B12333" s="276" t="s">
        <v>12217</v>
      </c>
      <c r="C12333" s="462" t="s">
        <v>27</v>
      </c>
      <c r="D12333" s="463">
        <v>0</v>
      </c>
    </row>
    <row r="12334" spans="1:4">
      <c r="A12334" s="462">
        <v>107424</v>
      </c>
      <c r="B12334" s="276" t="s">
        <v>12218</v>
      </c>
      <c r="C12334" s="462" t="s">
        <v>27</v>
      </c>
      <c r="D12334" s="463">
        <v>0</v>
      </c>
    </row>
    <row r="12335" spans="1:4">
      <c r="A12335" s="462">
        <v>107425</v>
      </c>
      <c r="B12335" s="276" t="s">
        <v>12219</v>
      </c>
      <c r="C12335" s="462" t="s">
        <v>27</v>
      </c>
      <c r="D12335" s="463">
        <v>0</v>
      </c>
    </row>
    <row r="12336" spans="1:4">
      <c r="A12336" s="462">
        <v>107426</v>
      </c>
      <c r="B12336" s="276" t="s">
        <v>12220</v>
      </c>
      <c r="C12336" s="462" t="s">
        <v>27</v>
      </c>
      <c r="D12336" s="463">
        <v>0</v>
      </c>
    </row>
    <row r="12337" spans="1:4">
      <c r="A12337" s="462">
        <v>107427</v>
      </c>
      <c r="B12337" s="276" t="s">
        <v>12221</v>
      </c>
      <c r="C12337" s="462" t="s">
        <v>27</v>
      </c>
      <c r="D12337" s="463">
        <v>0</v>
      </c>
    </row>
    <row r="12338" spans="1:4">
      <c r="A12338" s="462">
        <v>107428</v>
      </c>
      <c r="B12338" s="276" t="s">
        <v>12222</v>
      </c>
      <c r="C12338" s="462" t="s">
        <v>27</v>
      </c>
      <c r="D12338" s="463">
        <v>0</v>
      </c>
    </row>
    <row r="12339" spans="1:4">
      <c r="A12339" s="462">
        <v>107429</v>
      </c>
      <c r="B12339" s="276" t="s">
        <v>12223</v>
      </c>
      <c r="C12339" s="462" t="s">
        <v>27</v>
      </c>
      <c r="D12339" s="463">
        <v>0</v>
      </c>
    </row>
    <row r="12340" spans="1:4">
      <c r="A12340" s="462">
        <v>107430</v>
      </c>
      <c r="B12340" s="276" t="s">
        <v>12224</v>
      </c>
      <c r="C12340" s="462" t="s">
        <v>27</v>
      </c>
      <c r="D12340" s="463">
        <v>0</v>
      </c>
    </row>
    <row r="12341" spans="1:4">
      <c r="A12341" s="462">
        <v>107431</v>
      </c>
      <c r="B12341" s="276" t="s">
        <v>12225</v>
      </c>
      <c r="C12341" s="462" t="s">
        <v>27</v>
      </c>
      <c r="D12341" s="463">
        <v>0</v>
      </c>
    </row>
    <row r="12342" spans="1:4">
      <c r="A12342" s="462">
        <v>107432</v>
      </c>
      <c r="B12342" s="276" t="s">
        <v>12226</v>
      </c>
      <c r="C12342" s="462" t="s">
        <v>27</v>
      </c>
      <c r="D12342" s="463">
        <v>0</v>
      </c>
    </row>
    <row r="12343" spans="1:4">
      <c r="A12343" s="462">
        <v>107433</v>
      </c>
      <c r="B12343" s="276" t="s">
        <v>12227</v>
      </c>
      <c r="C12343" s="462" t="s">
        <v>27</v>
      </c>
      <c r="D12343" s="463">
        <v>0</v>
      </c>
    </row>
    <row r="12344" spans="1:4">
      <c r="A12344" s="462">
        <v>107434</v>
      </c>
      <c r="B12344" s="276" t="s">
        <v>12228</v>
      </c>
      <c r="C12344" s="462" t="s">
        <v>27</v>
      </c>
      <c r="D12344" s="463">
        <v>0</v>
      </c>
    </row>
    <row r="12345" spans="1:4">
      <c r="A12345" s="462">
        <v>107435</v>
      </c>
      <c r="B12345" s="276" t="s">
        <v>12229</v>
      </c>
      <c r="C12345" s="462" t="s">
        <v>27</v>
      </c>
      <c r="D12345" s="463">
        <v>0</v>
      </c>
    </row>
    <row r="12346" spans="1:4">
      <c r="A12346" s="462">
        <v>107436</v>
      </c>
      <c r="B12346" s="276" t="s">
        <v>12230</v>
      </c>
      <c r="C12346" s="462" t="s">
        <v>1122</v>
      </c>
      <c r="D12346" s="463">
        <v>174962</v>
      </c>
    </row>
    <row r="12347" spans="1:4">
      <c r="A12347" s="462">
        <v>107437</v>
      </c>
      <c r="B12347" s="276" t="s">
        <v>12231</v>
      </c>
      <c r="C12347" s="462" t="s">
        <v>1122</v>
      </c>
      <c r="D12347" s="463">
        <v>104130</v>
      </c>
    </row>
    <row r="12348" spans="1:4">
      <c r="A12348" s="462">
        <v>107438</v>
      </c>
      <c r="B12348" s="276" t="s">
        <v>12232</v>
      </c>
      <c r="C12348" s="462" t="s">
        <v>27</v>
      </c>
      <c r="D12348" s="463">
        <v>0</v>
      </c>
    </row>
    <row r="12349" spans="1:4">
      <c r="A12349" s="462">
        <v>107439</v>
      </c>
      <c r="B12349" s="276" t="s">
        <v>12233</v>
      </c>
      <c r="C12349" s="462" t="s">
        <v>27</v>
      </c>
      <c r="D12349" s="463">
        <v>10481424</v>
      </c>
    </row>
    <row r="12350" spans="1:4">
      <c r="A12350" s="462">
        <v>107440</v>
      </c>
      <c r="B12350" s="276" t="s">
        <v>12234</v>
      </c>
      <c r="C12350" s="462" t="s">
        <v>27</v>
      </c>
      <c r="D12350" s="463">
        <v>11420</v>
      </c>
    </row>
    <row r="12351" spans="1:4">
      <c r="A12351" s="462">
        <v>107441</v>
      </c>
      <c r="B12351" s="276" t="s">
        <v>12235</v>
      </c>
      <c r="C12351" s="462" t="s">
        <v>27</v>
      </c>
      <c r="D12351" s="463">
        <v>0</v>
      </c>
    </row>
    <row r="12352" spans="1:4">
      <c r="A12352" s="462">
        <v>107442</v>
      </c>
      <c r="B12352" s="276" t="s">
        <v>12236</v>
      </c>
      <c r="C12352" s="462" t="s">
        <v>27</v>
      </c>
      <c r="D12352" s="463">
        <v>0</v>
      </c>
    </row>
    <row r="12353" spans="1:4">
      <c r="A12353" s="462">
        <v>107443</v>
      </c>
      <c r="B12353" s="276" t="s">
        <v>12237</v>
      </c>
      <c r="C12353" s="462" t="s">
        <v>27</v>
      </c>
      <c r="D12353" s="463">
        <v>0</v>
      </c>
    </row>
    <row r="12354" spans="1:4">
      <c r="A12354" s="462">
        <v>107444</v>
      </c>
      <c r="B12354" s="276" t="s">
        <v>12238</v>
      </c>
      <c r="C12354" s="462" t="s">
        <v>27</v>
      </c>
      <c r="D12354" s="463">
        <v>0</v>
      </c>
    </row>
    <row r="12355" spans="1:4">
      <c r="A12355" s="462">
        <v>107445</v>
      </c>
      <c r="B12355" s="276" t="s">
        <v>12239</v>
      </c>
      <c r="C12355" s="462" t="s">
        <v>27</v>
      </c>
      <c r="D12355" s="463">
        <v>0</v>
      </c>
    </row>
    <row r="12356" spans="1:4">
      <c r="A12356" s="462">
        <v>107446</v>
      </c>
      <c r="B12356" s="276" t="s">
        <v>12240</v>
      </c>
      <c r="C12356" s="462" t="s">
        <v>27</v>
      </c>
      <c r="D12356" s="463">
        <v>0</v>
      </c>
    </row>
    <row r="12357" spans="1:4">
      <c r="A12357" s="462">
        <v>107447</v>
      </c>
      <c r="B12357" s="276" t="s">
        <v>12241</v>
      </c>
      <c r="C12357" s="462" t="s">
        <v>27</v>
      </c>
      <c r="D12357" s="463">
        <v>0</v>
      </c>
    </row>
    <row r="12358" spans="1:4">
      <c r="A12358" s="462">
        <v>107448</v>
      </c>
      <c r="B12358" s="276" t="s">
        <v>12242</v>
      </c>
      <c r="C12358" s="462" t="s">
        <v>27</v>
      </c>
      <c r="D12358" s="463">
        <v>0</v>
      </c>
    </row>
    <row r="12359" spans="1:4">
      <c r="A12359" s="462">
        <v>107449</v>
      </c>
      <c r="B12359" s="276" t="s">
        <v>12243</v>
      </c>
      <c r="C12359" s="462" t="s">
        <v>30</v>
      </c>
      <c r="D12359" s="463">
        <v>253250</v>
      </c>
    </row>
    <row r="12360" spans="1:4">
      <c r="A12360" s="462">
        <v>107450</v>
      </c>
      <c r="B12360" s="276" t="s">
        <v>12244</v>
      </c>
      <c r="C12360" s="462" t="s">
        <v>27</v>
      </c>
      <c r="D12360" s="463">
        <v>0</v>
      </c>
    </row>
    <row r="12361" spans="1:4">
      <c r="A12361" s="462">
        <v>107451</v>
      </c>
      <c r="B12361" s="276" t="s">
        <v>12245</v>
      </c>
      <c r="C12361" s="462" t="s">
        <v>27</v>
      </c>
      <c r="D12361" s="463">
        <v>0</v>
      </c>
    </row>
    <row r="12362" spans="1:4">
      <c r="A12362" s="462">
        <v>107452</v>
      </c>
      <c r="B12362" s="276" t="s">
        <v>12246</v>
      </c>
      <c r="C12362" s="462" t="s">
        <v>27</v>
      </c>
      <c r="D12362" s="463">
        <v>0</v>
      </c>
    </row>
    <row r="12363" spans="1:4">
      <c r="A12363" s="462">
        <v>107453</v>
      </c>
      <c r="B12363" s="276" t="s">
        <v>12247</v>
      </c>
      <c r="C12363" s="462" t="s">
        <v>27</v>
      </c>
      <c r="D12363" s="463">
        <v>0</v>
      </c>
    </row>
    <row r="12364" spans="1:4">
      <c r="A12364" s="462">
        <v>107454</v>
      </c>
      <c r="B12364" s="276" t="s">
        <v>12248</v>
      </c>
      <c r="C12364" s="462" t="s">
        <v>27</v>
      </c>
      <c r="D12364" s="463">
        <v>1382461</v>
      </c>
    </row>
    <row r="12365" spans="1:4">
      <c r="A12365" s="462">
        <v>107455</v>
      </c>
      <c r="B12365" s="276" t="s">
        <v>12249</v>
      </c>
      <c r="C12365" s="462" t="s">
        <v>27</v>
      </c>
      <c r="D12365" s="463">
        <v>634901</v>
      </c>
    </row>
    <row r="12366" spans="1:4">
      <c r="A12366" s="462">
        <v>107456</v>
      </c>
      <c r="B12366" s="276" t="s">
        <v>12250</v>
      </c>
      <c r="C12366" s="462" t="s">
        <v>27</v>
      </c>
      <c r="D12366" s="463">
        <v>0</v>
      </c>
    </row>
    <row r="12367" spans="1:4">
      <c r="A12367" s="462">
        <v>107457</v>
      </c>
      <c r="B12367" s="276" t="s">
        <v>12251</v>
      </c>
      <c r="C12367" s="462" t="s">
        <v>27</v>
      </c>
      <c r="D12367" s="463">
        <v>16233683</v>
      </c>
    </row>
    <row r="12368" spans="1:4">
      <c r="A12368" s="462">
        <v>107458</v>
      </c>
      <c r="B12368" s="276" t="s">
        <v>12252</v>
      </c>
      <c r="C12368" s="462" t="s">
        <v>27</v>
      </c>
      <c r="D12368" s="463">
        <v>1704886</v>
      </c>
    </row>
    <row r="12369" spans="1:4">
      <c r="A12369" s="462">
        <v>107459</v>
      </c>
      <c r="B12369" s="276" t="s">
        <v>12253</v>
      </c>
      <c r="C12369" s="462" t="s">
        <v>27</v>
      </c>
      <c r="D12369" s="463">
        <v>14144794</v>
      </c>
    </row>
    <row r="12370" spans="1:4">
      <c r="A12370" s="462">
        <v>107460</v>
      </c>
      <c r="B12370" s="276" t="s">
        <v>12254</v>
      </c>
      <c r="C12370" s="462" t="s">
        <v>27</v>
      </c>
      <c r="D12370" s="463">
        <v>1197117</v>
      </c>
    </row>
    <row r="12371" spans="1:4">
      <c r="A12371" s="462">
        <v>107461</v>
      </c>
      <c r="B12371" s="276" t="s">
        <v>12255</v>
      </c>
      <c r="C12371" s="462" t="s">
        <v>27</v>
      </c>
      <c r="D12371" s="463">
        <v>0</v>
      </c>
    </row>
    <row r="12372" spans="1:4">
      <c r="A12372" s="462">
        <v>107462</v>
      </c>
      <c r="B12372" s="276" t="s">
        <v>12256</v>
      </c>
      <c r="C12372" s="462" t="s">
        <v>27</v>
      </c>
      <c r="D12372" s="463">
        <v>0</v>
      </c>
    </row>
    <row r="12373" spans="1:4">
      <c r="A12373" s="462">
        <v>107463</v>
      </c>
      <c r="B12373" s="276" t="s">
        <v>12257</v>
      </c>
      <c r="C12373" s="462" t="s">
        <v>27</v>
      </c>
      <c r="D12373" s="463">
        <v>0</v>
      </c>
    </row>
    <row r="12374" spans="1:4">
      <c r="A12374" s="462">
        <v>107464</v>
      </c>
      <c r="B12374" s="276" t="s">
        <v>12258</v>
      </c>
      <c r="C12374" s="462" t="s">
        <v>27</v>
      </c>
      <c r="D12374" s="463">
        <v>9868507</v>
      </c>
    </row>
    <row r="12375" spans="1:4">
      <c r="A12375" s="462">
        <v>107465</v>
      </c>
      <c r="B12375" s="276" t="s">
        <v>12259</v>
      </c>
      <c r="C12375" s="462" t="s">
        <v>27</v>
      </c>
      <c r="D12375" s="463">
        <v>0</v>
      </c>
    </row>
    <row r="12376" spans="1:4">
      <c r="A12376" s="462">
        <v>107466</v>
      </c>
      <c r="B12376" s="276" t="s">
        <v>12260</v>
      </c>
      <c r="C12376" s="462" t="s">
        <v>27</v>
      </c>
      <c r="D12376" s="463">
        <v>8214284</v>
      </c>
    </row>
    <row r="12377" spans="1:4">
      <c r="A12377" s="462">
        <v>107467</v>
      </c>
      <c r="B12377" s="276" t="s">
        <v>12261</v>
      </c>
      <c r="C12377" s="462" t="s">
        <v>27</v>
      </c>
      <c r="D12377" s="463">
        <v>0</v>
      </c>
    </row>
    <row r="12378" spans="1:4">
      <c r="A12378" s="462">
        <v>107468</v>
      </c>
      <c r="B12378" s="276" t="s">
        <v>12262</v>
      </c>
      <c r="C12378" s="462" t="s">
        <v>27</v>
      </c>
      <c r="D12378" s="463">
        <v>0</v>
      </c>
    </row>
    <row r="12379" spans="1:4">
      <c r="A12379" s="462">
        <v>107469</v>
      </c>
      <c r="B12379" s="276" t="s">
        <v>12263</v>
      </c>
      <c r="C12379" s="462" t="s">
        <v>30</v>
      </c>
      <c r="D12379" s="463">
        <v>3594</v>
      </c>
    </row>
    <row r="12380" spans="1:4">
      <c r="A12380" s="462">
        <v>107470</v>
      </c>
      <c r="B12380" s="276" t="s">
        <v>12264</v>
      </c>
      <c r="C12380" s="462" t="s">
        <v>27</v>
      </c>
      <c r="D12380" s="463">
        <v>0</v>
      </c>
    </row>
    <row r="12381" spans="1:4">
      <c r="A12381" s="462">
        <v>107471</v>
      </c>
      <c r="B12381" s="276" t="s">
        <v>12265</v>
      </c>
      <c r="C12381" s="462" t="s">
        <v>27</v>
      </c>
      <c r="D12381" s="463">
        <v>0</v>
      </c>
    </row>
    <row r="12382" spans="1:4">
      <c r="A12382" s="462">
        <v>107472</v>
      </c>
      <c r="B12382" s="276" t="s">
        <v>12266</v>
      </c>
      <c r="C12382" s="462" t="s">
        <v>27</v>
      </c>
      <c r="D12382" s="463">
        <v>0</v>
      </c>
    </row>
    <row r="12383" spans="1:4">
      <c r="A12383" s="462">
        <v>107473</v>
      </c>
      <c r="B12383" s="276" t="s">
        <v>12267</v>
      </c>
      <c r="C12383" s="462" t="s">
        <v>27</v>
      </c>
      <c r="D12383" s="463">
        <v>61324</v>
      </c>
    </row>
    <row r="12384" spans="1:4">
      <c r="A12384" s="462">
        <v>107474</v>
      </c>
      <c r="B12384" s="276" t="s">
        <v>12268</v>
      </c>
      <c r="C12384" s="462" t="s">
        <v>27</v>
      </c>
      <c r="D12384" s="463">
        <v>0</v>
      </c>
    </row>
    <row r="12385" spans="1:4">
      <c r="A12385" s="462">
        <v>107475</v>
      </c>
      <c r="B12385" s="276" t="s">
        <v>12269</v>
      </c>
      <c r="C12385" s="462" t="s">
        <v>27</v>
      </c>
      <c r="D12385" s="463">
        <v>0</v>
      </c>
    </row>
    <row r="12386" spans="1:4">
      <c r="A12386" s="462">
        <v>107476</v>
      </c>
      <c r="B12386" s="276" t="s">
        <v>12270</v>
      </c>
      <c r="C12386" s="462" t="s">
        <v>27</v>
      </c>
      <c r="D12386" s="463">
        <v>0</v>
      </c>
    </row>
    <row r="12387" spans="1:4">
      <c r="A12387" s="462">
        <v>107477</v>
      </c>
      <c r="B12387" s="276" t="s">
        <v>12271</v>
      </c>
      <c r="C12387" s="462" t="s">
        <v>27</v>
      </c>
      <c r="D12387" s="463">
        <v>0</v>
      </c>
    </row>
    <row r="12388" spans="1:4">
      <c r="A12388" s="462">
        <v>107478</v>
      </c>
      <c r="B12388" s="276" t="s">
        <v>12272</v>
      </c>
      <c r="C12388" s="462" t="s">
        <v>27</v>
      </c>
      <c r="D12388" s="463">
        <v>0</v>
      </c>
    </row>
    <row r="12389" spans="1:4">
      <c r="A12389" s="462">
        <v>107479</v>
      </c>
      <c r="B12389" s="276" t="s">
        <v>12273</v>
      </c>
      <c r="C12389" s="462" t="s">
        <v>27</v>
      </c>
      <c r="D12389" s="463">
        <v>0</v>
      </c>
    </row>
    <row r="12390" spans="1:4">
      <c r="A12390" s="462">
        <v>107480</v>
      </c>
      <c r="B12390" s="276" t="s">
        <v>12274</v>
      </c>
      <c r="C12390" s="462" t="s">
        <v>27</v>
      </c>
      <c r="D12390" s="463">
        <v>15164774</v>
      </c>
    </row>
    <row r="12391" spans="1:4">
      <c r="A12391" s="462">
        <v>107481</v>
      </c>
      <c r="B12391" s="276" t="s">
        <v>12275</v>
      </c>
      <c r="C12391" s="462" t="s">
        <v>27</v>
      </c>
      <c r="D12391" s="463">
        <v>2773080</v>
      </c>
    </row>
    <row r="12392" spans="1:4">
      <c r="A12392" s="462">
        <v>107482</v>
      </c>
      <c r="B12392" s="276" t="s">
        <v>12276</v>
      </c>
      <c r="C12392" s="462" t="s">
        <v>27</v>
      </c>
      <c r="D12392" s="463">
        <v>1746724</v>
      </c>
    </row>
    <row r="12393" spans="1:4">
      <c r="A12393" s="462">
        <v>107483</v>
      </c>
      <c r="B12393" s="276" t="s">
        <v>12277</v>
      </c>
      <c r="C12393" s="462" t="s">
        <v>27</v>
      </c>
      <c r="D12393" s="463">
        <v>0</v>
      </c>
    </row>
    <row r="12394" spans="1:4">
      <c r="A12394" s="462">
        <v>107484</v>
      </c>
      <c r="B12394" s="276" t="s">
        <v>12278</v>
      </c>
      <c r="C12394" s="462" t="s">
        <v>27</v>
      </c>
      <c r="D12394" s="463">
        <v>12101183</v>
      </c>
    </row>
    <row r="12395" spans="1:4">
      <c r="A12395" s="462">
        <v>107485</v>
      </c>
      <c r="B12395" s="276" t="s">
        <v>12279</v>
      </c>
      <c r="C12395" s="462" t="s">
        <v>27</v>
      </c>
      <c r="D12395" s="463">
        <v>6586720</v>
      </c>
    </row>
    <row r="12396" spans="1:4">
      <c r="A12396" s="462">
        <v>107486</v>
      </c>
      <c r="B12396" s="276" t="s">
        <v>12280</v>
      </c>
      <c r="C12396" s="462" t="s">
        <v>27</v>
      </c>
      <c r="D12396" s="463">
        <v>1741198</v>
      </c>
    </row>
    <row r="12397" spans="1:4">
      <c r="A12397" s="462">
        <v>107487</v>
      </c>
      <c r="B12397" s="276" t="s">
        <v>12281</v>
      </c>
      <c r="C12397" s="462" t="s">
        <v>27</v>
      </c>
      <c r="D12397" s="463">
        <v>0</v>
      </c>
    </row>
    <row r="12398" spans="1:4">
      <c r="A12398" s="462">
        <v>107488</v>
      </c>
      <c r="B12398" s="276" t="s">
        <v>12282</v>
      </c>
      <c r="C12398" s="462" t="s">
        <v>27</v>
      </c>
      <c r="D12398" s="463">
        <v>0</v>
      </c>
    </row>
    <row r="12399" spans="1:4">
      <c r="A12399" s="462">
        <v>107489</v>
      </c>
      <c r="B12399" s="276" t="s">
        <v>12283</v>
      </c>
      <c r="C12399" s="462" t="s">
        <v>27</v>
      </c>
      <c r="D12399" s="463">
        <v>0</v>
      </c>
    </row>
    <row r="12400" spans="1:4">
      <c r="A12400" s="462">
        <v>107490</v>
      </c>
      <c r="B12400" s="276" t="s">
        <v>12284</v>
      </c>
      <c r="C12400" s="462" t="s">
        <v>27</v>
      </c>
      <c r="D12400" s="463">
        <v>0</v>
      </c>
    </row>
    <row r="12401" spans="1:4">
      <c r="A12401" s="462">
        <v>107491</v>
      </c>
      <c r="B12401" s="276" t="s">
        <v>12285</v>
      </c>
      <c r="C12401" s="462" t="s">
        <v>27</v>
      </c>
      <c r="D12401" s="463">
        <v>0</v>
      </c>
    </row>
    <row r="12402" spans="1:4">
      <c r="A12402" s="462">
        <v>107492</v>
      </c>
      <c r="B12402" s="276" t="s">
        <v>12286</v>
      </c>
      <c r="C12402" s="462" t="s">
        <v>27</v>
      </c>
      <c r="D12402" s="463">
        <v>0</v>
      </c>
    </row>
    <row r="12403" spans="1:4">
      <c r="A12403" s="462">
        <v>107493</v>
      </c>
      <c r="B12403" s="276" t="s">
        <v>12287</v>
      </c>
      <c r="C12403" s="462" t="s">
        <v>27</v>
      </c>
      <c r="D12403" s="463">
        <v>0</v>
      </c>
    </row>
    <row r="12404" spans="1:4">
      <c r="A12404" s="462">
        <v>107494</v>
      </c>
      <c r="B12404" s="276" t="s">
        <v>12288</v>
      </c>
      <c r="C12404" s="462" t="s">
        <v>27</v>
      </c>
      <c r="D12404" s="463">
        <v>0</v>
      </c>
    </row>
    <row r="12405" spans="1:4">
      <c r="A12405" s="462">
        <v>107495</v>
      </c>
      <c r="B12405" s="276" t="s">
        <v>12289</v>
      </c>
      <c r="C12405" s="462" t="s">
        <v>27</v>
      </c>
      <c r="D12405" s="463">
        <v>7837607</v>
      </c>
    </row>
    <row r="12406" spans="1:4">
      <c r="A12406" s="462">
        <v>107496</v>
      </c>
      <c r="B12406" s="276" t="s">
        <v>12290</v>
      </c>
      <c r="C12406" s="462" t="s">
        <v>27</v>
      </c>
      <c r="D12406" s="463">
        <v>0</v>
      </c>
    </row>
    <row r="12407" spans="1:4">
      <c r="A12407" s="462">
        <v>107497</v>
      </c>
      <c r="B12407" s="276" t="s">
        <v>12291</v>
      </c>
      <c r="C12407" s="462" t="s">
        <v>27</v>
      </c>
      <c r="D12407" s="463">
        <v>0</v>
      </c>
    </row>
    <row r="12408" spans="1:4">
      <c r="A12408" s="462">
        <v>107498</v>
      </c>
      <c r="B12408" s="276" t="s">
        <v>12292</v>
      </c>
      <c r="C12408" s="462" t="s">
        <v>27</v>
      </c>
      <c r="D12408" s="463">
        <v>365873</v>
      </c>
    </row>
    <row r="12409" spans="1:4">
      <c r="A12409" s="462">
        <v>107499</v>
      </c>
      <c r="B12409" s="276" t="s">
        <v>12293</v>
      </c>
      <c r="C12409" s="462" t="s">
        <v>27</v>
      </c>
      <c r="D12409" s="463">
        <v>0</v>
      </c>
    </row>
    <row r="12410" spans="1:4">
      <c r="A12410" s="462">
        <v>107500</v>
      </c>
      <c r="B12410" s="276" t="s">
        <v>12294</v>
      </c>
      <c r="C12410" s="462" t="s">
        <v>27</v>
      </c>
      <c r="D12410" s="463">
        <v>1963500</v>
      </c>
    </row>
    <row r="12411" spans="1:4">
      <c r="A12411" s="462">
        <v>107501</v>
      </c>
      <c r="B12411" s="276" t="s">
        <v>12295</v>
      </c>
      <c r="C12411" s="462" t="s">
        <v>27</v>
      </c>
      <c r="D12411" s="463">
        <v>0</v>
      </c>
    </row>
    <row r="12412" spans="1:4">
      <c r="A12412" s="462">
        <v>107502</v>
      </c>
      <c r="B12412" s="276" t="s">
        <v>12296</v>
      </c>
      <c r="C12412" s="462" t="s">
        <v>27</v>
      </c>
      <c r="D12412" s="463">
        <v>0</v>
      </c>
    </row>
    <row r="12413" spans="1:4">
      <c r="A12413" s="462">
        <v>107503</v>
      </c>
      <c r="B12413" s="276" t="s">
        <v>12297</v>
      </c>
      <c r="C12413" s="462" t="s">
        <v>30</v>
      </c>
      <c r="D12413" s="463">
        <v>0</v>
      </c>
    </row>
    <row r="12414" spans="1:4">
      <c r="A12414" s="462">
        <v>107504</v>
      </c>
      <c r="B12414" s="276" t="s">
        <v>12298</v>
      </c>
      <c r="C12414" s="462" t="s">
        <v>30</v>
      </c>
      <c r="D12414" s="463">
        <v>0</v>
      </c>
    </row>
    <row r="12415" spans="1:4">
      <c r="A12415" s="462">
        <v>107505</v>
      </c>
      <c r="B12415" s="276" t="s">
        <v>12299</v>
      </c>
      <c r="C12415" s="462" t="s">
        <v>27</v>
      </c>
      <c r="D12415" s="463">
        <v>0</v>
      </c>
    </row>
    <row r="12416" spans="1:4">
      <c r="A12416" s="462">
        <v>107506</v>
      </c>
      <c r="B12416" s="276" t="s">
        <v>12300</v>
      </c>
      <c r="C12416" s="462" t="s">
        <v>30</v>
      </c>
      <c r="D12416" s="463">
        <v>0</v>
      </c>
    </row>
    <row r="12417" spans="1:4">
      <c r="A12417" s="462">
        <v>107507</v>
      </c>
      <c r="B12417" s="276" t="s">
        <v>12301</v>
      </c>
      <c r="C12417" s="462" t="s">
        <v>27</v>
      </c>
      <c r="D12417" s="463">
        <v>0</v>
      </c>
    </row>
    <row r="12418" spans="1:4">
      <c r="A12418" s="462">
        <v>107508</v>
      </c>
      <c r="B12418" s="276" t="s">
        <v>12302</v>
      </c>
      <c r="C12418" s="462" t="s">
        <v>27</v>
      </c>
      <c r="D12418" s="463">
        <v>0</v>
      </c>
    </row>
    <row r="12419" spans="1:4">
      <c r="A12419" s="462">
        <v>107509</v>
      </c>
      <c r="B12419" s="276" t="s">
        <v>12303</v>
      </c>
      <c r="C12419" s="462" t="s">
        <v>30</v>
      </c>
      <c r="D12419" s="463">
        <v>0</v>
      </c>
    </row>
    <row r="12420" spans="1:4">
      <c r="A12420" s="462">
        <v>107510</v>
      </c>
      <c r="B12420" s="276" t="s">
        <v>12304</v>
      </c>
      <c r="C12420" s="462" t="s">
        <v>30</v>
      </c>
      <c r="D12420" s="463">
        <v>37759</v>
      </c>
    </row>
    <row r="12421" spans="1:4">
      <c r="A12421" s="462">
        <v>107511</v>
      </c>
      <c r="B12421" s="276" t="s">
        <v>12305</v>
      </c>
      <c r="C12421" s="462" t="s">
        <v>27</v>
      </c>
      <c r="D12421" s="463">
        <v>0</v>
      </c>
    </row>
    <row r="12422" spans="1:4">
      <c r="A12422" s="462">
        <v>107512</v>
      </c>
      <c r="B12422" s="276" t="s">
        <v>12306</v>
      </c>
      <c r="C12422" s="462" t="s">
        <v>27</v>
      </c>
      <c r="D12422" s="463">
        <v>0</v>
      </c>
    </row>
    <row r="12423" spans="1:4">
      <c r="A12423" s="462">
        <v>107513</v>
      </c>
      <c r="B12423" s="276" t="s">
        <v>12307</v>
      </c>
      <c r="C12423" s="462" t="s">
        <v>30</v>
      </c>
      <c r="D12423" s="463">
        <v>0</v>
      </c>
    </row>
    <row r="12424" spans="1:4">
      <c r="A12424" s="462">
        <v>107514</v>
      </c>
      <c r="B12424" s="276" t="s">
        <v>12308</v>
      </c>
      <c r="C12424" s="462" t="s">
        <v>27</v>
      </c>
      <c r="D12424" s="463">
        <v>4055</v>
      </c>
    </row>
    <row r="12425" spans="1:4">
      <c r="A12425" s="462">
        <v>107515</v>
      </c>
      <c r="B12425" s="276" t="s">
        <v>12309</v>
      </c>
      <c r="C12425" s="462" t="s">
        <v>30</v>
      </c>
      <c r="D12425" s="463">
        <v>3779</v>
      </c>
    </row>
    <row r="12426" spans="1:4">
      <c r="A12426" s="462">
        <v>107516</v>
      </c>
      <c r="B12426" s="276" t="s">
        <v>12310</v>
      </c>
      <c r="C12426" s="462" t="s">
        <v>30</v>
      </c>
      <c r="D12426" s="463">
        <v>0</v>
      </c>
    </row>
    <row r="12427" spans="1:4">
      <c r="A12427" s="462">
        <v>107517</v>
      </c>
      <c r="B12427" s="276" t="s">
        <v>12311</v>
      </c>
      <c r="C12427" s="462" t="s">
        <v>27</v>
      </c>
      <c r="D12427" s="463">
        <v>0</v>
      </c>
    </row>
    <row r="12428" spans="1:4">
      <c r="A12428" s="462">
        <v>107518</v>
      </c>
      <c r="B12428" s="276" t="s">
        <v>12312</v>
      </c>
      <c r="C12428" s="462" t="s">
        <v>27</v>
      </c>
      <c r="D12428" s="463">
        <v>5142</v>
      </c>
    </row>
    <row r="12429" spans="1:4">
      <c r="A12429" s="462">
        <v>107519</v>
      </c>
      <c r="B12429" s="276" t="s">
        <v>12313</v>
      </c>
      <c r="C12429" s="462" t="s">
        <v>30</v>
      </c>
      <c r="D12429" s="463">
        <v>0</v>
      </c>
    </row>
    <row r="12430" spans="1:4">
      <c r="A12430" s="462">
        <v>107520</v>
      </c>
      <c r="B12430" s="276" t="s">
        <v>12314</v>
      </c>
      <c r="C12430" s="462" t="s">
        <v>30</v>
      </c>
      <c r="D12430" s="463">
        <v>0</v>
      </c>
    </row>
    <row r="12431" spans="1:4">
      <c r="A12431" s="462">
        <v>107521</v>
      </c>
      <c r="B12431" s="276" t="s">
        <v>12315</v>
      </c>
      <c r="C12431" s="462" t="s">
        <v>30</v>
      </c>
      <c r="D12431" s="463">
        <v>0</v>
      </c>
    </row>
    <row r="12432" spans="1:4">
      <c r="A12432" s="462">
        <v>107522</v>
      </c>
      <c r="B12432" s="276" t="s">
        <v>12316</v>
      </c>
      <c r="C12432" s="462" t="s">
        <v>27</v>
      </c>
      <c r="D12432" s="463">
        <v>0</v>
      </c>
    </row>
    <row r="12433" spans="1:4">
      <c r="A12433" s="462">
        <v>107523</v>
      </c>
      <c r="B12433" s="276" t="s">
        <v>12317</v>
      </c>
      <c r="C12433" s="462" t="s">
        <v>27</v>
      </c>
      <c r="D12433" s="463">
        <v>0</v>
      </c>
    </row>
    <row r="12434" spans="1:4">
      <c r="A12434" s="462">
        <v>107524</v>
      </c>
      <c r="B12434" s="276" t="s">
        <v>12318</v>
      </c>
      <c r="C12434" s="462" t="s">
        <v>30</v>
      </c>
      <c r="D12434" s="463">
        <v>4857</v>
      </c>
    </row>
    <row r="12435" spans="1:4">
      <c r="A12435" s="462">
        <v>107525</v>
      </c>
      <c r="B12435" s="276" t="s">
        <v>12319</v>
      </c>
      <c r="C12435" s="462" t="s">
        <v>30</v>
      </c>
      <c r="D12435" s="463">
        <v>2836</v>
      </c>
    </row>
    <row r="12436" spans="1:4">
      <c r="A12436" s="462">
        <v>107526</v>
      </c>
      <c r="B12436" s="276" t="s">
        <v>12320</v>
      </c>
      <c r="C12436" s="462" t="s">
        <v>30</v>
      </c>
      <c r="D12436" s="463">
        <v>0</v>
      </c>
    </row>
    <row r="12437" spans="1:4">
      <c r="A12437" s="462">
        <v>107527</v>
      </c>
      <c r="B12437" s="276" t="s">
        <v>12321</v>
      </c>
      <c r="C12437" s="462" t="s">
        <v>27</v>
      </c>
      <c r="D12437" s="463">
        <v>0</v>
      </c>
    </row>
    <row r="12438" spans="1:4">
      <c r="A12438" s="462">
        <v>107528</v>
      </c>
      <c r="B12438" s="276" t="s">
        <v>12322</v>
      </c>
      <c r="C12438" s="462" t="s">
        <v>27</v>
      </c>
      <c r="D12438" s="463">
        <v>1275</v>
      </c>
    </row>
    <row r="12439" spans="1:4">
      <c r="A12439" s="462">
        <v>107529</v>
      </c>
      <c r="B12439" s="276" t="s">
        <v>12323</v>
      </c>
      <c r="C12439" s="462" t="s">
        <v>27</v>
      </c>
      <c r="D12439" s="463">
        <v>0</v>
      </c>
    </row>
    <row r="12440" spans="1:4">
      <c r="A12440" s="462">
        <v>107530</v>
      </c>
      <c r="B12440" s="276" t="s">
        <v>12324</v>
      </c>
      <c r="C12440" s="462" t="s">
        <v>30</v>
      </c>
      <c r="D12440" s="463">
        <v>0</v>
      </c>
    </row>
    <row r="12441" spans="1:4">
      <c r="A12441" s="462">
        <v>107531</v>
      </c>
      <c r="B12441" s="276" t="s">
        <v>12325</v>
      </c>
      <c r="C12441" s="462" t="s">
        <v>27</v>
      </c>
      <c r="D12441" s="463">
        <v>0</v>
      </c>
    </row>
    <row r="12442" spans="1:4">
      <c r="A12442" s="462">
        <v>107532</v>
      </c>
      <c r="B12442" s="276" t="s">
        <v>12326</v>
      </c>
      <c r="C12442" s="462" t="s">
        <v>30</v>
      </c>
      <c r="D12442" s="463">
        <v>0</v>
      </c>
    </row>
    <row r="12443" spans="1:4">
      <c r="A12443" s="462">
        <v>107533</v>
      </c>
      <c r="B12443" s="276" t="s">
        <v>12327</v>
      </c>
      <c r="C12443" s="462" t="s">
        <v>27</v>
      </c>
      <c r="D12443" s="463">
        <v>0</v>
      </c>
    </row>
    <row r="12444" spans="1:4">
      <c r="A12444" s="462">
        <v>107534</v>
      </c>
      <c r="B12444" s="276" t="s">
        <v>12328</v>
      </c>
      <c r="C12444" s="462" t="s">
        <v>27</v>
      </c>
      <c r="D12444" s="463">
        <v>0</v>
      </c>
    </row>
    <row r="12445" spans="1:4">
      <c r="A12445" s="462">
        <v>107535</v>
      </c>
      <c r="B12445" s="276" t="s">
        <v>12329</v>
      </c>
      <c r="C12445" s="462" t="s">
        <v>27</v>
      </c>
      <c r="D12445" s="463">
        <v>0</v>
      </c>
    </row>
    <row r="12446" spans="1:4">
      <c r="A12446" s="462">
        <v>107536</v>
      </c>
      <c r="B12446" s="276" t="s">
        <v>12330</v>
      </c>
      <c r="C12446" s="462" t="s">
        <v>27</v>
      </c>
      <c r="D12446" s="463">
        <v>0</v>
      </c>
    </row>
    <row r="12447" spans="1:4">
      <c r="A12447" s="462">
        <v>107537</v>
      </c>
      <c r="B12447" s="276" t="s">
        <v>12331</v>
      </c>
      <c r="C12447" s="462" t="s">
        <v>27</v>
      </c>
      <c r="D12447" s="463">
        <v>0</v>
      </c>
    </row>
    <row r="12448" spans="1:4">
      <c r="A12448" s="462">
        <v>107538</v>
      </c>
      <c r="B12448" s="276" t="s">
        <v>12332</v>
      </c>
      <c r="C12448" s="462" t="s">
        <v>27</v>
      </c>
      <c r="D12448" s="463">
        <v>0</v>
      </c>
    </row>
    <row r="12449" spans="1:4">
      <c r="A12449" s="462">
        <v>107539</v>
      </c>
      <c r="B12449" s="276" t="s">
        <v>12333</v>
      </c>
      <c r="C12449" s="462" t="s">
        <v>27</v>
      </c>
      <c r="D12449" s="463">
        <v>0</v>
      </c>
    </row>
    <row r="12450" spans="1:4">
      <c r="A12450" s="462">
        <v>107540</v>
      </c>
      <c r="B12450" s="276" t="s">
        <v>12334</v>
      </c>
      <c r="C12450" s="462" t="s">
        <v>27</v>
      </c>
      <c r="D12450" s="463">
        <v>0</v>
      </c>
    </row>
    <row r="12451" spans="1:4">
      <c r="A12451" s="462">
        <v>107541</v>
      </c>
      <c r="B12451" s="276" t="s">
        <v>12335</v>
      </c>
      <c r="C12451" s="462" t="s">
        <v>27</v>
      </c>
      <c r="D12451" s="463">
        <v>0</v>
      </c>
    </row>
    <row r="12452" spans="1:4">
      <c r="A12452" s="462">
        <v>107542</v>
      </c>
      <c r="B12452" s="276" t="s">
        <v>12336</v>
      </c>
      <c r="C12452" s="462" t="s">
        <v>27</v>
      </c>
      <c r="D12452" s="463">
        <v>0</v>
      </c>
    </row>
    <row r="12453" spans="1:4">
      <c r="A12453" s="462">
        <v>107543</v>
      </c>
      <c r="B12453" s="276" t="s">
        <v>12337</v>
      </c>
      <c r="C12453" s="462" t="s">
        <v>27</v>
      </c>
      <c r="D12453" s="463">
        <v>0</v>
      </c>
    </row>
    <row r="12454" spans="1:4">
      <c r="A12454" s="462">
        <v>107544</v>
      </c>
      <c r="B12454" s="276" t="s">
        <v>12338</v>
      </c>
      <c r="C12454" s="462" t="s">
        <v>27</v>
      </c>
      <c r="D12454" s="463">
        <v>0</v>
      </c>
    </row>
    <row r="12455" spans="1:4">
      <c r="A12455" s="462">
        <v>107545</v>
      </c>
      <c r="B12455" s="276" t="s">
        <v>12339</v>
      </c>
      <c r="C12455" s="462" t="s">
        <v>27</v>
      </c>
      <c r="D12455" s="463">
        <v>212415</v>
      </c>
    </row>
    <row r="12456" spans="1:4">
      <c r="A12456" s="462">
        <v>107546</v>
      </c>
      <c r="B12456" s="276" t="s">
        <v>12340</v>
      </c>
      <c r="C12456" s="462" t="s">
        <v>27</v>
      </c>
      <c r="D12456" s="463">
        <v>0</v>
      </c>
    </row>
    <row r="12457" spans="1:4">
      <c r="A12457" s="462">
        <v>107547</v>
      </c>
      <c r="B12457" s="276" t="s">
        <v>12341</v>
      </c>
      <c r="C12457" s="462" t="s">
        <v>27</v>
      </c>
      <c r="D12457" s="463">
        <v>0</v>
      </c>
    </row>
    <row r="12458" spans="1:4">
      <c r="A12458" s="462">
        <v>107548</v>
      </c>
      <c r="B12458" s="276" t="s">
        <v>12342</v>
      </c>
      <c r="C12458" s="462" t="s">
        <v>27</v>
      </c>
      <c r="D12458" s="463">
        <v>0</v>
      </c>
    </row>
    <row r="12459" spans="1:4">
      <c r="A12459" s="462">
        <v>107549</v>
      </c>
      <c r="B12459" s="276" t="s">
        <v>12343</v>
      </c>
      <c r="C12459" s="462" t="s">
        <v>27</v>
      </c>
      <c r="D12459" s="463">
        <v>0</v>
      </c>
    </row>
    <row r="12460" spans="1:4">
      <c r="A12460" s="462">
        <v>107550</v>
      </c>
      <c r="B12460" s="276" t="s">
        <v>12344</v>
      </c>
      <c r="C12460" s="462" t="s">
        <v>27</v>
      </c>
      <c r="D12460" s="463">
        <v>1762104</v>
      </c>
    </row>
    <row r="12461" spans="1:4">
      <c r="A12461" s="462">
        <v>107551</v>
      </c>
      <c r="B12461" s="276" t="s">
        <v>12345</v>
      </c>
      <c r="C12461" s="462" t="s">
        <v>27</v>
      </c>
      <c r="D12461" s="463">
        <v>0</v>
      </c>
    </row>
    <row r="12462" spans="1:4">
      <c r="A12462" s="462">
        <v>107552</v>
      </c>
      <c r="B12462" s="276" t="s">
        <v>12346</v>
      </c>
      <c r="C12462" s="462" t="s">
        <v>27</v>
      </c>
      <c r="D12462" s="463">
        <v>725771</v>
      </c>
    </row>
    <row r="12463" spans="1:4">
      <c r="A12463" s="462">
        <v>107553</v>
      </c>
      <c r="B12463" s="276" t="s">
        <v>12347</v>
      </c>
      <c r="C12463" s="462" t="s">
        <v>27</v>
      </c>
      <c r="D12463" s="463">
        <v>25579</v>
      </c>
    </row>
    <row r="12464" spans="1:4">
      <c r="A12464" s="462">
        <v>107554</v>
      </c>
      <c r="B12464" s="276" t="s">
        <v>12348</v>
      </c>
      <c r="C12464" s="462" t="s">
        <v>27</v>
      </c>
      <c r="D12464" s="463">
        <v>54516.01</v>
      </c>
    </row>
    <row r="12465" spans="1:4">
      <c r="A12465" s="462">
        <v>107555</v>
      </c>
      <c r="B12465" s="276" t="s">
        <v>12349</v>
      </c>
      <c r="C12465" s="462" t="s">
        <v>27</v>
      </c>
      <c r="D12465" s="463">
        <v>0</v>
      </c>
    </row>
    <row r="12466" spans="1:4">
      <c r="A12466" s="462">
        <v>107556</v>
      </c>
      <c r="B12466" s="276" t="s">
        <v>12350</v>
      </c>
      <c r="C12466" s="462" t="s">
        <v>27</v>
      </c>
      <c r="D12466" s="463">
        <v>73918</v>
      </c>
    </row>
    <row r="12467" spans="1:4">
      <c r="A12467" s="462">
        <v>107557</v>
      </c>
      <c r="B12467" s="276" t="s">
        <v>12351</v>
      </c>
      <c r="C12467" s="462" t="s">
        <v>27</v>
      </c>
      <c r="D12467" s="463">
        <v>49642</v>
      </c>
    </row>
    <row r="12468" spans="1:4">
      <c r="A12468" s="462">
        <v>107558</v>
      </c>
      <c r="B12468" s="276" t="s">
        <v>12352</v>
      </c>
      <c r="C12468" s="462" t="s">
        <v>27</v>
      </c>
      <c r="D12468" s="463">
        <v>0</v>
      </c>
    </row>
    <row r="12469" spans="1:4">
      <c r="A12469" s="462">
        <v>107559</v>
      </c>
      <c r="B12469" s="276" t="s">
        <v>12353</v>
      </c>
      <c r="C12469" s="462" t="s">
        <v>27</v>
      </c>
      <c r="D12469" s="463">
        <v>0</v>
      </c>
    </row>
    <row r="12470" spans="1:4">
      <c r="A12470" s="462">
        <v>107560</v>
      </c>
      <c r="B12470" s="276" t="s">
        <v>12354</v>
      </c>
      <c r="C12470" s="462" t="s">
        <v>27</v>
      </c>
      <c r="D12470" s="463">
        <v>61292</v>
      </c>
    </row>
    <row r="12471" spans="1:4">
      <c r="A12471" s="462">
        <v>107561</v>
      </c>
      <c r="B12471" s="276" t="s">
        <v>12355</v>
      </c>
      <c r="C12471" s="462" t="s">
        <v>27</v>
      </c>
      <c r="D12471" s="463">
        <v>0</v>
      </c>
    </row>
    <row r="12472" spans="1:4">
      <c r="A12472" s="462">
        <v>107562</v>
      </c>
      <c r="B12472" s="276" t="s">
        <v>12356</v>
      </c>
      <c r="C12472" s="462" t="s">
        <v>27</v>
      </c>
      <c r="D12472" s="463">
        <v>471643.01</v>
      </c>
    </row>
    <row r="12473" spans="1:4">
      <c r="A12473" s="462">
        <v>107563</v>
      </c>
      <c r="B12473" s="276" t="s">
        <v>12357</v>
      </c>
      <c r="C12473" s="462" t="s">
        <v>27</v>
      </c>
      <c r="D12473" s="463">
        <v>9395240</v>
      </c>
    </row>
    <row r="12474" spans="1:4">
      <c r="A12474" s="462">
        <v>107564</v>
      </c>
      <c r="B12474" s="276" t="s">
        <v>12358</v>
      </c>
      <c r="C12474" s="462" t="s">
        <v>27</v>
      </c>
      <c r="D12474" s="463">
        <v>94776</v>
      </c>
    </row>
    <row r="12475" spans="1:4">
      <c r="A12475" s="462">
        <v>107565</v>
      </c>
      <c r="B12475" s="276" t="s">
        <v>12359</v>
      </c>
      <c r="C12475" s="462" t="s">
        <v>27</v>
      </c>
      <c r="D12475" s="463">
        <v>160749</v>
      </c>
    </row>
    <row r="12476" spans="1:4">
      <c r="A12476" s="462">
        <v>107566</v>
      </c>
      <c r="B12476" s="276" t="s">
        <v>12360</v>
      </c>
      <c r="C12476" s="462" t="s">
        <v>27</v>
      </c>
      <c r="D12476" s="463">
        <v>321157</v>
      </c>
    </row>
    <row r="12477" spans="1:4">
      <c r="A12477" s="462">
        <v>107567</v>
      </c>
      <c r="B12477" s="276" t="s">
        <v>12361</v>
      </c>
      <c r="C12477" s="462" t="s">
        <v>27</v>
      </c>
      <c r="D12477" s="463">
        <v>0</v>
      </c>
    </row>
    <row r="12478" spans="1:4">
      <c r="A12478" s="462">
        <v>107568</v>
      </c>
      <c r="B12478" s="276" t="s">
        <v>12362</v>
      </c>
      <c r="C12478" s="462" t="s">
        <v>27</v>
      </c>
      <c r="D12478" s="463">
        <v>606708.01</v>
      </c>
    </row>
    <row r="12479" spans="1:4">
      <c r="A12479" s="462">
        <v>107569</v>
      </c>
      <c r="B12479" s="276" t="s">
        <v>12363</v>
      </c>
      <c r="C12479" s="462" t="s">
        <v>27</v>
      </c>
      <c r="D12479" s="463">
        <v>148707.01</v>
      </c>
    </row>
    <row r="12480" spans="1:4">
      <c r="A12480" s="462">
        <v>107570</v>
      </c>
      <c r="B12480" s="276" t="s">
        <v>12364</v>
      </c>
      <c r="C12480" s="462" t="s">
        <v>27</v>
      </c>
      <c r="D12480" s="463">
        <v>0</v>
      </c>
    </row>
    <row r="12481" spans="1:4">
      <c r="A12481" s="462">
        <v>107571</v>
      </c>
      <c r="B12481" s="276" t="s">
        <v>12365</v>
      </c>
      <c r="C12481" s="462" t="s">
        <v>27</v>
      </c>
      <c r="D12481" s="463">
        <v>216937</v>
      </c>
    </row>
    <row r="12482" spans="1:4">
      <c r="A12482" s="462">
        <v>107572</v>
      </c>
      <c r="B12482" s="276" t="s">
        <v>12366</v>
      </c>
      <c r="C12482" s="462" t="s">
        <v>27</v>
      </c>
      <c r="D12482" s="463">
        <v>77768</v>
      </c>
    </row>
    <row r="12483" spans="1:4">
      <c r="A12483" s="462">
        <v>107573</v>
      </c>
      <c r="B12483" s="276" t="s">
        <v>12367</v>
      </c>
      <c r="C12483" s="462" t="s">
        <v>27</v>
      </c>
      <c r="D12483" s="463">
        <v>468457.01</v>
      </c>
    </row>
    <row r="12484" spans="1:4">
      <c r="A12484" s="462">
        <v>107574</v>
      </c>
      <c r="B12484" s="276" t="s">
        <v>12368</v>
      </c>
      <c r="C12484" s="462" t="s">
        <v>27</v>
      </c>
      <c r="D12484" s="463">
        <v>0</v>
      </c>
    </row>
    <row r="12485" spans="1:4">
      <c r="A12485" s="462">
        <v>107575</v>
      </c>
      <c r="B12485" s="276" t="s">
        <v>12369</v>
      </c>
      <c r="C12485" s="462" t="s">
        <v>27</v>
      </c>
      <c r="D12485" s="463">
        <v>0</v>
      </c>
    </row>
    <row r="12486" spans="1:4">
      <c r="A12486" s="462">
        <v>107576</v>
      </c>
      <c r="B12486" s="276" t="s">
        <v>12370</v>
      </c>
      <c r="C12486" s="462" t="s">
        <v>27</v>
      </c>
      <c r="D12486" s="463">
        <v>0</v>
      </c>
    </row>
    <row r="12487" spans="1:4">
      <c r="A12487" s="462">
        <v>107577</v>
      </c>
      <c r="B12487" s="276" t="s">
        <v>12371</v>
      </c>
      <c r="C12487" s="462" t="s">
        <v>27</v>
      </c>
      <c r="D12487" s="463">
        <v>0</v>
      </c>
    </row>
    <row r="12488" spans="1:4">
      <c r="A12488" s="462">
        <v>107578</v>
      </c>
      <c r="B12488" s="276" t="s">
        <v>12372</v>
      </c>
      <c r="C12488" s="462" t="s">
        <v>27</v>
      </c>
      <c r="D12488" s="463">
        <v>0</v>
      </c>
    </row>
    <row r="12489" spans="1:4">
      <c r="A12489" s="462">
        <v>107579</v>
      </c>
      <c r="B12489" s="276" t="s">
        <v>12373</v>
      </c>
      <c r="C12489" s="462" t="s">
        <v>27</v>
      </c>
      <c r="D12489" s="463">
        <v>0</v>
      </c>
    </row>
    <row r="12490" spans="1:4">
      <c r="A12490" s="462">
        <v>107580</v>
      </c>
      <c r="B12490" s="276" t="s">
        <v>12374</v>
      </c>
      <c r="C12490" s="462" t="s">
        <v>27</v>
      </c>
      <c r="D12490" s="463">
        <v>0</v>
      </c>
    </row>
    <row r="12491" spans="1:4">
      <c r="A12491" s="462">
        <v>107581</v>
      </c>
      <c r="B12491" s="276" t="s">
        <v>12375</v>
      </c>
      <c r="C12491" s="462" t="s">
        <v>27</v>
      </c>
      <c r="D12491" s="463">
        <v>0</v>
      </c>
    </row>
    <row r="12492" spans="1:4">
      <c r="A12492" s="462">
        <v>107582</v>
      </c>
      <c r="B12492" s="276" t="s">
        <v>12376</v>
      </c>
      <c r="C12492" s="462" t="s">
        <v>27</v>
      </c>
      <c r="D12492" s="463">
        <v>0</v>
      </c>
    </row>
    <row r="12493" spans="1:4">
      <c r="A12493" s="462">
        <v>107583</v>
      </c>
      <c r="B12493" s="276" t="s">
        <v>12377</v>
      </c>
      <c r="C12493" s="462" t="s">
        <v>27</v>
      </c>
      <c r="D12493" s="463">
        <v>0</v>
      </c>
    </row>
    <row r="12494" spans="1:4">
      <c r="A12494" s="462">
        <v>107584</v>
      </c>
      <c r="B12494" s="276" t="s">
        <v>12378</v>
      </c>
      <c r="C12494" s="462" t="s">
        <v>30</v>
      </c>
      <c r="D12494" s="463">
        <v>0</v>
      </c>
    </row>
    <row r="12495" spans="1:4">
      <c r="A12495" s="462">
        <v>107585</v>
      </c>
      <c r="B12495" s="276" t="s">
        <v>12379</v>
      </c>
      <c r="C12495" s="462" t="s">
        <v>27</v>
      </c>
      <c r="D12495" s="463">
        <v>0</v>
      </c>
    </row>
    <row r="12496" spans="1:4">
      <c r="A12496" s="462">
        <v>107586</v>
      </c>
      <c r="B12496" s="276" t="s">
        <v>12380</v>
      </c>
      <c r="C12496" s="462" t="s">
        <v>27</v>
      </c>
      <c r="D12496" s="463">
        <v>0</v>
      </c>
    </row>
    <row r="12497" spans="1:4">
      <c r="A12497" s="462">
        <v>107587</v>
      </c>
      <c r="B12497" s="276" t="s">
        <v>12381</v>
      </c>
      <c r="C12497" s="462" t="s">
        <v>27</v>
      </c>
      <c r="D12497" s="463">
        <v>0</v>
      </c>
    </row>
    <row r="12498" spans="1:4">
      <c r="A12498" s="462">
        <v>107588</v>
      </c>
      <c r="B12498" s="276" t="s">
        <v>12382</v>
      </c>
      <c r="C12498" s="462" t="s">
        <v>30</v>
      </c>
      <c r="D12498" s="463">
        <v>0</v>
      </c>
    </row>
    <row r="12499" spans="1:4">
      <c r="A12499" s="462">
        <v>107589</v>
      </c>
      <c r="B12499" s="276" t="s">
        <v>12383</v>
      </c>
      <c r="C12499" s="462" t="s">
        <v>27</v>
      </c>
      <c r="D12499" s="463">
        <v>0</v>
      </c>
    </row>
    <row r="12500" spans="1:4">
      <c r="A12500" s="462">
        <v>107590</v>
      </c>
      <c r="B12500" s="276" t="s">
        <v>12384</v>
      </c>
      <c r="C12500" s="462" t="s">
        <v>27</v>
      </c>
      <c r="D12500" s="463">
        <v>0</v>
      </c>
    </row>
    <row r="12501" spans="1:4">
      <c r="A12501" s="462">
        <v>107591</v>
      </c>
      <c r="B12501" s="276" t="s">
        <v>12385</v>
      </c>
      <c r="C12501" s="462" t="s">
        <v>27</v>
      </c>
      <c r="D12501" s="463">
        <v>0</v>
      </c>
    </row>
    <row r="12502" spans="1:4">
      <c r="A12502" s="462">
        <v>107592</v>
      </c>
      <c r="B12502" s="276" t="s">
        <v>12386</v>
      </c>
      <c r="C12502" s="462" t="s">
        <v>27</v>
      </c>
      <c r="D12502" s="463">
        <v>0</v>
      </c>
    </row>
    <row r="12503" spans="1:4">
      <c r="A12503" s="462">
        <v>107593</v>
      </c>
      <c r="B12503" s="276" t="s">
        <v>12387</v>
      </c>
      <c r="C12503" s="462" t="s">
        <v>30</v>
      </c>
      <c r="D12503" s="463">
        <v>0</v>
      </c>
    </row>
    <row r="12504" spans="1:4">
      <c r="A12504" s="462">
        <v>107594</v>
      </c>
      <c r="B12504" s="276" t="s">
        <v>12388</v>
      </c>
      <c r="C12504" s="462" t="s">
        <v>27</v>
      </c>
      <c r="D12504" s="463">
        <v>0</v>
      </c>
    </row>
    <row r="12505" spans="1:4">
      <c r="A12505" s="462">
        <v>107595</v>
      </c>
      <c r="B12505" s="276" t="s">
        <v>12389</v>
      </c>
      <c r="C12505" s="462" t="s">
        <v>27</v>
      </c>
      <c r="D12505" s="463">
        <v>0</v>
      </c>
    </row>
    <row r="12506" spans="1:4">
      <c r="A12506" s="462">
        <v>107596</v>
      </c>
      <c r="B12506" s="276" t="s">
        <v>12390</v>
      </c>
      <c r="C12506" s="462" t="s">
        <v>27</v>
      </c>
      <c r="D12506" s="463">
        <v>0</v>
      </c>
    </row>
    <row r="12507" spans="1:4">
      <c r="A12507" s="462">
        <v>107597</v>
      </c>
      <c r="B12507" s="276" t="s">
        <v>12391</v>
      </c>
      <c r="C12507" s="462" t="s">
        <v>27</v>
      </c>
      <c r="D12507" s="463">
        <v>0</v>
      </c>
    </row>
    <row r="12508" spans="1:4">
      <c r="A12508" s="462">
        <v>107598</v>
      </c>
      <c r="B12508" s="276" t="s">
        <v>12392</v>
      </c>
      <c r="C12508" s="462" t="s">
        <v>30</v>
      </c>
      <c r="D12508" s="463">
        <v>0</v>
      </c>
    </row>
    <row r="12509" spans="1:4">
      <c r="A12509" s="462">
        <v>107599</v>
      </c>
      <c r="B12509" s="276" t="s">
        <v>12393</v>
      </c>
      <c r="C12509" s="462" t="s">
        <v>27</v>
      </c>
      <c r="D12509" s="463">
        <v>0</v>
      </c>
    </row>
    <row r="12510" spans="1:4">
      <c r="A12510" s="462">
        <v>107600</v>
      </c>
      <c r="B12510" s="276" t="s">
        <v>12394</v>
      </c>
      <c r="C12510" s="462" t="s">
        <v>27</v>
      </c>
      <c r="D12510" s="463">
        <v>104757</v>
      </c>
    </row>
    <row r="12511" spans="1:4">
      <c r="A12511" s="462">
        <v>107601</v>
      </c>
      <c r="B12511" s="276" t="s">
        <v>12395</v>
      </c>
      <c r="C12511" s="462" t="s">
        <v>27</v>
      </c>
      <c r="D12511" s="463">
        <v>146966</v>
      </c>
    </row>
    <row r="12512" spans="1:4">
      <c r="A12512" s="462">
        <v>107602</v>
      </c>
      <c r="B12512" s="276" t="s">
        <v>12396</v>
      </c>
      <c r="C12512" s="462" t="s">
        <v>30</v>
      </c>
      <c r="D12512" s="463">
        <v>124929</v>
      </c>
    </row>
    <row r="12513" spans="1:4">
      <c r="A12513" s="462">
        <v>107603</v>
      </c>
      <c r="B12513" s="276" t="s">
        <v>12397</v>
      </c>
      <c r="C12513" s="462" t="s">
        <v>27</v>
      </c>
      <c r="D12513" s="463">
        <v>0</v>
      </c>
    </row>
    <row r="12514" spans="1:4">
      <c r="A12514" s="462">
        <v>107604</v>
      </c>
      <c r="B12514" s="276" t="s">
        <v>12398</v>
      </c>
      <c r="C12514" s="462" t="s">
        <v>27</v>
      </c>
      <c r="D12514" s="463">
        <v>0</v>
      </c>
    </row>
    <row r="12515" spans="1:4">
      <c r="A12515" s="462">
        <v>107605</v>
      </c>
      <c r="B12515" s="276" t="s">
        <v>12399</v>
      </c>
      <c r="C12515" s="462" t="s">
        <v>30</v>
      </c>
      <c r="D12515" s="463">
        <v>211741</v>
      </c>
    </row>
    <row r="12516" spans="1:4">
      <c r="A12516" s="462">
        <v>107606</v>
      </c>
      <c r="B12516" s="276" t="s">
        <v>12400</v>
      </c>
      <c r="C12516" s="462" t="s">
        <v>27</v>
      </c>
      <c r="D12516" s="463">
        <v>0</v>
      </c>
    </row>
    <row r="12517" spans="1:4">
      <c r="A12517" s="462">
        <v>107607</v>
      </c>
      <c r="B12517" s="276" t="s">
        <v>12401</v>
      </c>
      <c r="C12517" s="462" t="s">
        <v>27</v>
      </c>
      <c r="D12517" s="463">
        <v>0</v>
      </c>
    </row>
    <row r="12518" spans="1:4">
      <c r="A12518" s="462">
        <v>107608</v>
      </c>
      <c r="B12518" s="276" t="s">
        <v>12402</v>
      </c>
      <c r="C12518" s="462" t="s">
        <v>27</v>
      </c>
      <c r="D12518" s="463">
        <v>0</v>
      </c>
    </row>
    <row r="12519" spans="1:4">
      <c r="A12519" s="462">
        <v>107609</v>
      </c>
      <c r="B12519" s="276" t="s">
        <v>12403</v>
      </c>
      <c r="C12519" s="462" t="s">
        <v>27</v>
      </c>
      <c r="D12519" s="463">
        <v>478418</v>
      </c>
    </row>
    <row r="12520" spans="1:4">
      <c r="A12520" s="462">
        <v>107610</v>
      </c>
      <c r="B12520" s="276" t="s">
        <v>12404</v>
      </c>
      <c r="C12520" s="462" t="s">
        <v>30</v>
      </c>
      <c r="D12520" s="463">
        <v>0</v>
      </c>
    </row>
    <row r="12521" spans="1:4">
      <c r="A12521" s="462">
        <v>107611</v>
      </c>
      <c r="B12521" s="276" t="s">
        <v>12405</v>
      </c>
      <c r="C12521" s="462" t="s">
        <v>27</v>
      </c>
      <c r="D12521" s="463">
        <v>0</v>
      </c>
    </row>
    <row r="12522" spans="1:4">
      <c r="A12522" s="462">
        <v>107612</v>
      </c>
      <c r="B12522" s="276" t="s">
        <v>12406</v>
      </c>
      <c r="C12522" s="462" t="s">
        <v>27</v>
      </c>
      <c r="D12522" s="463">
        <v>0</v>
      </c>
    </row>
    <row r="12523" spans="1:4">
      <c r="A12523" s="462">
        <v>107613</v>
      </c>
      <c r="B12523" s="276" t="s">
        <v>12407</v>
      </c>
      <c r="C12523" s="462" t="s">
        <v>27</v>
      </c>
      <c r="D12523" s="463">
        <v>0</v>
      </c>
    </row>
    <row r="12524" spans="1:4">
      <c r="A12524" s="462">
        <v>107614</v>
      </c>
      <c r="B12524" s="276" t="s">
        <v>12408</v>
      </c>
      <c r="C12524" s="462" t="s">
        <v>27</v>
      </c>
      <c r="D12524" s="463">
        <v>0</v>
      </c>
    </row>
    <row r="12525" spans="1:4">
      <c r="A12525" s="462">
        <v>107615</v>
      </c>
      <c r="B12525" s="276" t="s">
        <v>12409</v>
      </c>
      <c r="C12525" s="462" t="s">
        <v>27</v>
      </c>
      <c r="D12525" s="463">
        <v>0</v>
      </c>
    </row>
    <row r="12526" spans="1:4">
      <c r="A12526" s="462">
        <v>107616</v>
      </c>
      <c r="B12526" s="276" t="s">
        <v>12410</v>
      </c>
      <c r="C12526" s="462" t="s">
        <v>27</v>
      </c>
      <c r="D12526" s="463">
        <v>0</v>
      </c>
    </row>
    <row r="12527" spans="1:4">
      <c r="A12527" s="462">
        <v>107617</v>
      </c>
      <c r="B12527" s="276" t="s">
        <v>12411</v>
      </c>
      <c r="C12527" s="462" t="s">
        <v>27</v>
      </c>
      <c r="D12527" s="463">
        <v>0</v>
      </c>
    </row>
    <row r="12528" spans="1:4">
      <c r="A12528" s="462">
        <v>107618</v>
      </c>
      <c r="B12528" s="276" t="s">
        <v>12412</v>
      </c>
      <c r="C12528" s="462" t="s">
        <v>27</v>
      </c>
      <c r="D12528" s="463">
        <v>0</v>
      </c>
    </row>
    <row r="12529" spans="1:4">
      <c r="A12529" s="462">
        <v>107619</v>
      </c>
      <c r="B12529" s="276" t="s">
        <v>12413</v>
      </c>
      <c r="C12529" s="462" t="s">
        <v>30</v>
      </c>
      <c r="D12529" s="463">
        <v>0</v>
      </c>
    </row>
    <row r="12530" spans="1:4">
      <c r="A12530" s="462">
        <v>107620</v>
      </c>
      <c r="B12530" s="276" t="s">
        <v>12414</v>
      </c>
      <c r="C12530" s="462" t="s">
        <v>27</v>
      </c>
      <c r="D12530" s="463">
        <v>0</v>
      </c>
    </row>
    <row r="12531" spans="1:4">
      <c r="A12531" s="462">
        <v>107621</v>
      </c>
      <c r="B12531" s="276" t="s">
        <v>12415</v>
      </c>
      <c r="C12531" s="462" t="s">
        <v>27</v>
      </c>
      <c r="D12531" s="463">
        <v>0</v>
      </c>
    </row>
    <row r="12532" spans="1:4">
      <c r="A12532" s="462">
        <v>107622</v>
      </c>
      <c r="B12532" s="276" t="s">
        <v>12416</v>
      </c>
      <c r="C12532" s="462" t="s">
        <v>27</v>
      </c>
      <c r="D12532" s="463">
        <v>0</v>
      </c>
    </row>
    <row r="12533" spans="1:4">
      <c r="A12533" s="462">
        <v>107623</v>
      </c>
      <c r="B12533" s="276" t="s">
        <v>12417</v>
      </c>
      <c r="C12533" s="462" t="s">
        <v>27</v>
      </c>
      <c r="D12533" s="463">
        <v>0</v>
      </c>
    </row>
    <row r="12534" spans="1:4">
      <c r="A12534" s="462">
        <v>107624</v>
      </c>
      <c r="B12534" s="276" t="s">
        <v>12418</v>
      </c>
      <c r="C12534" s="462" t="s">
        <v>27</v>
      </c>
      <c r="D12534" s="463">
        <v>0</v>
      </c>
    </row>
    <row r="12535" spans="1:4">
      <c r="A12535" s="462">
        <v>107625</v>
      </c>
      <c r="B12535" s="276" t="s">
        <v>12419</v>
      </c>
      <c r="C12535" s="462" t="s">
        <v>27</v>
      </c>
      <c r="D12535" s="463">
        <v>0</v>
      </c>
    </row>
    <row r="12536" spans="1:4">
      <c r="A12536" s="462">
        <v>107626</v>
      </c>
      <c r="B12536" s="276" t="s">
        <v>12420</v>
      </c>
      <c r="C12536" s="462" t="s">
        <v>27</v>
      </c>
      <c r="D12536" s="463">
        <v>62067.59</v>
      </c>
    </row>
    <row r="12537" spans="1:4">
      <c r="A12537" s="462">
        <v>107627</v>
      </c>
      <c r="B12537" s="276" t="s">
        <v>12421</v>
      </c>
      <c r="C12537" s="462" t="s">
        <v>27</v>
      </c>
      <c r="D12537" s="463">
        <v>0</v>
      </c>
    </row>
    <row r="12538" spans="1:4">
      <c r="A12538" s="462">
        <v>107628</v>
      </c>
      <c r="B12538" s="276" t="s">
        <v>12422</v>
      </c>
      <c r="C12538" s="462" t="s">
        <v>27</v>
      </c>
      <c r="D12538" s="463">
        <v>0</v>
      </c>
    </row>
    <row r="12539" spans="1:4">
      <c r="A12539" s="462">
        <v>107629</v>
      </c>
      <c r="B12539" s="276" t="s">
        <v>12423</v>
      </c>
      <c r="C12539" s="462" t="s">
        <v>27</v>
      </c>
      <c r="D12539" s="463">
        <v>0</v>
      </c>
    </row>
    <row r="12540" spans="1:4">
      <c r="A12540" s="462">
        <v>107630</v>
      </c>
      <c r="B12540" s="276" t="s">
        <v>12424</v>
      </c>
      <c r="C12540" s="462" t="s">
        <v>27</v>
      </c>
      <c r="D12540" s="463">
        <v>0</v>
      </c>
    </row>
    <row r="12541" spans="1:4">
      <c r="A12541" s="462">
        <v>107631</v>
      </c>
      <c r="B12541" s="276" t="s">
        <v>12425</v>
      </c>
      <c r="C12541" s="462" t="s">
        <v>27</v>
      </c>
      <c r="D12541" s="463">
        <v>0</v>
      </c>
    </row>
    <row r="12542" spans="1:4">
      <c r="A12542" s="462">
        <v>107632</v>
      </c>
      <c r="B12542" s="276" t="s">
        <v>12426</v>
      </c>
      <c r="C12542" s="462" t="s">
        <v>27</v>
      </c>
      <c r="D12542" s="463">
        <v>0</v>
      </c>
    </row>
    <row r="12543" spans="1:4">
      <c r="A12543" s="462">
        <v>107633</v>
      </c>
      <c r="B12543" s="276" t="s">
        <v>12427</v>
      </c>
      <c r="C12543" s="462" t="s">
        <v>27</v>
      </c>
      <c r="D12543" s="463">
        <v>0</v>
      </c>
    </row>
    <row r="12544" spans="1:4">
      <c r="A12544" s="462">
        <v>107634</v>
      </c>
      <c r="B12544" s="276" t="s">
        <v>12428</v>
      </c>
      <c r="C12544" s="462" t="s">
        <v>27</v>
      </c>
      <c r="D12544" s="463">
        <v>0</v>
      </c>
    </row>
    <row r="12545" spans="1:4">
      <c r="A12545" s="462">
        <v>107635</v>
      </c>
      <c r="B12545" s="276" t="s">
        <v>12429</v>
      </c>
      <c r="C12545" s="462" t="s">
        <v>27</v>
      </c>
      <c r="D12545" s="463">
        <v>0</v>
      </c>
    </row>
    <row r="12546" spans="1:4">
      <c r="A12546" s="462">
        <v>107636</v>
      </c>
      <c r="B12546" s="276" t="s">
        <v>12430</v>
      </c>
      <c r="C12546" s="462" t="s">
        <v>27</v>
      </c>
      <c r="D12546" s="463">
        <v>0</v>
      </c>
    </row>
    <row r="12547" spans="1:4">
      <c r="A12547" s="462">
        <v>107637</v>
      </c>
      <c r="B12547" s="276" t="s">
        <v>12431</v>
      </c>
      <c r="C12547" s="462" t="s">
        <v>27</v>
      </c>
      <c r="D12547" s="463">
        <v>0</v>
      </c>
    </row>
    <row r="12548" spans="1:4">
      <c r="A12548" s="462">
        <v>107638</v>
      </c>
      <c r="B12548" s="276" t="s">
        <v>12432</v>
      </c>
      <c r="C12548" s="462" t="s">
        <v>27</v>
      </c>
      <c r="D12548" s="463">
        <v>0</v>
      </c>
    </row>
    <row r="12549" spans="1:4">
      <c r="A12549" s="462">
        <v>107639</v>
      </c>
      <c r="B12549" s="276" t="s">
        <v>12433</v>
      </c>
      <c r="C12549" s="462" t="s">
        <v>27</v>
      </c>
      <c r="D12549" s="463">
        <v>0</v>
      </c>
    </row>
    <row r="12550" spans="1:4">
      <c r="A12550" s="462">
        <v>107640</v>
      </c>
      <c r="B12550" s="276" t="s">
        <v>12434</v>
      </c>
      <c r="C12550" s="462" t="s">
        <v>27</v>
      </c>
      <c r="D12550" s="463">
        <v>0</v>
      </c>
    </row>
    <row r="12551" spans="1:4">
      <c r="A12551" s="462">
        <v>107641</v>
      </c>
      <c r="B12551" s="276" t="s">
        <v>12435</v>
      </c>
      <c r="C12551" s="462" t="s">
        <v>27</v>
      </c>
      <c r="D12551" s="463">
        <v>0</v>
      </c>
    </row>
    <row r="12552" spans="1:4">
      <c r="A12552" s="462">
        <v>107642</v>
      </c>
      <c r="B12552" s="276" t="s">
        <v>12436</v>
      </c>
      <c r="C12552" s="462" t="s">
        <v>27</v>
      </c>
      <c r="D12552" s="463">
        <v>0</v>
      </c>
    </row>
    <row r="12553" spans="1:4">
      <c r="A12553" s="462">
        <v>107643</v>
      </c>
      <c r="B12553" s="276" t="s">
        <v>12437</v>
      </c>
      <c r="C12553" s="462" t="s">
        <v>27</v>
      </c>
      <c r="D12553" s="463">
        <v>0</v>
      </c>
    </row>
    <row r="12554" spans="1:4">
      <c r="A12554" s="462">
        <v>107644</v>
      </c>
      <c r="B12554" s="276" t="s">
        <v>12438</v>
      </c>
      <c r="C12554" s="462" t="s">
        <v>27</v>
      </c>
      <c r="D12554" s="463">
        <v>1071244</v>
      </c>
    </row>
    <row r="12555" spans="1:4">
      <c r="A12555" s="462">
        <v>107645</v>
      </c>
      <c r="B12555" s="276" t="s">
        <v>12439</v>
      </c>
      <c r="C12555" s="462" t="s">
        <v>27</v>
      </c>
      <c r="D12555" s="463">
        <v>0</v>
      </c>
    </row>
    <row r="12556" spans="1:4">
      <c r="A12556" s="462">
        <v>107646</v>
      </c>
      <c r="B12556" s="276" t="s">
        <v>12440</v>
      </c>
      <c r="C12556" s="462" t="s">
        <v>27</v>
      </c>
      <c r="D12556" s="463">
        <v>45429</v>
      </c>
    </row>
    <row r="12557" spans="1:4">
      <c r="A12557" s="462">
        <v>107647</v>
      </c>
      <c r="B12557" s="276" t="s">
        <v>12441</v>
      </c>
      <c r="C12557" s="462" t="s">
        <v>27</v>
      </c>
      <c r="D12557" s="463">
        <v>27651</v>
      </c>
    </row>
    <row r="12558" spans="1:4">
      <c r="A12558" s="462">
        <v>107648</v>
      </c>
      <c r="B12558" s="276" t="s">
        <v>12442</v>
      </c>
      <c r="C12558" s="462" t="s">
        <v>27</v>
      </c>
      <c r="D12558" s="463">
        <v>0</v>
      </c>
    </row>
    <row r="12559" spans="1:4">
      <c r="A12559" s="462">
        <v>107649</v>
      </c>
      <c r="B12559" s="276" t="s">
        <v>12443</v>
      </c>
      <c r="C12559" s="462" t="s">
        <v>27</v>
      </c>
      <c r="D12559" s="463">
        <v>45122</v>
      </c>
    </row>
    <row r="12560" spans="1:4">
      <c r="A12560" s="462">
        <v>107650</v>
      </c>
      <c r="B12560" s="276" t="s">
        <v>12444</v>
      </c>
      <c r="C12560" s="462" t="s">
        <v>27</v>
      </c>
      <c r="D12560" s="463">
        <v>0</v>
      </c>
    </row>
    <row r="12561" spans="1:4">
      <c r="A12561" s="462">
        <v>107651</v>
      </c>
      <c r="B12561" s="276" t="s">
        <v>12445</v>
      </c>
      <c r="C12561" s="462" t="s">
        <v>27</v>
      </c>
      <c r="D12561" s="463">
        <v>0</v>
      </c>
    </row>
    <row r="12562" spans="1:4">
      <c r="A12562" s="462">
        <v>107652</v>
      </c>
      <c r="B12562" s="276" t="s">
        <v>12446</v>
      </c>
      <c r="C12562" s="462" t="s">
        <v>30</v>
      </c>
      <c r="D12562" s="463">
        <v>0</v>
      </c>
    </row>
    <row r="12563" spans="1:4">
      <c r="A12563" s="462">
        <v>107653</v>
      </c>
      <c r="B12563" s="276" t="s">
        <v>12447</v>
      </c>
      <c r="C12563" s="462" t="s">
        <v>27</v>
      </c>
      <c r="D12563" s="463">
        <v>0</v>
      </c>
    </row>
    <row r="12564" spans="1:4">
      <c r="A12564" s="462">
        <v>107654</v>
      </c>
      <c r="B12564" s="276" t="s">
        <v>12448</v>
      </c>
      <c r="C12564" s="462" t="s">
        <v>30</v>
      </c>
      <c r="D12564" s="463">
        <v>9875</v>
      </c>
    </row>
    <row r="12565" spans="1:4">
      <c r="A12565" s="462">
        <v>107655</v>
      </c>
      <c r="B12565" s="276" t="s">
        <v>12449</v>
      </c>
      <c r="C12565" s="462" t="s">
        <v>27</v>
      </c>
      <c r="D12565" s="463">
        <v>0</v>
      </c>
    </row>
    <row r="12566" spans="1:4">
      <c r="A12566" s="462">
        <v>107656</v>
      </c>
      <c r="B12566" s="276" t="s">
        <v>12450</v>
      </c>
      <c r="C12566" s="462" t="s">
        <v>30</v>
      </c>
      <c r="D12566" s="463">
        <v>0</v>
      </c>
    </row>
    <row r="12567" spans="1:4">
      <c r="A12567" s="462">
        <v>107657</v>
      </c>
      <c r="B12567" s="276" t="s">
        <v>12451</v>
      </c>
      <c r="C12567" s="462" t="s">
        <v>27</v>
      </c>
      <c r="D12567" s="463">
        <v>164990</v>
      </c>
    </row>
    <row r="12568" spans="1:4">
      <c r="A12568" s="462">
        <v>107658</v>
      </c>
      <c r="B12568" s="276" t="s">
        <v>12452</v>
      </c>
      <c r="C12568" s="462" t="s">
        <v>27</v>
      </c>
      <c r="D12568" s="463">
        <v>0</v>
      </c>
    </row>
    <row r="12569" spans="1:4">
      <c r="A12569" s="462">
        <v>107659</v>
      </c>
      <c r="B12569" s="276" t="s">
        <v>12453</v>
      </c>
      <c r="C12569" s="462" t="s">
        <v>30</v>
      </c>
      <c r="D12569" s="463">
        <v>0</v>
      </c>
    </row>
    <row r="12570" spans="1:4">
      <c r="A12570" s="462">
        <v>107660</v>
      </c>
      <c r="B12570" s="276" t="s">
        <v>12454</v>
      </c>
      <c r="C12570" s="462" t="s">
        <v>27</v>
      </c>
      <c r="D12570" s="463">
        <v>230201</v>
      </c>
    </row>
    <row r="12571" spans="1:4">
      <c r="A12571" s="462">
        <v>107661</v>
      </c>
      <c r="B12571" s="276" t="s">
        <v>12455</v>
      </c>
      <c r="C12571" s="462" t="s">
        <v>27</v>
      </c>
      <c r="D12571" s="463">
        <v>0</v>
      </c>
    </row>
    <row r="12572" spans="1:4">
      <c r="A12572" s="462">
        <v>107662</v>
      </c>
      <c r="B12572" s="276" t="s">
        <v>12456</v>
      </c>
      <c r="C12572" s="462" t="s">
        <v>27</v>
      </c>
      <c r="D12572" s="463">
        <v>0</v>
      </c>
    </row>
    <row r="12573" spans="1:4">
      <c r="A12573" s="462">
        <v>107663</v>
      </c>
      <c r="B12573" s="276" t="s">
        <v>12457</v>
      </c>
      <c r="C12573" s="462" t="s">
        <v>27</v>
      </c>
      <c r="D12573" s="463">
        <v>0</v>
      </c>
    </row>
    <row r="12574" spans="1:4">
      <c r="A12574" s="462">
        <v>107664</v>
      </c>
      <c r="B12574" s="276" t="s">
        <v>12458</v>
      </c>
      <c r="C12574" s="462" t="s">
        <v>27</v>
      </c>
      <c r="D12574" s="463">
        <v>380646</v>
      </c>
    </row>
    <row r="12575" spans="1:4">
      <c r="A12575" s="462">
        <v>107665</v>
      </c>
      <c r="B12575" s="276" t="s">
        <v>12459</v>
      </c>
      <c r="C12575" s="462" t="s">
        <v>27</v>
      </c>
      <c r="D12575" s="463">
        <v>0</v>
      </c>
    </row>
    <row r="12576" spans="1:4">
      <c r="A12576" s="462">
        <v>107666</v>
      </c>
      <c r="B12576" s="276" t="s">
        <v>12460</v>
      </c>
      <c r="C12576" s="462" t="s">
        <v>30</v>
      </c>
      <c r="D12576" s="463">
        <v>0</v>
      </c>
    </row>
    <row r="12577" spans="1:4">
      <c r="A12577" s="462">
        <v>107667</v>
      </c>
      <c r="B12577" s="276" t="s">
        <v>12461</v>
      </c>
      <c r="C12577" s="462" t="s">
        <v>27</v>
      </c>
      <c r="D12577" s="463">
        <v>36286</v>
      </c>
    </row>
    <row r="12578" spans="1:4">
      <c r="A12578" s="462">
        <v>107668</v>
      </c>
      <c r="B12578" s="276" t="s">
        <v>12462</v>
      </c>
      <c r="C12578" s="462" t="s">
        <v>27</v>
      </c>
      <c r="D12578" s="463">
        <v>0</v>
      </c>
    </row>
    <row r="12579" spans="1:4">
      <c r="A12579" s="462">
        <v>107669</v>
      </c>
      <c r="B12579" s="276" t="s">
        <v>12463</v>
      </c>
      <c r="C12579" s="462" t="s">
        <v>27</v>
      </c>
      <c r="D12579" s="463">
        <v>0</v>
      </c>
    </row>
    <row r="12580" spans="1:4">
      <c r="A12580" s="462">
        <v>107670</v>
      </c>
      <c r="B12580" s="276" t="s">
        <v>12464</v>
      </c>
      <c r="C12580" s="462" t="s">
        <v>27</v>
      </c>
      <c r="D12580" s="463">
        <v>0</v>
      </c>
    </row>
    <row r="12581" spans="1:4">
      <c r="A12581" s="462">
        <v>107671</v>
      </c>
      <c r="B12581" s="276" t="s">
        <v>12465</v>
      </c>
      <c r="C12581" s="462" t="s">
        <v>27</v>
      </c>
      <c r="D12581" s="463">
        <v>0</v>
      </c>
    </row>
    <row r="12582" spans="1:4">
      <c r="A12582" s="462">
        <v>107672</v>
      </c>
      <c r="B12582" s="276" t="s">
        <v>12466</v>
      </c>
      <c r="C12582" s="462" t="s">
        <v>27</v>
      </c>
      <c r="D12582" s="463">
        <v>0</v>
      </c>
    </row>
    <row r="12583" spans="1:4">
      <c r="A12583" s="462">
        <v>107673</v>
      </c>
      <c r="B12583" s="276" t="s">
        <v>12467</v>
      </c>
      <c r="C12583" s="462" t="s">
        <v>27</v>
      </c>
      <c r="D12583" s="463">
        <v>0</v>
      </c>
    </row>
    <row r="12584" spans="1:4">
      <c r="A12584" s="462">
        <v>107674</v>
      </c>
      <c r="B12584" s="276" t="s">
        <v>12468</v>
      </c>
      <c r="C12584" s="462" t="s">
        <v>27</v>
      </c>
      <c r="D12584" s="463">
        <v>0</v>
      </c>
    </row>
    <row r="12585" spans="1:4">
      <c r="A12585" s="462">
        <v>107675</v>
      </c>
      <c r="B12585" s="276" t="s">
        <v>12469</v>
      </c>
      <c r="C12585" s="462" t="s">
        <v>27</v>
      </c>
      <c r="D12585" s="463">
        <v>0</v>
      </c>
    </row>
    <row r="12586" spans="1:4">
      <c r="A12586" s="462">
        <v>107676</v>
      </c>
      <c r="B12586" s="276" t="s">
        <v>12470</v>
      </c>
      <c r="C12586" s="462" t="s">
        <v>27</v>
      </c>
      <c r="D12586" s="463">
        <v>0</v>
      </c>
    </row>
    <row r="12587" spans="1:4">
      <c r="A12587" s="462">
        <v>107677</v>
      </c>
      <c r="B12587" s="276" t="s">
        <v>12471</v>
      </c>
      <c r="C12587" s="462" t="s">
        <v>27</v>
      </c>
      <c r="D12587" s="463">
        <v>0</v>
      </c>
    </row>
    <row r="12588" spans="1:4">
      <c r="A12588" s="462">
        <v>107678</v>
      </c>
      <c r="B12588" s="276" t="s">
        <v>12472</v>
      </c>
      <c r="C12588" s="462" t="s">
        <v>27</v>
      </c>
      <c r="D12588" s="463">
        <v>0</v>
      </c>
    </row>
    <row r="12589" spans="1:4">
      <c r="A12589" s="462">
        <v>107679</v>
      </c>
      <c r="B12589" s="276" t="s">
        <v>12473</v>
      </c>
      <c r="C12589" s="462" t="s">
        <v>27</v>
      </c>
      <c r="D12589" s="463">
        <v>0</v>
      </c>
    </row>
    <row r="12590" spans="1:4">
      <c r="A12590" s="462">
        <v>107680</v>
      </c>
      <c r="B12590" s="276" t="s">
        <v>12474</v>
      </c>
      <c r="C12590" s="462" t="s">
        <v>27</v>
      </c>
      <c r="D12590" s="463">
        <v>0</v>
      </c>
    </row>
    <row r="12591" spans="1:4">
      <c r="A12591" s="462">
        <v>107681</v>
      </c>
      <c r="B12591" s="276" t="s">
        <v>12475</v>
      </c>
      <c r="C12591" s="462" t="s">
        <v>27</v>
      </c>
      <c r="D12591" s="463">
        <v>0</v>
      </c>
    </row>
    <row r="12592" spans="1:4">
      <c r="A12592" s="462">
        <v>107682</v>
      </c>
      <c r="B12592" s="276" t="s">
        <v>12476</v>
      </c>
      <c r="C12592" s="462" t="s">
        <v>27</v>
      </c>
      <c r="D12592" s="463">
        <v>0</v>
      </c>
    </row>
    <row r="12593" spans="1:4">
      <c r="A12593" s="462">
        <v>107683</v>
      </c>
      <c r="B12593" s="276" t="s">
        <v>12477</v>
      </c>
      <c r="C12593" s="462" t="s">
        <v>27</v>
      </c>
      <c r="D12593" s="463">
        <v>0</v>
      </c>
    </row>
    <row r="12594" spans="1:4">
      <c r="A12594" s="462">
        <v>107684</v>
      </c>
      <c r="B12594" s="276" t="s">
        <v>12478</v>
      </c>
      <c r="C12594" s="462" t="s">
        <v>27</v>
      </c>
      <c r="D12594" s="463">
        <v>0</v>
      </c>
    </row>
    <row r="12595" spans="1:4">
      <c r="A12595" s="462">
        <v>107685</v>
      </c>
      <c r="B12595" s="276" t="s">
        <v>12479</v>
      </c>
      <c r="C12595" s="462" t="s">
        <v>27</v>
      </c>
      <c r="D12595" s="463">
        <v>0</v>
      </c>
    </row>
    <row r="12596" spans="1:4">
      <c r="A12596" s="462">
        <v>107686</v>
      </c>
      <c r="B12596" s="276" t="s">
        <v>12480</v>
      </c>
      <c r="C12596" s="462" t="s">
        <v>32</v>
      </c>
      <c r="D12596" s="463">
        <v>12630.01</v>
      </c>
    </row>
    <row r="12597" spans="1:4">
      <c r="A12597" s="462">
        <v>107687</v>
      </c>
      <c r="B12597" s="276" t="s">
        <v>12481</v>
      </c>
      <c r="C12597" s="462" t="s">
        <v>27</v>
      </c>
      <c r="D12597" s="463">
        <v>0</v>
      </c>
    </row>
    <row r="12598" spans="1:4">
      <c r="A12598" s="462">
        <v>107688</v>
      </c>
      <c r="B12598" s="276" t="s">
        <v>12482</v>
      </c>
      <c r="C12598" s="462" t="s">
        <v>27</v>
      </c>
      <c r="D12598" s="463">
        <v>0</v>
      </c>
    </row>
    <row r="12599" spans="1:4">
      <c r="A12599" s="462">
        <v>107689</v>
      </c>
      <c r="B12599" s="276" t="s">
        <v>12483</v>
      </c>
      <c r="C12599" s="462" t="s">
        <v>27</v>
      </c>
      <c r="D12599" s="463">
        <v>0</v>
      </c>
    </row>
    <row r="12600" spans="1:4">
      <c r="A12600" s="462">
        <v>107690</v>
      </c>
      <c r="B12600" s="276" t="s">
        <v>12484</v>
      </c>
      <c r="C12600" s="462" t="s">
        <v>27</v>
      </c>
      <c r="D12600" s="463">
        <v>0</v>
      </c>
    </row>
    <row r="12601" spans="1:4">
      <c r="A12601" s="462">
        <v>107691</v>
      </c>
      <c r="B12601" s="276" t="s">
        <v>12485</v>
      </c>
      <c r="C12601" s="462" t="s">
        <v>27</v>
      </c>
      <c r="D12601" s="463">
        <v>0</v>
      </c>
    </row>
    <row r="12602" spans="1:4">
      <c r="A12602" s="462">
        <v>107692</v>
      </c>
      <c r="B12602" s="276" t="s">
        <v>12486</v>
      </c>
      <c r="C12602" s="462" t="s">
        <v>27</v>
      </c>
      <c r="D12602" s="463">
        <v>0</v>
      </c>
    </row>
    <row r="12603" spans="1:4">
      <c r="A12603" s="462">
        <v>107693</v>
      </c>
      <c r="B12603" s="276" t="s">
        <v>12487</v>
      </c>
      <c r="C12603" s="462" t="s">
        <v>27</v>
      </c>
      <c r="D12603" s="463">
        <v>0</v>
      </c>
    </row>
    <row r="12604" spans="1:4">
      <c r="A12604" s="462">
        <v>107694</v>
      </c>
      <c r="B12604" s="276" t="s">
        <v>12488</v>
      </c>
      <c r="C12604" s="462" t="s">
        <v>27</v>
      </c>
      <c r="D12604" s="463">
        <v>0</v>
      </c>
    </row>
    <row r="12605" spans="1:4">
      <c r="A12605" s="462">
        <v>107695</v>
      </c>
      <c r="B12605" s="276" t="s">
        <v>12489</v>
      </c>
      <c r="C12605" s="462" t="s">
        <v>27</v>
      </c>
      <c r="D12605" s="463">
        <v>0</v>
      </c>
    </row>
    <row r="12606" spans="1:4">
      <c r="A12606" s="462">
        <v>107696</v>
      </c>
      <c r="B12606" s="276" t="s">
        <v>12490</v>
      </c>
      <c r="C12606" s="462" t="s">
        <v>30</v>
      </c>
      <c r="D12606" s="463">
        <v>0</v>
      </c>
    </row>
    <row r="12607" spans="1:4">
      <c r="A12607" s="462">
        <v>107697</v>
      </c>
      <c r="B12607" s="276" t="s">
        <v>12491</v>
      </c>
      <c r="C12607" s="462" t="s">
        <v>27</v>
      </c>
      <c r="D12607" s="463">
        <v>0</v>
      </c>
    </row>
    <row r="12608" spans="1:4">
      <c r="A12608" s="462">
        <v>107698</v>
      </c>
      <c r="B12608" s="276" t="s">
        <v>12492</v>
      </c>
      <c r="C12608" s="462" t="s">
        <v>27</v>
      </c>
      <c r="D12608" s="463">
        <v>0</v>
      </c>
    </row>
    <row r="12609" spans="1:4">
      <c r="A12609" s="462">
        <v>107699</v>
      </c>
      <c r="B12609" s="276" t="s">
        <v>12493</v>
      </c>
      <c r="C12609" s="462" t="s">
        <v>30</v>
      </c>
      <c r="D12609" s="463">
        <v>0</v>
      </c>
    </row>
    <row r="12610" spans="1:4">
      <c r="A12610" s="462">
        <v>107700</v>
      </c>
      <c r="B12610" s="276" t="s">
        <v>12494</v>
      </c>
      <c r="C12610" s="462" t="s">
        <v>27</v>
      </c>
      <c r="D12610" s="463">
        <v>0</v>
      </c>
    </row>
    <row r="12611" spans="1:4">
      <c r="A12611" s="462">
        <v>107701</v>
      </c>
      <c r="B12611" s="276" t="s">
        <v>12495</v>
      </c>
      <c r="C12611" s="462" t="s">
        <v>27</v>
      </c>
      <c r="D12611" s="463">
        <v>0</v>
      </c>
    </row>
    <row r="12612" spans="1:4">
      <c r="A12612" s="462">
        <v>107702</v>
      </c>
      <c r="B12612" s="276" t="s">
        <v>12496</v>
      </c>
      <c r="C12612" s="462" t="s">
        <v>27</v>
      </c>
      <c r="D12612" s="463">
        <v>0</v>
      </c>
    </row>
    <row r="12613" spans="1:4">
      <c r="A12613" s="462">
        <v>107703</v>
      </c>
      <c r="B12613" s="276" t="s">
        <v>12497</v>
      </c>
      <c r="C12613" s="462" t="s">
        <v>27</v>
      </c>
      <c r="D12613" s="463">
        <v>0</v>
      </c>
    </row>
    <row r="12614" spans="1:4">
      <c r="A12614" s="462">
        <v>107704</v>
      </c>
      <c r="B12614" s="276" t="s">
        <v>12498</v>
      </c>
      <c r="C12614" s="462" t="s">
        <v>27</v>
      </c>
      <c r="D12614" s="463">
        <v>0</v>
      </c>
    </row>
    <row r="12615" spans="1:4">
      <c r="A12615" s="462">
        <v>107705</v>
      </c>
      <c r="B12615" s="276" t="s">
        <v>12499</v>
      </c>
      <c r="C12615" s="462" t="s">
        <v>27</v>
      </c>
      <c r="D12615" s="463">
        <v>0</v>
      </c>
    </row>
    <row r="12616" spans="1:4">
      <c r="A12616" s="462">
        <v>107706</v>
      </c>
      <c r="B12616" s="276" t="s">
        <v>12500</v>
      </c>
      <c r="C12616" s="462" t="s">
        <v>27</v>
      </c>
      <c r="D12616" s="463">
        <v>0</v>
      </c>
    </row>
    <row r="12617" spans="1:4">
      <c r="A12617" s="462">
        <v>107707</v>
      </c>
      <c r="B12617" s="276" t="s">
        <v>12501</v>
      </c>
      <c r="C12617" s="462" t="s">
        <v>27</v>
      </c>
      <c r="D12617" s="463">
        <v>0</v>
      </c>
    </row>
    <row r="12618" spans="1:4">
      <c r="A12618" s="462">
        <v>107708</v>
      </c>
      <c r="B12618" s="276" t="s">
        <v>12502</v>
      </c>
      <c r="C12618" s="462" t="s">
        <v>30</v>
      </c>
      <c r="D12618" s="463">
        <v>0</v>
      </c>
    </row>
    <row r="12619" spans="1:4">
      <c r="A12619" s="462">
        <v>107709</v>
      </c>
      <c r="B12619" s="276" t="s">
        <v>12503</v>
      </c>
      <c r="C12619" s="462" t="s">
        <v>27</v>
      </c>
      <c r="D12619" s="463">
        <v>20491920</v>
      </c>
    </row>
    <row r="12620" spans="1:4">
      <c r="A12620" s="462">
        <v>107710</v>
      </c>
      <c r="B12620" s="276" t="s">
        <v>12504</v>
      </c>
      <c r="C12620" s="462" t="s">
        <v>27</v>
      </c>
      <c r="D12620" s="463">
        <v>0</v>
      </c>
    </row>
    <row r="12621" spans="1:4">
      <c r="A12621" s="462">
        <v>107711</v>
      </c>
      <c r="B12621" s="276" t="s">
        <v>12505</v>
      </c>
      <c r="C12621" s="462" t="s">
        <v>27</v>
      </c>
      <c r="D12621" s="463">
        <v>0</v>
      </c>
    </row>
    <row r="12622" spans="1:4">
      <c r="A12622" s="462">
        <v>107712</v>
      </c>
      <c r="B12622" s="276" t="s">
        <v>12506</v>
      </c>
      <c r="C12622" s="462" t="s">
        <v>27</v>
      </c>
      <c r="D12622" s="463">
        <v>0</v>
      </c>
    </row>
    <row r="12623" spans="1:4">
      <c r="A12623" s="462">
        <v>107713</v>
      </c>
      <c r="B12623" s="276" t="s">
        <v>12507</v>
      </c>
      <c r="C12623" s="462" t="s">
        <v>27</v>
      </c>
      <c r="D12623" s="463">
        <v>0</v>
      </c>
    </row>
    <row r="12624" spans="1:4">
      <c r="A12624" s="462">
        <v>107714</v>
      </c>
      <c r="B12624" s="276" t="s">
        <v>12508</v>
      </c>
      <c r="C12624" s="462" t="s">
        <v>27</v>
      </c>
      <c r="D12624" s="463">
        <v>0</v>
      </c>
    </row>
    <row r="12625" spans="1:4">
      <c r="A12625" s="462">
        <v>107715</v>
      </c>
      <c r="B12625" s="276" t="s">
        <v>12509</v>
      </c>
      <c r="C12625" s="462" t="s">
        <v>27</v>
      </c>
      <c r="D12625" s="463">
        <v>0</v>
      </c>
    </row>
    <row r="12626" spans="1:4">
      <c r="A12626" s="462">
        <v>107716</v>
      </c>
      <c r="B12626" s="276" t="s">
        <v>12510</v>
      </c>
      <c r="C12626" s="462" t="s">
        <v>27</v>
      </c>
      <c r="D12626" s="463">
        <v>0</v>
      </c>
    </row>
    <row r="12627" spans="1:4">
      <c r="A12627" s="462">
        <v>107717</v>
      </c>
      <c r="B12627" s="276" t="s">
        <v>12511</v>
      </c>
      <c r="C12627" s="462" t="s">
        <v>27</v>
      </c>
      <c r="D12627" s="463">
        <v>0</v>
      </c>
    </row>
    <row r="12628" spans="1:4">
      <c r="A12628" s="462">
        <v>107718</v>
      </c>
      <c r="B12628" s="276" t="s">
        <v>12512</v>
      </c>
      <c r="C12628" s="462" t="s">
        <v>27</v>
      </c>
      <c r="D12628" s="463">
        <v>0</v>
      </c>
    </row>
    <row r="12629" spans="1:4">
      <c r="A12629" s="462">
        <v>107719</v>
      </c>
      <c r="B12629" s="276" t="s">
        <v>12513</v>
      </c>
      <c r="C12629" s="462" t="s">
        <v>30</v>
      </c>
      <c r="D12629" s="463">
        <v>2137</v>
      </c>
    </row>
    <row r="12630" spans="1:4">
      <c r="A12630" s="462">
        <v>107720</v>
      </c>
      <c r="B12630" s="276" t="s">
        <v>12514</v>
      </c>
      <c r="C12630" s="462" t="s">
        <v>27</v>
      </c>
      <c r="D12630" s="463">
        <v>0</v>
      </c>
    </row>
    <row r="12631" spans="1:4">
      <c r="A12631" s="462">
        <v>107721</v>
      </c>
      <c r="B12631" s="276" t="s">
        <v>12515</v>
      </c>
      <c r="C12631" s="462" t="s">
        <v>27</v>
      </c>
      <c r="D12631" s="463">
        <v>0</v>
      </c>
    </row>
    <row r="12632" spans="1:4">
      <c r="A12632" s="462">
        <v>107722</v>
      </c>
      <c r="B12632" s="276" t="s">
        <v>12516</v>
      </c>
      <c r="C12632" s="462" t="s">
        <v>27</v>
      </c>
      <c r="D12632" s="463">
        <v>0</v>
      </c>
    </row>
    <row r="12633" spans="1:4">
      <c r="A12633" s="462">
        <v>107723</v>
      </c>
      <c r="B12633" s="276" t="s">
        <v>12517</v>
      </c>
      <c r="C12633" s="462" t="s">
        <v>27</v>
      </c>
      <c r="D12633" s="463">
        <v>0</v>
      </c>
    </row>
    <row r="12634" spans="1:4">
      <c r="A12634" s="462">
        <v>107724</v>
      </c>
      <c r="B12634" s="276" t="s">
        <v>12518</v>
      </c>
      <c r="C12634" s="462" t="s">
        <v>27</v>
      </c>
      <c r="D12634" s="463">
        <v>0</v>
      </c>
    </row>
    <row r="12635" spans="1:4">
      <c r="A12635" s="462">
        <v>107725</v>
      </c>
      <c r="B12635" s="276" t="s">
        <v>12519</v>
      </c>
      <c r="C12635" s="462" t="s">
        <v>27</v>
      </c>
      <c r="D12635" s="463">
        <v>347434.01</v>
      </c>
    </row>
    <row r="12636" spans="1:4">
      <c r="A12636" s="462">
        <v>107726</v>
      </c>
      <c r="B12636" s="276" t="s">
        <v>12520</v>
      </c>
      <c r="C12636" s="462" t="s">
        <v>30</v>
      </c>
      <c r="D12636" s="463">
        <v>0</v>
      </c>
    </row>
    <row r="12637" spans="1:4">
      <c r="A12637" s="462">
        <v>107727</v>
      </c>
      <c r="B12637" s="276" t="s">
        <v>12521</v>
      </c>
      <c r="C12637" s="462" t="s">
        <v>30</v>
      </c>
      <c r="D12637" s="463">
        <v>0</v>
      </c>
    </row>
    <row r="12638" spans="1:4">
      <c r="A12638" s="462">
        <v>107728</v>
      </c>
      <c r="B12638" s="276" t="s">
        <v>12522</v>
      </c>
      <c r="C12638" s="462" t="s">
        <v>27</v>
      </c>
      <c r="D12638" s="463">
        <v>0</v>
      </c>
    </row>
    <row r="12639" spans="1:4">
      <c r="A12639" s="462">
        <v>107729</v>
      </c>
      <c r="B12639" s="276" t="s">
        <v>12523</v>
      </c>
      <c r="C12639" s="462" t="s">
        <v>30</v>
      </c>
      <c r="D12639" s="463">
        <v>0</v>
      </c>
    </row>
    <row r="12640" spans="1:4">
      <c r="A12640" s="462">
        <v>107730</v>
      </c>
      <c r="B12640" s="276" t="s">
        <v>12524</v>
      </c>
      <c r="C12640" s="462" t="s">
        <v>27</v>
      </c>
      <c r="D12640" s="463">
        <v>0</v>
      </c>
    </row>
    <row r="12641" spans="1:4">
      <c r="A12641" s="462">
        <v>107731</v>
      </c>
      <c r="B12641" s="276" t="s">
        <v>12525</v>
      </c>
      <c r="C12641" s="462" t="s">
        <v>27</v>
      </c>
      <c r="D12641" s="463">
        <v>0</v>
      </c>
    </row>
    <row r="12642" spans="1:4">
      <c r="A12642" s="462">
        <v>107732</v>
      </c>
      <c r="B12642" s="276" t="s">
        <v>12526</v>
      </c>
      <c r="C12642" s="462" t="s">
        <v>27</v>
      </c>
      <c r="D12642" s="463">
        <v>0</v>
      </c>
    </row>
    <row r="12643" spans="1:4">
      <c r="A12643" s="462">
        <v>107733</v>
      </c>
      <c r="B12643" s="276" t="s">
        <v>12527</v>
      </c>
      <c r="C12643" s="462" t="s">
        <v>27</v>
      </c>
      <c r="D12643" s="463">
        <v>0</v>
      </c>
    </row>
    <row r="12644" spans="1:4">
      <c r="A12644" s="462">
        <v>107734</v>
      </c>
      <c r="B12644" s="276" t="s">
        <v>12528</v>
      </c>
      <c r="C12644" s="462" t="s">
        <v>27</v>
      </c>
      <c r="D12644" s="463">
        <v>0</v>
      </c>
    </row>
    <row r="12645" spans="1:4">
      <c r="A12645" s="462">
        <v>107735</v>
      </c>
      <c r="B12645" s="276" t="s">
        <v>12529</v>
      </c>
      <c r="C12645" s="462" t="s">
        <v>27</v>
      </c>
      <c r="D12645" s="463">
        <v>0</v>
      </c>
    </row>
    <row r="12646" spans="1:4">
      <c r="A12646" s="462">
        <v>107736</v>
      </c>
      <c r="B12646" s="276" t="s">
        <v>12530</v>
      </c>
      <c r="C12646" s="462" t="s">
        <v>27</v>
      </c>
      <c r="D12646" s="463">
        <v>0</v>
      </c>
    </row>
    <row r="12647" spans="1:4">
      <c r="A12647" s="462">
        <v>107737</v>
      </c>
      <c r="B12647" s="276" t="s">
        <v>12531</v>
      </c>
      <c r="C12647" s="462" t="s">
        <v>27</v>
      </c>
      <c r="D12647" s="463">
        <v>0</v>
      </c>
    </row>
    <row r="12648" spans="1:4">
      <c r="A12648" s="462">
        <v>107738</v>
      </c>
      <c r="B12648" s="276" t="s">
        <v>12532</v>
      </c>
      <c r="C12648" s="462" t="s">
        <v>27</v>
      </c>
      <c r="D12648" s="463">
        <v>0</v>
      </c>
    </row>
    <row r="12649" spans="1:4">
      <c r="A12649" s="462">
        <v>107739</v>
      </c>
      <c r="B12649" s="276" t="s">
        <v>12533</v>
      </c>
      <c r="C12649" s="462" t="s">
        <v>27</v>
      </c>
      <c r="D12649" s="463">
        <v>0</v>
      </c>
    </row>
    <row r="12650" spans="1:4">
      <c r="A12650" s="462">
        <v>107740</v>
      </c>
      <c r="B12650" s="276" t="s">
        <v>12534</v>
      </c>
      <c r="C12650" s="462" t="s">
        <v>27</v>
      </c>
      <c r="D12650" s="463">
        <v>0</v>
      </c>
    </row>
    <row r="12651" spans="1:4">
      <c r="A12651" s="462">
        <v>107741</v>
      </c>
      <c r="B12651" s="276" t="s">
        <v>12535</v>
      </c>
      <c r="C12651" s="462" t="s">
        <v>27</v>
      </c>
      <c r="D12651" s="463">
        <v>0</v>
      </c>
    </row>
    <row r="12652" spans="1:4">
      <c r="A12652" s="462">
        <v>107742</v>
      </c>
      <c r="B12652" s="276" t="s">
        <v>12536</v>
      </c>
      <c r="C12652" s="462" t="s">
        <v>27</v>
      </c>
      <c r="D12652" s="463">
        <v>0</v>
      </c>
    </row>
    <row r="12653" spans="1:4">
      <c r="A12653" s="462">
        <v>107743</v>
      </c>
      <c r="B12653" s="276" t="s">
        <v>12537</v>
      </c>
      <c r="C12653" s="462" t="s">
        <v>27</v>
      </c>
      <c r="D12653" s="463">
        <v>0</v>
      </c>
    </row>
    <row r="12654" spans="1:4">
      <c r="A12654" s="462">
        <v>107744</v>
      </c>
      <c r="B12654" s="276" t="s">
        <v>12538</v>
      </c>
      <c r="C12654" s="462" t="s">
        <v>27</v>
      </c>
      <c r="D12654" s="463">
        <v>0</v>
      </c>
    </row>
    <row r="12655" spans="1:4">
      <c r="A12655" s="462">
        <v>107745</v>
      </c>
      <c r="B12655" s="276" t="s">
        <v>12539</v>
      </c>
      <c r="C12655" s="462" t="s">
        <v>27</v>
      </c>
      <c r="D12655" s="463">
        <v>0</v>
      </c>
    </row>
    <row r="12656" spans="1:4">
      <c r="A12656" s="462">
        <v>107746</v>
      </c>
      <c r="B12656" s="276" t="s">
        <v>12540</v>
      </c>
      <c r="C12656" s="462" t="s">
        <v>27</v>
      </c>
      <c r="D12656" s="463">
        <v>0</v>
      </c>
    </row>
    <row r="12657" spans="1:4">
      <c r="A12657" s="462">
        <v>107747</v>
      </c>
      <c r="B12657" s="276" t="s">
        <v>12541</v>
      </c>
      <c r="C12657" s="462" t="s">
        <v>27</v>
      </c>
      <c r="D12657" s="463">
        <v>0</v>
      </c>
    </row>
    <row r="12658" spans="1:4">
      <c r="A12658" s="462">
        <v>107748</v>
      </c>
      <c r="B12658" s="276" t="s">
        <v>12542</v>
      </c>
      <c r="C12658" s="462" t="s">
        <v>27</v>
      </c>
      <c r="D12658" s="463">
        <v>0</v>
      </c>
    </row>
    <row r="12659" spans="1:4">
      <c r="A12659" s="462">
        <v>107749</v>
      </c>
      <c r="B12659" s="276" t="s">
        <v>12543</v>
      </c>
      <c r="C12659" s="462" t="s">
        <v>27</v>
      </c>
      <c r="D12659" s="463">
        <v>0</v>
      </c>
    </row>
    <row r="12660" spans="1:4">
      <c r="A12660" s="462">
        <v>107750</v>
      </c>
      <c r="B12660" s="276" t="s">
        <v>12544</v>
      </c>
      <c r="C12660" s="462" t="s">
        <v>27</v>
      </c>
      <c r="D12660" s="463">
        <v>0</v>
      </c>
    </row>
    <row r="12661" spans="1:4">
      <c r="A12661" s="462">
        <v>107751</v>
      </c>
      <c r="B12661" s="276" t="s">
        <v>12545</v>
      </c>
      <c r="C12661" s="462" t="s">
        <v>27</v>
      </c>
      <c r="D12661" s="463">
        <v>0</v>
      </c>
    </row>
    <row r="12662" spans="1:4">
      <c r="A12662" s="462">
        <v>107752</v>
      </c>
      <c r="B12662" s="276" t="s">
        <v>12546</v>
      </c>
      <c r="C12662" s="462" t="s">
        <v>27</v>
      </c>
      <c r="D12662" s="463">
        <v>0</v>
      </c>
    </row>
    <row r="12663" spans="1:4">
      <c r="A12663" s="462">
        <v>107753</v>
      </c>
      <c r="B12663" s="276" t="s">
        <v>12547</v>
      </c>
      <c r="C12663" s="462" t="s">
        <v>27</v>
      </c>
      <c r="D12663" s="463">
        <v>0</v>
      </c>
    </row>
    <row r="12664" spans="1:4">
      <c r="A12664" s="462">
        <v>107754</v>
      </c>
      <c r="B12664" s="276" t="s">
        <v>12548</v>
      </c>
      <c r="C12664" s="462" t="s">
        <v>27</v>
      </c>
      <c r="D12664" s="463">
        <v>0</v>
      </c>
    </row>
    <row r="12665" spans="1:4">
      <c r="A12665" s="462">
        <v>107755</v>
      </c>
      <c r="B12665" s="276" t="s">
        <v>12549</v>
      </c>
      <c r="C12665" s="462" t="s">
        <v>27</v>
      </c>
      <c r="D12665" s="463">
        <v>0</v>
      </c>
    </row>
    <row r="12666" spans="1:4">
      <c r="A12666" s="462">
        <v>107756</v>
      </c>
      <c r="B12666" s="276" t="s">
        <v>12550</v>
      </c>
      <c r="C12666" s="462" t="s">
        <v>27</v>
      </c>
      <c r="D12666" s="463">
        <v>0</v>
      </c>
    </row>
    <row r="12667" spans="1:4">
      <c r="A12667" s="462">
        <v>107757</v>
      </c>
      <c r="B12667" s="276" t="s">
        <v>12551</v>
      </c>
      <c r="C12667" s="462" t="s">
        <v>27</v>
      </c>
      <c r="D12667" s="463">
        <v>0</v>
      </c>
    </row>
    <row r="12668" spans="1:4">
      <c r="A12668" s="462">
        <v>107758</v>
      </c>
      <c r="B12668" s="276" t="s">
        <v>12552</v>
      </c>
      <c r="C12668" s="462" t="s">
        <v>27</v>
      </c>
      <c r="D12668" s="463">
        <v>0</v>
      </c>
    </row>
    <row r="12669" spans="1:4">
      <c r="A12669" s="462">
        <v>107759</v>
      </c>
      <c r="B12669" s="276" t="s">
        <v>12553</v>
      </c>
      <c r="C12669" s="462" t="s">
        <v>27</v>
      </c>
      <c r="D12669" s="463">
        <v>0</v>
      </c>
    </row>
    <row r="12670" spans="1:4">
      <c r="A12670" s="462">
        <v>107760</v>
      </c>
      <c r="B12670" s="276" t="s">
        <v>12554</v>
      </c>
      <c r="C12670" s="462" t="s">
        <v>27</v>
      </c>
      <c r="D12670" s="463">
        <v>0</v>
      </c>
    </row>
    <row r="12671" spans="1:4">
      <c r="A12671" s="462">
        <v>107761</v>
      </c>
      <c r="B12671" s="276" t="s">
        <v>12555</v>
      </c>
      <c r="C12671" s="462" t="s">
        <v>27</v>
      </c>
      <c r="D12671" s="463">
        <v>0</v>
      </c>
    </row>
    <row r="12672" spans="1:4">
      <c r="A12672" s="462">
        <v>107762</v>
      </c>
      <c r="B12672" s="276" t="s">
        <v>12556</v>
      </c>
      <c r="C12672" s="462" t="s">
        <v>27</v>
      </c>
      <c r="D12672" s="463">
        <v>0</v>
      </c>
    </row>
    <row r="12673" spans="1:4">
      <c r="A12673" s="462">
        <v>107763</v>
      </c>
      <c r="B12673" s="276" t="s">
        <v>12557</v>
      </c>
      <c r="C12673" s="462" t="s">
        <v>27</v>
      </c>
      <c r="D12673" s="463">
        <v>0</v>
      </c>
    </row>
    <row r="12674" spans="1:4">
      <c r="A12674" s="462">
        <v>107764</v>
      </c>
      <c r="B12674" s="276" t="s">
        <v>12558</v>
      </c>
      <c r="C12674" s="462" t="s">
        <v>27</v>
      </c>
      <c r="D12674" s="463">
        <v>0</v>
      </c>
    </row>
    <row r="12675" spans="1:4">
      <c r="A12675" s="462">
        <v>107765</v>
      </c>
      <c r="B12675" s="276" t="s">
        <v>12559</v>
      </c>
      <c r="C12675" s="462" t="s">
        <v>27</v>
      </c>
      <c r="D12675" s="463">
        <v>0</v>
      </c>
    </row>
    <row r="12676" spans="1:4">
      <c r="A12676" s="462">
        <v>107766</v>
      </c>
      <c r="B12676" s="276" t="s">
        <v>12560</v>
      </c>
      <c r="C12676" s="462" t="s">
        <v>30</v>
      </c>
      <c r="D12676" s="463">
        <v>0</v>
      </c>
    </row>
    <row r="12677" spans="1:4">
      <c r="A12677" s="462">
        <v>107767</v>
      </c>
      <c r="B12677" s="276" t="s">
        <v>6252</v>
      </c>
      <c r="C12677" s="462" t="s">
        <v>30</v>
      </c>
      <c r="D12677" s="463">
        <v>63</v>
      </c>
    </row>
    <row r="12678" spans="1:4">
      <c r="A12678" s="462">
        <v>107768</v>
      </c>
      <c r="B12678" s="276" t="s">
        <v>12561</v>
      </c>
      <c r="C12678" s="462" t="s">
        <v>27</v>
      </c>
      <c r="D12678" s="463">
        <v>0</v>
      </c>
    </row>
    <row r="12679" spans="1:4">
      <c r="A12679" s="462">
        <v>107769</v>
      </c>
      <c r="B12679" s="276" t="s">
        <v>12562</v>
      </c>
      <c r="C12679" s="462" t="s">
        <v>27</v>
      </c>
      <c r="D12679" s="463">
        <v>0</v>
      </c>
    </row>
    <row r="12680" spans="1:4">
      <c r="A12680" s="462">
        <v>107770</v>
      </c>
      <c r="B12680" s="276" t="s">
        <v>12563</v>
      </c>
      <c r="C12680" s="462" t="s">
        <v>27</v>
      </c>
      <c r="D12680" s="463">
        <v>0</v>
      </c>
    </row>
    <row r="12681" spans="1:4">
      <c r="A12681" s="462">
        <v>107771</v>
      </c>
      <c r="B12681" s="276" t="s">
        <v>12564</v>
      </c>
      <c r="C12681" s="462" t="s">
        <v>27</v>
      </c>
      <c r="D12681" s="463">
        <v>993001</v>
      </c>
    </row>
    <row r="12682" spans="1:4">
      <c r="A12682" s="462">
        <v>107772</v>
      </c>
      <c r="B12682" s="276" t="s">
        <v>12565</v>
      </c>
      <c r="C12682" s="462" t="s">
        <v>27</v>
      </c>
      <c r="D12682" s="463">
        <v>0</v>
      </c>
    </row>
    <row r="12683" spans="1:4">
      <c r="A12683" s="462">
        <v>107773</v>
      </c>
      <c r="B12683" s="276" t="s">
        <v>12566</v>
      </c>
      <c r="C12683" s="462" t="s">
        <v>27</v>
      </c>
      <c r="D12683" s="463">
        <v>0</v>
      </c>
    </row>
    <row r="12684" spans="1:4">
      <c r="A12684" s="462">
        <v>107774</v>
      </c>
      <c r="B12684" s="276" t="s">
        <v>12567</v>
      </c>
      <c r="C12684" s="462" t="s">
        <v>27</v>
      </c>
      <c r="D12684" s="463">
        <v>0</v>
      </c>
    </row>
    <row r="12685" spans="1:4">
      <c r="A12685" s="462">
        <v>107775</v>
      </c>
      <c r="B12685" s="276" t="s">
        <v>12568</v>
      </c>
      <c r="C12685" s="462" t="s">
        <v>27</v>
      </c>
      <c r="D12685" s="463">
        <v>0</v>
      </c>
    </row>
    <row r="12686" spans="1:4">
      <c r="A12686" s="462">
        <v>107776</v>
      </c>
      <c r="B12686" s="276" t="s">
        <v>12569</v>
      </c>
      <c r="C12686" s="462" t="s">
        <v>27</v>
      </c>
      <c r="D12686" s="463">
        <v>0</v>
      </c>
    </row>
    <row r="12687" spans="1:4">
      <c r="A12687" s="462">
        <v>107777</v>
      </c>
      <c r="B12687" s="276" t="s">
        <v>12570</v>
      </c>
      <c r="C12687" s="462" t="s">
        <v>27</v>
      </c>
      <c r="D12687" s="463">
        <v>0</v>
      </c>
    </row>
    <row r="12688" spans="1:4">
      <c r="A12688" s="462">
        <v>107778</v>
      </c>
      <c r="B12688" s="276" t="s">
        <v>12571</v>
      </c>
      <c r="C12688" s="462" t="s">
        <v>27</v>
      </c>
      <c r="D12688" s="463">
        <v>0</v>
      </c>
    </row>
    <row r="12689" spans="1:4">
      <c r="A12689" s="462">
        <v>107779</v>
      </c>
      <c r="B12689" s="276" t="s">
        <v>12572</v>
      </c>
      <c r="C12689" s="462" t="s">
        <v>27</v>
      </c>
      <c r="D12689" s="463">
        <v>0</v>
      </c>
    </row>
    <row r="12690" spans="1:4">
      <c r="A12690" s="462">
        <v>107780</v>
      </c>
      <c r="B12690" s="276" t="s">
        <v>12573</v>
      </c>
      <c r="C12690" s="462" t="s">
        <v>27</v>
      </c>
      <c r="D12690" s="463">
        <v>0</v>
      </c>
    </row>
    <row r="12691" spans="1:4">
      <c r="A12691" s="462">
        <v>107781</v>
      </c>
      <c r="B12691" s="276" t="s">
        <v>12574</v>
      </c>
      <c r="C12691" s="462" t="s">
        <v>27</v>
      </c>
      <c r="D12691" s="463">
        <v>0</v>
      </c>
    </row>
    <row r="12692" spans="1:4">
      <c r="A12692" s="462">
        <v>107782</v>
      </c>
      <c r="B12692" s="276" t="s">
        <v>12575</v>
      </c>
      <c r="C12692" s="462" t="s">
        <v>593</v>
      </c>
      <c r="D12692" s="463">
        <v>0</v>
      </c>
    </row>
    <row r="12693" spans="1:4">
      <c r="A12693" s="462">
        <v>107783</v>
      </c>
      <c r="B12693" s="276" t="s">
        <v>12576</v>
      </c>
      <c r="C12693" s="462" t="s">
        <v>593</v>
      </c>
      <c r="D12693" s="463">
        <v>0</v>
      </c>
    </row>
    <row r="12694" spans="1:4">
      <c r="A12694" s="462">
        <v>107784</v>
      </c>
      <c r="B12694" s="276" t="s">
        <v>12577</v>
      </c>
      <c r="C12694" s="462" t="s">
        <v>593</v>
      </c>
      <c r="D12694" s="463">
        <v>0</v>
      </c>
    </row>
    <row r="12695" spans="1:4">
      <c r="A12695" s="462">
        <v>107785</v>
      </c>
      <c r="B12695" s="276" t="s">
        <v>12578</v>
      </c>
      <c r="C12695" s="462" t="s">
        <v>27</v>
      </c>
      <c r="D12695" s="463">
        <v>0</v>
      </c>
    </row>
    <row r="12696" spans="1:4">
      <c r="A12696" s="462">
        <v>107786</v>
      </c>
      <c r="B12696" s="276" t="s">
        <v>12579</v>
      </c>
      <c r="C12696" s="462" t="s">
        <v>27</v>
      </c>
      <c r="D12696" s="463">
        <v>0</v>
      </c>
    </row>
    <row r="12697" spans="1:4">
      <c r="A12697" s="462">
        <v>107787</v>
      </c>
      <c r="B12697" s="276" t="s">
        <v>12580</v>
      </c>
      <c r="C12697" s="462" t="s">
        <v>27</v>
      </c>
      <c r="D12697" s="463">
        <v>0</v>
      </c>
    </row>
    <row r="12698" spans="1:4">
      <c r="A12698" s="462">
        <v>107788</v>
      </c>
      <c r="B12698" s="276" t="s">
        <v>12581</v>
      </c>
      <c r="C12698" s="462" t="s">
        <v>27</v>
      </c>
      <c r="D12698" s="463">
        <v>0</v>
      </c>
    </row>
    <row r="12699" spans="1:4">
      <c r="A12699" s="462">
        <v>107789</v>
      </c>
      <c r="B12699" s="276" t="s">
        <v>12582</v>
      </c>
      <c r="C12699" s="462" t="s">
        <v>27</v>
      </c>
      <c r="D12699" s="463">
        <v>0</v>
      </c>
    </row>
    <row r="12700" spans="1:4">
      <c r="A12700" s="462">
        <v>107790</v>
      </c>
      <c r="B12700" s="276" t="s">
        <v>12583</v>
      </c>
      <c r="C12700" s="462" t="s">
        <v>27</v>
      </c>
      <c r="D12700" s="463">
        <v>0</v>
      </c>
    </row>
    <row r="12701" spans="1:4">
      <c r="A12701" s="462">
        <v>107791</v>
      </c>
      <c r="B12701" s="276" t="s">
        <v>12584</v>
      </c>
      <c r="C12701" s="462" t="s">
        <v>27</v>
      </c>
      <c r="D12701" s="463">
        <v>0</v>
      </c>
    </row>
    <row r="12702" spans="1:4">
      <c r="A12702" s="462">
        <v>107792</v>
      </c>
      <c r="B12702" s="276" t="s">
        <v>12585</v>
      </c>
      <c r="C12702" s="462" t="s">
        <v>27</v>
      </c>
      <c r="D12702" s="463">
        <v>0</v>
      </c>
    </row>
    <row r="12703" spans="1:4">
      <c r="A12703" s="462">
        <v>107793</v>
      </c>
      <c r="B12703" s="276" t="s">
        <v>12586</v>
      </c>
      <c r="C12703" s="462" t="s">
        <v>27</v>
      </c>
      <c r="D12703" s="463">
        <v>0</v>
      </c>
    </row>
    <row r="12704" spans="1:4">
      <c r="A12704" s="462">
        <v>107794</v>
      </c>
      <c r="B12704" s="276" t="s">
        <v>12587</v>
      </c>
      <c r="C12704" s="462" t="s">
        <v>27</v>
      </c>
      <c r="D12704" s="463">
        <v>0</v>
      </c>
    </row>
    <row r="12705" spans="1:4">
      <c r="A12705" s="462">
        <v>107795</v>
      </c>
      <c r="B12705" s="276" t="s">
        <v>12588</v>
      </c>
      <c r="C12705" s="462" t="s">
        <v>27</v>
      </c>
      <c r="D12705" s="463">
        <v>0</v>
      </c>
    </row>
    <row r="12706" spans="1:4">
      <c r="A12706" s="462">
        <v>107796</v>
      </c>
      <c r="B12706" s="276" t="s">
        <v>12589</v>
      </c>
      <c r="C12706" s="462" t="s">
        <v>27</v>
      </c>
      <c r="D12706" s="463">
        <v>0</v>
      </c>
    </row>
    <row r="12707" spans="1:4">
      <c r="A12707" s="462">
        <v>107797</v>
      </c>
      <c r="B12707" s="276" t="s">
        <v>12590</v>
      </c>
      <c r="C12707" s="462" t="s">
        <v>27</v>
      </c>
      <c r="D12707" s="463">
        <v>0</v>
      </c>
    </row>
    <row r="12708" spans="1:4">
      <c r="A12708" s="462">
        <v>107798</v>
      </c>
      <c r="B12708" s="276" t="s">
        <v>12591</v>
      </c>
      <c r="C12708" s="462" t="s">
        <v>27</v>
      </c>
      <c r="D12708" s="463">
        <v>0</v>
      </c>
    </row>
    <row r="12709" spans="1:4">
      <c r="A12709" s="462">
        <v>107799</v>
      </c>
      <c r="B12709" s="276" t="s">
        <v>12592</v>
      </c>
      <c r="C12709" s="462" t="s">
        <v>27</v>
      </c>
      <c r="D12709" s="463">
        <v>0</v>
      </c>
    </row>
    <row r="12710" spans="1:4">
      <c r="A12710" s="462">
        <v>107800</v>
      </c>
      <c r="B12710" s="276" t="s">
        <v>12593</v>
      </c>
      <c r="C12710" s="462" t="s">
        <v>27</v>
      </c>
      <c r="D12710" s="463">
        <v>0</v>
      </c>
    </row>
    <row r="12711" spans="1:4">
      <c r="A12711" s="462">
        <v>107801</v>
      </c>
      <c r="B12711" s="276" t="s">
        <v>12594</v>
      </c>
      <c r="C12711" s="462" t="s">
        <v>27</v>
      </c>
      <c r="D12711" s="463">
        <v>0</v>
      </c>
    </row>
    <row r="12712" spans="1:4">
      <c r="A12712" s="462">
        <v>107802</v>
      </c>
      <c r="B12712" s="276" t="s">
        <v>12595</v>
      </c>
      <c r="C12712" s="462" t="s">
        <v>27</v>
      </c>
      <c r="D12712" s="463">
        <v>0</v>
      </c>
    </row>
    <row r="12713" spans="1:4">
      <c r="A12713" s="462">
        <v>107803</v>
      </c>
      <c r="B12713" s="276" t="s">
        <v>12596</v>
      </c>
      <c r="C12713" s="462" t="s">
        <v>27</v>
      </c>
      <c r="D12713" s="463">
        <v>0</v>
      </c>
    </row>
    <row r="12714" spans="1:4">
      <c r="A12714" s="462">
        <v>107804</v>
      </c>
      <c r="B12714" s="276" t="s">
        <v>12597</v>
      </c>
      <c r="C12714" s="462" t="s">
        <v>27</v>
      </c>
      <c r="D12714" s="463">
        <v>0</v>
      </c>
    </row>
    <row r="12715" spans="1:4">
      <c r="A12715" s="462">
        <v>107805</v>
      </c>
      <c r="B12715" s="276" t="s">
        <v>12598</v>
      </c>
      <c r="C12715" s="462" t="s">
        <v>27</v>
      </c>
      <c r="D12715" s="463">
        <v>0</v>
      </c>
    </row>
    <row r="12716" spans="1:4">
      <c r="A12716" s="462">
        <v>107806</v>
      </c>
      <c r="B12716" s="276" t="s">
        <v>12599</v>
      </c>
      <c r="C12716" s="462" t="s">
        <v>27</v>
      </c>
      <c r="D12716" s="463">
        <v>0</v>
      </c>
    </row>
    <row r="12717" spans="1:4">
      <c r="A12717" s="462">
        <v>107807</v>
      </c>
      <c r="B12717" s="276" t="s">
        <v>12600</v>
      </c>
      <c r="C12717" s="462" t="s">
        <v>27</v>
      </c>
      <c r="D12717" s="463">
        <v>0</v>
      </c>
    </row>
    <row r="12718" spans="1:4">
      <c r="A12718" s="462">
        <v>107808</v>
      </c>
      <c r="B12718" s="276" t="s">
        <v>12601</v>
      </c>
      <c r="C12718" s="462" t="s">
        <v>27</v>
      </c>
      <c r="D12718" s="463">
        <v>0</v>
      </c>
    </row>
    <row r="12719" spans="1:4">
      <c r="A12719" s="462">
        <v>107809</v>
      </c>
      <c r="B12719" s="276" t="s">
        <v>12602</v>
      </c>
      <c r="C12719" s="462" t="s">
        <v>27</v>
      </c>
      <c r="D12719" s="463">
        <v>0</v>
      </c>
    </row>
    <row r="12720" spans="1:4">
      <c r="A12720" s="462">
        <v>107810</v>
      </c>
      <c r="B12720" s="276" t="s">
        <v>12603</v>
      </c>
      <c r="C12720" s="462" t="s">
        <v>27</v>
      </c>
      <c r="D12720" s="463">
        <v>0</v>
      </c>
    </row>
    <row r="12721" spans="1:4">
      <c r="A12721" s="462">
        <v>107811</v>
      </c>
      <c r="B12721" s="276" t="s">
        <v>12604</v>
      </c>
      <c r="C12721" s="462" t="s">
        <v>27</v>
      </c>
      <c r="D12721" s="463">
        <v>0</v>
      </c>
    </row>
    <row r="12722" spans="1:4">
      <c r="A12722" s="462">
        <v>107812</v>
      </c>
      <c r="B12722" s="276" t="s">
        <v>12605</v>
      </c>
      <c r="C12722" s="462" t="s">
        <v>27</v>
      </c>
      <c r="D12722" s="463">
        <v>0</v>
      </c>
    </row>
    <row r="12723" spans="1:4">
      <c r="A12723" s="462">
        <v>107813</v>
      </c>
      <c r="B12723" s="276" t="s">
        <v>12606</v>
      </c>
      <c r="C12723" s="462" t="s">
        <v>27</v>
      </c>
      <c r="D12723" s="463">
        <v>0</v>
      </c>
    </row>
    <row r="12724" spans="1:4">
      <c r="A12724" s="462">
        <v>107814</v>
      </c>
      <c r="B12724" s="276" t="s">
        <v>12607</v>
      </c>
      <c r="C12724" s="462" t="s">
        <v>27</v>
      </c>
      <c r="D12724" s="463">
        <v>0</v>
      </c>
    </row>
    <row r="12725" spans="1:4">
      <c r="A12725" s="462">
        <v>107815</v>
      </c>
      <c r="B12725" s="276" t="s">
        <v>12608</v>
      </c>
      <c r="C12725" s="462" t="s">
        <v>27</v>
      </c>
      <c r="D12725" s="463">
        <v>0</v>
      </c>
    </row>
    <row r="12726" spans="1:4">
      <c r="A12726" s="462">
        <v>107816</v>
      </c>
      <c r="B12726" s="276" t="s">
        <v>12609</v>
      </c>
      <c r="C12726" s="462" t="s">
        <v>27</v>
      </c>
      <c r="D12726" s="463">
        <v>0</v>
      </c>
    </row>
    <row r="12727" spans="1:4">
      <c r="A12727" s="462">
        <v>107817</v>
      </c>
      <c r="B12727" s="276" t="s">
        <v>12610</v>
      </c>
      <c r="C12727" s="462" t="s">
        <v>27</v>
      </c>
      <c r="D12727" s="463">
        <v>0</v>
      </c>
    </row>
    <row r="12728" spans="1:4">
      <c r="A12728" s="462">
        <v>107818</v>
      </c>
      <c r="B12728" s="276" t="s">
        <v>12611</v>
      </c>
      <c r="C12728" s="462" t="s">
        <v>27</v>
      </c>
      <c r="D12728" s="463">
        <v>0</v>
      </c>
    </row>
    <row r="12729" spans="1:4">
      <c r="A12729" s="462">
        <v>107819</v>
      </c>
      <c r="B12729" s="276" t="s">
        <v>12612</v>
      </c>
      <c r="C12729" s="462" t="s">
        <v>27</v>
      </c>
      <c r="D12729" s="463">
        <v>0</v>
      </c>
    </row>
    <row r="12730" spans="1:4">
      <c r="A12730" s="462">
        <v>107820</v>
      </c>
      <c r="B12730" s="276" t="s">
        <v>12613</v>
      </c>
      <c r="C12730" s="462" t="s">
        <v>27</v>
      </c>
      <c r="D12730" s="463">
        <v>0</v>
      </c>
    </row>
    <row r="12731" spans="1:4">
      <c r="A12731" s="462">
        <v>107821</v>
      </c>
      <c r="B12731" s="276" t="s">
        <v>12614</v>
      </c>
      <c r="C12731" s="462" t="s">
        <v>27</v>
      </c>
      <c r="D12731" s="463">
        <v>0</v>
      </c>
    </row>
    <row r="12732" spans="1:4">
      <c r="A12732" s="462">
        <v>107822</v>
      </c>
      <c r="B12732" s="276" t="s">
        <v>12615</v>
      </c>
      <c r="C12732" s="462" t="s">
        <v>27</v>
      </c>
      <c r="D12732" s="463">
        <v>0</v>
      </c>
    </row>
    <row r="12733" spans="1:4">
      <c r="A12733" s="462">
        <v>107823</v>
      </c>
      <c r="B12733" s="276" t="s">
        <v>12616</v>
      </c>
      <c r="C12733" s="462" t="s">
        <v>27</v>
      </c>
      <c r="D12733" s="463">
        <v>0</v>
      </c>
    </row>
    <row r="12734" spans="1:4">
      <c r="A12734" s="462">
        <v>107824</v>
      </c>
      <c r="B12734" s="276" t="s">
        <v>12617</v>
      </c>
      <c r="C12734" s="462" t="s">
        <v>27</v>
      </c>
      <c r="D12734" s="463">
        <v>0</v>
      </c>
    </row>
    <row r="12735" spans="1:4">
      <c r="A12735" s="462">
        <v>107825</v>
      </c>
      <c r="B12735" s="276" t="s">
        <v>12618</v>
      </c>
      <c r="C12735" s="462" t="s">
        <v>27</v>
      </c>
      <c r="D12735" s="463">
        <v>0</v>
      </c>
    </row>
    <row r="12736" spans="1:4">
      <c r="A12736" s="462">
        <v>107826</v>
      </c>
      <c r="B12736" s="276" t="s">
        <v>12619</v>
      </c>
      <c r="C12736" s="462" t="s">
        <v>27</v>
      </c>
      <c r="D12736" s="463">
        <v>0</v>
      </c>
    </row>
    <row r="12737" spans="1:4">
      <c r="A12737" s="462">
        <v>107827</v>
      </c>
      <c r="B12737" s="276" t="s">
        <v>12620</v>
      </c>
      <c r="C12737" s="462" t="s">
        <v>27</v>
      </c>
      <c r="D12737" s="463">
        <v>0</v>
      </c>
    </row>
    <row r="12738" spans="1:4">
      <c r="A12738" s="462">
        <v>107828</v>
      </c>
      <c r="B12738" s="276" t="s">
        <v>12621</v>
      </c>
      <c r="C12738" s="462" t="s">
        <v>27</v>
      </c>
      <c r="D12738" s="463">
        <v>0</v>
      </c>
    </row>
    <row r="12739" spans="1:4">
      <c r="A12739" s="462">
        <v>107829</v>
      </c>
      <c r="B12739" s="276" t="s">
        <v>12621</v>
      </c>
      <c r="C12739" s="462" t="s">
        <v>27</v>
      </c>
      <c r="D12739" s="463">
        <v>0</v>
      </c>
    </row>
    <row r="12740" spans="1:4">
      <c r="A12740" s="462">
        <v>107830</v>
      </c>
      <c r="B12740" s="276" t="s">
        <v>12622</v>
      </c>
      <c r="C12740" s="462" t="s">
        <v>27</v>
      </c>
      <c r="D12740" s="463">
        <v>0</v>
      </c>
    </row>
    <row r="12741" spans="1:4">
      <c r="A12741" s="462">
        <v>107831</v>
      </c>
      <c r="B12741" s="276" t="s">
        <v>12623</v>
      </c>
      <c r="C12741" s="462" t="s">
        <v>27</v>
      </c>
      <c r="D12741" s="463">
        <v>0</v>
      </c>
    </row>
    <row r="12742" spans="1:4">
      <c r="A12742" s="462">
        <v>107832</v>
      </c>
      <c r="B12742" s="276" t="s">
        <v>12624</v>
      </c>
      <c r="C12742" s="462" t="s">
        <v>27</v>
      </c>
      <c r="D12742" s="463">
        <v>0</v>
      </c>
    </row>
    <row r="12743" spans="1:4">
      <c r="A12743" s="462">
        <v>107833</v>
      </c>
      <c r="B12743" s="276" t="s">
        <v>12625</v>
      </c>
      <c r="C12743" s="462" t="s">
        <v>27</v>
      </c>
      <c r="D12743" s="463">
        <v>0</v>
      </c>
    </row>
    <row r="12744" spans="1:4">
      <c r="A12744" s="462">
        <v>107834</v>
      </c>
      <c r="B12744" s="276" t="s">
        <v>12626</v>
      </c>
      <c r="C12744" s="462" t="s">
        <v>27</v>
      </c>
      <c r="D12744" s="463">
        <v>0</v>
      </c>
    </row>
    <row r="12745" spans="1:4">
      <c r="A12745" s="462">
        <v>107835</v>
      </c>
      <c r="B12745" s="276" t="s">
        <v>12627</v>
      </c>
      <c r="C12745" s="462" t="s">
        <v>27</v>
      </c>
      <c r="D12745" s="463">
        <v>0</v>
      </c>
    </row>
    <row r="12746" spans="1:4">
      <c r="A12746" s="462">
        <v>107836</v>
      </c>
      <c r="B12746" s="276" t="s">
        <v>12628</v>
      </c>
      <c r="C12746" s="462" t="s">
        <v>27</v>
      </c>
      <c r="D12746" s="463">
        <v>0</v>
      </c>
    </row>
    <row r="12747" spans="1:4">
      <c r="A12747" s="462">
        <v>107837</v>
      </c>
      <c r="B12747" s="276" t="s">
        <v>12629</v>
      </c>
      <c r="C12747" s="462" t="s">
        <v>27</v>
      </c>
      <c r="D12747" s="463">
        <v>0</v>
      </c>
    </row>
    <row r="12748" spans="1:4">
      <c r="A12748" s="462">
        <v>107838</v>
      </c>
      <c r="B12748" s="276" t="s">
        <v>12630</v>
      </c>
      <c r="C12748" s="462" t="s">
        <v>27</v>
      </c>
      <c r="D12748" s="463">
        <v>0</v>
      </c>
    </row>
    <row r="12749" spans="1:4">
      <c r="A12749" s="462">
        <v>107839</v>
      </c>
      <c r="B12749" s="276" t="s">
        <v>12631</v>
      </c>
      <c r="C12749" s="462" t="s">
        <v>27</v>
      </c>
      <c r="D12749" s="463">
        <v>0</v>
      </c>
    </row>
    <row r="12750" spans="1:4">
      <c r="A12750" s="462">
        <v>107840</v>
      </c>
      <c r="B12750" s="276" t="s">
        <v>12632</v>
      </c>
      <c r="C12750" s="462" t="s">
        <v>27</v>
      </c>
      <c r="D12750" s="463">
        <v>0</v>
      </c>
    </row>
    <row r="12751" spans="1:4">
      <c r="A12751" s="462">
        <v>107841</v>
      </c>
      <c r="B12751" s="276" t="s">
        <v>12633</v>
      </c>
      <c r="C12751" s="462" t="s">
        <v>27</v>
      </c>
      <c r="D12751" s="463">
        <v>0</v>
      </c>
    </row>
    <row r="12752" spans="1:4">
      <c r="A12752" s="462">
        <v>107842</v>
      </c>
      <c r="B12752" s="276" t="s">
        <v>12634</v>
      </c>
      <c r="C12752" s="462" t="s">
        <v>27</v>
      </c>
      <c r="D12752" s="463">
        <v>0</v>
      </c>
    </row>
    <row r="12753" spans="1:4">
      <c r="A12753" s="462">
        <v>107843</v>
      </c>
      <c r="B12753" s="276" t="s">
        <v>12635</v>
      </c>
      <c r="C12753" s="462" t="s">
        <v>27</v>
      </c>
      <c r="D12753" s="463">
        <v>0</v>
      </c>
    </row>
    <row r="12754" spans="1:4">
      <c r="A12754" s="462">
        <v>107844</v>
      </c>
      <c r="B12754" s="276" t="s">
        <v>12636</v>
      </c>
      <c r="C12754" s="462" t="s">
        <v>27</v>
      </c>
      <c r="D12754" s="463">
        <v>0</v>
      </c>
    </row>
    <row r="12755" spans="1:4">
      <c r="A12755" s="462">
        <v>107845</v>
      </c>
      <c r="B12755" s="276" t="s">
        <v>12637</v>
      </c>
      <c r="C12755" s="462" t="s">
        <v>27</v>
      </c>
      <c r="D12755" s="463">
        <v>0</v>
      </c>
    </row>
    <row r="12756" spans="1:4">
      <c r="A12756" s="462">
        <v>107846</v>
      </c>
      <c r="B12756" s="276" t="s">
        <v>12638</v>
      </c>
      <c r="C12756" s="462" t="s">
        <v>27</v>
      </c>
      <c r="D12756" s="463">
        <v>0</v>
      </c>
    </row>
    <row r="12757" spans="1:4">
      <c r="A12757" s="462">
        <v>107847</v>
      </c>
      <c r="B12757" s="276" t="s">
        <v>12639</v>
      </c>
      <c r="C12757" s="462" t="s">
        <v>27</v>
      </c>
      <c r="D12757" s="463">
        <v>0</v>
      </c>
    </row>
    <row r="12758" spans="1:4">
      <c r="A12758" s="462">
        <v>107848</v>
      </c>
      <c r="B12758" s="276" t="s">
        <v>12640</v>
      </c>
      <c r="C12758" s="462" t="s">
        <v>27</v>
      </c>
      <c r="D12758" s="463">
        <v>0</v>
      </c>
    </row>
    <row r="12759" spans="1:4">
      <c r="A12759" s="462">
        <v>107849</v>
      </c>
      <c r="B12759" s="276" t="s">
        <v>12641</v>
      </c>
      <c r="C12759" s="462" t="s">
        <v>27</v>
      </c>
      <c r="D12759" s="463">
        <v>0</v>
      </c>
    </row>
    <row r="12760" spans="1:4">
      <c r="A12760" s="462">
        <v>107850</v>
      </c>
      <c r="B12760" s="276" t="s">
        <v>12642</v>
      </c>
      <c r="C12760" s="462" t="s">
        <v>27</v>
      </c>
      <c r="D12760" s="463">
        <v>0</v>
      </c>
    </row>
    <row r="12761" spans="1:4">
      <c r="A12761" s="462">
        <v>107851</v>
      </c>
      <c r="B12761" s="276" t="s">
        <v>12643</v>
      </c>
      <c r="C12761" s="462" t="s">
        <v>27</v>
      </c>
      <c r="D12761" s="463">
        <v>0</v>
      </c>
    </row>
    <row r="12762" spans="1:4">
      <c r="A12762" s="462">
        <v>107852</v>
      </c>
      <c r="B12762" s="276" t="s">
        <v>12644</v>
      </c>
      <c r="C12762" s="462" t="s">
        <v>27</v>
      </c>
      <c r="D12762" s="463">
        <v>0</v>
      </c>
    </row>
    <row r="12763" spans="1:4">
      <c r="A12763" s="462">
        <v>107853</v>
      </c>
      <c r="B12763" s="276" t="s">
        <v>12645</v>
      </c>
      <c r="C12763" s="462" t="s">
        <v>27</v>
      </c>
      <c r="D12763" s="463">
        <v>0</v>
      </c>
    </row>
    <row r="12764" spans="1:4">
      <c r="A12764" s="462">
        <v>107854</v>
      </c>
      <c r="B12764" s="276" t="s">
        <v>12646</v>
      </c>
      <c r="C12764" s="462" t="s">
        <v>27</v>
      </c>
      <c r="D12764" s="463">
        <v>0</v>
      </c>
    </row>
    <row r="12765" spans="1:4">
      <c r="A12765" s="462">
        <v>107855</v>
      </c>
      <c r="B12765" s="276" t="s">
        <v>12647</v>
      </c>
      <c r="C12765" s="462" t="s">
        <v>27</v>
      </c>
      <c r="D12765" s="463">
        <v>0</v>
      </c>
    </row>
    <row r="12766" spans="1:4">
      <c r="A12766" s="462">
        <v>107856</v>
      </c>
      <c r="B12766" s="276" t="s">
        <v>12648</v>
      </c>
      <c r="C12766" s="462" t="s">
        <v>27</v>
      </c>
      <c r="D12766" s="463">
        <v>0</v>
      </c>
    </row>
    <row r="12767" spans="1:4">
      <c r="A12767" s="462">
        <v>107857</v>
      </c>
      <c r="B12767" s="276" t="s">
        <v>12649</v>
      </c>
      <c r="C12767" s="462" t="s">
        <v>27</v>
      </c>
      <c r="D12767" s="463">
        <v>0</v>
      </c>
    </row>
    <row r="12768" spans="1:4">
      <c r="A12768" s="462">
        <v>107858</v>
      </c>
      <c r="B12768" s="276" t="s">
        <v>12650</v>
      </c>
      <c r="C12768" s="462" t="s">
        <v>27</v>
      </c>
      <c r="D12768" s="463">
        <v>0</v>
      </c>
    </row>
    <row r="12769" spans="1:4">
      <c r="A12769" s="462">
        <v>107859</v>
      </c>
      <c r="B12769" s="276" t="s">
        <v>12651</v>
      </c>
      <c r="C12769" s="462" t="s">
        <v>27</v>
      </c>
      <c r="D12769" s="463">
        <v>0</v>
      </c>
    </row>
    <row r="12770" spans="1:4">
      <c r="A12770" s="462">
        <v>107860</v>
      </c>
      <c r="B12770" s="276" t="s">
        <v>12652</v>
      </c>
      <c r="C12770" s="462" t="s">
        <v>27</v>
      </c>
      <c r="D12770" s="463">
        <v>0</v>
      </c>
    </row>
    <row r="12771" spans="1:4">
      <c r="A12771" s="462">
        <v>107861</v>
      </c>
      <c r="B12771" s="276" t="s">
        <v>12653</v>
      </c>
      <c r="C12771" s="462" t="s">
        <v>27</v>
      </c>
      <c r="D12771" s="463">
        <v>0</v>
      </c>
    </row>
    <row r="12772" spans="1:4">
      <c r="A12772" s="462">
        <v>107862</v>
      </c>
      <c r="B12772" s="276" t="s">
        <v>12654</v>
      </c>
      <c r="C12772" s="462" t="s">
        <v>27</v>
      </c>
      <c r="D12772" s="463">
        <v>0</v>
      </c>
    </row>
    <row r="12773" spans="1:4">
      <c r="A12773" s="462">
        <v>107863</v>
      </c>
      <c r="B12773" s="276" t="s">
        <v>12655</v>
      </c>
      <c r="C12773" s="462" t="s">
        <v>27</v>
      </c>
      <c r="D12773" s="463">
        <v>0</v>
      </c>
    </row>
    <row r="12774" spans="1:4">
      <c r="A12774" s="462">
        <v>107864</v>
      </c>
      <c r="B12774" s="276" t="s">
        <v>12656</v>
      </c>
      <c r="C12774" s="462" t="s">
        <v>27</v>
      </c>
      <c r="D12774" s="463">
        <v>0</v>
      </c>
    </row>
    <row r="12775" spans="1:4">
      <c r="A12775" s="462">
        <v>107865</v>
      </c>
      <c r="B12775" s="276" t="s">
        <v>12657</v>
      </c>
      <c r="C12775" s="462" t="s">
        <v>27</v>
      </c>
      <c r="D12775" s="463">
        <v>0</v>
      </c>
    </row>
    <row r="12776" spans="1:4">
      <c r="A12776" s="462">
        <v>107866</v>
      </c>
      <c r="B12776" s="276" t="s">
        <v>12658</v>
      </c>
      <c r="C12776" s="462" t="s">
        <v>27</v>
      </c>
      <c r="D12776" s="463">
        <v>0</v>
      </c>
    </row>
    <row r="12777" spans="1:4">
      <c r="A12777" s="462">
        <v>107867</v>
      </c>
      <c r="B12777" s="276" t="s">
        <v>12659</v>
      </c>
      <c r="C12777" s="462" t="s">
        <v>27</v>
      </c>
      <c r="D12777" s="463">
        <v>0</v>
      </c>
    </row>
    <row r="12778" spans="1:4">
      <c r="A12778" s="462">
        <v>107868</v>
      </c>
      <c r="B12778" s="276" t="s">
        <v>12660</v>
      </c>
      <c r="C12778" s="462" t="s">
        <v>27</v>
      </c>
      <c r="D12778" s="463">
        <v>0</v>
      </c>
    </row>
    <row r="12779" spans="1:4">
      <c r="A12779" s="462">
        <v>107869</v>
      </c>
      <c r="B12779" s="276" t="s">
        <v>12661</v>
      </c>
      <c r="C12779" s="462" t="s">
        <v>27</v>
      </c>
      <c r="D12779" s="463">
        <v>0</v>
      </c>
    </row>
    <row r="12780" spans="1:4">
      <c r="A12780" s="462">
        <v>107870</v>
      </c>
      <c r="B12780" s="276" t="s">
        <v>12662</v>
      </c>
      <c r="C12780" s="462" t="s">
        <v>27</v>
      </c>
      <c r="D12780" s="463">
        <v>0</v>
      </c>
    </row>
    <row r="12781" spans="1:4">
      <c r="A12781" s="462">
        <v>107871</v>
      </c>
      <c r="B12781" s="276" t="s">
        <v>12663</v>
      </c>
      <c r="C12781" s="462" t="s">
        <v>27</v>
      </c>
      <c r="D12781" s="463">
        <v>0</v>
      </c>
    </row>
    <row r="12782" spans="1:4">
      <c r="A12782" s="462">
        <v>107872</v>
      </c>
      <c r="B12782" s="276" t="s">
        <v>12664</v>
      </c>
      <c r="C12782" s="462" t="s">
        <v>27</v>
      </c>
      <c r="D12782" s="463">
        <v>0</v>
      </c>
    </row>
    <row r="12783" spans="1:4">
      <c r="A12783" s="462">
        <v>107873</v>
      </c>
      <c r="B12783" s="276" t="s">
        <v>12665</v>
      </c>
      <c r="C12783" s="462" t="s">
        <v>27</v>
      </c>
      <c r="D12783" s="463">
        <v>0</v>
      </c>
    </row>
    <row r="12784" spans="1:4">
      <c r="A12784" s="462">
        <v>107874</v>
      </c>
      <c r="B12784" s="276" t="s">
        <v>12666</v>
      </c>
      <c r="C12784" s="462" t="s">
        <v>27</v>
      </c>
      <c r="D12784" s="463">
        <v>12061590</v>
      </c>
    </row>
    <row r="12785" spans="1:4">
      <c r="A12785" s="462">
        <v>107875</v>
      </c>
      <c r="B12785" s="276" t="s">
        <v>12667</v>
      </c>
      <c r="C12785" s="462" t="s">
        <v>27</v>
      </c>
      <c r="D12785" s="463">
        <v>0</v>
      </c>
    </row>
    <row r="12786" spans="1:4">
      <c r="A12786" s="462">
        <v>107876</v>
      </c>
      <c r="B12786" s="276" t="s">
        <v>12668</v>
      </c>
      <c r="C12786" s="462" t="s">
        <v>27</v>
      </c>
      <c r="D12786" s="463">
        <v>0</v>
      </c>
    </row>
    <row r="12787" spans="1:4">
      <c r="A12787" s="462">
        <v>107877</v>
      </c>
      <c r="B12787" s="276" t="s">
        <v>12669</v>
      </c>
      <c r="C12787" s="462" t="s">
        <v>27</v>
      </c>
      <c r="D12787" s="463">
        <v>0</v>
      </c>
    </row>
    <row r="12788" spans="1:4">
      <c r="A12788" s="462">
        <v>107878</v>
      </c>
      <c r="B12788" s="276" t="s">
        <v>12670</v>
      </c>
      <c r="C12788" s="462" t="s">
        <v>27</v>
      </c>
      <c r="D12788" s="463">
        <v>0</v>
      </c>
    </row>
    <row r="12789" spans="1:4">
      <c r="A12789" s="462">
        <v>107879</v>
      </c>
      <c r="B12789" s="276" t="s">
        <v>12671</v>
      </c>
      <c r="C12789" s="462" t="s">
        <v>27</v>
      </c>
      <c r="D12789" s="463">
        <v>0</v>
      </c>
    </row>
    <row r="12790" spans="1:4">
      <c r="A12790" s="462">
        <v>107880</v>
      </c>
      <c r="B12790" s="276" t="s">
        <v>12672</v>
      </c>
      <c r="C12790" s="462" t="s">
        <v>27</v>
      </c>
      <c r="D12790" s="463">
        <v>0</v>
      </c>
    </row>
    <row r="12791" spans="1:4">
      <c r="A12791" s="462">
        <v>107881</v>
      </c>
      <c r="B12791" s="276" t="s">
        <v>12673</v>
      </c>
      <c r="C12791" s="462" t="s">
        <v>27</v>
      </c>
      <c r="D12791" s="463">
        <v>0</v>
      </c>
    </row>
    <row r="12792" spans="1:4">
      <c r="A12792" s="462">
        <v>107882</v>
      </c>
      <c r="B12792" s="276" t="s">
        <v>12674</v>
      </c>
      <c r="C12792" s="462" t="s">
        <v>27</v>
      </c>
      <c r="D12792" s="463">
        <v>0</v>
      </c>
    </row>
    <row r="12793" spans="1:4">
      <c r="A12793" s="462">
        <v>107883</v>
      </c>
      <c r="B12793" s="276" t="s">
        <v>12675</v>
      </c>
      <c r="C12793" s="462" t="s">
        <v>27</v>
      </c>
      <c r="D12793" s="463">
        <v>0</v>
      </c>
    </row>
    <row r="12794" spans="1:4">
      <c r="A12794" s="462">
        <v>107884</v>
      </c>
      <c r="B12794" s="276" t="s">
        <v>12676</v>
      </c>
      <c r="C12794" s="462" t="s">
        <v>27</v>
      </c>
      <c r="D12794" s="463">
        <v>0</v>
      </c>
    </row>
    <row r="12795" spans="1:4">
      <c r="A12795" s="462">
        <v>107885</v>
      </c>
      <c r="B12795" s="276" t="s">
        <v>12677</v>
      </c>
      <c r="C12795" s="462" t="s">
        <v>27</v>
      </c>
      <c r="D12795" s="463">
        <v>309925</v>
      </c>
    </row>
    <row r="12796" spans="1:4">
      <c r="A12796" s="462">
        <v>107886</v>
      </c>
      <c r="B12796" s="276" t="s">
        <v>12678</v>
      </c>
      <c r="C12796" s="462" t="s">
        <v>27</v>
      </c>
      <c r="D12796" s="463">
        <v>0</v>
      </c>
    </row>
    <row r="12797" spans="1:4">
      <c r="A12797" s="462">
        <v>107887</v>
      </c>
      <c r="B12797" s="276" t="s">
        <v>12679</v>
      </c>
      <c r="C12797" s="462" t="s">
        <v>27</v>
      </c>
      <c r="D12797" s="463">
        <v>0</v>
      </c>
    </row>
    <row r="12798" spans="1:4">
      <c r="A12798" s="462">
        <v>107888</v>
      </c>
      <c r="B12798" s="276" t="s">
        <v>12680</v>
      </c>
      <c r="C12798" s="462" t="s">
        <v>27</v>
      </c>
      <c r="D12798" s="463">
        <v>0</v>
      </c>
    </row>
    <row r="12799" spans="1:4">
      <c r="A12799" s="462">
        <v>107889</v>
      </c>
      <c r="B12799" s="276" t="s">
        <v>12681</v>
      </c>
      <c r="C12799" s="462" t="s">
        <v>27</v>
      </c>
      <c r="D12799" s="463">
        <v>0</v>
      </c>
    </row>
    <row r="12800" spans="1:4">
      <c r="A12800" s="462">
        <v>107890</v>
      </c>
      <c r="B12800" s="276" t="s">
        <v>12682</v>
      </c>
      <c r="C12800" s="462" t="s">
        <v>27</v>
      </c>
      <c r="D12800" s="463">
        <v>0</v>
      </c>
    </row>
    <row r="12801" spans="1:4">
      <c r="A12801" s="462">
        <v>107891</v>
      </c>
      <c r="B12801" s="276" t="s">
        <v>12683</v>
      </c>
      <c r="C12801" s="462" t="s">
        <v>27</v>
      </c>
      <c r="D12801" s="463">
        <v>0</v>
      </c>
    </row>
    <row r="12802" spans="1:4">
      <c r="A12802" s="462">
        <v>107892</v>
      </c>
      <c r="B12802" s="276" t="s">
        <v>12684</v>
      </c>
      <c r="C12802" s="462" t="s">
        <v>27</v>
      </c>
      <c r="D12802" s="463">
        <v>0</v>
      </c>
    </row>
    <row r="12803" spans="1:4">
      <c r="A12803" s="462">
        <v>107893</v>
      </c>
      <c r="B12803" s="276" t="s">
        <v>12685</v>
      </c>
      <c r="C12803" s="462" t="s">
        <v>27</v>
      </c>
      <c r="D12803" s="463">
        <v>0</v>
      </c>
    </row>
    <row r="12804" spans="1:4">
      <c r="A12804" s="462">
        <v>107894</v>
      </c>
      <c r="B12804" s="276" t="s">
        <v>12686</v>
      </c>
      <c r="C12804" s="462" t="s">
        <v>27</v>
      </c>
      <c r="D12804" s="463">
        <v>0</v>
      </c>
    </row>
    <row r="12805" spans="1:4">
      <c r="A12805" s="462">
        <v>107895</v>
      </c>
      <c r="B12805" s="276" t="s">
        <v>12687</v>
      </c>
      <c r="C12805" s="462" t="s">
        <v>27</v>
      </c>
      <c r="D12805" s="463">
        <v>0</v>
      </c>
    </row>
    <row r="12806" spans="1:4">
      <c r="A12806" s="462">
        <v>107896</v>
      </c>
      <c r="B12806" s="276" t="s">
        <v>12688</v>
      </c>
      <c r="C12806" s="462" t="s">
        <v>27</v>
      </c>
      <c r="D12806" s="463">
        <v>0</v>
      </c>
    </row>
    <row r="12807" spans="1:4">
      <c r="A12807" s="462">
        <v>107897</v>
      </c>
      <c r="B12807" s="276" t="s">
        <v>12689</v>
      </c>
      <c r="C12807" s="462" t="s">
        <v>27</v>
      </c>
      <c r="D12807" s="463">
        <v>0</v>
      </c>
    </row>
    <row r="12808" spans="1:4">
      <c r="A12808" s="462">
        <v>107898</v>
      </c>
      <c r="B12808" s="276" t="s">
        <v>12690</v>
      </c>
      <c r="C12808" s="462" t="s">
        <v>27</v>
      </c>
      <c r="D12808" s="463">
        <v>0</v>
      </c>
    </row>
    <row r="12809" spans="1:4">
      <c r="A12809" s="462">
        <v>107899</v>
      </c>
      <c r="B12809" s="276" t="s">
        <v>12691</v>
      </c>
      <c r="C12809" s="462" t="s">
        <v>27</v>
      </c>
      <c r="D12809" s="463">
        <v>0</v>
      </c>
    </row>
    <row r="12810" spans="1:4">
      <c r="A12810" s="462">
        <v>107900</v>
      </c>
      <c r="B12810" s="276" t="s">
        <v>12692</v>
      </c>
      <c r="C12810" s="462" t="s">
        <v>27</v>
      </c>
      <c r="D12810" s="463">
        <v>0</v>
      </c>
    </row>
    <row r="12811" spans="1:4">
      <c r="A12811" s="462">
        <v>107901</v>
      </c>
      <c r="B12811" s="276" t="s">
        <v>12693</v>
      </c>
      <c r="C12811" s="462" t="s">
        <v>27</v>
      </c>
      <c r="D12811" s="463">
        <v>0</v>
      </c>
    </row>
    <row r="12812" spans="1:4">
      <c r="A12812" s="462">
        <v>107902</v>
      </c>
      <c r="B12812" s="276" t="s">
        <v>12694</v>
      </c>
      <c r="C12812" s="462" t="s">
        <v>27</v>
      </c>
      <c r="D12812" s="463">
        <v>0</v>
      </c>
    </row>
    <row r="12813" spans="1:4">
      <c r="A12813" s="462">
        <v>107903</v>
      </c>
      <c r="B12813" s="276" t="s">
        <v>12695</v>
      </c>
      <c r="C12813" s="462" t="s">
        <v>27</v>
      </c>
      <c r="D12813" s="463">
        <v>0</v>
      </c>
    </row>
    <row r="12814" spans="1:4">
      <c r="A12814" s="462">
        <v>107904</v>
      </c>
      <c r="B12814" s="276" t="s">
        <v>12696</v>
      </c>
      <c r="C12814" s="462" t="s">
        <v>27</v>
      </c>
      <c r="D12814" s="463">
        <v>0</v>
      </c>
    </row>
    <row r="12815" spans="1:4">
      <c r="A12815" s="462">
        <v>107905</v>
      </c>
      <c r="B12815" s="276" t="s">
        <v>12697</v>
      </c>
      <c r="C12815" s="462" t="s">
        <v>27</v>
      </c>
      <c r="D12815" s="463">
        <v>0</v>
      </c>
    </row>
    <row r="12816" spans="1:4">
      <c r="A12816" s="462">
        <v>107906</v>
      </c>
      <c r="B12816" s="276" t="s">
        <v>12698</v>
      </c>
      <c r="C12816" s="462" t="s">
        <v>27</v>
      </c>
      <c r="D12816" s="463">
        <v>0</v>
      </c>
    </row>
    <row r="12817" spans="1:4">
      <c r="A12817" s="462">
        <v>107907</v>
      </c>
      <c r="B12817" s="276" t="s">
        <v>12699</v>
      </c>
      <c r="C12817" s="462" t="s">
        <v>27</v>
      </c>
      <c r="D12817" s="463">
        <v>0</v>
      </c>
    </row>
    <row r="12818" spans="1:4">
      <c r="A12818" s="462">
        <v>107908</v>
      </c>
      <c r="B12818" s="276" t="s">
        <v>12700</v>
      </c>
      <c r="C12818" s="462" t="s">
        <v>27</v>
      </c>
      <c r="D12818" s="463">
        <v>0</v>
      </c>
    </row>
    <row r="12819" spans="1:4">
      <c r="A12819" s="462">
        <v>107909</v>
      </c>
      <c r="B12819" s="276" t="s">
        <v>12701</v>
      </c>
      <c r="C12819" s="462" t="s">
        <v>27</v>
      </c>
      <c r="D12819" s="463">
        <v>0</v>
      </c>
    </row>
    <row r="12820" spans="1:4">
      <c r="A12820" s="462">
        <v>107910</v>
      </c>
      <c r="B12820" s="276" t="s">
        <v>12702</v>
      </c>
      <c r="C12820" s="462" t="s">
        <v>27</v>
      </c>
      <c r="D12820" s="463">
        <v>0</v>
      </c>
    </row>
    <row r="12821" spans="1:4">
      <c r="A12821" s="462">
        <v>107911</v>
      </c>
      <c r="B12821" s="276" t="s">
        <v>12703</v>
      </c>
      <c r="C12821" s="462" t="s">
        <v>27</v>
      </c>
      <c r="D12821" s="463">
        <v>0</v>
      </c>
    </row>
    <row r="12822" spans="1:4">
      <c r="A12822" s="462">
        <v>107912</v>
      </c>
      <c r="B12822" s="276" t="s">
        <v>12704</v>
      </c>
      <c r="C12822" s="462" t="s">
        <v>27</v>
      </c>
      <c r="D12822" s="463">
        <v>0</v>
      </c>
    </row>
    <row r="12823" spans="1:4">
      <c r="A12823" s="462">
        <v>107913</v>
      </c>
      <c r="B12823" s="276" t="s">
        <v>12705</v>
      </c>
      <c r="C12823" s="462" t="s">
        <v>27</v>
      </c>
      <c r="D12823" s="463">
        <v>0</v>
      </c>
    </row>
    <row r="12824" spans="1:4">
      <c r="A12824" s="462">
        <v>107914</v>
      </c>
      <c r="B12824" s="276" t="s">
        <v>12706</v>
      </c>
      <c r="C12824" s="462" t="s">
        <v>27</v>
      </c>
      <c r="D12824" s="463">
        <v>0</v>
      </c>
    </row>
    <row r="12825" spans="1:4">
      <c r="A12825" s="462">
        <v>107915</v>
      </c>
      <c r="B12825" s="276" t="s">
        <v>12707</v>
      </c>
      <c r="C12825" s="462" t="s">
        <v>27</v>
      </c>
      <c r="D12825" s="463">
        <v>0</v>
      </c>
    </row>
    <row r="12826" spans="1:4">
      <c r="A12826" s="462">
        <v>107916</v>
      </c>
      <c r="B12826" s="276" t="s">
        <v>12708</v>
      </c>
      <c r="C12826" s="462" t="s">
        <v>27</v>
      </c>
      <c r="D12826" s="463">
        <v>0</v>
      </c>
    </row>
    <row r="12827" spans="1:4">
      <c r="A12827" s="462">
        <v>107917</v>
      </c>
      <c r="B12827" s="276" t="s">
        <v>12709</v>
      </c>
      <c r="C12827" s="462" t="s">
        <v>27</v>
      </c>
      <c r="D12827" s="463">
        <v>0</v>
      </c>
    </row>
    <row r="12828" spans="1:4">
      <c r="A12828" s="462">
        <v>107918</v>
      </c>
      <c r="B12828" s="276" t="s">
        <v>12710</v>
      </c>
      <c r="C12828" s="462" t="s">
        <v>27</v>
      </c>
      <c r="D12828" s="463">
        <v>0</v>
      </c>
    </row>
    <row r="12829" spans="1:4">
      <c r="A12829" s="462">
        <v>107919</v>
      </c>
      <c r="B12829" s="276" t="s">
        <v>12711</v>
      </c>
      <c r="C12829" s="462" t="s">
        <v>27</v>
      </c>
      <c r="D12829" s="463">
        <v>0</v>
      </c>
    </row>
    <row r="12830" spans="1:4">
      <c r="A12830" s="462">
        <v>107920</v>
      </c>
      <c r="B12830" s="276" t="s">
        <v>12712</v>
      </c>
      <c r="C12830" s="462" t="s">
        <v>27</v>
      </c>
      <c r="D12830" s="463">
        <v>0</v>
      </c>
    </row>
    <row r="12831" spans="1:4">
      <c r="A12831" s="462">
        <v>107921</v>
      </c>
      <c r="B12831" s="276" t="s">
        <v>12713</v>
      </c>
      <c r="C12831" s="462" t="s">
        <v>27</v>
      </c>
      <c r="D12831" s="463">
        <v>0</v>
      </c>
    </row>
    <row r="12832" spans="1:4">
      <c r="A12832" s="462">
        <v>107922</v>
      </c>
      <c r="B12832" s="276" t="s">
        <v>12714</v>
      </c>
      <c r="C12832" s="462" t="s">
        <v>27</v>
      </c>
      <c r="D12832" s="463">
        <v>0</v>
      </c>
    </row>
    <row r="12833" spans="1:4">
      <c r="A12833" s="462">
        <v>107923</v>
      </c>
      <c r="B12833" s="276" t="s">
        <v>12715</v>
      </c>
      <c r="C12833" s="462" t="s">
        <v>27</v>
      </c>
      <c r="D12833" s="463">
        <v>0</v>
      </c>
    </row>
    <row r="12834" spans="1:4">
      <c r="A12834" s="462">
        <v>107924</v>
      </c>
      <c r="B12834" s="276" t="s">
        <v>12716</v>
      </c>
      <c r="C12834" s="462" t="s">
        <v>27</v>
      </c>
      <c r="D12834" s="463">
        <v>0</v>
      </c>
    </row>
    <row r="12835" spans="1:4">
      <c r="A12835" s="462">
        <v>107925</v>
      </c>
      <c r="B12835" s="276" t="s">
        <v>12717</v>
      </c>
      <c r="C12835" s="462" t="s">
        <v>27</v>
      </c>
      <c r="D12835" s="463">
        <v>0</v>
      </c>
    </row>
    <row r="12836" spans="1:4">
      <c r="A12836" s="462">
        <v>107926</v>
      </c>
      <c r="B12836" s="276" t="s">
        <v>12718</v>
      </c>
      <c r="C12836" s="462" t="s">
        <v>27</v>
      </c>
      <c r="D12836" s="463">
        <v>0</v>
      </c>
    </row>
    <row r="12837" spans="1:4">
      <c r="A12837" s="462">
        <v>107927</v>
      </c>
      <c r="B12837" s="276" t="s">
        <v>12719</v>
      </c>
      <c r="C12837" s="462" t="s">
        <v>27</v>
      </c>
      <c r="D12837" s="463">
        <v>0</v>
      </c>
    </row>
    <row r="12838" spans="1:4">
      <c r="A12838" s="462">
        <v>107928</v>
      </c>
      <c r="B12838" s="276" t="s">
        <v>12720</v>
      </c>
      <c r="C12838" s="462" t="s">
        <v>27</v>
      </c>
      <c r="D12838" s="463">
        <v>0</v>
      </c>
    </row>
    <row r="12839" spans="1:4">
      <c r="A12839" s="462">
        <v>107929</v>
      </c>
      <c r="B12839" s="276" t="s">
        <v>12721</v>
      </c>
      <c r="C12839" s="462" t="s">
        <v>44</v>
      </c>
      <c r="D12839" s="463">
        <v>0</v>
      </c>
    </row>
    <row r="12840" spans="1:4">
      <c r="A12840" s="462">
        <v>107930</v>
      </c>
      <c r="B12840" s="276" t="s">
        <v>12722</v>
      </c>
      <c r="C12840" s="462" t="s">
        <v>27</v>
      </c>
      <c r="D12840" s="463">
        <v>0</v>
      </c>
    </row>
    <row r="12841" spans="1:4">
      <c r="A12841" s="462">
        <v>107931</v>
      </c>
      <c r="B12841" s="276" t="s">
        <v>12723</v>
      </c>
      <c r="C12841" s="462" t="s">
        <v>30</v>
      </c>
      <c r="D12841" s="463">
        <v>2992.01</v>
      </c>
    </row>
    <row r="12842" spans="1:4">
      <c r="A12842" s="462">
        <v>107932</v>
      </c>
      <c r="B12842" s="276" t="s">
        <v>12724</v>
      </c>
      <c r="C12842" s="462" t="s">
        <v>27</v>
      </c>
      <c r="D12842" s="463">
        <v>9710053</v>
      </c>
    </row>
    <row r="12843" spans="1:4">
      <c r="A12843" s="462">
        <v>107933</v>
      </c>
      <c r="B12843" s="276" t="s">
        <v>12725</v>
      </c>
      <c r="C12843" s="462" t="s">
        <v>27</v>
      </c>
      <c r="D12843" s="463">
        <v>0</v>
      </c>
    </row>
    <row r="12844" spans="1:4">
      <c r="A12844" s="462">
        <v>107934</v>
      </c>
      <c r="B12844" s="276" t="s">
        <v>12726</v>
      </c>
      <c r="C12844" s="462" t="s">
        <v>27</v>
      </c>
      <c r="D12844" s="463">
        <v>0</v>
      </c>
    </row>
    <row r="12845" spans="1:4">
      <c r="A12845" s="462">
        <v>107935</v>
      </c>
      <c r="B12845" s="276" t="s">
        <v>12727</v>
      </c>
      <c r="C12845" s="462" t="s">
        <v>27</v>
      </c>
      <c r="D12845" s="463">
        <v>0</v>
      </c>
    </row>
    <row r="12846" spans="1:4">
      <c r="A12846" s="462">
        <v>107936</v>
      </c>
      <c r="B12846" s="276" t="s">
        <v>12728</v>
      </c>
      <c r="C12846" s="462" t="s">
        <v>27</v>
      </c>
      <c r="D12846" s="463">
        <v>0</v>
      </c>
    </row>
    <row r="12847" spans="1:4">
      <c r="A12847" s="462">
        <v>107937</v>
      </c>
      <c r="B12847" s="276" t="s">
        <v>12729</v>
      </c>
      <c r="C12847" s="462" t="s">
        <v>27</v>
      </c>
      <c r="D12847" s="463">
        <v>0</v>
      </c>
    </row>
    <row r="12848" spans="1:4">
      <c r="A12848" s="462">
        <v>107938</v>
      </c>
      <c r="B12848" s="276" t="s">
        <v>12730</v>
      </c>
      <c r="C12848" s="462" t="s">
        <v>27</v>
      </c>
      <c r="D12848" s="463">
        <v>0</v>
      </c>
    </row>
    <row r="12849" spans="1:4">
      <c r="A12849" s="462">
        <v>107939</v>
      </c>
      <c r="B12849" s="276" t="s">
        <v>12731</v>
      </c>
      <c r="C12849" s="462" t="s">
        <v>27</v>
      </c>
      <c r="D12849" s="463">
        <v>6824650</v>
      </c>
    </row>
    <row r="12850" spans="1:4">
      <c r="A12850" s="462">
        <v>107940</v>
      </c>
      <c r="B12850" s="276" t="s">
        <v>12732</v>
      </c>
      <c r="C12850" s="462" t="s">
        <v>27</v>
      </c>
      <c r="D12850" s="463">
        <v>0</v>
      </c>
    </row>
    <row r="12851" spans="1:4">
      <c r="A12851" s="462">
        <v>107941</v>
      </c>
      <c r="B12851" s="276" t="s">
        <v>12733</v>
      </c>
      <c r="C12851" s="462" t="s">
        <v>27</v>
      </c>
      <c r="D12851" s="463">
        <v>0</v>
      </c>
    </row>
    <row r="12852" spans="1:4">
      <c r="A12852" s="462">
        <v>107942</v>
      </c>
      <c r="B12852" s="276" t="s">
        <v>12734</v>
      </c>
      <c r="C12852" s="462" t="s">
        <v>27</v>
      </c>
      <c r="D12852" s="463">
        <v>0</v>
      </c>
    </row>
    <row r="12853" spans="1:4">
      <c r="A12853" s="462">
        <v>107943</v>
      </c>
      <c r="B12853" s="276" t="s">
        <v>12735</v>
      </c>
      <c r="C12853" s="462" t="s">
        <v>27</v>
      </c>
      <c r="D12853" s="463">
        <v>0</v>
      </c>
    </row>
    <row r="12854" spans="1:4">
      <c r="A12854" s="462">
        <v>107944</v>
      </c>
      <c r="B12854" s="276" t="s">
        <v>12736</v>
      </c>
      <c r="C12854" s="462" t="s">
        <v>27</v>
      </c>
      <c r="D12854" s="463">
        <v>0</v>
      </c>
    </row>
    <row r="12855" spans="1:4">
      <c r="A12855" s="462">
        <v>107945</v>
      </c>
      <c r="B12855" s="276" t="s">
        <v>12737</v>
      </c>
      <c r="C12855" s="462" t="s">
        <v>27</v>
      </c>
      <c r="D12855" s="463">
        <v>0</v>
      </c>
    </row>
    <row r="12856" spans="1:4">
      <c r="A12856" s="462">
        <v>107946</v>
      </c>
      <c r="B12856" s="276" t="s">
        <v>12738</v>
      </c>
      <c r="C12856" s="462" t="s">
        <v>27</v>
      </c>
      <c r="D12856" s="463">
        <v>0</v>
      </c>
    </row>
    <row r="12857" spans="1:4">
      <c r="A12857" s="462">
        <v>107947</v>
      </c>
      <c r="B12857" s="276" t="s">
        <v>12739</v>
      </c>
      <c r="C12857" s="462" t="s">
        <v>27</v>
      </c>
      <c r="D12857" s="463">
        <v>0</v>
      </c>
    </row>
    <row r="12858" spans="1:4">
      <c r="A12858" s="462">
        <v>107948</v>
      </c>
      <c r="B12858" s="276" t="s">
        <v>12740</v>
      </c>
      <c r="C12858" s="462" t="s">
        <v>27</v>
      </c>
      <c r="D12858" s="463">
        <v>0</v>
      </c>
    </row>
    <row r="12859" spans="1:4">
      <c r="A12859" s="462">
        <v>107949</v>
      </c>
      <c r="B12859" s="276" t="s">
        <v>12741</v>
      </c>
      <c r="C12859" s="462" t="s">
        <v>27</v>
      </c>
      <c r="D12859" s="463">
        <v>0</v>
      </c>
    </row>
    <row r="12860" spans="1:4">
      <c r="A12860" s="462">
        <v>107950</v>
      </c>
      <c r="B12860" s="276" t="s">
        <v>12742</v>
      </c>
      <c r="C12860" s="462" t="s">
        <v>27</v>
      </c>
      <c r="D12860" s="463">
        <v>0</v>
      </c>
    </row>
    <row r="12861" spans="1:4">
      <c r="A12861" s="462">
        <v>107951</v>
      </c>
      <c r="B12861" s="276" t="s">
        <v>12743</v>
      </c>
      <c r="C12861" s="462" t="s">
        <v>27</v>
      </c>
      <c r="D12861" s="463">
        <v>0</v>
      </c>
    </row>
    <row r="12862" spans="1:4">
      <c r="A12862" s="462">
        <v>107952</v>
      </c>
      <c r="B12862" s="276" t="s">
        <v>12744</v>
      </c>
      <c r="C12862" s="462" t="s">
        <v>27</v>
      </c>
      <c r="D12862" s="463">
        <v>0</v>
      </c>
    </row>
    <row r="12863" spans="1:4">
      <c r="A12863" s="462">
        <v>107953</v>
      </c>
      <c r="B12863" s="276" t="s">
        <v>12745</v>
      </c>
      <c r="C12863" s="462" t="s">
        <v>27</v>
      </c>
      <c r="D12863" s="463">
        <v>0</v>
      </c>
    </row>
    <row r="12864" spans="1:4">
      <c r="A12864" s="462">
        <v>107954</v>
      </c>
      <c r="B12864" s="276" t="s">
        <v>12746</v>
      </c>
      <c r="C12864" s="462" t="s">
        <v>27</v>
      </c>
      <c r="D12864" s="463">
        <v>0</v>
      </c>
    </row>
    <row r="12865" spans="1:4">
      <c r="A12865" s="462">
        <v>107955</v>
      </c>
      <c r="B12865" s="276" t="s">
        <v>12747</v>
      </c>
      <c r="C12865" s="462" t="s">
        <v>27</v>
      </c>
      <c r="D12865" s="463">
        <v>0</v>
      </c>
    </row>
    <row r="12866" spans="1:4">
      <c r="A12866" s="462">
        <v>107956</v>
      </c>
      <c r="B12866" s="276" t="s">
        <v>12748</v>
      </c>
      <c r="C12866" s="462" t="s">
        <v>27</v>
      </c>
      <c r="D12866" s="463">
        <v>0</v>
      </c>
    </row>
    <row r="12867" spans="1:4">
      <c r="A12867" s="462">
        <v>107957</v>
      </c>
      <c r="B12867" s="276" t="s">
        <v>12749</v>
      </c>
      <c r="C12867" s="462" t="s">
        <v>27</v>
      </c>
      <c r="D12867" s="463">
        <v>0</v>
      </c>
    </row>
    <row r="12868" spans="1:4">
      <c r="A12868" s="462">
        <v>107958</v>
      </c>
      <c r="B12868" s="276" t="s">
        <v>12750</v>
      </c>
      <c r="C12868" s="462" t="s">
        <v>27</v>
      </c>
      <c r="D12868" s="463">
        <v>0</v>
      </c>
    </row>
    <row r="12869" spans="1:4">
      <c r="A12869" s="462">
        <v>107959</v>
      </c>
      <c r="B12869" s="276" t="s">
        <v>12751</v>
      </c>
      <c r="C12869" s="462" t="s">
        <v>27</v>
      </c>
      <c r="D12869" s="463">
        <v>0</v>
      </c>
    </row>
    <row r="12870" spans="1:4">
      <c r="A12870" s="462">
        <v>107960</v>
      </c>
      <c r="B12870" s="276" t="s">
        <v>12752</v>
      </c>
      <c r="C12870" s="462" t="s">
        <v>44</v>
      </c>
      <c r="D12870" s="463">
        <v>0</v>
      </c>
    </row>
    <row r="12871" spans="1:4">
      <c r="A12871" s="462">
        <v>107961</v>
      </c>
      <c r="B12871" s="276" t="s">
        <v>12753</v>
      </c>
      <c r="C12871" s="462" t="s">
        <v>27</v>
      </c>
      <c r="D12871" s="463">
        <v>0</v>
      </c>
    </row>
    <row r="12872" spans="1:4">
      <c r="A12872" s="462">
        <v>107962</v>
      </c>
      <c r="B12872" s="276" t="s">
        <v>12754</v>
      </c>
      <c r="C12872" s="462" t="s">
        <v>27</v>
      </c>
      <c r="D12872" s="463">
        <v>160191.01</v>
      </c>
    </row>
    <row r="12873" spans="1:4">
      <c r="A12873" s="462">
        <v>107963</v>
      </c>
      <c r="B12873" s="276" t="s">
        <v>12755</v>
      </c>
      <c r="C12873" s="462" t="s">
        <v>44</v>
      </c>
      <c r="D12873" s="463">
        <v>0</v>
      </c>
    </row>
    <row r="12874" spans="1:4">
      <c r="A12874" s="462">
        <v>107964</v>
      </c>
      <c r="B12874" s="276" t="s">
        <v>12756</v>
      </c>
      <c r="C12874" s="462" t="s">
        <v>27</v>
      </c>
      <c r="D12874" s="463">
        <v>0</v>
      </c>
    </row>
    <row r="12875" spans="1:4">
      <c r="A12875" s="462">
        <v>107965</v>
      </c>
      <c r="B12875" s="276" t="s">
        <v>12757</v>
      </c>
      <c r="C12875" s="462" t="s">
        <v>44</v>
      </c>
      <c r="D12875" s="463">
        <v>0</v>
      </c>
    </row>
    <row r="12876" spans="1:4">
      <c r="A12876" s="462">
        <v>107966</v>
      </c>
      <c r="B12876" s="276" t="s">
        <v>12758</v>
      </c>
      <c r="C12876" s="462" t="s">
        <v>27</v>
      </c>
      <c r="D12876" s="463">
        <v>193149.99</v>
      </c>
    </row>
    <row r="12877" spans="1:4">
      <c r="A12877" s="462">
        <v>107967</v>
      </c>
      <c r="B12877" s="276" t="s">
        <v>12759</v>
      </c>
      <c r="C12877" s="462" t="s">
        <v>27</v>
      </c>
      <c r="D12877" s="463">
        <v>213010</v>
      </c>
    </row>
    <row r="12878" spans="1:4">
      <c r="A12878" s="462">
        <v>107968</v>
      </c>
      <c r="B12878" s="276" t="s">
        <v>12760</v>
      </c>
      <c r="C12878" s="462" t="s">
        <v>27</v>
      </c>
      <c r="D12878" s="463">
        <v>115040</v>
      </c>
    </row>
    <row r="12879" spans="1:4">
      <c r="A12879" s="462">
        <v>107969</v>
      </c>
      <c r="B12879" s="276" t="s">
        <v>12761</v>
      </c>
      <c r="C12879" s="462" t="s">
        <v>27</v>
      </c>
      <c r="D12879" s="463">
        <v>117675.99</v>
      </c>
    </row>
    <row r="12880" spans="1:4">
      <c r="A12880" s="462">
        <v>107970</v>
      </c>
      <c r="B12880" s="276" t="s">
        <v>12762</v>
      </c>
      <c r="C12880" s="462" t="s">
        <v>27</v>
      </c>
      <c r="D12880" s="463">
        <v>0</v>
      </c>
    </row>
    <row r="12881" spans="1:4">
      <c r="A12881" s="462">
        <v>107971</v>
      </c>
      <c r="B12881" s="276" t="s">
        <v>12763</v>
      </c>
      <c r="C12881" s="462" t="s">
        <v>27</v>
      </c>
      <c r="D12881" s="463">
        <v>0</v>
      </c>
    </row>
    <row r="12882" spans="1:4">
      <c r="A12882" s="462">
        <v>107972</v>
      </c>
      <c r="B12882" s="276" t="s">
        <v>12764</v>
      </c>
      <c r="C12882" s="462" t="s">
        <v>27</v>
      </c>
      <c r="D12882" s="463">
        <v>7011475</v>
      </c>
    </row>
    <row r="12883" spans="1:4">
      <c r="A12883" s="462">
        <v>107973</v>
      </c>
      <c r="B12883" s="276" t="s">
        <v>12765</v>
      </c>
      <c r="C12883" s="462" t="s">
        <v>30</v>
      </c>
      <c r="D12883" s="463">
        <v>3055</v>
      </c>
    </row>
    <row r="12884" spans="1:4">
      <c r="A12884" s="462">
        <v>107974</v>
      </c>
      <c r="B12884" s="276" t="s">
        <v>12766</v>
      </c>
      <c r="C12884" s="462" t="s">
        <v>27</v>
      </c>
      <c r="D12884" s="463">
        <v>0</v>
      </c>
    </row>
    <row r="12885" spans="1:4">
      <c r="A12885" s="462">
        <v>107975</v>
      </c>
      <c r="B12885" s="276" t="s">
        <v>12767</v>
      </c>
      <c r="C12885" s="462" t="s">
        <v>27</v>
      </c>
      <c r="D12885" s="463">
        <v>0</v>
      </c>
    </row>
    <row r="12886" spans="1:4">
      <c r="A12886" s="462">
        <v>107976</v>
      </c>
      <c r="B12886" s="276" t="s">
        <v>12768</v>
      </c>
      <c r="C12886" s="462" t="s">
        <v>27</v>
      </c>
      <c r="D12886" s="463">
        <v>10077678.01</v>
      </c>
    </row>
    <row r="12887" spans="1:4">
      <c r="A12887" s="462">
        <v>107977</v>
      </c>
      <c r="B12887" s="276" t="s">
        <v>12769</v>
      </c>
      <c r="C12887" s="462" t="s">
        <v>27</v>
      </c>
      <c r="D12887" s="463">
        <v>0</v>
      </c>
    </row>
    <row r="12888" spans="1:4">
      <c r="A12888" s="462">
        <v>107978</v>
      </c>
      <c r="B12888" s="276" t="s">
        <v>12770</v>
      </c>
      <c r="C12888" s="462" t="s">
        <v>27</v>
      </c>
      <c r="D12888" s="463">
        <v>0</v>
      </c>
    </row>
    <row r="12889" spans="1:4">
      <c r="A12889" s="462">
        <v>107979</v>
      </c>
      <c r="B12889" s="276" t="s">
        <v>12771</v>
      </c>
      <c r="C12889" s="462" t="s">
        <v>27</v>
      </c>
      <c r="D12889" s="463">
        <v>0</v>
      </c>
    </row>
    <row r="12890" spans="1:4">
      <c r="A12890" s="462">
        <v>107980</v>
      </c>
      <c r="B12890" s="276" t="s">
        <v>12772</v>
      </c>
      <c r="C12890" s="462" t="s">
        <v>27</v>
      </c>
      <c r="D12890" s="463">
        <v>0</v>
      </c>
    </row>
    <row r="12891" spans="1:4">
      <c r="A12891" s="462">
        <v>107981</v>
      </c>
      <c r="B12891" s="276" t="s">
        <v>12773</v>
      </c>
      <c r="C12891" s="462" t="s">
        <v>27</v>
      </c>
      <c r="D12891" s="463">
        <v>0</v>
      </c>
    </row>
    <row r="12892" spans="1:4">
      <c r="A12892" s="462">
        <v>107982</v>
      </c>
      <c r="B12892" s="276" t="s">
        <v>12774</v>
      </c>
      <c r="C12892" s="462" t="s">
        <v>27</v>
      </c>
      <c r="D12892" s="463">
        <v>6077317</v>
      </c>
    </row>
    <row r="12893" spans="1:4">
      <c r="A12893" s="462">
        <v>107983</v>
      </c>
      <c r="B12893" s="276" t="s">
        <v>12775</v>
      </c>
      <c r="C12893" s="462" t="s">
        <v>27</v>
      </c>
      <c r="D12893" s="463">
        <v>0</v>
      </c>
    </row>
    <row r="12894" spans="1:4">
      <c r="A12894" s="462">
        <v>107984</v>
      </c>
      <c r="B12894" s="276" t="s">
        <v>12776</v>
      </c>
      <c r="C12894" s="462" t="s">
        <v>27</v>
      </c>
      <c r="D12894" s="463">
        <v>0</v>
      </c>
    </row>
    <row r="12895" spans="1:4">
      <c r="A12895" s="462">
        <v>107985</v>
      </c>
      <c r="B12895" s="276" t="s">
        <v>12777</v>
      </c>
      <c r="C12895" s="462" t="s">
        <v>30</v>
      </c>
      <c r="D12895" s="463">
        <v>0</v>
      </c>
    </row>
    <row r="12896" spans="1:4">
      <c r="A12896" s="462">
        <v>107986</v>
      </c>
      <c r="B12896" s="276" t="s">
        <v>12778</v>
      </c>
      <c r="C12896" s="462" t="s">
        <v>27</v>
      </c>
      <c r="D12896" s="463">
        <v>0</v>
      </c>
    </row>
    <row r="12897" spans="1:4">
      <c r="A12897" s="462">
        <v>107987</v>
      </c>
      <c r="B12897" s="276" t="s">
        <v>12779</v>
      </c>
      <c r="C12897" s="462" t="s">
        <v>27</v>
      </c>
      <c r="D12897" s="463">
        <v>0</v>
      </c>
    </row>
    <row r="12898" spans="1:4">
      <c r="A12898" s="462">
        <v>107988</v>
      </c>
      <c r="B12898" s="276" t="s">
        <v>12780</v>
      </c>
      <c r="C12898" s="462" t="s">
        <v>27</v>
      </c>
      <c r="D12898" s="463">
        <v>0</v>
      </c>
    </row>
    <row r="12899" spans="1:4">
      <c r="A12899" s="462">
        <v>107989</v>
      </c>
      <c r="B12899" s="276" t="s">
        <v>12781</v>
      </c>
      <c r="C12899" s="462" t="s">
        <v>27</v>
      </c>
      <c r="D12899" s="463">
        <v>0</v>
      </c>
    </row>
    <row r="12900" spans="1:4">
      <c r="A12900" s="462">
        <v>107990</v>
      </c>
      <c r="B12900" s="276" t="s">
        <v>12782</v>
      </c>
      <c r="C12900" s="462" t="s">
        <v>27</v>
      </c>
      <c r="D12900" s="463">
        <v>0</v>
      </c>
    </row>
    <row r="12901" spans="1:4">
      <c r="A12901" s="462">
        <v>107991</v>
      </c>
      <c r="B12901" s="276" t="s">
        <v>12783</v>
      </c>
      <c r="C12901" s="462" t="s">
        <v>27</v>
      </c>
      <c r="D12901" s="463">
        <v>0</v>
      </c>
    </row>
    <row r="12902" spans="1:4">
      <c r="A12902" s="462">
        <v>107992</v>
      </c>
      <c r="B12902" s="276" t="s">
        <v>12784</v>
      </c>
      <c r="C12902" s="462" t="s">
        <v>27</v>
      </c>
      <c r="D12902" s="463">
        <v>426381</v>
      </c>
    </row>
    <row r="12903" spans="1:4">
      <c r="A12903" s="462">
        <v>107993</v>
      </c>
      <c r="B12903" s="276" t="s">
        <v>12785</v>
      </c>
      <c r="C12903" s="462" t="s">
        <v>27</v>
      </c>
      <c r="D12903" s="463">
        <v>0</v>
      </c>
    </row>
    <row r="12904" spans="1:4">
      <c r="A12904" s="462">
        <v>107994</v>
      </c>
      <c r="B12904" s="276" t="s">
        <v>12786</v>
      </c>
      <c r="C12904" s="462" t="s">
        <v>27</v>
      </c>
      <c r="D12904" s="463">
        <v>0</v>
      </c>
    </row>
    <row r="12905" spans="1:4">
      <c r="A12905" s="462">
        <v>107995</v>
      </c>
      <c r="B12905" s="276" t="s">
        <v>12787</v>
      </c>
      <c r="C12905" s="462" t="s">
        <v>27</v>
      </c>
      <c r="D12905" s="463">
        <v>3066976</v>
      </c>
    </row>
    <row r="12906" spans="1:4">
      <c r="A12906" s="462">
        <v>107996</v>
      </c>
      <c r="B12906" s="276" t="s">
        <v>12788</v>
      </c>
      <c r="C12906" s="462" t="s">
        <v>27</v>
      </c>
      <c r="D12906" s="463">
        <v>0</v>
      </c>
    </row>
    <row r="12907" spans="1:4">
      <c r="A12907" s="462">
        <v>107997</v>
      </c>
      <c r="B12907" s="276" t="s">
        <v>12789</v>
      </c>
      <c r="C12907" s="462" t="s">
        <v>27</v>
      </c>
      <c r="D12907" s="463">
        <v>0</v>
      </c>
    </row>
    <row r="12908" spans="1:4">
      <c r="A12908" s="462">
        <v>107998</v>
      </c>
      <c r="B12908" s="276" t="s">
        <v>12790</v>
      </c>
      <c r="C12908" s="462" t="s">
        <v>27</v>
      </c>
      <c r="D12908" s="463">
        <v>0</v>
      </c>
    </row>
    <row r="12909" spans="1:4">
      <c r="A12909" s="462">
        <v>107999</v>
      </c>
      <c r="B12909" s="276" t="s">
        <v>12791</v>
      </c>
      <c r="C12909" s="462" t="s">
        <v>27</v>
      </c>
      <c r="D12909" s="463">
        <v>0</v>
      </c>
    </row>
    <row r="12910" spans="1:4">
      <c r="A12910" s="462">
        <v>108000</v>
      </c>
      <c r="B12910" s="276" t="s">
        <v>12792</v>
      </c>
      <c r="C12910" s="462" t="s">
        <v>27</v>
      </c>
      <c r="D12910" s="463">
        <v>0</v>
      </c>
    </row>
    <row r="12911" spans="1:4">
      <c r="A12911" s="462">
        <v>108001</v>
      </c>
      <c r="B12911" s="276" t="s">
        <v>12793</v>
      </c>
      <c r="C12911" s="462" t="s">
        <v>27</v>
      </c>
      <c r="D12911" s="463">
        <v>0</v>
      </c>
    </row>
    <row r="12912" spans="1:4">
      <c r="A12912" s="462">
        <v>108002</v>
      </c>
      <c r="B12912" s="276" t="s">
        <v>12794</v>
      </c>
      <c r="C12912" s="462" t="s">
        <v>27</v>
      </c>
      <c r="D12912" s="463">
        <v>0</v>
      </c>
    </row>
    <row r="12913" spans="1:4">
      <c r="A12913" s="462">
        <v>108003</v>
      </c>
      <c r="B12913" s="276" t="s">
        <v>12795</v>
      </c>
      <c r="C12913" s="462" t="s">
        <v>27</v>
      </c>
      <c r="D12913" s="463">
        <v>574260</v>
      </c>
    </row>
    <row r="12914" spans="1:4">
      <c r="A12914" s="462">
        <v>108004</v>
      </c>
      <c r="B12914" s="276" t="s">
        <v>12796</v>
      </c>
      <c r="C12914" s="462" t="s">
        <v>27</v>
      </c>
      <c r="D12914" s="463">
        <v>0</v>
      </c>
    </row>
    <row r="12915" spans="1:4">
      <c r="A12915" s="462">
        <v>108005</v>
      </c>
      <c r="B12915" s="276" t="s">
        <v>12797</v>
      </c>
      <c r="C12915" s="462" t="s">
        <v>27</v>
      </c>
      <c r="D12915" s="463">
        <v>0</v>
      </c>
    </row>
    <row r="12916" spans="1:4">
      <c r="A12916" s="462">
        <v>108006</v>
      </c>
      <c r="B12916" s="276" t="s">
        <v>12798</v>
      </c>
      <c r="C12916" s="462" t="s">
        <v>27</v>
      </c>
      <c r="D12916" s="463">
        <v>109743</v>
      </c>
    </row>
    <row r="12917" spans="1:4">
      <c r="A12917" s="462">
        <v>108007</v>
      </c>
      <c r="B12917" s="276" t="s">
        <v>12799</v>
      </c>
      <c r="C12917" s="462" t="s">
        <v>27</v>
      </c>
      <c r="D12917" s="463">
        <v>0</v>
      </c>
    </row>
    <row r="12918" spans="1:4">
      <c r="A12918" s="462">
        <v>108008</v>
      </c>
      <c r="B12918" s="276" t="s">
        <v>12800</v>
      </c>
      <c r="C12918" s="462" t="s">
        <v>27</v>
      </c>
      <c r="D12918" s="463">
        <v>0</v>
      </c>
    </row>
    <row r="12919" spans="1:4">
      <c r="A12919" s="462">
        <v>108009</v>
      </c>
      <c r="B12919" s="276" t="s">
        <v>12801</v>
      </c>
      <c r="C12919" s="462" t="s">
        <v>27</v>
      </c>
      <c r="D12919" s="463">
        <v>0</v>
      </c>
    </row>
    <row r="12920" spans="1:4">
      <c r="A12920" s="462">
        <v>108010</v>
      </c>
      <c r="B12920" s="276" t="s">
        <v>12802</v>
      </c>
      <c r="C12920" s="462" t="s">
        <v>27</v>
      </c>
      <c r="D12920" s="463">
        <v>0</v>
      </c>
    </row>
    <row r="12921" spans="1:4">
      <c r="A12921" s="462">
        <v>108011</v>
      </c>
      <c r="B12921" s="276" t="s">
        <v>12803</v>
      </c>
      <c r="C12921" s="462" t="s">
        <v>44</v>
      </c>
      <c r="D12921" s="463">
        <v>0</v>
      </c>
    </row>
    <row r="12922" spans="1:4">
      <c r="A12922" s="462">
        <v>108012</v>
      </c>
      <c r="B12922" s="276" t="s">
        <v>12804</v>
      </c>
      <c r="C12922" s="462" t="s">
        <v>27</v>
      </c>
      <c r="D12922" s="463">
        <v>0</v>
      </c>
    </row>
    <row r="12923" spans="1:4">
      <c r="A12923" s="462">
        <v>108013</v>
      </c>
      <c r="B12923" s="276" t="s">
        <v>12805</v>
      </c>
      <c r="C12923" s="462" t="s">
        <v>27</v>
      </c>
      <c r="D12923" s="463">
        <v>0</v>
      </c>
    </row>
    <row r="12924" spans="1:4">
      <c r="A12924" s="462">
        <v>108014</v>
      </c>
      <c r="B12924" s="276" t="s">
        <v>12806</v>
      </c>
      <c r="C12924" s="462" t="s">
        <v>27</v>
      </c>
      <c r="D12924" s="463">
        <v>0</v>
      </c>
    </row>
    <row r="12925" spans="1:4">
      <c r="A12925" s="462">
        <v>108015</v>
      </c>
      <c r="B12925" s="276" t="s">
        <v>12807</v>
      </c>
      <c r="C12925" s="462" t="s">
        <v>27</v>
      </c>
      <c r="D12925" s="463">
        <v>0</v>
      </c>
    </row>
    <row r="12926" spans="1:4">
      <c r="A12926" s="462">
        <v>108016</v>
      </c>
      <c r="B12926" s="276" t="s">
        <v>12808</v>
      </c>
      <c r="C12926" s="462" t="s">
        <v>27</v>
      </c>
      <c r="D12926" s="463">
        <v>0</v>
      </c>
    </row>
    <row r="12927" spans="1:4">
      <c r="A12927" s="462">
        <v>108017</v>
      </c>
      <c r="B12927" s="276" t="s">
        <v>12809</v>
      </c>
      <c r="C12927" s="462" t="s">
        <v>27</v>
      </c>
      <c r="D12927" s="463">
        <v>0</v>
      </c>
    </row>
    <row r="12928" spans="1:4">
      <c r="A12928" s="462">
        <v>108018</v>
      </c>
      <c r="B12928" s="276" t="s">
        <v>12810</v>
      </c>
      <c r="C12928" s="462" t="s">
        <v>27</v>
      </c>
      <c r="D12928" s="463">
        <v>0</v>
      </c>
    </row>
    <row r="12929" spans="1:4">
      <c r="A12929" s="462">
        <v>108019</v>
      </c>
      <c r="B12929" s="276" t="s">
        <v>12811</v>
      </c>
      <c r="C12929" s="462" t="s">
        <v>27</v>
      </c>
      <c r="D12929" s="463">
        <v>0</v>
      </c>
    </row>
    <row r="12930" spans="1:4">
      <c r="A12930" s="462">
        <v>108020</v>
      </c>
      <c r="B12930" s="276" t="s">
        <v>12812</v>
      </c>
      <c r="C12930" s="462" t="s">
        <v>27</v>
      </c>
      <c r="D12930" s="463">
        <v>0</v>
      </c>
    </row>
    <row r="12931" spans="1:4">
      <c r="A12931" s="462">
        <v>108021</v>
      </c>
      <c r="B12931" s="276" t="s">
        <v>12813</v>
      </c>
      <c r="C12931" s="462" t="s">
        <v>27</v>
      </c>
      <c r="D12931" s="463">
        <v>0</v>
      </c>
    </row>
    <row r="12932" spans="1:4">
      <c r="A12932" s="462">
        <v>108022</v>
      </c>
      <c r="B12932" s="276" t="s">
        <v>12814</v>
      </c>
      <c r="C12932" s="462" t="s">
        <v>27</v>
      </c>
      <c r="D12932" s="463">
        <v>0</v>
      </c>
    </row>
    <row r="12933" spans="1:4">
      <c r="A12933" s="462">
        <v>108023</v>
      </c>
      <c r="B12933" s="276" t="s">
        <v>12815</v>
      </c>
      <c r="C12933" s="462" t="s">
        <v>44</v>
      </c>
      <c r="D12933" s="463">
        <v>0</v>
      </c>
    </row>
    <row r="12934" spans="1:4">
      <c r="A12934" s="462">
        <v>108024</v>
      </c>
      <c r="B12934" s="276" t="s">
        <v>12816</v>
      </c>
      <c r="C12934" s="462" t="s">
        <v>27</v>
      </c>
      <c r="D12934" s="463">
        <v>0</v>
      </c>
    </row>
    <row r="12935" spans="1:4">
      <c r="A12935" s="462">
        <v>108025</v>
      </c>
      <c r="B12935" s="276" t="s">
        <v>12817</v>
      </c>
      <c r="C12935" s="462" t="s">
        <v>44</v>
      </c>
      <c r="D12935" s="463">
        <v>0</v>
      </c>
    </row>
    <row r="12936" spans="1:4">
      <c r="A12936" s="462">
        <v>108026</v>
      </c>
      <c r="B12936" s="276" t="s">
        <v>12818</v>
      </c>
      <c r="C12936" s="462" t="s">
        <v>30</v>
      </c>
      <c r="D12936" s="463">
        <v>0</v>
      </c>
    </row>
    <row r="12937" spans="1:4">
      <c r="A12937" s="462">
        <v>108027</v>
      </c>
      <c r="B12937" s="276" t="s">
        <v>12819</v>
      </c>
      <c r="C12937" s="462" t="s">
        <v>27</v>
      </c>
      <c r="D12937" s="463">
        <v>0</v>
      </c>
    </row>
    <row r="12938" spans="1:4">
      <c r="A12938" s="462">
        <v>108028</v>
      </c>
      <c r="B12938" s="276" t="s">
        <v>12820</v>
      </c>
      <c r="C12938" s="462" t="s">
        <v>27</v>
      </c>
      <c r="D12938" s="463">
        <v>0</v>
      </c>
    </row>
    <row r="12939" spans="1:4">
      <c r="A12939" s="462">
        <v>108029</v>
      </c>
      <c r="B12939" s="276" t="s">
        <v>12821</v>
      </c>
      <c r="C12939" s="462" t="s">
        <v>27</v>
      </c>
      <c r="D12939" s="463">
        <v>0</v>
      </c>
    </row>
    <row r="12940" spans="1:4">
      <c r="A12940" s="462">
        <v>108030</v>
      </c>
      <c r="B12940" s="276" t="s">
        <v>12822</v>
      </c>
      <c r="C12940" s="462" t="s">
        <v>27</v>
      </c>
      <c r="D12940" s="463">
        <v>1859.01</v>
      </c>
    </row>
    <row r="12941" spans="1:4">
      <c r="A12941" s="462">
        <v>108031</v>
      </c>
      <c r="B12941" s="276" t="s">
        <v>12823</v>
      </c>
      <c r="C12941" s="462" t="s">
        <v>27</v>
      </c>
      <c r="D12941" s="463">
        <v>2259</v>
      </c>
    </row>
    <row r="12942" spans="1:4">
      <c r="A12942" s="462">
        <v>108032</v>
      </c>
      <c r="B12942" s="276" t="s">
        <v>12824</v>
      </c>
      <c r="C12942" s="462" t="s">
        <v>27</v>
      </c>
      <c r="D12942" s="463">
        <v>0</v>
      </c>
    </row>
    <row r="12943" spans="1:4">
      <c r="A12943" s="462">
        <v>108033</v>
      </c>
      <c r="B12943" s="276" t="s">
        <v>12825</v>
      </c>
      <c r="C12943" s="462" t="s">
        <v>27</v>
      </c>
      <c r="D12943" s="463">
        <v>0</v>
      </c>
    </row>
    <row r="12944" spans="1:4">
      <c r="A12944" s="462">
        <v>108034</v>
      </c>
      <c r="B12944" s="276" t="s">
        <v>12826</v>
      </c>
      <c r="C12944" s="462" t="s">
        <v>27</v>
      </c>
      <c r="D12944" s="463">
        <v>0</v>
      </c>
    </row>
    <row r="12945" spans="1:4">
      <c r="A12945" s="462">
        <v>108035</v>
      </c>
      <c r="B12945" s="276" t="s">
        <v>12827</v>
      </c>
      <c r="C12945" s="462" t="s">
        <v>27</v>
      </c>
      <c r="D12945" s="463">
        <v>0</v>
      </c>
    </row>
    <row r="12946" spans="1:4">
      <c r="A12946" s="462">
        <v>108036</v>
      </c>
      <c r="B12946" s="276" t="s">
        <v>12828</v>
      </c>
      <c r="C12946" s="462" t="s">
        <v>148</v>
      </c>
      <c r="D12946" s="463">
        <v>0</v>
      </c>
    </row>
    <row r="12947" spans="1:4">
      <c r="A12947" s="462">
        <v>108037</v>
      </c>
      <c r="B12947" s="276" t="s">
        <v>12829</v>
      </c>
      <c r="C12947" s="462" t="s">
        <v>253</v>
      </c>
      <c r="D12947" s="463">
        <v>135660</v>
      </c>
    </row>
    <row r="12948" spans="1:4">
      <c r="A12948" s="462">
        <v>108038</v>
      </c>
      <c r="B12948" s="276" t="s">
        <v>12830</v>
      </c>
      <c r="C12948" s="462" t="s">
        <v>27</v>
      </c>
      <c r="D12948" s="463">
        <v>0</v>
      </c>
    </row>
    <row r="12949" spans="1:4">
      <c r="A12949" s="462">
        <v>108039</v>
      </c>
      <c r="B12949" s="276" t="s">
        <v>12831</v>
      </c>
      <c r="C12949" s="462" t="s">
        <v>30</v>
      </c>
      <c r="D12949" s="463">
        <v>0</v>
      </c>
    </row>
    <row r="12950" spans="1:4">
      <c r="A12950" s="462">
        <v>108040</v>
      </c>
      <c r="B12950" s="276" t="s">
        <v>12832</v>
      </c>
      <c r="C12950" s="462" t="s">
        <v>44</v>
      </c>
      <c r="D12950" s="463">
        <v>108000</v>
      </c>
    </row>
    <row r="12951" spans="1:4">
      <c r="A12951" s="462">
        <v>108042</v>
      </c>
      <c r="B12951" s="276" t="s">
        <v>12833</v>
      </c>
      <c r="C12951" s="462" t="s">
        <v>27</v>
      </c>
      <c r="D12951" s="463">
        <v>0</v>
      </c>
    </row>
    <row r="12952" spans="1:4">
      <c r="A12952" s="462">
        <v>108046</v>
      </c>
      <c r="B12952" s="276" t="s">
        <v>12834</v>
      </c>
      <c r="C12952" s="462" t="s">
        <v>27</v>
      </c>
      <c r="D12952" s="463">
        <v>508800000</v>
      </c>
    </row>
    <row r="12953" spans="1:4">
      <c r="A12953" s="462">
        <v>108047</v>
      </c>
      <c r="B12953" s="276" t="s">
        <v>12835</v>
      </c>
      <c r="C12953" s="462" t="s">
        <v>27</v>
      </c>
      <c r="D12953" s="463">
        <v>626840767</v>
      </c>
    </row>
    <row r="12954" spans="1:4">
      <c r="A12954" s="462">
        <v>108048</v>
      </c>
      <c r="B12954" s="276" t="s">
        <v>12836</v>
      </c>
      <c r="C12954" s="462" t="s">
        <v>27</v>
      </c>
      <c r="D12954" s="463">
        <v>20241900</v>
      </c>
    </row>
    <row r="12955" spans="1:4">
      <c r="A12955" s="462">
        <v>108049</v>
      </c>
      <c r="B12955" s="276" t="s">
        <v>12837</v>
      </c>
      <c r="C12955" s="462" t="s">
        <v>27</v>
      </c>
      <c r="D12955" s="463">
        <v>266182080</v>
      </c>
    </row>
    <row r="12956" spans="1:4">
      <c r="A12956" s="462">
        <v>108050</v>
      </c>
      <c r="B12956" s="276" t="s">
        <v>12838</v>
      </c>
      <c r="C12956" s="462" t="s">
        <v>27</v>
      </c>
      <c r="D12956" s="463">
        <v>110567550</v>
      </c>
    </row>
    <row r="12957" spans="1:4">
      <c r="A12957" s="462">
        <v>108051</v>
      </c>
      <c r="B12957" s="276" t="s">
        <v>12839</v>
      </c>
      <c r="C12957" s="462" t="s">
        <v>27</v>
      </c>
      <c r="D12957" s="463">
        <v>10552636.99</v>
      </c>
    </row>
    <row r="12958" spans="1:4">
      <c r="A12958" s="462">
        <v>108052</v>
      </c>
      <c r="B12958" s="276" t="s">
        <v>12840</v>
      </c>
      <c r="C12958" s="462" t="s">
        <v>27</v>
      </c>
      <c r="D12958" s="463">
        <v>12642185.99</v>
      </c>
    </row>
    <row r="12959" spans="1:4">
      <c r="A12959" s="462">
        <v>108053</v>
      </c>
      <c r="B12959" s="276" t="s">
        <v>12841</v>
      </c>
      <c r="C12959" s="462" t="s">
        <v>27</v>
      </c>
      <c r="D12959" s="463">
        <v>56341846.009999998</v>
      </c>
    </row>
    <row r="12960" spans="1:4">
      <c r="A12960" s="462">
        <v>108054</v>
      </c>
      <c r="B12960" s="276" t="s">
        <v>12842</v>
      </c>
      <c r="C12960" s="462" t="s">
        <v>27</v>
      </c>
      <c r="D12960" s="463">
        <v>0</v>
      </c>
    </row>
    <row r="12961" spans="1:4">
      <c r="A12961" s="462">
        <v>108055</v>
      </c>
      <c r="B12961" s="276" t="s">
        <v>12843</v>
      </c>
      <c r="C12961" s="462" t="s">
        <v>27</v>
      </c>
      <c r="D12961" s="463">
        <v>0</v>
      </c>
    </row>
    <row r="12962" spans="1:4">
      <c r="A12962" s="462">
        <v>108056</v>
      </c>
      <c r="B12962" s="276" t="s">
        <v>12844</v>
      </c>
      <c r="C12962" s="462" t="s">
        <v>998</v>
      </c>
      <c r="D12962" s="463">
        <v>3819108</v>
      </c>
    </row>
    <row r="12963" spans="1:4">
      <c r="A12963" s="462">
        <v>108057</v>
      </c>
      <c r="B12963" s="276" t="s">
        <v>9830</v>
      </c>
      <c r="C12963" s="462" t="s">
        <v>998</v>
      </c>
      <c r="D12963" s="463">
        <v>285844</v>
      </c>
    </row>
    <row r="12964" spans="1:4">
      <c r="A12964" s="462">
        <v>108058</v>
      </c>
      <c r="B12964" s="276" t="s">
        <v>12845</v>
      </c>
      <c r="C12964" s="462" t="s">
        <v>27</v>
      </c>
      <c r="D12964" s="463">
        <v>7099999.9900000002</v>
      </c>
    </row>
    <row r="12965" spans="1:4">
      <c r="A12965" s="462">
        <v>108059</v>
      </c>
      <c r="B12965" s="276" t="s">
        <v>12846</v>
      </c>
      <c r="C12965" s="462" t="s">
        <v>27</v>
      </c>
      <c r="D12965" s="463">
        <v>0</v>
      </c>
    </row>
    <row r="12966" spans="1:4">
      <c r="A12966" s="462">
        <v>108060</v>
      </c>
      <c r="B12966" s="276" t="s">
        <v>12847</v>
      </c>
      <c r="C12966" s="462" t="s">
        <v>27</v>
      </c>
      <c r="D12966" s="463">
        <v>868700</v>
      </c>
    </row>
    <row r="12967" spans="1:4">
      <c r="A12967" s="462">
        <v>108061</v>
      </c>
      <c r="B12967" s="276" t="s">
        <v>12848</v>
      </c>
      <c r="C12967" s="462" t="s">
        <v>27</v>
      </c>
      <c r="D12967" s="463">
        <v>0</v>
      </c>
    </row>
    <row r="12968" spans="1:4">
      <c r="A12968" s="462">
        <v>108062</v>
      </c>
      <c r="B12968" s="276" t="s">
        <v>12849</v>
      </c>
      <c r="C12968" s="462" t="s">
        <v>27</v>
      </c>
      <c r="D12968" s="463">
        <v>0</v>
      </c>
    </row>
    <row r="12969" spans="1:4">
      <c r="A12969" s="462">
        <v>108063</v>
      </c>
      <c r="B12969" s="276" t="s">
        <v>12850</v>
      </c>
      <c r="C12969" s="462" t="s">
        <v>27</v>
      </c>
      <c r="D12969" s="463">
        <v>0</v>
      </c>
    </row>
    <row r="12970" spans="1:4">
      <c r="A12970" s="462">
        <v>108064</v>
      </c>
      <c r="B12970" s="276" t="s">
        <v>12851</v>
      </c>
      <c r="C12970" s="462" t="s">
        <v>27</v>
      </c>
      <c r="D12970" s="463">
        <v>0</v>
      </c>
    </row>
    <row r="12971" spans="1:4">
      <c r="A12971" s="462">
        <v>108065</v>
      </c>
      <c r="B12971" s="276" t="s">
        <v>12852</v>
      </c>
      <c r="C12971" s="462" t="s">
        <v>27</v>
      </c>
      <c r="D12971" s="463">
        <v>0</v>
      </c>
    </row>
    <row r="12972" spans="1:4">
      <c r="A12972" s="462">
        <v>108066</v>
      </c>
      <c r="B12972" s="276" t="s">
        <v>12853</v>
      </c>
      <c r="C12972" s="462" t="s">
        <v>27</v>
      </c>
      <c r="D12972" s="463">
        <v>0</v>
      </c>
    </row>
    <row r="12973" spans="1:4">
      <c r="A12973" s="462">
        <v>108067</v>
      </c>
      <c r="B12973" s="276" t="s">
        <v>12854</v>
      </c>
      <c r="C12973" s="462" t="s">
        <v>30</v>
      </c>
      <c r="D12973" s="463">
        <v>0</v>
      </c>
    </row>
    <row r="12974" spans="1:4">
      <c r="A12974" s="462">
        <v>108068</v>
      </c>
      <c r="B12974" s="276" t="s">
        <v>12855</v>
      </c>
      <c r="C12974" s="462" t="s">
        <v>27</v>
      </c>
      <c r="D12974" s="463">
        <v>0</v>
      </c>
    </row>
    <row r="12975" spans="1:4">
      <c r="A12975" s="462">
        <v>108069</v>
      </c>
      <c r="B12975" s="276" t="s">
        <v>12856</v>
      </c>
      <c r="C12975" s="462" t="s">
        <v>27</v>
      </c>
      <c r="D12975" s="463">
        <v>0</v>
      </c>
    </row>
    <row r="12976" spans="1:4">
      <c r="A12976" s="462">
        <v>108070</v>
      </c>
      <c r="B12976" s="276" t="s">
        <v>12857</v>
      </c>
      <c r="C12976" s="462" t="s">
        <v>27</v>
      </c>
      <c r="D12976" s="463">
        <v>0</v>
      </c>
    </row>
    <row r="12977" spans="1:4">
      <c r="A12977" s="462">
        <v>108071</v>
      </c>
      <c r="B12977" s="276" t="s">
        <v>12858</v>
      </c>
      <c r="C12977" s="462" t="s">
        <v>27</v>
      </c>
      <c r="D12977" s="463">
        <v>0</v>
      </c>
    </row>
    <row r="12978" spans="1:4">
      <c r="A12978" s="462">
        <v>108072</v>
      </c>
      <c r="B12978" s="276" t="s">
        <v>12859</v>
      </c>
      <c r="C12978" s="462" t="s">
        <v>27</v>
      </c>
      <c r="D12978" s="463">
        <v>0</v>
      </c>
    </row>
    <row r="12979" spans="1:4">
      <c r="A12979" s="462">
        <v>108073</v>
      </c>
      <c r="B12979" s="276" t="s">
        <v>12860</v>
      </c>
      <c r="C12979" s="462" t="s">
        <v>27</v>
      </c>
      <c r="D12979" s="463">
        <v>0</v>
      </c>
    </row>
    <row r="12980" spans="1:4">
      <c r="A12980" s="462">
        <v>108074</v>
      </c>
      <c r="B12980" s="276" t="s">
        <v>12861</v>
      </c>
      <c r="C12980" s="462" t="s">
        <v>27</v>
      </c>
      <c r="D12980" s="463">
        <v>0</v>
      </c>
    </row>
    <row r="12981" spans="1:4">
      <c r="A12981" s="462">
        <v>108075</v>
      </c>
      <c r="B12981" s="276" t="s">
        <v>12862</v>
      </c>
      <c r="C12981" s="462" t="s">
        <v>27</v>
      </c>
      <c r="D12981" s="463">
        <v>0</v>
      </c>
    </row>
    <row r="12982" spans="1:4">
      <c r="A12982" s="462">
        <v>108076</v>
      </c>
      <c r="B12982" s="276" t="s">
        <v>12863</v>
      </c>
      <c r="C12982" s="462" t="s">
        <v>27</v>
      </c>
      <c r="D12982" s="463">
        <v>0</v>
      </c>
    </row>
    <row r="12983" spans="1:4">
      <c r="A12983" s="462">
        <v>108077</v>
      </c>
      <c r="B12983" s="276" t="s">
        <v>12864</v>
      </c>
      <c r="C12983" s="462" t="s">
        <v>30</v>
      </c>
      <c r="D12983" s="463">
        <v>93371.01</v>
      </c>
    </row>
    <row r="12984" spans="1:4">
      <c r="A12984" s="462">
        <v>108078</v>
      </c>
      <c r="B12984" s="276" t="s">
        <v>12865</v>
      </c>
      <c r="C12984" s="462" t="s">
        <v>148</v>
      </c>
      <c r="D12984" s="463">
        <v>29990</v>
      </c>
    </row>
    <row r="12985" spans="1:4">
      <c r="A12985" s="462">
        <v>108079</v>
      </c>
      <c r="B12985" s="276" t="s">
        <v>12866</v>
      </c>
      <c r="C12985" s="462" t="s">
        <v>30</v>
      </c>
      <c r="D12985" s="463">
        <v>0</v>
      </c>
    </row>
    <row r="12986" spans="1:4">
      <c r="A12986" s="462">
        <v>108080</v>
      </c>
      <c r="B12986" s="276" t="s">
        <v>12867</v>
      </c>
      <c r="C12986" s="462" t="s">
        <v>27</v>
      </c>
      <c r="D12986" s="463">
        <v>0</v>
      </c>
    </row>
    <row r="12987" spans="1:4">
      <c r="A12987" s="462">
        <v>108081</v>
      </c>
      <c r="B12987" s="276" t="s">
        <v>12868</v>
      </c>
      <c r="C12987" s="462" t="s">
        <v>27</v>
      </c>
      <c r="D12987" s="463">
        <v>0</v>
      </c>
    </row>
    <row r="12988" spans="1:4">
      <c r="A12988" s="462">
        <v>108082</v>
      </c>
      <c r="B12988" s="276" t="s">
        <v>12869</v>
      </c>
      <c r="C12988" s="462" t="s">
        <v>27</v>
      </c>
      <c r="D12988" s="463">
        <v>15644</v>
      </c>
    </row>
    <row r="12989" spans="1:4">
      <c r="A12989" s="462">
        <v>108083</v>
      </c>
      <c r="B12989" s="276" t="s">
        <v>12870</v>
      </c>
      <c r="C12989" s="462" t="s">
        <v>27</v>
      </c>
      <c r="D12989" s="463">
        <v>0</v>
      </c>
    </row>
    <row r="12990" spans="1:4">
      <c r="A12990" s="462">
        <v>108084</v>
      </c>
      <c r="B12990" s="276" t="s">
        <v>12871</v>
      </c>
      <c r="C12990" s="462" t="s">
        <v>27</v>
      </c>
      <c r="D12990" s="463">
        <v>337318</v>
      </c>
    </row>
    <row r="12991" spans="1:4">
      <c r="A12991" s="462">
        <v>108085</v>
      </c>
      <c r="B12991" s="276" t="s">
        <v>12872</v>
      </c>
      <c r="C12991" s="462" t="s">
        <v>27</v>
      </c>
      <c r="D12991" s="463">
        <v>430311</v>
      </c>
    </row>
    <row r="12992" spans="1:4">
      <c r="A12992" s="462">
        <v>108086</v>
      </c>
      <c r="B12992" s="276" t="s">
        <v>12873</v>
      </c>
      <c r="C12992" s="462" t="s">
        <v>27</v>
      </c>
      <c r="D12992" s="463">
        <v>135041</v>
      </c>
    </row>
    <row r="12993" spans="1:4">
      <c r="A12993" s="462">
        <v>108087</v>
      </c>
      <c r="B12993" s="276" t="s">
        <v>12874</v>
      </c>
      <c r="C12993" s="462" t="s">
        <v>27</v>
      </c>
      <c r="D12993" s="463">
        <v>0</v>
      </c>
    </row>
    <row r="12994" spans="1:4">
      <c r="A12994" s="462">
        <v>108088</v>
      </c>
      <c r="B12994" s="276" t="s">
        <v>12875</v>
      </c>
      <c r="C12994" s="462" t="s">
        <v>44</v>
      </c>
      <c r="D12994" s="463">
        <v>0</v>
      </c>
    </row>
    <row r="12995" spans="1:4">
      <c r="A12995" s="462">
        <v>108089</v>
      </c>
      <c r="B12995" s="276" t="s">
        <v>12876</v>
      </c>
      <c r="C12995" s="462" t="s">
        <v>27</v>
      </c>
      <c r="D12995" s="463">
        <v>206519</v>
      </c>
    </row>
    <row r="12996" spans="1:4">
      <c r="A12996" s="462">
        <v>108090</v>
      </c>
      <c r="B12996" s="276" t="s">
        <v>12877</v>
      </c>
      <c r="C12996" s="462" t="s">
        <v>27</v>
      </c>
      <c r="D12996" s="463">
        <v>0</v>
      </c>
    </row>
    <row r="12997" spans="1:4">
      <c r="A12997" s="462">
        <v>108091</v>
      </c>
      <c r="B12997" s="276" t="s">
        <v>12878</v>
      </c>
      <c r="C12997" s="462" t="s">
        <v>27</v>
      </c>
      <c r="D12997" s="463">
        <v>0</v>
      </c>
    </row>
    <row r="12998" spans="1:4">
      <c r="A12998" s="462">
        <v>108092</v>
      </c>
      <c r="B12998" s="276" t="s">
        <v>12879</v>
      </c>
      <c r="C12998" s="462" t="s">
        <v>27</v>
      </c>
      <c r="D12998" s="463">
        <v>0</v>
      </c>
    </row>
    <row r="12999" spans="1:4">
      <c r="A12999" s="462">
        <v>108093</v>
      </c>
      <c r="B12999" s="276" t="s">
        <v>12880</v>
      </c>
      <c r="C12999" s="462" t="s">
        <v>27</v>
      </c>
      <c r="D12999" s="463">
        <v>0</v>
      </c>
    </row>
    <row r="13000" spans="1:4">
      <c r="A13000" s="462">
        <v>108094</v>
      </c>
      <c r="B13000" s="276" t="s">
        <v>12881</v>
      </c>
      <c r="C13000" s="462" t="s">
        <v>27</v>
      </c>
      <c r="D13000" s="463">
        <v>0</v>
      </c>
    </row>
    <row r="13001" spans="1:4">
      <c r="A13001" s="462">
        <v>108095</v>
      </c>
      <c r="B13001" s="276" t="s">
        <v>12882</v>
      </c>
      <c r="C13001" s="462" t="s">
        <v>30</v>
      </c>
      <c r="D13001" s="463">
        <v>0</v>
      </c>
    </row>
    <row r="13002" spans="1:4">
      <c r="A13002" s="462">
        <v>108096</v>
      </c>
      <c r="B13002" s="276" t="s">
        <v>11733</v>
      </c>
      <c r="C13002" s="462" t="s">
        <v>30</v>
      </c>
      <c r="D13002" s="463">
        <v>0</v>
      </c>
    </row>
    <row r="13003" spans="1:4">
      <c r="A13003" s="462">
        <v>108097</v>
      </c>
      <c r="B13003" s="276" t="s">
        <v>12883</v>
      </c>
      <c r="C13003" s="462" t="s">
        <v>27</v>
      </c>
      <c r="D13003" s="463">
        <v>0</v>
      </c>
    </row>
    <row r="13004" spans="1:4">
      <c r="A13004" s="462">
        <v>108098</v>
      </c>
      <c r="B13004" s="276" t="s">
        <v>12884</v>
      </c>
      <c r="C13004" s="462" t="s">
        <v>27</v>
      </c>
      <c r="D13004" s="463">
        <v>0</v>
      </c>
    </row>
    <row r="13005" spans="1:4">
      <c r="A13005" s="462">
        <v>108099</v>
      </c>
      <c r="B13005" s="276" t="s">
        <v>12885</v>
      </c>
      <c r="C13005" s="462" t="s">
        <v>27</v>
      </c>
      <c r="D13005" s="463">
        <v>0</v>
      </c>
    </row>
    <row r="13006" spans="1:4">
      <c r="A13006" s="462">
        <v>108100</v>
      </c>
      <c r="B13006" s="276" t="s">
        <v>12886</v>
      </c>
      <c r="C13006" s="462" t="s">
        <v>27</v>
      </c>
      <c r="D13006" s="463">
        <v>0</v>
      </c>
    </row>
    <row r="13007" spans="1:4">
      <c r="A13007" s="462">
        <v>108101</v>
      </c>
      <c r="B13007" s="276" t="s">
        <v>12887</v>
      </c>
      <c r="C13007" s="462" t="s">
        <v>27</v>
      </c>
      <c r="D13007" s="463">
        <v>72347142</v>
      </c>
    </row>
    <row r="13008" spans="1:4">
      <c r="A13008" s="462">
        <v>108102</v>
      </c>
      <c r="B13008" s="276" t="s">
        <v>12888</v>
      </c>
      <c r="C13008" s="462" t="s">
        <v>27</v>
      </c>
      <c r="D13008" s="463">
        <v>61846003</v>
      </c>
    </row>
    <row r="13009" spans="1:4">
      <c r="A13009" s="462">
        <v>108103</v>
      </c>
      <c r="B13009" s="276" t="s">
        <v>12889</v>
      </c>
      <c r="C13009" s="462" t="s">
        <v>27</v>
      </c>
      <c r="D13009" s="463">
        <v>0</v>
      </c>
    </row>
    <row r="13010" spans="1:4">
      <c r="A13010" s="462">
        <v>108104</v>
      </c>
      <c r="B13010" s="276" t="s">
        <v>12890</v>
      </c>
      <c r="C13010" s="462" t="s">
        <v>27</v>
      </c>
      <c r="D13010" s="463">
        <v>26959769</v>
      </c>
    </row>
    <row r="13011" spans="1:4">
      <c r="A13011" s="462">
        <v>108105</v>
      </c>
      <c r="B13011" s="276" t="s">
        <v>12880</v>
      </c>
      <c r="C13011" s="462" t="s">
        <v>27</v>
      </c>
      <c r="D13011" s="463">
        <v>0</v>
      </c>
    </row>
    <row r="13012" spans="1:4">
      <c r="A13012" s="462">
        <v>108106</v>
      </c>
      <c r="B13012" s="276" t="s">
        <v>6145</v>
      </c>
      <c r="C13012" s="462" t="s">
        <v>27</v>
      </c>
      <c r="D13012" s="463">
        <v>12538005.01</v>
      </c>
    </row>
    <row r="13013" spans="1:4">
      <c r="A13013" s="462">
        <v>108107</v>
      </c>
      <c r="B13013" s="276" t="s">
        <v>12891</v>
      </c>
      <c r="C13013" s="462" t="s">
        <v>27</v>
      </c>
      <c r="D13013" s="463">
        <v>0</v>
      </c>
    </row>
    <row r="13014" spans="1:4">
      <c r="A13014" s="462">
        <v>108108</v>
      </c>
      <c r="B13014" s="276" t="s">
        <v>12892</v>
      </c>
      <c r="C13014" s="462" t="s">
        <v>27</v>
      </c>
      <c r="D13014" s="463">
        <v>7009050</v>
      </c>
    </row>
    <row r="13015" spans="1:4">
      <c r="A13015" s="462">
        <v>108109</v>
      </c>
      <c r="B13015" s="276" t="s">
        <v>12893</v>
      </c>
      <c r="C13015" s="462" t="s">
        <v>44</v>
      </c>
      <c r="D13015" s="463">
        <v>0</v>
      </c>
    </row>
    <row r="13016" spans="1:4">
      <c r="A13016" s="462">
        <v>108110</v>
      </c>
      <c r="B13016" s="276" t="s">
        <v>12894</v>
      </c>
      <c r="C13016" s="462" t="s">
        <v>27</v>
      </c>
      <c r="D13016" s="463">
        <v>0</v>
      </c>
    </row>
    <row r="13017" spans="1:4">
      <c r="A13017" s="462">
        <v>108111</v>
      </c>
      <c r="B13017" s="276" t="s">
        <v>12895</v>
      </c>
      <c r="C13017" s="462" t="s">
        <v>30</v>
      </c>
      <c r="D13017" s="463">
        <v>0</v>
      </c>
    </row>
    <row r="13018" spans="1:4">
      <c r="A13018" s="462">
        <v>108112</v>
      </c>
      <c r="B13018" s="276" t="s">
        <v>12896</v>
      </c>
      <c r="C13018" s="462" t="s">
        <v>27</v>
      </c>
      <c r="D13018" s="463">
        <v>15475.95</v>
      </c>
    </row>
    <row r="13019" spans="1:4">
      <c r="A13019" s="462">
        <v>108113</v>
      </c>
      <c r="B13019" s="276" t="s">
        <v>12897</v>
      </c>
      <c r="C13019" s="462" t="s">
        <v>27</v>
      </c>
      <c r="D13019" s="463">
        <v>0</v>
      </c>
    </row>
    <row r="13020" spans="1:4">
      <c r="A13020" s="462">
        <v>108114</v>
      </c>
      <c r="B13020" s="276" t="s">
        <v>12898</v>
      </c>
      <c r="C13020" s="462" t="s">
        <v>27</v>
      </c>
      <c r="D13020" s="463">
        <v>0</v>
      </c>
    </row>
    <row r="13021" spans="1:4">
      <c r="A13021" s="462">
        <v>108115</v>
      </c>
      <c r="B13021" s="276" t="s">
        <v>12899</v>
      </c>
      <c r="C13021" s="462" t="s">
        <v>30</v>
      </c>
      <c r="D13021" s="463">
        <v>157140.20000000001</v>
      </c>
    </row>
    <row r="13022" spans="1:4">
      <c r="A13022" s="462">
        <v>108116</v>
      </c>
      <c r="B13022" s="276" t="s">
        <v>12900</v>
      </c>
      <c r="C13022" s="462" t="s">
        <v>27</v>
      </c>
      <c r="D13022" s="463">
        <v>0</v>
      </c>
    </row>
    <row r="13023" spans="1:4">
      <c r="A13023" s="462">
        <v>108117</v>
      </c>
      <c r="B13023" s="276" t="s">
        <v>12901</v>
      </c>
      <c r="C13023" s="462" t="s">
        <v>27</v>
      </c>
      <c r="D13023" s="463">
        <v>68083.47</v>
      </c>
    </row>
    <row r="13024" spans="1:4">
      <c r="A13024" s="462">
        <v>108118</v>
      </c>
      <c r="B13024" s="276" t="s">
        <v>12902</v>
      </c>
      <c r="C13024" s="462" t="s">
        <v>27</v>
      </c>
      <c r="D13024" s="463">
        <v>88475.31</v>
      </c>
    </row>
    <row r="13025" spans="1:4">
      <c r="A13025" s="462">
        <v>108119</v>
      </c>
      <c r="B13025" s="276" t="s">
        <v>12903</v>
      </c>
      <c r="C13025" s="462" t="s">
        <v>27</v>
      </c>
      <c r="D13025" s="463">
        <v>0</v>
      </c>
    </row>
    <row r="13026" spans="1:4">
      <c r="A13026" s="462">
        <v>108120</v>
      </c>
      <c r="B13026" s="276" t="s">
        <v>12904</v>
      </c>
      <c r="C13026" s="462" t="s">
        <v>27</v>
      </c>
      <c r="D13026" s="463">
        <v>0</v>
      </c>
    </row>
    <row r="13027" spans="1:4">
      <c r="A13027" s="462">
        <v>108121</v>
      </c>
      <c r="B13027" s="276" t="s">
        <v>12905</v>
      </c>
      <c r="C13027" s="462" t="s">
        <v>27</v>
      </c>
      <c r="D13027" s="463">
        <v>5100827</v>
      </c>
    </row>
    <row r="13028" spans="1:4">
      <c r="A13028" s="462">
        <v>108122</v>
      </c>
      <c r="B13028" s="276" t="s">
        <v>12906</v>
      </c>
      <c r="C13028" s="462" t="s">
        <v>27</v>
      </c>
      <c r="D13028" s="463">
        <v>0</v>
      </c>
    </row>
    <row r="13029" spans="1:4">
      <c r="A13029" s="462">
        <v>108123</v>
      </c>
      <c r="B13029" s="276" t="s">
        <v>12907</v>
      </c>
      <c r="C13029" s="462" t="s">
        <v>27</v>
      </c>
      <c r="D13029" s="463">
        <v>0</v>
      </c>
    </row>
    <row r="13030" spans="1:4">
      <c r="A13030" s="462">
        <v>108124</v>
      </c>
      <c r="B13030" s="276" t="s">
        <v>12908</v>
      </c>
      <c r="C13030" s="462" t="s">
        <v>27</v>
      </c>
      <c r="D13030" s="463">
        <v>0</v>
      </c>
    </row>
    <row r="13031" spans="1:4">
      <c r="A13031" s="462">
        <v>108125</v>
      </c>
      <c r="B13031" s="276" t="s">
        <v>12909</v>
      </c>
      <c r="C13031" s="462" t="s">
        <v>27</v>
      </c>
      <c r="D13031" s="463">
        <v>0</v>
      </c>
    </row>
    <row r="13032" spans="1:4">
      <c r="A13032" s="462">
        <v>108126</v>
      </c>
      <c r="B13032" s="276" t="s">
        <v>12910</v>
      </c>
      <c r="C13032" s="462" t="s">
        <v>27</v>
      </c>
      <c r="D13032" s="463">
        <v>54366729</v>
      </c>
    </row>
    <row r="13033" spans="1:4">
      <c r="A13033" s="462">
        <v>108127</v>
      </c>
      <c r="B13033" s="276" t="s">
        <v>12911</v>
      </c>
      <c r="C13033" s="462" t="s">
        <v>27</v>
      </c>
      <c r="D13033" s="463">
        <v>0</v>
      </c>
    </row>
    <row r="13034" spans="1:4">
      <c r="A13034" s="462">
        <v>108128</v>
      </c>
      <c r="B13034" s="276" t="s">
        <v>12912</v>
      </c>
      <c r="C13034" s="462" t="s">
        <v>27</v>
      </c>
      <c r="D13034" s="463">
        <v>0</v>
      </c>
    </row>
    <row r="13035" spans="1:4">
      <c r="A13035" s="462">
        <v>108129</v>
      </c>
      <c r="B13035" s="276" t="s">
        <v>12913</v>
      </c>
      <c r="C13035" s="462" t="s">
        <v>27</v>
      </c>
      <c r="D13035" s="463">
        <v>0</v>
      </c>
    </row>
    <row r="13036" spans="1:4">
      <c r="A13036" s="462">
        <v>108130</v>
      </c>
      <c r="B13036" s="276" t="s">
        <v>12914</v>
      </c>
      <c r="C13036" s="462" t="s">
        <v>27</v>
      </c>
      <c r="D13036" s="463">
        <v>0</v>
      </c>
    </row>
    <row r="13037" spans="1:4">
      <c r="A13037" s="462">
        <v>108131</v>
      </c>
      <c r="B13037" s="276" t="s">
        <v>12915</v>
      </c>
      <c r="C13037" s="462" t="s">
        <v>27</v>
      </c>
      <c r="D13037" s="463">
        <v>0</v>
      </c>
    </row>
    <row r="13038" spans="1:4">
      <c r="A13038" s="462">
        <v>108132</v>
      </c>
      <c r="B13038" s="276" t="s">
        <v>12916</v>
      </c>
      <c r="C13038" s="462" t="s">
        <v>27</v>
      </c>
      <c r="D13038" s="463">
        <v>0</v>
      </c>
    </row>
    <row r="13039" spans="1:4">
      <c r="A13039" s="462">
        <v>108133</v>
      </c>
      <c r="B13039" s="276" t="s">
        <v>12917</v>
      </c>
      <c r="C13039" s="462" t="s">
        <v>27</v>
      </c>
      <c r="D13039" s="463">
        <v>0</v>
      </c>
    </row>
    <row r="13040" spans="1:4">
      <c r="A13040" s="462">
        <v>108134</v>
      </c>
      <c r="B13040" s="276" t="s">
        <v>12918</v>
      </c>
      <c r="C13040" s="462" t="s">
        <v>30</v>
      </c>
      <c r="D13040" s="463">
        <v>0</v>
      </c>
    </row>
    <row r="13041" spans="1:4">
      <c r="A13041" s="462">
        <v>108135</v>
      </c>
      <c r="B13041" s="276" t="s">
        <v>12919</v>
      </c>
      <c r="C13041" s="462" t="s">
        <v>27</v>
      </c>
      <c r="D13041" s="463">
        <v>0</v>
      </c>
    </row>
    <row r="13042" spans="1:4">
      <c r="A13042" s="462">
        <v>108136</v>
      </c>
      <c r="B13042" s="276" t="s">
        <v>12920</v>
      </c>
      <c r="C13042" s="462" t="s">
        <v>27</v>
      </c>
      <c r="D13042" s="463">
        <v>0</v>
      </c>
    </row>
    <row r="13043" spans="1:4">
      <c r="A13043" s="462">
        <v>108137</v>
      </c>
      <c r="B13043" s="276" t="s">
        <v>12921</v>
      </c>
      <c r="C13043" s="462" t="s">
        <v>27</v>
      </c>
      <c r="D13043" s="463">
        <v>0</v>
      </c>
    </row>
    <row r="13044" spans="1:4">
      <c r="A13044" s="462">
        <v>108138</v>
      </c>
      <c r="B13044" s="276" t="s">
        <v>12911</v>
      </c>
      <c r="C13044" s="462" t="s">
        <v>27</v>
      </c>
      <c r="D13044" s="463">
        <v>0</v>
      </c>
    </row>
    <row r="13045" spans="1:4">
      <c r="A13045" s="462">
        <v>108139</v>
      </c>
      <c r="B13045" s="276" t="s">
        <v>12922</v>
      </c>
      <c r="C13045" s="462" t="s">
        <v>27</v>
      </c>
      <c r="D13045" s="463">
        <v>0</v>
      </c>
    </row>
    <row r="13046" spans="1:4">
      <c r="A13046" s="462">
        <v>108140</v>
      </c>
      <c r="B13046" s="276" t="s">
        <v>12923</v>
      </c>
      <c r="C13046" s="462" t="s">
        <v>30</v>
      </c>
      <c r="D13046" s="463">
        <v>0</v>
      </c>
    </row>
    <row r="13047" spans="1:4">
      <c r="A13047" s="462">
        <v>108141</v>
      </c>
      <c r="B13047" s="276" t="s">
        <v>12924</v>
      </c>
      <c r="C13047" s="462" t="s">
        <v>27</v>
      </c>
      <c r="D13047" s="463">
        <v>0</v>
      </c>
    </row>
    <row r="13048" spans="1:4">
      <c r="A13048" s="462">
        <v>108142</v>
      </c>
      <c r="B13048" s="276" t="s">
        <v>12925</v>
      </c>
      <c r="C13048" s="462" t="s">
        <v>27</v>
      </c>
      <c r="D13048" s="463">
        <v>0</v>
      </c>
    </row>
    <row r="13049" spans="1:4">
      <c r="A13049" s="462">
        <v>108143</v>
      </c>
      <c r="B13049" s="276" t="s">
        <v>12926</v>
      </c>
      <c r="C13049" s="462" t="s">
        <v>30</v>
      </c>
      <c r="D13049" s="463">
        <v>0</v>
      </c>
    </row>
    <row r="13050" spans="1:4">
      <c r="A13050" s="462">
        <v>108144</v>
      </c>
      <c r="B13050" s="276" t="s">
        <v>12927</v>
      </c>
      <c r="C13050" s="462" t="s">
        <v>27</v>
      </c>
      <c r="D13050" s="463">
        <v>0</v>
      </c>
    </row>
    <row r="13051" spans="1:4">
      <c r="A13051" s="462">
        <v>108145</v>
      </c>
      <c r="B13051" s="276" t="s">
        <v>12911</v>
      </c>
      <c r="C13051" s="462" t="s">
        <v>27</v>
      </c>
      <c r="D13051" s="463">
        <v>0</v>
      </c>
    </row>
    <row r="13052" spans="1:4">
      <c r="A13052" s="462">
        <v>108146</v>
      </c>
      <c r="B13052" s="276" t="s">
        <v>12928</v>
      </c>
      <c r="C13052" s="462" t="s">
        <v>27</v>
      </c>
      <c r="D13052" s="463">
        <v>0</v>
      </c>
    </row>
    <row r="13053" spans="1:4">
      <c r="A13053" s="462">
        <v>108147</v>
      </c>
      <c r="B13053" s="276" t="s">
        <v>12929</v>
      </c>
      <c r="C13053" s="462" t="s">
        <v>27</v>
      </c>
      <c r="D13053" s="463">
        <v>0</v>
      </c>
    </row>
    <row r="13054" spans="1:4">
      <c r="A13054" s="462">
        <v>108148</v>
      </c>
      <c r="B13054" s="276" t="s">
        <v>12930</v>
      </c>
      <c r="C13054" s="462" t="s">
        <v>27</v>
      </c>
      <c r="D13054" s="463">
        <v>0</v>
      </c>
    </row>
    <row r="13055" spans="1:4">
      <c r="A13055" s="462">
        <v>108149</v>
      </c>
      <c r="B13055" s="276" t="s">
        <v>12931</v>
      </c>
      <c r="C13055" s="462" t="s">
        <v>27</v>
      </c>
      <c r="D13055" s="463">
        <v>0</v>
      </c>
    </row>
    <row r="13056" spans="1:4">
      <c r="A13056" s="462">
        <v>108150</v>
      </c>
      <c r="B13056" s="276" t="s">
        <v>12932</v>
      </c>
      <c r="C13056" s="462" t="s">
        <v>27</v>
      </c>
      <c r="D13056" s="463">
        <v>0</v>
      </c>
    </row>
    <row r="13057" spans="1:4">
      <c r="A13057" s="462">
        <v>108151</v>
      </c>
      <c r="B13057" s="276" t="s">
        <v>12933</v>
      </c>
      <c r="C13057" s="462" t="s">
        <v>27</v>
      </c>
      <c r="D13057" s="463">
        <v>0</v>
      </c>
    </row>
    <row r="13058" spans="1:4">
      <c r="A13058" s="462">
        <v>108152</v>
      </c>
      <c r="B13058" s="276" t="s">
        <v>12934</v>
      </c>
      <c r="C13058" s="462" t="s">
        <v>44</v>
      </c>
      <c r="D13058" s="463">
        <v>0</v>
      </c>
    </row>
    <row r="13059" spans="1:4">
      <c r="A13059" s="462">
        <v>108153</v>
      </c>
      <c r="B13059" s="276" t="s">
        <v>12935</v>
      </c>
      <c r="C13059" s="462" t="s">
        <v>27</v>
      </c>
      <c r="D13059" s="463">
        <v>0</v>
      </c>
    </row>
    <row r="13060" spans="1:4">
      <c r="A13060" s="462">
        <v>108154</v>
      </c>
      <c r="B13060" s="276" t="s">
        <v>12936</v>
      </c>
      <c r="C13060" s="462" t="s">
        <v>27</v>
      </c>
      <c r="D13060" s="463">
        <v>0</v>
      </c>
    </row>
    <row r="13061" spans="1:4">
      <c r="A13061" s="462">
        <v>108155</v>
      </c>
      <c r="B13061" s="276" t="s">
        <v>12937</v>
      </c>
      <c r="C13061" s="462" t="s">
        <v>44</v>
      </c>
      <c r="D13061" s="463">
        <v>0</v>
      </c>
    </row>
    <row r="13062" spans="1:4">
      <c r="A13062" s="462">
        <v>108156</v>
      </c>
      <c r="B13062" s="276" t="s">
        <v>12938</v>
      </c>
      <c r="C13062" s="462" t="s">
        <v>27</v>
      </c>
      <c r="D13062" s="463">
        <v>0</v>
      </c>
    </row>
    <row r="13063" spans="1:4">
      <c r="A13063" s="462">
        <v>108157</v>
      </c>
      <c r="B13063" s="276" t="s">
        <v>12939</v>
      </c>
      <c r="C13063" s="462" t="s">
        <v>27</v>
      </c>
      <c r="D13063" s="463">
        <v>0</v>
      </c>
    </row>
    <row r="13064" spans="1:4">
      <c r="A13064" s="462">
        <v>108158</v>
      </c>
      <c r="B13064" s="276" t="s">
        <v>12940</v>
      </c>
      <c r="C13064" s="462" t="s">
        <v>27</v>
      </c>
      <c r="D13064" s="463">
        <v>0</v>
      </c>
    </row>
    <row r="13065" spans="1:4">
      <c r="A13065" s="462">
        <v>108159</v>
      </c>
      <c r="B13065" s="276" t="s">
        <v>12941</v>
      </c>
      <c r="C13065" s="462" t="s">
        <v>27</v>
      </c>
      <c r="D13065" s="463">
        <v>0</v>
      </c>
    </row>
    <row r="13066" spans="1:4">
      <c r="A13066" s="462">
        <v>108160</v>
      </c>
      <c r="B13066" s="276" t="s">
        <v>12942</v>
      </c>
      <c r="C13066" s="462" t="s">
        <v>27</v>
      </c>
      <c r="D13066" s="463">
        <v>0</v>
      </c>
    </row>
    <row r="13067" spans="1:4">
      <c r="A13067" s="462">
        <v>108161</v>
      </c>
      <c r="B13067" s="276" t="s">
        <v>12943</v>
      </c>
      <c r="C13067" s="462" t="s">
        <v>27</v>
      </c>
      <c r="D13067" s="463">
        <v>0</v>
      </c>
    </row>
    <row r="13068" spans="1:4">
      <c r="A13068" s="462">
        <v>108162</v>
      </c>
      <c r="B13068" s="276" t="s">
        <v>12944</v>
      </c>
      <c r="C13068" s="462" t="s">
        <v>27</v>
      </c>
      <c r="D13068" s="463">
        <v>0</v>
      </c>
    </row>
    <row r="13069" spans="1:4">
      <c r="A13069" s="462">
        <v>108163</v>
      </c>
      <c r="B13069" s="276" t="s">
        <v>12945</v>
      </c>
      <c r="C13069" s="462" t="s">
        <v>27</v>
      </c>
      <c r="D13069" s="463">
        <v>0</v>
      </c>
    </row>
    <row r="13070" spans="1:4">
      <c r="A13070" s="462">
        <v>108164</v>
      </c>
      <c r="B13070" s="276" t="s">
        <v>12946</v>
      </c>
      <c r="C13070" s="462" t="s">
        <v>44</v>
      </c>
      <c r="D13070" s="463">
        <v>0</v>
      </c>
    </row>
    <row r="13071" spans="1:4">
      <c r="A13071" s="462">
        <v>108165</v>
      </c>
      <c r="B13071" s="276" t="s">
        <v>12947</v>
      </c>
      <c r="C13071" s="462" t="s">
        <v>44</v>
      </c>
      <c r="D13071" s="463">
        <v>0</v>
      </c>
    </row>
    <row r="13072" spans="1:4">
      <c r="A13072" s="462">
        <v>108166</v>
      </c>
      <c r="B13072" s="276" t="s">
        <v>12948</v>
      </c>
      <c r="C13072" s="462" t="s">
        <v>44</v>
      </c>
      <c r="D13072" s="463">
        <v>0</v>
      </c>
    </row>
    <row r="13073" spans="1:4">
      <c r="A13073" s="462">
        <v>108167</v>
      </c>
      <c r="B13073" s="276" t="s">
        <v>12949</v>
      </c>
      <c r="C13073" s="462" t="s">
        <v>27</v>
      </c>
      <c r="D13073" s="463">
        <v>0</v>
      </c>
    </row>
    <row r="13074" spans="1:4">
      <c r="A13074" s="462">
        <v>108168</v>
      </c>
      <c r="B13074" s="276" t="s">
        <v>12950</v>
      </c>
      <c r="C13074" s="462" t="s">
        <v>44</v>
      </c>
      <c r="D13074" s="463">
        <v>0</v>
      </c>
    </row>
    <row r="13075" spans="1:4">
      <c r="A13075" s="462">
        <v>108169</v>
      </c>
      <c r="B13075" s="276" t="s">
        <v>12951</v>
      </c>
      <c r="C13075" s="462" t="s">
        <v>30</v>
      </c>
      <c r="D13075" s="463">
        <v>0</v>
      </c>
    </row>
    <row r="13076" spans="1:4">
      <c r="A13076" s="462">
        <v>108170</v>
      </c>
      <c r="B13076" s="276" t="s">
        <v>12952</v>
      </c>
      <c r="C13076" s="462" t="s">
        <v>27</v>
      </c>
      <c r="D13076" s="463">
        <v>0</v>
      </c>
    </row>
    <row r="13077" spans="1:4">
      <c r="A13077" s="462">
        <v>108171</v>
      </c>
      <c r="B13077" s="276" t="s">
        <v>12953</v>
      </c>
      <c r="C13077" s="462" t="s">
        <v>27</v>
      </c>
      <c r="D13077" s="463">
        <v>0</v>
      </c>
    </row>
    <row r="13078" spans="1:4">
      <c r="A13078" s="462">
        <v>108172</v>
      </c>
      <c r="B13078" s="276" t="s">
        <v>12954</v>
      </c>
      <c r="C13078" s="462" t="s">
        <v>27</v>
      </c>
      <c r="D13078" s="463">
        <v>0</v>
      </c>
    </row>
    <row r="13079" spans="1:4">
      <c r="A13079" s="462">
        <v>108173</v>
      </c>
      <c r="B13079" s="276" t="s">
        <v>12955</v>
      </c>
      <c r="C13079" s="462" t="s">
        <v>27</v>
      </c>
      <c r="D13079" s="463">
        <v>0</v>
      </c>
    </row>
    <row r="13080" spans="1:4">
      <c r="A13080" s="462">
        <v>108174</v>
      </c>
      <c r="B13080" s="276" t="s">
        <v>12956</v>
      </c>
      <c r="C13080" s="462" t="s">
        <v>27</v>
      </c>
      <c r="D13080" s="463">
        <v>0</v>
      </c>
    </row>
    <row r="13081" spans="1:4">
      <c r="A13081" s="462">
        <v>108175</v>
      </c>
      <c r="B13081" s="276" t="s">
        <v>12957</v>
      </c>
      <c r="C13081" s="462" t="s">
        <v>27</v>
      </c>
      <c r="D13081" s="463">
        <v>0</v>
      </c>
    </row>
    <row r="13082" spans="1:4">
      <c r="A13082" s="462">
        <v>108176</v>
      </c>
      <c r="B13082" s="276" t="s">
        <v>12958</v>
      </c>
      <c r="C13082" s="462" t="s">
        <v>27</v>
      </c>
      <c r="D13082" s="463">
        <v>0</v>
      </c>
    </row>
    <row r="13083" spans="1:4">
      <c r="A13083" s="462">
        <v>108177</v>
      </c>
      <c r="B13083" s="276" t="s">
        <v>12959</v>
      </c>
      <c r="C13083" s="462" t="s">
        <v>27</v>
      </c>
      <c r="D13083" s="463">
        <v>0</v>
      </c>
    </row>
    <row r="13084" spans="1:4">
      <c r="A13084" s="462">
        <v>108178</v>
      </c>
      <c r="B13084" s="276" t="s">
        <v>12960</v>
      </c>
      <c r="C13084" s="462" t="s">
        <v>27</v>
      </c>
      <c r="D13084" s="463">
        <v>0</v>
      </c>
    </row>
    <row r="13085" spans="1:4">
      <c r="A13085" s="462">
        <v>108179</v>
      </c>
      <c r="B13085" s="276" t="s">
        <v>12961</v>
      </c>
      <c r="C13085" s="462" t="s">
        <v>27</v>
      </c>
      <c r="D13085" s="463">
        <v>0</v>
      </c>
    </row>
    <row r="13086" spans="1:4">
      <c r="A13086" s="462">
        <v>108180</v>
      </c>
      <c r="B13086" s="276" t="s">
        <v>12962</v>
      </c>
      <c r="C13086" s="462" t="s">
        <v>27</v>
      </c>
      <c r="D13086" s="463">
        <v>0</v>
      </c>
    </row>
    <row r="13087" spans="1:4">
      <c r="A13087" s="462">
        <v>108181</v>
      </c>
      <c r="B13087" s="276" t="s">
        <v>12963</v>
      </c>
      <c r="C13087" s="462" t="s">
        <v>27</v>
      </c>
      <c r="D13087" s="463">
        <v>0</v>
      </c>
    </row>
    <row r="13088" spans="1:4">
      <c r="A13088" s="462">
        <v>108182</v>
      </c>
      <c r="B13088" s="276" t="s">
        <v>12964</v>
      </c>
      <c r="C13088" s="462" t="s">
        <v>27</v>
      </c>
      <c r="D13088" s="463">
        <v>0</v>
      </c>
    </row>
    <row r="13089" spans="1:4">
      <c r="A13089" s="462">
        <v>108183</v>
      </c>
      <c r="B13089" s="276" t="s">
        <v>12965</v>
      </c>
      <c r="C13089" s="462" t="s">
        <v>27</v>
      </c>
      <c r="D13089" s="463">
        <v>0</v>
      </c>
    </row>
    <row r="13090" spans="1:4">
      <c r="A13090" s="462">
        <v>108184</v>
      </c>
      <c r="B13090" s="276" t="s">
        <v>12966</v>
      </c>
      <c r="C13090" s="462" t="s">
        <v>27</v>
      </c>
      <c r="D13090" s="463">
        <v>0</v>
      </c>
    </row>
    <row r="13091" spans="1:4">
      <c r="A13091" s="462">
        <v>108185</v>
      </c>
      <c r="B13091" s="276" t="s">
        <v>12967</v>
      </c>
      <c r="C13091" s="462" t="s">
        <v>27</v>
      </c>
      <c r="D13091" s="463">
        <v>0</v>
      </c>
    </row>
    <row r="13092" spans="1:4">
      <c r="A13092" s="462">
        <v>108186</v>
      </c>
      <c r="B13092" s="276" t="s">
        <v>12968</v>
      </c>
      <c r="C13092" s="462" t="s">
        <v>27</v>
      </c>
      <c r="D13092" s="463">
        <v>0</v>
      </c>
    </row>
    <row r="13093" spans="1:4">
      <c r="A13093" s="462">
        <v>108187</v>
      </c>
      <c r="B13093" s="276" t="s">
        <v>12969</v>
      </c>
      <c r="C13093" s="462" t="s">
        <v>27</v>
      </c>
      <c r="D13093" s="463">
        <v>0</v>
      </c>
    </row>
    <row r="13094" spans="1:4">
      <c r="A13094" s="462">
        <v>108188</v>
      </c>
      <c r="B13094" s="276" t="s">
        <v>12970</v>
      </c>
      <c r="C13094" s="462" t="s">
        <v>27</v>
      </c>
      <c r="D13094" s="463">
        <v>9713106</v>
      </c>
    </row>
    <row r="13095" spans="1:4">
      <c r="A13095" s="462">
        <v>108189</v>
      </c>
      <c r="B13095" s="276" t="s">
        <v>12971</v>
      </c>
      <c r="C13095" s="462" t="s">
        <v>27</v>
      </c>
      <c r="D13095" s="463">
        <v>0</v>
      </c>
    </row>
    <row r="13096" spans="1:4">
      <c r="A13096" s="462">
        <v>108190</v>
      </c>
      <c r="B13096" s="276" t="s">
        <v>12972</v>
      </c>
      <c r="C13096" s="462" t="s">
        <v>27</v>
      </c>
      <c r="D13096" s="463">
        <v>0</v>
      </c>
    </row>
    <row r="13097" spans="1:4">
      <c r="A13097" s="462">
        <v>108191</v>
      </c>
      <c r="B13097" s="276" t="s">
        <v>12973</v>
      </c>
      <c r="C13097" s="462" t="s">
        <v>27</v>
      </c>
      <c r="D13097" s="463">
        <v>0</v>
      </c>
    </row>
    <row r="13098" spans="1:4">
      <c r="A13098" s="462">
        <v>108192</v>
      </c>
      <c r="B13098" s="276" t="s">
        <v>12974</v>
      </c>
      <c r="C13098" s="462" t="s">
        <v>27</v>
      </c>
      <c r="D13098" s="463">
        <v>0</v>
      </c>
    </row>
    <row r="13099" spans="1:4">
      <c r="A13099" s="462">
        <v>108193</v>
      </c>
      <c r="B13099" s="276" t="s">
        <v>12975</v>
      </c>
      <c r="C13099" s="462" t="s">
        <v>27</v>
      </c>
      <c r="D13099" s="463">
        <v>0</v>
      </c>
    </row>
    <row r="13100" spans="1:4">
      <c r="A13100" s="462">
        <v>108194</v>
      </c>
      <c r="B13100" s="276" t="s">
        <v>12976</v>
      </c>
      <c r="C13100" s="462" t="s">
        <v>27</v>
      </c>
      <c r="D13100" s="463">
        <v>0</v>
      </c>
    </row>
    <row r="13101" spans="1:4">
      <c r="A13101" s="462">
        <v>108195</v>
      </c>
      <c r="B13101" s="276" t="s">
        <v>12977</v>
      </c>
      <c r="C13101" s="462" t="s">
        <v>27</v>
      </c>
      <c r="D13101" s="463">
        <v>0</v>
      </c>
    </row>
    <row r="13102" spans="1:4">
      <c r="A13102" s="462">
        <v>108196</v>
      </c>
      <c r="B13102" s="276" t="s">
        <v>12978</v>
      </c>
      <c r="C13102" s="462" t="s">
        <v>27</v>
      </c>
      <c r="D13102" s="463">
        <v>0</v>
      </c>
    </row>
    <row r="13103" spans="1:4">
      <c r="A13103" s="462">
        <v>108197</v>
      </c>
      <c r="B13103" s="276" t="s">
        <v>12979</v>
      </c>
      <c r="C13103" s="462" t="s">
        <v>27</v>
      </c>
      <c r="D13103" s="463">
        <v>0</v>
      </c>
    </row>
    <row r="13104" spans="1:4">
      <c r="A13104" s="462">
        <v>108198</v>
      </c>
      <c r="B13104" s="276" t="s">
        <v>12980</v>
      </c>
      <c r="C13104" s="462" t="s">
        <v>27</v>
      </c>
      <c r="D13104" s="463">
        <v>0</v>
      </c>
    </row>
    <row r="13105" spans="1:4">
      <c r="A13105" s="462">
        <v>108199</v>
      </c>
      <c r="B13105" s="276" t="s">
        <v>12981</v>
      </c>
      <c r="C13105" s="462" t="s">
        <v>27</v>
      </c>
      <c r="D13105" s="463">
        <v>0</v>
      </c>
    </row>
    <row r="13106" spans="1:4">
      <c r="A13106" s="462">
        <v>108200</v>
      </c>
      <c r="B13106" s="276" t="s">
        <v>12982</v>
      </c>
      <c r="C13106" s="462" t="s">
        <v>27</v>
      </c>
      <c r="D13106" s="463">
        <v>0</v>
      </c>
    </row>
    <row r="13107" spans="1:4">
      <c r="A13107" s="462">
        <v>108201</v>
      </c>
      <c r="B13107" s="276" t="s">
        <v>12983</v>
      </c>
      <c r="C13107" s="462" t="s">
        <v>27</v>
      </c>
      <c r="D13107" s="463">
        <v>0</v>
      </c>
    </row>
    <row r="13108" spans="1:4">
      <c r="A13108" s="462">
        <v>108202</v>
      </c>
      <c r="B13108" s="276" t="s">
        <v>12984</v>
      </c>
      <c r="C13108" s="462" t="s">
        <v>27</v>
      </c>
      <c r="D13108" s="463">
        <v>0</v>
      </c>
    </row>
    <row r="13109" spans="1:4">
      <c r="A13109" s="462">
        <v>108203</v>
      </c>
      <c r="B13109" s="276" t="s">
        <v>12985</v>
      </c>
      <c r="C13109" s="462" t="s">
        <v>27</v>
      </c>
      <c r="D13109" s="463">
        <v>0</v>
      </c>
    </row>
    <row r="13110" spans="1:4">
      <c r="A13110" s="462">
        <v>108204</v>
      </c>
      <c r="B13110" s="276" t="s">
        <v>12986</v>
      </c>
      <c r="C13110" s="462" t="s">
        <v>27</v>
      </c>
      <c r="D13110" s="463">
        <v>0</v>
      </c>
    </row>
    <row r="13111" spans="1:4">
      <c r="A13111" s="462">
        <v>108205</v>
      </c>
      <c r="B13111" s="276" t="s">
        <v>12987</v>
      </c>
      <c r="C13111" s="462" t="s">
        <v>27</v>
      </c>
      <c r="D13111" s="463">
        <v>3237841</v>
      </c>
    </row>
    <row r="13112" spans="1:4">
      <c r="A13112" s="462">
        <v>108206</v>
      </c>
      <c r="B13112" s="276" t="s">
        <v>12988</v>
      </c>
      <c r="C13112" s="462" t="s">
        <v>27</v>
      </c>
      <c r="D13112" s="463">
        <v>0</v>
      </c>
    </row>
    <row r="13113" spans="1:4">
      <c r="A13113" s="462">
        <v>108207</v>
      </c>
      <c r="B13113" s="276" t="s">
        <v>12989</v>
      </c>
      <c r="C13113" s="462" t="s">
        <v>27</v>
      </c>
      <c r="D13113" s="463">
        <v>5781934</v>
      </c>
    </row>
    <row r="13114" spans="1:4">
      <c r="A13114" s="462">
        <v>108208</v>
      </c>
      <c r="B13114" s="276" t="s">
        <v>12990</v>
      </c>
      <c r="C13114" s="462" t="s">
        <v>27</v>
      </c>
      <c r="D13114" s="463">
        <v>0</v>
      </c>
    </row>
    <row r="13115" spans="1:4">
      <c r="A13115" s="462">
        <v>108209</v>
      </c>
      <c r="B13115" s="276" t="s">
        <v>12991</v>
      </c>
      <c r="C13115" s="462" t="s">
        <v>27</v>
      </c>
      <c r="D13115" s="463">
        <v>0</v>
      </c>
    </row>
    <row r="13116" spans="1:4">
      <c r="A13116" s="462">
        <v>108210</v>
      </c>
      <c r="B13116" s="276" t="s">
        <v>12992</v>
      </c>
      <c r="C13116" s="462" t="s">
        <v>27</v>
      </c>
      <c r="D13116" s="463">
        <v>0</v>
      </c>
    </row>
    <row r="13117" spans="1:4">
      <c r="A13117" s="462">
        <v>108211</v>
      </c>
      <c r="B13117" s="276" t="s">
        <v>12993</v>
      </c>
      <c r="C13117" s="462" t="s">
        <v>27</v>
      </c>
      <c r="D13117" s="463">
        <v>0</v>
      </c>
    </row>
    <row r="13118" spans="1:4">
      <c r="A13118" s="462">
        <v>108212</v>
      </c>
      <c r="B13118" s="276" t="s">
        <v>12994</v>
      </c>
      <c r="C13118" s="462" t="s">
        <v>27</v>
      </c>
      <c r="D13118" s="463">
        <v>0</v>
      </c>
    </row>
    <row r="13119" spans="1:4">
      <c r="A13119" s="462">
        <v>108213</v>
      </c>
      <c r="B13119" s="276" t="s">
        <v>12995</v>
      </c>
      <c r="C13119" s="462" t="s">
        <v>27</v>
      </c>
      <c r="D13119" s="463">
        <v>0</v>
      </c>
    </row>
    <row r="13120" spans="1:4">
      <c r="A13120" s="462">
        <v>108214</v>
      </c>
      <c r="B13120" s="276" t="s">
        <v>12996</v>
      </c>
      <c r="C13120" s="462" t="s">
        <v>27</v>
      </c>
      <c r="D13120" s="463">
        <v>0</v>
      </c>
    </row>
    <row r="13121" spans="1:4">
      <c r="A13121" s="462">
        <v>108215</v>
      </c>
      <c r="B13121" s="276" t="s">
        <v>12997</v>
      </c>
      <c r="C13121" s="462" t="s">
        <v>27</v>
      </c>
      <c r="D13121" s="463">
        <v>0</v>
      </c>
    </row>
    <row r="13122" spans="1:4">
      <c r="A13122" s="462">
        <v>108216</v>
      </c>
      <c r="B13122" s="276" t="s">
        <v>12998</v>
      </c>
      <c r="C13122" s="462" t="s">
        <v>27</v>
      </c>
      <c r="D13122" s="463">
        <v>0</v>
      </c>
    </row>
    <row r="13123" spans="1:4">
      <c r="A13123" s="462">
        <v>108217</v>
      </c>
      <c r="B13123" s="276" t="s">
        <v>12999</v>
      </c>
      <c r="C13123" s="462" t="s">
        <v>27</v>
      </c>
      <c r="D13123" s="463">
        <v>0</v>
      </c>
    </row>
    <row r="13124" spans="1:4">
      <c r="A13124" s="462">
        <v>108218</v>
      </c>
      <c r="B13124" s="276" t="s">
        <v>13000</v>
      </c>
      <c r="C13124" s="462" t="s">
        <v>27</v>
      </c>
      <c r="D13124" s="463">
        <v>0</v>
      </c>
    </row>
    <row r="13125" spans="1:4">
      <c r="A13125" s="462">
        <v>108219</v>
      </c>
      <c r="B13125" s="276" t="s">
        <v>13001</v>
      </c>
      <c r="C13125" s="462" t="s">
        <v>27</v>
      </c>
      <c r="D13125" s="463">
        <v>0</v>
      </c>
    </row>
    <row r="13126" spans="1:4">
      <c r="A13126" s="462">
        <v>108220</v>
      </c>
      <c r="B13126" s="276" t="s">
        <v>13002</v>
      </c>
      <c r="C13126" s="462" t="s">
        <v>27</v>
      </c>
      <c r="D13126" s="463">
        <v>0</v>
      </c>
    </row>
    <row r="13127" spans="1:4">
      <c r="A13127" s="462">
        <v>108221</v>
      </c>
      <c r="B13127" s="276" t="s">
        <v>13003</v>
      </c>
      <c r="C13127" s="462" t="s">
        <v>44</v>
      </c>
      <c r="D13127" s="463">
        <v>0</v>
      </c>
    </row>
    <row r="13128" spans="1:4">
      <c r="A13128" s="462">
        <v>108222</v>
      </c>
      <c r="B13128" s="276" t="s">
        <v>13004</v>
      </c>
      <c r="C13128" s="462" t="s">
        <v>27</v>
      </c>
      <c r="D13128" s="463">
        <v>0</v>
      </c>
    </row>
    <row r="13129" spans="1:4">
      <c r="A13129" s="462">
        <v>108223</v>
      </c>
      <c r="B13129" s="276" t="s">
        <v>13005</v>
      </c>
      <c r="C13129" s="462" t="s">
        <v>27</v>
      </c>
      <c r="D13129" s="463">
        <v>0</v>
      </c>
    </row>
    <row r="13130" spans="1:4">
      <c r="A13130" s="462">
        <v>108224</v>
      </c>
      <c r="B13130" s="276" t="s">
        <v>13006</v>
      </c>
      <c r="C13130" s="462" t="s">
        <v>27</v>
      </c>
      <c r="D13130" s="463">
        <v>0</v>
      </c>
    </row>
    <row r="13131" spans="1:4">
      <c r="A13131" s="462">
        <v>108225</v>
      </c>
      <c r="B13131" s="276" t="s">
        <v>13007</v>
      </c>
      <c r="C13131" s="462" t="s">
        <v>27</v>
      </c>
      <c r="D13131" s="463">
        <v>0</v>
      </c>
    </row>
    <row r="13132" spans="1:4">
      <c r="A13132" s="462">
        <v>108226</v>
      </c>
      <c r="B13132" s="276" t="s">
        <v>13008</v>
      </c>
      <c r="C13132" s="462" t="s">
        <v>27</v>
      </c>
      <c r="D13132" s="463">
        <v>0</v>
      </c>
    </row>
    <row r="13133" spans="1:4">
      <c r="A13133" s="462">
        <v>108227</v>
      </c>
      <c r="B13133" s="276" t="s">
        <v>13009</v>
      </c>
      <c r="C13133" s="462" t="s">
        <v>27</v>
      </c>
      <c r="D13133" s="463">
        <v>0</v>
      </c>
    </row>
    <row r="13134" spans="1:4">
      <c r="A13134" s="462">
        <v>108228</v>
      </c>
      <c r="B13134" s="276" t="s">
        <v>13010</v>
      </c>
      <c r="C13134" s="462" t="s">
        <v>27</v>
      </c>
      <c r="D13134" s="463">
        <v>0</v>
      </c>
    </row>
    <row r="13135" spans="1:4">
      <c r="A13135" s="462">
        <v>108229</v>
      </c>
      <c r="B13135" s="276" t="s">
        <v>13011</v>
      </c>
      <c r="C13135" s="462" t="s">
        <v>27</v>
      </c>
      <c r="D13135" s="463">
        <v>0</v>
      </c>
    </row>
    <row r="13136" spans="1:4">
      <c r="A13136" s="462">
        <v>108230</v>
      </c>
      <c r="B13136" s="276" t="s">
        <v>13012</v>
      </c>
      <c r="C13136" s="462" t="s">
        <v>27</v>
      </c>
      <c r="D13136" s="463">
        <v>0</v>
      </c>
    </row>
    <row r="13137" spans="1:4">
      <c r="A13137" s="462">
        <v>108231</v>
      </c>
      <c r="B13137" s="276" t="s">
        <v>13013</v>
      </c>
      <c r="C13137" s="462" t="s">
        <v>27</v>
      </c>
      <c r="D13137" s="463">
        <v>0</v>
      </c>
    </row>
    <row r="13138" spans="1:4">
      <c r="A13138" s="462">
        <v>108232</v>
      </c>
      <c r="B13138" s="276" t="s">
        <v>13014</v>
      </c>
      <c r="C13138" s="462" t="s">
        <v>27</v>
      </c>
      <c r="D13138" s="463">
        <v>0</v>
      </c>
    </row>
    <row r="13139" spans="1:4">
      <c r="A13139" s="462">
        <v>108233</v>
      </c>
      <c r="B13139" s="276" t="s">
        <v>13015</v>
      </c>
      <c r="C13139" s="462" t="s">
        <v>27</v>
      </c>
      <c r="D13139" s="463">
        <v>0</v>
      </c>
    </row>
    <row r="13140" spans="1:4">
      <c r="A13140" s="462">
        <v>108234</v>
      </c>
      <c r="B13140" s="276" t="s">
        <v>13016</v>
      </c>
      <c r="C13140" s="462" t="s">
        <v>27</v>
      </c>
      <c r="D13140" s="463">
        <v>0</v>
      </c>
    </row>
    <row r="13141" spans="1:4">
      <c r="A13141" s="462">
        <v>108235</v>
      </c>
      <c r="B13141" s="276" t="s">
        <v>13017</v>
      </c>
      <c r="C13141" s="462" t="s">
        <v>27</v>
      </c>
      <c r="D13141" s="463">
        <v>0</v>
      </c>
    </row>
    <row r="13142" spans="1:4">
      <c r="A13142" s="462">
        <v>108236</v>
      </c>
      <c r="B13142" s="276" t="s">
        <v>13018</v>
      </c>
      <c r="C13142" s="462" t="s">
        <v>27</v>
      </c>
      <c r="D13142" s="463">
        <v>0</v>
      </c>
    </row>
    <row r="13143" spans="1:4">
      <c r="A13143" s="462">
        <v>108237</v>
      </c>
      <c r="B13143" s="276" t="s">
        <v>13019</v>
      </c>
      <c r="C13143" s="462" t="s">
        <v>27</v>
      </c>
      <c r="D13143" s="463">
        <v>0</v>
      </c>
    </row>
    <row r="13144" spans="1:4">
      <c r="A13144" s="462">
        <v>108238</v>
      </c>
      <c r="B13144" s="276" t="s">
        <v>13020</v>
      </c>
      <c r="C13144" s="462" t="s">
        <v>27</v>
      </c>
      <c r="D13144" s="463">
        <v>0</v>
      </c>
    </row>
    <row r="13145" spans="1:4">
      <c r="A13145" s="462">
        <v>108239</v>
      </c>
      <c r="B13145" s="276" t="s">
        <v>13021</v>
      </c>
      <c r="C13145" s="462" t="s">
        <v>27</v>
      </c>
      <c r="D13145" s="463">
        <v>0</v>
      </c>
    </row>
    <row r="13146" spans="1:4">
      <c r="A13146" s="462">
        <v>108240</v>
      </c>
      <c r="B13146" s="276" t="s">
        <v>13022</v>
      </c>
      <c r="C13146" s="462" t="s">
        <v>27</v>
      </c>
      <c r="D13146" s="463">
        <v>0</v>
      </c>
    </row>
    <row r="13147" spans="1:4">
      <c r="A13147" s="462">
        <v>108241</v>
      </c>
      <c r="B13147" s="276" t="s">
        <v>13023</v>
      </c>
      <c r="C13147" s="462" t="s">
        <v>27</v>
      </c>
      <c r="D13147" s="463">
        <v>0</v>
      </c>
    </row>
    <row r="13148" spans="1:4">
      <c r="A13148" s="462">
        <v>108242</v>
      </c>
      <c r="B13148" s="276" t="s">
        <v>13024</v>
      </c>
      <c r="C13148" s="462" t="s">
        <v>27</v>
      </c>
      <c r="D13148" s="463">
        <v>0</v>
      </c>
    </row>
    <row r="13149" spans="1:4">
      <c r="A13149" s="462">
        <v>108243</v>
      </c>
      <c r="B13149" s="276" t="s">
        <v>13025</v>
      </c>
      <c r="C13149" s="462" t="s">
        <v>27</v>
      </c>
      <c r="D13149" s="463">
        <v>0</v>
      </c>
    </row>
    <row r="13150" spans="1:4">
      <c r="A13150" s="462">
        <v>108244</v>
      </c>
      <c r="B13150" s="276" t="s">
        <v>13026</v>
      </c>
      <c r="C13150" s="462" t="s">
        <v>27</v>
      </c>
      <c r="D13150" s="463">
        <v>0</v>
      </c>
    </row>
    <row r="13151" spans="1:4">
      <c r="A13151" s="462">
        <v>108245</v>
      </c>
      <c r="B13151" s="276" t="s">
        <v>13027</v>
      </c>
      <c r="C13151" s="462" t="s">
        <v>27</v>
      </c>
      <c r="D13151" s="463">
        <v>0</v>
      </c>
    </row>
    <row r="13152" spans="1:4">
      <c r="A13152" s="462">
        <v>108246</v>
      </c>
      <c r="B13152" s="276" t="s">
        <v>13028</v>
      </c>
      <c r="C13152" s="462" t="s">
        <v>27</v>
      </c>
      <c r="D13152" s="463">
        <v>0</v>
      </c>
    </row>
    <row r="13153" spans="1:4">
      <c r="A13153" s="462">
        <v>108247</v>
      </c>
      <c r="B13153" s="276" t="s">
        <v>13029</v>
      </c>
      <c r="C13153" s="462" t="s">
        <v>27</v>
      </c>
      <c r="D13153" s="463">
        <v>0</v>
      </c>
    </row>
    <row r="13154" spans="1:4">
      <c r="A13154" s="462">
        <v>108248</v>
      </c>
      <c r="B13154" s="276" t="s">
        <v>13030</v>
      </c>
      <c r="C13154" s="462" t="s">
        <v>27</v>
      </c>
      <c r="D13154" s="463">
        <v>0</v>
      </c>
    </row>
    <row r="13155" spans="1:4">
      <c r="A13155" s="462">
        <v>108249</v>
      </c>
      <c r="B13155" s="276" t="s">
        <v>13031</v>
      </c>
      <c r="C13155" s="462" t="s">
        <v>27</v>
      </c>
      <c r="D13155" s="463">
        <v>0</v>
      </c>
    </row>
    <row r="13156" spans="1:4">
      <c r="A13156" s="462">
        <v>108250</v>
      </c>
      <c r="B13156" s="276" t="s">
        <v>13032</v>
      </c>
      <c r="C13156" s="462" t="s">
        <v>27</v>
      </c>
      <c r="D13156" s="463">
        <v>0</v>
      </c>
    </row>
    <row r="13157" spans="1:4">
      <c r="A13157" s="462">
        <v>108251</v>
      </c>
      <c r="B13157" s="276" t="s">
        <v>13033</v>
      </c>
      <c r="C13157" s="462" t="s">
        <v>27</v>
      </c>
      <c r="D13157" s="463">
        <v>0</v>
      </c>
    </row>
    <row r="13158" spans="1:4">
      <c r="A13158" s="462">
        <v>108252</v>
      </c>
      <c r="B13158" s="276" t="s">
        <v>13034</v>
      </c>
      <c r="C13158" s="462" t="s">
        <v>27</v>
      </c>
      <c r="D13158" s="463">
        <v>0</v>
      </c>
    </row>
    <row r="13159" spans="1:4">
      <c r="A13159" s="462">
        <v>108253</v>
      </c>
      <c r="B13159" s="276" t="s">
        <v>13035</v>
      </c>
      <c r="C13159" s="462" t="s">
        <v>27</v>
      </c>
      <c r="D13159" s="463">
        <v>0</v>
      </c>
    </row>
    <row r="13160" spans="1:4">
      <c r="A13160" s="462">
        <v>108254</v>
      </c>
      <c r="B13160" s="276" t="s">
        <v>13036</v>
      </c>
      <c r="C13160" s="462" t="s">
        <v>27</v>
      </c>
      <c r="D13160" s="463">
        <v>0</v>
      </c>
    </row>
    <row r="13161" spans="1:4">
      <c r="A13161" s="462">
        <v>108255</v>
      </c>
      <c r="B13161" s="276" t="s">
        <v>13037</v>
      </c>
      <c r="C13161" s="462" t="s">
        <v>27</v>
      </c>
      <c r="D13161" s="463">
        <v>0</v>
      </c>
    </row>
    <row r="13162" spans="1:4">
      <c r="A13162" s="462">
        <v>108256</v>
      </c>
      <c r="B13162" s="276" t="s">
        <v>13038</v>
      </c>
      <c r="C13162" s="462" t="s">
        <v>27</v>
      </c>
      <c r="D13162" s="463">
        <v>0</v>
      </c>
    </row>
    <row r="13163" spans="1:4">
      <c r="A13163" s="462">
        <v>108257</v>
      </c>
      <c r="B13163" s="276" t="s">
        <v>13039</v>
      </c>
      <c r="C13163" s="462" t="s">
        <v>27</v>
      </c>
      <c r="D13163" s="463">
        <v>0</v>
      </c>
    </row>
    <row r="13164" spans="1:4">
      <c r="A13164" s="462">
        <v>108258</v>
      </c>
      <c r="B13164" s="276" t="s">
        <v>13040</v>
      </c>
      <c r="C13164" s="462" t="s">
        <v>44</v>
      </c>
      <c r="D13164" s="463">
        <v>0</v>
      </c>
    </row>
    <row r="13165" spans="1:4">
      <c r="A13165" s="462">
        <v>108259</v>
      </c>
      <c r="B13165" s="276" t="s">
        <v>13041</v>
      </c>
      <c r="C13165" s="462" t="s">
        <v>27</v>
      </c>
      <c r="D13165" s="463">
        <v>57753592</v>
      </c>
    </row>
    <row r="13166" spans="1:4">
      <c r="A13166" s="462">
        <v>108260</v>
      </c>
      <c r="B13166" s="276" t="s">
        <v>13042</v>
      </c>
      <c r="C13166" s="462" t="s">
        <v>27</v>
      </c>
      <c r="D13166" s="463">
        <v>860511</v>
      </c>
    </row>
    <row r="13167" spans="1:4">
      <c r="A13167" s="462">
        <v>108261</v>
      </c>
      <c r="B13167" s="276" t="s">
        <v>13043</v>
      </c>
      <c r="C13167" s="462" t="s">
        <v>27</v>
      </c>
      <c r="D13167" s="463">
        <v>0</v>
      </c>
    </row>
    <row r="13168" spans="1:4">
      <c r="A13168" s="462">
        <v>108262</v>
      </c>
      <c r="B13168" s="276" t="s">
        <v>13044</v>
      </c>
      <c r="C13168" s="462" t="s">
        <v>30</v>
      </c>
      <c r="D13168" s="463">
        <v>0</v>
      </c>
    </row>
    <row r="13169" spans="1:4">
      <c r="A13169" s="462">
        <v>108263</v>
      </c>
      <c r="B13169" s="276" t="s">
        <v>13045</v>
      </c>
      <c r="C13169" s="462" t="s">
        <v>30</v>
      </c>
      <c r="D13169" s="463">
        <v>0</v>
      </c>
    </row>
    <row r="13170" spans="1:4">
      <c r="A13170" s="462">
        <v>108264</v>
      </c>
      <c r="B13170" s="276" t="s">
        <v>13046</v>
      </c>
      <c r="C13170" s="462" t="s">
        <v>30</v>
      </c>
      <c r="D13170" s="463">
        <v>0</v>
      </c>
    </row>
    <row r="13171" spans="1:4">
      <c r="A13171" s="462">
        <v>108265</v>
      </c>
      <c r="B13171" s="276" t="s">
        <v>13047</v>
      </c>
      <c r="C13171" s="462" t="s">
        <v>30</v>
      </c>
      <c r="D13171" s="463">
        <v>0</v>
      </c>
    </row>
    <row r="13172" spans="1:4">
      <c r="A13172" s="462">
        <v>108266</v>
      </c>
      <c r="B13172" s="276" t="s">
        <v>13048</v>
      </c>
      <c r="C13172" s="462" t="s">
        <v>593</v>
      </c>
      <c r="D13172" s="463">
        <v>0</v>
      </c>
    </row>
    <row r="13173" spans="1:4">
      <c r="A13173" s="462">
        <v>108267</v>
      </c>
      <c r="B13173" s="276" t="s">
        <v>13049</v>
      </c>
      <c r="C13173" s="462" t="s">
        <v>27</v>
      </c>
      <c r="D13173" s="463">
        <v>0</v>
      </c>
    </row>
    <row r="13174" spans="1:4">
      <c r="A13174" s="462">
        <v>108268</v>
      </c>
      <c r="B13174" s="276" t="s">
        <v>13050</v>
      </c>
      <c r="C13174" s="462" t="s">
        <v>27</v>
      </c>
      <c r="D13174" s="463">
        <v>0</v>
      </c>
    </row>
    <row r="13175" spans="1:4">
      <c r="A13175" s="462">
        <v>108269</v>
      </c>
      <c r="B13175" s="276" t="s">
        <v>13051</v>
      </c>
      <c r="C13175" s="462" t="s">
        <v>27</v>
      </c>
      <c r="D13175" s="463">
        <v>0</v>
      </c>
    </row>
    <row r="13176" spans="1:4">
      <c r="A13176" s="462">
        <v>108270</v>
      </c>
      <c r="B13176" s="276" t="s">
        <v>13052</v>
      </c>
      <c r="C13176" s="462" t="s">
        <v>27</v>
      </c>
      <c r="D13176" s="463">
        <v>0</v>
      </c>
    </row>
    <row r="13177" spans="1:4">
      <c r="A13177" s="462">
        <v>108271</v>
      </c>
      <c r="B13177" s="276" t="s">
        <v>13053</v>
      </c>
      <c r="C13177" s="462" t="s">
        <v>27</v>
      </c>
      <c r="D13177" s="463">
        <v>0</v>
      </c>
    </row>
    <row r="13178" spans="1:4">
      <c r="A13178" s="462">
        <v>108272</v>
      </c>
      <c r="B13178" s="276" t="s">
        <v>13054</v>
      </c>
      <c r="C13178" s="462" t="s">
        <v>27</v>
      </c>
      <c r="D13178" s="463">
        <v>0</v>
      </c>
    </row>
    <row r="13179" spans="1:4">
      <c r="A13179" s="462">
        <v>108273</v>
      </c>
      <c r="B13179" s="276" t="s">
        <v>13055</v>
      </c>
      <c r="C13179" s="462" t="s">
        <v>27</v>
      </c>
      <c r="D13179" s="463">
        <v>0</v>
      </c>
    </row>
    <row r="13180" spans="1:4">
      <c r="A13180" s="462">
        <v>108274</v>
      </c>
      <c r="B13180" s="276" t="s">
        <v>13056</v>
      </c>
      <c r="C13180" s="462" t="s">
        <v>27</v>
      </c>
      <c r="D13180" s="463">
        <v>0</v>
      </c>
    </row>
    <row r="13181" spans="1:4">
      <c r="A13181" s="462">
        <v>108275</v>
      </c>
      <c r="B13181" s="276" t="s">
        <v>13057</v>
      </c>
      <c r="C13181" s="462" t="s">
        <v>27</v>
      </c>
      <c r="D13181" s="463">
        <v>0</v>
      </c>
    </row>
    <row r="13182" spans="1:4">
      <c r="A13182" s="462">
        <v>108276</v>
      </c>
      <c r="B13182" s="276" t="s">
        <v>13058</v>
      </c>
      <c r="C13182" s="462" t="s">
        <v>27</v>
      </c>
      <c r="D13182" s="463">
        <v>0</v>
      </c>
    </row>
    <row r="13183" spans="1:4">
      <c r="A13183" s="462">
        <v>108277</v>
      </c>
      <c r="B13183" s="276" t="s">
        <v>13059</v>
      </c>
      <c r="C13183" s="462" t="s">
        <v>27</v>
      </c>
      <c r="D13183" s="463">
        <v>0</v>
      </c>
    </row>
    <row r="13184" spans="1:4">
      <c r="A13184" s="462">
        <v>108278</v>
      </c>
      <c r="B13184" s="276" t="s">
        <v>13060</v>
      </c>
      <c r="C13184" s="462" t="s">
        <v>27</v>
      </c>
      <c r="D13184" s="463">
        <v>0</v>
      </c>
    </row>
    <row r="13185" spans="1:4">
      <c r="A13185" s="462">
        <v>108279</v>
      </c>
      <c r="B13185" s="276" t="s">
        <v>13061</v>
      </c>
      <c r="C13185" s="462" t="s">
        <v>27</v>
      </c>
      <c r="D13185" s="463">
        <v>0</v>
      </c>
    </row>
    <row r="13186" spans="1:4">
      <c r="A13186" s="462">
        <v>108280</v>
      </c>
      <c r="B13186" s="276" t="s">
        <v>13062</v>
      </c>
      <c r="C13186" s="462" t="s">
        <v>27</v>
      </c>
      <c r="D13186" s="463">
        <v>0</v>
      </c>
    </row>
    <row r="13187" spans="1:4">
      <c r="A13187" s="462">
        <v>108281</v>
      </c>
      <c r="B13187" s="276" t="s">
        <v>13063</v>
      </c>
      <c r="C13187" s="462" t="s">
        <v>30</v>
      </c>
      <c r="D13187" s="463">
        <v>6717</v>
      </c>
    </row>
    <row r="13188" spans="1:4">
      <c r="A13188" s="462">
        <v>108282</v>
      </c>
      <c r="B13188" s="276" t="s">
        <v>13064</v>
      </c>
      <c r="C13188" s="462" t="s">
        <v>27</v>
      </c>
      <c r="D13188" s="463">
        <v>0</v>
      </c>
    </row>
    <row r="13189" spans="1:4">
      <c r="A13189" s="462">
        <v>108283</v>
      </c>
      <c r="B13189" s="276" t="s">
        <v>13065</v>
      </c>
      <c r="C13189" s="462" t="s">
        <v>27</v>
      </c>
      <c r="D13189" s="463">
        <v>3342</v>
      </c>
    </row>
    <row r="13190" spans="1:4">
      <c r="A13190" s="462">
        <v>108284</v>
      </c>
      <c r="B13190" s="276" t="s">
        <v>13066</v>
      </c>
      <c r="C13190" s="462" t="s">
        <v>27</v>
      </c>
      <c r="D13190" s="463">
        <v>746</v>
      </c>
    </row>
    <row r="13191" spans="1:4">
      <c r="A13191" s="462">
        <v>108285</v>
      </c>
      <c r="B13191" s="276" t="s">
        <v>13067</v>
      </c>
      <c r="C13191" s="462" t="s">
        <v>27</v>
      </c>
      <c r="D13191" s="463">
        <v>0</v>
      </c>
    </row>
    <row r="13192" spans="1:4">
      <c r="A13192" s="462">
        <v>108286</v>
      </c>
      <c r="B13192" s="276" t="s">
        <v>13068</v>
      </c>
      <c r="C13192" s="462" t="s">
        <v>476</v>
      </c>
      <c r="D13192" s="463">
        <v>31200</v>
      </c>
    </row>
    <row r="13193" spans="1:4">
      <c r="A13193" s="462">
        <v>108287</v>
      </c>
      <c r="B13193" s="276" t="s">
        <v>13069</v>
      </c>
      <c r="C13193" s="462" t="s">
        <v>13070</v>
      </c>
      <c r="D13193" s="463">
        <v>6499.99</v>
      </c>
    </row>
    <row r="13194" spans="1:4">
      <c r="A13194" s="462">
        <v>108288</v>
      </c>
      <c r="B13194" s="276" t="s">
        <v>13071</v>
      </c>
      <c r="C13194" s="462" t="s">
        <v>27</v>
      </c>
      <c r="D13194" s="463">
        <v>0</v>
      </c>
    </row>
    <row r="13195" spans="1:4">
      <c r="A13195" s="462">
        <v>108289</v>
      </c>
      <c r="B13195" s="276" t="s">
        <v>13072</v>
      </c>
      <c r="C13195" s="462" t="s">
        <v>30</v>
      </c>
      <c r="D13195" s="463">
        <v>6654.06</v>
      </c>
    </row>
    <row r="13196" spans="1:4">
      <c r="A13196" s="462">
        <v>108290</v>
      </c>
      <c r="B13196" s="276" t="s">
        <v>13073</v>
      </c>
      <c r="C13196" s="462" t="s">
        <v>27</v>
      </c>
      <c r="D13196" s="463">
        <v>10540</v>
      </c>
    </row>
    <row r="13197" spans="1:4">
      <c r="A13197" s="462">
        <v>108291</v>
      </c>
      <c r="B13197" s="276" t="s">
        <v>13074</v>
      </c>
      <c r="C13197" s="462" t="s">
        <v>27</v>
      </c>
      <c r="D13197" s="463">
        <v>0</v>
      </c>
    </row>
    <row r="13198" spans="1:4">
      <c r="A13198" s="462">
        <v>108292</v>
      </c>
      <c r="B13198" s="276" t="s">
        <v>13075</v>
      </c>
      <c r="C13198" s="462" t="s">
        <v>27</v>
      </c>
      <c r="D13198" s="463">
        <v>50670</v>
      </c>
    </row>
    <row r="13199" spans="1:4">
      <c r="A13199" s="462">
        <v>108293</v>
      </c>
      <c r="B13199" s="276" t="s">
        <v>13076</v>
      </c>
      <c r="C13199" s="462" t="s">
        <v>27</v>
      </c>
      <c r="D13199" s="463">
        <v>0</v>
      </c>
    </row>
    <row r="13200" spans="1:4">
      <c r="A13200" s="462">
        <v>108294</v>
      </c>
      <c r="B13200" s="276" t="s">
        <v>13077</v>
      </c>
      <c r="C13200" s="462" t="s">
        <v>27</v>
      </c>
      <c r="D13200" s="463">
        <v>0</v>
      </c>
    </row>
    <row r="13201" spans="1:4">
      <c r="A13201" s="462">
        <v>108295</v>
      </c>
      <c r="B13201" s="276" t="s">
        <v>13078</v>
      </c>
      <c r="C13201" s="462" t="s">
        <v>27</v>
      </c>
      <c r="D13201" s="463">
        <v>0</v>
      </c>
    </row>
    <row r="13202" spans="1:4">
      <c r="A13202" s="462">
        <v>108296</v>
      </c>
      <c r="B13202" s="276" t="s">
        <v>13079</v>
      </c>
      <c r="C13202" s="462" t="s">
        <v>27</v>
      </c>
      <c r="D13202" s="463">
        <v>0</v>
      </c>
    </row>
    <row r="13203" spans="1:4">
      <c r="A13203" s="462">
        <v>108297</v>
      </c>
      <c r="B13203" s="276" t="s">
        <v>13080</v>
      </c>
      <c r="C13203" s="462" t="s">
        <v>27</v>
      </c>
      <c r="D13203" s="463">
        <v>0</v>
      </c>
    </row>
    <row r="13204" spans="1:4">
      <c r="A13204" s="462">
        <v>108298</v>
      </c>
      <c r="B13204" s="276" t="s">
        <v>13081</v>
      </c>
      <c r="C13204" s="462" t="s">
        <v>27</v>
      </c>
      <c r="D13204" s="463">
        <v>0</v>
      </c>
    </row>
    <row r="13205" spans="1:4">
      <c r="A13205" s="462">
        <v>108299</v>
      </c>
      <c r="B13205" s="276" t="s">
        <v>13082</v>
      </c>
      <c r="C13205" s="462" t="s">
        <v>27</v>
      </c>
      <c r="D13205" s="463">
        <v>780</v>
      </c>
    </row>
    <row r="13206" spans="1:4">
      <c r="A13206" s="462">
        <v>108300</v>
      </c>
      <c r="B13206" s="276" t="s">
        <v>13083</v>
      </c>
      <c r="C13206" s="462" t="s">
        <v>27</v>
      </c>
      <c r="D13206" s="463">
        <v>0</v>
      </c>
    </row>
    <row r="13207" spans="1:4">
      <c r="A13207" s="462">
        <v>108301</v>
      </c>
      <c r="B13207" s="276" t="s">
        <v>13084</v>
      </c>
      <c r="C13207" s="462" t="s">
        <v>27</v>
      </c>
      <c r="D13207" s="463">
        <v>0</v>
      </c>
    </row>
    <row r="13208" spans="1:4">
      <c r="A13208" s="462">
        <v>108302</v>
      </c>
      <c r="B13208" s="276" t="s">
        <v>13085</v>
      </c>
      <c r="C13208" s="462" t="s">
        <v>27</v>
      </c>
      <c r="D13208" s="463">
        <v>0</v>
      </c>
    </row>
    <row r="13209" spans="1:4">
      <c r="A13209" s="462">
        <v>108303</v>
      </c>
      <c r="B13209" s="276" t="s">
        <v>13086</v>
      </c>
      <c r="C13209" s="462" t="s">
        <v>27</v>
      </c>
      <c r="D13209" s="463">
        <v>0</v>
      </c>
    </row>
    <row r="13210" spans="1:4">
      <c r="A13210" s="462">
        <v>108304</v>
      </c>
      <c r="B13210" s="276" t="s">
        <v>13087</v>
      </c>
      <c r="C13210" s="462" t="s">
        <v>27</v>
      </c>
      <c r="D13210" s="463">
        <v>0</v>
      </c>
    </row>
    <row r="13211" spans="1:4">
      <c r="A13211" s="462">
        <v>108305</v>
      </c>
      <c r="B13211" s="276" t="s">
        <v>13088</v>
      </c>
      <c r="C13211" s="462" t="s">
        <v>27</v>
      </c>
      <c r="D13211" s="463">
        <v>0</v>
      </c>
    </row>
    <row r="13212" spans="1:4">
      <c r="A13212" s="462">
        <v>108306</v>
      </c>
      <c r="B13212" s="276" t="s">
        <v>13089</v>
      </c>
      <c r="C13212" s="462" t="s">
        <v>30</v>
      </c>
      <c r="D13212" s="463">
        <v>0</v>
      </c>
    </row>
    <row r="13213" spans="1:4">
      <c r="A13213" s="462">
        <v>108307</v>
      </c>
      <c r="B13213" s="276" t="s">
        <v>13090</v>
      </c>
      <c r="C13213" s="462" t="s">
        <v>44</v>
      </c>
      <c r="D13213" s="463">
        <v>0</v>
      </c>
    </row>
    <row r="13214" spans="1:4">
      <c r="A13214" s="462">
        <v>108308</v>
      </c>
      <c r="B13214" s="276" t="s">
        <v>13091</v>
      </c>
      <c r="C13214" s="462" t="s">
        <v>27</v>
      </c>
      <c r="D13214" s="463">
        <v>0</v>
      </c>
    </row>
    <row r="13215" spans="1:4">
      <c r="A13215" s="462">
        <v>108309</v>
      </c>
      <c r="B13215" s="276" t="s">
        <v>13092</v>
      </c>
      <c r="C13215" s="462" t="s">
        <v>27</v>
      </c>
      <c r="D13215" s="463">
        <v>0</v>
      </c>
    </row>
    <row r="13216" spans="1:4">
      <c r="A13216" s="462">
        <v>108310</v>
      </c>
      <c r="B13216" s="276" t="s">
        <v>13093</v>
      </c>
      <c r="C13216" s="462" t="s">
        <v>27</v>
      </c>
      <c r="D13216" s="463">
        <v>0</v>
      </c>
    </row>
    <row r="13217" spans="1:4">
      <c r="A13217" s="462">
        <v>108311</v>
      </c>
      <c r="B13217" s="276" t="s">
        <v>13094</v>
      </c>
      <c r="C13217" s="462" t="s">
        <v>27</v>
      </c>
      <c r="D13217" s="463">
        <v>0</v>
      </c>
    </row>
    <row r="13218" spans="1:4">
      <c r="A13218" s="462">
        <v>108312</v>
      </c>
      <c r="B13218" s="276" t="s">
        <v>13095</v>
      </c>
      <c r="C13218" s="462" t="s">
        <v>27</v>
      </c>
      <c r="D13218" s="463">
        <v>0</v>
      </c>
    </row>
    <row r="13219" spans="1:4">
      <c r="A13219" s="462">
        <v>108313</v>
      </c>
      <c r="B13219" s="276" t="s">
        <v>13096</v>
      </c>
      <c r="C13219" s="462" t="s">
        <v>27</v>
      </c>
      <c r="D13219" s="463">
        <v>0</v>
      </c>
    </row>
    <row r="13220" spans="1:4">
      <c r="A13220" s="462">
        <v>108314</v>
      </c>
      <c r="B13220" s="276" t="s">
        <v>13097</v>
      </c>
      <c r="C13220" s="462" t="s">
        <v>27</v>
      </c>
      <c r="D13220" s="463">
        <v>0</v>
      </c>
    </row>
    <row r="13221" spans="1:4">
      <c r="A13221" s="462">
        <v>108315</v>
      </c>
      <c r="B13221" s="276" t="s">
        <v>13098</v>
      </c>
      <c r="C13221" s="462" t="s">
        <v>27</v>
      </c>
      <c r="D13221" s="463">
        <v>0</v>
      </c>
    </row>
    <row r="13222" spans="1:4">
      <c r="A13222" s="462">
        <v>108316</v>
      </c>
      <c r="B13222" s="276" t="s">
        <v>13099</v>
      </c>
      <c r="C13222" s="462" t="s">
        <v>27</v>
      </c>
      <c r="D13222" s="463">
        <v>0</v>
      </c>
    </row>
    <row r="13223" spans="1:4">
      <c r="A13223" s="462">
        <v>108317</v>
      </c>
      <c r="B13223" s="276" t="s">
        <v>13100</v>
      </c>
      <c r="C13223" s="462" t="s">
        <v>27</v>
      </c>
      <c r="D13223" s="463">
        <v>0</v>
      </c>
    </row>
    <row r="13224" spans="1:4">
      <c r="A13224" s="462">
        <v>108318</v>
      </c>
      <c r="B13224" s="276" t="s">
        <v>13101</v>
      </c>
      <c r="C13224" s="462" t="s">
        <v>27</v>
      </c>
      <c r="D13224" s="463">
        <v>0</v>
      </c>
    </row>
    <row r="13225" spans="1:4">
      <c r="A13225" s="462">
        <v>108319</v>
      </c>
      <c r="B13225" s="276" t="s">
        <v>13102</v>
      </c>
      <c r="C13225" s="462" t="s">
        <v>30</v>
      </c>
      <c r="D13225" s="463">
        <v>10508</v>
      </c>
    </row>
    <row r="13226" spans="1:4">
      <c r="A13226" s="462">
        <v>108320</v>
      </c>
      <c r="B13226" s="276" t="s">
        <v>13103</v>
      </c>
      <c r="C13226" s="462" t="s">
        <v>27</v>
      </c>
      <c r="D13226" s="463">
        <v>1078</v>
      </c>
    </row>
    <row r="13227" spans="1:4">
      <c r="A13227" s="462">
        <v>108321</v>
      </c>
      <c r="B13227" s="276" t="s">
        <v>13104</v>
      </c>
      <c r="C13227" s="462" t="s">
        <v>27</v>
      </c>
      <c r="D13227" s="463">
        <v>1344</v>
      </c>
    </row>
    <row r="13228" spans="1:4">
      <c r="A13228" s="462">
        <v>108322</v>
      </c>
      <c r="B13228" s="276" t="s">
        <v>13105</v>
      </c>
      <c r="C13228" s="462" t="s">
        <v>27</v>
      </c>
      <c r="D13228" s="463">
        <v>2972</v>
      </c>
    </row>
    <row r="13229" spans="1:4">
      <c r="A13229" s="462">
        <v>108323</v>
      </c>
      <c r="B13229" s="276" t="s">
        <v>13106</v>
      </c>
      <c r="C13229" s="462" t="s">
        <v>27</v>
      </c>
      <c r="D13229" s="463">
        <v>0</v>
      </c>
    </row>
    <row r="13230" spans="1:4">
      <c r="A13230" s="462">
        <v>108324</v>
      </c>
      <c r="B13230" s="276" t="s">
        <v>13107</v>
      </c>
      <c r="C13230" s="462" t="s">
        <v>27</v>
      </c>
      <c r="D13230" s="463">
        <v>0</v>
      </c>
    </row>
    <row r="13231" spans="1:4">
      <c r="A13231" s="462">
        <v>108325</v>
      </c>
      <c r="B13231" s="276" t="s">
        <v>13108</v>
      </c>
      <c r="C13231" s="462" t="s">
        <v>30</v>
      </c>
      <c r="D13231" s="463">
        <v>14950.01</v>
      </c>
    </row>
    <row r="13232" spans="1:4">
      <c r="A13232" s="462">
        <v>108326</v>
      </c>
      <c r="B13232" s="276" t="s">
        <v>13109</v>
      </c>
      <c r="C13232" s="462" t="s">
        <v>27</v>
      </c>
      <c r="D13232" s="463">
        <v>2154</v>
      </c>
    </row>
    <row r="13233" spans="1:4">
      <c r="A13233" s="462">
        <v>108327</v>
      </c>
      <c r="B13233" s="276" t="s">
        <v>13110</v>
      </c>
      <c r="C13233" s="462" t="s">
        <v>27</v>
      </c>
      <c r="D13233" s="463">
        <v>1522.69</v>
      </c>
    </row>
    <row r="13234" spans="1:4">
      <c r="A13234" s="462">
        <v>108328</v>
      </c>
      <c r="B13234" s="276" t="s">
        <v>13111</v>
      </c>
      <c r="C13234" s="462" t="s">
        <v>27</v>
      </c>
      <c r="D13234" s="463">
        <v>1755</v>
      </c>
    </row>
    <row r="13235" spans="1:4">
      <c r="A13235" s="462">
        <v>108329</v>
      </c>
      <c r="B13235" s="276" t="s">
        <v>13112</v>
      </c>
      <c r="C13235" s="462" t="s">
        <v>30</v>
      </c>
      <c r="D13235" s="463">
        <v>2249</v>
      </c>
    </row>
    <row r="13236" spans="1:4">
      <c r="A13236" s="462">
        <v>108330</v>
      </c>
      <c r="B13236" s="276" t="s">
        <v>13113</v>
      </c>
      <c r="C13236" s="462" t="s">
        <v>27</v>
      </c>
      <c r="D13236" s="463">
        <v>650</v>
      </c>
    </row>
    <row r="13237" spans="1:4">
      <c r="A13237" s="462">
        <v>108331</v>
      </c>
      <c r="B13237" s="276" t="s">
        <v>13114</v>
      </c>
      <c r="C13237" s="462" t="s">
        <v>30</v>
      </c>
      <c r="D13237" s="463">
        <v>19499.990000000002</v>
      </c>
    </row>
    <row r="13238" spans="1:4">
      <c r="A13238" s="462">
        <v>108332</v>
      </c>
      <c r="B13238" s="276" t="s">
        <v>13115</v>
      </c>
      <c r="C13238" s="462" t="s">
        <v>27</v>
      </c>
      <c r="D13238" s="463">
        <v>1105</v>
      </c>
    </row>
    <row r="13239" spans="1:4">
      <c r="A13239" s="462">
        <v>108333</v>
      </c>
      <c r="B13239" s="276" t="s">
        <v>13116</v>
      </c>
      <c r="C13239" s="462" t="s">
        <v>27</v>
      </c>
      <c r="D13239" s="463">
        <v>1751</v>
      </c>
    </row>
    <row r="13240" spans="1:4">
      <c r="A13240" s="462">
        <v>108334</v>
      </c>
      <c r="B13240" s="276" t="s">
        <v>13117</v>
      </c>
      <c r="C13240" s="462" t="s">
        <v>30</v>
      </c>
      <c r="D13240" s="463">
        <v>2566</v>
      </c>
    </row>
    <row r="13241" spans="1:4">
      <c r="A13241" s="462">
        <v>108335</v>
      </c>
      <c r="B13241" s="276" t="s">
        <v>13118</v>
      </c>
      <c r="C13241" s="462" t="s">
        <v>27</v>
      </c>
      <c r="D13241" s="463">
        <v>2284</v>
      </c>
    </row>
    <row r="13242" spans="1:4">
      <c r="A13242" s="462">
        <v>108336</v>
      </c>
      <c r="B13242" s="276" t="s">
        <v>13119</v>
      </c>
      <c r="C13242" s="462" t="s">
        <v>30</v>
      </c>
      <c r="D13242" s="463">
        <v>22750</v>
      </c>
    </row>
    <row r="13243" spans="1:4">
      <c r="A13243" s="462">
        <v>108337</v>
      </c>
      <c r="B13243" s="276" t="s">
        <v>13120</v>
      </c>
      <c r="C13243" s="462" t="s">
        <v>27</v>
      </c>
      <c r="D13243" s="463">
        <v>4550</v>
      </c>
    </row>
    <row r="13244" spans="1:4">
      <c r="A13244" s="462">
        <v>108338</v>
      </c>
      <c r="B13244" s="276" t="s">
        <v>13121</v>
      </c>
      <c r="C13244" s="462" t="s">
        <v>27</v>
      </c>
      <c r="D13244" s="463">
        <v>1751</v>
      </c>
    </row>
    <row r="13245" spans="1:4">
      <c r="A13245" s="462">
        <v>108339</v>
      </c>
      <c r="B13245" s="276" t="s">
        <v>13122</v>
      </c>
      <c r="C13245" s="462" t="s">
        <v>27</v>
      </c>
      <c r="D13245" s="463">
        <v>6290.99</v>
      </c>
    </row>
    <row r="13246" spans="1:4">
      <c r="A13246" s="462">
        <v>108340</v>
      </c>
      <c r="B13246" s="276" t="s">
        <v>13123</v>
      </c>
      <c r="C13246" s="462" t="s">
        <v>30</v>
      </c>
      <c r="D13246" s="463">
        <v>3701.99</v>
      </c>
    </row>
    <row r="13247" spans="1:4">
      <c r="A13247" s="462">
        <v>108341</v>
      </c>
      <c r="B13247" s="276" t="s">
        <v>13124</v>
      </c>
      <c r="C13247" s="462" t="s">
        <v>27</v>
      </c>
      <c r="D13247" s="463">
        <v>780</v>
      </c>
    </row>
    <row r="13248" spans="1:4">
      <c r="A13248" s="462">
        <v>108342</v>
      </c>
      <c r="B13248" s="276" t="s">
        <v>13125</v>
      </c>
      <c r="C13248" s="462" t="s">
        <v>44</v>
      </c>
      <c r="D13248" s="463">
        <v>0</v>
      </c>
    </row>
    <row r="13249" spans="1:4">
      <c r="A13249" s="462">
        <v>108343</v>
      </c>
      <c r="B13249" s="276" t="s">
        <v>13126</v>
      </c>
      <c r="C13249" s="462" t="s">
        <v>30</v>
      </c>
      <c r="D13249" s="463">
        <v>0</v>
      </c>
    </row>
    <row r="13250" spans="1:4">
      <c r="A13250" s="462">
        <v>108344</v>
      </c>
      <c r="B13250" s="276" t="s">
        <v>13127</v>
      </c>
      <c r="C13250" s="462" t="s">
        <v>27</v>
      </c>
      <c r="D13250" s="463">
        <v>0</v>
      </c>
    </row>
    <row r="13251" spans="1:4">
      <c r="A13251" s="462">
        <v>108345</v>
      </c>
      <c r="B13251" s="276" t="s">
        <v>13128</v>
      </c>
      <c r="C13251" s="462" t="s">
        <v>27</v>
      </c>
      <c r="D13251" s="463">
        <v>0</v>
      </c>
    </row>
    <row r="13252" spans="1:4">
      <c r="A13252" s="462">
        <v>108346</v>
      </c>
      <c r="B13252" s="276" t="s">
        <v>13129</v>
      </c>
      <c r="C13252" s="462" t="s">
        <v>27</v>
      </c>
      <c r="D13252" s="463">
        <v>0</v>
      </c>
    </row>
    <row r="13253" spans="1:4">
      <c r="A13253" s="462">
        <v>108347</v>
      </c>
      <c r="B13253" s="276" t="s">
        <v>13130</v>
      </c>
      <c r="C13253" s="462" t="s">
        <v>27</v>
      </c>
      <c r="D13253" s="463">
        <v>0</v>
      </c>
    </row>
    <row r="13254" spans="1:4">
      <c r="A13254" s="462">
        <v>108348</v>
      </c>
      <c r="B13254" s="276" t="s">
        <v>13131</v>
      </c>
      <c r="C13254" s="462" t="s">
        <v>27</v>
      </c>
      <c r="D13254" s="463">
        <v>0</v>
      </c>
    </row>
    <row r="13255" spans="1:4">
      <c r="A13255" s="462">
        <v>108349</v>
      </c>
      <c r="B13255" s="276" t="s">
        <v>13132</v>
      </c>
      <c r="C13255" s="462" t="s">
        <v>27</v>
      </c>
      <c r="D13255" s="463">
        <v>0</v>
      </c>
    </row>
    <row r="13256" spans="1:4">
      <c r="A13256" s="462">
        <v>108350</v>
      </c>
      <c r="B13256" s="276" t="s">
        <v>13133</v>
      </c>
      <c r="C13256" s="462" t="s">
        <v>27</v>
      </c>
      <c r="D13256" s="463">
        <v>0</v>
      </c>
    </row>
    <row r="13257" spans="1:4">
      <c r="A13257" s="462">
        <v>108351</v>
      </c>
      <c r="B13257" s="276" t="s">
        <v>13134</v>
      </c>
      <c r="C13257" s="462" t="s">
        <v>27</v>
      </c>
      <c r="D13257" s="463">
        <v>0</v>
      </c>
    </row>
    <row r="13258" spans="1:4">
      <c r="A13258" s="462">
        <v>108352</v>
      </c>
      <c r="B13258" s="276" t="s">
        <v>13135</v>
      </c>
      <c r="C13258" s="462" t="s">
        <v>30</v>
      </c>
      <c r="D13258" s="463">
        <v>0</v>
      </c>
    </row>
    <row r="13259" spans="1:4">
      <c r="A13259" s="462">
        <v>108353</v>
      </c>
      <c r="B13259" s="276" t="s">
        <v>13136</v>
      </c>
      <c r="C13259" s="462" t="s">
        <v>253</v>
      </c>
      <c r="D13259" s="463">
        <v>0</v>
      </c>
    </row>
    <row r="13260" spans="1:4">
      <c r="A13260" s="462">
        <v>108354</v>
      </c>
      <c r="B13260" s="276" t="s">
        <v>13137</v>
      </c>
      <c r="C13260" s="462" t="s">
        <v>27</v>
      </c>
      <c r="D13260" s="463">
        <v>0</v>
      </c>
    </row>
    <row r="13261" spans="1:4">
      <c r="A13261" s="462">
        <v>108355</v>
      </c>
      <c r="B13261" s="276" t="s">
        <v>13138</v>
      </c>
      <c r="C13261" s="462" t="s">
        <v>27</v>
      </c>
      <c r="D13261" s="463">
        <v>0</v>
      </c>
    </row>
    <row r="13262" spans="1:4">
      <c r="A13262" s="462">
        <v>108356</v>
      </c>
      <c r="B13262" s="276" t="s">
        <v>13139</v>
      </c>
      <c r="C13262" s="462" t="s">
        <v>27</v>
      </c>
      <c r="D13262" s="463">
        <v>0</v>
      </c>
    </row>
    <row r="13263" spans="1:4">
      <c r="A13263" s="462">
        <v>108357</v>
      </c>
      <c r="B13263" s="276" t="s">
        <v>13140</v>
      </c>
      <c r="C13263" s="462" t="s">
        <v>253</v>
      </c>
      <c r="D13263" s="463">
        <v>0</v>
      </c>
    </row>
    <row r="13264" spans="1:4">
      <c r="A13264" s="462">
        <v>108358</v>
      </c>
      <c r="B13264" s="276" t="s">
        <v>13141</v>
      </c>
      <c r="C13264" s="462" t="s">
        <v>27</v>
      </c>
      <c r="D13264" s="463">
        <v>0</v>
      </c>
    </row>
    <row r="13265" spans="1:4">
      <c r="A13265" s="462">
        <v>108359</v>
      </c>
      <c r="B13265" s="276" t="s">
        <v>13142</v>
      </c>
      <c r="C13265" s="462" t="s">
        <v>27</v>
      </c>
      <c r="D13265" s="463">
        <v>0</v>
      </c>
    </row>
    <row r="13266" spans="1:4">
      <c r="A13266" s="462">
        <v>108360</v>
      </c>
      <c r="B13266" s="276" t="s">
        <v>13143</v>
      </c>
      <c r="C13266" s="462" t="s">
        <v>27</v>
      </c>
      <c r="D13266" s="463">
        <v>0</v>
      </c>
    </row>
    <row r="13267" spans="1:4">
      <c r="A13267" s="462">
        <v>108361</v>
      </c>
      <c r="B13267" s="276" t="s">
        <v>13144</v>
      </c>
      <c r="C13267" s="462" t="s">
        <v>27</v>
      </c>
      <c r="D13267" s="463">
        <v>0</v>
      </c>
    </row>
    <row r="13268" spans="1:4">
      <c r="A13268" s="462">
        <v>108362</v>
      </c>
      <c r="B13268" s="276" t="s">
        <v>13145</v>
      </c>
      <c r="C13268" s="462" t="s">
        <v>44</v>
      </c>
      <c r="D13268" s="463">
        <v>0</v>
      </c>
    </row>
    <row r="13269" spans="1:4">
      <c r="A13269" s="462">
        <v>108363</v>
      </c>
      <c r="B13269" s="276" t="s">
        <v>13146</v>
      </c>
      <c r="C13269" s="462" t="s">
        <v>27</v>
      </c>
      <c r="D13269" s="463">
        <v>0</v>
      </c>
    </row>
    <row r="13270" spans="1:4">
      <c r="A13270" s="462">
        <v>108364</v>
      </c>
      <c r="B13270" s="276" t="s">
        <v>13147</v>
      </c>
      <c r="C13270" s="462" t="s">
        <v>27</v>
      </c>
      <c r="D13270" s="463">
        <v>0</v>
      </c>
    </row>
    <row r="13271" spans="1:4">
      <c r="A13271" s="462">
        <v>108365</v>
      </c>
      <c r="B13271" s="276" t="s">
        <v>13148</v>
      </c>
      <c r="C13271" s="462" t="s">
        <v>253</v>
      </c>
      <c r="D13271" s="463">
        <v>0</v>
      </c>
    </row>
    <row r="13272" spans="1:4">
      <c r="A13272" s="462">
        <v>108366</v>
      </c>
      <c r="B13272" s="276" t="s">
        <v>13149</v>
      </c>
      <c r="C13272" s="462" t="s">
        <v>27</v>
      </c>
      <c r="D13272" s="463">
        <v>0</v>
      </c>
    </row>
    <row r="13273" spans="1:4">
      <c r="A13273" s="462">
        <v>108367</v>
      </c>
      <c r="B13273" s="276" t="s">
        <v>13150</v>
      </c>
      <c r="C13273" s="462" t="s">
        <v>27</v>
      </c>
      <c r="D13273" s="463">
        <v>0</v>
      </c>
    </row>
    <row r="13274" spans="1:4">
      <c r="A13274" s="462">
        <v>108368</v>
      </c>
      <c r="B13274" s="276" t="s">
        <v>13151</v>
      </c>
      <c r="C13274" s="462" t="s">
        <v>27</v>
      </c>
      <c r="D13274" s="463">
        <v>0</v>
      </c>
    </row>
    <row r="13275" spans="1:4">
      <c r="A13275" s="462">
        <v>108369</v>
      </c>
      <c r="B13275" s="276" t="s">
        <v>13152</v>
      </c>
      <c r="C13275" s="462" t="s">
        <v>27</v>
      </c>
      <c r="D13275" s="463">
        <v>0</v>
      </c>
    </row>
    <row r="13276" spans="1:4">
      <c r="A13276" s="462">
        <v>108370</v>
      </c>
      <c r="B13276" s="276" t="s">
        <v>13153</v>
      </c>
      <c r="C13276" s="462" t="s">
        <v>27</v>
      </c>
      <c r="D13276" s="463">
        <v>0</v>
      </c>
    </row>
    <row r="13277" spans="1:4">
      <c r="A13277" s="462">
        <v>108371</v>
      </c>
      <c r="B13277" s="276" t="s">
        <v>13154</v>
      </c>
      <c r="C13277" s="462" t="s">
        <v>27</v>
      </c>
      <c r="D13277" s="463">
        <v>0</v>
      </c>
    </row>
    <row r="13278" spans="1:4">
      <c r="A13278" s="462">
        <v>108372</v>
      </c>
      <c r="B13278" s="276" t="s">
        <v>13155</v>
      </c>
      <c r="C13278" s="462" t="s">
        <v>27</v>
      </c>
      <c r="D13278" s="463">
        <v>71826</v>
      </c>
    </row>
    <row r="13279" spans="1:4">
      <c r="A13279" s="462">
        <v>108373</v>
      </c>
      <c r="B13279" s="276" t="s">
        <v>13156</v>
      </c>
      <c r="C13279" s="462" t="s">
        <v>27</v>
      </c>
      <c r="D13279" s="463">
        <v>0</v>
      </c>
    </row>
    <row r="13280" spans="1:4">
      <c r="A13280" s="462">
        <v>108374</v>
      </c>
      <c r="B13280" s="276" t="s">
        <v>13157</v>
      </c>
      <c r="C13280" s="462" t="s">
        <v>27</v>
      </c>
      <c r="D13280" s="463">
        <v>0</v>
      </c>
    </row>
    <row r="13281" spans="1:4">
      <c r="A13281" s="462">
        <v>108375</v>
      </c>
      <c r="B13281" s="276" t="s">
        <v>13158</v>
      </c>
      <c r="C13281" s="462" t="s">
        <v>27</v>
      </c>
      <c r="D13281" s="463">
        <v>0</v>
      </c>
    </row>
    <row r="13282" spans="1:4">
      <c r="A13282" s="462">
        <v>108376</v>
      </c>
      <c r="B13282" s="276" t="s">
        <v>13159</v>
      </c>
      <c r="C13282" s="462" t="s">
        <v>27</v>
      </c>
      <c r="D13282" s="463">
        <v>0</v>
      </c>
    </row>
    <row r="13283" spans="1:4">
      <c r="A13283" s="462">
        <v>108377</v>
      </c>
      <c r="B13283" s="276" t="s">
        <v>13160</v>
      </c>
      <c r="C13283" s="462" t="s">
        <v>27</v>
      </c>
      <c r="D13283" s="463">
        <v>45220</v>
      </c>
    </row>
    <row r="13284" spans="1:4">
      <c r="A13284" s="462">
        <v>108378</v>
      </c>
      <c r="B13284" s="276" t="s">
        <v>13161</v>
      </c>
      <c r="C13284" s="462" t="s">
        <v>27</v>
      </c>
      <c r="D13284" s="463">
        <v>0</v>
      </c>
    </row>
    <row r="13285" spans="1:4">
      <c r="A13285" s="462">
        <v>108379</v>
      </c>
      <c r="B13285" s="276" t="s">
        <v>13162</v>
      </c>
      <c r="C13285" s="462" t="s">
        <v>27</v>
      </c>
      <c r="D13285" s="463">
        <v>0</v>
      </c>
    </row>
    <row r="13286" spans="1:4">
      <c r="A13286" s="462">
        <v>108380</v>
      </c>
      <c r="B13286" s="276" t="s">
        <v>13163</v>
      </c>
      <c r="C13286" s="462" t="s">
        <v>27</v>
      </c>
      <c r="D13286" s="463">
        <v>0</v>
      </c>
    </row>
    <row r="13287" spans="1:4">
      <c r="A13287" s="462">
        <v>108381</v>
      </c>
      <c r="B13287" s="276" t="s">
        <v>13164</v>
      </c>
      <c r="C13287" s="462" t="s">
        <v>27</v>
      </c>
      <c r="D13287" s="463">
        <v>0</v>
      </c>
    </row>
    <row r="13288" spans="1:4">
      <c r="A13288" s="462">
        <v>108382</v>
      </c>
      <c r="B13288" s="276" t="s">
        <v>13165</v>
      </c>
      <c r="C13288" s="462" t="s">
        <v>27</v>
      </c>
      <c r="D13288" s="463">
        <v>0</v>
      </c>
    </row>
    <row r="13289" spans="1:4">
      <c r="A13289" s="462">
        <v>108383</v>
      </c>
      <c r="B13289" s="276" t="s">
        <v>13166</v>
      </c>
      <c r="C13289" s="462" t="s">
        <v>27</v>
      </c>
      <c r="D13289" s="463">
        <v>0</v>
      </c>
    </row>
    <row r="13290" spans="1:4">
      <c r="A13290" s="462">
        <v>108384</v>
      </c>
      <c r="B13290" s="276" t="s">
        <v>13167</v>
      </c>
      <c r="C13290" s="462" t="s">
        <v>27</v>
      </c>
      <c r="D13290" s="463">
        <v>0</v>
      </c>
    </row>
    <row r="13291" spans="1:4">
      <c r="A13291" s="462">
        <v>108385</v>
      </c>
      <c r="B13291" s="276" t="s">
        <v>13168</v>
      </c>
      <c r="C13291" s="462" t="s">
        <v>27</v>
      </c>
      <c r="D13291" s="463">
        <v>0</v>
      </c>
    </row>
    <row r="13292" spans="1:4">
      <c r="A13292" s="462">
        <v>108386</v>
      </c>
      <c r="B13292" s="276" t="s">
        <v>13169</v>
      </c>
      <c r="C13292" s="462" t="s">
        <v>27</v>
      </c>
      <c r="D13292" s="463">
        <v>0</v>
      </c>
    </row>
    <row r="13293" spans="1:4">
      <c r="A13293" s="462">
        <v>108387</v>
      </c>
      <c r="B13293" s="276" t="s">
        <v>13170</v>
      </c>
      <c r="C13293" s="462" t="s">
        <v>27</v>
      </c>
      <c r="D13293" s="463">
        <v>0</v>
      </c>
    </row>
    <row r="13294" spans="1:4">
      <c r="A13294" s="462">
        <v>108388</v>
      </c>
      <c r="B13294" s="276" t="s">
        <v>13171</v>
      </c>
      <c r="C13294" s="462" t="s">
        <v>30</v>
      </c>
      <c r="D13294" s="463">
        <v>0</v>
      </c>
    </row>
    <row r="13295" spans="1:4">
      <c r="A13295" s="462">
        <v>108389</v>
      </c>
      <c r="B13295" s="276" t="s">
        <v>13172</v>
      </c>
      <c r="C13295" s="462" t="s">
        <v>27</v>
      </c>
      <c r="D13295" s="463">
        <v>230104</v>
      </c>
    </row>
    <row r="13296" spans="1:4">
      <c r="A13296" s="462">
        <v>108390</v>
      </c>
      <c r="B13296" s="276" t="s">
        <v>13173</v>
      </c>
      <c r="C13296" s="462" t="s">
        <v>27</v>
      </c>
      <c r="D13296" s="463">
        <v>0</v>
      </c>
    </row>
    <row r="13297" spans="1:4">
      <c r="A13297" s="462">
        <v>108391</v>
      </c>
      <c r="B13297" s="276" t="s">
        <v>13174</v>
      </c>
      <c r="C13297" s="462" t="s">
        <v>27</v>
      </c>
      <c r="D13297" s="463">
        <v>0</v>
      </c>
    </row>
    <row r="13298" spans="1:4">
      <c r="A13298" s="462">
        <v>108392</v>
      </c>
      <c r="B13298" s="276" t="s">
        <v>13175</v>
      </c>
      <c r="C13298" s="462" t="s">
        <v>27</v>
      </c>
      <c r="D13298" s="463">
        <v>0</v>
      </c>
    </row>
    <row r="13299" spans="1:4">
      <c r="A13299" s="462">
        <v>108393</v>
      </c>
      <c r="B13299" s="276" t="s">
        <v>13176</v>
      </c>
      <c r="C13299" s="462" t="s">
        <v>27</v>
      </c>
      <c r="D13299" s="463">
        <v>0</v>
      </c>
    </row>
    <row r="13300" spans="1:4">
      <c r="A13300" s="462">
        <v>108394</v>
      </c>
      <c r="B13300" s="276" t="s">
        <v>13177</v>
      </c>
      <c r="C13300" s="462" t="s">
        <v>44</v>
      </c>
      <c r="D13300" s="463">
        <v>0</v>
      </c>
    </row>
    <row r="13301" spans="1:4">
      <c r="A13301" s="462">
        <v>108395</v>
      </c>
      <c r="B13301" s="276" t="s">
        <v>13178</v>
      </c>
      <c r="C13301" s="462" t="s">
        <v>27</v>
      </c>
      <c r="D13301" s="463">
        <v>0</v>
      </c>
    </row>
    <row r="13302" spans="1:4">
      <c r="A13302" s="462">
        <v>108396</v>
      </c>
      <c r="B13302" s="276" t="s">
        <v>13179</v>
      </c>
      <c r="C13302" s="462" t="s">
        <v>27</v>
      </c>
      <c r="D13302" s="463">
        <v>0</v>
      </c>
    </row>
    <row r="13303" spans="1:4">
      <c r="A13303" s="462">
        <v>108397</v>
      </c>
      <c r="B13303" s="276" t="s">
        <v>13180</v>
      </c>
      <c r="C13303" s="462" t="s">
        <v>27</v>
      </c>
      <c r="D13303" s="463">
        <v>0</v>
      </c>
    </row>
    <row r="13304" spans="1:4">
      <c r="A13304" s="462">
        <v>108398</v>
      </c>
      <c r="B13304" s="276" t="s">
        <v>13181</v>
      </c>
      <c r="C13304" s="462" t="s">
        <v>27</v>
      </c>
      <c r="D13304" s="463">
        <v>0</v>
      </c>
    </row>
    <row r="13305" spans="1:4">
      <c r="A13305" s="462">
        <v>108399</v>
      </c>
      <c r="B13305" s="276" t="s">
        <v>13182</v>
      </c>
      <c r="C13305" s="462" t="s">
        <v>27</v>
      </c>
      <c r="D13305" s="463">
        <v>0</v>
      </c>
    </row>
    <row r="13306" spans="1:4">
      <c r="A13306" s="462">
        <v>108400</v>
      </c>
      <c r="B13306" s="276" t="s">
        <v>13183</v>
      </c>
      <c r="C13306" s="462" t="s">
        <v>27</v>
      </c>
      <c r="D13306" s="463">
        <v>0</v>
      </c>
    </row>
    <row r="13307" spans="1:4">
      <c r="A13307" s="462">
        <v>108401</v>
      </c>
      <c r="B13307" s="276" t="s">
        <v>13184</v>
      </c>
      <c r="C13307" s="462" t="s">
        <v>27</v>
      </c>
      <c r="D13307" s="463">
        <v>0</v>
      </c>
    </row>
    <row r="13308" spans="1:4">
      <c r="A13308" s="462">
        <v>108402</v>
      </c>
      <c r="B13308" s="276" t="s">
        <v>13185</v>
      </c>
      <c r="C13308" s="462" t="s">
        <v>27</v>
      </c>
      <c r="D13308" s="463">
        <v>0</v>
      </c>
    </row>
    <row r="13309" spans="1:4">
      <c r="A13309" s="462">
        <v>108403</v>
      </c>
      <c r="B13309" s="276" t="s">
        <v>13186</v>
      </c>
      <c r="C13309" s="462" t="s">
        <v>27</v>
      </c>
      <c r="D13309" s="463">
        <v>0</v>
      </c>
    </row>
    <row r="13310" spans="1:4">
      <c r="A13310" s="462">
        <v>108404</v>
      </c>
      <c r="B13310" s="276" t="s">
        <v>13187</v>
      </c>
      <c r="C13310" s="462" t="s">
        <v>27</v>
      </c>
      <c r="D13310" s="463">
        <v>0</v>
      </c>
    </row>
    <row r="13311" spans="1:4">
      <c r="A13311" s="462">
        <v>108405</v>
      </c>
      <c r="B13311" s="276" t="s">
        <v>13188</v>
      </c>
      <c r="C13311" s="462" t="s">
        <v>27</v>
      </c>
      <c r="D13311" s="463">
        <v>0</v>
      </c>
    </row>
    <row r="13312" spans="1:4">
      <c r="A13312" s="462">
        <v>108406</v>
      </c>
      <c r="B13312" s="276" t="s">
        <v>13189</v>
      </c>
      <c r="C13312" s="462" t="s">
        <v>30</v>
      </c>
      <c r="D13312" s="463">
        <v>0</v>
      </c>
    </row>
    <row r="13313" spans="1:4">
      <c r="A13313" s="462">
        <v>108407</v>
      </c>
      <c r="B13313" s="276" t="s">
        <v>13190</v>
      </c>
      <c r="C13313" s="462" t="s">
        <v>27</v>
      </c>
      <c r="D13313" s="463">
        <v>0</v>
      </c>
    </row>
    <row r="13314" spans="1:4">
      <c r="A13314" s="462">
        <v>108408</v>
      </c>
      <c r="B13314" s="276" t="s">
        <v>13191</v>
      </c>
      <c r="C13314" s="462" t="s">
        <v>27</v>
      </c>
      <c r="D13314" s="463">
        <v>0</v>
      </c>
    </row>
    <row r="13315" spans="1:4">
      <c r="A13315" s="462">
        <v>108409</v>
      </c>
      <c r="B13315" s="276" t="s">
        <v>13192</v>
      </c>
      <c r="C13315" s="462" t="s">
        <v>27</v>
      </c>
      <c r="D13315" s="463">
        <v>0</v>
      </c>
    </row>
    <row r="13316" spans="1:4">
      <c r="A13316" s="462">
        <v>108410</v>
      </c>
      <c r="B13316" s="276" t="s">
        <v>13193</v>
      </c>
      <c r="C13316" s="462" t="s">
        <v>30</v>
      </c>
      <c r="D13316" s="463">
        <v>0</v>
      </c>
    </row>
    <row r="13317" spans="1:4">
      <c r="A13317" s="462">
        <v>108411</v>
      </c>
      <c r="B13317" s="276" t="s">
        <v>13194</v>
      </c>
      <c r="C13317" s="462" t="s">
        <v>30</v>
      </c>
      <c r="D13317" s="463">
        <v>0</v>
      </c>
    </row>
    <row r="13318" spans="1:4">
      <c r="A13318" s="462">
        <v>108412</v>
      </c>
      <c r="B13318" s="276" t="s">
        <v>13195</v>
      </c>
      <c r="C13318" s="462" t="s">
        <v>27</v>
      </c>
      <c r="D13318" s="463">
        <v>0</v>
      </c>
    </row>
    <row r="13319" spans="1:4">
      <c r="A13319" s="462">
        <v>108413</v>
      </c>
      <c r="B13319" s="276" t="s">
        <v>13196</v>
      </c>
      <c r="C13319" s="462" t="s">
        <v>27</v>
      </c>
      <c r="D13319" s="463">
        <v>0</v>
      </c>
    </row>
    <row r="13320" spans="1:4">
      <c r="A13320" s="462">
        <v>108414</v>
      </c>
      <c r="B13320" s="276" t="s">
        <v>13197</v>
      </c>
      <c r="C13320" s="462" t="s">
        <v>593</v>
      </c>
      <c r="D13320" s="463">
        <v>0</v>
      </c>
    </row>
    <row r="13321" spans="1:4">
      <c r="A13321" s="462">
        <v>108415</v>
      </c>
      <c r="B13321" s="276" t="s">
        <v>13198</v>
      </c>
      <c r="C13321" s="462" t="s">
        <v>593</v>
      </c>
      <c r="D13321" s="463">
        <v>0</v>
      </c>
    </row>
    <row r="13322" spans="1:4">
      <c r="A13322" s="462">
        <v>108416</v>
      </c>
      <c r="B13322" s="276" t="s">
        <v>13199</v>
      </c>
      <c r="C13322" s="462" t="s">
        <v>593</v>
      </c>
      <c r="D13322" s="463">
        <v>0</v>
      </c>
    </row>
    <row r="13323" spans="1:4">
      <c r="A13323" s="462">
        <v>108417</v>
      </c>
      <c r="B13323" s="276" t="s">
        <v>13200</v>
      </c>
      <c r="C13323" s="462" t="s">
        <v>593</v>
      </c>
      <c r="D13323" s="463">
        <v>0</v>
      </c>
    </row>
    <row r="13324" spans="1:4">
      <c r="A13324" s="462">
        <v>108418</v>
      </c>
      <c r="B13324" s="276" t="s">
        <v>13201</v>
      </c>
      <c r="C13324" s="462" t="s">
        <v>593</v>
      </c>
      <c r="D13324" s="463">
        <v>0</v>
      </c>
    </row>
    <row r="13325" spans="1:4">
      <c r="A13325" s="462">
        <v>108419</v>
      </c>
      <c r="B13325" s="276" t="s">
        <v>13202</v>
      </c>
      <c r="C13325" s="462" t="s">
        <v>44</v>
      </c>
      <c r="D13325" s="463">
        <v>57590.05</v>
      </c>
    </row>
    <row r="13326" spans="1:4">
      <c r="A13326" s="462">
        <v>108420</v>
      </c>
      <c r="B13326" s="276" t="s">
        <v>13203</v>
      </c>
      <c r="C13326" s="462" t="s">
        <v>27</v>
      </c>
      <c r="D13326" s="463">
        <v>0</v>
      </c>
    </row>
    <row r="13327" spans="1:4">
      <c r="A13327" s="462">
        <v>108421</v>
      </c>
      <c r="B13327" s="276" t="s">
        <v>13204</v>
      </c>
      <c r="C13327" s="462" t="s">
        <v>27</v>
      </c>
      <c r="D13327" s="463">
        <v>0</v>
      </c>
    </row>
    <row r="13328" spans="1:4">
      <c r="A13328" s="462">
        <v>108422</v>
      </c>
      <c r="B13328" s="276" t="s">
        <v>13205</v>
      </c>
      <c r="C13328" s="462" t="s">
        <v>27</v>
      </c>
      <c r="D13328" s="463">
        <v>0</v>
      </c>
    </row>
    <row r="13329" spans="1:4">
      <c r="A13329" s="462">
        <v>108423</v>
      </c>
      <c r="B13329" s="276" t="s">
        <v>13206</v>
      </c>
      <c r="C13329" s="462" t="s">
        <v>593</v>
      </c>
      <c r="D13329" s="463">
        <v>0</v>
      </c>
    </row>
    <row r="13330" spans="1:4">
      <c r="A13330" s="462">
        <v>108424</v>
      </c>
      <c r="B13330" s="276" t="s">
        <v>13207</v>
      </c>
      <c r="C13330" s="462" t="s">
        <v>30</v>
      </c>
      <c r="D13330" s="463">
        <v>0</v>
      </c>
    </row>
    <row r="13331" spans="1:4">
      <c r="A13331" s="462">
        <v>108425</v>
      </c>
      <c r="B13331" s="276" t="s">
        <v>13208</v>
      </c>
      <c r="C13331" s="462" t="s">
        <v>27</v>
      </c>
      <c r="D13331" s="463">
        <v>10488449</v>
      </c>
    </row>
    <row r="13332" spans="1:4">
      <c r="A13332" s="462">
        <v>108428</v>
      </c>
      <c r="B13332" s="276" t="s">
        <v>13209</v>
      </c>
      <c r="C13332" s="462" t="s">
        <v>27</v>
      </c>
      <c r="D13332" s="463">
        <v>0</v>
      </c>
    </row>
    <row r="13333" spans="1:4">
      <c r="A13333" s="462">
        <v>108429</v>
      </c>
      <c r="B13333" s="276" t="s">
        <v>13210</v>
      </c>
      <c r="C13333" s="462" t="s">
        <v>27</v>
      </c>
      <c r="D13333" s="463">
        <v>0</v>
      </c>
    </row>
    <row r="13334" spans="1:4">
      <c r="A13334" s="462">
        <v>108430</v>
      </c>
      <c r="B13334" s="276" t="s">
        <v>13211</v>
      </c>
      <c r="C13334" s="462" t="s">
        <v>148</v>
      </c>
      <c r="D13334" s="463">
        <v>0</v>
      </c>
    </row>
    <row r="13335" spans="1:4">
      <c r="A13335" s="462">
        <v>108431</v>
      </c>
      <c r="B13335" s="276" t="s">
        <v>13212</v>
      </c>
      <c r="C13335" s="462" t="s">
        <v>593</v>
      </c>
      <c r="D13335" s="463">
        <v>0</v>
      </c>
    </row>
    <row r="13336" spans="1:4">
      <c r="A13336" s="462">
        <v>108432</v>
      </c>
      <c r="B13336" s="276" t="s">
        <v>13213</v>
      </c>
      <c r="C13336" s="462" t="s">
        <v>44</v>
      </c>
      <c r="D13336" s="463">
        <v>0</v>
      </c>
    </row>
    <row r="13337" spans="1:4">
      <c r="A13337" s="462">
        <v>108434</v>
      </c>
      <c r="B13337" s="276" t="s">
        <v>13214</v>
      </c>
      <c r="C13337" s="462" t="s">
        <v>13215</v>
      </c>
      <c r="D13337" s="463">
        <v>1071</v>
      </c>
    </row>
    <row r="13338" spans="1:4">
      <c r="A13338" s="462">
        <v>108435</v>
      </c>
      <c r="B13338" s="276" t="s">
        <v>13216</v>
      </c>
      <c r="C13338" s="462" t="s">
        <v>593</v>
      </c>
      <c r="D13338" s="463">
        <v>0</v>
      </c>
    </row>
    <row r="13339" spans="1:4">
      <c r="A13339" s="462">
        <v>108439</v>
      </c>
      <c r="B13339" s="276" t="s">
        <v>13217</v>
      </c>
      <c r="C13339" s="462" t="s">
        <v>593</v>
      </c>
      <c r="D13339" s="463">
        <v>0</v>
      </c>
    </row>
    <row r="13340" spans="1:4">
      <c r="A13340" s="462">
        <v>108443</v>
      </c>
      <c r="B13340" s="276" t="s">
        <v>13218</v>
      </c>
      <c r="C13340" s="462" t="s">
        <v>44</v>
      </c>
      <c r="D13340" s="463">
        <v>25154.02</v>
      </c>
    </row>
    <row r="13341" spans="1:4">
      <c r="A13341" s="462">
        <v>108445</v>
      </c>
      <c r="B13341" s="276" t="s">
        <v>13219</v>
      </c>
      <c r="C13341" s="462" t="s">
        <v>27</v>
      </c>
      <c r="D13341" s="463">
        <v>31544</v>
      </c>
    </row>
    <row r="13342" spans="1:4">
      <c r="A13342" s="462">
        <v>108447</v>
      </c>
      <c r="B13342" s="276" t="s">
        <v>13220</v>
      </c>
      <c r="C13342" s="462" t="s">
        <v>27</v>
      </c>
      <c r="D13342" s="463">
        <v>0</v>
      </c>
    </row>
    <row r="13343" spans="1:4">
      <c r="A13343" s="462">
        <v>108448</v>
      </c>
      <c r="B13343" s="276" t="s">
        <v>13221</v>
      </c>
      <c r="C13343" s="462" t="s">
        <v>27</v>
      </c>
      <c r="D13343" s="463">
        <v>0</v>
      </c>
    </row>
    <row r="13344" spans="1:4">
      <c r="A13344" s="462">
        <v>108449</v>
      </c>
      <c r="B13344" s="276" t="s">
        <v>13222</v>
      </c>
      <c r="C13344" s="462" t="s">
        <v>27</v>
      </c>
      <c r="D13344" s="463">
        <v>0</v>
      </c>
    </row>
    <row r="13345" spans="1:4">
      <c r="A13345" s="462">
        <v>108450</v>
      </c>
      <c r="B13345" s="276" t="s">
        <v>13223</v>
      </c>
      <c r="C13345" s="462" t="s">
        <v>27</v>
      </c>
      <c r="D13345" s="463">
        <v>0</v>
      </c>
    </row>
    <row r="13346" spans="1:4">
      <c r="A13346" s="462">
        <v>108451</v>
      </c>
      <c r="B13346" s="276" t="s">
        <v>13224</v>
      </c>
      <c r="C13346" s="462" t="s">
        <v>27</v>
      </c>
      <c r="D13346" s="463">
        <v>0</v>
      </c>
    </row>
    <row r="13347" spans="1:4">
      <c r="A13347" s="462">
        <v>108452</v>
      </c>
      <c r="B13347" s="276" t="s">
        <v>13225</v>
      </c>
      <c r="C13347" s="462" t="s">
        <v>27</v>
      </c>
      <c r="D13347" s="463">
        <v>0</v>
      </c>
    </row>
    <row r="13348" spans="1:4">
      <c r="A13348" s="462">
        <v>108453</v>
      </c>
      <c r="B13348" s="276" t="s">
        <v>13226</v>
      </c>
      <c r="C13348" s="462" t="s">
        <v>27</v>
      </c>
      <c r="D13348" s="463">
        <v>0</v>
      </c>
    </row>
    <row r="13349" spans="1:4">
      <c r="A13349" s="462">
        <v>108454</v>
      </c>
      <c r="B13349" s="276" t="s">
        <v>13227</v>
      </c>
      <c r="C13349" s="462" t="s">
        <v>27</v>
      </c>
      <c r="D13349" s="463">
        <v>0</v>
      </c>
    </row>
    <row r="13350" spans="1:4">
      <c r="A13350" s="462">
        <v>108455</v>
      </c>
      <c r="B13350" s="276" t="s">
        <v>13228</v>
      </c>
      <c r="C13350" s="462" t="s">
        <v>27</v>
      </c>
      <c r="D13350" s="463">
        <v>0</v>
      </c>
    </row>
    <row r="13351" spans="1:4">
      <c r="A13351" s="462">
        <v>108456</v>
      </c>
      <c r="B13351" s="276" t="s">
        <v>13229</v>
      </c>
      <c r="C13351" s="462" t="s">
        <v>27</v>
      </c>
      <c r="D13351" s="463">
        <v>0</v>
      </c>
    </row>
    <row r="13352" spans="1:4">
      <c r="A13352" s="462">
        <v>108457</v>
      </c>
      <c r="B13352" s="276" t="s">
        <v>13230</v>
      </c>
      <c r="C13352" s="462" t="s">
        <v>27</v>
      </c>
      <c r="D13352" s="463">
        <v>0</v>
      </c>
    </row>
    <row r="13353" spans="1:4">
      <c r="A13353" s="462">
        <v>108458</v>
      </c>
      <c r="B13353" s="276" t="s">
        <v>13231</v>
      </c>
      <c r="C13353" s="462" t="s">
        <v>27</v>
      </c>
      <c r="D13353" s="463">
        <v>0</v>
      </c>
    </row>
    <row r="13354" spans="1:4">
      <c r="A13354" s="462">
        <v>108459</v>
      </c>
      <c r="B13354" s="276" t="s">
        <v>13232</v>
      </c>
      <c r="C13354" s="462" t="s">
        <v>27</v>
      </c>
      <c r="D13354" s="463">
        <v>0</v>
      </c>
    </row>
    <row r="13355" spans="1:4">
      <c r="A13355" s="462">
        <v>108460</v>
      </c>
      <c r="B13355" s="276" t="s">
        <v>13233</v>
      </c>
      <c r="C13355" s="462" t="s">
        <v>27</v>
      </c>
      <c r="D13355" s="463">
        <v>0</v>
      </c>
    </row>
    <row r="13356" spans="1:4">
      <c r="A13356" s="462">
        <v>108461</v>
      </c>
      <c r="B13356" s="276" t="s">
        <v>13234</v>
      </c>
      <c r="C13356" s="462" t="s">
        <v>27</v>
      </c>
      <c r="D13356" s="463">
        <v>0</v>
      </c>
    </row>
    <row r="13357" spans="1:4">
      <c r="A13357" s="462">
        <v>108462</v>
      </c>
      <c r="B13357" s="276" t="s">
        <v>13235</v>
      </c>
      <c r="C13357" s="462" t="s">
        <v>27</v>
      </c>
      <c r="D13357" s="463">
        <v>0</v>
      </c>
    </row>
    <row r="13358" spans="1:4">
      <c r="A13358" s="462">
        <v>108463</v>
      </c>
      <c r="B13358" s="276" t="s">
        <v>13236</v>
      </c>
      <c r="C13358" s="462" t="s">
        <v>27</v>
      </c>
      <c r="D13358" s="463">
        <v>0</v>
      </c>
    </row>
    <row r="13359" spans="1:4">
      <c r="A13359" s="462">
        <v>108464</v>
      </c>
      <c r="B13359" s="276" t="s">
        <v>13237</v>
      </c>
      <c r="C13359" s="462" t="s">
        <v>27</v>
      </c>
      <c r="D13359" s="463">
        <v>0</v>
      </c>
    </row>
    <row r="13360" spans="1:4">
      <c r="A13360" s="462">
        <v>108465</v>
      </c>
      <c r="B13360" s="276" t="s">
        <v>13238</v>
      </c>
      <c r="C13360" s="462" t="s">
        <v>27</v>
      </c>
      <c r="D13360" s="463">
        <v>0</v>
      </c>
    </row>
    <row r="13361" spans="1:4">
      <c r="A13361" s="462">
        <v>108466</v>
      </c>
      <c r="B13361" s="276" t="s">
        <v>13239</v>
      </c>
      <c r="C13361" s="462" t="s">
        <v>27</v>
      </c>
      <c r="D13361" s="463">
        <v>0</v>
      </c>
    </row>
    <row r="13362" spans="1:4">
      <c r="A13362" s="462">
        <v>108467</v>
      </c>
      <c r="B13362" s="276" t="s">
        <v>13240</v>
      </c>
      <c r="C13362" s="462" t="s">
        <v>27</v>
      </c>
      <c r="D13362" s="463">
        <v>0</v>
      </c>
    </row>
    <row r="13363" spans="1:4">
      <c r="A13363" s="462">
        <v>108468</v>
      </c>
      <c r="B13363" s="276" t="s">
        <v>13241</v>
      </c>
      <c r="C13363" s="462" t="s">
        <v>27</v>
      </c>
      <c r="D13363" s="463">
        <v>0</v>
      </c>
    </row>
    <row r="13364" spans="1:4">
      <c r="A13364" s="462">
        <v>108469</v>
      </c>
      <c r="B13364" s="276" t="s">
        <v>13242</v>
      </c>
      <c r="C13364" s="462" t="s">
        <v>27</v>
      </c>
      <c r="D13364" s="463">
        <v>0</v>
      </c>
    </row>
    <row r="13365" spans="1:4">
      <c r="A13365" s="462">
        <v>108470</v>
      </c>
      <c r="B13365" s="276" t="s">
        <v>13243</v>
      </c>
      <c r="C13365" s="462" t="s">
        <v>27</v>
      </c>
      <c r="D13365" s="463">
        <v>0</v>
      </c>
    </row>
    <row r="13366" spans="1:4">
      <c r="A13366" s="462">
        <v>108471</v>
      </c>
      <c r="B13366" s="276" t="s">
        <v>13244</v>
      </c>
      <c r="C13366" s="462" t="s">
        <v>27</v>
      </c>
      <c r="D13366" s="463">
        <v>0</v>
      </c>
    </row>
    <row r="13367" spans="1:4">
      <c r="A13367" s="462">
        <v>108472</v>
      </c>
      <c r="B13367" s="276" t="s">
        <v>13245</v>
      </c>
      <c r="C13367" s="462" t="s">
        <v>27</v>
      </c>
      <c r="D13367" s="463">
        <v>0</v>
      </c>
    </row>
    <row r="13368" spans="1:4">
      <c r="A13368" s="462">
        <v>108473</v>
      </c>
      <c r="B13368" s="276" t="s">
        <v>13246</v>
      </c>
      <c r="C13368" s="462" t="s">
        <v>30</v>
      </c>
      <c r="D13368" s="463">
        <v>0</v>
      </c>
    </row>
    <row r="13369" spans="1:4">
      <c r="A13369" s="462">
        <v>108474</v>
      </c>
      <c r="B13369" s="276" t="s">
        <v>13247</v>
      </c>
      <c r="C13369" s="462" t="s">
        <v>30</v>
      </c>
      <c r="D13369" s="463">
        <v>0</v>
      </c>
    </row>
    <row r="13370" spans="1:4">
      <c r="A13370" s="462">
        <v>108475</v>
      </c>
      <c r="B13370" s="276" t="s">
        <v>13248</v>
      </c>
      <c r="C13370" s="462" t="s">
        <v>27</v>
      </c>
      <c r="D13370" s="463">
        <v>0</v>
      </c>
    </row>
    <row r="13371" spans="1:4">
      <c r="A13371" s="462">
        <v>108476</v>
      </c>
      <c r="B13371" s="276" t="s">
        <v>13249</v>
      </c>
      <c r="C13371" s="462" t="s">
        <v>27</v>
      </c>
      <c r="D13371" s="463">
        <v>0</v>
      </c>
    </row>
    <row r="13372" spans="1:4">
      <c r="A13372" s="462">
        <v>108477</v>
      </c>
      <c r="B13372" s="276" t="s">
        <v>13250</v>
      </c>
      <c r="C13372" s="462" t="s">
        <v>30</v>
      </c>
      <c r="D13372" s="463">
        <v>0</v>
      </c>
    </row>
    <row r="13373" spans="1:4">
      <c r="A13373" s="462">
        <v>108478</v>
      </c>
      <c r="B13373" s="276" t="s">
        <v>13251</v>
      </c>
      <c r="C13373" s="462" t="s">
        <v>30</v>
      </c>
      <c r="D13373" s="463">
        <v>0</v>
      </c>
    </row>
    <row r="13374" spans="1:4">
      <c r="A13374" s="462">
        <v>108479</v>
      </c>
      <c r="B13374" s="276" t="s">
        <v>13252</v>
      </c>
      <c r="C13374" s="462" t="s">
        <v>27</v>
      </c>
      <c r="D13374" s="463">
        <v>0</v>
      </c>
    </row>
    <row r="13375" spans="1:4">
      <c r="A13375" s="462">
        <v>108480</v>
      </c>
      <c r="B13375" s="276" t="s">
        <v>13253</v>
      </c>
      <c r="C13375" s="462" t="s">
        <v>27</v>
      </c>
      <c r="D13375" s="463">
        <v>0</v>
      </c>
    </row>
    <row r="13376" spans="1:4">
      <c r="A13376" s="462">
        <v>108481</v>
      </c>
      <c r="B13376" s="276" t="s">
        <v>13254</v>
      </c>
      <c r="C13376" s="462" t="s">
        <v>30</v>
      </c>
      <c r="D13376" s="463">
        <v>0</v>
      </c>
    </row>
    <row r="13377" spans="1:4">
      <c r="A13377" s="462">
        <v>108482</v>
      </c>
      <c r="B13377" s="276" t="s">
        <v>13255</v>
      </c>
      <c r="C13377" s="462" t="s">
        <v>83</v>
      </c>
      <c r="D13377" s="463">
        <v>16000</v>
      </c>
    </row>
    <row r="13378" spans="1:4">
      <c r="A13378" s="462">
        <v>108483</v>
      </c>
      <c r="B13378" s="276" t="s">
        <v>13256</v>
      </c>
      <c r="C13378" s="462" t="s">
        <v>32</v>
      </c>
      <c r="D13378" s="463">
        <v>0</v>
      </c>
    </row>
    <row r="13379" spans="1:4">
      <c r="A13379" s="462">
        <v>108484</v>
      </c>
      <c r="B13379" s="276" t="s">
        <v>13257</v>
      </c>
      <c r="C13379" s="462" t="s">
        <v>30</v>
      </c>
      <c r="D13379" s="463">
        <v>196856</v>
      </c>
    </row>
    <row r="13380" spans="1:4">
      <c r="A13380" s="462">
        <v>108485</v>
      </c>
      <c r="B13380" s="276" t="s">
        <v>13258</v>
      </c>
      <c r="C13380" s="462" t="s">
        <v>27</v>
      </c>
      <c r="D13380" s="463">
        <v>0</v>
      </c>
    </row>
    <row r="13381" spans="1:4">
      <c r="A13381" s="462">
        <v>108486</v>
      </c>
      <c r="B13381" s="276" t="s">
        <v>13259</v>
      </c>
      <c r="C13381" s="462" t="s">
        <v>27</v>
      </c>
      <c r="D13381" s="463">
        <v>0</v>
      </c>
    </row>
    <row r="13382" spans="1:4">
      <c r="A13382" s="462">
        <v>108487</v>
      </c>
      <c r="B13382" s="276" t="s">
        <v>13260</v>
      </c>
      <c r="C13382" s="462" t="s">
        <v>27</v>
      </c>
      <c r="D13382" s="463">
        <v>0</v>
      </c>
    </row>
    <row r="13383" spans="1:4">
      <c r="A13383" s="462">
        <v>108488</v>
      </c>
      <c r="B13383" s="276" t="s">
        <v>13261</v>
      </c>
      <c r="C13383" s="462" t="s">
        <v>27</v>
      </c>
      <c r="D13383" s="463">
        <v>0</v>
      </c>
    </row>
    <row r="13384" spans="1:4">
      <c r="A13384" s="462">
        <v>108489</v>
      </c>
      <c r="B13384" s="276" t="s">
        <v>13262</v>
      </c>
      <c r="C13384" s="462" t="s">
        <v>27</v>
      </c>
      <c r="D13384" s="463">
        <v>0</v>
      </c>
    </row>
    <row r="13385" spans="1:4">
      <c r="A13385" s="462">
        <v>108490</v>
      </c>
      <c r="B13385" s="276" t="s">
        <v>13263</v>
      </c>
      <c r="C13385" s="462" t="s">
        <v>27</v>
      </c>
      <c r="D13385" s="463">
        <v>0</v>
      </c>
    </row>
    <row r="13386" spans="1:4">
      <c r="A13386" s="462">
        <v>108491</v>
      </c>
      <c r="B13386" s="276" t="s">
        <v>13264</v>
      </c>
      <c r="C13386" s="462" t="s">
        <v>27</v>
      </c>
      <c r="D13386" s="463">
        <v>0</v>
      </c>
    </row>
    <row r="13387" spans="1:4">
      <c r="A13387" s="462">
        <v>108492</v>
      </c>
      <c r="B13387" s="276" t="s">
        <v>13265</v>
      </c>
      <c r="C13387" s="462" t="s">
        <v>27</v>
      </c>
      <c r="D13387" s="463">
        <v>0</v>
      </c>
    </row>
    <row r="13388" spans="1:4">
      <c r="A13388" s="462">
        <v>108493</v>
      </c>
      <c r="B13388" s="276" t="s">
        <v>13266</v>
      </c>
      <c r="C13388" s="462" t="s">
        <v>27</v>
      </c>
      <c r="D13388" s="463">
        <v>0</v>
      </c>
    </row>
    <row r="13389" spans="1:4">
      <c r="A13389" s="462">
        <v>108494</v>
      </c>
      <c r="B13389" s="276" t="s">
        <v>13267</v>
      </c>
      <c r="C13389" s="462" t="s">
        <v>83</v>
      </c>
      <c r="D13389" s="463">
        <v>0</v>
      </c>
    </row>
    <row r="13390" spans="1:4">
      <c r="A13390" s="462">
        <v>108495</v>
      </c>
      <c r="B13390" s="276" t="s">
        <v>13268</v>
      </c>
      <c r="C13390" s="462" t="s">
        <v>27</v>
      </c>
      <c r="D13390" s="463">
        <v>0</v>
      </c>
    </row>
    <row r="13391" spans="1:4">
      <c r="A13391" s="462">
        <v>108496</v>
      </c>
      <c r="B13391" s="276" t="s">
        <v>13269</v>
      </c>
      <c r="C13391" s="462" t="s">
        <v>27</v>
      </c>
      <c r="D13391" s="463">
        <v>0</v>
      </c>
    </row>
    <row r="13392" spans="1:4">
      <c r="A13392" s="462">
        <v>108497</v>
      </c>
      <c r="B13392" s="276" t="s">
        <v>13270</v>
      </c>
      <c r="C13392" s="462" t="s">
        <v>27</v>
      </c>
      <c r="D13392" s="463">
        <v>0</v>
      </c>
    </row>
    <row r="13393" spans="1:4">
      <c r="A13393" s="462">
        <v>108498</v>
      </c>
      <c r="B13393" s="276" t="s">
        <v>13271</v>
      </c>
      <c r="C13393" s="462" t="s">
        <v>27</v>
      </c>
      <c r="D13393" s="463">
        <v>0</v>
      </c>
    </row>
    <row r="13394" spans="1:4">
      <c r="A13394" s="462">
        <v>108499</v>
      </c>
      <c r="B13394" s="276" t="s">
        <v>13272</v>
      </c>
      <c r="C13394" s="462" t="s">
        <v>27</v>
      </c>
      <c r="D13394" s="463">
        <v>0</v>
      </c>
    </row>
    <row r="13395" spans="1:4">
      <c r="A13395" s="462">
        <v>108500</v>
      </c>
      <c r="B13395" s="276" t="s">
        <v>13273</v>
      </c>
      <c r="C13395" s="462" t="s">
        <v>27</v>
      </c>
      <c r="D13395" s="463">
        <v>0</v>
      </c>
    </row>
    <row r="13396" spans="1:4">
      <c r="A13396" s="462">
        <v>108501</v>
      </c>
      <c r="B13396" s="276" t="s">
        <v>13274</v>
      </c>
      <c r="C13396" s="462" t="s">
        <v>27</v>
      </c>
      <c r="D13396" s="463">
        <v>0</v>
      </c>
    </row>
    <row r="13397" spans="1:4">
      <c r="A13397" s="462">
        <v>108502</v>
      </c>
      <c r="B13397" s="276" t="s">
        <v>13275</v>
      </c>
      <c r="C13397" s="462" t="s">
        <v>27</v>
      </c>
      <c r="D13397" s="463">
        <v>0</v>
      </c>
    </row>
    <row r="13398" spans="1:4">
      <c r="A13398" s="462">
        <v>108503</v>
      </c>
      <c r="B13398" s="276" t="s">
        <v>13276</v>
      </c>
      <c r="C13398" s="462" t="s">
        <v>27</v>
      </c>
      <c r="D13398" s="463">
        <v>0</v>
      </c>
    </row>
    <row r="13399" spans="1:4">
      <c r="A13399" s="462">
        <v>108504</v>
      </c>
      <c r="B13399" s="276" t="s">
        <v>13277</v>
      </c>
      <c r="C13399" s="462" t="s">
        <v>27</v>
      </c>
      <c r="D13399" s="463">
        <v>0</v>
      </c>
    </row>
    <row r="13400" spans="1:4">
      <c r="A13400" s="462">
        <v>108505</v>
      </c>
      <c r="B13400" s="276" t="s">
        <v>13278</v>
      </c>
      <c r="C13400" s="462" t="s">
        <v>27</v>
      </c>
      <c r="D13400" s="463">
        <v>0</v>
      </c>
    </row>
    <row r="13401" spans="1:4">
      <c r="A13401" s="462">
        <v>108506</v>
      </c>
      <c r="B13401" s="276" t="s">
        <v>13279</v>
      </c>
      <c r="C13401" s="462" t="s">
        <v>27</v>
      </c>
      <c r="D13401" s="463">
        <v>0</v>
      </c>
    </row>
    <row r="13402" spans="1:4">
      <c r="A13402" s="462">
        <v>108507</v>
      </c>
      <c r="B13402" s="276" t="s">
        <v>13280</v>
      </c>
      <c r="C13402" s="462" t="s">
        <v>27</v>
      </c>
      <c r="D13402" s="463">
        <v>0</v>
      </c>
    </row>
    <row r="13403" spans="1:4">
      <c r="A13403" s="462">
        <v>108508</v>
      </c>
      <c r="B13403" s="276" t="s">
        <v>13281</v>
      </c>
      <c r="C13403" s="462" t="s">
        <v>27</v>
      </c>
      <c r="D13403" s="463">
        <v>0</v>
      </c>
    </row>
    <row r="13404" spans="1:4">
      <c r="A13404" s="462">
        <v>108509</v>
      </c>
      <c r="B13404" s="276" t="s">
        <v>13282</v>
      </c>
      <c r="C13404" s="462" t="s">
        <v>27</v>
      </c>
      <c r="D13404" s="463">
        <v>0</v>
      </c>
    </row>
    <row r="13405" spans="1:4">
      <c r="A13405" s="462">
        <v>108510</v>
      </c>
      <c r="B13405" s="276" t="s">
        <v>13283</v>
      </c>
      <c r="C13405" s="462" t="s">
        <v>27</v>
      </c>
      <c r="D13405" s="463">
        <v>0</v>
      </c>
    </row>
    <row r="13406" spans="1:4">
      <c r="A13406" s="462">
        <v>108511</v>
      </c>
      <c r="B13406" s="276" t="s">
        <v>13284</v>
      </c>
      <c r="C13406" s="462" t="s">
        <v>27</v>
      </c>
      <c r="D13406" s="463">
        <v>0</v>
      </c>
    </row>
    <row r="13407" spans="1:4">
      <c r="A13407" s="462">
        <v>108512</v>
      </c>
      <c r="B13407" s="276" t="s">
        <v>13285</v>
      </c>
      <c r="C13407" s="462" t="s">
        <v>27</v>
      </c>
      <c r="D13407" s="463">
        <v>0</v>
      </c>
    </row>
    <row r="13408" spans="1:4">
      <c r="A13408" s="462">
        <v>108513</v>
      </c>
      <c r="B13408" s="276" t="s">
        <v>13286</v>
      </c>
      <c r="C13408" s="462" t="s">
        <v>27</v>
      </c>
      <c r="D13408" s="463">
        <v>201386</v>
      </c>
    </row>
    <row r="13409" spans="1:4">
      <c r="A13409" s="462">
        <v>108514</v>
      </c>
      <c r="B13409" s="276" t="s">
        <v>13287</v>
      </c>
      <c r="C13409" s="462" t="s">
        <v>44</v>
      </c>
      <c r="D13409" s="463">
        <v>1125000</v>
      </c>
    </row>
    <row r="13410" spans="1:4">
      <c r="A13410" s="462">
        <v>108515</v>
      </c>
      <c r="B13410" s="276" t="s">
        <v>13288</v>
      </c>
      <c r="C13410" s="462" t="s">
        <v>27</v>
      </c>
      <c r="D13410" s="463">
        <v>0</v>
      </c>
    </row>
    <row r="13411" spans="1:4">
      <c r="A13411" s="462">
        <v>108516</v>
      </c>
      <c r="B13411" s="276" t="s">
        <v>13289</v>
      </c>
      <c r="C13411" s="462" t="s">
        <v>27</v>
      </c>
      <c r="D13411" s="463">
        <v>0</v>
      </c>
    </row>
    <row r="13412" spans="1:4">
      <c r="A13412" s="462">
        <v>108517</v>
      </c>
      <c r="B13412" s="276" t="s">
        <v>13290</v>
      </c>
      <c r="C13412" s="462" t="s">
        <v>27</v>
      </c>
      <c r="D13412" s="463">
        <v>0</v>
      </c>
    </row>
    <row r="13413" spans="1:4">
      <c r="A13413" s="462">
        <v>108518</v>
      </c>
      <c r="B13413" s="276" t="s">
        <v>13291</v>
      </c>
      <c r="C13413" s="462" t="s">
        <v>27</v>
      </c>
      <c r="D13413" s="463">
        <v>0</v>
      </c>
    </row>
    <row r="13414" spans="1:4">
      <c r="A13414" s="462">
        <v>108519</v>
      </c>
      <c r="B13414" s="276" t="s">
        <v>13292</v>
      </c>
      <c r="C13414" s="462" t="s">
        <v>44</v>
      </c>
      <c r="D13414" s="463">
        <v>0</v>
      </c>
    </row>
    <row r="13415" spans="1:4">
      <c r="A13415" s="462">
        <v>108520</v>
      </c>
      <c r="B13415" s="276" t="s">
        <v>13293</v>
      </c>
      <c r="C13415" s="462" t="s">
        <v>27</v>
      </c>
      <c r="D13415" s="463">
        <v>0</v>
      </c>
    </row>
    <row r="13416" spans="1:4">
      <c r="A13416" s="462">
        <v>108521</v>
      </c>
      <c r="B13416" s="276" t="s">
        <v>13294</v>
      </c>
      <c r="C13416" s="462" t="s">
        <v>30</v>
      </c>
      <c r="D13416" s="463">
        <v>0</v>
      </c>
    </row>
    <row r="13417" spans="1:4">
      <c r="A13417" s="462">
        <v>108522</v>
      </c>
      <c r="B13417" s="276" t="s">
        <v>13295</v>
      </c>
      <c r="C13417" s="462" t="s">
        <v>27</v>
      </c>
      <c r="D13417" s="463">
        <v>0</v>
      </c>
    </row>
    <row r="13418" spans="1:4">
      <c r="A13418" s="462">
        <v>108523</v>
      </c>
      <c r="B13418" s="276" t="s">
        <v>13296</v>
      </c>
      <c r="C13418" s="462" t="s">
        <v>27</v>
      </c>
      <c r="D13418" s="463">
        <v>0</v>
      </c>
    </row>
    <row r="13419" spans="1:4">
      <c r="A13419" s="462">
        <v>108524</v>
      </c>
      <c r="B13419" s="276" t="s">
        <v>13297</v>
      </c>
      <c r="C13419" s="462" t="s">
        <v>27</v>
      </c>
      <c r="D13419" s="463">
        <v>0</v>
      </c>
    </row>
    <row r="13420" spans="1:4">
      <c r="A13420" s="462">
        <v>108525</v>
      </c>
      <c r="B13420" s="276" t="s">
        <v>13298</v>
      </c>
      <c r="C13420" s="462" t="s">
        <v>27</v>
      </c>
      <c r="D13420" s="463">
        <v>1584</v>
      </c>
    </row>
    <row r="13421" spans="1:4">
      <c r="A13421" s="462">
        <v>108526</v>
      </c>
      <c r="B13421" s="276" t="s">
        <v>13299</v>
      </c>
      <c r="C13421" s="462" t="s">
        <v>44</v>
      </c>
      <c r="D13421" s="463">
        <v>0</v>
      </c>
    </row>
    <row r="13422" spans="1:4">
      <c r="A13422" s="462">
        <v>108527</v>
      </c>
      <c r="B13422" s="276" t="s">
        <v>13300</v>
      </c>
      <c r="C13422" s="462" t="s">
        <v>27</v>
      </c>
      <c r="D13422" s="463">
        <v>3697</v>
      </c>
    </row>
    <row r="13423" spans="1:4">
      <c r="A13423" s="462">
        <v>108528</v>
      </c>
      <c r="B13423" s="276" t="s">
        <v>13301</v>
      </c>
      <c r="C13423" s="462" t="s">
        <v>27</v>
      </c>
      <c r="D13423" s="463">
        <v>0</v>
      </c>
    </row>
    <row r="13424" spans="1:4">
      <c r="A13424" s="462">
        <v>108529</v>
      </c>
      <c r="B13424" s="276" t="s">
        <v>13302</v>
      </c>
      <c r="C13424" s="462" t="s">
        <v>27</v>
      </c>
      <c r="D13424" s="463">
        <v>0</v>
      </c>
    </row>
    <row r="13425" spans="1:4">
      <c r="A13425" s="462">
        <v>108530</v>
      </c>
      <c r="B13425" s="276" t="s">
        <v>13303</v>
      </c>
      <c r="C13425" s="462" t="s">
        <v>27</v>
      </c>
      <c r="D13425" s="463">
        <v>0</v>
      </c>
    </row>
    <row r="13426" spans="1:4">
      <c r="A13426" s="462">
        <v>108531</v>
      </c>
      <c r="B13426" s="276" t="s">
        <v>13304</v>
      </c>
      <c r="C13426" s="462" t="s">
        <v>27</v>
      </c>
      <c r="D13426" s="463">
        <v>8428</v>
      </c>
    </row>
    <row r="13427" spans="1:4">
      <c r="A13427" s="462">
        <v>108532</v>
      </c>
      <c r="B13427" s="276" t="s">
        <v>13305</v>
      </c>
      <c r="C13427" s="462" t="s">
        <v>27</v>
      </c>
      <c r="D13427" s="463">
        <v>0</v>
      </c>
    </row>
    <row r="13428" spans="1:4">
      <c r="A13428" s="462">
        <v>108533</v>
      </c>
      <c r="B13428" s="276" t="s">
        <v>13306</v>
      </c>
      <c r="C13428" s="462" t="s">
        <v>27</v>
      </c>
      <c r="D13428" s="463">
        <v>0</v>
      </c>
    </row>
    <row r="13429" spans="1:4">
      <c r="A13429" s="462">
        <v>108535</v>
      </c>
      <c r="B13429" s="276" t="s">
        <v>13307</v>
      </c>
      <c r="C13429" s="462" t="s">
        <v>27</v>
      </c>
      <c r="D13429" s="463">
        <v>0</v>
      </c>
    </row>
    <row r="13430" spans="1:4">
      <c r="A13430" s="462">
        <v>108536</v>
      </c>
      <c r="B13430" s="276" t="s">
        <v>13308</v>
      </c>
      <c r="C13430" s="462" t="s">
        <v>27</v>
      </c>
      <c r="D13430" s="463">
        <v>0</v>
      </c>
    </row>
    <row r="13431" spans="1:4">
      <c r="A13431" s="462">
        <v>108537</v>
      </c>
      <c r="B13431" s="276" t="s">
        <v>13309</v>
      </c>
      <c r="C13431" s="462" t="s">
        <v>27</v>
      </c>
      <c r="D13431" s="463">
        <v>5630</v>
      </c>
    </row>
    <row r="13432" spans="1:4">
      <c r="A13432" s="462">
        <v>108538</v>
      </c>
      <c r="B13432" s="276" t="s">
        <v>13310</v>
      </c>
      <c r="C13432" s="462" t="s">
        <v>27</v>
      </c>
      <c r="D13432" s="463">
        <v>3533</v>
      </c>
    </row>
    <row r="13433" spans="1:4">
      <c r="A13433" s="462">
        <v>108539</v>
      </c>
      <c r="B13433" s="276" t="s">
        <v>13311</v>
      </c>
      <c r="C13433" s="462" t="s">
        <v>27</v>
      </c>
      <c r="D13433" s="463">
        <v>9079</v>
      </c>
    </row>
    <row r="13434" spans="1:4">
      <c r="A13434" s="462">
        <v>108540</v>
      </c>
      <c r="B13434" s="276" t="s">
        <v>13312</v>
      </c>
      <c r="C13434" s="462" t="s">
        <v>27</v>
      </c>
      <c r="D13434" s="463">
        <v>0</v>
      </c>
    </row>
    <row r="13435" spans="1:4">
      <c r="A13435" s="462">
        <v>108541</v>
      </c>
      <c r="B13435" s="276" t="s">
        <v>13313</v>
      </c>
      <c r="C13435" s="462" t="s">
        <v>27</v>
      </c>
      <c r="D13435" s="463">
        <v>3097.65</v>
      </c>
    </row>
    <row r="13436" spans="1:4">
      <c r="A13436" s="462">
        <v>108542</v>
      </c>
      <c r="B13436" s="276" t="s">
        <v>13314</v>
      </c>
      <c r="C13436" s="462" t="s">
        <v>27</v>
      </c>
      <c r="D13436" s="463">
        <v>0</v>
      </c>
    </row>
    <row r="13437" spans="1:4">
      <c r="A13437" s="462">
        <v>108543</v>
      </c>
      <c r="B13437" s="276" t="s">
        <v>13315</v>
      </c>
      <c r="C13437" s="462" t="s">
        <v>27</v>
      </c>
      <c r="D13437" s="463">
        <v>0</v>
      </c>
    </row>
    <row r="13438" spans="1:4">
      <c r="A13438" s="462">
        <v>108544</v>
      </c>
      <c r="B13438" s="276" t="s">
        <v>13316</v>
      </c>
      <c r="C13438" s="462" t="s">
        <v>27</v>
      </c>
      <c r="D13438" s="463">
        <v>0</v>
      </c>
    </row>
    <row r="13439" spans="1:4">
      <c r="A13439" s="462">
        <v>108545</v>
      </c>
      <c r="B13439" s="276" t="s">
        <v>13317</v>
      </c>
      <c r="C13439" s="462" t="s">
        <v>27</v>
      </c>
      <c r="D13439" s="463">
        <v>2918</v>
      </c>
    </row>
    <row r="13440" spans="1:4">
      <c r="A13440" s="462">
        <v>108546</v>
      </c>
      <c r="B13440" s="276" t="s">
        <v>13318</v>
      </c>
      <c r="C13440" s="462" t="s">
        <v>27</v>
      </c>
      <c r="D13440" s="463">
        <v>0</v>
      </c>
    </row>
    <row r="13441" spans="1:4">
      <c r="A13441" s="462">
        <v>108547</v>
      </c>
      <c r="B13441" s="276" t="s">
        <v>13319</v>
      </c>
      <c r="C13441" s="462" t="s">
        <v>27</v>
      </c>
      <c r="D13441" s="463">
        <v>4920</v>
      </c>
    </row>
    <row r="13442" spans="1:4">
      <c r="A13442" s="462">
        <v>108548</v>
      </c>
      <c r="B13442" s="276" t="s">
        <v>13320</v>
      </c>
      <c r="C13442" s="462" t="s">
        <v>27</v>
      </c>
      <c r="D13442" s="463">
        <v>0</v>
      </c>
    </row>
    <row r="13443" spans="1:4">
      <c r="A13443" s="462">
        <v>108549</v>
      </c>
      <c r="B13443" s="276" t="s">
        <v>13321</v>
      </c>
      <c r="C13443" s="462" t="s">
        <v>30</v>
      </c>
      <c r="D13443" s="463">
        <v>0</v>
      </c>
    </row>
    <row r="13444" spans="1:4">
      <c r="A13444" s="462">
        <v>108550</v>
      </c>
      <c r="B13444" s="276" t="s">
        <v>13322</v>
      </c>
      <c r="C13444" s="462" t="s">
        <v>27</v>
      </c>
      <c r="D13444" s="463">
        <v>0</v>
      </c>
    </row>
    <row r="13445" spans="1:4">
      <c r="A13445" s="462">
        <v>108551</v>
      </c>
      <c r="B13445" s="276" t="s">
        <v>13323</v>
      </c>
      <c r="C13445" s="462" t="s">
        <v>27</v>
      </c>
      <c r="D13445" s="463">
        <v>0</v>
      </c>
    </row>
    <row r="13446" spans="1:4">
      <c r="A13446" s="462">
        <v>108552</v>
      </c>
      <c r="B13446" s="276" t="s">
        <v>13324</v>
      </c>
      <c r="C13446" s="462" t="s">
        <v>27</v>
      </c>
      <c r="D13446" s="463">
        <v>0</v>
      </c>
    </row>
    <row r="13447" spans="1:4">
      <c r="A13447" s="462">
        <v>108553</v>
      </c>
      <c r="B13447" s="276" t="s">
        <v>13325</v>
      </c>
      <c r="C13447" s="462" t="s">
        <v>27</v>
      </c>
      <c r="D13447" s="463">
        <v>0</v>
      </c>
    </row>
    <row r="13448" spans="1:4">
      <c r="A13448" s="462">
        <v>108554</v>
      </c>
      <c r="B13448" s="276" t="s">
        <v>13326</v>
      </c>
      <c r="C13448" s="462" t="s">
        <v>27</v>
      </c>
      <c r="D13448" s="463">
        <v>10658</v>
      </c>
    </row>
    <row r="13449" spans="1:4">
      <c r="A13449" s="462">
        <v>108555</v>
      </c>
      <c r="B13449" s="276" t="s">
        <v>13327</v>
      </c>
      <c r="C13449" s="462" t="s">
        <v>27</v>
      </c>
      <c r="D13449" s="463">
        <v>0</v>
      </c>
    </row>
    <row r="13450" spans="1:4">
      <c r="A13450" s="462">
        <v>108556</v>
      </c>
      <c r="B13450" s="276" t="s">
        <v>13328</v>
      </c>
      <c r="C13450" s="462" t="s">
        <v>30</v>
      </c>
      <c r="D13450" s="463">
        <v>0</v>
      </c>
    </row>
    <row r="13451" spans="1:4">
      <c r="A13451" s="462">
        <v>108557</v>
      </c>
      <c r="B13451" s="276" t="s">
        <v>13329</v>
      </c>
      <c r="C13451" s="462" t="s">
        <v>27</v>
      </c>
      <c r="D13451" s="463">
        <v>0</v>
      </c>
    </row>
    <row r="13452" spans="1:4">
      <c r="A13452" s="462">
        <v>108558</v>
      </c>
      <c r="B13452" s="276" t="s">
        <v>13330</v>
      </c>
      <c r="C13452" s="462" t="s">
        <v>27</v>
      </c>
      <c r="D13452" s="463">
        <v>0</v>
      </c>
    </row>
    <row r="13453" spans="1:4">
      <c r="A13453" s="462">
        <v>108559</v>
      </c>
      <c r="B13453" s="276" t="s">
        <v>13331</v>
      </c>
      <c r="C13453" s="462" t="s">
        <v>27</v>
      </c>
      <c r="D13453" s="463">
        <v>0</v>
      </c>
    </row>
    <row r="13454" spans="1:4">
      <c r="A13454" s="462">
        <v>108560</v>
      </c>
      <c r="B13454" s="276" t="s">
        <v>13332</v>
      </c>
      <c r="C13454" s="462" t="s">
        <v>44</v>
      </c>
      <c r="D13454" s="463">
        <v>0</v>
      </c>
    </row>
    <row r="13455" spans="1:4">
      <c r="A13455" s="462">
        <v>108561</v>
      </c>
      <c r="B13455" s="276" t="s">
        <v>13333</v>
      </c>
      <c r="C13455" s="462" t="s">
        <v>27</v>
      </c>
      <c r="D13455" s="463">
        <v>0</v>
      </c>
    </row>
    <row r="13456" spans="1:4">
      <c r="A13456" s="462">
        <v>108562</v>
      </c>
      <c r="B13456" s="276" t="s">
        <v>13334</v>
      </c>
      <c r="C13456" s="462" t="s">
        <v>27</v>
      </c>
      <c r="D13456" s="463">
        <v>0</v>
      </c>
    </row>
    <row r="13457" spans="1:4">
      <c r="A13457" s="462">
        <v>108563</v>
      </c>
      <c r="B13457" s="276" t="s">
        <v>13335</v>
      </c>
      <c r="C13457" s="462" t="s">
        <v>30</v>
      </c>
      <c r="D13457" s="463">
        <v>0</v>
      </c>
    </row>
    <row r="13458" spans="1:4">
      <c r="A13458" s="462">
        <v>108564</v>
      </c>
      <c r="B13458" s="276" t="s">
        <v>13336</v>
      </c>
      <c r="C13458" s="462" t="s">
        <v>27</v>
      </c>
      <c r="D13458" s="463">
        <v>0</v>
      </c>
    </row>
    <row r="13459" spans="1:4">
      <c r="A13459" s="462">
        <v>108565</v>
      </c>
      <c r="B13459" s="276" t="s">
        <v>13337</v>
      </c>
      <c r="C13459" s="462" t="s">
        <v>27</v>
      </c>
      <c r="D13459" s="463">
        <v>0</v>
      </c>
    </row>
    <row r="13460" spans="1:4">
      <c r="A13460" s="462">
        <v>108566</v>
      </c>
      <c r="B13460" s="276" t="s">
        <v>13338</v>
      </c>
      <c r="C13460" s="462" t="s">
        <v>27</v>
      </c>
      <c r="D13460" s="463">
        <v>0</v>
      </c>
    </row>
    <row r="13461" spans="1:4">
      <c r="A13461" s="462">
        <v>108567</v>
      </c>
      <c r="B13461" s="276" t="s">
        <v>13339</v>
      </c>
      <c r="C13461" s="462" t="s">
        <v>27</v>
      </c>
      <c r="D13461" s="463">
        <v>0</v>
      </c>
    </row>
    <row r="13462" spans="1:4">
      <c r="A13462" s="462">
        <v>108568</v>
      </c>
      <c r="B13462" s="276" t="s">
        <v>13340</v>
      </c>
      <c r="C13462" s="462" t="s">
        <v>27</v>
      </c>
      <c r="D13462" s="463">
        <v>0</v>
      </c>
    </row>
    <row r="13463" spans="1:4">
      <c r="A13463" s="462">
        <v>108569</v>
      </c>
      <c r="B13463" s="276" t="s">
        <v>13341</v>
      </c>
      <c r="C13463" s="462" t="s">
        <v>27</v>
      </c>
      <c r="D13463" s="463">
        <v>22118768</v>
      </c>
    </row>
    <row r="13464" spans="1:4">
      <c r="A13464" s="462">
        <v>108570</v>
      </c>
      <c r="B13464" s="276" t="s">
        <v>13342</v>
      </c>
      <c r="C13464" s="462" t="s">
        <v>27</v>
      </c>
      <c r="D13464" s="463">
        <v>0</v>
      </c>
    </row>
    <row r="13465" spans="1:4">
      <c r="A13465" s="462">
        <v>108571</v>
      </c>
      <c r="B13465" s="276" t="s">
        <v>13343</v>
      </c>
      <c r="C13465" s="462" t="s">
        <v>27</v>
      </c>
      <c r="D13465" s="463">
        <v>0</v>
      </c>
    </row>
    <row r="13466" spans="1:4">
      <c r="A13466" s="462">
        <v>108572</v>
      </c>
      <c r="B13466" s="276" t="s">
        <v>13344</v>
      </c>
      <c r="C13466" s="462" t="s">
        <v>27</v>
      </c>
      <c r="D13466" s="463">
        <v>0</v>
      </c>
    </row>
    <row r="13467" spans="1:4">
      <c r="A13467" s="462">
        <v>108573</v>
      </c>
      <c r="B13467" s="276" t="s">
        <v>13345</v>
      </c>
      <c r="C13467" s="462" t="s">
        <v>27</v>
      </c>
      <c r="D13467" s="463">
        <v>2112</v>
      </c>
    </row>
    <row r="13468" spans="1:4">
      <c r="A13468" s="462">
        <v>108574</v>
      </c>
      <c r="B13468" s="276" t="s">
        <v>13346</v>
      </c>
      <c r="C13468" s="462" t="s">
        <v>27</v>
      </c>
      <c r="D13468" s="463">
        <v>2112</v>
      </c>
    </row>
    <row r="13469" spans="1:4">
      <c r="A13469" s="462">
        <v>108575</v>
      </c>
      <c r="B13469" s="276" t="s">
        <v>13347</v>
      </c>
      <c r="C13469" s="462" t="s">
        <v>27</v>
      </c>
      <c r="D13469" s="463">
        <v>126744</v>
      </c>
    </row>
    <row r="13470" spans="1:4">
      <c r="A13470" s="462">
        <v>108576</v>
      </c>
      <c r="B13470" s="276" t="s">
        <v>13348</v>
      </c>
      <c r="C13470" s="462" t="s">
        <v>27</v>
      </c>
      <c r="D13470" s="463">
        <v>0</v>
      </c>
    </row>
    <row r="13471" spans="1:4">
      <c r="A13471" s="462">
        <v>108577</v>
      </c>
      <c r="B13471" s="276" t="s">
        <v>13349</v>
      </c>
      <c r="C13471" s="462" t="s">
        <v>30</v>
      </c>
      <c r="D13471" s="463">
        <v>0</v>
      </c>
    </row>
    <row r="13472" spans="1:4">
      <c r="A13472" s="462">
        <v>108578</v>
      </c>
      <c r="B13472" s="276" t="s">
        <v>13350</v>
      </c>
      <c r="C13472" s="462" t="s">
        <v>30</v>
      </c>
      <c r="D13472" s="463">
        <v>0</v>
      </c>
    </row>
    <row r="13473" spans="1:4">
      <c r="A13473" s="462">
        <v>108579</v>
      </c>
      <c r="B13473" s="276" t="s">
        <v>13351</v>
      </c>
      <c r="C13473" s="462" t="s">
        <v>27</v>
      </c>
      <c r="D13473" s="463">
        <v>10658</v>
      </c>
    </row>
    <row r="13474" spans="1:4">
      <c r="A13474" s="462">
        <v>108580</v>
      </c>
      <c r="B13474" s="276" t="s">
        <v>13352</v>
      </c>
      <c r="C13474" s="462" t="s">
        <v>27</v>
      </c>
      <c r="D13474" s="463">
        <v>0</v>
      </c>
    </row>
    <row r="13475" spans="1:4">
      <c r="A13475" s="462">
        <v>108581</v>
      </c>
      <c r="B13475" s="276" t="s">
        <v>13353</v>
      </c>
      <c r="C13475" s="462" t="s">
        <v>27</v>
      </c>
      <c r="D13475" s="463">
        <v>0</v>
      </c>
    </row>
    <row r="13476" spans="1:4">
      <c r="A13476" s="462">
        <v>108582</v>
      </c>
      <c r="B13476" s="276" t="s">
        <v>13354</v>
      </c>
      <c r="C13476" s="462" t="s">
        <v>27</v>
      </c>
      <c r="D13476" s="463">
        <v>0</v>
      </c>
    </row>
    <row r="13477" spans="1:4">
      <c r="A13477" s="462">
        <v>108583</v>
      </c>
      <c r="B13477" s="276" t="s">
        <v>13355</v>
      </c>
      <c r="C13477" s="462" t="s">
        <v>27</v>
      </c>
      <c r="D13477" s="463">
        <v>0</v>
      </c>
    </row>
    <row r="13478" spans="1:4">
      <c r="A13478" s="462">
        <v>108584</v>
      </c>
      <c r="B13478" s="276" t="s">
        <v>13356</v>
      </c>
      <c r="C13478" s="462" t="s">
        <v>27</v>
      </c>
      <c r="D13478" s="463">
        <v>0</v>
      </c>
    </row>
    <row r="13479" spans="1:4">
      <c r="A13479" s="462">
        <v>108585</v>
      </c>
      <c r="B13479" s="276" t="s">
        <v>13357</v>
      </c>
      <c r="C13479" s="462" t="s">
        <v>27</v>
      </c>
      <c r="D13479" s="463">
        <v>0</v>
      </c>
    </row>
    <row r="13480" spans="1:4">
      <c r="A13480" s="462">
        <v>108586</v>
      </c>
      <c r="B13480" s="276" t="s">
        <v>13358</v>
      </c>
      <c r="C13480" s="462" t="s">
        <v>27</v>
      </c>
      <c r="D13480" s="463">
        <v>146799.99</v>
      </c>
    </row>
    <row r="13481" spans="1:4">
      <c r="A13481" s="462">
        <v>108587</v>
      </c>
      <c r="B13481" s="276" t="s">
        <v>13359</v>
      </c>
      <c r="C13481" s="462" t="s">
        <v>27</v>
      </c>
      <c r="D13481" s="463">
        <v>0</v>
      </c>
    </row>
    <row r="13482" spans="1:4">
      <c r="A13482" s="462">
        <v>108588</v>
      </c>
      <c r="B13482" s="276" t="s">
        <v>13360</v>
      </c>
      <c r="C13482" s="462" t="s">
        <v>27</v>
      </c>
      <c r="D13482" s="463">
        <v>0</v>
      </c>
    </row>
    <row r="13483" spans="1:4">
      <c r="A13483" s="462">
        <v>108589</v>
      </c>
      <c r="B13483" s="276" t="s">
        <v>13361</v>
      </c>
      <c r="C13483" s="462" t="s">
        <v>27</v>
      </c>
      <c r="D13483" s="463">
        <v>0</v>
      </c>
    </row>
    <row r="13484" spans="1:4">
      <c r="A13484" s="462">
        <v>108590</v>
      </c>
      <c r="B13484" s="276" t="s">
        <v>13362</v>
      </c>
      <c r="C13484" s="462" t="s">
        <v>27</v>
      </c>
      <c r="D13484" s="463">
        <v>0</v>
      </c>
    </row>
    <row r="13485" spans="1:4">
      <c r="A13485" s="462">
        <v>108591</v>
      </c>
      <c r="B13485" s="276" t="s">
        <v>13363</v>
      </c>
      <c r="C13485" s="462" t="s">
        <v>27</v>
      </c>
      <c r="D13485" s="463">
        <v>0</v>
      </c>
    </row>
    <row r="13486" spans="1:4">
      <c r="A13486" s="462">
        <v>108592</v>
      </c>
      <c r="B13486" s="276" t="s">
        <v>13134</v>
      </c>
      <c r="C13486" s="462" t="s">
        <v>27</v>
      </c>
      <c r="D13486" s="463">
        <v>0</v>
      </c>
    </row>
    <row r="13487" spans="1:4">
      <c r="A13487" s="462">
        <v>108593</v>
      </c>
      <c r="B13487" s="276" t="s">
        <v>13364</v>
      </c>
      <c r="C13487" s="462" t="s">
        <v>27</v>
      </c>
      <c r="D13487" s="463">
        <v>0</v>
      </c>
    </row>
    <row r="13488" spans="1:4">
      <c r="A13488" s="462">
        <v>108594</v>
      </c>
      <c r="B13488" s="276" t="s">
        <v>13134</v>
      </c>
      <c r="C13488" s="462" t="s">
        <v>27</v>
      </c>
      <c r="D13488" s="463">
        <v>0</v>
      </c>
    </row>
    <row r="13489" spans="1:4">
      <c r="A13489" s="462">
        <v>108595</v>
      </c>
      <c r="B13489" s="276" t="s">
        <v>13365</v>
      </c>
      <c r="C13489" s="462" t="s">
        <v>27</v>
      </c>
      <c r="D13489" s="463">
        <v>0</v>
      </c>
    </row>
    <row r="13490" spans="1:4">
      <c r="A13490" s="462">
        <v>108596</v>
      </c>
      <c r="B13490" s="276" t="s">
        <v>13366</v>
      </c>
      <c r="C13490" s="462" t="s">
        <v>27</v>
      </c>
      <c r="D13490" s="463">
        <v>0</v>
      </c>
    </row>
    <row r="13491" spans="1:4">
      <c r="A13491" s="462">
        <v>108597</v>
      </c>
      <c r="B13491" s="276" t="s">
        <v>13367</v>
      </c>
      <c r="C13491" s="462" t="s">
        <v>27</v>
      </c>
      <c r="D13491" s="463">
        <v>0</v>
      </c>
    </row>
    <row r="13492" spans="1:4">
      <c r="A13492" s="462">
        <v>108598</v>
      </c>
      <c r="B13492" s="276" t="s">
        <v>13368</v>
      </c>
      <c r="C13492" s="462" t="s">
        <v>27</v>
      </c>
      <c r="D13492" s="463">
        <v>0</v>
      </c>
    </row>
    <row r="13493" spans="1:4">
      <c r="A13493" s="462">
        <v>108599</v>
      </c>
      <c r="B13493" s="276" t="s">
        <v>13369</v>
      </c>
      <c r="C13493" s="462" t="s">
        <v>27</v>
      </c>
      <c r="D13493" s="463">
        <v>0</v>
      </c>
    </row>
    <row r="13494" spans="1:4">
      <c r="A13494" s="462">
        <v>108600</v>
      </c>
      <c r="B13494" s="276" t="s">
        <v>13370</v>
      </c>
      <c r="C13494" s="462" t="s">
        <v>27</v>
      </c>
      <c r="D13494" s="463">
        <v>0</v>
      </c>
    </row>
    <row r="13495" spans="1:4">
      <c r="A13495" s="462">
        <v>108601</v>
      </c>
      <c r="B13495" s="276" t="s">
        <v>13371</v>
      </c>
      <c r="C13495" s="462" t="s">
        <v>2223</v>
      </c>
      <c r="D13495" s="463">
        <v>0</v>
      </c>
    </row>
    <row r="13496" spans="1:4">
      <c r="A13496" s="462">
        <v>108602</v>
      </c>
      <c r="B13496" s="276" t="s">
        <v>13372</v>
      </c>
      <c r="C13496" s="462" t="s">
        <v>27</v>
      </c>
      <c r="D13496" s="463">
        <v>0</v>
      </c>
    </row>
    <row r="13497" spans="1:4">
      <c r="A13497" s="462">
        <v>108603</v>
      </c>
      <c r="B13497" s="276" t="s">
        <v>13373</v>
      </c>
      <c r="C13497" s="462" t="s">
        <v>27</v>
      </c>
      <c r="D13497" s="463">
        <v>0</v>
      </c>
    </row>
    <row r="13498" spans="1:4">
      <c r="A13498" s="462">
        <v>108604</v>
      </c>
      <c r="B13498" s="276" t="s">
        <v>13374</v>
      </c>
      <c r="C13498" s="462" t="s">
        <v>2223</v>
      </c>
      <c r="D13498" s="463">
        <v>0</v>
      </c>
    </row>
    <row r="13499" spans="1:4">
      <c r="A13499" s="462">
        <v>108605</v>
      </c>
      <c r="B13499" s="276" t="s">
        <v>13375</v>
      </c>
      <c r="C13499" s="462" t="s">
        <v>44</v>
      </c>
      <c r="D13499" s="463">
        <v>16140.01</v>
      </c>
    </row>
    <row r="13500" spans="1:4">
      <c r="A13500" s="462">
        <v>108606</v>
      </c>
      <c r="B13500" s="276" t="s">
        <v>13376</v>
      </c>
      <c r="C13500" s="462" t="s">
        <v>27</v>
      </c>
      <c r="D13500" s="463">
        <v>0</v>
      </c>
    </row>
    <row r="13501" spans="1:4">
      <c r="A13501" s="462">
        <v>108607</v>
      </c>
      <c r="B13501" s="276" t="s">
        <v>13377</v>
      </c>
      <c r="C13501" s="462" t="s">
        <v>27</v>
      </c>
      <c r="D13501" s="463">
        <v>0</v>
      </c>
    </row>
    <row r="13502" spans="1:4">
      <c r="A13502" s="462">
        <v>108608</v>
      </c>
      <c r="B13502" s="276" t="s">
        <v>13378</v>
      </c>
      <c r="C13502" s="462" t="s">
        <v>27</v>
      </c>
      <c r="D13502" s="463">
        <v>0</v>
      </c>
    </row>
    <row r="13503" spans="1:4">
      <c r="A13503" s="462">
        <v>108609</v>
      </c>
      <c r="B13503" s="276" t="s">
        <v>13379</v>
      </c>
      <c r="C13503" s="462" t="s">
        <v>30</v>
      </c>
      <c r="D13503" s="463">
        <v>0</v>
      </c>
    </row>
    <row r="13504" spans="1:4">
      <c r="A13504" s="462">
        <v>108610</v>
      </c>
      <c r="B13504" s="276" t="s">
        <v>13380</v>
      </c>
      <c r="C13504" s="462" t="s">
        <v>27</v>
      </c>
      <c r="D13504" s="463">
        <v>0</v>
      </c>
    </row>
    <row r="13505" spans="1:4">
      <c r="A13505" s="462">
        <v>108611</v>
      </c>
      <c r="B13505" s="276" t="s">
        <v>13381</v>
      </c>
      <c r="C13505" s="462" t="s">
        <v>27</v>
      </c>
      <c r="D13505" s="463">
        <v>0</v>
      </c>
    </row>
    <row r="13506" spans="1:4">
      <c r="A13506" s="462">
        <v>108612</v>
      </c>
      <c r="B13506" s="276" t="s">
        <v>13382</v>
      </c>
      <c r="C13506" s="462" t="s">
        <v>27</v>
      </c>
      <c r="D13506" s="463">
        <v>0</v>
      </c>
    </row>
    <row r="13507" spans="1:4">
      <c r="A13507" s="462">
        <v>108613</v>
      </c>
      <c r="B13507" s="276" t="s">
        <v>13383</v>
      </c>
      <c r="C13507" s="462" t="s">
        <v>27</v>
      </c>
      <c r="D13507" s="463">
        <v>0</v>
      </c>
    </row>
    <row r="13508" spans="1:4">
      <c r="A13508" s="462">
        <v>108614</v>
      </c>
      <c r="B13508" s="276" t="s">
        <v>13384</v>
      </c>
      <c r="C13508" s="462" t="s">
        <v>27</v>
      </c>
      <c r="D13508" s="463">
        <v>0</v>
      </c>
    </row>
    <row r="13509" spans="1:4">
      <c r="A13509" s="462">
        <v>108615</v>
      </c>
      <c r="B13509" s="276" t="s">
        <v>13385</v>
      </c>
      <c r="C13509" s="462" t="s">
        <v>27</v>
      </c>
      <c r="D13509" s="463">
        <v>0</v>
      </c>
    </row>
    <row r="13510" spans="1:4">
      <c r="A13510" s="462">
        <v>108616</v>
      </c>
      <c r="B13510" s="276" t="s">
        <v>13386</v>
      </c>
      <c r="C13510" s="462" t="s">
        <v>27</v>
      </c>
      <c r="D13510" s="463">
        <v>0</v>
      </c>
    </row>
    <row r="13511" spans="1:4">
      <c r="A13511" s="462">
        <v>108617</v>
      </c>
      <c r="B13511" s="276" t="s">
        <v>13387</v>
      </c>
      <c r="C13511" s="462" t="s">
        <v>27</v>
      </c>
      <c r="D13511" s="463">
        <v>0</v>
      </c>
    </row>
    <row r="13512" spans="1:4">
      <c r="A13512" s="462">
        <v>108618</v>
      </c>
      <c r="B13512" s="276" t="s">
        <v>13388</v>
      </c>
      <c r="C13512" s="462" t="s">
        <v>27</v>
      </c>
      <c r="D13512" s="463">
        <v>104600</v>
      </c>
    </row>
    <row r="13513" spans="1:4">
      <c r="A13513" s="462">
        <v>108619</v>
      </c>
      <c r="B13513" s="276" t="s">
        <v>13389</v>
      </c>
      <c r="C13513" s="462" t="s">
        <v>27</v>
      </c>
      <c r="D13513" s="463">
        <v>0</v>
      </c>
    </row>
    <row r="13514" spans="1:4">
      <c r="A13514" s="462">
        <v>108620</v>
      </c>
      <c r="B13514" s="276" t="s">
        <v>13390</v>
      </c>
      <c r="C13514" s="462" t="s">
        <v>27</v>
      </c>
      <c r="D13514" s="463">
        <v>99400</v>
      </c>
    </row>
    <row r="13515" spans="1:4">
      <c r="A13515" s="462">
        <v>108621</v>
      </c>
      <c r="B13515" s="276" t="s">
        <v>13391</v>
      </c>
      <c r="C13515" s="462" t="s">
        <v>27</v>
      </c>
      <c r="D13515" s="463">
        <v>0</v>
      </c>
    </row>
    <row r="13516" spans="1:4">
      <c r="A13516" s="462">
        <v>108622</v>
      </c>
      <c r="B13516" s="276" t="s">
        <v>13392</v>
      </c>
      <c r="C13516" s="462" t="s">
        <v>27</v>
      </c>
      <c r="D13516" s="463">
        <v>0</v>
      </c>
    </row>
    <row r="13517" spans="1:4">
      <c r="A13517" s="462">
        <v>108623</v>
      </c>
      <c r="B13517" s="276" t="s">
        <v>13393</v>
      </c>
      <c r="C13517" s="462" t="s">
        <v>27</v>
      </c>
      <c r="D13517" s="463">
        <v>0</v>
      </c>
    </row>
    <row r="13518" spans="1:4">
      <c r="A13518" s="462">
        <v>108624</v>
      </c>
      <c r="B13518" s="276" t="s">
        <v>13394</v>
      </c>
      <c r="C13518" s="462" t="s">
        <v>27</v>
      </c>
      <c r="D13518" s="463">
        <v>0</v>
      </c>
    </row>
    <row r="13519" spans="1:4">
      <c r="A13519" s="462">
        <v>108625</v>
      </c>
      <c r="B13519" s="276" t="s">
        <v>13395</v>
      </c>
      <c r="C13519" s="462" t="s">
        <v>27</v>
      </c>
      <c r="D13519" s="463">
        <v>0</v>
      </c>
    </row>
    <row r="13520" spans="1:4">
      <c r="A13520" s="462">
        <v>108626</v>
      </c>
      <c r="B13520" s="276" t="s">
        <v>13396</v>
      </c>
      <c r="C13520" s="462" t="s">
        <v>27</v>
      </c>
      <c r="D13520" s="463">
        <v>0</v>
      </c>
    </row>
    <row r="13521" spans="1:4">
      <c r="A13521" s="462">
        <v>108627</v>
      </c>
      <c r="B13521" s="276" t="s">
        <v>13397</v>
      </c>
      <c r="C13521" s="462" t="s">
        <v>27</v>
      </c>
      <c r="D13521" s="463">
        <v>0</v>
      </c>
    </row>
    <row r="13522" spans="1:4">
      <c r="A13522" s="462">
        <v>108628</v>
      </c>
      <c r="B13522" s="276" t="s">
        <v>13398</v>
      </c>
      <c r="C13522" s="462" t="s">
        <v>83</v>
      </c>
      <c r="D13522" s="463">
        <v>0</v>
      </c>
    </row>
    <row r="13523" spans="1:4">
      <c r="A13523" s="462">
        <v>108629</v>
      </c>
      <c r="B13523" s="276" t="s">
        <v>13399</v>
      </c>
      <c r="C13523" s="462" t="s">
        <v>27</v>
      </c>
      <c r="D13523" s="463">
        <v>0</v>
      </c>
    </row>
    <row r="13524" spans="1:4">
      <c r="A13524" s="462">
        <v>108630</v>
      </c>
      <c r="B13524" s="276" t="s">
        <v>13400</v>
      </c>
      <c r="C13524" s="462" t="s">
        <v>7661</v>
      </c>
      <c r="D13524" s="463">
        <v>0</v>
      </c>
    </row>
    <row r="13525" spans="1:4">
      <c r="A13525" s="462">
        <v>108631</v>
      </c>
      <c r="B13525" s="276" t="s">
        <v>13401</v>
      </c>
      <c r="C13525" s="462" t="s">
        <v>27</v>
      </c>
      <c r="D13525" s="463">
        <v>181560</v>
      </c>
    </row>
    <row r="13526" spans="1:4">
      <c r="A13526" s="462">
        <v>108632</v>
      </c>
      <c r="B13526" s="276" t="s">
        <v>13402</v>
      </c>
      <c r="C13526" s="462" t="s">
        <v>27</v>
      </c>
      <c r="D13526" s="463">
        <v>0</v>
      </c>
    </row>
    <row r="13527" spans="1:4">
      <c r="A13527" s="462">
        <v>108633</v>
      </c>
      <c r="B13527" s="276" t="s">
        <v>13403</v>
      </c>
      <c r="C13527" s="462" t="s">
        <v>27</v>
      </c>
      <c r="D13527" s="463">
        <v>0</v>
      </c>
    </row>
    <row r="13528" spans="1:4">
      <c r="A13528" s="462">
        <v>108634</v>
      </c>
      <c r="B13528" s="276" t="s">
        <v>13404</v>
      </c>
      <c r="C13528" s="462" t="s">
        <v>27</v>
      </c>
      <c r="D13528" s="463">
        <v>0</v>
      </c>
    </row>
    <row r="13529" spans="1:4">
      <c r="A13529" s="462">
        <v>108635</v>
      </c>
      <c r="B13529" s="276" t="s">
        <v>13405</v>
      </c>
      <c r="C13529" s="462" t="s">
        <v>27</v>
      </c>
      <c r="D13529" s="463">
        <v>0</v>
      </c>
    </row>
    <row r="13530" spans="1:4">
      <c r="A13530" s="462">
        <v>108636</v>
      </c>
      <c r="B13530" s="276" t="s">
        <v>13406</v>
      </c>
      <c r="C13530" s="462" t="s">
        <v>27</v>
      </c>
      <c r="D13530" s="463">
        <v>148550</v>
      </c>
    </row>
    <row r="13531" spans="1:4">
      <c r="A13531" s="462">
        <v>108637</v>
      </c>
      <c r="B13531" s="276" t="s">
        <v>13407</v>
      </c>
      <c r="C13531" s="462" t="s">
        <v>27</v>
      </c>
      <c r="D13531" s="463">
        <v>0</v>
      </c>
    </row>
    <row r="13532" spans="1:4">
      <c r="A13532" s="462">
        <v>108638</v>
      </c>
      <c r="B13532" s="276" t="s">
        <v>13408</v>
      </c>
      <c r="C13532" s="462" t="s">
        <v>27</v>
      </c>
      <c r="D13532" s="463">
        <v>0</v>
      </c>
    </row>
    <row r="13533" spans="1:4">
      <c r="A13533" s="462">
        <v>108639</v>
      </c>
      <c r="B13533" s="276" t="s">
        <v>13409</v>
      </c>
      <c r="C13533" s="462" t="s">
        <v>27</v>
      </c>
      <c r="D13533" s="463">
        <v>0</v>
      </c>
    </row>
    <row r="13534" spans="1:4">
      <c r="A13534" s="462">
        <v>108640</v>
      </c>
      <c r="B13534" s="276" t="s">
        <v>13410</v>
      </c>
      <c r="C13534" s="462" t="s">
        <v>44</v>
      </c>
      <c r="D13534" s="463">
        <v>42199.99</v>
      </c>
    </row>
    <row r="13535" spans="1:4">
      <c r="A13535" s="462">
        <v>108641</v>
      </c>
      <c r="B13535" s="276" t="s">
        <v>13411</v>
      </c>
      <c r="C13535" s="462" t="s">
        <v>27</v>
      </c>
      <c r="D13535" s="463">
        <v>0</v>
      </c>
    </row>
    <row r="13536" spans="1:4">
      <c r="A13536" s="462">
        <v>108642</v>
      </c>
      <c r="B13536" s="276" t="s">
        <v>13412</v>
      </c>
      <c r="C13536" s="462" t="s">
        <v>27</v>
      </c>
      <c r="D13536" s="463">
        <v>0</v>
      </c>
    </row>
    <row r="13537" spans="1:4">
      <c r="A13537" s="462">
        <v>108643</v>
      </c>
      <c r="B13537" s="276" t="s">
        <v>13413</v>
      </c>
      <c r="C13537" s="462" t="s">
        <v>27</v>
      </c>
      <c r="D13537" s="463">
        <v>0</v>
      </c>
    </row>
    <row r="13538" spans="1:4">
      <c r="A13538" s="462">
        <v>108644</v>
      </c>
      <c r="B13538" s="276" t="s">
        <v>13414</v>
      </c>
      <c r="C13538" s="462" t="s">
        <v>27</v>
      </c>
      <c r="D13538" s="463">
        <v>0</v>
      </c>
    </row>
    <row r="13539" spans="1:4">
      <c r="A13539" s="462">
        <v>108645</v>
      </c>
      <c r="B13539" s="276" t="s">
        <v>13415</v>
      </c>
      <c r="C13539" s="462" t="s">
        <v>27</v>
      </c>
      <c r="D13539" s="463">
        <v>0</v>
      </c>
    </row>
    <row r="13540" spans="1:4">
      <c r="A13540" s="462">
        <v>108646</v>
      </c>
      <c r="B13540" s="276" t="s">
        <v>13416</v>
      </c>
      <c r="C13540" s="462" t="s">
        <v>30</v>
      </c>
      <c r="D13540" s="463">
        <v>0</v>
      </c>
    </row>
    <row r="13541" spans="1:4">
      <c r="A13541" s="462">
        <v>108647</v>
      </c>
      <c r="B13541" s="276" t="s">
        <v>13417</v>
      </c>
      <c r="C13541" s="462" t="s">
        <v>30</v>
      </c>
      <c r="D13541" s="463">
        <v>0</v>
      </c>
    </row>
    <row r="13542" spans="1:4">
      <c r="A13542" s="462">
        <v>108648</v>
      </c>
      <c r="B13542" s="276" t="s">
        <v>13418</v>
      </c>
      <c r="C13542" s="462" t="s">
        <v>30</v>
      </c>
      <c r="D13542" s="463">
        <v>0</v>
      </c>
    </row>
    <row r="13543" spans="1:4">
      <c r="A13543" s="462">
        <v>108649</v>
      </c>
      <c r="B13543" s="276" t="s">
        <v>13419</v>
      </c>
      <c r="C13543" s="462" t="s">
        <v>30</v>
      </c>
      <c r="D13543" s="463">
        <v>0</v>
      </c>
    </row>
    <row r="13544" spans="1:4">
      <c r="A13544" s="462">
        <v>108650</v>
      </c>
      <c r="B13544" s="276" t="s">
        <v>13420</v>
      </c>
      <c r="C13544" s="462" t="s">
        <v>27</v>
      </c>
      <c r="D13544" s="463">
        <v>0</v>
      </c>
    </row>
    <row r="13545" spans="1:4">
      <c r="A13545" s="462">
        <v>108651</v>
      </c>
      <c r="B13545" s="276" t="s">
        <v>13421</v>
      </c>
      <c r="C13545" s="462" t="s">
        <v>27</v>
      </c>
      <c r="D13545" s="463">
        <v>0</v>
      </c>
    </row>
    <row r="13546" spans="1:4">
      <c r="A13546" s="462">
        <v>108652</v>
      </c>
      <c r="B13546" s="276" t="s">
        <v>13422</v>
      </c>
      <c r="C13546" s="462" t="s">
        <v>27</v>
      </c>
      <c r="D13546" s="463">
        <v>0</v>
      </c>
    </row>
    <row r="13547" spans="1:4">
      <c r="A13547" s="462">
        <v>108653</v>
      </c>
      <c r="B13547" s="276" t="s">
        <v>13423</v>
      </c>
      <c r="C13547" s="462" t="s">
        <v>27</v>
      </c>
      <c r="D13547" s="463">
        <v>0</v>
      </c>
    </row>
    <row r="13548" spans="1:4">
      <c r="A13548" s="462">
        <v>108654</v>
      </c>
      <c r="B13548" s="276" t="s">
        <v>13424</v>
      </c>
      <c r="C13548" s="462" t="s">
        <v>27</v>
      </c>
      <c r="D13548" s="463">
        <v>0</v>
      </c>
    </row>
    <row r="13549" spans="1:4">
      <c r="A13549" s="462">
        <v>108655</v>
      </c>
      <c r="B13549" s="276" t="s">
        <v>13425</v>
      </c>
      <c r="C13549" s="462" t="s">
        <v>27</v>
      </c>
      <c r="D13549" s="463">
        <v>0</v>
      </c>
    </row>
    <row r="13550" spans="1:4">
      <c r="A13550" s="462">
        <v>108656</v>
      </c>
      <c r="B13550" s="276" t="s">
        <v>13426</v>
      </c>
      <c r="C13550" s="462" t="s">
        <v>27</v>
      </c>
      <c r="D13550" s="463">
        <v>0</v>
      </c>
    </row>
    <row r="13551" spans="1:4">
      <c r="A13551" s="462">
        <v>108657</v>
      </c>
      <c r="B13551" s="276" t="s">
        <v>13427</v>
      </c>
      <c r="C13551" s="462" t="s">
        <v>27</v>
      </c>
      <c r="D13551" s="463">
        <v>0</v>
      </c>
    </row>
    <row r="13552" spans="1:4">
      <c r="A13552" s="462">
        <v>108658</v>
      </c>
      <c r="B13552" s="276" t="s">
        <v>13428</v>
      </c>
      <c r="C13552" s="462" t="s">
        <v>27</v>
      </c>
      <c r="D13552" s="463">
        <v>0</v>
      </c>
    </row>
    <row r="13553" spans="1:4">
      <c r="A13553" s="462">
        <v>108659</v>
      </c>
      <c r="B13553" s="276" t="s">
        <v>13429</v>
      </c>
      <c r="C13553" s="462" t="s">
        <v>27</v>
      </c>
      <c r="D13553" s="463">
        <v>1210</v>
      </c>
    </row>
    <row r="13554" spans="1:4">
      <c r="A13554" s="462">
        <v>108660</v>
      </c>
      <c r="B13554" s="276" t="s">
        <v>13430</v>
      </c>
      <c r="C13554" s="462" t="s">
        <v>27</v>
      </c>
      <c r="D13554" s="463">
        <v>0</v>
      </c>
    </row>
    <row r="13555" spans="1:4">
      <c r="A13555" s="462">
        <v>108661</v>
      </c>
      <c r="B13555" s="276" t="s">
        <v>13431</v>
      </c>
      <c r="C13555" s="462" t="s">
        <v>27</v>
      </c>
      <c r="D13555" s="463">
        <v>0</v>
      </c>
    </row>
    <row r="13556" spans="1:4">
      <c r="A13556" s="462">
        <v>108662</v>
      </c>
      <c r="B13556" s="276" t="s">
        <v>13432</v>
      </c>
      <c r="C13556" s="462" t="s">
        <v>27</v>
      </c>
      <c r="D13556" s="463">
        <v>0</v>
      </c>
    </row>
    <row r="13557" spans="1:4">
      <c r="A13557" s="462">
        <v>108663</v>
      </c>
      <c r="B13557" s="276" t="s">
        <v>13433</v>
      </c>
      <c r="C13557" s="462" t="s">
        <v>27</v>
      </c>
      <c r="D13557" s="463">
        <v>183551</v>
      </c>
    </row>
    <row r="13558" spans="1:4">
      <c r="A13558" s="462">
        <v>108664</v>
      </c>
      <c r="B13558" s="276" t="s">
        <v>13434</v>
      </c>
      <c r="C13558" s="462" t="s">
        <v>27</v>
      </c>
      <c r="D13558" s="463">
        <v>0</v>
      </c>
    </row>
    <row r="13559" spans="1:4">
      <c r="A13559" s="462">
        <v>108665</v>
      </c>
      <c r="B13559" s="276" t="s">
        <v>13435</v>
      </c>
      <c r="C13559" s="462" t="s">
        <v>27</v>
      </c>
      <c r="D13559" s="463">
        <v>0</v>
      </c>
    </row>
    <row r="13560" spans="1:4">
      <c r="A13560" s="462">
        <v>108666</v>
      </c>
      <c r="B13560" s="276" t="s">
        <v>13436</v>
      </c>
      <c r="C13560" s="462" t="s">
        <v>27</v>
      </c>
      <c r="D13560" s="463">
        <v>1942803</v>
      </c>
    </row>
    <row r="13561" spans="1:4">
      <c r="A13561" s="462">
        <v>108667</v>
      </c>
      <c r="B13561" s="276" t="s">
        <v>13437</v>
      </c>
      <c r="C13561" s="462" t="s">
        <v>27</v>
      </c>
      <c r="D13561" s="463">
        <v>0</v>
      </c>
    </row>
    <row r="13562" spans="1:4">
      <c r="A13562" s="462">
        <v>108668</v>
      </c>
      <c r="B13562" s="276" t="s">
        <v>13438</v>
      </c>
      <c r="C13562" s="462" t="s">
        <v>27</v>
      </c>
      <c r="D13562" s="463">
        <v>0</v>
      </c>
    </row>
    <row r="13563" spans="1:4">
      <c r="A13563" s="462">
        <v>108669</v>
      </c>
      <c r="B13563" s="276" t="s">
        <v>13439</v>
      </c>
      <c r="C13563" s="462" t="s">
        <v>27</v>
      </c>
      <c r="D13563" s="463">
        <v>0</v>
      </c>
    </row>
    <row r="13564" spans="1:4">
      <c r="A13564" s="462">
        <v>108670</v>
      </c>
      <c r="B13564" s="276" t="s">
        <v>13440</v>
      </c>
      <c r="C13564" s="462" t="s">
        <v>27</v>
      </c>
      <c r="D13564" s="463">
        <v>0</v>
      </c>
    </row>
    <row r="13565" spans="1:4">
      <c r="A13565" s="462">
        <v>108671</v>
      </c>
      <c r="B13565" s="276" t="s">
        <v>13441</v>
      </c>
      <c r="C13565" s="462" t="s">
        <v>27</v>
      </c>
      <c r="D13565" s="463">
        <v>0</v>
      </c>
    </row>
    <row r="13566" spans="1:4">
      <c r="A13566" s="462">
        <v>108672</v>
      </c>
      <c r="B13566" s="276" t="s">
        <v>13442</v>
      </c>
      <c r="C13566" s="462" t="s">
        <v>27</v>
      </c>
      <c r="D13566" s="463">
        <v>0</v>
      </c>
    </row>
    <row r="13567" spans="1:4">
      <c r="A13567" s="462">
        <v>108673</v>
      </c>
      <c r="B13567" s="276" t="s">
        <v>13443</v>
      </c>
      <c r="C13567" s="462" t="s">
        <v>27</v>
      </c>
      <c r="D13567" s="463">
        <v>0</v>
      </c>
    </row>
    <row r="13568" spans="1:4">
      <c r="A13568" s="462">
        <v>108674</v>
      </c>
      <c r="B13568" s="276" t="s">
        <v>13444</v>
      </c>
      <c r="C13568" s="462" t="s">
        <v>27</v>
      </c>
      <c r="D13568" s="463">
        <v>0</v>
      </c>
    </row>
    <row r="13569" spans="1:4">
      <c r="A13569" s="462">
        <v>108675</v>
      </c>
      <c r="B13569" s="276" t="s">
        <v>13445</v>
      </c>
      <c r="C13569" s="462" t="s">
        <v>27</v>
      </c>
      <c r="D13569" s="463">
        <v>0</v>
      </c>
    </row>
    <row r="13570" spans="1:4">
      <c r="A13570" s="462">
        <v>108676</v>
      </c>
      <c r="B13570" s="276" t="s">
        <v>13446</v>
      </c>
      <c r="C13570" s="462" t="s">
        <v>27</v>
      </c>
      <c r="D13570" s="463">
        <v>0</v>
      </c>
    </row>
    <row r="13571" spans="1:4">
      <c r="A13571" s="462">
        <v>108677</v>
      </c>
      <c r="B13571" s="276" t="s">
        <v>13447</v>
      </c>
      <c r="C13571" s="462" t="s">
        <v>27</v>
      </c>
      <c r="D13571" s="463">
        <v>0</v>
      </c>
    </row>
    <row r="13572" spans="1:4">
      <c r="A13572" s="462">
        <v>108678</v>
      </c>
      <c r="B13572" s="276" t="s">
        <v>13448</v>
      </c>
      <c r="C13572" s="462" t="s">
        <v>27</v>
      </c>
      <c r="D13572" s="463">
        <v>0</v>
      </c>
    </row>
    <row r="13573" spans="1:4">
      <c r="A13573" s="462">
        <v>108679</v>
      </c>
      <c r="B13573" s="276" t="s">
        <v>13449</v>
      </c>
      <c r="C13573" s="462" t="s">
        <v>27</v>
      </c>
      <c r="D13573" s="463">
        <v>0</v>
      </c>
    </row>
    <row r="13574" spans="1:4">
      <c r="A13574" s="462">
        <v>108680</v>
      </c>
      <c r="B13574" s="276" t="s">
        <v>13450</v>
      </c>
      <c r="C13574" s="462" t="s">
        <v>27</v>
      </c>
      <c r="D13574" s="463">
        <v>0</v>
      </c>
    </row>
    <row r="13575" spans="1:4">
      <c r="A13575" s="462">
        <v>108681</v>
      </c>
      <c r="B13575" s="276" t="s">
        <v>13451</v>
      </c>
      <c r="C13575" s="462" t="s">
        <v>27</v>
      </c>
      <c r="D13575" s="463">
        <v>0</v>
      </c>
    </row>
    <row r="13576" spans="1:4">
      <c r="A13576" s="462">
        <v>108682</v>
      </c>
      <c r="B13576" s="276" t="s">
        <v>13452</v>
      </c>
      <c r="C13576" s="462" t="s">
        <v>27</v>
      </c>
      <c r="D13576" s="463">
        <v>0</v>
      </c>
    </row>
    <row r="13577" spans="1:4">
      <c r="A13577" s="462">
        <v>108683</v>
      </c>
      <c r="B13577" s="276" t="s">
        <v>13453</v>
      </c>
      <c r="C13577" s="462" t="s">
        <v>27</v>
      </c>
      <c r="D13577" s="463">
        <v>0</v>
      </c>
    </row>
    <row r="13578" spans="1:4">
      <c r="A13578" s="462">
        <v>108684</v>
      </c>
      <c r="B13578" s="276" t="s">
        <v>13454</v>
      </c>
      <c r="C13578" s="462" t="s">
        <v>27</v>
      </c>
      <c r="D13578" s="463">
        <v>0</v>
      </c>
    </row>
    <row r="13579" spans="1:4">
      <c r="A13579" s="462">
        <v>108685</v>
      </c>
      <c r="B13579" s="276" t="s">
        <v>13455</v>
      </c>
      <c r="C13579" s="462" t="s">
        <v>27</v>
      </c>
      <c r="D13579" s="463">
        <v>0</v>
      </c>
    </row>
    <row r="13580" spans="1:4">
      <c r="A13580" s="462">
        <v>108686</v>
      </c>
      <c r="B13580" s="276" t="s">
        <v>13456</v>
      </c>
      <c r="C13580" s="462" t="s">
        <v>27</v>
      </c>
      <c r="D13580" s="463">
        <v>0</v>
      </c>
    </row>
    <row r="13581" spans="1:4">
      <c r="A13581" s="462">
        <v>108687</v>
      </c>
      <c r="B13581" s="276" t="s">
        <v>13457</v>
      </c>
      <c r="C13581" s="462" t="s">
        <v>27</v>
      </c>
      <c r="D13581" s="463">
        <v>0</v>
      </c>
    </row>
    <row r="13582" spans="1:4">
      <c r="A13582" s="462">
        <v>108688</v>
      </c>
      <c r="B13582" s="276" t="s">
        <v>13458</v>
      </c>
      <c r="C13582" s="462" t="s">
        <v>27</v>
      </c>
      <c r="D13582" s="463">
        <v>0</v>
      </c>
    </row>
    <row r="13583" spans="1:4">
      <c r="A13583" s="462">
        <v>108689</v>
      </c>
      <c r="B13583" s="276" t="s">
        <v>13459</v>
      </c>
      <c r="C13583" s="462" t="s">
        <v>27</v>
      </c>
      <c r="D13583" s="463">
        <v>0</v>
      </c>
    </row>
    <row r="13584" spans="1:4">
      <c r="A13584" s="462">
        <v>108690</v>
      </c>
      <c r="B13584" s="276" t="s">
        <v>13460</v>
      </c>
      <c r="C13584" s="462" t="s">
        <v>27</v>
      </c>
      <c r="D13584" s="463">
        <v>0</v>
      </c>
    </row>
    <row r="13585" spans="1:4">
      <c r="A13585" s="462">
        <v>108691</v>
      </c>
      <c r="B13585" s="276" t="s">
        <v>13461</v>
      </c>
      <c r="C13585" s="462" t="s">
        <v>44</v>
      </c>
      <c r="D13585" s="463">
        <v>0</v>
      </c>
    </row>
    <row r="13586" spans="1:4">
      <c r="A13586" s="462">
        <v>108692</v>
      </c>
      <c r="B13586" s="276" t="s">
        <v>13462</v>
      </c>
      <c r="C13586" s="462" t="s">
        <v>27</v>
      </c>
      <c r="D13586" s="463">
        <v>0</v>
      </c>
    </row>
    <row r="13587" spans="1:4">
      <c r="A13587" s="462">
        <v>108693</v>
      </c>
      <c r="B13587" s="276" t="s">
        <v>13463</v>
      </c>
      <c r="C13587" s="462" t="s">
        <v>27</v>
      </c>
      <c r="D13587" s="463">
        <v>0</v>
      </c>
    </row>
    <row r="13588" spans="1:4">
      <c r="A13588" s="462">
        <v>108694</v>
      </c>
      <c r="B13588" s="276" t="s">
        <v>13464</v>
      </c>
      <c r="C13588" s="462" t="s">
        <v>44</v>
      </c>
      <c r="D13588" s="463">
        <v>0</v>
      </c>
    </row>
    <row r="13589" spans="1:4">
      <c r="A13589" s="462">
        <v>108695</v>
      </c>
      <c r="B13589" s="276" t="s">
        <v>13465</v>
      </c>
      <c r="C13589" s="462" t="s">
        <v>27</v>
      </c>
      <c r="D13589" s="463">
        <v>729.01</v>
      </c>
    </row>
    <row r="13590" spans="1:4">
      <c r="A13590" s="462">
        <v>108696</v>
      </c>
      <c r="B13590" s="276" t="s">
        <v>13466</v>
      </c>
      <c r="C13590" s="462" t="s">
        <v>27</v>
      </c>
      <c r="D13590" s="463">
        <v>0</v>
      </c>
    </row>
    <row r="13591" spans="1:4">
      <c r="A13591" s="462">
        <v>108697</v>
      </c>
      <c r="B13591" s="276" t="s">
        <v>13467</v>
      </c>
      <c r="C13591" s="462" t="s">
        <v>27</v>
      </c>
      <c r="D13591" s="463">
        <v>24887</v>
      </c>
    </row>
    <row r="13592" spans="1:4">
      <c r="A13592" s="462">
        <v>108698</v>
      </c>
      <c r="B13592" s="276" t="s">
        <v>13468</v>
      </c>
      <c r="C13592" s="462" t="s">
        <v>27</v>
      </c>
      <c r="D13592" s="463">
        <v>0</v>
      </c>
    </row>
    <row r="13593" spans="1:4">
      <c r="A13593" s="462">
        <v>108699</v>
      </c>
      <c r="B13593" s="276" t="s">
        <v>13469</v>
      </c>
      <c r="C13593" s="462" t="s">
        <v>27</v>
      </c>
      <c r="D13593" s="463">
        <v>424564</v>
      </c>
    </row>
    <row r="13594" spans="1:4">
      <c r="A13594" s="462">
        <v>108700</v>
      </c>
      <c r="B13594" s="276" t="s">
        <v>13470</v>
      </c>
      <c r="C13594" s="462" t="s">
        <v>27</v>
      </c>
      <c r="D13594" s="463">
        <v>0</v>
      </c>
    </row>
    <row r="13595" spans="1:4">
      <c r="A13595" s="462">
        <v>108701</v>
      </c>
      <c r="B13595" s="276" t="s">
        <v>13471</v>
      </c>
      <c r="C13595" s="462" t="s">
        <v>44</v>
      </c>
      <c r="D13595" s="463">
        <v>0</v>
      </c>
    </row>
    <row r="13596" spans="1:4">
      <c r="A13596" s="462">
        <v>108702</v>
      </c>
      <c r="B13596" s="276" t="s">
        <v>13472</v>
      </c>
      <c r="C13596" s="462" t="s">
        <v>27</v>
      </c>
      <c r="D13596" s="463">
        <v>0</v>
      </c>
    </row>
    <row r="13597" spans="1:4">
      <c r="A13597" s="462">
        <v>108703</v>
      </c>
      <c r="B13597" s="276" t="s">
        <v>13473</v>
      </c>
      <c r="C13597" s="462" t="s">
        <v>27</v>
      </c>
      <c r="D13597" s="463">
        <v>0</v>
      </c>
    </row>
    <row r="13598" spans="1:4">
      <c r="A13598" s="462">
        <v>108704</v>
      </c>
      <c r="B13598" s="276" t="s">
        <v>13474</v>
      </c>
      <c r="C13598" s="462" t="s">
        <v>27</v>
      </c>
      <c r="D13598" s="463">
        <v>0</v>
      </c>
    </row>
    <row r="13599" spans="1:4">
      <c r="A13599" s="462">
        <v>108705</v>
      </c>
      <c r="B13599" s="276" t="s">
        <v>13475</v>
      </c>
      <c r="C13599" s="462" t="s">
        <v>27</v>
      </c>
      <c r="D13599" s="463">
        <v>0</v>
      </c>
    </row>
    <row r="13600" spans="1:4">
      <c r="A13600" s="462">
        <v>108706</v>
      </c>
      <c r="B13600" s="276" t="s">
        <v>13476</v>
      </c>
      <c r="C13600" s="462" t="s">
        <v>27</v>
      </c>
      <c r="D13600" s="463">
        <v>0</v>
      </c>
    </row>
    <row r="13601" spans="1:4">
      <c r="A13601" s="462">
        <v>108707</v>
      </c>
      <c r="B13601" s="276" t="s">
        <v>13477</v>
      </c>
      <c r="C13601" s="462" t="s">
        <v>27</v>
      </c>
      <c r="D13601" s="463">
        <v>0</v>
      </c>
    </row>
    <row r="13602" spans="1:4">
      <c r="A13602" s="462">
        <v>108708</v>
      </c>
      <c r="B13602" s="276" t="s">
        <v>13478</v>
      </c>
      <c r="C13602" s="462" t="s">
        <v>27</v>
      </c>
      <c r="D13602" s="463">
        <v>0</v>
      </c>
    </row>
    <row r="13603" spans="1:4">
      <c r="A13603" s="462">
        <v>108709</v>
      </c>
      <c r="B13603" s="276" t="s">
        <v>13479</v>
      </c>
      <c r="C13603" s="462" t="s">
        <v>148</v>
      </c>
      <c r="D13603" s="463">
        <v>0</v>
      </c>
    </row>
    <row r="13604" spans="1:4">
      <c r="A13604" s="462">
        <v>108710</v>
      </c>
      <c r="B13604" s="276" t="s">
        <v>13475</v>
      </c>
      <c r="C13604" s="462" t="s">
        <v>27</v>
      </c>
      <c r="D13604" s="463">
        <v>0</v>
      </c>
    </row>
    <row r="13605" spans="1:4">
      <c r="A13605" s="462">
        <v>108711</v>
      </c>
      <c r="B13605" s="276" t="s">
        <v>13480</v>
      </c>
      <c r="C13605" s="462" t="s">
        <v>27</v>
      </c>
      <c r="D13605" s="463">
        <v>0</v>
      </c>
    </row>
    <row r="13606" spans="1:4">
      <c r="A13606" s="462">
        <v>108712</v>
      </c>
      <c r="B13606" s="276" t="s">
        <v>13475</v>
      </c>
      <c r="C13606" s="462" t="s">
        <v>27</v>
      </c>
      <c r="D13606" s="463">
        <v>0</v>
      </c>
    </row>
    <row r="13607" spans="1:4">
      <c r="A13607" s="462">
        <v>108713</v>
      </c>
      <c r="B13607" s="276" t="s">
        <v>13481</v>
      </c>
      <c r="C13607" s="462" t="s">
        <v>27</v>
      </c>
      <c r="D13607" s="463">
        <v>0</v>
      </c>
    </row>
    <row r="13608" spans="1:4">
      <c r="A13608" s="462">
        <v>108714</v>
      </c>
      <c r="B13608" s="276" t="s">
        <v>13482</v>
      </c>
      <c r="C13608" s="462" t="s">
        <v>27</v>
      </c>
      <c r="D13608" s="463">
        <v>0</v>
      </c>
    </row>
    <row r="13609" spans="1:4">
      <c r="A13609" s="462">
        <v>108715</v>
      </c>
      <c r="B13609" s="276" t="s">
        <v>13475</v>
      </c>
      <c r="C13609" s="462" t="s">
        <v>27</v>
      </c>
      <c r="D13609" s="463">
        <v>0</v>
      </c>
    </row>
    <row r="13610" spans="1:4">
      <c r="A13610" s="462">
        <v>108716</v>
      </c>
      <c r="B13610" s="276" t="s">
        <v>13475</v>
      </c>
      <c r="C13610" s="462" t="s">
        <v>27</v>
      </c>
      <c r="D13610" s="463">
        <v>0</v>
      </c>
    </row>
    <row r="13611" spans="1:4">
      <c r="A13611" s="462">
        <v>108717</v>
      </c>
      <c r="B13611" s="276" t="s">
        <v>13483</v>
      </c>
      <c r="C13611" s="462" t="s">
        <v>27</v>
      </c>
      <c r="D13611" s="463">
        <v>0</v>
      </c>
    </row>
    <row r="13612" spans="1:4">
      <c r="A13612" s="462">
        <v>108718</v>
      </c>
      <c r="B13612" s="276" t="s">
        <v>13484</v>
      </c>
      <c r="C13612" s="462" t="s">
        <v>27</v>
      </c>
      <c r="D13612" s="463">
        <v>0</v>
      </c>
    </row>
    <row r="13613" spans="1:4">
      <c r="A13613" s="462">
        <v>108719</v>
      </c>
      <c r="B13613" s="276" t="s">
        <v>13485</v>
      </c>
      <c r="C13613" s="462" t="s">
        <v>27</v>
      </c>
      <c r="D13613" s="463">
        <v>0</v>
      </c>
    </row>
    <row r="13614" spans="1:4">
      <c r="A13614" s="462">
        <v>108720</v>
      </c>
      <c r="B13614" s="276" t="s">
        <v>13486</v>
      </c>
      <c r="C13614" s="462" t="s">
        <v>27</v>
      </c>
      <c r="D13614" s="463">
        <v>0</v>
      </c>
    </row>
    <row r="13615" spans="1:4">
      <c r="A13615" s="462">
        <v>108721</v>
      </c>
      <c r="B13615" s="276" t="s">
        <v>13487</v>
      </c>
      <c r="C13615" s="462" t="s">
        <v>27</v>
      </c>
      <c r="D13615" s="463">
        <v>0</v>
      </c>
    </row>
    <row r="13616" spans="1:4">
      <c r="A13616" s="462">
        <v>108722</v>
      </c>
      <c r="B13616" s="276" t="s">
        <v>13488</v>
      </c>
      <c r="C13616" s="462" t="s">
        <v>27</v>
      </c>
      <c r="D13616" s="463">
        <v>0</v>
      </c>
    </row>
    <row r="13617" spans="1:4">
      <c r="A13617" s="462">
        <v>108723</v>
      </c>
      <c r="B13617" s="276" t="s">
        <v>13489</v>
      </c>
      <c r="C13617" s="462" t="s">
        <v>27</v>
      </c>
      <c r="D13617" s="463">
        <v>0</v>
      </c>
    </row>
    <row r="13618" spans="1:4">
      <c r="A13618" s="462">
        <v>108724</v>
      </c>
      <c r="B13618" s="276" t="s">
        <v>13490</v>
      </c>
      <c r="C13618" s="462" t="s">
        <v>30</v>
      </c>
      <c r="D13618" s="463">
        <v>0</v>
      </c>
    </row>
    <row r="13619" spans="1:4">
      <c r="A13619" s="462">
        <v>108725</v>
      </c>
      <c r="B13619" s="276" t="s">
        <v>13491</v>
      </c>
      <c r="C13619" s="462" t="s">
        <v>27</v>
      </c>
      <c r="D13619" s="463">
        <v>0</v>
      </c>
    </row>
    <row r="13620" spans="1:4">
      <c r="A13620" s="462">
        <v>108726</v>
      </c>
      <c r="B13620" s="276" t="s">
        <v>13492</v>
      </c>
      <c r="C13620" s="462" t="s">
        <v>27</v>
      </c>
      <c r="D13620" s="463">
        <v>0</v>
      </c>
    </row>
    <row r="13621" spans="1:4">
      <c r="A13621" s="462">
        <v>108727</v>
      </c>
      <c r="B13621" s="276" t="s">
        <v>13493</v>
      </c>
      <c r="C13621" s="462" t="s">
        <v>27</v>
      </c>
      <c r="D13621" s="463">
        <v>112393120</v>
      </c>
    </row>
    <row r="13622" spans="1:4">
      <c r="A13622" s="462">
        <v>108728</v>
      </c>
      <c r="B13622" s="276" t="s">
        <v>13494</v>
      </c>
      <c r="C13622" s="462" t="s">
        <v>27</v>
      </c>
      <c r="D13622" s="463">
        <v>0</v>
      </c>
    </row>
    <row r="13623" spans="1:4">
      <c r="A13623" s="462">
        <v>108729</v>
      </c>
      <c r="B13623" s="276" t="s">
        <v>13495</v>
      </c>
      <c r="C13623" s="462" t="s">
        <v>27</v>
      </c>
      <c r="D13623" s="463">
        <v>0</v>
      </c>
    </row>
    <row r="13624" spans="1:4">
      <c r="A13624" s="462">
        <v>108730</v>
      </c>
      <c r="B13624" s="276" t="s">
        <v>13496</v>
      </c>
      <c r="C13624" s="462" t="s">
        <v>27</v>
      </c>
      <c r="D13624" s="463">
        <v>0</v>
      </c>
    </row>
    <row r="13625" spans="1:4">
      <c r="A13625" s="462">
        <v>108731</v>
      </c>
      <c r="B13625" s="276" t="s">
        <v>13497</v>
      </c>
      <c r="C13625" s="462" t="s">
        <v>27</v>
      </c>
      <c r="D13625" s="463">
        <v>0</v>
      </c>
    </row>
    <row r="13626" spans="1:4">
      <c r="A13626" s="462">
        <v>108732</v>
      </c>
      <c r="B13626" s="276" t="s">
        <v>13498</v>
      </c>
      <c r="C13626" s="462" t="s">
        <v>27</v>
      </c>
      <c r="D13626" s="463">
        <v>0</v>
      </c>
    </row>
    <row r="13627" spans="1:4">
      <c r="A13627" s="462">
        <v>108733</v>
      </c>
      <c r="B13627" s="276" t="s">
        <v>13499</v>
      </c>
      <c r="C13627" s="462" t="s">
        <v>27</v>
      </c>
      <c r="D13627" s="463">
        <v>0</v>
      </c>
    </row>
    <row r="13628" spans="1:4">
      <c r="A13628" s="462">
        <v>108734</v>
      </c>
      <c r="B13628" s="276" t="s">
        <v>13500</v>
      </c>
      <c r="C13628" s="462" t="s">
        <v>27</v>
      </c>
      <c r="D13628" s="463">
        <v>0</v>
      </c>
    </row>
    <row r="13629" spans="1:4">
      <c r="A13629" s="462">
        <v>108735</v>
      </c>
      <c r="B13629" s="276" t="s">
        <v>13501</v>
      </c>
      <c r="C13629" s="462" t="s">
        <v>27</v>
      </c>
      <c r="D13629" s="463">
        <v>0</v>
      </c>
    </row>
    <row r="13630" spans="1:4">
      <c r="A13630" s="462">
        <v>108736</v>
      </c>
      <c r="B13630" s="276" t="s">
        <v>13502</v>
      </c>
      <c r="C13630" s="462" t="s">
        <v>27</v>
      </c>
      <c r="D13630" s="463">
        <v>0</v>
      </c>
    </row>
    <row r="13631" spans="1:4">
      <c r="A13631" s="462">
        <v>108737</v>
      </c>
      <c r="B13631" s="276" t="s">
        <v>13503</v>
      </c>
      <c r="C13631" s="462" t="s">
        <v>27</v>
      </c>
      <c r="D13631" s="463">
        <v>1791264.01</v>
      </c>
    </row>
    <row r="13632" spans="1:4">
      <c r="A13632" s="462">
        <v>108738</v>
      </c>
      <c r="B13632" s="276" t="s">
        <v>13504</v>
      </c>
      <c r="C13632" s="462" t="s">
        <v>27</v>
      </c>
      <c r="D13632" s="463">
        <v>0</v>
      </c>
    </row>
    <row r="13633" spans="1:4">
      <c r="A13633" s="462">
        <v>108739</v>
      </c>
      <c r="B13633" s="276" t="s">
        <v>13505</v>
      </c>
      <c r="C13633" s="462" t="s">
        <v>27</v>
      </c>
      <c r="D13633" s="463">
        <v>0</v>
      </c>
    </row>
    <row r="13634" spans="1:4">
      <c r="A13634" s="462">
        <v>108740</v>
      </c>
      <c r="B13634" s="276" t="s">
        <v>13506</v>
      </c>
      <c r="C13634" s="462" t="s">
        <v>27</v>
      </c>
      <c r="D13634" s="463">
        <v>0</v>
      </c>
    </row>
    <row r="13635" spans="1:4">
      <c r="A13635" s="462">
        <v>108741</v>
      </c>
      <c r="B13635" s="276" t="s">
        <v>13507</v>
      </c>
      <c r="C13635" s="462" t="s">
        <v>27</v>
      </c>
      <c r="D13635" s="463">
        <v>0</v>
      </c>
    </row>
    <row r="13636" spans="1:4">
      <c r="A13636" s="462">
        <v>108742</v>
      </c>
      <c r="B13636" s="276" t="s">
        <v>13508</v>
      </c>
      <c r="C13636" s="462" t="s">
        <v>27</v>
      </c>
      <c r="D13636" s="463">
        <v>0</v>
      </c>
    </row>
    <row r="13637" spans="1:4">
      <c r="A13637" s="462">
        <v>108743</v>
      </c>
      <c r="B13637" s="276" t="s">
        <v>13509</v>
      </c>
      <c r="C13637" s="462" t="s">
        <v>27</v>
      </c>
      <c r="D13637" s="463">
        <v>0</v>
      </c>
    </row>
    <row r="13638" spans="1:4">
      <c r="A13638" s="462">
        <v>108744</v>
      </c>
      <c r="B13638" s="276" t="s">
        <v>13510</v>
      </c>
      <c r="C13638" s="462" t="s">
        <v>30</v>
      </c>
      <c r="D13638" s="463">
        <v>0</v>
      </c>
    </row>
    <row r="13639" spans="1:4">
      <c r="A13639" s="462">
        <v>108745</v>
      </c>
      <c r="B13639" s="276" t="s">
        <v>13511</v>
      </c>
      <c r="C13639" s="462" t="s">
        <v>27</v>
      </c>
      <c r="D13639" s="463">
        <v>216088.01</v>
      </c>
    </row>
    <row r="13640" spans="1:4">
      <c r="A13640" s="462">
        <v>108746</v>
      </c>
      <c r="B13640" s="276" t="s">
        <v>13512</v>
      </c>
      <c r="C13640" s="462" t="s">
        <v>27</v>
      </c>
      <c r="D13640" s="463">
        <v>123687</v>
      </c>
    </row>
    <row r="13641" spans="1:4">
      <c r="A13641" s="462">
        <v>108747</v>
      </c>
      <c r="B13641" s="276" t="s">
        <v>13513</v>
      </c>
      <c r="C13641" s="462" t="s">
        <v>27</v>
      </c>
      <c r="D13641" s="463">
        <v>126498</v>
      </c>
    </row>
    <row r="13642" spans="1:4">
      <c r="A13642" s="462">
        <v>108748</v>
      </c>
      <c r="B13642" s="276" t="s">
        <v>13514</v>
      </c>
      <c r="C13642" s="462" t="s">
        <v>27</v>
      </c>
      <c r="D13642" s="463">
        <v>195636</v>
      </c>
    </row>
    <row r="13643" spans="1:4">
      <c r="A13643" s="462">
        <v>108749</v>
      </c>
      <c r="B13643" s="276" t="s">
        <v>13515</v>
      </c>
      <c r="C13643" s="462" t="s">
        <v>27</v>
      </c>
      <c r="D13643" s="463">
        <v>94529.01</v>
      </c>
    </row>
    <row r="13644" spans="1:4">
      <c r="A13644" s="462">
        <v>108750</v>
      </c>
      <c r="B13644" s="276" t="s">
        <v>13516</v>
      </c>
      <c r="C13644" s="462" t="s">
        <v>27</v>
      </c>
      <c r="D13644" s="463">
        <v>169513</v>
      </c>
    </row>
    <row r="13645" spans="1:4">
      <c r="A13645" s="462">
        <v>108751</v>
      </c>
      <c r="B13645" s="276" t="s">
        <v>13517</v>
      </c>
      <c r="C13645" s="462" t="s">
        <v>27</v>
      </c>
      <c r="D13645" s="463">
        <v>17306</v>
      </c>
    </row>
    <row r="13646" spans="1:4">
      <c r="A13646" s="462">
        <v>108752</v>
      </c>
      <c r="B13646" s="276" t="s">
        <v>13518</v>
      </c>
      <c r="C13646" s="462" t="s">
        <v>27</v>
      </c>
      <c r="D13646" s="463">
        <v>15510</v>
      </c>
    </row>
    <row r="13647" spans="1:4">
      <c r="A13647" s="462">
        <v>108753</v>
      </c>
      <c r="B13647" s="276" t="s">
        <v>13519</v>
      </c>
      <c r="C13647" s="462" t="s">
        <v>27</v>
      </c>
      <c r="D13647" s="463">
        <v>0</v>
      </c>
    </row>
    <row r="13648" spans="1:4">
      <c r="A13648" s="462">
        <v>108754</v>
      </c>
      <c r="B13648" s="276" t="s">
        <v>13520</v>
      </c>
      <c r="C13648" s="462" t="s">
        <v>44</v>
      </c>
      <c r="D13648" s="463">
        <v>0</v>
      </c>
    </row>
    <row r="13649" spans="1:4">
      <c r="A13649" s="462">
        <v>108755</v>
      </c>
      <c r="B13649" s="276" t="s">
        <v>13521</v>
      </c>
      <c r="C13649" s="462" t="s">
        <v>27</v>
      </c>
      <c r="D13649" s="463">
        <v>0</v>
      </c>
    </row>
    <row r="13650" spans="1:4">
      <c r="A13650" s="462">
        <v>108758</v>
      </c>
      <c r="B13650" s="276" t="s">
        <v>13522</v>
      </c>
      <c r="C13650" s="462" t="s">
        <v>30</v>
      </c>
      <c r="D13650" s="463">
        <v>0</v>
      </c>
    </row>
    <row r="13651" spans="1:4">
      <c r="A13651" s="462">
        <v>108759</v>
      </c>
      <c r="B13651" s="276" t="s">
        <v>13523</v>
      </c>
      <c r="C13651" s="462" t="s">
        <v>83</v>
      </c>
      <c r="D13651" s="463">
        <v>0</v>
      </c>
    </row>
    <row r="13652" spans="1:4">
      <c r="A13652" s="462">
        <v>108760</v>
      </c>
      <c r="B13652" s="276" t="s">
        <v>13524</v>
      </c>
      <c r="C13652" s="462" t="s">
        <v>44</v>
      </c>
      <c r="D13652" s="463">
        <v>290598</v>
      </c>
    </row>
    <row r="13653" spans="1:4">
      <c r="A13653" s="462">
        <v>108761</v>
      </c>
      <c r="B13653" s="276" t="s">
        <v>13525</v>
      </c>
      <c r="C13653" s="462" t="s">
        <v>30</v>
      </c>
      <c r="D13653" s="463">
        <v>0</v>
      </c>
    </row>
    <row r="13654" spans="1:4">
      <c r="A13654" s="462">
        <v>108762</v>
      </c>
      <c r="B13654" s="276" t="s">
        <v>13526</v>
      </c>
      <c r="C13654" s="462" t="s">
        <v>27</v>
      </c>
      <c r="D13654" s="463">
        <v>0</v>
      </c>
    </row>
    <row r="13655" spans="1:4">
      <c r="A13655" s="462">
        <v>108763</v>
      </c>
      <c r="B13655" s="276" t="s">
        <v>13527</v>
      </c>
      <c r="C13655" s="462" t="s">
        <v>27</v>
      </c>
      <c r="D13655" s="463">
        <v>0</v>
      </c>
    </row>
    <row r="13656" spans="1:4">
      <c r="A13656" s="462">
        <v>108764</v>
      </c>
      <c r="B13656" s="276" t="s">
        <v>13528</v>
      </c>
      <c r="C13656" s="462" t="s">
        <v>32</v>
      </c>
      <c r="D13656" s="463">
        <v>0</v>
      </c>
    </row>
    <row r="13657" spans="1:4">
      <c r="A13657" s="462">
        <v>108765</v>
      </c>
      <c r="B13657" s="276" t="s">
        <v>13529</v>
      </c>
      <c r="C13657" s="462" t="s">
        <v>27</v>
      </c>
      <c r="D13657" s="463">
        <v>14400</v>
      </c>
    </row>
    <row r="13658" spans="1:4">
      <c r="A13658" s="462">
        <v>108766</v>
      </c>
      <c r="B13658" s="276" t="s">
        <v>13530</v>
      </c>
      <c r="C13658" s="462" t="s">
        <v>27</v>
      </c>
      <c r="D13658" s="463">
        <v>0</v>
      </c>
    </row>
    <row r="13659" spans="1:4">
      <c r="A13659" s="462">
        <v>108767</v>
      </c>
      <c r="B13659" s="276" t="s">
        <v>13531</v>
      </c>
      <c r="C13659" s="462" t="s">
        <v>27</v>
      </c>
      <c r="D13659" s="463">
        <v>0</v>
      </c>
    </row>
    <row r="13660" spans="1:4">
      <c r="A13660" s="462">
        <v>108768</v>
      </c>
      <c r="B13660" s="276" t="s">
        <v>13532</v>
      </c>
      <c r="C13660" s="462" t="s">
        <v>27</v>
      </c>
      <c r="D13660" s="463">
        <v>0</v>
      </c>
    </row>
    <row r="13661" spans="1:4">
      <c r="A13661" s="462">
        <v>108769</v>
      </c>
      <c r="B13661" s="276" t="s">
        <v>13533</v>
      </c>
      <c r="C13661" s="462" t="s">
        <v>27</v>
      </c>
      <c r="D13661" s="463">
        <v>0</v>
      </c>
    </row>
    <row r="13662" spans="1:4">
      <c r="A13662" s="462">
        <v>108770</v>
      </c>
      <c r="B13662" s="276" t="s">
        <v>13534</v>
      </c>
      <c r="C13662" s="462" t="s">
        <v>27</v>
      </c>
      <c r="D13662" s="463">
        <v>0</v>
      </c>
    </row>
    <row r="13663" spans="1:4">
      <c r="A13663" s="462">
        <v>108771</v>
      </c>
      <c r="B13663" s="276" t="s">
        <v>13535</v>
      </c>
      <c r="C13663" s="462" t="s">
        <v>44</v>
      </c>
      <c r="D13663" s="463">
        <v>0</v>
      </c>
    </row>
    <row r="13664" spans="1:4">
      <c r="A13664" s="462">
        <v>108772</v>
      </c>
      <c r="B13664" s="276" t="s">
        <v>13536</v>
      </c>
      <c r="C13664" s="462" t="s">
        <v>27</v>
      </c>
      <c r="D13664" s="463">
        <v>0</v>
      </c>
    </row>
    <row r="13665" spans="1:4">
      <c r="A13665" s="462">
        <v>108773</v>
      </c>
      <c r="B13665" s="276" t="s">
        <v>13537</v>
      </c>
      <c r="C13665" s="462" t="s">
        <v>27</v>
      </c>
      <c r="D13665" s="463">
        <v>0</v>
      </c>
    </row>
    <row r="13666" spans="1:4">
      <c r="A13666" s="462">
        <v>108774</v>
      </c>
      <c r="B13666" s="276" t="s">
        <v>13538</v>
      </c>
      <c r="C13666" s="462" t="s">
        <v>27</v>
      </c>
      <c r="D13666" s="463">
        <v>0</v>
      </c>
    </row>
    <row r="13667" spans="1:4">
      <c r="A13667" s="462">
        <v>108775</v>
      </c>
      <c r="B13667" s="276" t="s">
        <v>13539</v>
      </c>
      <c r="C13667" s="462" t="s">
        <v>27</v>
      </c>
      <c r="D13667" s="463">
        <v>0</v>
      </c>
    </row>
    <row r="13668" spans="1:4">
      <c r="A13668" s="462">
        <v>108776</v>
      </c>
      <c r="B13668" s="276" t="s">
        <v>13540</v>
      </c>
      <c r="C13668" s="462" t="s">
        <v>27</v>
      </c>
      <c r="D13668" s="463">
        <v>0</v>
      </c>
    </row>
    <row r="13669" spans="1:4">
      <c r="A13669" s="462">
        <v>108777</v>
      </c>
      <c r="B13669" s="276" t="s">
        <v>13541</v>
      </c>
      <c r="C13669" s="462" t="s">
        <v>27</v>
      </c>
      <c r="D13669" s="463">
        <v>0</v>
      </c>
    </row>
    <row r="13670" spans="1:4">
      <c r="A13670" s="462">
        <v>108778</v>
      </c>
      <c r="B13670" s="276" t="s">
        <v>13542</v>
      </c>
      <c r="C13670" s="462" t="s">
        <v>27</v>
      </c>
      <c r="D13670" s="463">
        <v>0</v>
      </c>
    </row>
    <row r="13671" spans="1:4">
      <c r="A13671" s="462">
        <v>108779</v>
      </c>
      <c r="B13671" s="276" t="s">
        <v>13543</v>
      </c>
      <c r="C13671" s="462" t="s">
        <v>27</v>
      </c>
      <c r="D13671" s="463">
        <v>0</v>
      </c>
    </row>
    <row r="13672" spans="1:4">
      <c r="A13672" s="462">
        <v>108780</v>
      </c>
      <c r="B13672" s="276" t="s">
        <v>13544</v>
      </c>
      <c r="C13672" s="462" t="s">
        <v>27</v>
      </c>
      <c r="D13672" s="463">
        <v>0</v>
      </c>
    </row>
    <row r="13673" spans="1:4">
      <c r="A13673" s="462">
        <v>108781</v>
      </c>
      <c r="B13673" s="276" t="s">
        <v>13545</v>
      </c>
      <c r="C13673" s="462" t="s">
        <v>27</v>
      </c>
      <c r="D13673" s="463">
        <v>127430</v>
      </c>
    </row>
    <row r="13674" spans="1:4">
      <c r="A13674" s="462">
        <v>108782</v>
      </c>
      <c r="B13674" s="276" t="s">
        <v>13546</v>
      </c>
      <c r="C13674" s="462" t="s">
        <v>27</v>
      </c>
      <c r="D13674" s="463">
        <v>0</v>
      </c>
    </row>
    <row r="13675" spans="1:4">
      <c r="A13675" s="462">
        <v>108783</v>
      </c>
      <c r="B13675" s="276" t="s">
        <v>13547</v>
      </c>
      <c r="C13675" s="462" t="s">
        <v>27</v>
      </c>
      <c r="D13675" s="463">
        <v>0</v>
      </c>
    </row>
    <row r="13676" spans="1:4">
      <c r="A13676" s="462">
        <v>108784</v>
      </c>
      <c r="B13676" s="276" t="s">
        <v>13548</v>
      </c>
      <c r="C13676" s="462" t="s">
        <v>27</v>
      </c>
      <c r="D13676" s="463">
        <v>0</v>
      </c>
    </row>
    <row r="13677" spans="1:4">
      <c r="A13677" s="462">
        <v>108785</v>
      </c>
      <c r="B13677" s="276" t="s">
        <v>13549</v>
      </c>
      <c r="C13677" s="462" t="s">
        <v>27</v>
      </c>
      <c r="D13677" s="463">
        <v>0</v>
      </c>
    </row>
    <row r="13678" spans="1:4">
      <c r="A13678" s="462">
        <v>108786</v>
      </c>
      <c r="B13678" s="276" t="s">
        <v>13550</v>
      </c>
      <c r="C13678" s="462" t="s">
        <v>44</v>
      </c>
      <c r="D13678" s="463">
        <v>0</v>
      </c>
    </row>
    <row r="13679" spans="1:4">
      <c r="A13679" s="462">
        <v>108787</v>
      </c>
      <c r="B13679" s="276" t="s">
        <v>13551</v>
      </c>
      <c r="C13679" s="462" t="s">
        <v>27</v>
      </c>
      <c r="D13679" s="463">
        <v>0</v>
      </c>
    </row>
    <row r="13680" spans="1:4">
      <c r="A13680" s="462">
        <v>108788</v>
      </c>
      <c r="B13680" s="276" t="s">
        <v>13552</v>
      </c>
      <c r="C13680" s="462" t="s">
        <v>27</v>
      </c>
      <c r="D13680" s="463">
        <v>0</v>
      </c>
    </row>
    <row r="13681" spans="1:4">
      <c r="A13681" s="462">
        <v>108789</v>
      </c>
      <c r="B13681" s="276" t="s">
        <v>13553</v>
      </c>
      <c r="C13681" s="462" t="s">
        <v>27</v>
      </c>
      <c r="D13681" s="463">
        <v>0</v>
      </c>
    </row>
    <row r="13682" spans="1:4">
      <c r="A13682" s="462">
        <v>108790</v>
      </c>
      <c r="B13682" s="276" t="s">
        <v>13554</v>
      </c>
      <c r="C13682" s="462" t="s">
        <v>44</v>
      </c>
      <c r="D13682" s="463">
        <v>0</v>
      </c>
    </row>
    <row r="13683" spans="1:4">
      <c r="A13683" s="462">
        <v>108791</v>
      </c>
      <c r="B13683" s="276" t="s">
        <v>13555</v>
      </c>
      <c r="C13683" s="462" t="s">
        <v>44</v>
      </c>
      <c r="D13683" s="463">
        <v>0</v>
      </c>
    </row>
    <row r="13684" spans="1:4">
      <c r="A13684" s="462">
        <v>108792</v>
      </c>
      <c r="B13684" s="276" t="s">
        <v>13556</v>
      </c>
      <c r="C13684" s="462" t="s">
        <v>30</v>
      </c>
      <c r="D13684" s="463">
        <v>0</v>
      </c>
    </row>
    <row r="13685" spans="1:4">
      <c r="A13685" s="462">
        <v>108793</v>
      </c>
      <c r="B13685" s="276" t="s">
        <v>13557</v>
      </c>
      <c r="C13685" s="462" t="s">
        <v>27</v>
      </c>
      <c r="D13685" s="463">
        <v>0</v>
      </c>
    </row>
    <row r="13686" spans="1:4">
      <c r="A13686" s="462">
        <v>108794</v>
      </c>
      <c r="B13686" s="276" t="s">
        <v>13558</v>
      </c>
      <c r="C13686" s="462" t="s">
        <v>27</v>
      </c>
      <c r="D13686" s="463">
        <v>5394</v>
      </c>
    </row>
    <row r="13687" spans="1:4">
      <c r="A13687" s="462">
        <v>108796</v>
      </c>
      <c r="B13687" s="276" t="s">
        <v>13559</v>
      </c>
      <c r="C13687" s="462" t="s">
        <v>44</v>
      </c>
      <c r="D13687" s="463">
        <v>0</v>
      </c>
    </row>
    <row r="13688" spans="1:4">
      <c r="A13688" s="462">
        <v>108797</v>
      </c>
      <c r="B13688" s="276" t="s">
        <v>13560</v>
      </c>
      <c r="C13688" s="462" t="s">
        <v>44</v>
      </c>
      <c r="D13688" s="463">
        <v>0</v>
      </c>
    </row>
    <row r="13689" spans="1:4">
      <c r="A13689" s="462">
        <v>108798</v>
      </c>
      <c r="B13689" s="276" t="s">
        <v>13561</v>
      </c>
      <c r="C13689" s="462" t="s">
        <v>44</v>
      </c>
      <c r="D13689" s="463">
        <v>0</v>
      </c>
    </row>
    <row r="13690" spans="1:4">
      <c r="A13690" s="462">
        <v>108799</v>
      </c>
      <c r="B13690" s="276" t="s">
        <v>13562</v>
      </c>
      <c r="C13690" s="462" t="s">
        <v>44</v>
      </c>
      <c r="D13690" s="463">
        <v>0</v>
      </c>
    </row>
    <row r="13691" spans="1:4">
      <c r="A13691" s="462">
        <v>108800</v>
      </c>
      <c r="B13691" s="276" t="s">
        <v>13563</v>
      </c>
      <c r="C13691" s="462" t="s">
        <v>27</v>
      </c>
      <c r="D13691" s="463">
        <v>7763</v>
      </c>
    </row>
    <row r="13692" spans="1:4">
      <c r="A13692" s="462">
        <v>108802</v>
      </c>
      <c r="B13692" s="276" t="s">
        <v>13564</v>
      </c>
      <c r="C13692" s="462" t="s">
        <v>593</v>
      </c>
      <c r="D13692" s="463">
        <v>0</v>
      </c>
    </row>
    <row r="13693" spans="1:4">
      <c r="A13693" s="462">
        <v>108803</v>
      </c>
      <c r="B13693" s="276" t="s">
        <v>13565</v>
      </c>
      <c r="C13693" s="462" t="s">
        <v>44</v>
      </c>
      <c r="D13693" s="463">
        <v>75500</v>
      </c>
    </row>
    <row r="13694" spans="1:4">
      <c r="A13694" s="462">
        <v>108804</v>
      </c>
      <c r="B13694" s="276" t="s">
        <v>13566</v>
      </c>
      <c r="C13694" s="462" t="s">
        <v>593</v>
      </c>
      <c r="D13694" s="463">
        <v>0</v>
      </c>
    </row>
    <row r="13695" spans="1:4">
      <c r="A13695" s="462">
        <v>108805</v>
      </c>
      <c r="B13695" s="276" t="s">
        <v>13567</v>
      </c>
      <c r="C13695" s="462" t="s">
        <v>44</v>
      </c>
      <c r="D13695" s="463">
        <v>0</v>
      </c>
    </row>
    <row r="13696" spans="1:4">
      <c r="A13696" s="462">
        <v>108806</v>
      </c>
      <c r="B13696" s="276" t="s">
        <v>13568</v>
      </c>
      <c r="C13696" s="462" t="s">
        <v>44</v>
      </c>
      <c r="D13696" s="463">
        <v>0</v>
      </c>
    </row>
    <row r="13697" spans="1:4">
      <c r="A13697" s="462">
        <v>108808</v>
      </c>
      <c r="B13697" s="276" t="s">
        <v>13569</v>
      </c>
      <c r="C13697" s="462" t="s">
        <v>44</v>
      </c>
      <c r="D13697" s="463">
        <v>0</v>
      </c>
    </row>
    <row r="13698" spans="1:4">
      <c r="A13698" s="462">
        <v>108809</v>
      </c>
      <c r="B13698" s="276" t="s">
        <v>13570</v>
      </c>
      <c r="C13698" s="462" t="s">
        <v>27</v>
      </c>
      <c r="D13698" s="463">
        <v>0</v>
      </c>
    </row>
    <row r="13699" spans="1:4">
      <c r="A13699" s="462">
        <v>108810</v>
      </c>
      <c r="B13699" s="276" t="s">
        <v>13571</v>
      </c>
      <c r="C13699" s="462" t="s">
        <v>593</v>
      </c>
      <c r="D13699" s="463">
        <v>0</v>
      </c>
    </row>
    <row r="13700" spans="1:4">
      <c r="A13700" s="462">
        <v>108812</v>
      </c>
      <c r="B13700" s="276" t="s">
        <v>13572</v>
      </c>
      <c r="C13700" s="462" t="s">
        <v>27</v>
      </c>
      <c r="D13700" s="463">
        <v>0</v>
      </c>
    </row>
    <row r="13701" spans="1:4">
      <c r="A13701" s="462">
        <v>108813</v>
      </c>
      <c r="B13701" s="276" t="s">
        <v>13573</v>
      </c>
      <c r="C13701" s="462" t="s">
        <v>44</v>
      </c>
      <c r="D13701" s="463">
        <v>0</v>
      </c>
    </row>
    <row r="13702" spans="1:4">
      <c r="A13702" s="462">
        <v>108815</v>
      </c>
      <c r="B13702" s="276" t="s">
        <v>13574</v>
      </c>
      <c r="C13702" s="462" t="s">
        <v>27</v>
      </c>
      <c r="D13702" s="463">
        <v>0</v>
      </c>
    </row>
    <row r="13703" spans="1:4">
      <c r="A13703" s="462">
        <v>108816</v>
      </c>
      <c r="B13703" s="276" t="s">
        <v>13575</v>
      </c>
      <c r="C13703" s="462" t="s">
        <v>593</v>
      </c>
      <c r="D13703" s="463">
        <v>0</v>
      </c>
    </row>
    <row r="13704" spans="1:4">
      <c r="A13704" s="462">
        <v>108817</v>
      </c>
      <c r="B13704" s="276" t="s">
        <v>13576</v>
      </c>
      <c r="C13704" s="462" t="s">
        <v>27</v>
      </c>
      <c r="D13704" s="463">
        <v>0</v>
      </c>
    </row>
    <row r="13705" spans="1:4">
      <c r="A13705" s="462">
        <v>108819</v>
      </c>
      <c r="B13705" s="276" t="s">
        <v>13577</v>
      </c>
      <c r="C13705" s="462" t="s">
        <v>593</v>
      </c>
      <c r="D13705" s="463">
        <v>0</v>
      </c>
    </row>
    <row r="13706" spans="1:4">
      <c r="A13706" s="462">
        <v>108821</v>
      </c>
      <c r="B13706" s="276" t="s">
        <v>13578</v>
      </c>
      <c r="C13706" s="462" t="s">
        <v>30</v>
      </c>
      <c r="D13706" s="463">
        <v>2594</v>
      </c>
    </row>
    <row r="13707" spans="1:4">
      <c r="A13707" s="462">
        <v>108822</v>
      </c>
      <c r="B13707" s="276" t="s">
        <v>13579</v>
      </c>
      <c r="C13707" s="462" t="s">
        <v>27</v>
      </c>
      <c r="D13707" s="463">
        <v>0</v>
      </c>
    </row>
    <row r="13708" spans="1:4">
      <c r="A13708" s="462">
        <v>108824</v>
      </c>
      <c r="B13708" s="276" t="s">
        <v>13580</v>
      </c>
      <c r="C13708" s="462" t="s">
        <v>593</v>
      </c>
      <c r="D13708" s="463">
        <v>124564213.39</v>
      </c>
    </row>
    <row r="13709" spans="1:4">
      <c r="A13709" s="462">
        <v>108825</v>
      </c>
      <c r="B13709" s="276" t="s">
        <v>13581</v>
      </c>
      <c r="C13709" s="462" t="s">
        <v>27</v>
      </c>
      <c r="D13709" s="463">
        <v>0</v>
      </c>
    </row>
    <row r="13710" spans="1:4">
      <c r="A13710" s="462">
        <v>108827</v>
      </c>
      <c r="B13710" s="276" t="s">
        <v>13582</v>
      </c>
      <c r="C13710" s="462" t="s">
        <v>593</v>
      </c>
      <c r="D13710" s="463">
        <v>0</v>
      </c>
    </row>
    <row r="13711" spans="1:4">
      <c r="A13711" s="462">
        <v>108828</v>
      </c>
      <c r="B13711" s="276" t="s">
        <v>13583</v>
      </c>
      <c r="C13711" s="462" t="s">
        <v>27</v>
      </c>
      <c r="D13711" s="463">
        <v>6662</v>
      </c>
    </row>
    <row r="13712" spans="1:4">
      <c r="A13712" s="462">
        <v>108829</v>
      </c>
      <c r="B13712" s="276" t="s">
        <v>13584</v>
      </c>
      <c r="C13712" s="462" t="s">
        <v>44</v>
      </c>
      <c r="D13712" s="463">
        <v>0</v>
      </c>
    </row>
    <row r="13713" spans="1:4">
      <c r="A13713" s="462">
        <v>108830</v>
      </c>
      <c r="B13713" s="276" t="s">
        <v>13585</v>
      </c>
      <c r="C13713" s="462" t="s">
        <v>44</v>
      </c>
      <c r="D13713" s="463">
        <v>0</v>
      </c>
    </row>
    <row r="13714" spans="1:4">
      <c r="A13714" s="462">
        <v>108831</v>
      </c>
      <c r="B13714" s="276" t="s">
        <v>13586</v>
      </c>
      <c r="C13714" s="462" t="s">
        <v>44</v>
      </c>
      <c r="D13714" s="463">
        <v>0</v>
      </c>
    </row>
    <row r="13715" spans="1:4">
      <c r="A13715" s="462">
        <v>108832</v>
      </c>
      <c r="B13715" s="276" t="s">
        <v>13587</v>
      </c>
      <c r="C13715" s="462" t="s">
        <v>44</v>
      </c>
      <c r="D13715" s="463">
        <v>0</v>
      </c>
    </row>
    <row r="13716" spans="1:4">
      <c r="A13716" s="462">
        <v>108833</v>
      </c>
      <c r="B13716" s="276" t="s">
        <v>13510</v>
      </c>
      <c r="C13716" s="462" t="s">
        <v>30</v>
      </c>
      <c r="D13716" s="463">
        <v>0</v>
      </c>
    </row>
    <row r="13717" spans="1:4">
      <c r="A13717" s="462">
        <v>108834</v>
      </c>
      <c r="B13717" s="276" t="s">
        <v>13588</v>
      </c>
      <c r="C13717" s="462" t="s">
        <v>44</v>
      </c>
      <c r="D13717" s="463">
        <v>0</v>
      </c>
    </row>
    <row r="13718" spans="1:4">
      <c r="A13718" s="462">
        <v>108835</v>
      </c>
      <c r="B13718" s="276" t="s">
        <v>13589</v>
      </c>
      <c r="C13718" s="462" t="s">
        <v>44</v>
      </c>
      <c r="D13718" s="463">
        <v>0</v>
      </c>
    </row>
    <row r="13719" spans="1:4">
      <c r="A13719" s="462">
        <v>108837</v>
      </c>
      <c r="B13719" s="276" t="s">
        <v>13590</v>
      </c>
      <c r="C13719" s="462" t="s">
        <v>27</v>
      </c>
      <c r="D13719" s="463">
        <v>0</v>
      </c>
    </row>
    <row r="13720" spans="1:4">
      <c r="A13720" s="462">
        <v>108838</v>
      </c>
      <c r="B13720" s="276" t="s">
        <v>13591</v>
      </c>
      <c r="C13720" s="462" t="s">
        <v>27</v>
      </c>
      <c r="D13720" s="463">
        <v>0</v>
      </c>
    </row>
    <row r="13721" spans="1:4">
      <c r="A13721" s="462">
        <v>108839</v>
      </c>
      <c r="B13721" s="276" t="s">
        <v>13592</v>
      </c>
      <c r="C13721" s="462" t="s">
        <v>27</v>
      </c>
      <c r="D13721" s="463">
        <v>0</v>
      </c>
    </row>
    <row r="13722" spans="1:4">
      <c r="A13722" s="462">
        <v>108840</v>
      </c>
      <c r="B13722" s="276" t="s">
        <v>13593</v>
      </c>
      <c r="C13722" s="462" t="s">
        <v>30</v>
      </c>
      <c r="D13722" s="463">
        <v>0</v>
      </c>
    </row>
    <row r="13723" spans="1:4">
      <c r="A13723" s="462">
        <v>108841</v>
      </c>
      <c r="B13723" s="276" t="s">
        <v>13594</v>
      </c>
      <c r="C13723" s="462" t="s">
        <v>30</v>
      </c>
      <c r="D13723" s="463">
        <v>0</v>
      </c>
    </row>
    <row r="13724" spans="1:4">
      <c r="A13724" s="462">
        <v>108842</v>
      </c>
      <c r="B13724" s="276" t="s">
        <v>13595</v>
      </c>
      <c r="C13724" s="462" t="s">
        <v>27</v>
      </c>
      <c r="D13724" s="463">
        <v>0</v>
      </c>
    </row>
    <row r="13725" spans="1:4">
      <c r="A13725" s="462">
        <v>108843</v>
      </c>
      <c r="B13725" s="276" t="s">
        <v>13596</v>
      </c>
      <c r="C13725" s="462" t="s">
        <v>27</v>
      </c>
      <c r="D13725" s="463">
        <v>0</v>
      </c>
    </row>
    <row r="13726" spans="1:4">
      <c r="A13726" s="462">
        <v>108844</v>
      </c>
      <c r="B13726" s="276" t="s">
        <v>13597</v>
      </c>
      <c r="C13726" s="462" t="s">
        <v>253</v>
      </c>
      <c r="D13726" s="463">
        <v>0</v>
      </c>
    </row>
    <row r="13727" spans="1:4">
      <c r="A13727" s="462">
        <v>108845</v>
      </c>
      <c r="B13727" s="276" t="s">
        <v>13598</v>
      </c>
      <c r="C13727" s="462" t="s">
        <v>593</v>
      </c>
      <c r="D13727" s="463">
        <v>0</v>
      </c>
    </row>
    <row r="13728" spans="1:4">
      <c r="A13728" s="462">
        <v>108846</v>
      </c>
      <c r="B13728" s="276" t="s">
        <v>13599</v>
      </c>
      <c r="C13728" s="462" t="s">
        <v>27</v>
      </c>
      <c r="D13728" s="463">
        <v>0</v>
      </c>
    </row>
    <row r="13729" spans="1:4">
      <c r="A13729" s="462">
        <v>108847</v>
      </c>
      <c r="B13729" s="276" t="s">
        <v>13600</v>
      </c>
      <c r="C13729" s="462" t="s">
        <v>27</v>
      </c>
      <c r="D13729" s="463">
        <v>0</v>
      </c>
    </row>
    <row r="13730" spans="1:4">
      <c r="A13730" s="462">
        <v>108848</v>
      </c>
      <c r="B13730" s="276" t="s">
        <v>13601</v>
      </c>
      <c r="C13730" s="462" t="s">
        <v>27</v>
      </c>
      <c r="D13730" s="463">
        <v>0</v>
      </c>
    </row>
    <row r="13731" spans="1:4">
      <c r="A13731" s="462">
        <v>108849</v>
      </c>
      <c r="B13731" s="276" t="s">
        <v>13602</v>
      </c>
      <c r="C13731" s="462" t="s">
        <v>27</v>
      </c>
      <c r="D13731" s="463">
        <v>0</v>
      </c>
    </row>
    <row r="13732" spans="1:4">
      <c r="A13732" s="462">
        <v>108850</v>
      </c>
      <c r="B13732" s="276" t="s">
        <v>13603</v>
      </c>
      <c r="C13732" s="462" t="s">
        <v>27</v>
      </c>
      <c r="D13732" s="463">
        <v>0</v>
      </c>
    </row>
    <row r="13733" spans="1:4">
      <c r="A13733" s="462">
        <v>108851</v>
      </c>
      <c r="B13733" s="276" t="s">
        <v>13604</v>
      </c>
      <c r="C13733" s="462" t="s">
        <v>27</v>
      </c>
      <c r="D13733" s="463">
        <v>0</v>
      </c>
    </row>
    <row r="13734" spans="1:4">
      <c r="A13734" s="462">
        <v>108852</v>
      </c>
      <c r="B13734" s="276" t="s">
        <v>13605</v>
      </c>
      <c r="C13734" s="462" t="s">
        <v>593</v>
      </c>
      <c r="D13734" s="463">
        <v>0</v>
      </c>
    </row>
    <row r="13735" spans="1:4">
      <c r="A13735" s="462">
        <v>108853</v>
      </c>
      <c r="B13735" s="276" t="s">
        <v>13606</v>
      </c>
      <c r="C13735" s="462" t="s">
        <v>27</v>
      </c>
      <c r="D13735" s="463">
        <v>0</v>
      </c>
    </row>
    <row r="13736" spans="1:4">
      <c r="A13736" s="462">
        <v>108854</v>
      </c>
      <c r="B13736" s="276" t="s">
        <v>13607</v>
      </c>
      <c r="C13736" s="462" t="s">
        <v>27</v>
      </c>
      <c r="D13736" s="463">
        <v>0</v>
      </c>
    </row>
    <row r="13737" spans="1:4">
      <c r="A13737" s="462">
        <v>108855</v>
      </c>
      <c r="B13737" s="276" t="s">
        <v>13608</v>
      </c>
      <c r="C13737" s="462" t="s">
        <v>27</v>
      </c>
      <c r="D13737" s="463">
        <v>0</v>
      </c>
    </row>
    <row r="13738" spans="1:4">
      <c r="A13738" s="462">
        <v>108856</v>
      </c>
      <c r="B13738" s="276" t="s">
        <v>13609</v>
      </c>
      <c r="C13738" s="462" t="s">
        <v>30</v>
      </c>
      <c r="D13738" s="463">
        <v>336175</v>
      </c>
    </row>
    <row r="13739" spans="1:4">
      <c r="A13739" s="462">
        <v>108857</v>
      </c>
      <c r="B13739" s="276" t="s">
        <v>13610</v>
      </c>
      <c r="C13739" s="462" t="s">
        <v>27</v>
      </c>
      <c r="D13739" s="463">
        <v>0</v>
      </c>
    </row>
    <row r="13740" spans="1:4">
      <c r="A13740" s="462">
        <v>108858</v>
      </c>
      <c r="B13740" s="276" t="s">
        <v>13611</v>
      </c>
      <c r="C13740" s="462" t="s">
        <v>27</v>
      </c>
      <c r="D13740" s="463">
        <v>0</v>
      </c>
    </row>
    <row r="13741" spans="1:4">
      <c r="A13741" s="462">
        <v>108859</v>
      </c>
      <c r="B13741" s="276" t="s">
        <v>13612</v>
      </c>
      <c r="C13741" s="462" t="s">
        <v>27</v>
      </c>
      <c r="D13741" s="463">
        <v>0</v>
      </c>
    </row>
    <row r="13742" spans="1:4">
      <c r="A13742" s="462">
        <v>108860</v>
      </c>
      <c r="B13742" s="276" t="s">
        <v>13613</v>
      </c>
      <c r="C13742" s="462" t="s">
        <v>27</v>
      </c>
      <c r="D13742" s="463">
        <v>15240780</v>
      </c>
    </row>
    <row r="13743" spans="1:4">
      <c r="A13743" s="462">
        <v>108861</v>
      </c>
      <c r="B13743" s="276" t="s">
        <v>13614</v>
      </c>
      <c r="C13743" s="462" t="s">
        <v>27</v>
      </c>
      <c r="D13743" s="463">
        <v>0</v>
      </c>
    </row>
    <row r="13744" spans="1:4">
      <c r="A13744" s="462">
        <v>108862</v>
      </c>
      <c r="B13744" s="276" t="s">
        <v>13615</v>
      </c>
      <c r="C13744" s="462" t="s">
        <v>27</v>
      </c>
      <c r="D13744" s="463">
        <v>0</v>
      </c>
    </row>
    <row r="13745" spans="1:4">
      <c r="A13745" s="462">
        <v>108863</v>
      </c>
      <c r="B13745" s="276" t="s">
        <v>13616</v>
      </c>
      <c r="C13745" s="462" t="s">
        <v>27</v>
      </c>
      <c r="D13745" s="463">
        <v>0</v>
      </c>
    </row>
    <row r="13746" spans="1:4">
      <c r="A13746" s="462">
        <v>108864</v>
      </c>
      <c r="B13746" s="276" t="s">
        <v>13617</v>
      </c>
      <c r="C13746" s="462" t="s">
        <v>27</v>
      </c>
      <c r="D13746" s="463">
        <v>0</v>
      </c>
    </row>
    <row r="13747" spans="1:4">
      <c r="A13747" s="462">
        <v>108865</v>
      </c>
      <c r="B13747" s="276" t="s">
        <v>13618</v>
      </c>
      <c r="C13747" s="462" t="s">
        <v>27</v>
      </c>
      <c r="D13747" s="463">
        <v>0</v>
      </c>
    </row>
    <row r="13748" spans="1:4">
      <c r="A13748" s="462">
        <v>108866</v>
      </c>
      <c r="B13748" s="276" t="s">
        <v>13619</v>
      </c>
      <c r="C13748" s="462" t="s">
        <v>27</v>
      </c>
      <c r="D13748" s="463">
        <v>0</v>
      </c>
    </row>
    <row r="13749" spans="1:4">
      <c r="A13749" s="462">
        <v>108867</v>
      </c>
      <c r="B13749" s="276" t="s">
        <v>13620</v>
      </c>
      <c r="C13749" s="462" t="s">
        <v>27</v>
      </c>
      <c r="D13749" s="463">
        <v>0</v>
      </c>
    </row>
    <row r="13750" spans="1:4">
      <c r="A13750" s="462">
        <v>108868</v>
      </c>
      <c r="B13750" s="276" t="s">
        <v>13621</v>
      </c>
      <c r="C13750" s="462" t="s">
        <v>27</v>
      </c>
      <c r="D13750" s="463">
        <v>0</v>
      </c>
    </row>
    <row r="13751" spans="1:4">
      <c r="A13751" s="462">
        <v>108869</v>
      </c>
      <c r="B13751" s="276" t="s">
        <v>13622</v>
      </c>
      <c r="C13751" s="462" t="s">
        <v>27</v>
      </c>
      <c r="D13751" s="463">
        <v>0</v>
      </c>
    </row>
    <row r="13752" spans="1:4">
      <c r="A13752" s="462">
        <v>108870</v>
      </c>
      <c r="B13752" s="276" t="s">
        <v>13623</v>
      </c>
      <c r="C13752" s="462" t="s">
        <v>27</v>
      </c>
      <c r="D13752" s="463">
        <v>0</v>
      </c>
    </row>
    <row r="13753" spans="1:4">
      <c r="A13753" s="462">
        <v>108871</v>
      </c>
      <c r="B13753" s="276" t="s">
        <v>13624</v>
      </c>
      <c r="C13753" s="462" t="s">
        <v>27</v>
      </c>
      <c r="D13753" s="463">
        <v>0</v>
      </c>
    </row>
    <row r="13754" spans="1:4">
      <c r="A13754" s="462">
        <v>108872</v>
      </c>
      <c r="B13754" s="276" t="s">
        <v>13625</v>
      </c>
      <c r="C13754" s="462" t="s">
        <v>27</v>
      </c>
      <c r="D13754" s="463">
        <v>0</v>
      </c>
    </row>
    <row r="13755" spans="1:4">
      <c r="A13755" s="462">
        <v>108873</v>
      </c>
      <c r="B13755" s="276" t="s">
        <v>13626</v>
      </c>
      <c r="C13755" s="462" t="s">
        <v>27</v>
      </c>
      <c r="D13755" s="463">
        <v>0</v>
      </c>
    </row>
    <row r="13756" spans="1:4">
      <c r="A13756" s="462">
        <v>108874</v>
      </c>
      <c r="B13756" s="276" t="s">
        <v>13627</v>
      </c>
      <c r="C13756" s="462" t="s">
        <v>27</v>
      </c>
      <c r="D13756" s="463">
        <v>0</v>
      </c>
    </row>
    <row r="13757" spans="1:4">
      <c r="A13757" s="462">
        <v>108875</v>
      </c>
      <c r="B13757" s="276" t="s">
        <v>13628</v>
      </c>
      <c r="C13757" s="462" t="s">
        <v>27</v>
      </c>
      <c r="D13757" s="463">
        <v>0</v>
      </c>
    </row>
    <row r="13758" spans="1:4">
      <c r="A13758" s="462">
        <v>108876</v>
      </c>
      <c r="B13758" s="276" t="s">
        <v>13629</v>
      </c>
      <c r="C13758" s="462" t="s">
        <v>44</v>
      </c>
      <c r="D13758" s="463">
        <v>0</v>
      </c>
    </row>
    <row r="13759" spans="1:4">
      <c r="A13759" s="462">
        <v>108877</v>
      </c>
      <c r="B13759" s="276" t="s">
        <v>13630</v>
      </c>
      <c r="C13759" s="462" t="s">
        <v>44</v>
      </c>
      <c r="D13759" s="463">
        <v>0</v>
      </c>
    </row>
    <row r="13760" spans="1:4">
      <c r="A13760" s="462">
        <v>108878</v>
      </c>
      <c r="B13760" s="276" t="s">
        <v>13631</v>
      </c>
      <c r="C13760" s="462" t="s">
        <v>44</v>
      </c>
      <c r="D13760" s="463">
        <v>0</v>
      </c>
    </row>
    <row r="13761" spans="1:4">
      <c r="A13761" s="462">
        <v>108879</v>
      </c>
      <c r="B13761" s="276" t="s">
        <v>13632</v>
      </c>
      <c r="C13761" s="462" t="s">
        <v>44</v>
      </c>
      <c r="D13761" s="463">
        <v>0</v>
      </c>
    </row>
    <row r="13762" spans="1:4">
      <c r="A13762" s="462">
        <v>108880</v>
      </c>
      <c r="B13762" s="276" t="s">
        <v>13633</v>
      </c>
      <c r="C13762" s="462" t="s">
        <v>27</v>
      </c>
      <c r="D13762" s="463">
        <v>0</v>
      </c>
    </row>
    <row r="13763" spans="1:4">
      <c r="A13763" s="462">
        <v>108881</v>
      </c>
      <c r="B13763" s="276" t="s">
        <v>13634</v>
      </c>
      <c r="C13763" s="462" t="s">
        <v>44</v>
      </c>
      <c r="D13763" s="463">
        <v>0</v>
      </c>
    </row>
    <row r="13764" spans="1:4">
      <c r="A13764" s="462">
        <v>108882</v>
      </c>
      <c r="B13764" s="276" t="s">
        <v>13635</v>
      </c>
      <c r="C13764" s="462" t="s">
        <v>30</v>
      </c>
      <c r="D13764" s="463">
        <v>0</v>
      </c>
    </row>
    <row r="13765" spans="1:4">
      <c r="A13765" s="462">
        <v>108883</v>
      </c>
      <c r="B13765" s="276" t="s">
        <v>13636</v>
      </c>
      <c r="C13765" s="462" t="s">
        <v>44</v>
      </c>
      <c r="D13765" s="463">
        <v>0</v>
      </c>
    </row>
    <row r="13766" spans="1:4">
      <c r="A13766" s="462">
        <v>108884</v>
      </c>
      <c r="B13766" s="276" t="s">
        <v>13637</v>
      </c>
      <c r="C13766" s="462" t="s">
        <v>30</v>
      </c>
      <c r="D13766" s="463">
        <v>0</v>
      </c>
    </row>
    <row r="13767" spans="1:4">
      <c r="A13767" s="462">
        <v>108885</v>
      </c>
      <c r="B13767" s="276" t="s">
        <v>13638</v>
      </c>
      <c r="C13767" s="462" t="s">
        <v>44</v>
      </c>
      <c r="D13767" s="463">
        <v>0</v>
      </c>
    </row>
    <row r="13768" spans="1:4">
      <c r="A13768" s="462">
        <v>108886</v>
      </c>
      <c r="B13768" s="276" t="s">
        <v>13639</v>
      </c>
      <c r="C13768" s="462" t="s">
        <v>27</v>
      </c>
      <c r="D13768" s="463">
        <v>0</v>
      </c>
    </row>
    <row r="13769" spans="1:4">
      <c r="A13769" s="462">
        <v>108887</v>
      </c>
      <c r="B13769" s="276" t="s">
        <v>13640</v>
      </c>
      <c r="C13769" s="462" t="s">
        <v>27</v>
      </c>
      <c r="D13769" s="463">
        <v>0</v>
      </c>
    </row>
    <row r="13770" spans="1:4">
      <c r="A13770" s="462">
        <v>108888</v>
      </c>
      <c r="B13770" s="276" t="s">
        <v>13641</v>
      </c>
      <c r="C13770" s="462" t="s">
        <v>27</v>
      </c>
      <c r="D13770" s="463">
        <v>0</v>
      </c>
    </row>
    <row r="13771" spans="1:4">
      <c r="A13771" s="462">
        <v>108889</v>
      </c>
      <c r="B13771" s="276" t="s">
        <v>13642</v>
      </c>
      <c r="C13771" s="462" t="s">
        <v>27</v>
      </c>
      <c r="D13771" s="463">
        <v>0</v>
      </c>
    </row>
    <row r="13772" spans="1:4">
      <c r="A13772" s="462">
        <v>108890</v>
      </c>
      <c r="B13772" s="276" t="s">
        <v>13643</v>
      </c>
      <c r="C13772" s="462" t="s">
        <v>30</v>
      </c>
      <c r="D13772" s="463">
        <v>0</v>
      </c>
    </row>
    <row r="13773" spans="1:4">
      <c r="A13773" s="462">
        <v>108891</v>
      </c>
      <c r="B13773" s="276" t="s">
        <v>13644</v>
      </c>
      <c r="C13773" s="462" t="s">
        <v>27</v>
      </c>
      <c r="D13773" s="463">
        <v>0</v>
      </c>
    </row>
    <row r="13774" spans="1:4">
      <c r="A13774" s="462">
        <v>108892</v>
      </c>
      <c r="B13774" s="276" t="s">
        <v>13645</v>
      </c>
      <c r="C13774" s="462" t="s">
        <v>27</v>
      </c>
      <c r="D13774" s="463">
        <v>0</v>
      </c>
    </row>
    <row r="13775" spans="1:4">
      <c r="A13775" s="462">
        <v>108893</v>
      </c>
      <c r="B13775" s="276" t="s">
        <v>13646</v>
      </c>
      <c r="C13775" s="462" t="s">
        <v>27</v>
      </c>
      <c r="D13775" s="463">
        <v>0</v>
      </c>
    </row>
    <row r="13776" spans="1:4">
      <c r="A13776" s="462">
        <v>108894</v>
      </c>
      <c r="B13776" s="276" t="s">
        <v>13647</v>
      </c>
      <c r="C13776" s="462" t="s">
        <v>27</v>
      </c>
      <c r="D13776" s="463">
        <v>669508.01</v>
      </c>
    </row>
    <row r="13777" spans="1:4">
      <c r="A13777" s="462">
        <v>108895</v>
      </c>
      <c r="B13777" s="276" t="s">
        <v>13648</v>
      </c>
      <c r="C13777" s="462" t="s">
        <v>27</v>
      </c>
      <c r="D13777" s="463">
        <v>0</v>
      </c>
    </row>
    <row r="13778" spans="1:4">
      <c r="A13778" s="462">
        <v>108896</v>
      </c>
      <c r="B13778" s="276" t="s">
        <v>13649</v>
      </c>
      <c r="C13778" s="462" t="s">
        <v>27</v>
      </c>
      <c r="D13778" s="463">
        <v>0</v>
      </c>
    </row>
    <row r="13779" spans="1:4">
      <c r="A13779" s="462">
        <v>108897</v>
      </c>
      <c r="B13779" s="276" t="s">
        <v>13650</v>
      </c>
      <c r="C13779" s="462" t="s">
        <v>44</v>
      </c>
      <c r="D13779" s="463">
        <v>0</v>
      </c>
    </row>
    <row r="13780" spans="1:4">
      <c r="A13780" s="462">
        <v>108898</v>
      </c>
      <c r="B13780" s="276" t="s">
        <v>13651</v>
      </c>
      <c r="C13780" s="462" t="s">
        <v>27</v>
      </c>
      <c r="D13780" s="463">
        <v>0</v>
      </c>
    </row>
    <row r="13781" spans="1:4">
      <c r="A13781" s="462">
        <v>108899</v>
      </c>
      <c r="B13781" s="276" t="s">
        <v>13652</v>
      </c>
      <c r="C13781" s="462" t="s">
        <v>27</v>
      </c>
      <c r="D13781" s="463">
        <v>0</v>
      </c>
    </row>
    <row r="13782" spans="1:4">
      <c r="A13782" s="462">
        <v>108900</v>
      </c>
      <c r="B13782" s="276" t="s">
        <v>13653</v>
      </c>
      <c r="C13782" s="462" t="s">
        <v>27</v>
      </c>
      <c r="D13782" s="463">
        <v>0</v>
      </c>
    </row>
    <row r="13783" spans="1:4">
      <c r="A13783" s="462">
        <v>108901</v>
      </c>
      <c r="B13783" s="276" t="s">
        <v>13654</v>
      </c>
      <c r="C13783" s="462" t="s">
        <v>30</v>
      </c>
      <c r="D13783" s="463">
        <v>0</v>
      </c>
    </row>
    <row r="13784" spans="1:4">
      <c r="A13784" s="462">
        <v>108902</v>
      </c>
      <c r="B13784" s="276" t="s">
        <v>13655</v>
      </c>
      <c r="C13784" s="462" t="s">
        <v>27</v>
      </c>
      <c r="D13784" s="463">
        <v>0</v>
      </c>
    </row>
    <row r="13785" spans="1:4">
      <c r="A13785" s="462">
        <v>108903</v>
      </c>
      <c r="B13785" s="276" t="s">
        <v>13656</v>
      </c>
      <c r="C13785" s="462" t="s">
        <v>30</v>
      </c>
      <c r="D13785" s="463">
        <v>0</v>
      </c>
    </row>
    <row r="13786" spans="1:4">
      <c r="A13786" s="462">
        <v>108904</v>
      </c>
      <c r="B13786" s="276" t="s">
        <v>13657</v>
      </c>
      <c r="C13786" s="462" t="s">
        <v>44</v>
      </c>
      <c r="D13786" s="463">
        <v>0</v>
      </c>
    </row>
    <row r="13787" spans="1:4">
      <c r="A13787" s="462">
        <v>108905</v>
      </c>
      <c r="B13787" s="276" t="s">
        <v>13658</v>
      </c>
      <c r="C13787" s="462" t="s">
        <v>27</v>
      </c>
      <c r="D13787" s="463">
        <v>0</v>
      </c>
    </row>
    <row r="13788" spans="1:4">
      <c r="A13788" s="462">
        <v>108906</v>
      </c>
      <c r="B13788" s="276" t="s">
        <v>13659</v>
      </c>
      <c r="C13788" s="462" t="s">
        <v>27</v>
      </c>
      <c r="D13788" s="463">
        <v>123092.01</v>
      </c>
    </row>
    <row r="13789" spans="1:4">
      <c r="A13789" s="462">
        <v>108907</v>
      </c>
      <c r="B13789" s="276" t="s">
        <v>13660</v>
      </c>
      <c r="C13789" s="462" t="s">
        <v>27</v>
      </c>
      <c r="D13789" s="463">
        <v>0</v>
      </c>
    </row>
    <row r="13790" spans="1:4">
      <c r="A13790" s="462">
        <v>108908</v>
      </c>
      <c r="B13790" s="276" t="s">
        <v>13661</v>
      </c>
      <c r="C13790" s="462" t="s">
        <v>27</v>
      </c>
      <c r="D13790" s="463">
        <v>0</v>
      </c>
    </row>
    <row r="13791" spans="1:4">
      <c r="A13791" s="462">
        <v>108909</v>
      </c>
      <c r="B13791" s="276" t="s">
        <v>13662</v>
      </c>
      <c r="C13791" s="462" t="s">
        <v>30</v>
      </c>
      <c r="D13791" s="463">
        <v>0</v>
      </c>
    </row>
    <row r="13792" spans="1:4">
      <c r="A13792" s="462">
        <v>108910</v>
      </c>
      <c r="B13792" s="276" t="s">
        <v>13663</v>
      </c>
      <c r="C13792" s="462" t="s">
        <v>27</v>
      </c>
      <c r="D13792" s="463">
        <v>0</v>
      </c>
    </row>
    <row r="13793" spans="1:4">
      <c r="A13793" s="462">
        <v>108911</v>
      </c>
      <c r="B13793" s="276" t="s">
        <v>13664</v>
      </c>
      <c r="C13793" s="462" t="s">
        <v>27</v>
      </c>
      <c r="D13793" s="463">
        <v>0</v>
      </c>
    </row>
    <row r="13794" spans="1:4">
      <c r="A13794" s="462">
        <v>108912</v>
      </c>
      <c r="B13794" s="276" t="s">
        <v>13665</v>
      </c>
      <c r="C13794" s="462" t="s">
        <v>27</v>
      </c>
      <c r="D13794" s="463">
        <v>0</v>
      </c>
    </row>
    <row r="13795" spans="1:4">
      <c r="A13795" s="462">
        <v>108913</v>
      </c>
      <c r="B13795" s="276" t="s">
        <v>13666</v>
      </c>
      <c r="C13795" s="462" t="s">
        <v>27</v>
      </c>
      <c r="D13795" s="463">
        <v>0</v>
      </c>
    </row>
    <row r="13796" spans="1:4">
      <c r="A13796" s="462">
        <v>108914</v>
      </c>
      <c r="B13796" s="276" t="s">
        <v>13667</v>
      </c>
      <c r="C13796" s="462" t="s">
        <v>27</v>
      </c>
      <c r="D13796" s="463">
        <v>0</v>
      </c>
    </row>
    <row r="13797" spans="1:4">
      <c r="A13797" s="462">
        <v>108915</v>
      </c>
      <c r="B13797" s="276" t="s">
        <v>13668</v>
      </c>
      <c r="C13797" s="462" t="s">
        <v>27</v>
      </c>
      <c r="D13797" s="463">
        <v>0</v>
      </c>
    </row>
    <row r="13798" spans="1:4">
      <c r="A13798" s="462">
        <v>108916</v>
      </c>
      <c r="B13798" s="276" t="s">
        <v>13669</v>
      </c>
      <c r="C13798" s="462" t="s">
        <v>27</v>
      </c>
      <c r="D13798" s="463">
        <v>65048</v>
      </c>
    </row>
    <row r="13799" spans="1:4">
      <c r="A13799" s="462">
        <v>108917</v>
      </c>
      <c r="B13799" s="276" t="s">
        <v>13670</v>
      </c>
      <c r="C13799" s="462" t="s">
        <v>44</v>
      </c>
      <c r="D13799" s="463">
        <v>0</v>
      </c>
    </row>
    <row r="13800" spans="1:4">
      <c r="A13800" s="462">
        <v>108918</v>
      </c>
      <c r="B13800" s="276" t="s">
        <v>13671</v>
      </c>
      <c r="C13800" s="462" t="s">
        <v>44</v>
      </c>
      <c r="D13800" s="463">
        <v>0</v>
      </c>
    </row>
    <row r="13801" spans="1:4">
      <c r="A13801" s="462">
        <v>108919</v>
      </c>
      <c r="B13801" s="276" t="s">
        <v>13672</v>
      </c>
      <c r="C13801" s="462" t="s">
        <v>27</v>
      </c>
      <c r="D13801" s="463">
        <v>0</v>
      </c>
    </row>
    <row r="13802" spans="1:4">
      <c r="A13802" s="462">
        <v>108920</v>
      </c>
      <c r="B13802" s="276" t="s">
        <v>13673</v>
      </c>
      <c r="C13802" s="462" t="s">
        <v>27</v>
      </c>
      <c r="D13802" s="463">
        <v>0</v>
      </c>
    </row>
    <row r="13803" spans="1:4">
      <c r="A13803" s="462">
        <v>108921</v>
      </c>
      <c r="B13803" s="276" t="s">
        <v>13674</v>
      </c>
      <c r="C13803" s="462" t="s">
        <v>30</v>
      </c>
      <c r="D13803" s="463">
        <v>0</v>
      </c>
    </row>
    <row r="13804" spans="1:4">
      <c r="A13804" s="462">
        <v>108922</v>
      </c>
      <c r="B13804" s="276" t="s">
        <v>13675</v>
      </c>
      <c r="C13804" s="462" t="s">
        <v>44</v>
      </c>
      <c r="D13804" s="463">
        <v>0</v>
      </c>
    </row>
    <row r="13805" spans="1:4">
      <c r="A13805" s="462">
        <v>108923</v>
      </c>
      <c r="B13805" s="276" t="s">
        <v>13676</v>
      </c>
      <c r="C13805" s="462" t="s">
        <v>27</v>
      </c>
      <c r="D13805" s="463">
        <v>0</v>
      </c>
    </row>
    <row r="13806" spans="1:4">
      <c r="A13806" s="462">
        <v>108924</v>
      </c>
      <c r="B13806" s="276" t="s">
        <v>13677</v>
      </c>
      <c r="C13806" s="462" t="s">
        <v>44</v>
      </c>
      <c r="D13806" s="463">
        <v>0</v>
      </c>
    </row>
    <row r="13807" spans="1:4">
      <c r="A13807" s="462">
        <v>108925</v>
      </c>
      <c r="B13807" s="276" t="s">
        <v>13678</v>
      </c>
      <c r="C13807" s="462" t="s">
        <v>27</v>
      </c>
      <c r="D13807" s="463">
        <v>0</v>
      </c>
    </row>
    <row r="13808" spans="1:4">
      <c r="A13808" s="462">
        <v>108926</v>
      </c>
      <c r="B13808" s="276" t="s">
        <v>13679</v>
      </c>
      <c r="C13808" s="462" t="s">
        <v>27</v>
      </c>
      <c r="D13808" s="463">
        <v>624936</v>
      </c>
    </row>
    <row r="13809" spans="1:4">
      <c r="A13809" s="462">
        <v>108927</v>
      </c>
      <c r="B13809" s="276" t="s">
        <v>13680</v>
      </c>
      <c r="C13809" s="462" t="s">
        <v>27</v>
      </c>
      <c r="D13809" s="463">
        <v>0</v>
      </c>
    </row>
    <row r="13810" spans="1:4">
      <c r="A13810" s="462">
        <v>108928</v>
      </c>
      <c r="B13810" s="276" t="s">
        <v>13681</v>
      </c>
      <c r="C13810" s="462" t="s">
        <v>27</v>
      </c>
      <c r="D13810" s="463">
        <v>0</v>
      </c>
    </row>
    <row r="13811" spans="1:4">
      <c r="A13811" s="462">
        <v>108929</v>
      </c>
      <c r="B13811" s="276" t="s">
        <v>13682</v>
      </c>
      <c r="C13811" s="462" t="s">
        <v>27</v>
      </c>
      <c r="D13811" s="463">
        <v>0</v>
      </c>
    </row>
    <row r="13812" spans="1:4">
      <c r="A13812" s="462">
        <v>108930</v>
      </c>
      <c r="B13812" s="276" t="s">
        <v>13683</v>
      </c>
      <c r="C13812" s="462" t="s">
        <v>27</v>
      </c>
      <c r="D13812" s="463">
        <v>0</v>
      </c>
    </row>
    <row r="13813" spans="1:4">
      <c r="A13813" s="462">
        <v>108931</v>
      </c>
      <c r="B13813" s="276" t="s">
        <v>13684</v>
      </c>
      <c r="C13813" s="462" t="s">
        <v>27</v>
      </c>
      <c r="D13813" s="463">
        <v>0</v>
      </c>
    </row>
    <row r="13814" spans="1:4">
      <c r="A13814" s="462">
        <v>108932</v>
      </c>
      <c r="B13814" s="276" t="s">
        <v>13685</v>
      </c>
      <c r="C13814" s="462" t="s">
        <v>27</v>
      </c>
      <c r="D13814" s="463">
        <v>0</v>
      </c>
    </row>
    <row r="13815" spans="1:4">
      <c r="A13815" s="462">
        <v>108933</v>
      </c>
      <c r="B13815" s="276" t="s">
        <v>13686</v>
      </c>
      <c r="C13815" s="462" t="s">
        <v>27</v>
      </c>
      <c r="D13815" s="463">
        <v>0</v>
      </c>
    </row>
    <row r="13816" spans="1:4">
      <c r="A13816" s="462">
        <v>108934</v>
      </c>
      <c r="B13816" s="276" t="s">
        <v>13687</v>
      </c>
      <c r="C13816" s="462" t="s">
        <v>27</v>
      </c>
      <c r="D13816" s="463">
        <v>0</v>
      </c>
    </row>
    <row r="13817" spans="1:4">
      <c r="A13817" s="462">
        <v>108935</v>
      </c>
      <c r="B13817" s="276" t="s">
        <v>13688</v>
      </c>
      <c r="C13817" s="462" t="s">
        <v>27</v>
      </c>
      <c r="D13817" s="463">
        <v>0</v>
      </c>
    </row>
    <row r="13818" spans="1:4">
      <c r="A13818" s="462">
        <v>108936</v>
      </c>
      <c r="B13818" s="276" t="s">
        <v>13689</v>
      </c>
      <c r="C13818" s="462" t="s">
        <v>27</v>
      </c>
      <c r="D13818" s="463">
        <v>0</v>
      </c>
    </row>
    <row r="13819" spans="1:4">
      <c r="A13819" s="462">
        <v>108937</v>
      </c>
      <c r="B13819" s="276" t="s">
        <v>13690</v>
      </c>
      <c r="C13819" s="462" t="s">
        <v>27</v>
      </c>
      <c r="D13819" s="463">
        <v>0</v>
      </c>
    </row>
    <row r="13820" spans="1:4">
      <c r="A13820" s="462">
        <v>108938</v>
      </c>
      <c r="B13820" s="276" t="s">
        <v>13691</v>
      </c>
      <c r="C13820" s="462" t="s">
        <v>27</v>
      </c>
      <c r="D13820" s="463">
        <v>17454</v>
      </c>
    </row>
    <row r="13821" spans="1:4">
      <c r="A13821" s="462">
        <v>108939</v>
      </c>
      <c r="B13821" s="276" t="s">
        <v>13692</v>
      </c>
      <c r="C13821" s="462" t="s">
        <v>27</v>
      </c>
      <c r="D13821" s="463">
        <v>37647</v>
      </c>
    </row>
    <row r="13822" spans="1:4">
      <c r="A13822" s="462">
        <v>108940</v>
      </c>
      <c r="B13822" s="276" t="s">
        <v>13693</v>
      </c>
      <c r="C13822" s="462" t="s">
        <v>27</v>
      </c>
      <c r="D13822" s="463">
        <v>55103</v>
      </c>
    </row>
    <row r="13823" spans="1:4">
      <c r="A13823" s="462">
        <v>108941</v>
      </c>
      <c r="B13823" s="276" t="s">
        <v>13694</v>
      </c>
      <c r="C13823" s="462" t="s">
        <v>27</v>
      </c>
      <c r="D13823" s="463">
        <v>0</v>
      </c>
    </row>
    <row r="13824" spans="1:4">
      <c r="A13824" s="462">
        <v>108942</v>
      </c>
      <c r="B13824" s="276" t="s">
        <v>13695</v>
      </c>
      <c r="C13824" s="462" t="s">
        <v>27</v>
      </c>
      <c r="D13824" s="463">
        <v>0</v>
      </c>
    </row>
    <row r="13825" spans="1:4">
      <c r="A13825" s="462">
        <v>108943</v>
      </c>
      <c r="B13825" s="276" t="s">
        <v>13696</v>
      </c>
      <c r="C13825" s="462" t="s">
        <v>27</v>
      </c>
      <c r="D13825" s="463">
        <v>0</v>
      </c>
    </row>
    <row r="13826" spans="1:4">
      <c r="A13826" s="462">
        <v>108944</v>
      </c>
      <c r="B13826" s="276" t="s">
        <v>13697</v>
      </c>
      <c r="C13826" s="462" t="s">
        <v>27</v>
      </c>
      <c r="D13826" s="463">
        <v>0</v>
      </c>
    </row>
    <row r="13827" spans="1:4">
      <c r="A13827" s="462">
        <v>108945</v>
      </c>
      <c r="B13827" s="276" t="s">
        <v>13698</v>
      </c>
      <c r="C13827" s="462" t="s">
        <v>27</v>
      </c>
      <c r="D13827" s="463">
        <v>0</v>
      </c>
    </row>
    <row r="13828" spans="1:4">
      <c r="A13828" s="462">
        <v>108946</v>
      </c>
      <c r="B13828" s="276" t="s">
        <v>13699</v>
      </c>
      <c r="C13828" s="462" t="s">
        <v>27</v>
      </c>
      <c r="D13828" s="463">
        <v>0</v>
      </c>
    </row>
    <row r="13829" spans="1:4">
      <c r="A13829" s="462">
        <v>108947</v>
      </c>
      <c r="B13829" s="276" t="s">
        <v>13700</v>
      </c>
      <c r="C13829" s="462" t="s">
        <v>27</v>
      </c>
      <c r="D13829" s="463">
        <v>0</v>
      </c>
    </row>
    <row r="13830" spans="1:4">
      <c r="A13830" s="462">
        <v>108948</v>
      </c>
      <c r="B13830" s="276" t="s">
        <v>13701</v>
      </c>
      <c r="C13830" s="462" t="s">
        <v>30</v>
      </c>
      <c r="D13830" s="463">
        <v>0</v>
      </c>
    </row>
    <row r="13831" spans="1:4">
      <c r="A13831" s="462">
        <v>108949</v>
      </c>
      <c r="B13831" s="276" t="s">
        <v>3331</v>
      </c>
      <c r="C13831" s="462" t="s">
        <v>27</v>
      </c>
      <c r="D13831" s="463">
        <v>0</v>
      </c>
    </row>
    <row r="13832" spans="1:4">
      <c r="A13832" s="462">
        <v>108950</v>
      </c>
      <c r="B13832" s="276" t="s">
        <v>3332</v>
      </c>
      <c r="C13832" s="462" t="s">
        <v>27</v>
      </c>
      <c r="D13832" s="463">
        <v>0</v>
      </c>
    </row>
    <row r="13833" spans="1:4">
      <c r="A13833" s="462">
        <v>108951</v>
      </c>
      <c r="B13833" s="276" t="s">
        <v>13702</v>
      </c>
      <c r="C13833" s="462" t="s">
        <v>27</v>
      </c>
      <c r="D13833" s="463">
        <v>0</v>
      </c>
    </row>
    <row r="13834" spans="1:4">
      <c r="A13834" s="462">
        <v>108952</v>
      </c>
      <c r="B13834" s="276" t="s">
        <v>13703</v>
      </c>
      <c r="C13834" s="462" t="s">
        <v>27</v>
      </c>
      <c r="D13834" s="463">
        <v>0</v>
      </c>
    </row>
    <row r="13835" spans="1:4">
      <c r="A13835" s="462">
        <v>108953</v>
      </c>
      <c r="B13835" s="276" t="s">
        <v>13704</v>
      </c>
      <c r="C13835" s="462" t="s">
        <v>27</v>
      </c>
      <c r="D13835" s="463">
        <v>0</v>
      </c>
    </row>
    <row r="13836" spans="1:4">
      <c r="A13836" s="462">
        <v>108954</v>
      </c>
      <c r="B13836" s="276" t="s">
        <v>13705</v>
      </c>
      <c r="C13836" s="462" t="s">
        <v>27</v>
      </c>
      <c r="D13836" s="463">
        <v>0</v>
      </c>
    </row>
    <row r="13837" spans="1:4">
      <c r="A13837" s="462">
        <v>108955</v>
      </c>
      <c r="B13837" s="276" t="s">
        <v>13706</v>
      </c>
      <c r="C13837" s="462" t="s">
        <v>27</v>
      </c>
      <c r="D13837" s="463">
        <v>0</v>
      </c>
    </row>
    <row r="13838" spans="1:4">
      <c r="A13838" s="462">
        <v>108956</v>
      </c>
      <c r="B13838" s="276" t="s">
        <v>13707</v>
      </c>
      <c r="C13838" s="462" t="s">
        <v>27</v>
      </c>
      <c r="D13838" s="463">
        <v>12697</v>
      </c>
    </row>
    <row r="13839" spans="1:4">
      <c r="A13839" s="462">
        <v>108957</v>
      </c>
      <c r="B13839" s="276" t="s">
        <v>13708</v>
      </c>
      <c r="C13839" s="462" t="s">
        <v>27</v>
      </c>
      <c r="D13839" s="463">
        <v>0</v>
      </c>
    </row>
    <row r="13840" spans="1:4">
      <c r="A13840" s="462">
        <v>108958</v>
      </c>
      <c r="B13840" s="276" t="s">
        <v>13709</v>
      </c>
      <c r="C13840" s="462" t="s">
        <v>27</v>
      </c>
      <c r="D13840" s="463">
        <v>0</v>
      </c>
    </row>
    <row r="13841" spans="1:4">
      <c r="A13841" s="462">
        <v>108959</v>
      </c>
      <c r="B13841" s="276" t="s">
        <v>13710</v>
      </c>
      <c r="C13841" s="462" t="s">
        <v>27</v>
      </c>
      <c r="D13841" s="463">
        <v>0</v>
      </c>
    </row>
    <row r="13842" spans="1:4">
      <c r="A13842" s="462">
        <v>108960</v>
      </c>
      <c r="B13842" s="276" t="s">
        <v>13711</v>
      </c>
      <c r="C13842" s="462" t="s">
        <v>27</v>
      </c>
      <c r="D13842" s="463">
        <v>0</v>
      </c>
    </row>
    <row r="13843" spans="1:4">
      <c r="A13843" s="462">
        <v>108961</v>
      </c>
      <c r="B13843" s="276" t="s">
        <v>13712</v>
      </c>
      <c r="C13843" s="462" t="s">
        <v>27</v>
      </c>
      <c r="D13843" s="463">
        <v>0</v>
      </c>
    </row>
    <row r="13844" spans="1:4">
      <c r="A13844" s="462">
        <v>108962</v>
      </c>
      <c r="B13844" s="276" t="s">
        <v>13713</v>
      </c>
      <c r="C13844" s="462" t="s">
        <v>27</v>
      </c>
      <c r="D13844" s="463">
        <v>0</v>
      </c>
    </row>
    <row r="13845" spans="1:4">
      <c r="A13845" s="462">
        <v>108963</v>
      </c>
      <c r="B13845" s="276" t="s">
        <v>13714</v>
      </c>
      <c r="C13845" s="462" t="s">
        <v>27</v>
      </c>
      <c r="D13845" s="463">
        <v>0</v>
      </c>
    </row>
    <row r="13846" spans="1:4">
      <c r="A13846" s="462">
        <v>108965</v>
      </c>
      <c r="B13846" s="276" t="s">
        <v>13715</v>
      </c>
      <c r="C13846" s="462" t="s">
        <v>27</v>
      </c>
      <c r="D13846" s="463">
        <v>0</v>
      </c>
    </row>
    <row r="13847" spans="1:4">
      <c r="A13847" s="462">
        <v>108966</v>
      </c>
      <c r="B13847" s="276" t="s">
        <v>13716</v>
      </c>
      <c r="C13847" s="462" t="s">
        <v>27</v>
      </c>
      <c r="D13847" s="463">
        <v>0</v>
      </c>
    </row>
    <row r="13848" spans="1:4">
      <c r="A13848" s="462">
        <v>108967</v>
      </c>
      <c r="B13848" s="276" t="s">
        <v>13717</v>
      </c>
      <c r="C13848" s="462" t="s">
        <v>27</v>
      </c>
      <c r="D13848" s="463">
        <v>0</v>
      </c>
    </row>
    <row r="13849" spans="1:4">
      <c r="A13849" s="462">
        <v>108968</v>
      </c>
      <c r="B13849" s="276" t="s">
        <v>13718</v>
      </c>
      <c r="C13849" s="462" t="s">
        <v>27</v>
      </c>
      <c r="D13849" s="463">
        <v>0</v>
      </c>
    </row>
    <row r="13850" spans="1:4">
      <c r="A13850" s="462">
        <v>108969</v>
      </c>
      <c r="B13850" s="276" t="s">
        <v>13719</v>
      </c>
      <c r="C13850" s="462" t="s">
        <v>27</v>
      </c>
      <c r="D13850" s="463">
        <v>0</v>
      </c>
    </row>
    <row r="13851" spans="1:4">
      <c r="A13851" s="462">
        <v>108970</v>
      </c>
      <c r="B13851" s="276" t="s">
        <v>13720</v>
      </c>
      <c r="C13851" s="462" t="s">
        <v>30</v>
      </c>
      <c r="D13851" s="463">
        <v>0</v>
      </c>
    </row>
    <row r="13852" spans="1:4">
      <c r="A13852" s="462">
        <v>108971</v>
      </c>
      <c r="B13852" s="276" t="s">
        <v>13721</v>
      </c>
      <c r="C13852" s="462" t="s">
        <v>27</v>
      </c>
      <c r="D13852" s="463">
        <v>0</v>
      </c>
    </row>
    <row r="13853" spans="1:4">
      <c r="A13853" s="462">
        <v>108972</v>
      </c>
      <c r="B13853" s="276" t="s">
        <v>13722</v>
      </c>
      <c r="C13853" s="462" t="s">
        <v>27</v>
      </c>
      <c r="D13853" s="463">
        <v>0</v>
      </c>
    </row>
    <row r="13854" spans="1:4">
      <c r="A13854" s="462">
        <v>108973</v>
      </c>
      <c r="B13854" s="276" t="s">
        <v>13723</v>
      </c>
      <c r="C13854" s="462" t="s">
        <v>27</v>
      </c>
      <c r="D13854" s="463">
        <v>0</v>
      </c>
    </row>
    <row r="13855" spans="1:4">
      <c r="A13855" s="462">
        <v>108974</v>
      </c>
      <c r="B13855" s="276" t="s">
        <v>13724</v>
      </c>
      <c r="C13855" s="462" t="s">
        <v>27</v>
      </c>
      <c r="D13855" s="463">
        <v>0</v>
      </c>
    </row>
    <row r="13856" spans="1:4">
      <c r="A13856" s="462">
        <v>108975</v>
      </c>
      <c r="B13856" s="276" t="s">
        <v>13725</v>
      </c>
      <c r="C13856" s="462" t="s">
        <v>27</v>
      </c>
      <c r="D13856" s="463">
        <v>0</v>
      </c>
    </row>
    <row r="13857" spans="1:4">
      <c r="A13857" s="462">
        <v>108976</v>
      </c>
      <c r="B13857" s="276" t="s">
        <v>13726</v>
      </c>
      <c r="C13857" s="462" t="s">
        <v>27</v>
      </c>
      <c r="D13857" s="463">
        <v>0</v>
      </c>
    </row>
    <row r="13858" spans="1:4">
      <c r="A13858" s="462">
        <v>108977</v>
      </c>
      <c r="B13858" s="276" t="s">
        <v>13727</v>
      </c>
      <c r="C13858" s="462" t="s">
        <v>27</v>
      </c>
      <c r="D13858" s="463">
        <v>0</v>
      </c>
    </row>
    <row r="13859" spans="1:4">
      <c r="A13859" s="462">
        <v>108978</v>
      </c>
      <c r="B13859" s="276" t="s">
        <v>13728</v>
      </c>
      <c r="C13859" s="462" t="s">
        <v>27</v>
      </c>
      <c r="D13859" s="463">
        <v>0</v>
      </c>
    </row>
    <row r="13860" spans="1:4">
      <c r="A13860" s="462">
        <v>108979</v>
      </c>
      <c r="B13860" s="276" t="s">
        <v>13729</v>
      </c>
      <c r="C13860" s="462" t="s">
        <v>27</v>
      </c>
      <c r="D13860" s="463">
        <v>0</v>
      </c>
    </row>
    <row r="13861" spans="1:4">
      <c r="A13861" s="462">
        <v>108980</v>
      </c>
      <c r="B13861" s="276" t="s">
        <v>13730</v>
      </c>
      <c r="C13861" s="462" t="s">
        <v>27</v>
      </c>
      <c r="D13861" s="463">
        <v>0</v>
      </c>
    </row>
    <row r="13862" spans="1:4">
      <c r="A13862" s="462">
        <v>108981</v>
      </c>
      <c r="B13862" s="276" t="s">
        <v>13731</v>
      </c>
      <c r="C13862" s="462" t="s">
        <v>27</v>
      </c>
      <c r="D13862" s="463">
        <v>0</v>
      </c>
    </row>
    <row r="13863" spans="1:4">
      <c r="A13863" s="462">
        <v>108982</v>
      </c>
      <c r="B13863" s="276" t="s">
        <v>13732</v>
      </c>
      <c r="C13863" s="462" t="s">
        <v>27</v>
      </c>
      <c r="D13863" s="463">
        <v>0</v>
      </c>
    </row>
    <row r="13864" spans="1:4">
      <c r="A13864" s="462">
        <v>108983</v>
      </c>
      <c r="B13864" s="276" t="s">
        <v>13733</v>
      </c>
      <c r="C13864" s="462" t="s">
        <v>27</v>
      </c>
      <c r="D13864" s="463">
        <v>0</v>
      </c>
    </row>
    <row r="13865" spans="1:4">
      <c r="A13865" s="462">
        <v>108984</v>
      </c>
      <c r="B13865" s="276" t="s">
        <v>13734</v>
      </c>
      <c r="C13865" s="462" t="s">
        <v>30</v>
      </c>
      <c r="D13865" s="463">
        <v>0</v>
      </c>
    </row>
    <row r="13866" spans="1:4">
      <c r="A13866" s="462">
        <v>108985</v>
      </c>
      <c r="B13866" s="276" t="s">
        <v>13735</v>
      </c>
      <c r="C13866" s="462" t="s">
        <v>27</v>
      </c>
      <c r="D13866" s="463">
        <v>0</v>
      </c>
    </row>
    <row r="13867" spans="1:4">
      <c r="A13867" s="462">
        <v>108986</v>
      </c>
      <c r="B13867" s="276" t="s">
        <v>13736</v>
      </c>
      <c r="C13867" s="462" t="s">
        <v>27</v>
      </c>
      <c r="D13867" s="463">
        <v>0</v>
      </c>
    </row>
    <row r="13868" spans="1:4">
      <c r="A13868" s="462">
        <v>108987</v>
      </c>
      <c r="B13868" s="276" t="s">
        <v>13737</v>
      </c>
      <c r="C13868" s="462" t="s">
        <v>27</v>
      </c>
      <c r="D13868" s="463">
        <v>0</v>
      </c>
    </row>
    <row r="13869" spans="1:4">
      <c r="A13869" s="462">
        <v>108988</v>
      </c>
      <c r="B13869" s="276" t="s">
        <v>13738</v>
      </c>
      <c r="C13869" s="462" t="s">
        <v>27</v>
      </c>
      <c r="D13869" s="463">
        <v>0</v>
      </c>
    </row>
    <row r="13870" spans="1:4">
      <c r="A13870" s="462">
        <v>108989</v>
      </c>
      <c r="B13870" s="276" t="s">
        <v>13739</v>
      </c>
      <c r="C13870" s="462" t="s">
        <v>27</v>
      </c>
      <c r="D13870" s="463">
        <v>3567560.7</v>
      </c>
    </row>
    <row r="13871" spans="1:4">
      <c r="A13871" s="462">
        <v>108990</v>
      </c>
      <c r="B13871" s="276" t="s">
        <v>13740</v>
      </c>
      <c r="C13871" s="462" t="s">
        <v>27</v>
      </c>
      <c r="D13871" s="463">
        <v>0</v>
      </c>
    </row>
    <row r="13872" spans="1:4">
      <c r="A13872" s="462">
        <v>108991</v>
      </c>
      <c r="B13872" s="276" t="s">
        <v>13741</v>
      </c>
      <c r="C13872" s="462" t="s">
        <v>27</v>
      </c>
      <c r="D13872" s="463">
        <v>0</v>
      </c>
    </row>
    <row r="13873" spans="1:4">
      <c r="A13873" s="462">
        <v>108992</v>
      </c>
      <c r="B13873" s="276" t="s">
        <v>13742</v>
      </c>
      <c r="C13873" s="462" t="s">
        <v>27</v>
      </c>
      <c r="D13873" s="463">
        <v>0</v>
      </c>
    </row>
    <row r="13874" spans="1:4">
      <c r="A13874" s="462">
        <v>108993</v>
      </c>
      <c r="B13874" s="276" t="s">
        <v>13743</v>
      </c>
      <c r="C13874" s="462" t="s">
        <v>27</v>
      </c>
      <c r="D13874" s="463">
        <v>0</v>
      </c>
    </row>
    <row r="13875" spans="1:4">
      <c r="A13875" s="462">
        <v>108994</v>
      </c>
      <c r="B13875" s="276" t="s">
        <v>13744</v>
      </c>
      <c r="C13875" s="462" t="s">
        <v>27</v>
      </c>
      <c r="D13875" s="463">
        <v>0</v>
      </c>
    </row>
    <row r="13876" spans="1:4">
      <c r="A13876" s="462">
        <v>108995</v>
      </c>
      <c r="B13876" s="276" t="s">
        <v>13745</v>
      </c>
      <c r="C13876" s="462" t="s">
        <v>27</v>
      </c>
      <c r="D13876" s="463">
        <v>0</v>
      </c>
    </row>
    <row r="13877" spans="1:4">
      <c r="A13877" s="462">
        <v>108996</v>
      </c>
      <c r="B13877" s="276" t="s">
        <v>13746</v>
      </c>
      <c r="C13877" s="462" t="s">
        <v>27</v>
      </c>
      <c r="D13877" s="463">
        <v>0</v>
      </c>
    </row>
    <row r="13878" spans="1:4">
      <c r="A13878" s="462">
        <v>108997</v>
      </c>
      <c r="B13878" s="276" t="s">
        <v>13747</v>
      </c>
      <c r="C13878" s="462" t="s">
        <v>27</v>
      </c>
      <c r="D13878" s="463">
        <v>0</v>
      </c>
    </row>
    <row r="13879" spans="1:4">
      <c r="A13879" s="462">
        <v>108998</v>
      </c>
      <c r="B13879" s="276" t="s">
        <v>13748</v>
      </c>
      <c r="C13879" s="462" t="s">
        <v>27</v>
      </c>
      <c r="D13879" s="463">
        <v>0</v>
      </c>
    </row>
    <row r="13880" spans="1:4">
      <c r="A13880" s="462">
        <v>108999</v>
      </c>
      <c r="B13880" s="276" t="s">
        <v>13749</v>
      </c>
      <c r="C13880" s="462" t="s">
        <v>27</v>
      </c>
      <c r="D13880" s="463">
        <v>0</v>
      </c>
    </row>
    <row r="13881" spans="1:4">
      <c r="A13881" s="462">
        <v>109000</v>
      </c>
      <c r="B13881" s="276" t="s">
        <v>13750</v>
      </c>
      <c r="C13881" s="462" t="s">
        <v>27</v>
      </c>
      <c r="D13881" s="463">
        <v>0</v>
      </c>
    </row>
    <row r="13882" spans="1:4">
      <c r="A13882" s="462">
        <v>109001</v>
      </c>
      <c r="B13882" s="276" t="s">
        <v>13751</v>
      </c>
      <c r="C13882" s="462" t="s">
        <v>27</v>
      </c>
      <c r="D13882" s="463">
        <v>0</v>
      </c>
    </row>
    <row r="13883" spans="1:4">
      <c r="A13883" s="462">
        <v>109002</v>
      </c>
      <c r="B13883" s="276" t="s">
        <v>13752</v>
      </c>
      <c r="C13883" s="462" t="s">
        <v>30</v>
      </c>
      <c r="D13883" s="463">
        <v>0</v>
      </c>
    </row>
    <row r="13884" spans="1:4">
      <c r="A13884" s="462">
        <v>109003</v>
      </c>
      <c r="B13884" s="276" t="s">
        <v>13753</v>
      </c>
      <c r="C13884" s="462" t="s">
        <v>27</v>
      </c>
      <c r="D13884" s="463">
        <v>0</v>
      </c>
    </row>
    <row r="13885" spans="1:4">
      <c r="A13885" s="462">
        <v>109004</v>
      </c>
      <c r="B13885" s="276" t="s">
        <v>13754</v>
      </c>
      <c r="C13885" s="462" t="s">
        <v>27</v>
      </c>
      <c r="D13885" s="463">
        <v>0</v>
      </c>
    </row>
    <row r="13886" spans="1:4">
      <c r="A13886" s="462">
        <v>109005</v>
      </c>
      <c r="B13886" s="276" t="s">
        <v>13755</v>
      </c>
      <c r="C13886" s="462" t="s">
        <v>27</v>
      </c>
      <c r="D13886" s="463">
        <v>0</v>
      </c>
    </row>
    <row r="13887" spans="1:4">
      <c r="A13887" s="462">
        <v>109006</v>
      </c>
      <c r="B13887" s="276" t="s">
        <v>13756</v>
      </c>
      <c r="C13887" s="462" t="s">
        <v>27</v>
      </c>
      <c r="D13887" s="463">
        <v>0</v>
      </c>
    </row>
    <row r="13888" spans="1:4">
      <c r="A13888" s="462">
        <v>109007</v>
      </c>
      <c r="B13888" s="276" t="s">
        <v>13757</v>
      </c>
      <c r="C13888" s="462" t="s">
        <v>89</v>
      </c>
      <c r="D13888" s="463">
        <v>0</v>
      </c>
    </row>
    <row r="13889" spans="1:4">
      <c r="A13889" s="462">
        <v>109008</v>
      </c>
      <c r="B13889" s="276" t="s">
        <v>13758</v>
      </c>
      <c r="C13889" s="462" t="s">
        <v>27</v>
      </c>
      <c r="D13889" s="463">
        <v>0</v>
      </c>
    </row>
    <row r="13890" spans="1:4">
      <c r="A13890" s="462">
        <v>109009</v>
      </c>
      <c r="B13890" s="276" t="s">
        <v>13759</v>
      </c>
      <c r="C13890" s="462" t="s">
        <v>27</v>
      </c>
      <c r="D13890" s="463">
        <v>0</v>
      </c>
    </row>
    <row r="13891" spans="1:4">
      <c r="A13891" s="462">
        <v>109010</v>
      </c>
      <c r="B13891" s="276" t="s">
        <v>13760</v>
      </c>
      <c r="C13891" s="462" t="s">
        <v>27</v>
      </c>
      <c r="D13891" s="463">
        <v>0</v>
      </c>
    </row>
    <row r="13892" spans="1:4">
      <c r="A13892" s="462">
        <v>109011</v>
      </c>
      <c r="B13892" s="276" t="s">
        <v>13761</v>
      </c>
      <c r="C13892" s="462" t="s">
        <v>27</v>
      </c>
      <c r="D13892" s="463">
        <v>4500000.01</v>
      </c>
    </row>
    <row r="13893" spans="1:4">
      <c r="A13893" s="462">
        <v>109012</v>
      </c>
      <c r="B13893" s="276" t="s">
        <v>13762</v>
      </c>
      <c r="C13893" s="462" t="s">
        <v>27</v>
      </c>
      <c r="D13893" s="463">
        <v>0</v>
      </c>
    </row>
    <row r="13894" spans="1:4">
      <c r="A13894" s="462">
        <v>109013</v>
      </c>
      <c r="B13894" s="276" t="s">
        <v>13763</v>
      </c>
      <c r="C13894" s="462" t="s">
        <v>27</v>
      </c>
      <c r="D13894" s="463">
        <v>0</v>
      </c>
    </row>
    <row r="13895" spans="1:4">
      <c r="A13895" s="462">
        <v>109014</v>
      </c>
      <c r="B13895" s="276" t="s">
        <v>13764</v>
      </c>
      <c r="C13895" s="462" t="s">
        <v>27</v>
      </c>
      <c r="D13895" s="463">
        <v>0</v>
      </c>
    </row>
    <row r="13896" spans="1:4">
      <c r="A13896" s="462">
        <v>109015</v>
      </c>
      <c r="B13896" s="276" t="s">
        <v>13765</v>
      </c>
      <c r="C13896" s="462" t="s">
        <v>27</v>
      </c>
      <c r="D13896" s="463">
        <v>0</v>
      </c>
    </row>
    <row r="13897" spans="1:4">
      <c r="A13897" s="462">
        <v>109016</v>
      </c>
      <c r="B13897" s="276" t="s">
        <v>13766</v>
      </c>
      <c r="C13897" s="462" t="s">
        <v>27</v>
      </c>
      <c r="D13897" s="463">
        <v>0</v>
      </c>
    </row>
    <row r="13898" spans="1:4">
      <c r="A13898" s="462">
        <v>109017</v>
      </c>
      <c r="B13898" s="276" t="s">
        <v>13767</v>
      </c>
      <c r="C13898" s="462" t="s">
        <v>27</v>
      </c>
      <c r="D13898" s="463">
        <v>0</v>
      </c>
    </row>
    <row r="13899" spans="1:4">
      <c r="A13899" s="462">
        <v>109018</v>
      </c>
      <c r="B13899" s="276" t="s">
        <v>13768</v>
      </c>
      <c r="C13899" s="462" t="s">
        <v>27</v>
      </c>
      <c r="D13899" s="463">
        <v>0</v>
      </c>
    </row>
    <row r="13900" spans="1:4">
      <c r="A13900" s="462">
        <v>109019</v>
      </c>
      <c r="B13900" s="276" t="s">
        <v>13769</v>
      </c>
      <c r="C13900" s="462" t="s">
        <v>27</v>
      </c>
      <c r="D13900" s="463">
        <v>0</v>
      </c>
    </row>
    <row r="13901" spans="1:4">
      <c r="A13901" s="462">
        <v>109020</v>
      </c>
      <c r="B13901" s="276" t="s">
        <v>13770</v>
      </c>
      <c r="C13901" s="462" t="s">
        <v>27</v>
      </c>
      <c r="D13901" s="463">
        <v>0</v>
      </c>
    </row>
    <row r="13902" spans="1:4">
      <c r="A13902" s="462">
        <v>109021</v>
      </c>
      <c r="B13902" s="276" t="s">
        <v>13771</v>
      </c>
      <c r="C13902" s="462" t="s">
        <v>27</v>
      </c>
      <c r="D13902" s="463">
        <v>0</v>
      </c>
    </row>
    <row r="13903" spans="1:4">
      <c r="A13903" s="462">
        <v>109022</v>
      </c>
      <c r="B13903" s="276" t="s">
        <v>13772</v>
      </c>
      <c r="C13903" s="462" t="s">
        <v>27</v>
      </c>
      <c r="D13903" s="463">
        <v>0</v>
      </c>
    </row>
    <row r="13904" spans="1:4">
      <c r="A13904" s="462">
        <v>109023</v>
      </c>
      <c r="B13904" s="276" t="s">
        <v>13773</v>
      </c>
      <c r="C13904" s="462" t="s">
        <v>30</v>
      </c>
      <c r="D13904" s="463">
        <v>6436</v>
      </c>
    </row>
    <row r="13905" spans="1:4">
      <c r="A13905" s="462">
        <v>109024</v>
      </c>
      <c r="B13905" s="276" t="s">
        <v>13774</v>
      </c>
      <c r="C13905" s="462" t="s">
        <v>27</v>
      </c>
      <c r="D13905" s="463">
        <v>0</v>
      </c>
    </row>
    <row r="13906" spans="1:4">
      <c r="A13906" s="462">
        <v>109025</v>
      </c>
      <c r="B13906" s="276" t="s">
        <v>13775</v>
      </c>
      <c r="C13906" s="462" t="s">
        <v>27</v>
      </c>
      <c r="D13906" s="463">
        <v>0</v>
      </c>
    </row>
    <row r="13907" spans="1:4">
      <c r="A13907" s="462">
        <v>109026</v>
      </c>
      <c r="B13907" s="276" t="s">
        <v>13776</v>
      </c>
      <c r="C13907" s="462" t="s">
        <v>27</v>
      </c>
      <c r="D13907" s="463">
        <v>0</v>
      </c>
    </row>
    <row r="13908" spans="1:4">
      <c r="A13908" s="462">
        <v>109027</v>
      </c>
      <c r="B13908" s="276" t="s">
        <v>13777</v>
      </c>
      <c r="C13908" s="462" t="s">
        <v>30</v>
      </c>
      <c r="D13908" s="463">
        <v>0</v>
      </c>
    </row>
    <row r="13909" spans="1:4">
      <c r="A13909" s="462">
        <v>109028</v>
      </c>
      <c r="B13909" s="276" t="s">
        <v>13778</v>
      </c>
      <c r="C13909" s="462" t="s">
        <v>27</v>
      </c>
      <c r="D13909" s="463">
        <v>0</v>
      </c>
    </row>
    <row r="13910" spans="1:4">
      <c r="A13910" s="462">
        <v>109029</v>
      </c>
      <c r="B13910" s="276" t="s">
        <v>13779</v>
      </c>
      <c r="C13910" s="462" t="s">
        <v>27</v>
      </c>
      <c r="D13910" s="463">
        <v>0</v>
      </c>
    </row>
    <row r="13911" spans="1:4">
      <c r="A13911" s="462">
        <v>109030</v>
      </c>
      <c r="B13911" s="276" t="s">
        <v>13780</v>
      </c>
      <c r="C13911" s="462" t="s">
        <v>27</v>
      </c>
      <c r="D13911" s="463">
        <v>0</v>
      </c>
    </row>
    <row r="13912" spans="1:4">
      <c r="A13912" s="462">
        <v>109031</v>
      </c>
      <c r="B13912" s="276" t="s">
        <v>13781</v>
      </c>
      <c r="C13912" s="462" t="s">
        <v>27</v>
      </c>
      <c r="D13912" s="463">
        <v>0</v>
      </c>
    </row>
    <row r="13913" spans="1:4">
      <c r="A13913" s="462">
        <v>109032</v>
      </c>
      <c r="B13913" s="276" t="s">
        <v>13782</v>
      </c>
      <c r="C13913" s="462" t="s">
        <v>27</v>
      </c>
      <c r="D13913" s="463">
        <v>0</v>
      </c>
    </row>
    <row r="13914" spans="1:4">
      <c r="A13914" s="462">
        <v>109033</v>
      </c>
      <c r="B13914" s="276" t="s">
        <v>13783</v>
      </c>
      <c r="C13914" s="462" t="s">
        <v>27</v>
      </c>
      <c r="D13914" s="463">
        <v>0</v>
      </c>
    </row>
    <row r="13915" spans="1:4">
      <c r="A13915" s="462">
        <v>109034</v>
      </c>
      <c r="B13915" s="276" t="s">
        <v>13784</v>
      </c>
      <c r="C13915" s="462" t="s">
        <v>30</v>
      </c>
      <c r="D13915" s="463">
        <v>0</v>
      </c>
    </row>
    <row r="13916" spans="1:4">
      <c r="A13916" s="462">
        <v>109035</v>
      </c>
      <c r="B13916" s="276" t="s">
        <v>13785</v>
      </c>
      <c r="C13916" s="462" t="s">
        <v>27</v>
      </c>
      <c r="D13916" s="463">
        <v>40423</v>
      </c>
    </row>
    <row r="13917" spans="1:4">
      <c r="A13917" s="462">
        <v>109036</v>
      </c>
      <c r="B13917" s="276" t="s">
        <v>13786</v>
      </c>
      <c r="C13917" s="462" t="s">
        <v>27</v>
      </c>
      <c r="D13917" s="463">
        <v>0</v>
      </c>
    </row>
    <row r="13918" spans="1:4">
      <c r="A13918" s="462">
        <v>109037</v>
      </c>
      <c r="B13918" s="276" t="s">
        <v>13787</v>
      </c>
      <c r="C13918" s="462" t="s">
        <v>27</v>
      </c>
      <c r="D13918" s="463">
        <v>0</v>
      </c>
    </row>
    <row r="13919" spans="1:4">
      <c r="A13919" s="462">
        <v>109038</v>
      </c>
      <c r="B13919" s="276" t="s">
        <v>13788</v>
      </c>
      <c r="C13919" s="462" t="s">
        <v>27</v>
      </c>
      <c r="D13919" s="463">
        <v>0</v>
      </c>
    </row>
    <row r="13920" spans="1:4">
      <c r="A13920" s="462">
        <v>109039</v>
      </c>
      <c r="B13920" s="276" t="s">
        <v>13789</v>
      </c>
      <c r="C13920" s="462" t="s">
        <v>30</v>
      </c>
      <c r="D13920" s="463">
        <v>86545</v>
      </c>
    </row>
    <row r="13921" spans="1:4">
      <c r="A13921" s="462">
        <v>109040</v>
      </c>
      <c r="B13921" s="276" t="s">
        <v>13790</v>
      </c>
      <c r="C13921" s="462" t="s">
        <v>27</v>
      </c>
      <c r="D13921" s="463">
        <v>10382</v>
      </c>
    </row>
    <row r="13922" spans="1:4">
      <c r="A13922" s="462">
        <v>109041</v>
      </c>
      <c r="B13922" s="276" t="s">
        <v>13791</v>
      </c>
      <c r="C13922" s="462" t="s">
        <v>27</v>
      </c>
      <c r="D13922" s="463">
        <v>0</v>
      </c>
    </row>
    <row r="13923" spans="1:4">
      <c r="A13923" s="462">
        <v>109042</v>
      </c>
      <c r="B13923" s="276" t="s">
        <v>13792</v>
      </c>
      <c r="C13923" s="462" t="s">
        <v>27</v>
      </c>
      <c r="D13923" s="463">
        <v>203050</v>
      </c>
    </row>
    <row r="13924" spans="1:4">
      <c r="A13924" s="462">
        <v>109043</v>
      </c>
      <c r="B13924" s="276" t="s">
        <v>13793</v>
      </c>
      <c r="C13924" s="462" t="s">
        <v>27</v>
      </c>
      <c r="D13924" s="463">
        <v>0</v>
      </c>
    </row>
    <row r="13925" spans="1:4">
      <c r="A13925" s="462">
        <v>109044</v>
      </c>
      <c r="B13925" s="276" t="s">
        <v>13794</v>
      </c>
      <c r="C13925" s="462" t="s">
        <v>27</v>
      </c>
      <c r="D13925" s="463">
        <v>0</v>
      </c>
    </row>
    <row r="13926" spans="1:4">
      <c r="A13926" s="462">
        <v>109045</v>
      </c>
      <c r="B13926" s="276" t="s">
        <v>13795</v>
      </c>
      <c r="C13926" s="462" t="s">
        <v>27</v>
      </c>
      <c r="D13926" s="463">
        <v>0</v>
      </c>
    </row>
    <row r="13927" spans="1:4">
      <c r="A13927" s="462">
        <v>109046</v>
      </c>
      <c r="B13927" s="276" t="s">
        <v>13796</v>
      </c>
      <c r="C13927" s="462" t="s">
        <v>30</v>
      </c>
      <c r="D13927" s="463">
        <v>0</v>
      </c>
    </row>
    <row r="13928" spans="1:4">
      <c r="A13928" s="462">
        <v>109047</v>
      </c>
      <c r="B13928" s="276" t="s">
        <v>13797</v>
      </c>
      <c r="C13928" s="462" t="s">
        <v>30</v>
      </c>
      <c r="D13928" s="463">
        <v>77723</v>
      </c>
    </row>
    <row r="13929" spans="1:4">
      <c r="A13929" s="462">
        <v>109048</v>
      </c>
      <c r="B13929" s="276" t="s">
        <v>13798</v>
      </c>
      <c r="C13929" s="462" t="s">
        <v>27</v>
      </c>
      <c r="D13929" s="463">
        <v>0</v>
      </c>
    </row>
    <row r="13930" spans="1:4">
      <c r="A13930" s="462">
        <v>109049</v>
      </c>
      <c r="B13930" s="276" t="s">
        <v>13799</v>
      </c>
      <c r="C13930" s="462" t="s">
        <v>27</v>
      </c>
      <c r="D13930" s="463">
        <v>0</v>
      </c>
    </row>
    <row r="13931" spans="1:4">
      <c r="A13931" s="462">
        <v>109050</v>
      </c>
      <c r="B13931" s="276" t="s">
        <v>13800</v>
      </c>
      <c r="C13931" s="462" t="s">
        <v>27</v>
      </c>
      <c r="D13931" s="463">
        <v>0</v>
      </c>
    </row>
    <row r="13932" spans="1:4">
      <c r="A13932" s="462">
        <v>109051</v>
      </c>
      <c r="B13932" s="276" t="s">
        <v>13801</v>
      </c>
      <c r="C13932" s="462" t="s">
        <v>60</v>
      </c>
      <c r="D13932" s="463">
        <v>27678</v>
      </c>
    </row>
    <row r="13933" spans="1:4">
      <c r="A13933" s="462">
        <v>109052</v>
      </c>
      <c r="B13933" s="276" t="s">
        <v>13802</v>
      </c>
      <c r="C13933" s="462" t="s">
        <v>27</v>
      </c>
      <c r="D13933" s="463">
        <v>0</v>
      </c>
    </row>
    <row r="13934" spans="1:4">
      <c r="A13934" s="462">
        <v>109053</v>
      </c>
      <c r="B13934" s="276" t="s">
        <v>13803</v>
      </c>
      <c r="C13934" s="462" t="s">
        <v>30</v>
      </c>
      <c r="D13934" s="463">
        <v>0</v>
      </c>
    </row>
    <row r="13935" spans="1:4">
      <c r="A13935" s="462">
        <v>109054</v>
      </c>
      <c r="B13935" s="276" t="s">
        <v>13804</v>
      </c>
      <c r="C13935" s="462" t="s">
        <v>27</v>
      </c>
      <c r="D13935" s="463">
        <v>0</v>
      </c>
    </row>
    <row r="13936" spans="1:4">
      <c r="A13936" s="462">
        <v>109055</v>
      </c>
      <c r="B13936" s="276" t="s">
        <v>13805</v>
      </c>
      <c r="C13936" s="462" t="s">
        <v>30</v>
      </c>
      <c r="D13936" s="463">
        <v>123752</v>
      </c>
    </row>
    <row r="13937" spans="1:4">
      <c r="A13937" s="462">
        <v>109056</v>
      </c>
      <c r="B13937" s="276" t="s">
        <v>13806</v>
      </c>
      <c r="C13937" s="462" t="s">
        <v>30</v>
      </c>
      <c r="D13937" s="463">
        <v>0</v>
      </c>
    </row>
    <row r="13938" spans="1:4">
      <c r="A13938" s="462">
        <v>109057</v>
      </c>
      <c r="B13938" s="276" t="s">
        <v>13807</v>
      </c>
      <c r="C13938" s="462" t="s">
        <v>27</v>
      </c>
      <c r="D13938" s="463">
        <v>0</v>
      </c>
    </row>
    <row r="13939" spans="1:4">
      <c r="A13939" s="462">
        <v>109058</v>
      </c>
      <c r="B13939" s="276" t="s">
        <v>13808</v>
      </c>
      <c r="C13939" s="462" t="s">
        <v>27</v>
      </c>
      <c r="D13939" s="463">
        <v>0</v>
      </c>
    </row>
    <row r="13940" spans="1:4">
      <c r="A13940" s="462">
        <v>109059</v>
      </c>
      <c r="B13940" s="276" t="s">
        <v>13809</v>
      </c>
      <c r="C13940" s="462" t="s">
        <v>30</v>
      </c>
      <c r="D13940" s="463">
        <v>51646</v>
      </c>
    </row>
    <row r="13941" spans="1:4">
      <c r="A13941" s="462">
        <v>109060</v>
      </c>
      <c r="B13941" s="276" t="s">
        <v>13810</v>
      </c>
      <c r="C13941" s="462" t="s">
        <v>27</v>
      </c>
      <c r="D13941" s="463">
        <v>0</v>
      </c>
    </row>
    <row r="13942" spans="1:4">
      <c r="A13942" s="462">
        <v>109061</v>
      </c>
      <c r="B13942" s="276" t="s">
        <v>13811</v>
      </c>
      <c r="C13942" s="462" t="s">
        <v>27</v>
      </c>
      <c r="D13942" s="463">
        <v>0</v>
      </c>
    </row>
    <row r="13943" spans="1:4">
      <c r="A13943" s="462">
        <v>109062</v>
      </c>
      <c r="B13943" s="276" t="s">
        <v>13812</v>
      </c>
      <c r="C13943" s="462" t="s">
        <v>27</v>
      </c>
      <c r="D13943" s="463">
        <v>0</v>
      </c>
    </row>
    <row r="13944" spans="1:4">
      <c r="A13944" s="462">
        <v>109063</v>
      </c>
      <c r="B13944" s="276" t="s">
        <v>13813</v>
      </c>
      <c r="C13944" s="462" t="s">
        <v>27</v>
      </c>
      <c r="D13944" s="463">
        <v>0</v>
      </c>
    </row>
    <row r="13945" spans="1:4">
      <c r="A13945" s="462">
        <v>109064</v>
      </c>
      <c r="B13945" s="276" t="s">
        <v>13814</v>
      </c>
      <c r="C13945" s="462" t="s">
        <v>27</v>
      </c>
      <c r="D13945" s="463">
        <v>0</v>
      </c>
    </row>
    <row r="13946" spans="1:4">
      <c r="A13946" s="462">
        <v>109065</v>
      </c>
      <c r="B13946" s="276" t="s">
        <v>13815</v>
      </c>
      <c r="C13946" s="462" t="s">
        <v>27</v>
      </c>
      <c r="D13946" s="463">
        <v>0</v>
      </c>
    </row>
    <row r="13947" spans="1:4">
      <c r="A13947" s="462">
        <v>109066</v>
      </c>
      <c r="B13947" s="276" t="s">
        <v>13816</v>
      </c>
      <c r="C13947" s="462" t="s">
        <v>27</v>
      </c>
      <c r="D13947" s="463">
        <v>0</v>
      </c>
    </row>
    <row r="13948" spans="1:4">
      <c r="A13948" s="462">
        <v>109067</v>
      </c>
      <c r="B13948" s="276" t="s">
        <v>13817</v>
      </c>
      <c r="C13948" s="462" t="s">
        <v>27</v>
      </c>
      <c r="D13948" s="463">
        <v>0</v>
      </c>
    </row>
    <row r="13949" spans="1:4">
      <c r="A13949" s="462">
        <v>109068</v>
      </c>
      <c r="B13949" s="276" t="s">
        <v>13818</v>
      </c>
      <c r="C13949" s="462" t="s">
        <v>30</v>
      </c>
      <c r="D13949" s="463">
        <v>44739</v>
      </c>
    </row>
    <row r="13950" spans="1:4">
      <c r="A13950" s="462">
        <v>109069</v>
      </c>
      <c r="B13950" s="276" t="s">
        <v>13819</v>
      </c>
      <c r="C13950" s="462" t="s">
        <v>30</v>
      </c>
      <c r="D13950" s="463">
        <v>33326</v>
      </c>
    </row>
    <row r="13951" spans="1:4">
      <c r="A13951" s="462">
        <v>109070</v>
      </c>
      <c r="B13951" s="276" t="s">
        <v>13820</v>
      </c>
      <c r="C13951" s="462" t="s">
        <v>27</v>
      </c>
      <c r="D13951" s="463">
        <v>0</v>
      </c>
    </row>
    <row r="13952" spans="1:4">
      <c r="A13952" s="462">
        <v>109071</v>
      </c>
      <c r="B13952" s="276" t="s">
        <v>13821</v>
      </c>
      <c r="C13952" s="462" t="s">
        <v>27</v>
      </c>
      <c r="D13952" s="463">
        <v>0</v>
      </c>
    </row>
    <row r="13953" spans="1:4">
      <c r="A13953" s="462">
        <v>109072</v>
      </c>
      <c r="B13953" s="276" t="s">
        <v>13822</v>
      </c>
      <c r="C13953" s="462" t="s">
        <v>27</v>
      </c>
      <c r="D13953" s="463">
        <v>0</v>
      </c>
    </row>
    <row r="13954" spans="1:4">
      <c r="A13954" s="462">
        <v>109073</v>
      </c>
      <c r="B13954" s="276" t="s">
        <v>13823</v>
      </c>
      <c r="C13954" s="462" t="s">
        <v>27</v>
      </c>
      <c r="D13954" s="463">
        <v>3551</v>
      </c>
    </row>
    <row r="13955" spans="1:4">
      <c r="A13955" s="462">
        <v>109074</v>
      </c>
      <c r="B13955" s="276" t="s">
        <v>13824</v>
      </c>
      <c r="C13955" s="462" t="s">
        <v>27</v>
      </c>
      <c r="D13955" s="463">
        <v>1236</v>
      </c>
    </row>
    <row r="13956" spans="1:4">
      <c r="A13956" s="462">
        <v>109075</v>
      </c>
      <c r="B13956" s="276" t="s">
        <v>13825</v>
      </c>
      <c r="C13956" s="462" t="s">
        <v>30</v>
      </c>
      <c r="D13956" s="463">
        <v>10505</v>
      </c>
    </row>
    <row r="13957" spans="1:4">
      <c r="A13957" s="462">
        <v>109076</v>
      </c>
      <c r="B13957" s="276" t="s">
        <v>13826</v>
      </c>
      <c r="C13957" s="462" t="s">
        <v>27</v>
      </c>
      <c r="D13957" s="463">
        <v>0</v>
      </c>
    </row>
    <row r="13958" spans="1:4">
      <c r="A13958" s="462">
        <v>109077</v>
      </c>
      <c r="B13958" s="276" t="s">
        <v>13827</v>
      </c>
      <c r="C13958" s="462" t="s">
        <v>30</v>
      </c>
      <c r="D13958" s="463">
        <v>16666</v>
      </c>
    </row>
    <row r="13959" spans="1:4">
      <c r="A13959" s="462">
        <v>109078</v>
      </c>
      <c r="B13959" s="276" t="s">
        <v>13828</v>
      </c>
      <c r="C13959" s="462" t="s">
        <v>27</v>
      </c>
      <c r="D13959" s="463">
        <v>1379</v>
      </c>
    </row>
    <row r="13960" spans="1:4">
      <c r="A13960" s="462">
        <v>109079</v>
      </c>
      <c r="B13960" s="276" t="s">
        <v>13829</v>
      </c>
      <c r="C13960" s="462" t="s">
        <v>27</v>
      </c>
      <c r="D13960" s="463">
        <v>0</v>
      </c>
    </row>
    <row r="13961" spans="1:4">
      <c r="A13961" s="462">
        <v>109080</v>
      </c>
      <c r="B13961" s="276" t="s">
        <v>13830</v>
      </c>
      <c r="C13961" s="462" t="s">
        <v>27</v>
      </c>
      <c r="D13961" s="463">
        <v>0</v>
      </c>
    </row>
    <row r="13962" spans="1:4">
      <c r="A13962" s="462">
        <v>109081</v>
      </c>
      <c r="B13962" s="276" t="s">
        <v>13825</v>
      </c>
      <c r="C13962" s="462" t="s">
        <v>30</v>
      </c>
      <c r="D13962" s="463">
        <v>10636</v>
      </c>
    </row>
    <row r="13963" spans="1:4">
      <c r="A13963" s="462">
        <v>109082</v>
      </c>
      <c r="B13963" s="276" t="s">
        <v>13831</v>
      </c>
      <c r="C13963" s="462" t="s">
        <v>27</v>
      </c>
      <c r="D13963" s="463">
        <v>0</v>
      </c>
    </row>
    <row r="13964" spans="1:4">
      <c r="A13964" s="462">
        <v>109083</v>
      </c>
      <c r="B13964" s="276" t="s">
        <v>13832</v>
      </c>
      <c r="C13964" s="462" t="s">
        <v>27</v>
      </c>
      <c r="D13964" s="463">
        <v>152204.60999999999</v>
      </c>
    </row>
    <row r="13965" spans="1:4">
      <c r="A13965" s="462">
        <v>109084</v>
      </c>
      <c r="B13965" s="276" t="s">
        <v>13833</v>
      </c>
      <c r="C13965" s="462" t="s">
        <v>27</v>
      </c>
      <c r="D13965" s="463">
        <v>0</v>
      </c>
    </row>
    <row r="13966" spans="1:4">
      <c r="A13966" s="462">
        <v>109085</v>
      </c>
      <c r="B13966" s="276" t="s">
        <v>13578</v>
      </c>
      <c r="C13966" s="462" t="s">
        <v>30</v>
      </c>
      <c r="D13966" s="463">
        <v>2877</v>
      </c>
    </row>
    <row r="13967" spans="1:4">
      <c r="A13967" s="462">
        <v>109086</v>
      </c>
      <c r="B13967" s="276" t="s">
        <v>13834</v>
      </c>
      <c r="C13967" s="462" t="s">
        <v>27</v>
      </c>
      <c r="D13967" s="463">
        <v>0</v>
      </c>
    </row>
    <row r="13968" spans="1:4">
      <c r="A13968" s="462">
        <v>109087</v>
      </c>
      <c r="B13968" s="276" t="s">
        <v>13835</v>
      </c>
      <c r="C13968" s="462" t="s">
        <v>27</v>
      </c>
      <c r="D13968" s="463">
        <v>0</v>
      </c>
    </row>
    <row r="13969" spans="1:4">
      <c r="A13969" s="462">
        <v>109088</v>
      </c>
      <c r="B13969" s="276" t="s">
        <v>13836</v>
      </c>
      <c r="C13969" s="462" t="s">
        <v>27</v>
      </c>
      <c r="D13969" s="463">
        <v>0</v>
      </c>
    </row>
    <row r="13970" spans="1:4">
      <c r="A13970" s="462">
        <v>109089</v>
      </c>
      <c r="B13970" s="276" t="s">
        <v>13837</v>
      </c>
      <c r="C13970" s="462" t="s">
        <v>27</v>
      </c>
      <c r="D13970" s="463">
        <v>0</v>
      </c>
    </row>
    <row r="13971" spans="1:4">
      <c r="A13971" s="462">
        <v>109090</v>
      </c>
      <c r="B13971" s="276" t="s">
        <v>13838</v>
      </c>
      <c r="C13971" s="462" t="s">
        <v>27</v>
      </c>
      <c r="D13971" s="463">
        <v>0</v>
      </c>
    </row>
    <row r="13972" spans="1:4">
      <c r="A13972" s="462">
        <v>109091</v>
      </c>
      <c r="B13972" s="276" t="s">
        <v>13839</v>
      </c>
      <c r="C13972" s="462" t="s">
        <v>27</v>
      </c>
      <c r="D13972" s="463">
        <v>0</v>
      </c>
    </row>
    <row r="13973" spans="1:4">
      <c r="A13973" s="462">
        <v>109092</v>
      </c>
      <c r="B13973" s="276" t="s">
        <v>13840</v>
      </c>
      <c r="C13973" s="462" t="s">
        <v>27</v>
      </c>
      <c r="D13973" s="463">
        <v>0</v>
      </c>
    </row>
    <row r="13974" spans="1:4">
      <c r="A13974" s="462">
        <v>109093</v>
      </c>
      <c r="B13974" s="276" t="s">
        <v>13841</v>
      </c>
      <c r="C13974" s="462" t="s">
        <v>27</v>
      </c>
      <c r="D13974" s="463">
        <v>0</v>
      </c>
    </row>
    <row r="13975" spans="1:4">
      <c r="A13975" s="462">
        <v>109094</v>
      </c>
      <c r="B13975" s="276" t="s">
        <v>13842</v>
      </c>
      <c r="C13975" s="462" t="s">
        <v>27</v>
      </c>
      <c r="D13975" s="463">
        <v>0</v>
      </c>
    </row>
    <row r="13976" spans="1:4">
      <c r="A13976" s="462">
        <v>109095</v>
      </c>
      <c r="B13976" s="276" t="s">
        <v>13843</v>
      </c>
      <c r="C13976" s="462" t="s">
        <v>27</v>
      </c>
      <c r="D13976" s="463">
        <v>0</v>
      </c>
    </row>
    <row r="13977" spans="1:4">
      <c r="A13977" s="462">
        <v>109097</v>
      </c>
      <c r="B13977" s="276" t="s">
        <v>13844</v>
      </c>
      <c r="C13977" s="462" t="s">
        <v>27</v>
      </c>
      <c r="D13977" s="463">
        <v>0</v>
      </c>
    </row>
    <row r="13978" spans="1:4">
      <c r="A13978" s="462">
        <v>109098</v>
      </c>
      <c r="B13978" s="276" t="s">
        <v>13845</v>
      </c>
      <c r="C13978" s="462" t="s">
        <v>27</v>
      </c>
      <c r="D13978" s="463">
        <v>0</v>
      </c>
    </row>
    <row r="13979" spans="1:4">
      <c r="A13979" s="462">
        <v>109099</v>
      </c>
      <c r="B13979" s="276" t="s">
        <v>13846</v>
      </c>
      <c r="C13979" s="462" t="s">
        <v>30</v>
      </c>
      <c r="D13979" s="463">
        <v>0</v>
      </c>
    </row>
    <row r="13980" spans="1:4">
      <c r="A13980" s="462">
        <v>109100</v>
      </c>
      <c r="B13980" s="276" t="s">
        <v>13847</v>
      </c>
      <c r="C13980" s="462" t="s">
        <v>27</v>
      </c>
      <c r="D13980" s="463">
        <v>0</v>
      </c>
    </row>
    <row r="13981" spans="1:4">
      <c r="A13981" s="462">
        <v>109101</v>
      </c>
      <c r="B13981" s="276" t="s">
        <v>13848</v>
      </c>
      <c r="C13981" s="462" t="s">
        <v>27</v>
      </c>
      <c r="D13981" s="463">
        <v>0</v>
      </c>
    </row>
    <row r="13982" spans="1:4">
      <c r="A13982" s="462">
        <v>109102</v>
      </c>
      <c r="B13982" s="276" t="s">
        <v>13849</v>
      </c>
      <c r="C13982" s="462" t="s">
        <v>27</v>
      </c>
      <c r="D13982" s="463">
        <v>841000</v>
      </c>
    </row>
    <row r="13983" spans="1:4">
      <c r="A13983" s="462">
        <v>109103</v>
      </c>
      <c r="B13983" s="276" t="s">
        <v>13850</v>
      </c>
      <c r="C13983" s="462" t="s">
        <v>593</v>
      </c>
      <c r="D13983" s="463">
        <v>0</v>
      </c>
    </row>
    <row r="13984" spans="1:4">
      <c r="A13984" s="462">
        <v>109104</v>
      </c>
      <c r="B13984" s="276" t="s">
        <v>13851</v>
      </c>
      <c r="C13984" s="462" t="s">
        <v>27</v>
      </c>
      <c r="D13984" s="463">
        <v>0</v>
      </c>
    </row>
    <row r="13985" spans="1:4">
      <c r="A13985" s="462">
        <v>109105</v>
      </c>
      <c r="B13985" s="276" t="s">
        <v>13852</v>
      </c>
      <c r="C13985" s="462" t="s">
        <v>44</v>
      </c>
      <c r="D13985" s="463">
        <v>0</v>
      </c>
    </row>
    <row r="13986" spans="1:4">
      <c r="A13986" s="462">
        <v>109106</v>
      </c>
      <c r="B13986" s="276" t="s">
        <v>13853</v>
      </c>
      <c r="C13986" s="462" t="s">
        <v>32</v>
      </c>
      <c r="D13986" s="463">
        <v>0</v>
      </c>
    </row>
    <row r="13987" spans="1:4">
      <c r="A13987" s="462">
        <v>109108</v>
      </c>
      <c r="B13987" s="276" t="s">
        <v>13854</v>
      </c>
      <c r="C13987" s="462" t="s">
        <v>27</v>
      </c>
      <c r="D13987" s="463">
        <v>0</v>
      </c>
    </row>
    <row r="13988" spans="1:4">
      <c r="A13988" s="462">
        <v>109109</v>
      </c>
      <c r="B13988" s="276" t="s">
        <v>13855</v>
      </c>
      <c r="C13988" s="462" t="s">
        <v>27</v>
      </c>
      <c r="D13988" s="463">
        <v>0</v>
      </c>
    </row>
    <row r="13989" spans="1:4">
      <c r="A13989" s="462">
        <v>109110</v>
      </c>
      <c r="B13989" s="276" t="s">
        <v>13856</v>
      </c>
      <c r="C13989" s="462" t="s">
        <v>32</v>
      </c>
      <c r="D13989" s="463">
        <v>0</v>
      </c>
    </row>
    <row r="13990" spans="1:4">
      <c r="A13990" s="462">
        <v>109111</v>
      </c>
      <c r="B13990" s="276" t="s">
        <v>13857</v>
      </c>
      <c r="C13990" s="462" t="s">
        <v>30</v>
      </c>
      <c r="D13990" s="463">
        <v>0</v>
      </c>
    </row>
    <row r="13991" spans="1:4">
      <c r="A13991" s="462">
        <v>109112</v>
      </c>
      <c r="B13991" s="276" t="s">
        <v>13858</v>
      </c>
      <c r="C13991" s="462" t="s">
        <v>30</v>
      </c>
      <c r="D13991" s="463">
        <v>0</v>
      </c>
    </row>
    <row r="13992" spans="1:4">
      <c r="A13992" s="462">
        <v>109113</v>
      </c>
      <c r="B13992" s="276" t="s">
        <v>13859</v>
      </c>
      <c r="C13992" s="462" t="s">
        <v>27</v>
      </c>
      <c r="D13992" s="463">
        <v>48813</v>
      </c>
    </row>
    <row r="13993" spans="1:4">
      <c r="A13993" s="462">
        <v>109114</v>
      </c>
      <c r="B13993" s="276" t="s">
        <v>13860</v>
      </c>
      <c r="C13993" s="462" t="s">
        <v>30</v>
      </c>
      <c r="D13993" s="463">
        <v>0</v>
      </c>
    </row>
    <row r="13994" spans="1:4">
      <c r="A13994" s="462">
        <v>109115</v>
      </c>
      <c r="B13994" s="276" t="s">
        <v>13861</v>
      </c>
      <c r="C13994" s="462" t="s">
        <v>30</v>
      </c>
      <c r="D13994" s="463">
        <v>0</v>
      </c>
    </row>
    <row r="13995" spans="1:4">
      <c r="A13995" s="462">
        <v>109116</v>
      </c>
      <c r="B13995" s="276" t="s">
        <v>13862</v>
      </c>
      <c r="C13995" s="462" t="s">
        <v>27</v>
      </c>
      <c r="D13995" s="463">
        <v>0</v>
      </c>
    </row>
    <row r="13996" spans="1:4">
      <c r="A13996" s="462">
        <v>109118</v>
      </c>
      <c r="B13996" s="276" t="s">
        <v>13863</v>
      </c>
      <c r="C13996" s="462" t="s">
        <v>27</v>
      </c>
      <c r="D13996" s="463">
        <v>63969</v>
      </c>
    </row>
    <row r="13997" spans="1:4">
      <c r="A13997" s="462">
        <v>109119</v>
      </c>
      <c r="B13997" s="276" t="s">
        <v>13864</v>
      </c>
      <c r="C13997" s="462" t="s">
        <v>27</v>
      </c>
      <c r="D13997" s="463">
        <v>22772</v>
      </c>
    </row>
    <row r="13998" spans="1:4">
      <c r="A13998" s="462">
        <v>109120</v>
      </c>
      <c r="B13998" s="276" t="s">
        <v>13865</v>
      </c>
      <c r="C13998" s="462" t="s">
        <v>27</v>
      </c>
      <c r="D13998" s="463">
        <v>16292</v>
      </c>
    </row>
    <row r="13999" spans="1:4">
      <c r="A13999" s="462">
        <v>109121</v>
      </c>
      <c r="B13999" s="276" t="s">
        <v>13866</v>
      </c>
      <c r="C13999" s="462" t="s">
        <v>27</v>
      </c>
      <c r="D13999" s="463">
        <v>47953</v>
      </c>
    </row>
    <row r="14000" spans="1:4">
      <c r="A14000" s="462">
        <v>109122</v>
      </c>
      <c r="B14000" s="276" t="s">
        <v>13867</v>
      </c>
      <c r="C14000" s="462" t="s">
        <v>30</v>
      </c>
      <c r="D14000" s="463">
        <v>419959</v>
      </c>
    </row>
    <row r="14001" spans="1:4">
      <c r="A14001" s="462">
        <v>109123</v>
      </c>
      <c r="B14001" s="276" t="s">
        <v>13868</v>
      </c>
      <c r="C14001" s="462" t="s">
        <v>27</v>
      </c>
      <c r="D14001" s="463">
        <v>25962</v>
      </c>
    </row>
    <row r="14002" spans="1:4">
      <c r="A14002" s="462">
        <v>109124</v>
      </c>
      <c r="B14002" s="276" t="s">
        <v>13869</v>
      </c>
      <c r="C14002" s="462" t="s">
        <v>27</v>
      </c>
      <c r="D14002" s="463">
        <v>0</v>
      </c>
    </row>
    <row r="14003" spans="1:4">
      <c r="A14003" s="462">
        <v>109125</v>
      </c>
      <c r="B14003" s="276" t="s">
        <v>13870</v>
      </c>
      <c r="C14003" s="462" t="s">
        <v>27</v>
      </c>
      <c r="D14003" s="463">
        <v>0</v>
      </c>
    </row>
    <row r="14004" spans="1:4">
      <c r="A14004" s="462">
        <v>109126</v>
      </c>
      <c r="B14004" s="276" t="s">
        <v>13871</v>
      </c>
      <c r="C14004" s="462" t="s">
        <v>27</v>
      </c>
      <c r="D14004" s="463">
        <v>42880</v>
      </c>
    </row>
    <row r="14005" spans="1:4">
      <c r="A14005" s="462">
        <v>109127</v>
      </c>
      <c r="B14005" s="276" t="s">
        <v>13872</v>
      </c>
      <c r="C14005" s="462" t="s">
        <v>27</v>
      </c>
      <c r="D14005" s="463">
        <v>0</v>
      </c>
    </row>
    <row r="14006" spans="1:4">
      <c r="A14006" s="462">
        <v>109128</v>
      </c>
      <c r="B14006" s="276" t="s">
        <v>13873</v>
      </c>
      <c r="C14006" s="462" t="s">
        <v>27</v>
      </c>
      <c r="D14006" s="463">
        <v>0</v>
      </c>
    </row>
    <row r="14007" spans="1:4">
      <c r="A14007" s="462">
        <v>109129</v>
      </c>
      <c r="B14007" s="276" t="s">
        <v>13874</v>
      </c>
      <c r="C14007" s="462" t="s">
        <v>30</v>
      </c>
      <c r="D14007" s="463">
        <v>8783</v>
      </c>
    </row>
    <row r="14008" spans="1:4">
      <c r="A14008" s="462">
        <v>109130</v>
      </c>
      <c r="B14008" s="276" t="s">
        <v>13875</v>
      </c>
      <c r="C14008" s="462" t="s">
        <v>27</v>
      </c>
      <c r="D14008" s="463">
        <v>0</v>
      </c>
    </row>
    <row r="14009" spans="1:4">
      <c r="A14009" s="462">
        <v>109131</v>
      </c>
      <c r="B14009" s="276" t="s">
        <v>13876</v>
      </c>
      <c r="C14009" s="462" t="s">
        <v>27</v>
      </c>
      <c r="D14009" s="463">
        <v>480058</v>
      </c>
    </row>
    <row r="14010" spans="1:4">
      <c r="A14010" s="462">
        <v>109132</v>
      </c>
      <c r="B14010" s="276" t="s">
        <v>13877</v>
      </c>
      <c r="C14010" s="462" t="s">
        <v>27</v>
      </c>
      <c r="D14010" s="463">
        <v>0</v>
      </c>
    </row>
    <row r="14011" spans="1:4">
      <c r="A14011" s="462">
        <v>109133</v>
      </c>
      <c r="B14011" s="276" t="s">
        <v>13878</v>
      </c>
      <c r="C14011" s="462" t="s">
        <v>27</v>
      </c>
      <c r="D14011" s="463">
        <v>0</v>
      </c>
    </row>
    <row r="14012" spans="1:4">
      <c r="A14012" s="462">
        <v>109134</v>
      </c>
      <c r="B14012" s="276" t="s">
        <v>13879</v>
      </c>
      <c r="C14012" s="462" t="s">
        <v>27</v>
      </c>
      <c r="D14012" s="463">
        <v>0</v>
      </c>
    </row>
    <row r="14013" spans="1:4">
      <c r="A14013" s="462">
        <v>109135</v>
      </c>
      <c r="B14013" s="276" t="s">
        <v>13880</v>
      </c>
      <c r="C14013" s="462" t="s">
        <v>27</v>
      </c>
      <c r="D14013" s="463">
        <v>0</v>
      </c>
    </row>
    <row r="14014" spans="1:4">
      <c r="A14014" s="462">
        <v>109137</v>
      </c>
      <c r="B14014" s="276" t="s">
        <v>13881</v>
      </c>
      <c r="C14014" s="462" t="s">
        <v>27</v>
      </c>
      <c r="D14014" s="463">
        <v>0</v>
      </c>
    </row>
    <row r="14015" spans="1:4">
      <c r="A14015" s="462">
        <v>109138</v>
      </c>
      <c r="B14015" s="276" t="s">
        <v>13882</v>
      </c>
      <c r="C14015" s="462" t="s">
        <v>27</v>
      </c>
      <c r="D14015" s="463">
        <v>0</v>
      </c>
    </row>
    <row r="14016" spans="1:4">
      <c r="A14016" s="462">
        <v>109140</v>
      </c>
      <c r="B14016" s="276" t="s">
        <v>13883</v>
      </c>
      <c r="C14016" s="462" t="s">
        <v>27</v>
      </c>
      <c r="D14016" s="463">
        <v>42037</v>
      </c>
    </row>
    <row r="14017" spans="1:4">
      <c r="A14017" s="462">
        <v>109141</v>
      </c>
      <c r="B14017" s="276" t="s">
        <v>13884</v>
      </c>
      <c r="C14017" s="462" t="s">
        <v>27</v>
      </c>
      <c r="D14017" s="463">
        <v>0</v>
      </c>
    </row>
    <row r="14018" spans="1:4">
      <c r="A14018" s="462">
        <v>109142</v>
      </c>
      <c r="B14018" s="276" t="s">
        <v>13885</v>
      </c>
      <c r="C14018" s="462" t="s">
        <v>27</v>
      </c>
      <c r="D14018" s="463">
        <v>39514</v>
      </c>
    </row>
    <row r="14019" spans="1:4">
      <c r="A14019" s="462">
        <v>109143</v>
      </c>
      <c r="B14019" s="276" t="s">
        <v>13886</v>
      </c>
      <c r="C14019" s="462" t="s">
        <v>27</v>
      </c>
      <c r="D14019" s="463">
        <v>0</v>
      </c>
    </row>
    <row r="14020" spans="1:4">
      <c r="A14020" s="462">
        <v>109144</v>
      </c>
      <c r="B14020" s="276" t="s">
        <v>13887</v>
      </c>
      <c r="C14020" s="462" t="s">
        <v>27</v>
      </c>
      <c r="D14020" s="463">
        <v>18013302</v>
      </c>
    </row>
    <row r="14021" spans="1:4">
      <c r="A14021" s="462">
        <v>109145</v>
      </c>
      <c r="B14021" s="276" t="s">
        <v>13888</v>
      </c>
      <c r="C14021" s="462" t="s">
        <v>27</v>
      </c>
      <c r="D14021" s="463">
        <v>0</v>
      </c>
    </row>
    <row r="14022" spans="1:4">
      <c r="A14022" s="462">
        <v>109146</v>
      </c>
      <c r="B14022" s="276" t="s">
        <v>13889</v>
      </c>
      <c r="C14022" s="462" t="s">
        <v>253</v>
      </c>
      <c r="D14022" s="463">
        <v>0</v>
      </c>
    </row>
    <row r="14023" spans="1:4">
      <c r="A14023" s="462">
        <v>109147</v>
      </c>
      <c r="B14023" s="276" t="s">
        <v>13890</v>
      </c>
      <c r="C14023" s="462" t="s">
        <v>27</v>
      </c>
      <c r="D14023" s="463">
        <v>28808205</v>
      </c>
    </row>
    <row r="14024" spans="1:4">
      <c r="A14024" s="462">
        <v>109148</v>
      </c>
      <c r="B14024" s="276" t="s">
        <v>13891</v>
      </c>
      <c r="C14024" s="462" t="s">
        <v>27</v>
      </c>
      <c r="D14024" s="463">
        <v>15358195</v>
      </c>
    </row>
    <row r="14025" spans="1:4">
      <c r="A14025" s="462">
        <v>109149</v>
      </c>
      <c r="B14025" s="276" t="s">
        <v>13892</v>
      </c>
      <c r="C14025" s="462" t="s">
        <v>27</v>
      </c>
      <c r="D14025" s="463">
        <v>38878844</v>
      </c>
    </row>
    <row r="14026" spans="1:4">
      <c r="A14026" s="462">
        <v>109150</v>
      </c>
      <c r="B14026" s="276" t="s">
        <v>13893</v>
      </c>
      <c r="C14026" s="462" t="s">
        <v>27</v>
      </c>
      <c r="D14026" s="463">
        <v>80803206</v>
      </c>
    </row>
    <row r="14027" spans="1:4">
      <c r="A14027" s="462">
        <v>109151</v>
      </c>
      <c r="B14027" s="276" t="s">
        <v>13894</v>
      </c>
      <c r="C14027" s="462" t="s">
        <v>27</v>
      </c>
      <c r="D14027" s="463">
        <v>141477625</v>
      </c>
    </row>
    <row r="14028" spans="1:4">
      <c r="A14028" s="462">
        <v>109152</v>
      </c>
      <c r="B14028" s="276" t="s">
        <v>13895</v>
      </c>
      <c r="C14028" s="462" t="s">
        <v>27</v>
      </c>
      <c r="D14028" s="463">
        <v>18607933</v>
      </c>
    </row>
    <row r="14029" spans="1:4">
      <c r="A14029" s="462">
        <v>109153</v>
      </c>
      <c r="B14029" s="276" t="s">
        <v>13896</v>
      </c>
      <c r="C14029" s="462" t="s">
        <v>27</v>
      </c>
      <c r="D14029" s="463">
        <v>197078882</v>
      </c>
    </row>
    <row r="14030" spans="1:4">
      <c r="A14030" s="462">
        <v>109154</v>
      </c>
      <c r="B14030" s="276" t="s">
        <v>13897</v>
      </c>
      <c r="C14030" s="462" t="s">
        <v>27</v>
      </c>
      <c r="D14030" s="463">
        <v>108025479</v>
      </c>
    </row>
    <row r="14031" spans="1:4">
      <c r="A14031" s="462">
        <v>109155</v>
      </c>
      <c r="B14031" s="276" t="s">
        <v>13898</v>
      </c>
      <c r="C14031" s="462" t="s">
        <v>27</v>
      </c>
      <c r="D14031" s="463">
        <v>14951450</v>
      </c>
    </row>
    <row r="14032" spans="1:4">
      <c r="A14032" s="462">
        <v>109156</v>
      </c>
      <c r="B14032" s="276" t="s">
        <v>13899</v>
      </c>
      <c r="C14032" s="462" t="s">
        <v>27</v>
      </c>
      <c r="D14032" s="463">
        <v>29472185</v>
      </c>
    </row>
    <row r="14033" spans="1:4">
      <c r="A14033" s="462">
        <v>109157</v>
      </c>
      <c r="B14033" s="276" t="s">
        <v>13900</v>
      </c>
      <c r="C14033" s="462" t="s">
        <v>27</v>
      </c>
      <c r="D14033" s="463">
        <v>184833035</v>
      </c>
    </row>
    <row r="14034" spans="1:4">
      <c r="A14034" s="462">
        <v>109158</v>
      </c>
      <c r="B14034" s="276" t="s">
        <v>13901</v>
      </c>
      <c r="C14034" s="462" t="s">
        <v>27</v>
      </c>
      <c r="D14034" s="463">
        <v>99189965.010000005</v>
      </c>
    </row>
    <row r="14035" spans="1:4">
      <c r="A14035" s="462">
        <v>109159</v>
      </c>
      <c r="B14035" s="276" t="s">
        <v>13902</v>
      </c>
      <c r="C14035" s="462" t="s">
        <v>27</v>
      </c>
      <c r="D14035" s="463">
        <v>19952583</v>
      </c>
    </row>
    <row r="14036" spans="1:4">
      <c r="A14036" s="462">
        <v>109160</v>
      </c>
      <c r="B14036" s="276" t="s">
        <v>13903</v>
      </c>
      <c r="C14036" s="462" t="s">
        <v>27</v>
      </c>
      <c r="D14036" s="463">
        <v>37272500</v>
      </c>
    </row>
    <row r="14037" spans="1:4">
      <c r="A14037" s="462">
        <v>109161</v>
      </c>
      <c r="B14037" s="276" t="s">
        <v>13904</v>
      </c>
      <c r="C14037" s="462" t="s">
        <v>27</v>
      </c>
      <c r="D14037" s="463">
        <v>0</v>
      </c>
    </row>
    <row r="14038" spans="1:4">
      <c r="A14038" s="462">
        <v>109162</v>
      </c>
      <c r="B14038" s="276" t="s">
        <v>13905</v>
      </c>
      <c r="C14038" s="462" t="s">
        <v>27</v>
      </c>
      <c r="D14038" s="463">
        <v>5002969</v>
      </c>
    </row>
    <row r="14039" spans="1:4">
      <c r="A14039" s="462">
        <v>109163</v>
      </c>
      <c r="B14039" s="276" t="s">
        <v>13891</v>
      </c>
      <c r="C14039" s="462" t="s">
        <v>27</v>
      </c>
      <c r="D14039" s="463">
        <v>0</v>
      </c>
    </row>
    <row r="14040" spans="1:4">
      <c r="A14040" s="462">
        <v>109164</v>
      </c>
      <c r="B14040" s="276" t="s">
        <v>13906</v>
      </c>
      <c r="C14040" s="462" t="s">
        <v>27</v>
      </c>
      <c r="D14040" s="463">
        <v>106507689</v>
      </c>
    </row>
    <row r="14041" spans="1:4">
      <c r="A14041" s="462">
        <v>109165</v>
      </c>
      <c r="B14041" s="276" t="s">
        <v>13907</v>
      </c>
      <c r="C14041" s="462" t="s">
        <v>27</v>
      </c>
      <c r="D14041" s="463">
        <v>11339456</v>
      </c>
    </row>
    <row r="14042" spans="1:4">
      <c r="A14042" s="462">
        <v>109166</v>
      </c>
      <c r="B14042" s="276" t="s">
        <v>13908</v>
      </c>
      <c r="C14042" s="462" t="s">
        <v>27</v>
      </c>
      <c r="D14042" s="463">
        <v>0</v>
      </c>
    </row>
    <row r="14043" spans="1:4">
      <c r="A14043" s="462">
        <v>109167</v>
      </c>
      <c r="B14043" s="276" t="s">
        <v>13909</v>
      </c>
      <c r="C14043" s="462" t="s">
        <v>27</v>
      </c>
      <c r="D14043" s="463">
        <v>0</v>
      </c>
    </row>
    <row r="14044" spans="1:4">
      <c r="A14044" s="462">
        <v>109168</v>
      </c>
      <c r="B14044" s="276" t="s">
        <v>13910</v>
      </c>
      <c r="C14044" s="462" t="s">
        <v>27</v>
      </c>
      <c r="D14044" s="463">
        <v>145515789</v>
      </c>
    </row>
    <row r="14045" spans="1:4">
      <c r="A14045" s="462">
        <v>109169</v>
      </c>
      <c r="B14045" s="276" t="s">
        <v>13911</v>
      </c>
      <c r="C14045" s="462" t="s">
        <v>44</v>
      </c>
      <c r="D14045" s="463">
        <v>4164480.01</v>
      </c>
    </row>
    <row r="14046" spans="1:4">
      <c r="A14046" s="462">
        <v>109170</v>
      </c>
      <c r="B14046" s="276" t="s">
        <v>13912</v>
      </c>
      <c r="C14046" s="462" t="s">
        <v>44</v>
      </c>
      <c r="D14046" s="463">
        <v>2142000</v>
      </c>
    </row>
    <row r="14047" spans="1:4">
      <c r="A14047" s="462">
        <v>109171</v>
      </c>
      <c r="B14047" s="276" t="s">
        <v>13913</v>
      </c>
      <c r="C14047" s="462" t="s">
        <v>44</v>
      </c>
      <c r="D14047" s="463">
        <v>11662000</v>
      </c>
    </row>
    <row r="14048" spans="1:4">
      <c r="A14048" s="462">
        <v>109172</v>
      </c>
      <c r="B14048" s="276" t="s">
        <v>13914</v>
      </c>
      <c r="C14048" s="462" t="s">
        <v>44</v>
      </c>
      <c r="D14048" s="463">
        <v>0</v>
      </c>
    </row>
    <row r="14049" spans="1:4">
      <c r="A14049" s="462">
        <v>109173</v>
      </c>
      <c r="B14049" s="276" t="s">
        <v>13915</v>
      </c>
      <c r="C14049" s="462" t="s">
        <v>27</v>
      </c>
      <c r="D14049" s="463">
        <v>0</v>
      </c>
    </row>
    <row r="14050" spans="1:4">
      <c r="A14050" s="462">
        <v>109174</v>
      </c>
      <c r="B14050" s="276" t="s">
        <v>13916</v>
      </c>
      <c r="C14050" s="462" t="s">
        <v>27</v>
      </c>
      <c r="D14050" s="463">
        <v>1459831</v>
      </c>
    </row>
    <row r="14051" spans="1:4">
      <c r="A14051" s="462">
        <v>109178</v>
      </c>
      <c r="B14051" s="276" t="s">
        <v>13917</v>
      </c>
      <c r="C14051" s="462" t="s">
        <v>27</v>
      </c>
      <c r="D14051" s="463">
        <v>84595967</v>
      </c>
    </row>
    <row r="14052" spans="1:4">
      <c r="A14052" s="462">
        <v>109179</v>
      </c>
      <c r="B14052" s="276" t="s">
        <v>13918</v>
      </c>
      <c r="C14052" s="462" t="s">
        <v>27</v>
      </c>
      <c r="D14052" s="463">
        <v>516717817</v>
      </c>
    </row>
    <row r="14053" spans="1:4">
      <c r="A14053" s="462">
        <v>109180</v>
      </c>
      <c r="B14053" s="276" t="s">
        <v>13919</v>
      </c>
      <c r="C14053" s="462" t="s">
        <v>27</v>
      </c>
      <c r="D14053" s="463">
        <v>860511</v>
      </c>
    </row>
    <row r="14054" spans="1:4">
      <c r="A14054" s="462">
        <v>109181</v>
      </c>
      <c r="B14054" s="276" t="s">
        <v>13920</v>
      </c>
      <c r="C14054" s="462" t="s">
        <v>27</v>
      </c>
      <c r="D14054" s="463">
        <v>780879</v>
      </c>
    </row>
    <row r="14055" spans="1:4">
      <c r="A14055" s="462">
        <v>109182</v>
      </c>
      <c r="B14055" s="276" t="s">
        <v>13921</v>
      </c>
      <c r="C14055" s="462" t="s">
        <v>27</v>
      </c>
      <c r="D14055" s="463">
        <v>860511</v>
      </c>
    </row>
    <row r="14056" spans="1:4">
      <c r="A14056" s="462">
        <v>109183</v>
      </c>
      <c r="B14056" s="276" t="s">
        <v>13922</v>
      </c>
      <c r="C14056" s="462" t="s">
        <v>27</v>
      </c>
      <c r="D14056" s="463">
        <v>914700</v>
      </c>
    </row>
    <row r="14057" spans="1:4">
      <c r="A14057" s="462">
        <v>109184</v>
      </c>
      <c r="B14057" s="276" t="s">
        <v>13923</v>
      </c>
      <c r="C14057" s="462" t="s">
        <v>27</v>
      </c>
      <c r="D14057" s="463">
        <v>0</v>
      </c>
    </row>
    <row r="14058" spans="1:4">
      <c r="A14058" s="462">
        <v>109185</v>
      </c>
      <c r="B14058" s="276" t="s">
        <v>13924</v>
      </c>
      <c r="C14058" s="462" t="s">
        <v>27</v>
      </c>
      <c r="D14058" s="463">
        <v>0</v>
      </c>
    </row>
    <row r="14059" spans="1:4">
      <c r="A14059" s="462">
        <v>109186</v>
      </c>
      <c r="B14059" s="276" t="s">
        <v>13925</v>
      </c>
      <c r="C14059" s="462" t="s">
        <v>27</v>
      </c>
      <c r="D14059" s="463">
        <v>39794</v>
      </c>
    </row>
    <row r="14060" spans="1:4">
      <c r="A14060" s="462">
        <v>109187</v>
      </c>
      <c r="B14060" s="276" t="s">
        <v>13926</v>
      </c>
      <c r="C14060" s="462" t="s">
        <v>27</v>
      </c>
      <c r="D14060" s="463">
        <v>226238</v>
      </c>
    </row>
    <row r="14061" spans="1:4">
      <c r="A14061" s="462">
        <v>109188</v>
      </c>
      <c r="B14061" s="276" t="s">
        <v>13927</v>
      </c>
      <c r="C14061" s="462" t="s">
        <v>27</v>
      </c>
      <c r="D14061" s="463">
        <v>0</v>
      </c>
    </row>
    <row r="14062" spans="1:4">
      <c r="A14062" s="462">
        <v>109190</v>
      </c>
      <c r="B14062" s="276" t="s">
        <v>13928</v>
      </c>
      <c r="C14062" s="462" t="s">
        <v>27</v>
      </c>
      <c r="D14062" s="463">
        <v>12369</v>
      </c>
    </row>
    <row r="14063" spans="1:4">
      <c r="A14063" s="462">
        <v>110000</v>
      </c>
      <c r="B14063" s="276" t="s">
        <v>13929</v>
      </c>
      <c r="C14063" s="462" t="s">
        <v>27</v>
      </c>
      <c r="D14063" s="463">
        <v>927010</v>
      </c>
    </row>
    <row r="14064" spans="1:4">
      <c r="A14064" s="462">
        <v>110001</v>
      </c>
      <c r="B14064" s="276" t="s">
        <v>13930</v>
      </c>
      <c r="C14064" s="462" t="s">
        <v>27</v>
      </c>
      <c r="D14064" s="463">
        <v>927010</v>
      </c>
    </row>
    <row r="14065" spans="1:4">
      <c r="A14065" s="462">
        <v>110002</v>
      </c>
      <c r="B14065" s="276" t="s">
        <v>13931</v>
      </c>
      <c r="C14065" s="462" t="s">
        <v>27</v>
      </c>
      <c r="D14065" s="463">
        <v>927010</v>
      </c>
    </row>
    <row r="14066" spans="1:4">
      <c r="A14066" s="462">
        <v>110003</v>
      </c>
      <c r="B14066" s="276" t="s">
        <v>13932</v>
      </c>
      <c r="C14066" s="462" t="s">
        <v>27</v>
      </c>
      <c r="D14066" s="463">
        <v>1192665.6000000001</v>
      </c>
    </row>
    <row r="14067" spans="1:4">
      <c r="A14067" s="462">
        <v>110004</v>
      </c>
      <c r="B14067" s="276" t="s">
        <v>13933</v>
      </c>
      <c r="C14067" s="462" t="s">
        <v>27</v>
      </c>
      <c r="D14067" s="463">
        <v>2882330</v>
      </c>
    </row>
    <row r="14068" spans="1:4">
      <c r="A14068" s="462">
        <v>110005</v>
      </c>
      <c r="B14068" s="276" t="s">
        <v>13934</v>
      </c>
      <c r="C14068" s="462" t="s">
        <v>27</v>
      </c>
      <c r="D14068" s="463">
        <v>28908</v>
      </c>
    </row>
    <row r="14069" spans="1:4">
      <c r="A14069" s="462">
        <v>110006</v>
      </c>
      <c r="B14069" s="276" t="s">
        <v>13935</v>
      </c>
      <c r="C14069" s="462" t="s">
        <v>27</v>
      </c>
      <c r="D14069" s="463">
        <v>211240.01</v>
      </c>
    </row>
    <row r="14070" spans="1:4">
      <c r="A14070" s="462">
        <v>110007</v>
      </c>
      <c r="B14070" s="276" t="s">
        <v>13936</v>
      </c>
      <c r="C14070" s="462" t="s">
        <v>27</v>
      </c>
      <c r="D14070" s="463">
        <v>190116.01</v>
      </c>
    </row>
    <row r="14071" spans="1:4">
      <c r="A14071" s="462">
        <v>140333</v>
      </c>
      <c r="B14071" s="276" t="s">
        <v>13937</v>
      </c>
      <c r="C14071" s="462" t="s">
        <v>27</v>
      </c>
      <c r="D14071" s="463">
        <v>0</v>
      </c>
    </row>
    <row r="14072" spans="1:4">
      <c r="A14072" s="462">
        <v>151504</v>
      </c>
      <c r="B14072" s="276" t="s">
        <v>13938</v>
      </c>
      <c r="C14072" s="462" t="s">
        <v>27</v>
      </c>
      <c r="D14072" s="463">
        <v>233000</v>
      </c>
    </row>
    <row r="14073" spans="1:4">
      <c r="A14073" s="462">
        <v>171717</v>
      </c>
      <c r="B14073" s="276" t="s">
        <v>13939</v>
      </c>
      <c r="C14073" s="462" t="s">
        <v>27</v>
      </c>
      <c r="D14073" s="463">
        <v>12030000</v>
      </c>
    </row>
    <row r="14074" spans="1:4">
      <c r="A14074" s="462">
        <v>300001</v>
      </c>
      <c r="B14074" s="276" t="s">
        <v>13940</v>
      </c>
      <c r="C14074" s="462" t="s">
        <v>30</v>
      </c>
      <c r="D14074" s="463">
        <v>98702</v>
      </c>
    </row>
    <row r="14075" spans="1:4">
      <c r="A14075" s="462">
        <v>300003</v>
      </c>
      <c r="B14075" s="276" t="s">
        <v>13941</v>
      </c>
      <c r="C14075" s="462" t="s">
        <v>27</v>
      </c>
      <c r="D14075" s="463">
        <v>433006</v>
      </c>
    </row>
    <row r="14076" spans="1:4">
      <c r="A14076" s="462" t="s">
        <v>13942</v>
      </c>
      <c r="B14076" s="276" t="s">
        <v>13943</v>
      </c>
      <c r="C14076" s="462" t="s">
        <v>27</v>
      </c>
      <c r="D14076" s="463">
        <v>42200.01</v>
      </c>
    </row>
    <row r="14077" spans="1:4">
      <c r="A14077" s="462" t="s">
        <v>13944</v>
      </c>
      <c r="B14077" s="276" t="s">
        <v>13945</v>
      </c>
      <c r="C14077" s="462" t="s">
        <v>27</v>
      </c>
      <c r="D14077" s="463">
        <v>131892</v>
      </c>
    </row>
    <row r="14078" spans="1:4">
      <c r="A14078" s="462" t="s">
        <v>13946</v>
      </c>
      <c r="B14078" s="276" t="s">
        <v>13947</v>
      </c>
      <c r="C14078" s="462" t="s">
        <v>27</v>
      </c>
      <c r="D14078" s="463">
        <v>298600</v>
      </c>
    </row>
    <row r="14079" spans="1:4">
      <c r="A14079" s="462" t="s">
        <v>13948</v>
      </c>
      <c r="B14079" s="276" t="s">
        <v>13949</v>
      </c>
      <c r="C14079" s="462" t="s">
        <v>27</v>
      </c>
      <c r="D14079" s="463">
        <v>832000</v>
      </c>
    </row>
    <row r="14080" spans="1:4">
      <c r="A14080" s="462" t="s">
        <v>13950</v>
      </c>
      <c r="B14080" s="276" t="s">
        <v>13951</v>
      </c>
      <c r="C14080" s="462" t="s">
        <v>148</v>
      </c>
      <c r="D14080" s="463">
        <v>157100</v>
      </c>
    </row>
    <row r="14081" spans="1:4">
      <c r="A14081" s="462" t="s">
        <v>13952</v>
      </c>
      <c r="B14081" s="276" t="s">
        <v>4364</v>
      </c>
      <c r="C14081" s="462" t="s">
        <v>97</v>
      </c>
      <c r="D14081" s="463">
        <v>1199888</v>
      </c>
    </row>
  </sheetData>
  <autoFilter ref="A2:D2" xr:uid="{00000000-0009-0000-0000-000005000000}"/>
  <mergeCells count="1">
    <mergeCell ref="A1:D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DB6489-7C31-4B94-9F66-74A4889015D8}">
  <sheetPr>
    <tabColor rgb="FF92D050"/>
  </sheetPr>
  <dimension ref="A1:D14081"/>
  <sheetViews>
    <sheetView workbookViewId="0">
      <selection sqref="A1:XFD1048576"/>
    </sheetView>
  </sheetViews>
  <sheetFormatPr baseColWidth="10" defaultColWidth="9.140625" defaultRowHeight="15"/>
  <cols>
    <col min="1" max="1" width="11.42578125" style="276" customWidth="1"/>
    <col min="2" max="2" width="71.42578125" style="276" customWidth="1"/>
    <col min="3" max="3" width="8.42578125" style="276" customWidth="1"/>
    <col min="4" max="4" width="17.140625" style="275" customWidth="1"/>
  </cols>
  <sheetData>
    <row r="1" spans="1:4" ht="80.25" customHeight="1">
      <c r="A1" s="584" t="s">
        <v>13953</v>
      </c>
      <c r="B1" s="585"/>
      <c r="C1" s="585"/>
      <c r="D1" s="586"/>
    </row>
    <row r="2" spans="1:4">
      <c r="A2" s="277" t="s">
        <v>22</v>
      </c>
      <c r="B2" s="277" t="s">
        <v>23</v>
      </c>
      <c r="C2" s="277" t="s">
        <v>24</v>
      </c>
      <c r="D2" s="277" t="s">
        <v>13954</v>
      </c>
    </row>
    <row r="3" spans="1:4">
      <c r="A3" s="462">
        <v>2</v>
      </c>
      <c r="B3" s="276" t="s">
        <v>26</v>
      </c>
      <c r="C3" s="462" t="s">
        <v>27</v>
      </c>
      <c r="D3" s="463">
        <v>0</v>
      </c>
    </row>
    <row r="4" spans="1:4">
      <c r="A4" s="462">
        <v>3</v>
      </c>
      <c r="B4" s="276" t="s">
        <v>28</v>
      </c>
      <c r="C4" s="462" t="s">
        <v>27</v>
      </c>
      <c r="D4" s="463">
        <v>0</v>
      </c>
    </row>
    <row r="5" spans="1:4">
      <c r="A5" s="462">
        <v>4</v>
      </c>
      <c r="B5" s="276" t="s">
        <v>29</v>
      </c>
      <c r="C5" s="462" t="s">
        <v>30</v>
      </c>
      <c r="D5" s="463">
        <v>808</v>
      </c>
    </row>
    <row r="6" spans="1:4">
      <c r="A6" s="462">
        <v>5</v>
      </c>
      <c r="B6" s="276" t="s">
        <v>31</v>
      </c>
      <c r="C6" s="462" t="s">
        <v>32</v>
      </c>
      <c r="D6" s="463">
        <v>0</v>
      </c>
    </row>
    <row r="7" spans="1:4">
      <c r="A7" s="462">
        <v>6</v>
      </c>
      <c r="B7" s="276" t="s">
        <v>33</v>
      </c>
      <c r="C7" s="462" t="s">
        <v>32</v>
      </c>
      <c r="D7" s="463">
        <v>7517</v>
      </c>
    </row>
    <row r="8" spans="1:4">
      <c r="A8" s="462">
        <v>7</v>
      </c>
      <c r="B8" s="276" t="s">
        <v>34</v>
      </c>
      <c r="C8" s="462" t="s">
        <v>32</v>
      </c>
      <c r="D8" s="463">
        <v>4549</v>
      </c>
    </row>
    <row r="9" spans="1:4">
      <c r="A9" s="462">
        <v>9</v>
      </c>
      <c r="B9" s="276" t="s">
        <v>35</v>
      </c>
      <c r="C9" s="462" t="s">
        <v>32</v>
      </c>
      <c r="D9" s="463">
        <v>6582</v>
      </c>
    </row>
    <row r="10" spans="1:4">
      <c r="A10" s="462">
        <v>10</v>
      </c>
      <c r="B10" s="276" t="s">
        <v>36</v>
      </c>
      <c r="C10" s="462" t="s">
        <v>30</v>
      </c>
      <c r="D10" s="463">
        <v>26114</v>
      </c>
    </row>
    <row r="11" spans="1:4">
      <c r="A11" s="462">
        <v>11</v>
      </c>
      <c r="B11" s="276" t="s">
        <v>37</v>
      </c>
      <c r="C11" s="462" t="s">
        <v>30</v>
      </c>
      <c r="D11" s="463">
        <v>3691</v>
      </c>
    </row>
    <row r="12" spans="1:4">
      <c r="A12" s="462">
        <v>12</v>
      </c>
      <c r="B12" s="276" t="s">
        <v>38</v>
      </c>
      <c r="C12" s="462" t="s">
        <v>30</v>
      </c>
      <c r="D12" s="463">
        <v>0</v>
      </c>
    </row>
    <row r="13" spans="1:4">
      <c r="A13" s="462">
        <v>13</v>
      </c>
      <c r="B13" s="276" t="s">
        <v>39</v>
      </c>
      <c r="C13" s="462" t="s">
        <v>30</v>
      </c>
      <c r="D13" s="463">
        <v>0</v>
      </c>
    </row>
    <row r="14" spans="1:4">
      <c r="A14" s="462">
        <v>14</v>
      </c>
      <c r="B14" s="276" t="s">
        <v>40</v>
      </c>
      <c r="C14" s="462" t="s">
        <v>27</v>
      </c>
      <c r="D14" s="463">
        <v>0</v>
      </c>
    </row>
    <row r="15" spans="1:4">
      <c r="A15" s="462">
        <v>15</v>
      </c>
      <c r="B15" s="276" t="s">
        <v>41</v>
      </c>
      <c r="C15" s="462" t="s">
        <v>32</v>
      </c>
      <c r="D15" s="463">
        <v>0</v>
      </c>
    </row>
    <row r="16" spans="1:4">
      <c r="A16" s="462">
        <v>17</v>
      </c>
      <c r="B16" s="276" t="s">
        <v>42</v>
      </c>
      <c r="C16" s="462" t="s">
        <v>27</v>
      </c>
      <c r="D16" s="463">
        <v>0</v>
      </c>
    </row>
    <row r="17" spans="1:4">
      <c r="A17" s="462">
        <v>18</v>
      </c>
      <c r="B17" s="276" t="s">
        <v>43</v>
      </c>
      <c r="C17" s="462" t="s">
        <v>44</v>
      </c>
      <c r="D17" s="463">
        <v>0</v>
      </c>
    </row>
    <row r="18" spans="1:4">
      <c r="A18" s="462">
        <v>19</v>
      </c>
      <c r="B18" s="276" t="s">
        <v>45</v>
      </c>
      <c r="C18" s="462" t="s">
        <v>32</v>
      </c>
      <c r="D18" s="463">
        <v>2760</v>
      </c>
    </row>
    <row r="19" spans="1:4">
      <c r="A19" s="462">
        <v>20</v>
      </c>
      <c r="B19" s="276" t="s">
        <v>46</v>
      </c>
      <c r="C19" s="462" t="s">
        <v>32</v>
      </c>
      <c r="D19" s="463">
        <v>4858</v>
      </c>
    </row>
    <row r="20" spans="1:4">
      <c r="A20" s="462">
        <v>21</v>
      </c>
      <c r="B20" s="276" t="s">
        <v>47</v>
      </c>
      <c r="C20" s="462" t="s">
        <v>30</v>
      </c>
      <c r="D20" s="463">
        <v>4375</v>
      </c>
    </row>
    <row r="21" spans="1:4">
      <c r="A21" s="462">
        <v>22</v>
      </c>
      <c r="B21" s="276" t="s">
        <v>48</v>
      </c>
      <c r="C21" s="462" t="s">
        <v>44</v>
      </c>
      <c r="D21" s="463">
        <v>0</v>
      </c>
    </row>
    <row r="22" spans="1:4">
      <c r="A22" s="462">
        <v>23</v>
      </c>
      <c r="B22" s="276" t="s">
        <v>49</v>
      </c>
      <c r="C22" s="462" t="s">
        <v>30</v>
      </c>
      <c r="D22" s="463">
        <v>11094</v>
      </c>
    </row>
    <row r="23" spans="1:4">
      <c r="A23" s="462">
        <v>24</v>
      </c>
      <c r="B23" s="276" t="s">
        <v>50</v>
      </c>
      <c r="C23" s="462" t="s">
        <v>30</v>
      </c>
      <c r="D23" s="463">
        <v>9815</v>
      </c>
    </row>
    <row r="24" spans="1:4">
      <c r="A24" s="462">
        <v>25</v>
      </c>
      <c r="B24" s="276" t="s">
        <v>51</v>
      </c>
      <c r="C24" s="462" t="s">
        <v>32</v>
      </c>
      <c r="D24" s="463">
        <v>3596</v>
      </c>
    </row>
    <row r="25" spans="1:4">
      <c r="A25" s="462">
        <v>27</v>
      </c>
      <c r="B25" s="276" t="s">
        <v>52</v>
      </c>
      <c r="C25" s="462" t="s">
        <v>30</v>
      </c>
      <c r="D25" s="463">
        <v>3939</v>
      </c>
    </row>
    <row r="26" spans="1:4">
      <c r="A26" s="462">
        <v>29</v>
      </c>
      <c r="B26" s="276" t="s">
        <v>53</v>
      </c>
      <c r="C26" s="462" t="s">
        <v>27</v>
      </c>
      <c r="D26" s="463">
        <v>0</v>
      </c>
    </row>
    <row r="27" spans="1:4">
      <c r="A27" s="462">
        <v>30</v>
      </c>
      <c r="B27" s="276" t="s">
        <v>54</v>
      </c>
      <c r="C27" s="462" t="s">
        <v>27</v>
      </c>
      <c r="D27" s="463">
        <v>68009</v>
      </c>
    </row>
    <row r="28" spans="1:4">
      <c r="A28" s="462">
        <v>31</v>
      </c>
      <c r="B28" s="276" t="s">
        <v>55</v>
      </c>
      <c r="C28" s="462" t="s">
        <v>27</v>
      </c>
      <c r="D28" s="463">
        <v>0</v>
      </c>
    </row>
    <row r="29" spans="1:4">
      <c r="A29" s="462">
        <v>32</v>
      </c>
      <c r="B29" s="276" t="s">
        <v>56</v>
      </c>
      <c r="C29" s="462" t="s">
        <v>27</v>
      </c>
      <c r="D29" s="463">
        <v>49037</v>
      </c>
    </row>
    <row r="30" spans="1:4">
      <c r="A30" s="462">
        <v>33</v>
      </c>
      <c r="B30" s="276" t="s">
        <v>57</v>
      </c>
      <c r="C30" s="462" t="s">
        <v>27</v>
      </c>
      <c r="D30" s="463">
        <v>39517</v>
      </c>
    </row>
    <row r="31" spans="1:4">
      <c r="A31" s="462">
        <v>35</v>
      </c>
      <c r="B31" s="276" t="s">
        <v>58</v>
      </c>
      <c r="C31" s="462" t="s">
        <v>44</v>
      </c>
      <c r="D31" s="463">
        <v>25031</v>
      </c>
    </row>
    <row r="32" spans="1:4">
      <c r="A32" s="462">
        <v>36</v>
      </c>
      <c r="B32" s="276" t="s">
        <v>59</v>
      </c>
      <c r="C32" s="462" t="s">
        <v>60</v>
      </c>
      <c r="D32" s="463">
        <v>0</v>
      </c>
    </row>
    <row r="33" spans="1:4">
      <c r="A33" s="462">
        <v>38</v>
      </c>
      <c r="B33" s="276" t="s">
        <v>61</v>
      </c>
      <c r="C33" s="462" t="s">
        <v>27</v>
      </c>
      <c r="D33" s="463">
        <v>160388</v>
      </c>
    </row>
    <row r="34" spans="1:4">
      <c r="A34" s="462">
        <v>39</v>
      </c>
      <c r="B34" s="276" t="s">
        <v>62</v>
      </c>
      <c r="C34" s="462" t="s">
        <v>27</v>
      </c>
      <c r="D34" s="463">
        <v>0</v>
      </c>
    </row>
    <row r="35" spans="1:4">
      <c r="A35" s="462">
        <v>40</v>
      </c>
      <c r="B35" s="276" t="s">
        <v>63</v>
      </c>
      <c r="C35" s="462" t="s">
        <v>27</v>
      </c>
      <c r="D35" s="463">
        <v>246347</v>
      </c>
    </row>
    <row r="36" spans="1:4">
      <c r="A36" s="462">
        <v>41</v>
      </c>
      <c r="B36" s="276" t="s">
        <v>64</v>
      </c>
      <c r="C36" s="462" t="s">
        <v>27</v>
      </c>
      <c r="D36" s="463">
        <v>0</v>
      </c>
    </row>
    <row r="37" spans="1:4">
      <c r="A37" s="462">
        <v>42</v>
      </c>
      <c r="B37" s="276" t="s">
        <v>65</v>
      </c>
      <c r="C37" s="462" t="s">
        <v>27</v>
      </c>
      <c r="D37" s="463">
        <v>0</v>
      </c>
    </row>
    <row r="38" spans="1:4">
      <c r="A38" s="462">
        <v>43</v>
      </c>
      <c r="B38" s="276" t="s">
        <v>66</v>
      </c>
      <c r="C38" s="462" t="s">
        <v>27</v>
      </c>
      <c r="D38" s="463">
        <v>0</v>
      </c>
    </row>
    <row r="39" spans="1:4">
      <c r="A39" s="462">
        <v>44</v>
      </c>
      <c r="B39" s="276" t="s">
        <v>67</v>
      </c>
      <c r="C39" s="462" t="s">
        <v>27</v>
      </c>
      <c r="D39" s="463">
        <v>0</v>
      </c>
    </row>
    <row r="40" spans="1:4">
      <c r="A40" s="462">
        <v>45</v>
      </c>
      <c r="B40" s="276" t="s">
        <v>68</v>
      </c>
      <c r="C40" s="462" t="s">
        <v>27</v>
      </c>
      <c r="D40" s="463">
        <v>0</v>
      </c>
    </row>
    <row r="41" spans="1:4">
      <c r="A41" s="462">
        <v>47</v>
      </c>
      <c r="B41" s="276" t="s">
        <v>69</v>
      </c>
      <c r="C41" s="462" t="s">
        <v>27</v>
      </c>
      <c r="D41" s="463">
        <v>0</v>
      </c>
    </row>
    <row r="42" spans="1:4">
      <c r="A42" s="462">
        <v>48</v>
      </c>
      <c r="B42" s="276" t="s">
        <v>70</v>
      </c>
      <c r="C42" s="462" t="s">
        <v>30</v>
      </c>
      <c r="D42" s="463">
        <v>8437</v>
      </c>
    </row>
    <row r="43" spans="1:4">
      <c r="A43" s="462">
        <v>49</v>
      </c>
      <c r="B43" s="276" t="s">
        <v>71</v>
      </c>
      <c r="C43" s="462" t="s">
        <v>30</v>
      </c>
      <c r="D43" s="463">
        <v>0</v>
      </c>
    </row>
    <row r="44" spans="1:4">
      <c r="A44" s="462">
        <v>50</v>
      </c>
      <c r="B44" s="276" t="s">
        <v>72</v>
      </c>
      <c r="C44" s="462" t="s">
        <v>30</v>
      </c>
      <c r="D44" s="463">
        <v>0</v>
      </c>
    </row>
    <row r="45" spans="1:4">
      <c r="A45" s="462">
        <v>51</v>
      </c>
      <c r="B45" s="276" t="s">
        <v>73</v>
      </c>
      <c r="C45" s="462" t="s">
        <v>30</v>
      </c>
      <c r="D45" s="463">
        <v>0</v>
      </c>
    </row>
    <row r="46" spans="1:4">
      <c r="A46" s="462">
        <v>52</v>
      </c>
      <c r="B46" s="276" t="s">
        <v>74</v>
      </c>
      <c r="C46" s="462" t="s">
        <v>27</v>
      </c>
      <c r="D46" s="463">
        <v>63224</v>
      </c>
    </row>
    <row r="47" spans="1:4">
      <c r="A47" s="462">
        <v>53</v>
      </c>
      <c r="B47" s="276" t="s">
        <v>75</v>
      </c>
      <c r="C47" s="462" t="s">
        <v>30</v>
      </c>
      <c r="D47" s="463">
        <v>4548</v>
      </c>
    </row>
    <row r="48" spans="1:4">
      <c r="A48" s="462">
        <v>54</v>
      </c>
      <c r="B48" s="276" t="s">
        <v>76</v>
      </c>
      <c r="C48" s="462" t="s">
        <v>30</v>
      </c>
      <c r="D48" s="463">
        <v>0</v>
      </c>
    </row>
    <row r="49" spans="1:4">
      <c r="A49" s="462">
        <v>55</v>
      </c>
      <c r="B49" s="276" t="s">
        <v>77</v>
      </c>
      <c r="C49" s="462" t="s">
        <v>30</v>
      </c>
      <c r="D49" s="463">
        <v>6101</v>
      </c>
    </row>
    <row r="50" spans="1:4">
      <c r="A50" s="462">
        <v>56</v>
      </c>
      <c r="B50" s="276" t="s">
        <v>78</v>
      </c>
      <c r="C50" s="462" t="s">
        <v>30</v>
      </c>
      <c r="D50" s="463">
        <v>0</v>
      </c>
    </row>
    <row r="51" spans="1:4">
      <c r="A51" s="462">
        <v>57</v>
      </c>
      <c r="B51" s="276" t="s">
        <v>79</v>
      </c>
      <c r="C51" s="462" t="s">
        <v>44</v>
      </c>
      <c r="D51" s="463">
        <v>0</v>
      </c>
    </row>
    <row r="52" spans="1:4">
      <c r="A52" s="462">
        <v>59</v>
      </c>
      <c r="B52" s="276" t="s">
        <v>80</v>
      </c>
      <c r="C52" s="462" t="s">
        <v>44</v>
      </c>
      <c r="D52" s="463">
        <v>0</v>
      </c>
    </row>
    <row r="53" spans="1:4">
      <c r="A53" s="462">
        <v>61</v>
      </c>
      <c r="B53" s="276" t="s">
        <v>81</v>
      </c>
      <c r="C53" s="462" t="s">
        <v>27</v>
      </c>
      <c r="D53" s="463">
        <v>0</v>
      </c>
    </row>
    <row r="54" spans="1:4">
      <c r="A54" s="462">
        <v>62</v>
      </c>
      <c r="B54" s="276" t="s">
        <v>82</v>
      </c>
      <c r="C54" s="462" t="s">
        <v>83</v>
      </c>
      <c r="D54" s="463">
        <v>112113</v>
      </c>
    </row>
    <row r="55" spans="1:4">
      <c r="A55" s="462">
        <v>63</v>
      </c>
      <c r="B55" s="276" t="s">
        <v>84</v>
      </c>
      <c r="C55" s="462" t="s">
        <v>83</v>
      </c>
      <c r="D55" s="463">
        <v>0</v>
      </c>
    </row>
    <row r="56" spans="1:4">
      <c r="A56" s="462">
        <v>64</v>
      </c>
      <c r="B56" s="276" t="s">
        <v>85</v>
      </c>
      <c r="C56" s="462" t="s">
        <v>83</v>
      </c>
      <c r="D56" s="463">
        <v>82640</v>
      </c>
    </row>
    <row r="57" spans="1:4">
      <c r="A57" s="462">
        <v>66</v>
      </c>
      <c r="B57" s="276" t="s">
        <v>86</v>
      </c>
      <c r="C57" s="462" t="s">
        <v>30</v>
      </c>
      <c r="D57" s="463">
        <v>0</v>
      </c>
    </row>
    <row r="58" spans="1:4">
      <c r="A58" s="462">
        <v>67</v>
      </c>
      <c r="B58" s="276" t="s">
        <v>87</v>
      </c>
      <c r="C58" s="462" t="s">
        <v>27</v>
      </c>
      <c r="D58" s="463">
        <v>48231</v>
      </c>
    </row>
    <row r="59" spans="1:4">
      <c r="A59" s="462">
        <v>69</v>
      </c>
      <c r="B59" s="276" t="s">
        <v>88</v>
      </c>
      <c r="C59" s="462" t="s">
        <v>89</v>
      </c>
      <c r="D59" s="463">
        <v>8357</v>
      </c>
    </row>
    <row r="60" spans="1:4">
      <c r="A60" s="462">
        <v>70</v>
      </c>
      <c r="B60" s="276" t="s">
        <v>90</v>
      </c>
      <c r="C60" s="462" t="s">
        <v>32</v>
      </c>
      <c r="D60" s="463">
        <v>2098</v>
      </c>
    </row>
    <row r="61" spans="1:4">
      <c r="A61" s="462">
        <v>72</v>
      </c>
      <c r="B61" s="276" t="s">
        <v>91</v>
      </c>
      <c r="C61" s="462" t="s">
        <v>32</v>
      </c>
      <c r="D61" s="463">
        <v>15942.15</v>
      </c>
    </row>
    <row r="62" spans="1:4">
      <c r="A62" s="462">
        <v>74</v>
      </c>
      <c r="B62" s="276" t="s">
        <v>92</v>
      </c>
      <c r="C62" s="462" t="s">
        <v>27</v>
      </c>
      <c r="D62" s="463">
        <v>0</v>
      </c>
    </row>
    <row r="63" spans="1:4">
      <c r="A63" s="462">
        <v>77</v>
      </c>
      <c r="B63" s="276" t="s">
        <v>93</v>
      </c>
      <c r="C63" s="462" t="s">
        <v>27</v>
      </c>
      <c r="D63" s="463">
        <v>0</v>
      </c>
    </row>
    <row r="64" spans="1:4">
      <c r="A64" s="462">
        <v>78</v>
      </c>
      <c r="B64" s="276" t="s">
        <v>94</v>
      </c>
      <c r="C64" s="462" t="s">
        <v>27</v>
      </c>
      <c r="D64" s="463">
        <v>0</v>
      </c>
    </row>
    <row r="65" spans="1:4">
      <c r="A65" s="462">
        <v>82</v>
      </c>
      <c r="B65" s="276" t="s">
        <v>95</v>
      </c>
      <c r="C65" s="462" t="s">
        <v>83</v>
      </c>
      <c r="D65" s="463">
        <v>0</v>
      </c>
    </row>
    <row r="66" spans="1:4">
      <c r="A66" s="462">
        <v>83</v>
      </c>
      <c r="B66" s="276" t="s">
        <v>96</v>
      </c>
      <c r="C66" s="462" t="s">
        <v>97</v>
      </c>
      <c r="D66" s="463">
        <v>34368</v>
      </c>
    </row>
    <row r="67" spans="1:4">
      <c r="A67" s="462">
        <v>85</v>
      </c>
      <c r="B67" s="276" t="s">
        <v>98</v>
      </c>
      <c r="C67" s="462" t="s">
        <v>83</v>
      </c>
      <c r="D67" s="463">
        <v>123375</v>
      </c>
    </row>
    <row r="68" spans="1:4">
      <c r="A68" s="462">
        <v>86</v>
      </c>
      <c r="B68" s="276" t="s">
        <v>99</v>
      </c>
      <c r="C68" s="462" t="s">
        <v>32</v>
      </c>
      <c r="D68" s="463">
        <v>5343</v>
      </c>
    </row>
    <row r="69" spans="1:4">
      <c r="A69" s="462">
        <v>87</v>
      </c>
      <c r="B69" s="276" t="s">
        <v>100</v>
      </c>
      <c r="C69" s="462" t="s">
        <v>27</v>
      </c>
      <c r="D69" s="463">
        <v>0</v>
      </c>
    </row>
    <row r="70" spans="1:4">
      <c r="A70" s="462">
        <v>88</v>
      </c>
      <c r="B70" s="276" t="s">
        <v>101</v>
      </c>
      <c r="C70" s="462" t="s">
        <v>27</v>
      </c>
      <c r="D70" s="463">
        <v>0</v>
      </c>
    </row>
    <row r="71" spans="1:4">
      <c r="A71" s="462">
        <v>89</v>
      </c>
      <c r="B71" s="276" t="s">
        <v>102</v>
      </c>
      <c r="C71" s="462" t="s">
        <v>27</v>
      </c>
      <c r="D71" s="463">
        <v>35734</v>
      </c>
    </row>
    <row r="72" spans="1:4">
      <c r="A72" s="462">
        <v>91</v>
      </c>
      <c r="B72" s="276" t="s">
        <v>103</v>
      </c>
      <c r="C72" s="462" t="s">
        <v>30</v>
      </c>
      <c r="D72" s="463">
        <v>0</v>
      </c>
    </row>
    <row r="73" spans="1:4">
      <c r="A73" s="462">
        <v>93</v>
      </c>
      <c r="B73" s="276" t="s">
        <v>104</v>
      </c>
      <c r="C73" s="462" t="s">
        <v>27</v>
      </c>
      <c r="D73" s="463">
        <v>0</v>
      </c>
    </row>
    <row r="74" spans="1:4">
      <c r="A74" s="462">
        <v>94</v>
      </c>
      <c r="B74" s="276" t="s">
        <v>105</v>
      </c>
      <c r="C74" s="462" t="s">
        <v>27</v>
      </c>
      <c r="D74" s="463">
        <v>0</v>
      </c>
    </row>
    <row r="75" spans="1:4">
      <c r="A75" s="462">
        <v>98</v>
      </c>
      <c r="B75" s="276" t="s">
        <v>106</v>
      </c>
      <c r="C75" s="462" t="s">
        <v>83</v>
      </c>
      <c r="D75" s="463">
        <v>126683</v>
      </c>
    </row>
    <row r="76" spans="1:4">
      <c r="A76" s="462">
        <v>99</v>
      </c>
      <c r="B76" s="276" t="s">
        <v>107</v>
      </c>
      <c r="C76" s="462" t="s">
        <v>27</v>
      </c>
      <c r="D76" s="463">
        <v>0</v>
      </c>
    </row>
    <row r="77" spans="1:4">
      <c r="A77" s="462">
        <v>101</v>
      </c>
      <c r="B77" s="276" t="s">
        <v>108</v>
      </c>
      <c r="C77" s="462" t="s">
        <v>83</v>
      </c>
      <c r="D77" s="463">
        <v>0</v>
      </c>
    </row>
    <row r="78" spans="1:4">
      <c r="A78" s="462">
        <v>103</v>
      </c>
      <c r="B78" s="276" t="s">
        <v>109</v>
      </c>
      <c r="C78" s="462" t="s">
        <v>27</v>
      </c>
      <c r="D78" s="463">
        <v>0</v>
      </c>
    </row>
    <row r="79" spans="1:4">
      <c r="A79" s="462">
        <v>106</v>
      </c>
      <c r="B79" s="276" t="s">
        <v>110</v>
      </c>
      <c r="C79" s="462" t="s">
        <v>27</v>
      </c>
      <c r="D79" s="463">
        <v>0</v>
      </c>
    </row>
    <row r="80" spans="1:4">
      <c r="A80" s="462">
        <v>107</v>
      </c>
      <c r="B80" s="276" t="s">
        <v>111</v>
      </c>
      <c r="C80" s="462" t="s">
        <v>27</v>
      </c>
      <c r="D80" s="463">
        <v>0</v>
      </c>
    </row>
    <row r="81" spans="1:4">
      <c r="A81" s="462">
        <v>109</v>
      </c>
      <c r="B81" s="276" t="s">
        <v>112</v>
      </c>
      <c r="C81" s="462" t="s">
        <v>83</v>
      </c>
      <c r="D81" s="463">
        <v>0</v>
      </c>
    </row>
    <row r="82" spans="1:4">
      <c r="A82" s="462">
        <v>110</v>
      </c>
      <c r="B82" s="276" t="s">
        <v>113</v>
      </c>
      <c r="C82" s="462" t="s">
        <v>27</v>
      </c>
      <c r="D82" s="463">
        <v>0</v>
      </c>
    </row>
    <row r="83" spans="1:4">
      <c r="A83" s="462">
        <v>111</v>
      </c>
      <c r="B83" s="276" t="s">
        <v>114</v>
      </c>
      <c r="C83" s="462" t="s">
        <v>27</v>
      </c>
      <c r="D83" s="463">
        <v>0</v>
      </c>
    </row>
    <row r="84" spans="1:4">
      <c r="A84" s="462">
        <v>112</v>
      </c>
      <c r="B84" s="276" t="s">
        <v>115</v>
      </c>
      <c r="C84" s="462" t="s">
        <v>27</v>
      </c>
      <c r="D84" s="463">
        <v>0</v>
      </c>
    </row>
    <row r="85" spans="1:4">
      <c r="A85" s="462">
        <v>113</v>
      </c>
      <c r="B85" s="276" t="s">
        <v>116</v>
      </c>
      <c r="C85" s="462" t="s">
        <v>27</v>
      </c>
      <c r="D85" s="463">
        <v>0</v>
      </c>
    </row>
    <row r="86" spans="1:4">
      <c r="A86" s="462">
        <v>114</v>
      </c>
      <c r="B86" s="276" t="s">
        <v>117</v>
      </c>
      <c r="C86" s="462" t="s">
        <v>27</v>
      </c>
      <c r="D86" s="463">
        <v>1080</v>
      </c>
    </row>
    <row r="87" spans="1:4">
      <c r="A87" s="462">
        <v>115</v>
      </c>
      <c r="B87" s="276" t="s">
        <v>118</v>
      </c>
      <c r="C87" s="462" t="s">
        <v>27</v>
      </c>
      <c r="D87" s="463">
        <v>0</v>
      </c>
    </row>
    <row r="88" spans="1:4">
      <c r="A88" s="462">
        <v>116</v>
      </c>
      <c r="B88" s="276" t="s">
        <v>119</v>
      </c>
      <c r="C88" s="462" t="s">
        <v>27</v>
      </c>
      <c r="D88" s="463">
        <v>3074</v>
      </c>
    </row>
    <row r="89" spans="1:4">
      <c r="A89" s="462">
        <v>117</v>
      </c>
      <c r="B89" s="276" t="s">
        <v>120</v>
      </c>
      <c r="C89" s="462" t="s">
        <v>27</v>
      </c>
      <c r="D89" s="463">
        <v>53000.01</v>
      </c>
    </row>
    <row r="90" spans="1:4">
      <c r="A90" s="462">
        <v>118</v>
      </c>
      <c r="B90" s="276" t="s">
        <v>121</v>
      </c>
      <c r="C90" s="462" t="s">
        <v>27</v>
      </c>
      <c r="D90" s="463">
        <v>0</v>
      </c>
    </row>
    <row r="91" spans="1:4">
      <c r="A91" s="462">
        <v>119</v>
      </c>
      <c r="B91" s="276" t="s">
        <v>122</v>
      </c>
      <c r="C91" s="462" t="s">
        <v>27</v>
      </c>
      <c r="D91" s="463">
        <v>0</v>
      </c>
    </row>
    <row r="92" spans="1:4">
      <c r="A92" s="462">
        <v>121</v>
      </c>
      <c r="B92" s="276" t="s">
        <v>123</v>
      </c>
      <c r="C92" s="462" t="s">
        <v>27</v>
      </c>
      <c r="D92" s="463">
        <v>0</v>
      </c>
    </row>
    <row r="93" spans="1:4">
      <c r="A93" s="462">
        <v>122</v>
      </c>
      <c r="B93" s="276" t="s">
        <v>124</v>
      </c>
      <c r="C93" s="462" t="s">
        <v>27</v>
      </c>
      <c r="D93" s="463">
        <v>1481</v>
      </c>
    </row>
    <row r="94" spans="1:4">
      <c r="A94" s="462">
        <v>123</v>
      </c>
      <c r="B94" s="276" t="s">
        <v>125</v>
      </c>
      <c r="C94" s="462" t="s">
        <v>27</v>
      </c>
      <c r="D94" s="463">
        <v>663</v>
      </c>
    </row>
    <row r="95" spans="1:4">
      <c r="A95" s="462">
        <v>125</v>
      </c>
      <c r="B95" s="276" t="s">
        <v>126</v>
      </c>
      <c r="C95" s="462" t="s">
        <v>27</v>
      </c>
      <c r="D95" s="463">
        <v>0</v>
      </c>
    </row>
    <row r="96" spans="1:4">
      <c r="A96" s="462">
        <v>126</v>
      </c>
      <c r="B96" s="276" t="s">
        <v>127</v>
      </c>
      <c r="C96" s="462" t="s">
        <v>30</v>
      </c>
      <c r="D96" s="463">
        <v>86281</v>
      </c>
    </row>
    <row r="97" spans="1:4">
      <c r="A97" s="462">
        <v>127</v>
      </c>
      <c r="B97" s="276" t="s">
        <v>128</v>
      </c>
      <c r="C97" s="462" t="s">
        <v>27</v>
      </c>
      <c r="D97" s="463">
        <v>42827</v>
      </c>
    </row>
    <row r="98" spans="1:4">
      <c r="A98" s="462">
        <v>128</v>
      </c>
      <c r="B98" s="276" t="s">
        <v>129</v>
      </c>
      <c r="C98" s="462" t="s">
        <v>27</v>
      </c>
      <c r="D98" s="463">
        <v>3169.01</v>
      </c>
    </row>
    <row r="99" spans="1:4">
      <c r="A99" s="462">
        <v>130</v>
      </c>
      <c r="B99" s="276" t="s">
        <v>130</v>
      </c>
      <c r="C99" s="462" t="s">
        <v>27</v>
      </c>
      <c r="D99" s="463">
        <v>0</v>
      </c>
    </row>
    <row r="100" spans="1:4">
      <c r="A100" s="462">
        <v>132</v>
      </c>
      <c r="B100" s="276" t="s">
        <v>131</v>
      </c>
      <c r="C100" s="462" t="s">
        <v>27</v>
      </c>
      <c r="D100" s="463">
        <v>0</v>
      </c>
    </row>
    <row r="101" spans="1:4">
      <c r="A101" s="462">
        <v>133</v>
      </c>
      <c r="B101" s="276" t="s">
        <v>132</v>
      </c>
      <c r="C101" s="462" t="s">
        <v>27</v>
      </c>
      <c r="D101" s="463">
        <v>0</v>
      </c>
    </row>
    <row r="102" spans="1:4">
      <c r="A102" s="462">
        <v>134</v>
      </c>
      <c r="B102" s="276" t="s">
        <v>133</v>
      </c>
      <c r="C102" s="462" t="s">
        <v>27</v>
      </c>
      <c r="D102" s="463">
        <v>0</v>
      </c>
    </row>
    <row r="103" spans="1:4">
      <c r="A103" s="462">
        <v>135</v>
      </c>
      <c r="B103" s="276" t="s">
        <v>134</v>
      </c>
      <c r="C103" s="462" t="s">
        <v>27</v>
      </c>
      <c r="D103" s="463">
        <v>1453</v>
      </c>
    </row>
    <row r="104" spans="1:4">
      <c r="A104" s="462">
        <v>137</v>
      </c>
      <c r="B104" s="276" t="s">
        <v>135</v>
      </c>
      <c r="C104" s="462" t="s">
        <v>27</v>
      </c>
      <c r="D104" s="463">
        <v>0</v>
      </c>
    </row>
    <row r="105" spans="1:4">
      <c r="A105" s="462">
        <v>138</v>
      </c>
      <c r="B105" s="276" t="s">
        <v>136</v>
      </c>
      <c r="C105" s="462" t="s">
        <v>89</v>
      </c>
      <c r="D105" s="463">
        <v>115871</v>
      </c>
    </row>
    <row r="106" spans="1:4">
      <c r="A106" s="462">
        <v>139</v>
      </c>
      <c r="B106" s="276" t="s">
        <v>137</v>
      </c>
      <c r="C106" s="462" t="s">
        <v>27</v>
      </c>
      <c r="D106" s="463">
        <v>0</v>
      </c>
    </row>
    <row r="107" spans="1:4">
      <c r="A107" s="462">
        <v>140</v>
      </c>
      <c r="B107" s="276" t="s">
        <v>138</v>
      </c>
      <c r="C107" s="462" t="s">
        <v>83</v>
      </c>
      <c r="D107" s="463">
        <v>427554.01</v>
      </c>
    </row>
    <row r="108" spans="1:4">
      <c r="A108" s="462">
        <v>141</v>
      </c>
      <c r="B108" s="276" t="s">
        <v>139</v>
      </c>
      <c r="C108" s="462" t="s">
        <v>44</v>
      </c>
      <c r="D108" s="463">
        <v>0</v>
      </c>
    </row>
    <row r="109" spans="1:4">
      <c r="A109" s="462">
        <v>142</v>
      </c>
      <c r="B109" s="276" t="s">
        <v>140</v>
      </c>
      <c r="C109" s="462" t="s">
        <v>44</v>
      </c>
      <c r="D109" s="463">
        <v>0</v>
      </c>
    </row>
    <row r="110" spans="1:4">
      <c r="A110" s="462">
        <v>143</v>
      </c>
      <c r="B110" s="276" t="s">
        <v>141</v>
      </c>
      <c r="C110" s="462" t="s">
        <v>27</v>
      </c>
      <c r="D110" s="463">
        <v>0</v>
      </c>
    </row>
    <row r="111" spans="1:4">
      <c r="A111" s="462">
        <v>144</v>
      </c>
      <c r="B111" s="276" t="s">
        <v>142</v>
      </c>
      <c r="C111" s="462" t="s">
        <v>32</v>
      </c>
      <c r="D111" s="463">
        <v>5119</v>
      </c>
    </row>
    <row r="112" spans="1:4">
      <c r="A112" s="462">
        <v>146</v>
      </c>
      <c r="B112" s="276" t="s">
        <v>143</v>
      </c>
      <c r="C112" s="462" t="s">
        <v>27</v>
      </c>
      <c r="D112" s="463">
        <v>61048</v>
      </c>
    </row>
    <row r="113" spans="1:4">
      <c r="A113" s="462">
        <v>147</v>
      </c>
      <c r="B113" s="276" t="s">
        <v>144</v>
      </c>
      <c r="C113" s="462" t="s">
        <v>27</v>
      </c>
      <c r="D113" s="463">
        <v>88432</v>
      </c>
    </row>
    <row r="114" spans="1:4">
      <c r="A114" s="462">
        <v>148</v>
      </c>
      <c r="B114" s="276" t="s">
        <v>145</v>
      </c>
      <c r="C114" s="462" t="s">
        <v>44</v>
      </c>
      <c r="D114" s="463">
        <v>0</v>
      </c>
    </row>
    <row r="115" spans="1:4">
      <c r="A115" s="462">
        <v>149</v>
      </c>
      <c r="B115" s="276" t="s">
        <v>146</v>
      </c>
      <c r="C115" s="462" t="s">
        <v>89</v>
      </c>
      <c r="D115" s="463">
        <v>15917</v>
      </c>
    </row>
    <row r="116" spans="1:4">
      <c r="A116" s="462">
        <v>151</v>
      </c>
      <c r="B116" s="276" t="s">
        <v>147</v>
      </c>
      <c r="C116" s="462" t="s">
        <v>148</v>
      </c>
      <c r="D116" s="463">
        <v>45414.28</v>
      </c>
    </row>
    <row r="117" spans="1:4">
      <c r="A117" s="462">
        <v>152</v>
      </c>
      <c r="B117" s="276" t="s">
        <v>149</v>
      </c>
      <c r="C117" s="462" t="s">
        <v>32</v>
      </c>
      <c r="D117" s="463">
        <v>5391</v>
      </c>
    </row>
    <row r="118" spans="1:4">
      <c r="A118" s="462">
        <v>153</v>
      </c>
      <c r="B118" s="276" t="s">
        <v>150</v>
      </c>
      <c r="C118" s="462" t="s">
        <v>32</v>
      </c>
      <c r="D118" s="463">
        <v>0</v>
      </c>
    </row>
    <row r="119" spans="1:4">
      <c r="A119" s="462">
        <v>154</v>
      </c>
      <c r="B119" s="276" t="s">
        <v>151</v>
      </c>
      <c r="C119" s="462" t="s">
        <v>44</v>
      </c>
      <c r="D119" s="463">
        <v>2437.12</v>
      </c>
    </row>
    <row r="120" spans="1:4">
      <c r="A120" s="462">
        <v>155</v>
      </c>
      <c r="B120" s="276" t="s">
        <v>152</v>
      </c>
      <c r="C120" s="462" t="s">
        <v>44</v>
      </c>
      <c r="D120" s="463">
        <v>0</v>
      </c>
    </row>
    <row r="121" spans="1:4">
      <c r="A121" s="462">
        <v>156</v>
      </c>
      <c r="B121" s="276" t="s">
        <v>153</v>
      </c>
      <c r="C121" s="462" t="s">
        <v>44</v>
      </c>
      <c r="D121" s="463">
        <v>54741</v>
      </c>
    </row>
    <row r="122" spans="1:4">
      <c r="A122" s="462">
        <v>158</v>
      </c>
      <c r="B122" s="276" t="s">
        <v>154</v>
      </c>
      <c r="C122" s="462" t="s">
        <v>44</v>
      </c>
      <c r="D122" s="463">
        <v>0</v>
      </c>
    </row>
    <row r="123" spans="1:4">
      <c r="A123" s="462">
        <v>159</v>
      </c>
      <c r="B123" s="276" t="s">
        <v>155</v>
      </c>
      <c r="C123" s="462" t="s">
        <v>27</v>
      </c>
      <c r="D123" s="463">
        <v>64884.85</v>
      </c>
    </row>
    <row r="124" spans="1:4">
      <c r="A124" s="462">
        <v>160</v>
      </c>
      <c r="B124" s="276" t="s">
        <v>156</v>
      </c>
      <c r="C124" s="462" t="s">
        <v>44</v>
      </c>
      <c r="D124" s="463">
        <v>0</v>
      </c>
    </row>
    <row r="125" spans="1:4">
      <c r="A125" s="462">
        <v>161</v>
      </c>
      <c r="B125" s="276" t="s">
        <v>157</v>
      </c>
      <c r="C125" s="462" t="s">
        <v>44</v>
      </c>
      <c r="D125" s="463">
        <v>0</v>
      </c>
    </row>
    <row r="126" spans="1:4">
      <c r="A126" s="462">
        <v>162</v>
      </c>
      <c r="B126" s="276" t="s">
        <v>158</v>
      </c>
      <c r="C126" s="462" t="s">
        <v>44</v>
      </c>
      <c r="D126" s="463">
        <v>0</v>
      </c>
    </row>
    <row r="127" spans="1:4">
      <c r="A127" s="462">
        <v>163</v>
      </c>
      <c r="B127" s="276" t="s">
        <v>159</v>
      </c>
      <c r="C127" s="462" t="s">
        <v>44</v>
      </c>
      <c r="D127" s="463">
        <v>0</v>
      </c>
    </row>
    <row r="128" spans="1:4">
      <c r="A128" s="462">
        <v>164</v>
      </c>
      <c r="B128" s="276" t="s">
        <v>160</v>
      </c>
      <c r="C128" s="462" t="s">
        <v>44</v>
      </c>
      <c r="D128" s="463">
        <v>0</v>
      </c>
    </row>
    <row r="129" spans="1:4">
      <c r="A129" s="462">
        <v>165</v>
      </c>
      <c r="B129" s="276" t="s">
        <v>161</v>
      </c>
      <c r="C129" s="462" t="s">
        <v>27</v>
      </c>
      <c r="D129" s="463">
        <v>0</v>
      </c>
    </row>
    <row r="130" spans="1:4">
      <c r="A130" s="462">
        <v>166</v>
      </c>
      <c r="B130" s="276" t="s">
        <v>162</v>
      </c>
      <c r="C130" s="462" t="s">
        <v>44</v>
      </c>
      <c r="D130" s="463">
        <v>0</v>
      </c>
    </row>
    <row r="131" spans="1:4">
      <c r="A131" s="462">
        <v>167</v>
      </c>
      <c r="B131" s="276" t="s">
        <v>163</v>
      </c>
      <c r="C131" s="462" t="s">
        <v>164</v>
      </c>
      <c r="D131" s="463">
        <v>0</v>
      </c>
    </row>
    <row r="132" spans="1:4">
      <c r="A132" s="462">
        <v>169</v>
      </c>
      <c r="B132" s="276" t="s">
        <v>165</v>
      </c>
      <c r="C132" s="462" t="s">
        <v>30</v>
      </c>
      <c r="D132" s="463">
        <v>0</v>
      </c>
    </row>
    <row r="133" spans="1:4">
      <c r="A133" s="462">
        <v>170</v>
      </c>
      <c r="B133" s="276" t="s">
        <v>166</v>
      </c>
      <c r="C133" s="462" t="s">
        <v>30</v>
      </c>
      <c r="D133" s="463">
        <v>5152.12</v>
      </c>
    </row>
    <row r="134" spans="1:4">
      <c r="A134" s="462">
        <v>172</v>
      </c>
      <c r="B134" s="276" t="s">
        <v>167</v>
      </c>
      <c r="C134" s="462" t="s">
        <v>30</v>
      </c>
      <c r="D134" s="463">
        <v>0</v>
      </c>
    </row>
    <row r="135" spans="1:4">
      <c r="A135" s="462">
        <v>173</v>
      </c>
      <c r="B135" s="276" t="s">
        <v>168</v>
      </c>
      <c r="C135" s="462" t="s">
        <v>30</v>
      </c>
      <c r="D135" s="463">
        <v>0</v>
      </c>
    </row>
    <row r="136" spans="1:4">
      <c r="A136" s="462">
        <v>175</v>
      </c>
      <c r="B136" s="276" t="s">
        <v>169</v>
      </c>
      <c r="C136" s="462" t="s">
        <v>30</v>
      </c>
      <c r="D136" s="463">
        <v>0</v>
      </c>
    </row>
    <row r="137" spans="1:4">
      <c r="A137" s="462">
        <v>176</v>
      </c>
      <c r="B137" s="276" t="s">
        <v>170</v>
      </c>
      <c r="C137" s="462" t="s">
        <v>27</v>
      </c>
      <c r="D137" s="463">
        <v>0</v>
      </c>
    </row>
    <row r="138" spans="1:4">
      <c r="A138" s="462">
        <v>177</v>
      </c>
      <c r="B138" s="276" t="s">
        <v>171</v>
      </c>
      <c r="C138" s="462" t="s">
        <v>27</v>
      </c>
      <c r="D138" s="463">
        <v>0</v>
      </c>
    </row>
    <row r="139" spans="1:4">
      <c r="A139" s="462">
        <v>178</v>
      </c>
      <c r="B139" s="276" t="s">
        <v>172</v>
      </c>
      <c r="C139" s="462" t="s">
        <v>30</v>
      </c>
      <c r="D139" s="463">
        <v>0</v>
      </c>
    </row>
    <row r="140" spans="1:4">
      <c r="A140" s="462">
        <v>179</v>
      </c>
      <c r="B140" s="276" t="s">
        <v>173</v>
      </c>
      <c r="C140" s="462" t="s">
        <v>30</v>
      </c>
      <c r="D140" s="463">
        <v>0</v>
      </c>
    </row>
    <row r="141" spans="1:4">
      <c r="A141" s="462">
        <v>182</v>
      </c>
      <c r="B141" s="276" t="s">
        <v>174</v>
      </c>
      <c r="C141" s="462" t="s">
        <v>30</v>
      </c>
      <c r="D141" s="463">
        <v>0</v>
      </c>
    </row>
    <row r="142" spans="1:4">
      <c r="A142" s="462">
        <v>183</v>
      </c>
      <c r="B142" s="276" t="s">
        <v>175</v>
      </c>
      <c r="C142" s="462" t="s">
        <v>27</v>
      </c>
      <c r="D142" s="463">
        <v>0</v>
      </c>
    </row>
    <row r="143" spans="1:4">
      <c r="A143" s="462">
        <v>184</v>
      </c>
      <c r="B143" s="276" t="s">
        <v>176</v>
      </c>
      <c r="C143" s="462" t="s">
        <v>27</v>
      </c>
      <c r="D143" s="463">
        <v>0</v>
      </c>
    </row>
    <row r="144" spans="1:4">
      <c r="A144" s="462">
        <v>185</v>
      </c>
      <c r="B144" s="276" t="s">
        <v>177</v>
      </c>
      <c r="C144" s="462" t="s">
        <v>27</v>
      </c>
      <c r="D144" s="463">
        <v>0</v>
      </c>
    </row>
    <row r="145" spans="1:4">
      <c r="A145" s="462">
        <v>186</v>
      </c>
      <c r="B145" s="276" t="s">
        <v>178</v>
      </c>
      <c r="C145" s="462" t="s">
        <v>44</v>
      </c>
      <c r="D145" s="463">
        <v>0</v>
      </c>
    </row>
    <row r="146" spans="1:4">
      <c r="A146" s="462">
        <v>187</v>
      </c>
      <c r="B146" s="276" t="s">
        <v>179</v>
      </c>
      <c r="C146" s="462" t="s">
        <v>27</v>
      </c>
      <c r="D146" s="463">
        <v>0</v>
      </c>
    </row>
    <row r="147" spans="1:4">
      <c r="A147" s="462">
        <v>188</v>
      </c>
      <c r="B147" s="276" t="s">
        <v>180</v>
      </c>
      <c r="C147" s="462" t="s">
        <v>27</v>
      </c>
      <c r="D147" s="463">
        <v>0</v>
      </c>
    </row>
    <row r="148" spans="1:4">
      <c r="A148" s="462">
        <v>189</v>
      </c>
      <c r="B148" s="276" t="s">
        <v>181</v>
      </c>
      <c r="C148" s="462" t="s">
        <v>30</v>
      </c>
      <c r="D148" s="463">
        <v>0</v>
      </c>
    </row>
    <row r="149" spans="1:4">
      <c r="A149" s="462">
        <v>190</v>
      </c>
      <c r="B149" s="276" t="s">
        <v>182</v>
      </c>
      <c r="C149" s="462" t="s">
        <v>27</v>
      </c>
      <c r="D149" s="463">
        <v>0</v>
      </c>
    </row>
    <row r="150" spans="1:4">
      <c r="A150" s="462">
        <v>191</v>
      </c>
      <c r="B150" s="276" t="s">
        <v>183</v>
      </c>
      <c r="C150" s="462" t="s">
        <v>30</v>
      </c>
      <c r="D150" s="463">
        <v>0</v>
      </c>
    </row>
    <row r="151" spans="1:4">
      <c r="A151" s="462">
        <v>192</v>
      </c>
      <c r="B151" s="276" t="s">
        <v>184</v>
      </c>
      <c r="C151" s="462" t="s">
        <v>27</v>
      </c>
      <c r="D151" s="463">
        <v>44475</v>
      </c>
    </row>
    <row r="152" spans="1:4">
      <c r="A152" s="462">
        <v>193</v>
      </c>
      <c r="B152" s="276" t="s">
        <v>185</v>
      </c>
      <c r="C152" s="462" t="s">
        <v>27</v>
      </c>
      <c r="D152" s="463">
        <v>0</v>
      </c>
    </row>
    <row r="153" spans="1:4">
      <c r="A153" s="462">
        <v>194</v>
      </c>
      <c r="B153" s="276" t="s">
        <v>186</v>
      </c>
      <c r="C153" s="462" t="s">
        <v>27</v>
      </c>
      <c r="D153" s="463">
        <v>0</v>
      </c>
    </row>
    <row r="154" spans="1:4">
      <c r="A154" s="462">
        <v>195</v>
      </c>
      <c r="B154" s="276" t="s">
        <v>187</v>
      </c>
      <c r="C154" s="462" t="s">
        <v>30</v>
      </c>
      <c r="D154" s="463">
        <v>13213</v>
      </c>
    </row>
    <row r="155" spans="1:4">
      <c r="A155" s="462">
        <v>196</v>
      </c>
      <c r="B155" s="276" t="s">
        <v>188</v>
      </c>
      <c r="C155" s="462" t="s">
        <v>30</v>
      </c>
      <c r="D155" s="463">
        <v>0</v>
      </c>
    </row>
    <row r="156" spans="1:4">
      <c r="A156" s="462">
        <v>197</v>
      </c>
      <c r="B156" s="276" t="s">
        <v>189</v>
      </c>
      <c r="C156" s="462" t="s">
        <v>27</v>
      </c>
      <c r="D156" s="463">
        <v>0</v>
      </c>
    </row>
    <row r="157" spans="1:4">
      <c r="A157" s="462">
        <v>198</v>
      </c>
      <c r="B157" s="276" t="s">
        <v>190</v>
      </c>
      <c r="C157" s="462" t="s">
        <v>27</v>
      </c>
      <c r="D157" s="463">
        <v>228480</v>
      </c>
    </row>
    <row r="158" spans="1:4">
      <c r="A158" s="462">
        <v>200</v>
      </c>
      <c r="B158" s="276" t="s">
        <v>191</v>
      </c>
      <c r="C158" s="462" t="s">
        <v>27</v>
      </c>
      <c r="D158" s="463">
        <v>0</v>
      </c>
    </row>
    <row r="159" spans="1:4">
      <c r="A159" s="462">
        <v>201</v>
      </c>
      <c r="B159" s="276" t="s">
        <v>192</v>
      </c>
      <c r="C159" s="462" t="s">
        <v>27</v>
      </c>
      <c r="D159" s="463">
        <v>0</v>
      </c>
    </row>
    <row r="160" spans="1:4">
      <c r="A160" s="462">
        <v>202</v>
      </c>
      <c r="B160" s="276" t="s">
        <v>193</v>
      </c>
      <c r="C160" s="462" t="s">
        <v>27</v>
      </c>
      <c r="D160" s="463">
        <v>0</v>
      </c>
    </row>
    <row r="161" spans="1:4">
      <c r="A161" s="462">
        <v>203</v>
      </c>
      <c r="B161" s="276" t="s">
        <v>194</v>
      </c>
      <c r="C161" s="462" t="s">
        <v>27</v>
      </c>
      <c r="D161" s="463">
        <v>0</v>
      </c>
    </row>
    <row r="162" spans="1:4">
      <c r="A162" s="462">
        <v>204</v>
      </c>
      <c r="B162" s="276" t="s">
        <v>195</v>
      </c>
      <c r="C162" s="462" t="s">
        <v>27</v>
      </c>
      <c r="D162" s="463">
        <v>0</v>
      </c>
    </row>
    <row r="163" spans="1:4">
      <c r="A163" s="462">
        <v>205</v>
      </c>
      <c r="B163" s="276" t="s">
        <v>196</v>
      </c>
      <c r="C163" s="462" t="s">
        <v>27</v>
      </c>
      <c r="D163" s="463">
        <v>0</v>
      </c>
    </row>
    <row r="164" spans="1:4">
      <c r="A164" s="462">
        <v>206</v>
      </c>
      <c r="B164" s="276" t="s">
        <v>197</v>
      </c>
      <c r="C164" s="462" t="s">
        <v>27</v>
      </c>
      <c r="D164" s="463">
        <v>0</v>
      </c>
    </row>
    <row r="165" spans="1:4">
      <c r="A165" s="462">
        <v>207</v>
      </c>
      <c r="B165" s="276" t="s">
        <v>198</v>
      </c>
      <c r="C165" s="462" t="s">
        <v>27</v>
      </c>
      <c r="D165" s="463">
        <v>0</v>
      </c>
    </row>
    <row r="166" spans="1:4">
      <c r="A166" s="462">
        <v>208</v>
      </c>
      <c r="B166" s="276" t="s">
        <v>199</v>
      </c>
      <c r="C166" s="462" t="s">
        <v>27</v>
      </c>
      <c r="D166" s="463">
        <v>0</v>
      </c>
    </row>
    <row r="167" spans="1:4">
      <c r="A167" s="462">
        <v>209</v>
      </c>
      <c r="B167" s="276" t="s">
        <v>200</v>
      </c>
      <c r="C167" s="462" t="s">
        <v>27</v>
      </c>
      <c r="D167" s="463">
        <v>0</v>
      </c>
    </row>
    <row r="168" spans="1:4">
      <c r="A168" s="462">
        <v>210</v>
      </c>
      <c r="B168" s="276" t="s">
        <v>201</v>
      </c>
      <c r="C168" s="462" t="s">
        <v>27</v>
      </c>
      <c r="D168" s="463">
        <v>0</v>
      </c>
    </row>
    <row r="169" spans="1:4">
      <c r="A169" s="462">
        <v>211</v>
      </c>
      <c r="B169" s="276" t="s">
        <v>202</v>
      </c>
      <c r="C169" s="462" t="s">
        <v>27</v>
      </c>
      <c r="D169" s="463">
        <v>0</v>
      </c>
    </row>
    <row r="170" spans="1:4">
      <c r="A170" s="462">
        <v>212</v>
      </c>
      <c r="B170" s="276" t="s">
        <v>203</v>
      </c>
      <c r="C170" s="462" t="s">
        <v>27</v>
      </c>
      <c r="D170" s="463">
        <v>0</v>
      </c>
    </row>
    <row r="171" spans="1:4">
      <c r="A171" s="462">
        <v>213</v>
      </c>
      <c r="B171" s="276" t="s">
        <v>204</v>
      </c>
      <c r="C171" s="462" t="s">
        <v>27</v>
      </c>
      <c r="D171" s="463">
        <v>0</v>
      </c>
    </row>
    <row r="172" spans="1:4">
      <c r="A172" s="462">
        <v>214</v>
      </c>
      <c r="B172" s="276" t="s">
        <v>205</v>
      </c>
      <c r="C172" s="462" t="s">
        <v>27</v>
      </c>
      <c r="D172" s="463">
        <v>0</v>
      </c>
    </row>
    <row r="173" spans="1:4">
      <c r="A173" s="462">
        <v>215</v>
      </c>
      <c r="B173" s="276" t="s">
        <v>206</v>
      </c>
      <c r="C173" s="462" t="s">
        <v>27</v>
      </c>
      <c r="D173" s="463">
        <v>960.16</v>
      </c>
    </row>
    <row r="174" spans="1:4">
      <c r="A174" s="462">
        <v>216</v>
      </c>
      <c r="B174" s="276" t="s">
        <v>207</v>
      </c>
      <c r="C174" s="462" t="s">
        <v>27</v>
      </c>
      <c r="D174" s="463">
        <v>2144</v>
      </c>
    </row>
    <row r="175" spans="1:4">
      <c r="A175" s="462">
        <v>217</v>
      </c>
      <c r="B175" s="276" t="s">
        <v>208</v>
      </c>
      <c r="C175" s="462" t="s">
        <v>27</v>
      </c>
      <c r="D175" s="463">
        <v>5332</v>
      </c>
    </row>
    <row r="176" spans="1:4">
      <c r="A176" s="462">
        <v>218</v>
      </c>
      <c r="B176" s="276" t="s">
        <v>209</v>
      </c>
      <c r="C176" s="462" t="s">
        <v>27</v>
      </c>
      <c r="D176" s="463">
        <v>0</v>
      </c>
    </row>
    <row r="177" spans="1:4">
      <c r="A177" s="462">
        <v>220</v>
      </c>
      <c r="B177" s="276" t="s">
        <v>210</v>
      </c>
      <c r="C177" s="462" t="s">
        <v>211</v>
      </c>
      <c r="D177" s="463">
        <v>0</v>
      </c>
    </row>
    <row r="178" spans="1:4">
      <c r="A178" s="462">
        <v>222</v>
      </c>
      <c r="B178" s="276" t="s">
        <v>212</v>
      </c>
      <c r="C178" s="462" t="s">
        <v>27</v>
      </c>
      <c r="D178" s="463">
        <v>82824.41</v>
      </c>
    </row>
    <row r="179" spans="1:4">
      <c r="A179" s="462">
        <v>223</v>
      </c>
      <c r="B179" s="276" t="s">
        <v>213</v>
      </c>
      <c r="C179" s="462" t="s">
        <v>27</v>
      </c>
      <c r="D179" s="463">
        <v>78887.649999999994</v>
      </c>
    </row>
    <row r="180" spans="1:4">
      <c r="A180" s="462">
        <v>224</v>
      </c>
      <c r="B180" s="276" t="s">
        <v>214</v>
      </c>
      <c r="C180" s="462" t="s">
        <v>27</v>
      </c>
      <c r="D180" s="463">
        <v>20587</v>
      </c>
    </row>
    <row r="181" spans="1:4">
      <c r="A181" s="462">
        <v>225</v>
      </c>
      <c r="B181" s="276" t="s">
        <v>215</v>
      </c>
      <c r="C181" s="462" t="s">
        <v>27</v>
      </c>
      <c r="D181" s="463">
        <v>0</v>
      </c>
    </row>
    <row r="182" spans="1:4">
      <c r="A182" s="462">
        <v>226</v>
      </c>
      <c r="B182" s="276" t="s">
        <v>216</v>
      </c>
      <c r="C182" s="462" t="s">
        <v>27</v>
      </c>
      <c r="D182" s="463">
        <v>33876.959999999999</v>
      </c>
    </row>
    <row r="183" spans="1:4">
      <c r="A183" s="462">
        <v>227</v>
      </c>
      <c r="B183" s="276" t="s">
        <v>217</v>
      </c>
      <c r="C183" s="462" t="s">
        <v>27</v>
      </c>
      <c r="D183" s="463">
        <v>50600.38</v>
      </c>
    </row>
    <row r="184" spans="1:4">
      <c r="A184" s="462">
        <v>228</v>
      </c>
      <c r="B184" s="276" t="s">
        <v>218</v>
      </c>
      <c r="C184" s="462" t="s">
        <v>44</v>
      </c>
      <c r="D184" s="463">
        <v>0</v>
      </c>
    </row>
    <row r="185" spans="1:4">
      <c r="A185" s="462">
        <v>229</v>
      </c>
      <c r="B185" s="276" t="s">
        <v>219</v>
      </c>
      <c r="C185" s="462" t="s">
        <v>30</v>
      </c>
      <c r="D185" s="463">
        <v>0</v>
      </c>
    </row>
    <row r="186" spans="1:4">
      <c r="A186" s="462">
        <v>230</v>
      </c>
      <c r="B186" s="276" t="s">
        <v>220</v>
      </c>
      <c r="C186" s="462" t="s">
        <v>27</v>
      </c>
      <c r="D186" s="463">
        <v>0</v>
      </c>
    </row>
    <row r="187" spans="1:4">
      <c r="A187" s="462">
        <v>231</v>
      </c>
      <c r="B187" s="276" t="s">
        <v>221</v>
      </c>
      <c r="C187" s="462" t="s">
        <v>27</v>
      </c>
      <c r="D187" s="463">
        <v>0</v>
      </c>
    </row>
    <row r="188" spans="1:4">
      <c r="A188" s="462">
        <v>232</v>
      </c>
      <c r="B188" s="276" t="s">
        <v>222</v>
      </c>
      <c r="C188" s="462" t="s">
        <v>27</v>
      </c>
      <c r="D188" s="463">
        <v>0</v>
      </c>
    </row>
    <row r="189" spans="1:4">
      <c r="A189" s="462">
        <v>233</v>
      </c>
      <c r="B189" s="276" t="s">
        <v>223</v>
      </c>
      <c r="C189" s="462" t="s">
        <v>27</v>
      </c>
      <c r="D189" s="463">
        <v>0</v>
      </c>
    </row>
    <row r="190" spans="1:4">
      <c r="A190" s="462">
        <v>234</v>
      </c>
      <c r="B190" s="276" t="s">
        <v>224</v>
      </c>
      <c r="C190" s="462" t="s">
        <v>27</v>
      </c>
      <c r="D190" s="463">
        <v>0</v>
      </c>
    </row>
    <row r="191" spans="1:4">
      <c r="A191" s="462">
        <v>235</v>
      </c>
      <c r="B191" s="276" t="s">
        <v>225</v>
      </c>
      <c r="C191" s="462" t="s">
        <v>27</v>
      </c>
      <c r="D191" s="463">
        <v>0</v>
      </c>
    </row>
    <row r="192" spans="1:4">
      <c r="A192" s="462">
        <v>236</v>
      </c>
      <c r="B192" s="276" t="s">
        <v>226</v>
      </c>
      <c r="C192" s="462" t="s">
        <v>27</v>
      </c>
      <c r="D192" s="463">
        <v>0</v>
      </c>
    </row>
    <row r="193" spans="1:4">
      <c r="A193" s="462">
        <v>237</v>
      </c>
      <c r="B193" s="276" t="s">
        <v>227</v>
      </c>
      <c r="C193" s="462" t="s">
        <v>27</v>
      </c>
      <c r="D193" s="463">
        <v>0</v>
      </c>
    </row>
    <row r="194" spans="1:4">
      <c r="A194" s="462">
        <v>238</v>
      </c>
      <c r="B194" s="276" t="s">
        <v>228</v>
      </c>
      <c r="C194" s="462" t="s">
        <v>27</v>
      </c>
      <c r="D194" s="463">
        <v>0</v>
      </c>
    </row>
    <row r="195" spans="1:4">
      <c r="A195" s="462">
        <v>239</v>
      </c>
      <c r="B195" s="276" t="s">
        <v>229</v>
      </c>
      <c r="C195" s="462" t="s">
        <v>27</v>
      </c>
      <c r="D195" s="463">
        <v>0</v>
      </c>
    </row>
    <row r="196" spans="1:4">
      <c r="A196" s="462">
        <v>240</v>
      </c>
      <c r="B196" s="276" t="s">
        <v>230</v>
      </c>
      <c r="C196" s="462" t="s">
        <v>27</v>
      </c>
      <c r="D196" s="463">
        <v>0</v>
      </c>
    </row>
    <row r="197" spans="1:4">
      <c r="A197" s="462">
        <v>241</v>
      </c>
      <c r="B197" s="276" t="s">
        <v>231</v>
      </c>
      <c r="C197" s="462" t="s">
        <v>27</v>
      </c>
      <c r="D197" s="463">
        <v>0</v>
      </c>
    </row>
    <row r="198" spans="1:4">
      <c r="A198" s="462">
        <v>242</v>
      </c>
      <c r="B198" s="276" t="s">
        <v>232</v>
      </c>
      <c r="C198" s="462" t="s">
        <v>27</v>
      </c>
      <c r="D198" s="463">
        <v>1211.83</v>
      </c>
    </row>
    <row r="199" spans="1:4">
      <c r="A199" s="462">
        <v>243</v>
      </c>
      <c r="B199" s="276" t="s">
        <v>233</v>
      </c>
      <c r="C199" s="462" t="s">
        <v>27</v>
      </c>
      <c r="D199" s="463">
        <v>0</v>
      </c>
    </row>
    <row r="200" spans="1:4">
      <c r="A200" s="462">
        <v>244</v>
      </c>
      <c r="B200" s="276" t="s">
        <v>234</v>
      </c>
      <c r="C200" s="462" t="s">
        <v>44</v>
      </c>
      <c r="D200" s="463">
        <v>0</v>
      </c>
    </row>
    <row r="201" spans="1:4">
      <c r="A201" s="462">
        <v>245</v>
      </c>
      <c r="B201" s="276" t="s">
        <v>235</v>
      </c>
      <c r="C201" s="462" t="s">
        <v>27</v>
      </c>
      <c r="D201" s="463">
        <v>7398</v>
      </c>
    </row>
    <row r="202" spans="1:4">
      <c r="A202" s="462">
        <v>246</v>
      </c>
      <c r="B202" s="276" t="s">
        <v>236</v>
      </c>
      <c r="C202" s="462" t="s">
        <v>27</v>
      </c>
      <c r="D202" s="463">
        <v>1214</v>
      </c>
    </row>
    <row r="203" spans="1:4">
      <c r="A203" s="462">
        <v>247</v>
      </c>
      <c r="B203" s="276" t="s">
        <v>237</v>
      </c>
      <c r="C203" s="462" t="s">
        <v>32</v>
      </c>
      <c r="D203" s="463">
        <v>0</v>
      </c>
    </row>
    <row r="204" spans="1:4">
      <c r="A204" s="462">
        <v>248</v>
      </c>
      <c r="B204" s="276" t="s">
        <v>238</v>
      </c>
      <c r="C204" s="462" t="s">
        <v>27</v>
      </c>
      <c r="D204" s="463">
        <v>2087.5300000000002</v>
      </c>
    </row>
    <row r="205" spans="1:4">
      <c r="A205" s="462">
        <v>249</v>
      </c>
      <c r="B205" s="276" t="s">
        <v>239</v>
      </c>
      <c r="C205" s="462" t="s">
        <v>44</v>
      </c>
      <c r="D205" s="463">
        <v>0</v>
      </c>
    </row>
    <row r="206" spans="1:4">
      <c r="A206" s="462">
        <v>250</v>
      </c>
      <c r="B206" s="276" t="s">
        <v>240</v>
      </c>
      <c r="C206" s="462" t="s">
        <v>44</v>
      </c>
      <c r="D206" s="463">
        <v>0</v>
      </c>
    </row>
    <row r="207" spans="1:4">
      <c r="A207" s="462">
        <v>251</v>
      </c>
      <c r="B207" s="276" t="s">
        <v>241</v>
      </c>
      <c r="C207" s="462" t="s">
        <v>44</v>
      </c>
      <c r="D207" s="463">
        <v>0</v>
      </c>
    </row>
    <row r="208" spans="1:4">
      <c r="A208" s="462">
        <v>255</v>
      </c>
      <c r="B208" s="276" t="s">
        <v>242</v>
      </c>
      <c r="C208" s="462" t="s">
        <v>44</v>
      </c>
      <c r="D208" s="463">
        <v>0</v>
      </c>
    </row>
    <row r="209" spans="1:4">
      <c r="A209" s="462">
        <v>256</v>
      </c>
      <c r="B209" s="276" t="s">
        <v>243</v>
      </c>
      <c r="C209" s="462" t="s">
        <v>44</v>
      </c>
      <c r="D209" s="463">
        <v>221802.01</v>
      </c>
    </row>
    <row r="210" spans="1:4">
      <c r="A210" s="462">
        <v>257</v>
      </c>
      <c r="B210" s="276" t="s">
        <v>244</v>
      </c>
      <c r="C210" s="462" t="s">
        <v>44</v>
      </c>
      <c r="D210" s="463">
        <v>0</v>
      </c>
    </row>
    <row r="211" spans="1:4">
      <c r="A211" s="462">
        <v>258</v>
      </c>
      <c r="B211" s="276" t="s">
        <v>245</v>
      </c>
      <c r="C211" s="462" t="s">
        <v>148</v>
      </c>
      <c r="D211" s="463">
        <v>0</v>
      </c>
    </row>
    <row r="212" spans="1:4">
      <c r="A212" s="462">
        <v>259</v>
      </c>
      <c r="B212" s="276" t="s">
        <v>246</v>
      </c>
      <c r="C212" s="462" t="s">
        <v>44</v>
      </c>
      <c r="D212" s="463">
        <v>0</v>
      </c>
    </row>
    <row r="213" spans="1:4">
      <c r="A213" s="462">
        <v>260</v>
      </c>
      <c r="B213" s="276" t="s">
        <v>247</v>
      </c>
      <c r="C213" s="462" t="s">
        <v>44</v>
      </c>
      <c r="D213" s="463">
        <v>0</v>
      </c>
    </row>
    <row r="214" spans="1:4">
      <c r="A214" s="462">
        <v>261</v>
      </c>
      <c r="B214" s="276" t="s">
        <v>248</v>
      </c>
      <c r="C214" s="462" t="s">
        <v>44</v>
      </c>
      <c r="D214" s="463">
        <v>0</v>
      </c>
    </row>
    <row r="215" spans="1:4">
      <c r="A215" s="462">
        <v>262</v>
      </c>
      <c r="B215" s="276" t="s">
        <v>249</v>
      </c>
      <c r="C215" s="462" t="s">
        <v>44</v>
      </c>
      <c r="D215" s="463">
        <v>0</v>
      </c>
    </row>
    <row r="216" spans="1:4">
      <c r="A216" s="462">
        <v>263</v>
      </c>
      <c r="B216" s="276" t="s">
        <v>250</v>
      </c>
      <c r="C216" s="462" t="s">
        <v>44</v>
      </c>
      <c r="D216" s="463">
        <v>0</v>
      </c>
    </row>
    <row r="217" spans="1:4">
      <c r="A217" s="462">
        <v>264</v>
      </c>
      <c r="B217" s="276" t="s">
        <v>251</v>
      </c>
      <c r="C217" s="462" t="s">
        <v>44</v>
      </c>
      <c r="D217" s="463">
        <v>0</v>
      </c>
    </row>
    <row r="218" spans="1:4">
      <c r="A218" s="462">
        <v>266</v>
      </c>
      <c r="B218" s="276" t="s">
        <v>252</v>
      </c>
      <c r="C218" s="462" t="s">
        <v>253</v>
      </c>
      <c r="D218" s="463">
        <v>0</v>
      </c>
    </row>
    <row r="219" spans="1:4">
      <c r="A219" s="462">
        <v>267</v>
      </c>
      <c r="B219" s="276" t="s">
        <v>254</v>
      </c>
      <c r="C219" s="462" t="s">
        <v>44</v>
      </c>
      <c r="D219" s="463">
        <v>0</v>
      </c>
    </row>
    <row r="220" spans="1:4">
      <c r="A220" s="462">
        <v>268</v>
      </c>
      <c r="B220" s="276" t="s">
        <v>255</v>
      </c>
      <c r="C220" s="462" t="s">
        <v>32</v>
      </c>
      <c r="D220" s="463">
        <v>0</v>
      </c>
    </row>
    <row r="221" spans="1:4">
      <c r="A221" s="462">
        <v>269</v>
      </c>
      <c r="B221" s="276" t="s">
        <v>256</v>
      </c>
      <c r="C221" s="462" t="s">
        <v>44</v>
      </c>
      <c r="D221" s="463">
        <v>0</v>
      </c>
    </row>
    <row r="222" spans="1:4">
      <c r="A222" s="462">
        <v>270</v>
      </c>
      <c r="B222" s="276" t="s">
        <v>257</v>
      </c>
      <c r="C222" s="462" t="s">
        <v>32</v>
      </c>
      <c r="D222" s="463">
        <v>0</v>
      </c>
    </row>
    <row r="223" spans="1:4">
      <c r="A223" s="462">
        <v>271</v>
      </c>
      <c r="B223" s="276" t="s">
        <v>258</v>
      </c>
      <c r="C223" s="462" t="s">
        <v>44</v>
      </c>
      <c r="D223" s="463">
        <v>101618</v>
      </c>
    </row>
    <row r="224" spans="1:4">
      <c r="A224" s="462">
        <v>272</v>
      </c>
      <c r="B224" s="276" t="s">
        <v>259</v>
      </c>
      <c r="C224" s="462" t="s">
        <v>44</v>
      </c>
      <c r="D224" s="463">
        <v>0</v>
      </c>
    </row>
    <row r="225" spans="1:4">
      <c r="A225" s="462">
        <v>273</v>
      </c>
      <c r="B225" s="276" t="s">
        <v>260</v>
      </c>
      <c r="C225" s="462" t="s">
        <v>44</v>
      </c>
      <c r="D225" s="463">
        <v>0</v>
      </c>
    </row>
    <row r="226" spans="1:4">
      <c r="A226" s="462">
        <v>275</v>
      </c>
      <c r="B226" s="276" t="s">
        <v>261</v>
      </c>
      <c r="C226" s="462" t="s">
        <v>44</v>
      </c>
      <c r="D226" s="463">
        <v>0</v>
      </c>
    </row>
    <row r="227" spans="1:4">
      <c r="A227" s="462">
        <v>276</v>
      </c>
      <c r="B227" s="276" t="s">
        <v>262</v>
      </c>
      <c r="C227" s="462" t="s">
        <v>44</v>
      </c>
      <c r="D227" s="463">
        <v>0</v>
      </c>
    </row>
    <row r="228" spans="1:4">
      <c r="A228" s="462">
        <v>277</v>
      </c>
      <c r="B228" s="276" t="s">
        <v>263</v>
      </c>
      <c r="C228" s="462" t="s">
        <v>44</v>
      </c>
      <c r="D228" s="463">
        <v>0</v>
      </c>
    </row>
    <row r="229" spans="1:4">
      <c r="A229" s="462">
        <v>278</v>
      </c>
      <c r="B229" s="276" t="s">
        <v>264</v>
      </c>
      <c r="C229" s="462" t="s">
        <v>44</v>
      </c>
      <c r="D229" s="463">
        <v>0</v>
      </c>
    </row>
    <row r="230" spans="1:4">
      <c r="A230" s="462">
        <v>279</v>
      </c>
      <c r="B230" s="276" t="s">
        <v>265</v>
      </c>
      <c r="C230" s="462" t="s">
        <v>44</v>
      </c>
      <c r="D230" s="463">
        <v>0</v>
      </c>
    </row>
    <row r="231" spans="1:4">
      <c r="A231" s="462">
        <v>280</v>
      </c>
      <c r="B231" s="276" t="s">
        <v>266</v>
      </c>
      <c r="C231" s="462" t="s">
        <v>44</v>
      </c>
      <c r="D231" s="463">
        <v>0</v>
      </c>
    </row>
    <row r="232" spans="1:4">
      <c r="A232" s="462">
        <v>281</v>
      </c>
      <c r="B232" s="276" t="s">
        <v>267</v>
      </c>
      <c r="C232" s="462" t="s">
        <v>27</v>
      </c>
      <c r="D232" s="463">
        <v>0</v>
      </c>
    </row>
    <row r="233" spans="1:4">
      <c r="A233" s="462">
        <v>282</v>
      </c>
      <c r="B233" s="276" t="s">
        <v>268</v>
      </c>
      <c r="C233" s="462" t="s">
        <v>27</v>
      </c>
      <c r="D233" s="463">
        <v>0</v>
      </c>
    </row>
    <row r="234" spans="1:4">
      <c r="A234" s="462">
        <v>283</v>
      </c>
      <c r="B234" s="276" t="s">
        <v>269</v>
      </c>
      <c r="C234" s="462" t="s">
        <v>27</v>
      </c>
      <c r="D234" s="463">
        <v>0</v>
      </c>
    </row>
    <row r="235" spans="1:4">
      <c r="A235" s="462">
        <v>284</v>
      </c>
      <c r="B235" s="276" t="s">
        <v>270</v>
      </c>
      <c r="C235" s="462" t="s">
        <v>27</v>
      </c>
      <c r="D235" s="463">
        <v>0</v>
      </c>
    </row>
    <row r="236" spans="1:4">
      <c r="A236" s="462">
        <v>285</v>
      </c>
      <c r="B236" s="276" t="s">
        <v>271</v>
      </c>
      <c r="C236" s="462" t="s">
        <v>27</v>
      </c>
      <c r="D236" s="463">
        <v>0</v>
      </c>
    </row>
    <row r="237" spans="1:4">
      <c r="A237" s="462">
        <v>288</v>
      </c>
      <c r="B237" s="276" t="s">
        <v>272</v>
      </c>
      <c r="C237" s="462" t="s">
        <v>44</v>
      </c>
      <c r="D237" s="463">
        <v>0</v>
      </c>
    </row>
    <row r="238" spans="1:4">
      <c r="A238" s="462">
        <v>289</v>
      </c>
      <c r="B238" s="276" t="s">
        <v>273</v>
      </c>
      <c r="C238" s="462" t="s">
        <v>44</v>
      </c>
      <c r="D238" s="463">
        <v>0</v>
      </c>
    </row>
    <row r="239" spans="1:4">
      <c r="A239" s="462">
        <v>290</v>
      </c>
      <c r="B239" s="276" t="s">
        <v>274</v>
      </c>
      <c r="C239" s="462" t="s">
        <v>27</v>
      </c>
      <c r="D239" s="463">
        <v>0</v>
      </c>
    </row>
    <row r="240" spans="1:4">
      <c r="A240" s="462">
        <v>291</v>
      </c>
      <c r="B240" s="276" t="s">
        <v>275</v>
      </c>
      <c r="C240" s="462" t="s">
        <v>44</v>
      </c>
      <c r="D240" s="463">
        <v>0</v>
      </c>
    </row>
    <row r="241" spans="1:4">
      <c r="A241" s="462">
        <v>292</v>
      </c>
      <c r="B241" s="276" t="s">
        <v>276</v>
      </c>
      <c r="C241" s="462" t="s">
        <v>27</v>
      </c>
      <c r="D241" s="463">
        <v>0</v>
      </c>
    </row>
    <row r="242" spans="1:4">
      <c r="A242" s="462">
        <v>293</v>
      </c>
      <c r="B242" s="276" t="s">
        <v>277</v>
      </c>
      <c r="C242" s="462" t="s">
        <v>44</v>
      </c>
      <c r="D242" s="463">
        <v>65786</v>
      </c>
    </row>
    <row r="243" spans="1:4">
      <c r="A243" s="462">
        <v>294</v>
      </c>
      <c r="B243" s="276" t="s">
        <v>278</v>
      </c>
      <c r="C243" s="462" t="s">
        <v>44</v>
      </c>
      <c r="D243" s="463">
        <v>0</v>
      </c>
    </row>
    <row r="244" spans="1:4">
      <c r="A244" s="462">
        <v>295</v>
      </c>
      <c r="B244" s="276" t="s">
        <v>279</v>
      </c>
      <c r="C244" s="462" t="s">
        <v>27</v>
      </c>
      <c r="D244" s="463">
        <v>0</v>
      </c>
    </row>
    <row r="245" spans="1:4">
      <c r="A245" s="462">
        <v>297</v>
      </c>
      <c r="B245" s="276" t="s">
        <v>280</v>
      </c>
      <c r="C245" s="462" t="s">
        <v>27</v>
      </c>
      <c r="D245" s="463">
        <v>0</v>
      </c>
    </row>
    <row r="246" spans="1:4">
      <c r="A246" s="462">
        <v>300</v>
      </c>
      <c r="B246" s="276" t="s">
        <v>281</v>
      </c>
      <c r="C246" s="462" t="s">
        <v>27</v>
      </c>
      <c r="D246" s="463">
        <v>0</v>
      </c>
    </row>
    <row r="247" spans="1:4">
      <c r="A247" s="462">
        <v>302</v>
      </c>
      <c r="B247" s="276" t="s">
        <v>282</v>
      </c>
      <c r="C247" s="462" t="s">
        <v>30</v>
      </c>
      <c r="D247" s="463">
        <v>0</v>
      </c>
    </row>
    <row r="248" spans="1:4">
      <c r="A248" s="462">
        <v>303</v>
      </c>
      <c r="B248" s="276" t="s">
        <v>283</v>
      </c>
      <c r="C248" s="462" t="s">
        <v>30</v>
      </c>
      <c r="D248" s="463">
        <v>44068</v>
      </c>
    </row>
    <row r="249" spans="1:4">
      <c r="A249" s="462">
        <v>304</v>
      </c>
      <c r="B249" s="276" t="s">
        <v>284</v>
      </c>
      <c r="C249" s="462" t="s">
        <v>27</v>
      </c>
      <c r="D249" s="463">
        <v>144895</v>
      </c>
    </row>
    <row r="250" spans="1:4">
      <c r="A250" s="462">
        <v>305</v>
      </c>
      <c r="B250" s="276" t="s">
        <v>285</v>
      </c>
      <c r="C250" s="462" t="s">
        <v>44</v>
      </c>
      <c r="D250" s="463">
        <v>0</v>
      </c>
    </row>
    <row r="251" spans="1:4">
      <c r="A251" s="462">
        <v>306</v>
      </c>
      <c r="B251" s="276" t="s">
        <v>286</v>
      </c>
      <c r="C251" s="462" t="s">
        <v>44</v>
      </c>
      <c r="D251" s="463">
        <v>0</v>
      </c>
    </row>
    <row r="252" spans="1:4">
      <c r="A252" s="462">
        <v>308</v>
      </c>
      <c r="B252" s="276" t="s">
        <v>287</v>
      </c>
      <c r="C252" s="462" t="s">
        <v>32</v>
      </c>
      <c r="D252" s="463">
        <v>0</v>
      </c>
    </row>
    <row r="253" spans="1:4">
      <c r="A253" s="462">
        <v>309</v>
      </c>
      <c r="B253" s="276" t="s">
        <v>288</v>
      </c>
      <c r="C253" s="462" t="s">
        <v>30</v>
      </c>
      <c r="D253" s="463">
        <v>0</v>
      </c>
    </row>
    <row r="254" spans="1:4">
      <c r="A254" s="462">
        <v>310</v>
      </c>
      <c r="B254" s="276" t="s">
        <v>289</v>
      </c>
      <c r="C254" s="462" t="s">
        <v>30</v>
      </c>
      <c r="D254" s="463">
        <v>0</v>
      </c>
    </row>
    <row r="255" spans="1:4">
      <c r="A255" s="462">
        <v>313</v>
      </c>
      <c r="B255" s="276" t="s">
        <v>290</v>
      </c>
      <c r="C255" s="462" t="s">
        <v>44</v>
      </c>
      <c r="D255" s="463">
        <v>0</v>
      </c>
    </row>
    <row r="256" spans="1:4">
      <c r="A256" s="462">
        <v>315</v>
      </c>
      <c r="B256" s="276" t="s">
        <v>291</v>
      </c>
      <c r="C256" s="462" t="s">
        <v>27</v>
      </c>
      <c r="D256" s="463">
        <v>0</v>
      </c>
    </row>
    <row r="257" spans="1:4">
      <c r="A257" s="462">
        <v>316</v>
      </c>
      <c r="B257" s="276" t="s">
        <v>292</v>
      </c>
      <c r="C257" s="462" t="s">
        <v>27</v>
      </c>
      <c r="D257" s="463">
        <v>0</v>
      </c>
    </row>
    <row r="258" spans="1:4">
      <c r="A258" s="462">
        <v>317</v>
      </c>
      <c r="B258" s="276" t="s">
        <v>293</v>
      </c>
      <c r="C258" s="462" t="s">
        <v>27</v>
      </c>
      <c r="D258" s="463">
        <v>11763.95</v>
      </c>
    </row>
    <row r="259" spans="1:4">
      <c r="A259" s="462">
        <v>318</v>
      </c>
      <c r="B259" s="276" t="s">
        <v>294</v>
      </c>
      <c r="C259" s="462" t="s">
        <v>30</v>
      </c>
      <c r="D259" s="463">
        <v>4305</v>
      </c>
    </row>
    <row r="260" spans="1:4">
      <c r="A260" s="462">
        <v>320</v>
      </c>
      <c r="B260" s="276" t="s">
        <v>295</v>
      </c>
      <c r="C260" s="462" t="s">
        <v>44</v>
      </c>
      <c r="D260" s="463">
        <v>0</v>
      </c>
    </row>
    <row r="261" spans="1:4">
      <c r="A261" s="462">
        <v>321</v>
      </c>
      <c r="B261" s="276" t="s">
        <v>296</v>
      </c>
      <c r="C261" s="462" t="s">
        <v>44</v>
      </c>
      <c r="D261" s="463">
        <v>0</v>
      </c>
    </row>
    <row r="262" spans="1:4">
      <c r="A262" s="462">
        <v>322</v>
      </c>
      <c r="B262" s="276" t="s">
        <v>297</v>
      </c>
      <c r="C262" s="462" t="s">
        <v>27</v>
      </c>
      <c r="D262" s="463">
        <v>0</v>
      </c>
    </row>
    <row r="263" spans="1:4">
      <c r="A263" s="462">
        <v>323</v>
      </c>
      <c r="B263" s="276" t="s">
        <v>298</v>
      </c>
      <c r="C263" s="462" t="s">
        <v>30</v>
      </c>
      <c r="D263" s="463">
        <v>0</v>
      </c>
    </row>
    <row r="264" spans="1:4">
      <c r="A264" s="462">
        <v>324</v>
      </c>
      <c r="B264" s="276" t="s">
        <v>299</v>
      </c>
      <c r="C264" s="462" t="s">
        <v>32</v>
      </c>
      <c r="D264" s="463">
        <v>1951</v>
      </c>
    </row>
    <row r="265" spans="1:4">
      <c r="A265" s="462">
        <v>326</v>
      </c>
      <c r="B265" s="276" t="s">
        <v>300</v>
      </c>
      <c r="C265" s="462" t="s">
        <v>301</v>
      </c>
      <c r="D265" s="463">
        <v>0</v>
      </c>
    </row>
    <row r="266" spans="1:4">
      <c r="A266" s="462">
        <v>327</v>
      </c>
      <c r="B266" s="276" t="s">
        <v>302</v>
      </c>
      <c r="C266" s="462" t="s">
        <v>44</v>
      </c>
      <c r="D266" s="463">
        <v>0</v>
      </c>
    </row>
    <row r="267" spans="1:4">
      <c r="A267" s="462">
        <v>329</v>
      </c>
      <c r="B267" s="276" t="s">
        <v>303</v>
      </c>
      <c r="C267" s="462" t="s">
        <v>301</v>
      </c>
      <c r="D267" s="463">
        <v>0</v>
      </c>
    </row>
    <row r="268" spans="1:4">
      <c r="A268" s="462">
        <v>330</v>
      </c>
      <c r="B268" s="276" t="s">
        <v>304</v>
      </c>
      <c r="C268" s="462" t="s">
        <v>44</v>
      </c>
      <c r="D268" s="463">
        <v>750</v>
      </c>
    </row>
    <row r="269" spans="1:4">
      <c r="A269" s="462">
        <v>331</v>
      </c>
      <c r="B269" s="276" t="s">
        <v>305</v>
      </c>
      <c r="C269" s="462" t="s">
        <v>44</v>
      </c>
      <c r="D269" s="463">
        <v>0</v>
      </c>
    </row>
    <row r="270" spans="1:4">
      <c r="A270" s="462">
        <v>332</v>
      </c>
      <c r="B270" s="276" t="s">
        <v>306</v>
      </c>
      <c r="C270" s="462" t="s">
        <v>44</v>
      </c>
      <c r="D270" s="463">
        <v>29641</v>
      </c>
    </row>
    <row r="271" spans="1:4">
      <c r="A271" s="462">
        <v>337</v>
      </c>
      <c r="B271" s="276" t="s">
        <v>307</v>
      </c>
      <c r="C271" s="462" t="s">
        <v>44</v>
      </c>
      <c r="D271" s="463">
        <v>0</v>
      </c>
    </row>
    <row r="272" spans="1:4">
      <c r="A272" s="462">
        <v>339</v>
      </c>
      <c r="B272" s="276" t="s">
        <v>308</v>
      </c>
      <c r="C272" s="462" t="s">
        <v>44</v>
      </c>
      <c r="D272" s="463">
        <v>0</v>
      </c>
    </row>
    <row r="273" spans="1:4">
      <c r="A273" s="462">
        <v>340</v>
      </c>
      <c r="B273" s="276" t="s">
        <v>309</v>
      </c>
      <c r="C273" s="462" t="s">
        <v>310</v>
      </c>
      <c r="D273" s="463">
        <v>0</v>
      </c>
    </row>
    <row r="274" spans="1:4">
      <c r="A274" s="462">
        <v>341</v>
      </c>
      <c r="B274" s="276" t="s">
        <v>311</v>
      </c>
      <c r="C274" s="462" t="s">
        <v>44</v>
      </c>
      <c r="D274" s="463">
        <v>19503</v>
      </c>
    </row>
    <row r="275" spans="1:4">
      <c r="A275" s="462">
        <v>342</v>
      </c>
      <c r="B275" s="276" t="s">
        <v>312</v>
      </c>
      <c r="C275" s="462" t="s">
        <v>44</v>
      </c>
      <c r="D275" s="463">
        <v>0</v>
      </c>
    </row>
    <row r="276" spans="1:4">
      <c r="A276" s="462">
        <v>343</v>
      </c>
      <c r="B276" s="276" t="s">
        <v>313</v>
      </c>
      <c r="C276" s="462" t="s">
        <v>27</v>
      </c>
      <c r="D276" s="463">
        <v>5807</v>
      </c>
    </row>
    <row r="277" spans="1:4">
      <c r="A277" s="462">
        <v>344</v>
      </c>
      <c r="B277" s="276" t="s">
        <v>314</v>
      </c>
      <c r="C277" s="462" t="s">
        <v>44</v>
      </c>
      <c r="D277" s="463">
        <v>0</v>
      </c>
    </row>
    <row r="278" spans="1:4">
      <c r="A278" s="462">
        <v>345</v>
      </c>
      <c r="B278" s="276" t="s">
        <v>315</v>
      </c>
      <c r="C278" s="462" t="s">
        <v>27</v>
      </c>
      <c r="D278" s="463">
        <v>1135.95</v>
      </c>
    </row>
    <row r="279" spans="1:4">
      <c r="A279" s="462">
        <v>347</v>
      </c>
      <c r="B279" s="276" t="s">
        <v>316</v>
      </c>
      <c r="C279" s="462" t="s">
        <v>27</v>
      </c>
      <c r="D279" s="463">
        <v>0</v>
      </c>
    </row>
    <row r="280" spans="1:4">
      <c r="A280" s="462">
        <v>348</v>
      </c>
      <c r="B280" s="276" t="s">
        <v>317</v>
      </c>
      <c r="C280" s="462" t="s">
        <v>44</v>
      </c>
      <c r="D280" s="463">
        <v>0</v>
      </c>
    </row>
    <row r="281" spans="1:4">
      <c r="A281" s="462">
        <v>349</v>
      </c>
      <c r="B281" s="276" t="s">
        <v>318</v>
      </c>
      <c r="C281" s="462" t="s">
        <v>44</v>
      </c>
      <c r="D281" s="463">
        <v>0</v>
      </c>
    </row>
    <row r="282" spans="1:4">
      <c r="A282" s="462">
        <v>350</v>
      </c>
      <c r="B282" s="276" t="s">
        <v>319</v>
      </c>
      <c r="C282" s="462" t="s">
        <v>44</v>
      </c>
      <c r="D282" s="463">
        <v>0</v>
      </c>
    </row>
    <row r="283" spans="1:4">
      <c r="A283" s="462">
        <v>351</v>
      </c>
      <c r="B283" s="276" t="s">
        <v>320</v>
      </c>
      <c r="C283" s="462" t="s">
        <v>44</v>
      </c>
      <c r="D283" s="463">
        <v>0</v>
      </c>
    </row>
    <row r="284" spans="1:4">
      <c r="A284" s="462">
        <v>352</v>
      </c>
      <c r="B284" s="276" t="s">
        <v>321</v>
      </c>
      <c r="C284" s="462" t="s">
        <v>32</v>
      </c>
      <c r="D284" s="463">
        <v>2760</v>
      </c>
    </row>
    <row r="285" spans="1:4">
      <c r="A285" s="462">
        <v>353</v>
      </c>
      <c r="B285" s="276" t="s">
        <v>322</v>
      </c>
      <c r="C285" s="462" t="s">
        <v>44</v>
      </c>
      <c r="D285" s="463">
        <v>0</v>
      </c>
    </row>
    <row r="286" spans="1:4">
      <c r="A286" s="462">
        <v>354</v>
      </c>
      <c r="B286" s="276" t="s">
        <v>323</v>
      </c>
      <c r="C286" s="462" t="s">
        <v>301</v>
      </c>
      <c r="D286" s="463">
        <v>0</v>
      </c>
    </row>
    <row r="287" spans="1:4">
      <c r="A287" s="462">
        <v>355</v>
      </c>
      <c r="B287" s="276" t="s">
        <v>324</v>
      </c>
      <c r="C287" s="462" t="s">
        <v>44</v>
      </c>
      <c r="D287" s="463">
        <v>0</v>
      </c>
    </row>
    <row r="288" spans="1:4">
      <c r="A288" s="462">
        <v>356</v>
      </c>
      <c r="B288" s="276" t="s">
        <v>325</v>
      </c>
      <c r="C288" s="462" t="s">
        <v>44</v>
      </c>
      <c r="D288" s="463">
        <v>0</v>
      </c>
    </row>
    <row r="289" spans="1:4">
      <c r="A289" s="462">
        <v>357</v>
      </c>
      <c r="B289" s="276" t="s">
        <v>326</v>
      </c>
      <c r="C289" s="462" t="s">
        <v>44</v>
      </c>
      <c r="D289" s="463">
        <v>0</v>
      </c>
    </row>
    <row r="290" spans="1:4">
      <c r="A290" s="462">
        <v>358</v>
      </c>
      <c r="B290" s="276" t="s">
        <v>327</v>
      </c>
      <c r="C290" s="462" t="s">
        <v>44</v>
      </c>
      <c r="D290" s="463">
        <v>0</v>
      </c>
    </row>
    <row r="291" spans="1:4">
      <c r="A291" s="462">
        <v>359</v>
      </c>
      <c r="B291" s="276" t="s">
        <v>328</v>
      </c>
      <c r="C291" s="462" t="s">
        <v>44</v>
      </c>
      <c r="D291" s="463">
        <v>0</v>
      </c>
    </row>
    <row r="292" spans="1:4">
      <c r="A292" s="462">
        <v>360</v>
      </c>
      <c r="B292" s="276" t="s">
        <v>329</v>
      </c>
      <c r="C292" s="462" t="s">
        <v>27</v>
      </c>
      <c r="D292" s="463">
        <v>0</v>
      </c>
    </row>
    <row r="293" spans="1:4">
      <c r="A293" s="462">
        <v>361</v>
      </c>
      <c r="B293" s="276" t="s">
        <v>330</v>
      </c>
      <c r="C293" s="462" t="s">
        <v>27</v>
      </c>
      <c r="D293" s="463">
        <v>2256.58</v>
      </c>
    </row>
    <row r="294" spans="1:4">
      <c r="A294" s="462">
        <v>362</v>
      </c>
      <c r="B294" s="276" t="s">
        <v>331</v>
      </c>
      <c r="C294" s="462" t="s">
        <v>30</v>
      </c>
      <c r="D294" s="463">
        <v>0</v>
      </c>
    </row>
    <row r="295" spans="1:4">
      <c r="A295" s="462">
        <v>363</v>
      </c>
      <c r="B295" s="276" t="s">
        <v>332</v>
      </c>
      <c r="C295" s="462" t="s">
        <v>30</v>
      </c>
      <c r="D295" s="463">
        <v>0</v>
      </c>
    </row>
    <row r="296" spans="1:4">
      <c r="A296" s="462">
        <v>364</v>
      </c>
      <c r="B296" s="276" t="s">
        <v>333</v>
      </c>
      <c r="C296" s="462" t="s">
        <v>30</v>
      </c>
      <c r="D296" s="463">
        <v>0</v>
      </c>
    </row>
    <row r="297" spans="1:4">
      <c r="A297" s="462">
        <v>365</v>
      </c>
      <c r="B297" s="276" t="s">
        <v>334</v>
      </c>
      <c r="C297" s="462" t="s">
        <v>44</v>
      </c>
      <c r="D297" s="463">
        <v>0</v>
      </c>
    </row>
    <row r="298" spans="1:4">
      <c r="A298" s="462">
        <v>366</v>
      </c>
      <c r="B298" s="276" t="s">
        <v>335</v>
      </c>
      <c r="C298" s="462" t="s">
        <v>27</v>
      </c>
      <c r="D298" s="463">
        <v>6201.77</v>
      </c>
    </row>
    <row r="299" spans="1:4">
      <c r="A299" s="462">
        <v>367</v>
      </c>
      <c r="B299" s="276" t="s">
        <v>336</v>
      </c>
      <c r="C299" s="462" t="s">
        <v>148</v>
      </c>
      <c r="D299" s="463">
        <v>0</v>
      </c>
    </row>
    <row r="300" spans="1:4">
      <c r="A300" s="462">
        <v>368</v>
      </c>
      <c r="B300" s="276" t="s">
        <v>337</v>
      </c>
      <c r="C300" s="462" t="s">
        <v>148</v>
      </c>
      <c r="D300" s="463">
        <v>2133</v>
      </c>
    </row>
    <row r="301" spans="1:4">
      <c r="A301" s="462">
        <v>369</v>
      </c>
      <c r="B301" s="276" t="s">
        <v>338</v>
      </c>
      <c r="C301" s="462" t="s">
        <v>83</v>
      </c>
      <c r="D301" s="463">
        <v>84813</v>
      </c>
    </row>
    <row r="302" spans="1:4">
      <c r="A302" s="462">
        <v>370</v>
      </c>
      <c r="B302" s="276" t="s">
        <v>339</v>
      </c>
      <c r="C302" s="462" t="s">
        <v>27</v>
      </c>
      <c r="D302" s="463">
        <v>0</v>
      </c>
    </row>
    <row r="303" spans="1:4">
      <c r="A303" s="462">
        <v>371</v>
      </c>
      <c r="B303" s="276" t="s">
        <v>340</v>
      </c>
      <c r="C303" s="462" t="s">
        <v>83</v>
      </c>
      <c r="D303" s="463">
        <v>46143.3</v>
      </c>
    </row>
    <row r="304" spans="1:4">
      <c r="A304" s="462">
        <v>372</v>
      </c>
      <c r="B304" s="276" t="s">
        <v>341</v>
      </c>
      <c r="C304" s="462" t="s">
        <v>148</v>
      </c>
      <c r="D304" s="463">
        <v>0</v>
      </c>
    </row>
    <row r="305" spans="1:4">
      <c r="A305" s="462">
        <v>373</v>
      </c>
      <c r="B305" s="276" t="s">
        <v>342</v>
      </c>
      <c r="C305" s="462" t="s">
        <v>211</v>
      </c>
      <c r="D305" s="463">
        <v>0</v>
      </c>
    </row>
    <row r="306" spans="1:4">
      <c r="A306" s="462">
        <v>374</v>
      </c>
      <c r="B306" s="276" t="s">
        <v>343</v>
      </c>
      <c r="C306" s="462" t="s">
        <v>32</v>
      </c>
      <c r="D306" s="463">
        <v>0</v>
      </c>
    </row>
    <row r="307" spans="1:4">
      <c r="A307" s="462">
        <v>375</v>
      </c>
      <c r="B307" s="276" t="s">
        <v>344</v>
      </c>
      <c r="C307" s="462" t="s">
        <v>148</v>
      </c>
      <c r="D307" s="463">
        <v>0</v>
      </c>
    </row>
    <row r="308" spans="1:4">
      <c r="A308" s="462">
        <v>376</v>
      </c>
      <c r="B308" s="276" t="s">
        <v>345</v>
      </c>
      <c r="C308" s="462" t="s">
        <v>89</v>
      </c>
      <c r="D308" s="463">
        <v>32177</v>
      </c>
    </row>
    <row r="309" spans="1:4">
      <c r="A309" s="462">
        <v>377</v>
      </c>
      <c r="B309" s="276" t="s">
        <v>346</v>
      </c>
      <c r="C309" s="462" t="s">
        <v>27</v>
      </c>
      <c r="D309" s="463">
        <v>0</v>
      </c>
    </row>
    <row r="310" spans="1:4">
      <c r="A310" s="462">
        <v>378</v>
      </c>
      <c r="B310" s="276" t="s">
        <v>347</v>
      </c>
      <c r="C310" s="462" t="s">
        <v>148</v>
      </c>
      <c r="D310" s="463">
        <v>79507</v>
      </c>
    </row>
    <row r="311" spans="1:4">
      <c r="A311" s="462">
        <v>379</v>
      </c>
      <c r="B311" s="276" t="s">
        <v>348</v>
      </c>
      <c r="C311" s="462" t="s">
        <v>27</v>
      </c>
      <c r="D311" s="463">
        <v>0</v>
      </c>
    </row>
    <row r="312" spans="1:4">
      <c r="A312" s="462">
        <v>381</v>
      </c>
      <c r="B312" s="276" t="s">
        <v>349</v>
      </c>
      <c r="C312" s="462" t="s">
        <v>148</v>
      </c>
      <c r="D312" s="463">
        <v>80</v>
      </c>
    </row>
    <row r="313" spans="1:4">
      <c r="A313" s="462">
        <v>382</v>
      </c>
      <c r="B313" s="276" t="s">
        <v>350</v>
      </c>
      <c r="C313" s="462" t="s">
        <v>211</v>
      </c>
      <c r="D313" s="463">
        <v>7168</v>
      </c>
    </row>
    <row r="314" spans="1:4">
      <c r="A314" s="462">
        <v>383</v>
      </c>
      <c r="B314" s="276" t="s">
        <v>351</v>
      </c>
      <c r="C314" s="462" t="s">
        <v>211</v>
      </c>
      <c r="D314" s="463">
        <v>12311.76</v>
      </c>
    </row>
    <row r="315" spans="1:4">
      <c r="A315" s="462">
        <v>384</v>
      </c>
      <c r="B315" s="276" t="s">
        <v>352</v>
      </c>
      <c r="C315" s="462" t="s">
        <v>148</v>
      </c>
      <c r="D315" s="463">
        <v>112</v>
      </c>
    </row>
    <row r="316" spans="1:4">
      <c r="A316" s="462">
        <v>385</v>
      </c>
      <c r="B316" s="276" t="s">
        <v>353</v>
      </c>
      <c r="C316" s="462" t="s">
        <v>27</v>
      </c>
      <c r="D316" s="463">
        <v>0</v>
      </c>
    </row>
    <row r="317" spans="1:4">
      <c r="A317" s="462">
        <v>386</v>
      </c>
      <c r="B317" s="276" t="s">
        <v>354</v>
      </c>
      <c r="C317" s="462" t="s">
        <v>148</v>
      </c>
      <c r="D317" s="463">
        <v>1174</v>
      </c>
    </row>
    <row r="318" spans="1:4">
      <c r="A318" s="462">
        <v>387</v>
      </c>
      <c r="B318" s="276" t="s">
        <v>355</v>
      </c>
      <c r="C318" s="462" t="s">
        <v>27</v>
      </c>
      <c r="D318" s="463">
        <v>0</v>
      </c>
    </row>
    <row r="319" spans="1:4">
      <c r="A319" s="462">
        <v>388</v>
      </c>
      <c r="B319" s="276" t="s">
        <v>356</v>
      </c>
      <c r="C319" s="462" t="s">
        <v>148</v>
      </c>
      <c r="D319" s="463">
        <v>56583.48</v>
      </c>
    </row>
    <row r="320" spans="1:4">
      <c r="A320" s="462">
        <v>389</v>
      </c>
      <c r="B320" s="276" t="s">
        <v>357</v>
      </c>
      <c r="C320" s="462" t="s">
        <v>27</v>
      </c>
      <c r="D320" s="463">
        <v>0</v>
      </c>
    </row>
    <row r="321" spans="1:4">
      <c r="A321" s="462">
        <v>390</v>
      </c>
      <c r="B321" s="276" t="s">
        <v>358</v>
      </c>
      <c r="C321" s="462" t="s">
        <v>148</v>
      </c>
      <c r="D321" s="463">
        <v>241.05</v>
      </c>
    </row>
    <row r="322" spans="1:4">
      <c r="A322" s="462">
        <v>391</v>
      </c>
      <c r="B322" s="276" t="s">
        <v>359</v>
      </c>
      <c r="C322" s="462" t="s">
        <v>148</v>
      </c>
      <c r="D322" s="463">
        <v>32346</v>
      </c>
    </row>
    <row r="323" spans="1:4">
      <c r="A323" s="462">
        <v>393</v>
      </c>
      <c r="B323" s="276" t="s">
        <v>360</v>
      </c>
      <c r="C323" s="462" t="s">
        <v>27</v>
      </c>
      <c r="D323" s="463">
        <v>1127</v>
      </c>
    </row>
    <row r="324" spans="1:4">
      <c r="A324" s="462">
        <v>394</v>
      </c>
      <c r="B324" s="276" t="s">
        <v>361</v>
      </c>
      <c r="C324" s="462" t="s">
        <v>27</v>
      </c>
      <c r="D324" s="463">
        <v>6189.48</v>
      </c>
    </row>
    <row r="325" spans="1:4">
      <c r="A325" s="462">
        <v>395</v>
      </c>
      <c r="B325" s="276" t="s">
        <v>362</v>
      </c>
      <c r="C325" s="462" t="s">
        <v>301</v>
      </c>
      <c r="D325" s="463">
        <v>0</v>
      </c>
    </row>
    <row r="326" spans="1:4">
      <c r="A326" s="462">
        <v>396</v>
      </c>
      <c r="B326" s="276" t="s">
        <v>363</v>
      </c>
      <c r="C326" s="462" t="s">
        <v>148</v>
      </c>
      <c r="D326" s="463">
        <v>0</v>
      </c>
    </row>
    <row r="327" spans="1:4">
      <c r="A327" s="462">
        <v>398</v>
      </c>
      <c r="B327" s="276" t="s">
        <v>364</v>
      </c>
      <c r="C327" s="462" t="s">
        <v>44</v>
      </c>
      <c r="D327" s="463">
        <v>0</v>
      </c>
    </row>
    <row r="328" spans="1:4">
      <c r="A328" s="462">
        <v>399</v>
      </c>
      <c r="B328" s="276" t="s">
        <v>365</v>
      </c>
      <c r="C328" s="462" t="s">
        <v>27</v>
      </c>
      <c r="D328" s="463">
        <v>0</v>
      </c>
    </row>
    <row r="329" spans="1:4">
      <c r="A329" s="462">
        <v>400</v>
      </c>
      <c r="B329" s="276" t="s">
        <v>366</v>
      </c>
      <c r="C329" s="462" t="s">
        <v>148</v>
      </c>
      <c r="D329" s="463">
        <v>48761</v>
      </c>
    </row>
    <row r="330" spans="1:4">
      <c r="A330" s="462">
        <v>401</v>
      </c>
      <c r="B330" s="276" t="s">
        <v>367</v>
      </c>
      <c r="C330" s="462" t="s">
        <v>148</v>
      </c>
      <c r="D330" s="463">
        <v>68415</v>
      </c>
    </row>
    <row r="331" spans="1:4">
      <c r="A331" s="462">
        <v>403</v>
      </c>
      <c r="B331" s="276" t="s">
        <v>368</v>
      </c>
      <c r="C331" s="462" t="s">
        <v>27</v>
      </c>
      <c r="D331" s="463">
        <v>0</v>
      </c>
    </row>
    <row r="332" spans="1:4">
      <c r="A332" s="462">
        <v>404</v>
      </c>
      <c r="B332" s="276" t="s">
        <v>369</v>
      </c>
      <c r="C332" s="462" t="s">
        <v>27</v>
      </c>
      <c r="D332" s="463">
        <v>0</v>
      </c>
    </row>
    <row r="333" spans="1:4">
      <c r="A333" s="462">
        <v>405</v>
      </c>
      <c r="B333" s="276" t="s">
        <v>370</v>
      </c>
      <c r="C333" s="462" t="s">
        <v>27</v>
      </c>
      <c r="D333" s="463">
        <v>0</v>
      </c>
    </row>
    <row r="334" spans="1:4">
      <c r="A334" s="462">
        <v>406</v>
      </c>
      <c r="B334" s="276" t="s">
        <v>371</v>
      </c>
      <c r="C334" s="462" t="s">
        <v>27</v>
      </c>
      <c r="D334" s="463">
        <v>0</v>
      </c>
    </row>
    <row r="335" spans="1:4">
      <c r="A335" s="462">
        <v>407</v>
      </c>
      <c r="B335" s="276" t="s">
        <v>372</v>
      </c>
      <c r="C335" s="462" t="s">
        <v>27</v>
      </c>
      <c r="D335" s="463">
        <v>4273</v>
      </c>
    </row>
    <row r="336" spans="1:4">
      <c r="A336" s="462">
        <v>408</v>
      </c>
      <c r="B336" s="276" t="s">
        <v>373</v>
      </c>
      <c r="C336" s="462" t="s">
        <v>27</v>
      </c>
      <c r="D336" s="463">
        <v>0</v>
      </c>
    </row>
    <row r="337" spans="1:4">
      <c r="A337" s="462">
        <v>410</v>
      </c>
      <c r="B337" s="276" t="s">
        <v>374</v>
      </c>
      <c r="C337" s="462" t="s">
        <v>30</v>
      </c>
      <c r="D337" s="463">
        <v>0</v>
      </c>
    </row>
    <row r="338" spans="1:4">
      <c r="A338" s="462">
        <v>412</v>
      </c>
      <c r="B338" s="276" t="s">
        <v>375</v>
      </c>
      <c r="C338" s="462" t="s">
        <v>27</v>
      </c>
      <c r="D338" s="463">
        <v>0</v>
      </c>
    </row>
    <row r="339" spans="1:4">
      <c r="A339" s="462">
        <v>413</v>
      </c>
      <c r="B339" s="276" t="s">
        <v>376</v>
      </c>
      <c r="C339" s="462" t="s">
        <v>27</v>
      </c>
      <c r="D339" s="463">
        <v>0</v>
      </c>
    </row>
    <row r="340" spans="1:4">
      <c r="A340" s="462">
        <v>414</v>
      </c>
      <c r="B340" s="276" t="s">
        <v>377</v>
      </c>
      <c r="C340" s="462" t="s">
        <v>27</v>
      </c>
      <c r="D340" s="463">
        <v>0</v>
      </c>
    </row>
    <row r="341" spans="1:4">
      <c r="A341" s="462">
        <v>415</v>
      </c>
      <c r="B341" s="276" t="s">
        <v>378</v>
      </c>
      <c r="C341" s="462" t="s">
        <v>27</v>
      </c>
      <c r="D341" s="463">
        <v>0</v>
      </c>
    </row>
    <row r="342" spans="1:4">
      <c r="A342" s="462">
        <v>416</v>
      </c>
      <c r="B342" s="276" t="s">
        <v>379</v>
      </c>
      <c r="C342" s="462" t="s">
        <v>27</v>
      </c>
      <c r="D342" s="463">
        <v>0</v>
      </c>
    </row>
    <row r="343" spans="1:4">
      <c r="A343" s="462">
        <v>418</v>
      </c>
      <c r="B343" s="276" t="s">
        <v>380</v>
      </c>
      <c r="C343" s="462" t="s">
        <v>27</v>
      </c>
      <c r="D343" s="463">
        <v>0</v>
      </c>
    </row>
    <row r="344" spans="1:4">
      <c r="A344" s="462">
        <v>419</v>
      </c>
      <c r="B344" s="276" t="s">
        <v>381</v>
      </c>
      <c r="C344" s="462" t="s">
        <v>27</v>
      </c>
      <c r="D344" s="463">
        <v>0</v>
      </c>
    </row>
    <row r="345" spans="1:4">
      <c r="A345" s="462">
        <v>420</v>
      </c>
      <c r="B345" s="276" t="s">
        <v>382</v>
      </c>
      <c r="C345" s="462" t="s">
        <v>27</v>
      </c>
      <c r="D345" s="463">
        <v>0</v>
      </c>
    </row>
    <row r="346" spans="1:4">
      <c r="A346" s="462">
        <v>421</v>
      </c>
      <c r="B346" s="276" t="s">
        <v>383</v>
      </c>
      <c r="C346" s="462" t="s">
        <v>27</v>
      </c>
      <c r="D346" s="463">
        <v>527</v>
      </c>
    </row>
    <row r="347" spans="1:4">
      <c r="A347" s="462">
        <v>422</v>
      </c>
      <c r="B347" s="276" t="s">
        <v>384</v>
      </c>
      <c r="C347" s="462" t="s">
        <v>27</v>
      </c>
      <c r="D347" s="463">
        <v>893.29</v>
      </c>
    </row>
    <row r="348" spans="1:4">
      <c r="A348" s="462">
        <v>423</v>
      </c>
      <c r="B348" s="276" t="s">
        <v>385</v>
      </c>
      <c r="C348" s="462" t="s">
        <v>27</v>
      </c>
      <c r="D348" s="463">
        <v>1568.25</v>
      </c>
    </row>
    <row r="349" spans="1:4">
      <c r="A349" s="462">
        <v>424</v>
      </c>
      <c r="B349" s="276" t="s">
        <v>386</v>
      </c>
      <c r="C349" s="462" t="s">
        <v>27</v>
      </c>
      <c r="D349" s="463">
        <v>0</v>
      </c>
    </row>
    <row r="350" spans="1:4">
      <c r="A350" s="462">
        <v>425</v>
      </c>
      <c r="B350" s="276" t="s">
        <v>387</v>
      </c>
      <c r="C350" s="462" t="s">
        <v>27</v>
      </c>
      <c r="D350" s="463">
        <v>0</v>
      </c>
    </row>
    <row r="351" spans="1:4">
      <c r="A351" s="462">
        <v>426</v>
      </c>
      <c r="B351" s="276" t="s">
        <v>388</v>
      </c>
      <c r="C351" s="462" t="s">
        <v>27</v>
      </c>
      <c r="D351" s="463">
        <v>0</v>
      </c>
    </row>
    <row r="352" spans="1:4">
      <c r="A352" s="462">
        <v>427</v>
      </c>
      <c r="B352" s="276" t="s">
        <v>389</v>
      </c>
      <c r="C352" s="462" t="s">
        <v>27</v>
      </c>
      <c r="D352" s="463">
        <v>0</v>
      </c>
    </row>
    <row r="353" spans="1:4">
      <c r="A353" s="462">
        <v>428</v>
      </c>
      <c r="B353" s="276" t="s">
        <v>390</v>
      </c>
      <c r="C353" s="462" t="s">
        <v>27</v>
      </c>
      <c r="D353" s="463">
        <v>0</v>
      </c>
    </row>
    <row r="354" spans="1:4">
      <c r="A354" s="462">
        <v>429</v>
      </c>
      <c r="B354" s="276" t="s">
        <v>391</v>
      </c>
      <c r="C354" s="462" t="s">
        <v>27</v>
      </c>
      <c r="D354" s="463">
        <v>0</v>
      </c>
    </row>
    <row r="355" spans="1:4">
      <c r="A355" s="462">
        <v>430</v>
      </c>
      <c r="B355" s="276" t="s">
        <v>392</v>
      </c>
      <c r="C355" s="462" t="s">
        <v>32</v>
      </c>
      <c r="D355" s="463">
        <v>2760</v>
      </c>
    </row>
    <row r="356" spans="1:4">
      <c r="A356" s="462">
        <v>432</v>
      </c>
      <c r="B356" s="276" t="s">
        <v>393</v>
      </c>
      <c r="C356" s="462" t="s">
        <v>27</v>
      </c>
      <c r="D356" s="463">
        <v>0</v>
      </c>
    </row>
    <row r="357" spans="1:4">
      <c r="A357" s="462">
        <v>433</v>
      </c>
      <c r="B357" s="276" t="s">
        <v>394</v>
      </c>
      <c r="C357" s="462" t="s">
        <v>27</v>
      </c>
      <c r="D357" s="463">
        <v>0</v>
      </c>
    </row>
    <row r="358" spans="1:4">
      <c r="A358" s="462">
        <v>434</v>
      </c>
      <c r="B358" s="276" t="s">
        <v>395</v>
      </c>
      <c r="C358" s="462" t="s">
        <v>27</v>
      </c>
      <c r="D358" s="463">
        <v>0</v>
      </c>
    </row>
    <row r="359" spans="1:4">
      <c r="A359" s="462">
        <v>435</v>
      </c>
      <c r="B359" s="276" t="s">
        <v>396</v>
      </c>
      <c r="C359" s="462" t="s">
        <v>27</v>
      </c>
      <c r="D359" s="463">
        <v>0</v>
      </c>
    </row>
    <row r="360" spans="1:4">
      <c r="A360" s="462">
        <v>436</v>
      </c>
      <c r="B360" s="276" t="s">
        <v>397</v>
      </c>
      <c r="C360" s="462" t="s">
        <v>27</v>
      </c>
      <c r="D360" s="463">
        <v>0</v>
      </c>
    </row>
    <row r="361" spans="1:4">
      <c r="A361" s="462">
        <v>437</v>
      </c>
      <c r="B361" s="276" t="s">
        <v>398</v>
      </c>
      <c r="C361" s="462" t="s">
        <v>44</v>
      </c>
      <c r="D361" s="463">
        <v>0</v>
      </c>
    </row>
    <row r="362" spans="1:4">
      <c r="A362" s="462">
        <v>438</v>
      </c>
      <c r="B362" s="276" t="s">
        <v>399</v>
      </c>
      <c r="C362" s="462" t="s">
        <v>30</v>
      </c>
      <c r="D362" s="463">
        <v>67407</v>
      </c>
    </row>
    <row r="363" spans="1:4">
      <c r="A363" s="462">
        <v>439</v>
      </c>
      <c r="B363" s="276" t="s">
        <v>400</v>
      </c>
      <c r="C363" s="462" t="s">
        <v>27</v>
      </c>
      <c r="D363" s="463">
        <v>0</v>
      </c>
    </row>
    <row r="364" spans="1:4">
      <c r="A364" s="462">
        <v>440</v>
      </c>
      <c r="B364" s="276" t="s">
        <v>401</v>
      </c>
      <c r="C364" s="462" t="s">
        <v>27</v>
      </c>
      <c r="D364" s="463">
        <v>0</v>
      </c>
    </row>
    <row r="365" spans="1:4">
      <c r="A365" s="462">
        <v>441</v>
      </c>
      <c r="B365" s="276" t="s">
        <v>402</v>
      </c>
      <c r="C365" s="462" t="s">
        <v>27</v>
      </c>
      <c r="D365" s="463">
        <v>0</v>
      </c>
    </row>
    <row r="366" spans="1:4">
      <c r="A366" s="462">
        <v>442</v>
      </c>
      <c r="B366" s="276" t="s">
        <v>403</v>
      </c>
      <c r="C366" s="462" t="s">
        <v>27</v>
      </c>
      <c r="D366" s="463">
        <v>0</v>
      </c>
    </row>
    <row r="367" spans="1:4">
      <c r="A367" s="462">
        <v>446</v>
      </c>
      <c r="B367" s="276" t="s">
        <v>404</v>
      </c>
      <c r="C367" s="462" t="s">
        <v>27</v>
      </c>
      <c r="D367" s="463">
        <v>0</v>
      </c>
    </row>
    <row r="368" spans="1:4">
      <c r="A368" s="462">
        <v>447</v>
      </c>
      <c r="B368" s="276" t="s">
        <v>405</v>
      </c>
      <c r="C368" s="462" t="s">
        <v>27</v>
      </c>
      <c r="D368" s="463">
        <v>0</v>
      </c>
    </row>
    <row r="369" spans="1:4">
      <c r="A369" s="462">
        <v>448</v>
      </c>
      <c r="B369" s="276" t="s">
        <v>406</v>
      </c>
      <c r="C369" s="462" t="s">
        <v>27</v>
      </c>
      <c r="D369" s="463">
        <v>0</v>
      </c>
    </row>
    <row r="370" spans="1:4">
      <c r="A370" s="462">
        <v>449</v>
      </c>
      <c r="B370" s="276" t="s">
        <v>407</v>
      </c>
      <c r="C370" s="462" t="s">
        <v>27</v>
      </c>
      <c r="D370" s="463">
        <v>0</v>
      </c>
    </row>
    <row r="371" spans="1:4">
      <c r="A371" s="462">
        <v>450</v>
      </c>
      <c r="B371" s="276" t="s">
        <v>408</v>
      </c>
      <c r="C371" s="462" t="s">
        <v>27</v>
      </c>
      <c r="D371" s="463">
        <v>0</v>
      </c>
    </row>
    <row r="372" spans="1:4">
      <c r="A372" s="462">
        <v>451</v>
      </c>
      <c r="B372" s="276" t="s">
        <v>409</v>
      </c>
      <c r="C372" s="462" t="s">
        <v>27</v>
      </c>
      <c r="D372" s="463">
        <v>6898</v>
      </c>
    </row>
    <row r="373" spans="1:4">
      <c r="A373" s="462">
        <v>452</v>
      </c>
      <c r="B373" s="276" t="s">
        <v>410</v>
      </c>
      <c r="C373" s="462" t="s">
        <v>44</v>
      </c>
      <c r="D373" s="463">
        <v>0</v>
      </c>
    </row>
    <row r="374" spans="1:4">
      <c r="A374" s="462">
        <v>453</v>
      </c>
      <c r="B374" s="276" t="s">
        <v>411</v>
      </c>
      <c r="C374" s="462" t="s">
        <v>27</v>
      </c>
      <c r="D374" s="463">
        <v>0</v>
      </c>
    </row>
    <row r="375" spans="1:4">
      <c r="A375" s="462">
        <v>454</v>
      </c>
      <c r="B375" s="276" t="s">
        <v>412</v>
      </c>
      <c r="C375" s="462" t="s">
        <v>253</v>
      </c>
      <c r="D375" s="463">
        <v>0</v>
      </c>
    </row>
    <row r="376" spans="1:4">
      <c r="A376" s="462">
        <v>455</v>
      </c>
      <c r="B376" s="276" t="s">
        <v>413</v>
      </c>
      <c r="C376" s="462" t="s">
        <v>30</v>
      </c>
      <c r="D376" s="463">
        <v>0</v>
      </c>
    </row>
    <row r="377" spans="1:4">
      <c r="A377" s="462">
        <v>456</v>
      </c>
      <c r="B377" s="276" t="s">
        <v>414</v>
      </c>
      <c r="C377" s="462" t="s">
        <v>27</v>
      </c>
      <c r="D377" s="463">
        <v>42423.64</v>
      </c>
    </row>
    <row r="378" spans="1:4">
      <c r="A378" s="462">
        <v>457</v>
      </c>
      <c r="B378" s="276" t="s">
        <v>415</v>
      </c>
      <c r="C378" s="462" t="s">
        <v>27</v>
      </c>
      <c r="D378" s="463">
        <v>78097</v>
      </c>
    </row>
    <row r="379" spans="1:4">
      <c r="A379" s="462">
        <v>458</v>
      </c>
      <c r="B379" s="276" t="s">
        <v>416</v>
      </c>
      <c r="C379" s="462" t="s">
        <v>27</v>
      </c>
      <c r="D379" s="463">
        <v>570.4</v>
      </c>
    </row>
    <row r="380" spans="1:4">
      <c r="A380" s="462">
        <v>459</v>
      </c>
      <c r="B380" s="276" t="s">
        <v>417</v>
      </c>
      <c r="C380" s="462" t="s">
        <v>27</v>
      </c>
      <c r="D380" s="463">
        <v>903.05</v>
      </c>
    </row>
    <row r="381" spans="1:4">
      <c r="A381" s="462">
        <v>460</v>
      </c>
      <c r="B381" s="276" t="s">
        <v>245</v>
      </c>
      <c r="C381" s="462" t="s">
        <v>211</v>
      </c>
      <c r="D381" s="463">
        <v>0</v>
      </c>
    </row>
    <row r="382" spans="1:4">
      <c r="A382" s="462">
        <v>462</v>
      </c>
      <c r="B382" s="276" t="s">
        <v>418</v>
      </c>
      <c r="C382" s="462" t="s">
        <v>211</v>
      </c>
      <c r="D382" s="463">
        <v>0</v>
      </c>
    </row>
    <row r="383" spans="1:4">
      <c r="A383" s="462">
        <v>463</v>
      </c>
      <c r="B383" s="276" t="s">
        <v>419</v>
      </c>
      <c r="C383" s="462" t="s">
        <v>27</v>
      </c>
      <c r="D383" s="463">
        <v>0</v>
      </c>
    </row>
    <row r="384" spans="1:4">
      <c r="A384" s="462">
        <v>465</v>
      </c>
      <c r="B384" s="276" t="s">
        <v>420</v>
      </c>
      <c r="C384" s="462" t="s">
        <v>27</v>
      </c>
      <c r="D384" s="463">
        <v>93087</v>
      </c>
    </row>
    <row r="385" spans="1:4">
      <c r="A385" s="462">
        <v>466</v>
      </c>
      <c r="B385" s="276" t="s">
        <v>421</v>
      </c>
      <c r="C385" s="462" t="s">
        <v>27</v>
      </c>
      <c r="D385" s="463">
        <v>46145</v>
      </c>
    </row>
    <row r="386" spans="1:4">
      <c r="A386" s="462">
        <v>468</v>
      </c>
      <c r="B386" s="276" t="s">
        <v>422</v>
      </c>
      <c r="C386" s="462" t="s">
        <v>27</v>
      </c>
      <c r="D386" s="463">
        <v>0</v>
      </c>
    </row>
    <row r="387" spans="1:4">
      <c r="A387" s="462">
        <v>469</v>
      </c>
      <c r="B387" s="276" t="s">
        <v>423</v>
      </c>
      <c r="C387" s="462" t="s">
        <v>27</v>
      </c>
      <c r="D387" s="463">
        <v>0</v>
      </c>
    </row>
    <row r="388" spans="1:4">
      <c r="A388" s="462">
        <v>472</v>
      </c>
      <c r="B388" s="276" t="s">
        <v>424</v>
      </c>
      <c r="C388" s="462" t="s">
        <v>27</v>
      </c>
      <c r="D388" s="463">
        <v>12111</v>
      </c>
    </row>
    <row r="389" spans="1:4">
      <c r="A389" s="462">
        <v>473</v>
      </c>
      <c r="B389" s="276" t="s">
        <v>425</v>
      </c>
      <c r="C389" s="462" t="s">
        <v>27</v>
      </c>
      <c r="D389" s="463">
        <v>2322</v>
      </c>
    </row>
    <row r="390" spans="1:4">
      <c r="A390" s="462">
        <v>474</v>
      </c>
      <c r="B390" s="276" t="s">
        <v>426</v>
      </c>
      <c r="C390" s="462" t="s">
        <v>27</v>
      </c>
      <c r="D390" s="463">
        <v>2708</v>
      </c>
    </row>
    <row r="391" spans="1:4">
      <c r="A391" s="462">
        <v>475</v>
      </c>
      <c r="B391" s="276" t="s">
        <v>427</v>
      </c>
      <c r="C391" s="462" t="s">
        <v>27</v>
      </c>
      <c r="D391" s="463">
        <v>0</v>
      </c>
    </row>
    <row r="392" spans="1:4">
      <c r="A392" s="462">
        <v>476</v>
      </c>
      <c r="B392" s="276" t="s">
        <v>428</v>
      </c>
      <c r="C392" s="462" t="s">
        <v>27</v>
      </c>
      <c r="D392" s="463">
        <v>4512</v>
      </c>
    </row>
    <row r="393" spans="1:4">
      <c r="A393" s="462">
        <v>477</v>
      </c>
      <c r="B393" s="276" t="s">
        <v>429</v>
      </c>
      <c r="C393" s="462" t="s">
        <v>27</v>
      </c>
      <c r="D393" s="463">
        <v>0</v>
      </c>
    </row>
    <row r="394" spans="1:4">
      <c r="A394" s="462">
        <v>478</v>
      </c>
      <c r="B394" s="276" t="s">
        <v>430</v>
      </c>
      <c r="C394" s="462" t="s">
        <v>27</v>
      </c>
      <c r="D394" s="463">
        <v>10824.99</v>
      </c>
    </row>
    <row r="395" spans="1:4">
      <c r="A395" s="462">
        <v>479</v>
      </c>
      <c r="B395" s="276" t="s">
        <v>431</v>
      </c>
      <c r="C395" s="462" t="s">
        <v>27</v>
      </c>
      <c r="D395" s="463">
        <v>0</v>
      </c>
    </row>
    <row r="396" spans="1:4">
      <c r="A396" s="462">
        <v>480</v>
      </c>
      <c r="B396" s="276" t="s">
        <v>432</v>
      </c>
      <c r="C396" s="462" t="s">
        <v>27</v>
      </c>
      <c r="D396" s="463">
        <v>0</v>
      </c>
    </row>
    <row r="397" spans="1:4">
      <c r="A397" s="462">
        <v>481</v>
      </c>
      <c r="B397" s="276" t="s">
        <v>433</v>
      </c>
      <c r="C397" s="462" t="s">
        <v>27</v>
      </c>
      <c r="D397" s="463">
        <v>0</v>
      </c>
    </row>
    <row r="398" spans="1:4">
      <c r="A398" s="462">
        <v>482</v>
      </c>
      <c r="B398" s="276" t="s">
        <v>434</v>
      </c>
      <c r="C398" s="462" t="s">
        <v>27</v>
      </c>
      <c r="D398" s="463">
        <v>104353</v>
      </c>
    </row>
    <row r="399" spans="1:4">
      <c r="A399" s="462">
        <v>483</v>
      </c>
      <c r="B399" s="276" t="s">
        <v>435</v>
      </c>
      <c r="C399" s="462" t="s">
        <v>27</v>
      </c>
      <c r="D399" s="463">
        <v>589</v>
      </c>
    </row>
    <row r="400" spans="1:4">
      <c r="A400" s="462">
        <v>484</v>
      </c>
      <c r="B400" s="276" t="s">
        <v>436</v>
      </c>
      <c r="C400" s="462" t="s">
        <v>27</v>
      </c>
      <c r="D400" s="463">
        <v>0</v>
      </c>
    </row>
    <row r="401" spans="1:4">
      <c r="A401" s="462">
        <v>485</v>
      </c>
      <c r="B401" s="276" t="s">
        <v>437</v>
      </c>
      <c r="C401" s="462" t="s">
        <v>27</v>
      </c>
      <c r="D401" s="463">
        <v>0</v>
      </c>
    </row>
    <row r="402" spans="1:4">
      <c r="A402" s="462">
        <v>486</v>
      </c>
      <c r="B402" s="276" t="s">
        <v>438</v>
      </c>
      <c r="C402" s="462" t="s">
        <v>27</v>
      </c>
      <c r="D402" s="463">
        <v>0</v>
      </c>
    </row>
    <row r="403" spans="1:4">
      <c r="A403" s="462">
        <v>487</v>
      </c>
      <c r="B403" s="276" t="s">
        <v>439</v>
      </c>
      <c r="C403" s="462" t="s">
        <v>27</v>
      </c>
      <c r="D403" s="463">
        <v>56872</v>
      </c>
    </row>
    <row r="404" spans="1:4">
      <c r="A404" s="462">
        <v>488</v>
      </c>
      <c r="B404" s="276" t="s">
        <v>440</v>
      </c>
      <c r="C404" s="462" t="s">
        <v>27</v>
      </c>
      <c r="D404" s="463">
        <v>0</v>
      </c>
    </row>
    <row r="405" spans="1:4">
      <c r="A405" s="462">
        <v>489</v>
      </c>
      <c r="B405" s="276" t="s">
        <v>441</v>
      </c>
      <c r="C405" s="462" t="s">
        <v>30</v>
      </c>
      <c r="D405" s="463">
        <v>19837</v>
      </c>
    </row>
    <row r="406" spans="1:4">
      <c r="A406" s="462">
        <v>490</v>
      </c>
      <c r="B406" s="276" t="s">
        <v>442</v>
      </c>
      <c r="C406" s="462" t="s">
        <v>27</v>
      </c>
      <c r="D406" s="463">
        <v>0</v>
      </c>
    </row>
    <row r="407" spans="1:4">
      <c r="A407" s="462">
        <v>491</v>
      </c>
      <c r="B407" s="276" t="s">
        <v>443</v>
      </c>
      <c r="C407" s="462" t="s">
        <v>27</v>
      </c>
      <c r="D407" s="463">
        <v>0</v>
      </c>
    </row>
    <row r="408" spans="1:4">
      <c r="A408" s="462">
        <v>492</v>
      </c>
      <c r="B408" s="276" t="s">
        <v>444</v>
      </c>
      <c r="C408" s="462" t="s">
        <v>27</v>
      </c>
      <c r="D408" s="463">
        <v>0</v>
      </c>
    </row>
    <row r="409" spans="1:4">
      <c r="A409" s="462">
        <v>493</v>
      </c>
      <c r="B409" s="276" t="s">
        <v>445</v>
      </c>
      <c r="C409" s="462" t="s">
        <v>27</v>
      </c>
      <c r="D409" s="463">
        <v>0</v>
      </c>
    </row>
    <row r="410" spans="1:4">
      <c r="A410" s="462">
        <v>494</v>
      </c>
      <c r="B410" s="276" t="s">
        <v>446</v>
      </c>
      <c r="C410" s="462" t="s">
        <v>27</v>
      </c>
      <c r="D410" s="463">
        <v>7387</v>
      </c>
    </row>
    <row r="411" spans="1:4">
      <c r="A411" s="462">
        <v>495</v>
      </c>
      <c r="B411" s="276" t="s">
        <v>447</v>
      </c>
      <c r="C411" s="462" t="s">
        <v>27</v>
      </c>
      <c r="D411" s="463">
        <v>0</v>
      </c>
    </row>
    <row r="412" spans="1:4">
      <c r="A412" s="462">
        <v>496</v>
      </c>
      <c r="B412" s="276" t="s">
        <v>448</v>
      </c>
      <c r="C412" s="462" t="s">
        <v>27</v>
      </c>
      <c r="D412" s="463">
        <v>0</v>
      </c>
    </row>
    <row r="413" spans="1:4">
      <c r="A413" s="462">
        <v>497</v>
      </c>
      <c r="B413" s="276" t="s">
        <v>449</v>
      </c>
      <c r="C413" s="462" t="s">
        <v>30</v>
      </c>
      <c r="D413" s="463">
        <v>0</v>
      </c>
    </row>
    <row r="414" spans="1:4">
      <c r="A414" s="462">
        <v>498</v>
      </c>
      <c r="B414" s="276" t="s">
        <v>450</v>
      </c>
      <c r="C414" s="462" t="s">
        <v>27</v>
      </c>
      <c r="D414" s="463">
        <v>439900</v>
      </c>
    </row>
    <row r="415" spans="1:4">
      <c r="A415" s="462">
        <v>499</v>
      </c>
      <c r="B415" s="276" t="s">
        <v>451</v>
      </c>
      <c r="C415" s="462" t="s">
        <v>27</v>
      </c>
      <c r="D415" s="463">
        <v>0</v>
      </c>
    </row>
    <row r="416" spans="1:4">
      <c r="A416" s="462">
        <v>500</v>
      </c>
      <c r="B416" s="276" t="s">
        <v>452</v>
      </c>
      <c r="C416" s="462" t="s">
        <v>27</v>
      </c>
      <c r="D416" s="463">
        <v>0</v>
      </c>
    </row>
    <row r="417" spans="1:4">
      <c r="A417" s="462">
        <v>501</v>
      </c>
      <c r="B417" s="276" t="s">
        <v>453</v>
      </c>
      <c r="C417" s="462" t="s">
        <v>27</v>
      </c>
      <c r="D417" s="463">
        <v>39238</v>
      </c>
    </row>
    <row r="418" spans="1:4">
      <c r="A418" s="462">
        <v>502</v>
      </c>
      <c r="B418" s="276" t="s">
        <v>454</v>
      </c>
      <c r="C418" s="462" t="s">
        <v>27</v>
      </c>
      <c r="D418" s="463">
        <v>50592.01</v>
      </c>
    </row>
    <row r="419" spans="1:4">
      <c r="A419" s="462">
        <v>503</v>
      </c>
      <c r="B419" s="276" t="s">
        <v>455</v>
      </c>
      <c r="C419" s="462" t="s">
        <v>30</v>
      </c>
      <c r="D419" s="463">
        <v>1235</v>
      </c>
    </row>
    <row r="420" spans="1:4">
      <c r="A420" s="462">
        <v>504</v>
      </c>
      <c r="B420" s="276" t="s">
        <v>456</v>
      </c>
      <c r="C420" s="462" t="s">
        <v>27</v>
      </c>
      <c r="D420" s="463">
        <v>6282</v>
      </c>
    </row>
    <row r="421" spans="1:4">
      <c r="A421" s="462">
        <v>505</v>
      </c>
      <c r="B421" s="276" t="s">
        <v>457</v>
      </c>
      <c r="C421" s="462" t="s">
        <v>27</v>
      </c>
      <c r="D421" s="463">
        <v>0</v>
      </c>
    </row>
    <row r="422" spans="1:4">
      <c r="A422" s="462">
        <v>507</v>
      </c>
      <c r="B422" s="276" t="s">
        <v>458</v>
      </c>
      <c r="C422" s="462" t="s">
        <v>30</v>
      </c>
      <c r="D422" s="463">
        <v>0</v>
      </c>
    </row>
    <row r="423" spans="1:4">
      <c r="A423" s="462">
        <v>508</v>
      </c>
      <c r="B423" s="276" t="s">
        <v>459</v>
      </c>
      <c r="C423" s="462" t="s">
        <v>30</v>
      </c>
      <c r="D423" s="463">
        <v>0</v>
      </c>
    </row>
    <row r="424" spans="1:4">
      <c r="A424" s="462">
        <v>509</v>
      </c>
      <c r="B424" s="276" t="s">
        <v>460</v>
      </c>
      <c r="C424" s="462" t="s">
        <v>27</v>
      </c>
      <c r="D424" s="463">
        <v>0</v>
      </c>
    </row>
    <row r="425" spans="1:4">
      <c r="A425" s="462">
        <v>510</v>
      </c>
      <c r="B425" s="276" t="s">
        <v>461</v>
      </c>
      <c r="C425" s="462" t="s">
        <v>27</v>
      </c>
      <c r="D425" s="463">
        <v>0</v>
      </c>
    </row>
    <row r="426" spans="1:4">
      <c r="A426" s="462">
        <v>511</v>
      </c>
      <c r="B426" s="276" t="s">
        <v>462</v>
      </c>
      <c r="C426" s="462" t="s">
        <v>27</v>
      </c>
      <c r="D426" s="463">
        <v>29720</v>
      </c>
    </row>
    <row r="427" spans="1:4">
      <c r="A427" s="462">
        <v>512</v>
      </c>
      <c r="B427" s="276" t="s">
        <v>463</v>
      </c>
      <c r="C427" s="462" t="s">
        <v>27</v>
      </c>
      <c r="D427" s="463">
        <v>0</v>
      </c>
    </row>
    <row r="428" spans="1:4">
      <c r="A428" s="462">
        <v>513</v>
      </c>
      <c r="B428" s="276" t="s">
        <v>464</v>
      </c>
      <c r="C428" s="462" t="s">
        <v>27</v>
      </c>
      <c r="D428" s="463">
        <v>13149</v>
      </c>
    </row>
    <row r="429" spans="1:4">
      <c r="A429" s="462">
        <v>514</v>
      </c>
      <c r="B429" s="276" t="s">
        <v>465</v>
      </c>
      <c r="C429" s="462" t="s">
        <v>27</v>
      </c>
      <c r="D429" s="463">
        <v>0</v>
      </c>
    </row>
    <row r="430" spans="1:4">
      <c r="A430" s="462">
        <v>515</v>
      </c>
      <c r="B430" s="276" t="s">
        <v>466</v>
      </c>
      <c r="C430" s="462" t="s">
        <v>30</v>
      </c>
      <c r="D430" s="463">
        <v>0</v>
      </c>
    </row>
    <row r="431" spans="1:4">
      <c r="A431" s="462">
        <v>516</v>
      </c>
      <c r="B431" s="276" t="s">
        <v>467</v>
      </c>
      <c r="C431" s="462" t="s">
        <v>27</v>
      </c>
      <c r="D431" s="463">
        <v>6720</v>
      </c>
    </row>
    <row r="432" spans="1:4">
      <c r="A432" s="462">
        <v>517</v>
      </c>
      <c r="B432" s="276" t="s">
        <v>468</v>
      </c>
      <c r="C432" s="462" t="s">
        <v>27</v>
      </c>
      <c r="D432" s="463">
        <v>1719.37</v>
      </c>
    </row>
    <row r="433" spans="1:4">
      <c r="A433" s="462">
        <v>518</v>
      </c>
      <c r="B433" s="276" t="s">
        <v>469</v>
      </c>
      <c r="C433" s="462" t="s">
        <v>27</v>
      </c>
      <c r="D433" s="463">
        <v>0</v>
      </c>
    </row>
    <row r="434" spans="1:4">
      <c r="A434" s="462">
        <v>519</v>
      </c>
      <c r="B434" s="276" t="s">
        <v>470</v>
      </c>
      <c r="C434" s="462" t="s">
        <v>27</v>
      </c>
      <c r="D434" s="463">
        <v>0</v>
      </c>
    </row>
    <row r="435" spans="1:4">
      <c r="A435" s="462">
        <v>520</v>
      </c>
      <c r="B435" s="276" t="s">
        <v>471</v>
      </c>
      <c r="C435" s="462" t="s">
        <v>30</v>
      </c>
      <c r="D435" s="463">
        <v>0</v>
      </c>
    </row>
    <row r="436" spans="1:4">
      <c r="A436" s="462">
        <v>521</v>
      </c>
      <c r="B436" s="276" t="s">
        <v>472</v>
      </c>
      <c r="C436" s="462" t="s">
        <v>30</v>
      </c>
      <c r="D436" s="463">
        <v>0</v>
      </c>
    </row>
    <row r="437" spans="1:4">
      <c r="A437" s="462">
        <v>522</v>
      </c>
      <c r="B437" s="276" t="s">
        <v>473</v>
      </c>
      <c r="C437" s="462" t="s">
        <v>27</v>
      </c>
      <c r="D437" s="463">
        <v>29345</v>
      </c>
    </row>
    <row r="438" spans="1:4">
      <c r="A438" s="462">
        <v>523</v>
      </c>
      <c r="B438" s="276" t="s">
        <v>474</v>
      </c>
      <c r="C438" s="462" t="s">
        <v>27</v>
      </c>
      <c r="D438" s="463">
        <v>0</v>
      </c>
    </row>
    <row r="439" spans="1:4">
      <c r="A439" s="462">
        <v>524</v>
      </c>
      <c r="B439" s="276" t="s">
        <v>475</v>
      </c>
      <c r="C439" s="462" t="s">
        <v>476</v>
      </c>
      <c r="D439" s="463">
        <v>5176</v>
      </c>
    </row>
    <row r="440" spans="1:4">
      <c r="A440" s="462">
        <v>525</v>
      </c>
      <c r="B440" s="276" t="s">
        <v>477</v>
      </c>
      <c r="C440" s="462" t="s">
        <v>476</v>
      </c>
      <c r="D440" s="463">
        <v>4855</v>
      </c>
    </row>
    <row r="441" spans="1:4">
      <c r="A441" s="462">
        <v>526</v>
      </c>
      <c r="B441" s="276" t="s">
        <v>478</v>
      </c>
      <c r="C441" s="462" t="s">
        <v>27</v>
      </c>
      <c r="D441" s="463">
        <v>0</v>
      </c>
    </row>
    <row r="442" spans="1:4">
      <c r="A442" s="462">
        <v>527</v>
      </c>
      <c r="B442" s="276" t="s">
        <v>479</v>
      </c>
      <c r="C442" s="462" t="s">
        <v>476</v>
      </c>
      <c r="D442" s="463">
        <v>6745</v>
      </c>
    </row>
    <row r="443" spans="1:4">
      <c r="A443" s="462">
        <v>528</v>
      </c>
      <c r="B443" s="276" t="s">
        <v>480</v>
      </c>
      <c r="C443" s="462" t="s">
        <v>476</v>
      </c>
      <c r="D443" s="463">
        <v>3883.01</v>
      </c>
    </row>
    <row r="444" spans="1:4">
      <c r="A444" s="462">
        <v>530</v>
      </c>
      <c r="B444" s="276" t="s">
        <v>481</v>
      </c>
      <c r="C444" s="462" t="s">
        <v>27</v>
      </c>
      <c r="D444" s="463">
        <v>31341.01</v>
      </c>
    </row>
    <row r="445" spans="1:4">
      <c r="A445" s="462">
        <v>532</v>
      </c>
      <c r="B445" s="276" t="s">
        <v>482</v>
      </c>
      <c r="C445" s="462" t="s">
        <v>27</v>
      </c>
      <c r="D445" s="463">
        <v>1412</v>
      </c>
    </row>
    <row r="446" spans="1:4">
      <c r="A446" s="462">
        <v>533</v>
      </c>
      <c r="B446" s="276" t="s">
        <v>483</v>
      </c>
      <c r="C446" s="462" t="s">
        <v>27</v>
      </c>
      <c r="D446" s="463">
        <v>0</v>
      </c>
    </row>
    <row r="447" spans="1:4">
      <c r="A447" s="462">
        <v>534</v>
      </c>
      <c r="B447" s="276" t="s">
        <v>484</v>
      </c>
      <c r="C447" s="462" t="s">
        <v>27</v>
      </c>
      <c r="D447" s="463">
        <v>98</v>
      </c>
    </row>
    <row r="448" spans="1:4">
      <c r="A448" s="462">
        <v>535</v>
      </c>
      <c r="B448" s="276" t="s">
        <v>485</v>
      </c>
      <c r="C448" s="462" t="s">
        <v>27</v>
      </c>
      <c r="D448" s="463">
        <v>64</v>
      </c>
    </row>
    <row r="449" spans="1:4">
      <c r="A449" s="462">
        <v>536</v>
      </c>
      <c r="B449" s="276" t="s">
        <v>486</v>
      </c>
      <c r="C449" s="462" t="s">
        <v>27</v>
      </c>
      <c r="D449" s="463">
        <v>0</v>
      </c>
    </row>
    <row r="450" spans="1:4">
      <c r="A450" s="462">
        <v>537</v>
      </c>
      <c r="B450" s="276" t="s">
        <v>487</v>
      </c>
      <c r="C450" s="462" t="s">
        <v>30</v>
      </c>
      <c r="D450" s="463">
        <v>0</v>
      </c>
    </row>
    <row r="451" spans="1:4">
      <c r="A451" s="462">
        <v>538</v>
      </c>
      <c r="B451" s="276" t="s">
        <v>488</v>
      </c>
      <c r="C451" s="462" t="s">
        <v>27</v>
      </c>
      <c r="D451" s="463">
        <v>0</v>
      </c>
    </row>
    <row r="452" spans="1:4">
      <c r="A452" s="462">
        <v>539</v>
      </c>
      <c r="B452" s="276" t="s">
        <v>489</v>
      </c>
      <c r="C452" s="462" t="s">
        <v>27</v>
      </c>
      <c r="D452" s="463">
        <v>0</v>
      </c>
    </row>
    <row r="453" spans="1:4">
      <c r="A453" s="462">
        <v>540</v>
      </c>
      <c r="B453" s="276" t="s">
        <v>490</v>
      </c>
      <c r="C453" s="462" t="s">
        <v>27</v>
      </c>
      <c r="D453" s="463">
        <v>0</v>
      </c>
    </row>
    <row r="454" spans="1:4">
      <c r="A454" s="462">
        <v>541</v>
      </c>
      <c r="B454" s="276" t="s">
        <v>491</v>
      </c>
      <c r="C454" s="462" t="s">
        <v>27</v>
      </c>
      <c r="D454" s="463">
        <v>0</v>
      </c>
    </row>
    <row r="455" spans="1:4">
      <c r="A455" s="462">
        <v>542</v>
      </c>
      <c r="B455" s="276" t="s">
        <v>492</v>
      </c>
      <c r="C455" s="462" t="s">
        <v>27</v>
      </c>
      <c r="D455" s="463">
        <v>0</v>
      </c>
    </row>
    <row r="456" spans="1:4">
      <c r="A456" s="462">
        <v>543</v>
      </c>
      <c r="B456" s="276" t="s">
        <v>493</v>
      </c>
      <c r="C456" s="462" t="s">
        <v>27</v>
      </c>
      <c r="D456" s="463">
        <v>0</v>
      </c>
    </row>
    <row r="457" spans="1:4">
      <c r="A457" s="462">
        <v>544</v>
      </c>
      <c r="B457" s="276" t="s">
        <v>494</v>
      </c>
      <c r="C457" s="462" t="s">
        <v>27</v>
      </c>
      <c r="D457" s="463">
        <v>0</v>
      </c>
    </row>
    <row r="458" spans="1:4">
      <c r="A458" s="462">
        <v>545</v>
      </c>
      <c r="B458" s="276" t="s">
        <v>495</v>
      </c>
      <c r="C458" s="462" t="s">
        <v>27</v>
      </c>
      <c r="D458" s="463">
        <v>0</v>
      </c>
    </row>
    <row r="459" spans="1:4">
      <c r="A459" s="462">
        <v>546</v>
      </c>
      <c r="B459" s="276" t="s">
        <v>496</v>
      </c>
      <c r="C459" s="462" t="s">
        <v>27</v>
      </c>
      <c r="D459" s="463">
        <v>0</v>
      </c>
    </row>
    <row r="460" spans="1:4">
      <c r="A460" s="462">
        <v>548</v>
      </c>
      <c r="B460" s="276" t="s">
        <v>497</v>
      </c>
      <c r="C460" s="462" t="s">
        <v>27</v>
      </c>
      <c r="D460" s="463">
        <v>0</v>
      </c>
    </row>
    <row r="461" spans="1:4">
      <c r="A461" s="462">
        <v>549</v>
      </c>
      <c r="B461" s="276" t="s">
        <v>498</v>
      </c>
      <c r="C461" s="462" t="s">
        <v>27</v>
      </c>
      <c r="D461" s="463">
        <v>0</v>
      </c>
    </row>
    <row r="462" spans="1:4">
      <c r="A462" s="462">
        <v>550</v>
      </c>
      <c r="B462" s="276" t="s">
        <v>499</v>
      </c>
      <c r="C462" s="462" t="s">
        <v>27</v>
      </c>
      <c r="D462" s="463">
        <v>0</v>
      </c>
    </row>
    <row r="463" spans="1:4">
      <c r="A463" s="462">
        <v>551</v>
      </c>
      <c r="B463" s="276" t="s">
        <v>500</v>
      </c>
      <c r="C463" s="462" t="s">
        <v>27</v>
      </c>
      <c r="D463" s="463">
        <v>16202.58</v>
      </c>
    </row>
    <row r="464" spans="1:4">
      <c r="A464" s="462">
        <v>552</v>
      </c>
      <c r="B464" s="276" t="s">
        <v>501</v>
      </c>
      <c r="C464" s="462" t="s">
        <v>27</v>
      </c>
      <c r="D464" s="463">
        <v>0</v>
      </c>
    </row>
    <row r="465" spans="1:4">
      <c r="A465" s="462">
        <v>553</v>
      </c>
      <c r="B465" s="276" t="s">
        <v>502</v>
      </c>
      <c r="C465" s="462" t="s">
        <v>27</v>
      </c>
      <c r="D465" s="463">
        <v>0</v>
      </c>
    </row>
    <row r="466" spans="1:4">
      <c r="A466" s="462">
        <v>554</v>
      </c>
      <c r="B466" s="276" t="s">
        <v>503</v>
      </c>
      <c r="C466" s="462" t="s">
        <v>27</v>
      </c>
      <c r="D466" s="463">
        <v>0</v>
      </c>
    </row>
    <row r="467" spans="1:4">
      <c r="A467" s="462">
        <v>556</v>
      </c>
      <c r="B467" s="276" t="s">
        <v>504</v>
      </c>
      <c r="C467" s="462" t="s">
        <v>27</v>
      </c>
      <c r="D467" s="463">
        <v>0</v>
      </c>
    </row>
    <row r="468" spans="1:4">
      <c r="A468" s="462">
        <v>557</v>
      </c>
      <c r="B468" s="276" t="s">
        <v>505</v>
      </c>
      <c r="C468" s="462" t="s">
        <v>27</v>
      </c>
      <c r="D468" s="463">
        <v>0</v>
      </c>
    </row>
    <row r="469" spans="1:4">
      <c r="A469" s="462">
        <v>558</v>
      </c>
      <c r="B469" s="276" t="s">
        <v>506</v>
      </c>
      <c r="C469" s="462" t="s">
        <v>27</v>
      </c>
      <c r="D469" s="463">
        <v>0</v>
      </c>
    </row>
    <row r="470" spans="1:4">
      <c r="A470" s="462">
        <v>559</v>
      </c>
      <c r="B470" s="276" t="s">
        <v>507</v>
      </c>
      <c r="C470" s="462" t="s">
        <v>27</v>
      </c>
      <c r="D470" s="463">
        <v>0</v>
      </c>
    </row>
    <row r="471" spans="1:4">
      <c r="A471" s="462">
        <v>560</v>
      </c>
      <c r="B471" s="276" t="s">
        <v>508</v>
      </c>
      <c r="C471" s="462" t="s">
        <v>27</v>
      </c>
      <c r="D471" s="463">
        <v>0</v>
      </c>
    </row>
    <row r="472" spans="1:4">
      <c r="A472" s="462">
        <v>561</v>
      </c>
      <c r="B472" s="276" t="s">
        <v>509</v>
      </c>
      <c r="C472" s="462" t="s">
        <v>27</v>
      </c>
      <c r="D472" s="463">
        <v>0</v>
      </c>
    </row>
    <row r="473" spans="1:4">
      <c r="A473" s="462">
        <v>563</v>
      </c>
      <c r="B473" s="276" t="s">
        <v>510</v>
      </c>
      <c r="C473" s="462" t="s">
        <v>27</v>
      </c>
      <c r="D473" s="463">
        <v>0</v>
      </c>
    </row>
    <row r="474" spans="1:4">
      <c r="A474" s="462">
        <v>564</v>
      </c>
      <c r="B474" s="276" t="s">
        <v>511</v>
      </c>
      <c r="C474" s="462" t="s">
        <v>27</v>
      </c>
      <c r="D474" s="463">
        <v>0</v>
      </c>
    </row>
    <row r="475" spans="1:4">
      <c r="A475" s="462">
        <v>565</v>
      </c>
      <c r="B475" s="276" t="s">
        <v>512</v>
      </c>
      <c r="C475" s="462" t="s">
        <v>27</v>
      </c>
      <c r="D475" s="463">
        <v>0</v>
      </c>
    </row>
    <row r="476" spans="1:4">
      <c r="A476" s="462">
        <v>566</v>
      </c>
      <c r="B476" s="276" t="s">
        <v>513</v>
      </c>
      <c r="C476" s="462" t="s">
        <v>27</v>
      </c>
      <c r="D476" s="463">
        <v>0</v>
      </c>
    </row>
    <row r="477" spans="1:4">
      <c r="A477" s="462">
        <v>567</v>
      </c>
      <c r="B477" s="276" t="s">
        <v>514</v>
      </c>
      <c r="C477" s="462" t="s">
        <v>27</v>
      </c>
      <c r="D477" s="463">
        <v>245302</v>
      </c>
    </row>
    <row r="478" spans="1:4">
      <c r="A478" s="462">
        <v>568</v>
      </c>
      <c r="B478" s="276" t="s">
        <v>515</v>
      </c>
      <c r="C478" s="462" t="s">
        <v>27</v>
      </c>
      <c r="D478" s="463">
        <v>0</v>
      </c>
    </row>
    <row r="479" spans="1:4">
      <c r="A479" s="462">
        <v>569</v>
      </c>
      <c r="B479" s="276" t="s">
        <v>516</v>
      </c>
      <c r="C479" s="462" t="s">
        <v>27</v>
      </c>
      <c r="D479" s="463">
        <v>0</v>
      </c>
    </row>
    <row r="480" spans="1:4">
      <c r="A480" s="462">
        <v>570</v>
      </c>
      <c r="B480" s="276" t="s">
        <v>517</v>
      </c>
      <c r="C480" s="462" t="s">
        <v>27</v>
      </c>
      <c r="D480" s="463">
        <v>485936</v>
      </c>
    </row>
    <row r="481" spans="1:4">
      <c r="A481" s="462">
        <v>571</v>
      </c>
      <c r="B481" s="276" t="s">
        <v>518</v>
      </c>
      <c r="C481" s="462" t="s">
        <v>27</v>
      </c>
      <c r="D481" s="463">
        <v>0</v>
      </c>
    </row>
    <row r="482" spans="1:4">
      <c r="A482" s="462">
        <v>572</v>
      </c>
      <c r="B482" s="276" t="s">
        <v>519</v>
      </c>
      <c r="C482" s="462" t="s">
        <v>27</v>
      </c>
      <c r="D482" s="463">
        <v>0</v>
      </c>
    </row>
    <row r="483" spans="1:4">
      <c r="A483" s="462" t="s">
        <v>520</v>
      </c>
      <c r="B483" s="276" t="s">
        <v>521</v>
      </c>
      <c r="C483" s="462" t="s">
        <v>32</v>
      </c>
      <c r="D483" s="463">
        <v>0</v>
      </c>
    </row>
    <row r="484" spans="1:4">
      <c r="A484" s="462" t="s">
        <v>520</v>
      </c>
      <c r="B484" s="276" t="s">
        <v>522</v>
      </c>
      <c r="C484" s="462" t="s">
        <v>27</v>
      </c>
      <c r="D484" s="463">
        <v>0</v>
      </c>
    </row>
    <row r="485" spans="1:4">
      <c r="A485" s="462">
        <v>578</v>
      </c>
      <c r="B485" s="276" t="s">
        <v>523</v>
      </c>
      <c r="C485" s="462" t="s">
        <v>30</v>
      </c>
      <c r="D485" s="463">
        <v>0</v>
      </c>
    </row>
    <row r="486" spans="1:4">
      <c r="A486" s="462">
        <v>580</v>
      </c>
      <c r="B486" s="276" t="s">
        <v>524</v>
      </c>
      <c r="C486" s="462" t="s">
        <v>44</v>
      </c>
      <c r="D486" s="463">
        <v>0</v>
      </c>
    </row>
    <row r="487" spans="1:4">
      <c r="A487" s="462">
        <v>581</v>
      </c>
      <c r="B487" s="276" t="s">
        <v>525</v>
      </c>
      <c r="C487" s="462" t="s">
        <v>32</v>
      </c>
      <c r="D487" s="463">
        <v>725</v>
      </c>
    </row>
    <row r="488" spans="1:4">
      <c r="A488" s="462">
        <v>582</v>
      </c>
      <c r="B488" s="276" t="s">
        <v>526</v>
      </c>
      <c r="C488" s="462" t="s">
        <v>27</v>
      </c>
      <c r="D488" s="463">
        <v>0</v>
      </c>
    </row>
    <row r="489" spans="1:4">
      <c r="A489" s="462">
        <v>583</v>
      </c>
      <c r="B489" s="276" t="s">
        <v>527</v>
      </c>
      <c r="C489" s="462" t="s">
        <v>27</v>
      </c>
      <c r="D489" s="463">
        <v>0</v>
      </c>
    </row>
    <row r="490" spans="1:4">
      <c r="A490" s="462">
        <v>584</v>
      </c>
      <c r="B490" s="276" t="s">
        <v>528</v>
      </c>
      <c r="C490" s="462" t="s">
        <v>27</v>
      </c>
      <c r="D490" s="463">
        <v>0</v>
      </c>
    </row>
    <row r="491" spans="1:4">
      <c r="A491" s="462">
        <v>585</v>
      </c>
      <c r="B491" s="276" t="s">
        <v>529</v>
      </c>
      <c r="C491" s="462" t="s">
        <v>27</v>
      </c>
      <c r="D491" s="463">
        <v>0</v>
      </c>
    </row>
    <row r="492" spans="1:4">
      <c r="A492" s="462">
        <v>586</v>
      </c>
      <c r="B492" s="276" t="s">
        <v>530</v>
      </c>
      <c r="C492" s="462" t="s">
        <v>27</v>
      </c>
      <c r="D492" s="463">
        <v>0</v>
      </c>
    </row>
    <row r="493" spans="1:4">
      <c r="A493" s="462">
        <v>587</v>
      </c>
      <c r="B493" s="276" t="s">
        <v>531</v>
      </c>
      <c r="C493" s="462" t="s">
        <v>27</v>
      </c>
      <c r="D493" s="463">
        <v>137578</v>
      </c>
    </row>
    <row r="494" spans="1:4">
      <c r="A494" s="462">
        <v>588</v>
      </c>
      <c r="B494" s="276" t="s">
        <v>532</v>
      </c>
      <c r="C494" s="462" t="s">
        <v>27</v>
      </c>
      <c r="D494" s="463">
        <v>0</v>
      </c>
    </row>
    <row r="495" spans="1:4">
      <c r="A495" s="462">
        <v>589</v>
      </c>
      <c r="B495" s="276" t="s">
        <v>533</v>
      </c>
      <c r="C495" s="462" t="s">
        <v>27</v>
      </c>
      <c r="D495" s="463">
        <v>0</v>
      </c>
    </row>
    <row r="496" spans="1:4">
      <c r="A496" s="462">
        <v>590</v>
      </c>
      <c r="B496" s="276" t="s">
        <v>534</v>
      </c>
      <c r="C496" s="462" t="s">
        <v>27</v>
      </c>
      <c r="D496" s="463">
        <v>0</v>
      </c>
    </row>
    <row r="497" spans="1:4">
      <c r="A497" s="462">
        <v>591</v>
      </c>
      <c r="B497" s="276" t="s">
        <v>535</v>
      </c>
      <c r="C497" s="462" t="s">
        <v>27</v>
      </c>
      <c r="D497" s="463">
        <v>163252.01</v>
      </c>
    </row>
    <row r="498" spans="1:4">
      <c r="A498" s="462">
        <v>592</v>
      </c>
      <c r="B498" s="276" t="s">
        <v>536</v>
      </c>
      <c r="C498" s="462" t="s">
        <v>27</v>
      </c>
      <c r="D498" s="463">
        <v>0</v>
      </c>
    </row>
    <row r="499" spans="1:4">
      <c r="A499" s="462">
        <v>593</v>
      </c>
      <c r="B499" s="276" t="s">
        <v>537</v>
      </c>
      <c r="C499" s="462" t="s">
        <v>27</v>
      </c>
      <c r="D499" s="463">
        <v>45829.02</v>
      </c>
    </row>
    <row r="500" spans="1:4">
      <c r="A500" s="462">
        <v>594</v>
      </c>
      <c r="B500" s="276" t="s">
        <v>538</v>
      </c>
      <c r="C500" s="462" t="s">
        <v>27</v>
      </c>
      <c r="D500" s="463">
        <v>34894</v>
      </c>
    </row>
    <row r="501" spans="1:4">
      <c r="A501" s="462">
        <v>595</v>
      </c>
      <c r="B501" s="276" t="s">
        <v>539</v>
      </c>
      <c r="C501" s="462" t="s">
        <v>27</v>
      </c>
      <c r="D501" s="463">
        <v>0</v>
      </c>
    </row>
    <row r="502" spans="1:4">
      <c r="A502" s="462">
        <v>596</v>
      </c>
      <c r="B502" s="276" t="s">
        <v>540</v>
      </c>
      <c r="C502" s="462" t="s">
        <v>27</v>
      </c>
      <c r="D502" s="463">
        <v>0</v>
      </c>
    </row>
    <row r="503" spans="1:4">
      <c r="A503" s="462">
        <v>597</v>
      </c>
      <c r="B503" s="276" t="s">
        <v>541</v>
      </c>
      <c r="C503" s="462" t="s">
        <v>27</v>
      </c>
      <c r="D503" s="463">
        <v>0</v>
      </c>
    </row>
    <row r="504" spans="1:4">
      <c r="A504" s="462">
        <v>598</v>
      </c>
      <c r="B504" s="276" t="s">
        <v>542</v>
      </c>
      <c r="C504" s="462" t="s">
        <v>211</v>
      </c>
      <c r="D504" s="463">
        <v>4212989</v>
      </c>
    </row>
    <row r="505" spans="1:4">
      <c r="A505" s="462">
        <v>599</v>
      </c>
      <c r="B505" s="276" t="s">
        <v>543</v>
      </c>
      <c r="C505" s="462" t="s">
        <v>27</v>
      </c>
      <c r="D505" s="463">
        <v>0</v>
      </c>
    </row>
    <row r="506" spans="1:4">
      <c r="A506" s="462">
        <v>600</v>
      </c>
      <c r="B506" s="276" t="s">
        <v>544</v>
      </c>
      <c r="C506" s="462" t="s">
        <v>27</v>
      </c>
      <c r="D506" s="463">
        <v>0</v>
      </c>
    </row>
    <row r="507" spans="1:4">
      <c r="A507" s="462">
        <v>601</v>
      </c>
      <c r="B507" s="276" t="s">
        <v>545</v>
      </c>
      <c r="C507" s="462" t="s">
        <v>27</v>
      </c>
      <c r="D507" s="463">
        <v>0</v>
      </c>
    </row>
    <row r="508" spans="1:4">
      <c r="A508" s="462">
        <v>602</v>
      </c>
      <c r="B508" s="276" t="s">
        <v>546</v>
      </c>
      <c r="C508" s="462" t="s">
        <v>27</v>
      </c>
      <c r="D508" s="463">
        <v>3775.48</v>
      </c>
    </row>
    <row r="509" spans="1:4">
      <c r="A509" s="462">
        <v>603</v>
      </c>
      <c r="B509" s="276" t="s">
        <v>547</v>
      </c>
      <c r="C509" s="462" t="s">
        <v>27</v>
      </c>
      <c r="D509" s="463">
        <v>0</v>
      </c>
    </row>
    <row r="510" spans="1:4">
      <c r="A510" s="462">
        <v>604</v>
      </c>
      <c r="B510" s="276" t="s">
        <v>548</v>
      </c>
      <c r="C510" s="462" t="s">
        <v>27</v>
      </c>
      <c r="D510" s="463">
        <v>408904</v>
      </c>
    </row>
    <row r="511" spans="1:4">
      <c r="A511" s="462">
        <v>605</v>
      </c>
      <c r="B511" s="276" t="s">
        <v>549</v>
      </c>
      <c r="C511" s="462" t="s">
        <v>27</v>
      </c>
      <c r="D511" s="463">
        <v>266321</v>
      </c>
    </row>
    <row r="512" spans="1:4">
      <c r="A512" s="462">
        <v>606</v>
      </c>
      <c r="B512" s="276" t="s">
        <v>550</v>
      </c>
      <c r="C512" s="462" t="s">
        <v>27</v>
      </c>
      <c r="D512" s="463">
        <v>0</v>
      </c>
    </row>
    <row r="513" spans="1:4">
      <c r="A513" s="462">
        <v>607</v>
      </c>
      <c r="B513" s="276" t="s">
        <v>551</v>
      </c>
      <c r="C513" s="462" t="s">
        <v>27</v>
      </c>
      <c r="D513" s="463">
        <v>0</v>
      </c>
    </row>
    <row r="514" spans="1:4">
      <c r="A514" s="462">
        <v>608</v>
      </c>
      <c r="B514" s="276" t="s">
        <v>552</v>
      </c>
      <c r="C514" s="462" t="s">
        <v>27</v>
      </c>
      <c r="D514" s="463">
        <v>0</v>
      </c>
    </row>
    <row r="515" spans="1:4">
      <c r="A515" s="462">
        <v>609</v>
      </c>
      <c r="B515" s="276" t="s">
        <v>553</v>
      </c>
      <c r="C515" s="462" t="s">
        <v>27</v>
      </c>
      <c r="D515" s="463">
        <v>0</v>
      </c>
    </row>
    <row r="516" spans="1:4">
      <c r="A516" s="462">
        <v>610</v>
      </c>
      <c r="B516" s="276" t="s">
        <v>554</v>
      </c>
      <c r="C516" s="462" t="s">
        <v>27</v>
      </c>
      <c r="D516" s="463">
        <v>0</v>
      </c>
    </row>
    <row r="517" spans="1:4">
      <c r="A517" s="462">
        <v>611</v>
      </c>
      <c r="B517" s="276" t="s">
        <v>555</v>
      </c>
      <c r="C517" s="462" t="s">
        <v>27</v>
      </c>
      <c r="D517" s="463">
        <v>258696</v>
      </c>
    </row>
    <row r="518" spans="1:4">
      <c r="A518" s="462">
        <v>613</v>
      </c>
      <c r="B518" s="276" t="s">
        <v>556</v>
      </c>
      <c r="C518" s="462" t="s">
        <v>30</v>
      </c>
      <c r="D518" s="463">
        <v>2060</v>
      </c>
    </row>
    <row r="519" spans="1:4">
      <c r="A519" s="462">
        <v>614</v>
      </c>
      <c r="B519" s="276" t="s">
        <v>557</v>
      </c>
      <c r="C519" s="462" t="s">
        <v>27</v>
      </c>
      <c r="D519" s="463">
        <v>0</v>
      </c>
    </row>
    <row r="520" spans="1:4">
      <c r="A520" s="462">
        <v>615</v>
      </c>
      <c r="B520" s="276" t="s">
        <v>558</v>
      </c>
      <c r="C520" s="462" t="s">
        <v>27</v>
      </c>
      <c r="D520" s="463">
        <v>0</v>
      </c>
    </row>
    <row r="521" spans="1:4">
      <c r="A521" s="462">
        <v>616</v>
      </c>
      <c r="B521" s="276" t="s">
        <v>559</v>
      </c>
      <c r="C521" s="462" t="s">
        <v>27</v>
      </c>
      <c r="D521" s="463">
        <v>0</v>
      </c>
    </row>
    <row r="522" spans="1:4">
      <c r="A522" s="462">
        <v>617</v>
      </c>
      <c r="B522" s="276" t="s">
        <v>560</v>
      </c>
      <c r="C522" s="462" t="s">
        <v>27</v>
      </c>
      <c r="D522" s="463">
        <v>0</v>
      </c>
    </row>
    <row r="523" spans="1:4">
      <c r="A523" s="462">
        <v>618</v>
      </c>
      <c r="B523" s="276" t="s">
        <v>561</v>
      </c>
      <c r="C523" s="462" t="s">
        <v>27</v>
      </c>
      <c r="D523" s="463">
        <v>15497.54</v>
      </c>
    </row>
    <row r="524" spans="1:4">
      <c r="A524" s="462">
        <v>619</v>
      </c>
      <c r="B524" s="276" t="s">
        <v>562</v>
      </c>
      <c r="C524" s="462" t="s">
        <v>27</v>
      </c>
      <c r="D524" s="463">
        <v>0</v>
      </c>
    </row>
    <row r="525" spans="1:4">
      <c r="A525" s="462">
        <v>620</v>
      </c>
      <c r="B525" s="276" t="s">
        <v>563</v>
      </c>
      <c r="C525" s="462" t="s">
        <v>211</v>
      </c>
      <c r="D525" s="463">
        <v>0</v>
      </c>
    </row>
    <row r="526" spans="1:4">
      <c r="A526" s="462">
        <v>621</v>
      </c>
      <c r="B526" s="276" t="s">
        <v>564</v>
      </c>
      <c r="C526" s="462" t="s">
        <v>27</v>
      </c>
      <c r="D526" s="463">
        <v>0</v>
      </c>
    </row>
    <row r="527" spans="1:4">
      <c r="A527" s="462">
        <v>622</v>
      </c>
      <c r="B527" s="276" t="s">
        <v>565</v>
      </c>
      <c r="C527" s="462" t="s">
        <v>30</v>
      </c>
      <c r="D527" s="463">
        <v>0</v>
      </c>
    </row>
    <row r="528" spans="1:4">
      <c r="A528" s="462">
        <v>623</v>
      </c>
      <c r="B528" s="276" t="s">
        <v>566</v>
      </c>
      <c r="C528" s="462" t="s">
        <v>27</v>
      </c>
      <c r="D528" s="463">
        <v>0</v>
      </c>
    </row>
    <row r="529" spans="1:4">
      <c r="A529" s="462">
        <v>624</v>
      </c>
      <c r="B529" s="276" t="s">
        <v>567</v>
      </c>
      <c r="C529" s="462" t="s">
        <v>27</v>
      </c>
      <c r="D529" s="463">
        <v>0</v>
      </c>
    </row>
    <row r="530" spans="1:4">
      <c r="A530" s="462">
        <v>625</v>
      </c>
      <c r="B530" s="276" t="s">
        <v>568</v>
      </c>
      <c r="C530" s="462" t="s">
        <v>27</v>
      </c>
      <c r="D530" s="463">
        <v>0</v>
      </c>
    </row>
    <row r="531" spans="1:4">
      <c r="A531" s="462">
        <v>626</v>
      </c>
      <c r="B531" s="276" t="s">
        <v>569</v>
      </c>
      <c r="C531" s="462" t="s">
        <v>27</v>
      </c>
      <c r="D531" s="463">
        <v>0</v>
      </c>
    </row>
    <row r="532" spans="1:4">
      <c r="A532" s="462">
        <v>627</v>
      </c>
      <c r="B532" s="276" t="s">
        <v>570</v>
      </c>
      <c r="C532" s="462" t="s">
        <v>27</v>
      </c>
      <c r="D532" s="463">
        <v>0</v>
      </c>
    </row>
    <row r="533" spans="1:4">
      <c r="A533" s="462">
        <v>628</v>
      </c>
      <c r="B533" s="276" t="s">
        <v>571</v>
      </c>
      <c r="C533" s="462" t="s">
        <v>27</v>
      </c>
      <c r="D533" s="463">
        <v>0</v>
      </c>
    </row>
    <row r="534" spans="1:4">
      <c r="A534" s="462">
        <v>630</v>
      </c>
      <c r="B534" s="276" t="s">
        <v>572</v>
      </c>
      <c r="C534" s="462" t="s">
        <v>27</v>
      </c>
      <c r="D534" s="463">
        <v>0</v>
      </c>
    </row>
    <row r="535" spans="1:4">
      <c r="A535" s="462">
        <v>631</v>
      </c>
      <c r="B535" s="276" t="s">
        <v>573</v>
      </c>
      <c r="C535" s="462" t="s">
        <v>27</v>
      </c>
      <c r="D535" s="463">
        <v>0</v>
      </c>
    </row>
    <row r="536" spans="1:4">
      <c r="A536" s="462">
        <v>632</v>
      </c>
      <c r="B536" s="276" t="s">
        <v>574</v>
      </c>
      <c r="C536" s="462" t="s">
        <v>27</v>
      </c>
      <c r="D536" s="463">
        <v>0</v>
      </c>
    </row>
    <row r="537" spans="1:4">
      <c r="A537" s="462">
        <v>633</v>
      </c>
      <c r="B537" s="276" t="s">
        <v>575</v>
      </c>
      <c r="C537" s="462" t="s">
        <v>253</v>
      </c>
      <c r="D537" s="463">
        <v>9456</v>
      </c>
    </row>
    <row r="538" spans="1:4">
      <c r="A538" s="462">
        <v>634</v>
      </c>
      <c r="B538" s="276" t="s">
        <v>576</v>
      </c>
      <c r="C538" s="462" t="s">
        <v>32</v>
      </c>
      <c r="D538" s="463">
        <v>0</v>
      </c>
    </row>
    <row r="539" spans="1:4">
      <c r="A539" s="462">
        <v>635</v>
      </c>
      <c r="B539" s="276" t="s">
        <v>577</v>
      </c>
      <c r="C539" s="462" t="s">
        <v>32</v>
      </c>
      <c r="D539" s="463">
        <v>0</v>
      </c>
    </row>
    <row r="540" spans="1:4">
      <c r="A540" s="462">
        <v>636</v>
      </c>
      <c r="B540" s="276" t="s">
        <v>578</v>
      </c>
      <c r="C540" s="462" t="s">
        <v>579</v>
      </c>
      <c r="D540" s="463">
        <v>20</v>
      </c>
    </row>
    <row r="541" spans="1:4">
      <c r="A541" s="462">
        <v>637</v>
      </c>
      <c r="B541" s="276" t="s">
        <v>580</v>
      </c>
      <c r="C541" s="462" t="s">
        <v>32</v>
      </c>
      <c r="D541" s="463">
        <v>0</v>
      </c>
    </row>
    <row r="542" spans="1:4">
      <c r="A542" s="462">
        <v>638</v>
      </c>
      <c r="B542" s="276" t="s">
        <v>581</v>
      </c>
      <c r="C542" s="462" t="s">
        <v>32</v>
      </c>
      <c r="D542" s="463">
        <v>13417</v>
      </c>
    </row>
    <row r="543" spans="1:4">
      <c r="A543" s="462">
        <v>639</v>
      </c>
      <c r="B543" s="276" t="s">
        <v>582</v>
      </c>
      <c r="C543" s="462" t="s">
        <v>32</v>
      </c>
      <c r="D543" s="463">
        <v>6784</v>
      </c>
    </row>
    <row r="544" spans="1:4">
      <c r="A544" s="462">
        <v>640</v>
      </c>
      <c r="B544" s="276" t="s">
        <v>583</v>
      </c>
      <c r="C544" s="462" t="s">
        <v>253</v>
      </c>
      <c r="D544" s="463">
        <v>0</v>
      </c>
    </row>
    <row r="545" spans="1:4">
      <c r="A545" s="462">
        <v>641</v>
      </c>
      <c r="B545" s="276" t="s">
        <v>584</v>
      </c>
      <c r="C545" s="462" t="s">
        <v>32</v>
      </c>
      <c r="D545" s="463">
        <v>0</v>
      </c>
    </row>
    <row r="546" spans="1:4">
      <c r="A546" s="462">
        <v>642</v>
      </c>
      <c r="B546" s="276" t="s">
        <v>585</v>
      </c>
      <c r="C546" s="462" t="s">
        <v>211</v>
      </c>
      <c r="D546" s="463">
        <v>2849242</v>
      </c>
    </row>
    <row r="547" spans="1:4">
      <c r="A547" s="462">
        <v>644</v>
      </c>
      <c r="B547" s="276" t="s">
        <v>586</v>
      </c>
      <c r="C547" s="462" t="s">
        <v>32</v>
      </c>
      <c r="D547" s="463">
        <v>0</v>
      </c>
    </row>
    <row r="548" spans="1:4">
      <c r="A548" s="462">
        <v>645</v>
      </c>
      <c r="B548" s="276" t="s">
        <v>587</v>
      </c>
      <c r="C548" s="462" t="s">
        <v>32</v>
      </c>
      <c r="D548" s="463">
        <v>0</v>
      </c>
    </row>
    <row r="549" spans="1:4">
      <c r="A549" s="462">
        <v>646</v>
      </c>
      <c r="B549" s="276" t="s">
        <v>588</v>
      </c>
      <c r="C549" s="462" t="s">
        <v>32</v>
      </c>
      <c r="D549" s="463">
        <v>0</v>
      </c>
    </row>
    <row r="550" spans="1:4">
      <c r="A550" s="462">
        <v>647</v>
      </c>
      <c r="B550" s="276" t="s">
        <v>589</v>
      </c>
      <c r="C550" s="462" t="s">
        <v>32</v>
      </c>
      <c r="D550" s="463">
        <v>18252.22</v>
      </c>
    </row>
    <row r="551" spans="1:4">
      <c r="A551" s="462">
        <v>648</v>
      </c>
      <c r="B551" s="276" t="s">
        <v>590</v>
      </c>
      <c r="C551" s="462" t="s">
        <v>27</v>
      </c>
      <c r="D551" s="463">
        <v>0</v>
      </c>
    </row>
    <row r="552" spans="1:4">
      <c r="A552" s="462">
        <v>649</v>
      </c>
      <c r="B552" s="276" t="s">
        <v>591</v>
      </c>
      <c r="C552" s="462" t="s">
        <v>27</v>
      </c>
      <c r="D552" s="463">
        <v>202634</v>
      </c>
    </row>
    <row r="553" spans="1:4">
      <c r="A553" s="462">
        <v>651</v>
      </c>
      <c r="B553" s="276" t="s">
        <v>592</v>
      </c>
      <c r="C553" s="462" t="s">
        <v>593</v>
      </c>
      <c r="D553" s="463">
        <v>0</v>
      </c>
    </row>
    <row r="554" spans="1:4">
      <c r="A554" s="462">
        <v>652</v>
      </c>
      <c r="B554" s="276" t="s">
        <v>594</v>
      </c>
      <c r="C554" s="462" t="s">
        <v>32</v>
      </c>
      <c r="D554" s="463">
        <v>0</v>
      </c>
    </row>
    <row r="555" spans="1:4">
      <c r="A555" s="462">
        <v>653</v>
      </c>
      <c r="B555" s="276" t="s">
        <v>595</v>
      </c>
      <c r="C555" s="462" t="s">
        <v>27</v>
      </c>
      <c r="D555" s="463">
        <v>0</v>
      </c>
    </row>
    <row r="556" spans="1:4">
      <c r="A556" s="462">
        <v>654</v>
      </c>
      <c r="B556" s="276" t="s">
        <v>596</v>
      </c>
      <c r="C556" s="462" t="s">
        <v>32</v>
      </c>
      <c r="D556" s="463">
        <v>0</v>
      </c>
    </row>
    <row r="557" spans="1:4">
      <c r="A557" s="462">
        <v>655</v>
      </c>
      <c r="B557" s="276" t="s">
        <v>597</v>
      </c>
      <c r="C557" s="462" t="s">
        <v>32</v>
      </c>
      <c r="D557" s="463">
        <v>0</v>
      </c>
    </row>
    <row r="558" spans="1:4">
      <c r="A558" s="462">
        <v>656</v>
      </c>
      <c r="B558" s="276" t="s">
        <v>598</v>
      </c>
      <c r="C558" s="462" t="s">
        <v>32</v>
      </c>
      <c r="D558" s="463">
        <v>32278</v>
      </c>
    </row>
    <row r="559" spans="1:4">
      <c r="A559" s="462">
        <v>657</v>
      </c>
      <c r="B559" s="276" t="s">
        <v>599</v>
      </c>
      <c r="C559" s="462" t="s">
        <v>32</v>
      </c>
      <c r="D559" s="463">
        <v>0</v>
      </c>
    </row>
    <row r="560" spans="1:4">
      <c r="A560" s="462">
        <v>658</v>
      </c>
      <c r="B560" s="276" t="s">
        <v>600</v>
      </c>
      <c r="C560" s="462" t="s">
        <v>44</v>
      </c>
      <c r="D560" s="463">
        <v>10268</v>
      </c>
    </row>
    <row r="561" spans="1:4">
      <c r="A561" s="462">
        <v>659</v>
      </c>
      <c r="B561" s="276" t="s">
        <v>601</v>
      </c>
      <c r="C561" s="462" t="s">
        <v>253</v>
      </c>
      <c r="D561" s="463">
        <v>0</v>
      </c>
    </row>
    <row r="562" spans="1:4">
      <c r="A562" s="462">
        <v>660</v>
      </c>
      <c r="B562" s="276" t="s">
        <v>602</v>
      </c>
      <c r="C562" s="462" t="s">
        <v>32</v>
      </c>
      <c r="D562" s="463">
        <v>0</v>
      </c>
    </row>
    <row r="563" spans="1:4">
      <c r="A563" s="462">
        <v>661</v>
      </c>
      <c r="B563" s="276" t="s">
        <v>603</v>
      </c>
      <c r="C563" s="462" t="s">
        <v>253</v>
      </c>
      <c r="D563" s="463">
        <v>39866</v>
      </c>
    </row>
    <row r="564" spans="1:4">
      <c r="A564" s="462">
        <v>662</v>
      </c>
      <c r="B564" s="276" t="s">
        <v>604</v>
      </c>
      <c r="C564" s="462" t="s">
        <v>253</v>
      </c>
      <c r="D564" s="463">
        <v>30803</v>
      </c>
    </row>
    <row r="565" spans="1:4">
      <c r="A565" s="462">
        <v>663</v>
      </c>
      <c r="B565" s="276" t="s">
        <v>605</v>
      </c>
      <c r="C565" s="462" t="s">
        <v>32</v>
      </c>
      <c r="D565" s="463">
        <v>9491</v>
      </c>
    </row>
    <row r="566" spans="1:4">
      <c r="A566" s="462">
        <v>664</v>
      </c>
      <c r="B566" s="276" t="s">
        <v>606</v>
      </c>
      <c r="C566" s="462" t="s">
        <v>27</v>
      </c>
      <c r="D566" s="463">
        <v>21571</v>
      </c>
    </row>
    <row r="567" spans="1:4">
      <c r="A567" s="462">
        <v>665</v>
      </c>
      <c r="B567" s="276" t="s">
        <v>607</v>
      </c>
      <c r="C567" s="462" t="s">
        <v>253</v>
      </c>
      <c r="D567" s="463">
        <v>0</v>
      </c>
    </row>
    <row r="568" spans="1:4">
      <c r="A568" s="462">
        <v>666</v>
      </c>
      <c r="B568" s="276" t="s">
        <v>608</v>
      </c>
      <c r="C568" s="462" t="s">
        <v>32</v>
      </c>
      <c r="D568" s="463">
        <v>35379</v>
      </c>
    </row>
    <row r="569" spans="1:4">
      <c r="A569" s="462">
        <v>667</v>
      </c>
      <c r="B569" s="276" t="s">
        <v>609</v>
      </c>
      <c r="C569" s="462" t="s">
        <v>32</v>
      </c>
      <c r="D569" s="463">
        <v>0</v>
      </c>
    </row>
    <row r="570" spans="1:4">
      <c r="A570" s="462">
        <v>668</v>
      </c>
      <c r="B570" s="276" t="s">
        <v>610</v>
      </c>
      <c r="C570" s="462" t="s">
        <v>44</v>
      </c>
      <c r="D570" s="463">
        <v>0</v>
      </c>
    </row>
    <row r="571" spans="1:4">
      <c r="A571" s="462">
        <v>669</v>
      </c>
      <c r="B571" s="276" t="s">
        <v>611</v>
      </c>
      <c r="C571" s="462" t="s">
        <v>32</v>
      </c>
      <c r="D571" s="463">
        <v>0</v>
      </c>
    </row>
    <row r="572" spans="1:4">
      <c r="A572" s="462">
        <v>670</v>
      </c>
      <c r="B572" s="276" t="s">
        <v>612</v>
      </c>
      <c r="C572" s="462" t="s">
        <v>44</v>
      </c>
      <c r="D572" s="463">
        <v>0</v>
      </c>
    </row>
    <row r="573" spans="1:4">
      <c r="A573" s="462">
        <v>671</v>
      </c>
      <c r="B573" s="276" t="s">
        <v>613</v>
      </c>
      <c r="C573" s="462" t="s">
        <v>44</v>
      </c>
      <c r="D573" s="463">
        <v>0</v>
      </c>
    </row>
    <row r="574" spans="1:4">
      <c r="A574" s="462">
        <v>672</v>
      </c>
      <c r="B574" s="276" t="s">
        <v>614</v>
      </c>
      <c r="C574" s="462" t="s">
        <v>44</v>
      </c>
      <c r="D574" s="463">
        <v>0</v>
      </c>
    </row>
    <row r="575" spans="1:4">
      <c r="A575" s="462">
        <v>673</v>
      </c>
      <c r="B575" s="276" t="s">
        <v>615</v>
      </c>
      <c r="C575" s="462" t="s">
        <v>97</v>
      </c>
      <c r="D575" s="463">
        <v>26194.01</v>
      </c>
    </row>
    <row r="576" spans="1:4">
      <c r="A576" s="462">
        <v>674</v>
      </c>
      <c r="B576" s="276" t="s">
        <v>616</v>
      </c>
      <c r="C576" s="462" t="s">
        <v>30</v>
      </c>
      <c r="D576" s="463">
        <v>0</v>
      </c>
    </row>
    <row r="577" spans="1:4">
      <c r="A577" s="462">
        <v>675</v>
      </c>
      <c r="B577" s="276" t="s">
        <v>617</v>
      </c>
      <c r="C577" s="462" t="s">
        <v>27</v>
      </c>
      <c r="D577" s="463">
        <v>0</v>
      </c>
    </row>
    <row r="578" spans="1:4">
      <c r="A578" s="462">
        <v>676</v>
      </c>
      <c r="B578" s="276" t="s">
        <v>618</v>
      </c>
      <c r="C578" s="462" t="s">
        <v>32</v>
      </c>
      <c r="D578" s="463">
        <v>25467</v>
      </c>
    </row>
    <row r="579" spans="1:4">
      <c r="A579" s="462">
        <v>677</v>
      </c>
      <c r="B579" s="276" t="s">
        <v>619</v>
      </c>
      <c r="C579" s="462" t="s">
        <v>253</v>
      </c>
      <c r="D579" s="463">
        <v>0</v>
      </c>
    </row>
    <row r="580" spans="1:4">
      <c r="A580" s="462">
        <v>678</v>
      </c>
      <c r="B580" s="276" t="s">
        <v>620</v>
      </c>
      <c r="C580" s="462" t="s">
        <v>32</v>
      </c>
      <c r="D580" s="463">
        <v>21084</v>
      </c>
    </row>
    <row r="581" spans="1:4">
      <c r="A581" s="462">
        <v>679</v>
      </c>
      <c r="B581" s="276" t="s">
        <v>621</v>
      </c>
      <c r="C581" s="462" t="s">
        <v>32</v>
      </c>
      <c r="D581" s="463">
        <v>0</v>
      </c>
    </row>
    <row r="582" spans="1:4">
      <c r="A582" s="462">
        <v>680</v>
      </c>
      <c r="B582" s="276" t="s">
        <v>622</v>
      </c>
      <c r="C582" s="462" t="s">
        <v>32</v>
      </c>
      <c r="D582" s="463">
        <v>0</v>
      </c>
    </row>
    <row r="583" spans="1:4">
      <c r="A583" s="462">
        <v>681</v>
      </c>
      <c r="B583" s="276" t="s">
        <v>623</v>
      </c>
      <c r="C583" s="462" t="s">
        <v>30</v>
      </c>
      <c r="D583" s="463">
        <v>0</v>
      </c>
    </row>
    <row r="584" spans="1:4">
      <c r="A584" s="462">
        <v>682</v>
      </c>
      <c r="B584" s="276" t="s">
        <v>624</v>
      </c>
      <c r="C584" s="462" t="s">
        <v>44</v>
      </c>
      <c r="D584" s="463">
        <v>0</v>
      </c>
    </row>
    <row r="585" spans="1:4">
      <c r="A585" s="462">
        <v>683</v>
      </c>
      <c r="B585" s="276" t="s">
        <v>625</v>
      </c>
      <c r="C585" s="462" t="s">
        <v>44</v>
      </c>
      <c r="D585" s="463">
        <v>0</v>
      </c>
    </row>
    <row r="586" spans="1:4">
      <c r="A586" s="462">
        <v>684</v>
      </c>
      <c r="B586" s="276" t="s">
        <v>626</v>
      </c>
      <c r="C586" s="462" t="s">
        <v>44</v>
      </c>
      <c r="D586" s="463">
        <v>0</v>
      </c>
    </row>
    <row r="587" spans="1:4">
      <c r="A587" s="462">
        <v>685</v>
      </c>
      <c r="B587" s="276" t="s">
        <v>627</v>
      </c>
      <c r="C587" s="462" t="s">
        <v>27</v>
      </c>
      <c r="D587" s="463">
        <v>644.6</v>
      </c>
    </row>
    <row r="588" spans="1:4">
      <c r="A588" s="462">
        <v>686</v>
      </c>
      <c r="B588" s="276" t="s">
        <v>628</v>
      </c>
      <c r="C588" s="462" t="s">
        <v>27</v>
      </c>
      <c r="D588" s="463">
        <v>7662.4</v>
      </c>
    </row>
    <row r="589" spans="1:4">
      <c r="A589" s="462">
        <v>688</v>
      </c>
      <c r="B589" s="276" t="s">
        <v>629</v>
      </c>
      <c r="C589" s="462" t="s">
        <v>579</v>
      </c>
      <c r="D589" s="463">
        <v>0</v>
      </c>
    </row>
    <row r="590" spans="1:4">
      <c r="A590" s="462">
        <v>689</v>
      </c>
      <c r="B590" s="276" t="s">
        <v>630</v>
      </c>
      <c r="C590" s="462" t="s">
        <v>32</v>
      </c>
      <c r="D590" s="463">
        <v>0</v>
      </c>
    </row>
    <row r="591" spans="1:4">
      <c r="A591" s="462">
        <v>690</v>
      </c>
      <c r="B591" s="276" t="s">
        <v>631</v>
      </c>
      <c r="C591" s="462" t="s">
        <v>27</v>
      </c>
      <c r="D591" s="463">
        <v>209131.79</v>
      </c>
    </row>
    <row r="592" spans="1:4">
      <c r="A592" s="462">
        <v>691</v>
      </c>
      <c r="B592" s="276" t="s">
        <v>632</v>
      </c>
      <c r="C592" s="462" t="s">
        <v>253</v>
      </c>
      <c r="D592" s="463">
        <v>37242</v>
      </c>
    </row>
    <row r="593" spans="1:4">
      <c r="A593" s="462">
        <v>692</v>
      </c>
      <c r="B593" s="276" t="s">
        <v>633</v>
      </c>
      <c r="C593" s="462" t="s">
        <v>32</v>
      </c>
      <c r="D593" s="463">
        <v>0</v>
      </c>
    </row>
    <row r="594" spans="1:4">
      <c r="A594" s="462">
        <v>693</v>
      </c>
      <c r="B594" s="276" t="s">
        <v>634</v>
      </c>
      <c r="C594" s="462" t="s">
        <v>253</v>
      </c>
      <c r="D594" s="463">
        <v>91562</v>
      </c>
    </row>
    <row r="595" spans="1:4">
      <c r="A595" s="462">
        <v>694</v>
      </c>
      <c r="B595" s="276" t="s">
        <v>635</v>
      </c>
      <c r="C595" s="462" t="s">
        <v>32</v>
      </c>
      <c r="D595" s="463">
        <v>0</v>
      </c>
    </row>
    <row r="596" spans="1:4">
      <c r="A596" s="462">
        <v>695</v>
      </c>
      <c r="B596" s="276" t="s">
        <v>636</v>
      </c>
      <c r="C596" s="462" t="s">
        <v>579</v>
      </c>
      <c r="D596" s="463">
        <v>0</v>
      </c>
    </row>
    <row r="597" spans="1:4">
      <c r="A597" s="462">
        <v>696</v>
      </c>
      <c r="B597" s="276" t="s">
        <v>637</v>
      </c>
      <c r="C597" s="462" t="s">
        <v>579</v>
      </c>
      <c r="D597" s="463">
        <v>0</v>
      </c>
    </row>
    <row r="598" spans="1:4">
      <c r="A598" s="462">
        <v>697</v>
      </c>
      <c r="B598" s="276" t="s">
        <v>638</v>
      </c>
      <c r="C598" s="462" t="s">
        <v>579</v>
      </c>
      <c r="D598" s="463">
        <v>0</v>
      </c>
    </row>
    <row r="599" spans="1:4">
      <c r="A599" s="462">
        <v>698</v>
      </c>
      <c r="B599" s="276" t="s">
        <v>639</v>
      </c>
      <c r="C599" s="462" t="s">
        <v>32</v>
      </c>
      <c r="D599" s="463">
        <v>0</v>
      </c>
    </row>
    <row r="600" spans="1:4">
      <c r="A600" s="462">
        <v>699</v>
      </c>
      <c r="B600" s="276" t="s">
        <v>640</v>
      </c>
      <c r="C600" s="462" t="s">
        <v>32</v>
      </c>
      <c r="D600" s="463">
        <v>4930</v>
      </c>
    </row>
    <row r="601" spans="1:4">
      <c r="A601" s="462">
        <v>700</v>
      </c>
      <c r="B601" s="276" t="s">
        <v>641</v>
      </c>
      <c r="C601" s="462" t="s">
        <v>32</v>
      </c>
      <c r="D601" s="463">
        <v>0</v>
      </c>
    </row>
    <row r="602" spans="1:4">
      <c r="A602" s="462">
        <v>701</v>
      </c>
      <c r="B602" s="276" t="s">
        <v>642</v>
      </c>
      <c r="C602" s="462" t="s">
        <v>30</v>
      </c>
      <c r="D602" s="463">
        <v>0</v>
      </c>
    </row>
    <row r="603" spans="1:4">
      <c r="A603" s="462">
        <v>702</v>
      </c>
      <c r="B603" s="276" t="s">
        <v>643</v>
      </c>
      <c r="C603" s="462" t="s">
        <v>30</v>
      </c>
      <c r="D603" s="463">
        <v>0</v>
      </c>
    </row>
    <row r="604" spans="1:4">
      <c r="A604" s="462">
        <v>703</v>
      </c>
      <c r="B604" s="276" t="s">
        <v>644</v>
      </c>
      <c r="C604" s="462" t="s">
        <v>32</v>
      </c>
      <c r="D604" s="463">
        <v>9241</v>
      </c>
    </row>
    <row r="605" spans="1:4">
      <c r="A605" s="462">
        <v>705</v>
      </c>
      <c r="B605" s="276" t="s">
        <v>645</v>
      </c>
      <c r="C605" s="462" t="s">
        <v>32</v>
      </c>
      <c r="D605" s="463">
        <v>0</v>
      </c>
    </row>
    <row r="606" spans="1:4">
      <c r="A606" s="462">
        <v>706</v>
      </c>
      <c r="B606" s="276" t="s">
        <v>646</v>
      </c>
      <c r="C606" s="462" t="s">
        <v>32</v>
      </c>
      <c r="D606" s="463">
        <v>0</v>
      </c>
    </row>
    <row r="607" spans="1:4">
      <c r="A607" s="462">
        <v>707</v>
      </c>
      <c r="B607" s="276" t="s">
        <v>647</v>
      </c>
      <c r="C607" s="462" t="s">
        <v>32</v>
      </c>
      <c r="D607" s="463">
        <v>20059</v>
      </c>
    </row>
    <row r="608" spans="1:4">
      <c r="A608" s="462">
        <v>708</v>
      </c>
      <c r="B608" s="276" t="s">
        <v>648</v>
      </c>
      <c r="C608" s="462" t="s">
        <v>32</v>
      </c>
      <c r="D608" s="463">
        <v>41293</v>
      </c>
    </row>
    <row r="609" spans="1:4">
      <c r="A609" s="462">
        <v>709</v>
      </c>
      <c r="B609" s="276" t="s">
        <v>649</v>
      </c>
      <c r="C609" s="462" t="s">
        <v>32</v>
      </c>
      <c r="D609" s="463">
        <v>0</v>
      </c>
    </row>
    <row r="610" spans="1:4">
      <c r="A610" s="462">
        <v>710</v>
      </c>
      <c r="B610" s="276" t="s">
        <v>650</v>
      </c>
      <c r="C610" s="462" t="s">
        <v>32</v>
      </c>
      <c r="D610" s="463">
        <v>182183</v>
      </c>
    </row>
    <row r="611" spans="1:4">
      <c r="A611" s="462">
        <v>711</v>
      </c>
      <c r="B611" s="276" t="s">
        <v>651</v>
      </c>
      <c r="C611" s="462" t="s">
        <v>32</v>
      </c>
      <c r="D611" s="463">
        <v>7176</v>
      </c>
    </row>
    <row r="612" spans="1:4">
      <c r="A612" s="462">
        <v>712</v>
      </c>
      <c r="B612" s="276" t="s">
        <v>652</v>
      </c>
      <c r="C612" s="462" t="s">
        <v>32</v>
      </c>
      <c r="D612" s="463">
        <v>149628.01</v>
      </c>
    </row>
    <row r="613" spans="1:4">
      <c r="A613" s="462">
        <v>713</v>
      </c>
      <c r="B613" s="276" t="s">
        <v>653</v>
      </c>
      <c r="C613" s="462" t="s">
        <v>32</v>
      </c>
      <c r="D613" s="463">
        <v>0</v>
      </c>
    </row>
    <row r="614" spans="1:4">
      <c r="A614" s="462">
        <v>714</v>
      </c>
      <c r="B614" s="276" t="s">
        <v>654</v>
      </c>
      <c r="C614" s="462" t="s">
        <v>211</v>
      </c>
      <c r="D614" s="463">
        <v>2443180</v>
      </c>
    </row>
    <row r="615" spans="1:4">
      <c r="A615" s="462">
        <v>715</v>
      </c>
      <c r="B615" s="276" t="s">
        <v>655</v>
      </c>
      <c r="C615" s="462" t="s">
        <v>44</v>
      </c>
      <c r="D615" s="463">
        <v>0</v>
      </c>
    </row>
    <row r="616" spans="1:4">
      <c r="A616" s="462">
        <v>716</v>
      </c>
      <c r="B616" s="276" t="s">
        <v>656</v>
      </c>
      <c r="C616" s="462" t="s">
        <v>44</v>
      </c>
      <c r="D616" s="463">
        <v>0</v>
      </c>
    </row>
    <row r="617" spans="1:4">
      <c r="A617" s="462">
        <v>718</v>
      </c>
      <c r="B617" s="276" t="s">
        <v>657</v>
      </c>
      <c r="C617" s="462" t="s">
        <v>30</v>
      </c>
      <c r="D617" s="463">
        <v>2643</v>
      </c>
    </row>
    <row r="618" spans="1:4">
      <c r="A618" s="462">
        <v>720</v>
      </c>
      <c r="B618" s="276" t="s">
        <v>658</v>
      </c>
      <c r="C618" s="462" t="s">
        <v>148</v>
      </c>
      <c r="D618" s="463">
        <v>0</v>
      </c>
    </row>
    <row r="619" spans="1:4">
      <c r="A619" s="462">
        <v>721</v>
      </c>
      <c r="B619" s="276" t="s">
        <v>659</v>
      </c>
      <c r="C619" s="462" t="s">
        <v>30</v>
      </c>
      <c r="D619" s="463">
        <v>1523</v>
      </c>
    </row>
    <row r="620" spans="1:4">
      <c r="A620" s="462">
        <v>722</v>
      </c>
      <c r="B620" s="276" t="s">
        <v>660</v>
      </c>
      <c r="C620" s="462" t="s">
        <v>30</v>
      </c>
      <c r="D620" s="463">
        <v>0</v>
      </c>
    </row>
    <row r="621" spans="1:4">
      <c r="A621" s="462">
        <v>723</v>
      </c>
      <c r="B621" s="276" t="s">
        <v>661</v>
      </c>
      <c r="C621" s="462" t="s">
        <v>27</v>
      </c>
      <c r="D621" s="463">
        <v>0</v>
      </c>
    </row>
    <row r="622" spans="1:4">
      <c r="A622" s="462">
        <v>724</v>
      </c>
      <c r="B622" s="276" t="s">
        <v>662</v>
      </c>
      <c r="C622" s="462" t="s">
        <v>27</v>
      </c>
      <c r="D622" s="463">
        <v>0</v>
      </c>
    </row>
    <row r="623" spans="1:4">
      <c r="A623" s="462">
        <v>725</v>
      </c>
      <c r="B623" s="276" t="s">
        <v>663</v>
      </c>
      <c r="C623" s="462" t="s">
        <v>44</v>
      </c>
      <c r="D623" s="463">
        <v>15011.01</v>
      </c>
    </row>
    <row r="624" spans="1:4">
      <c r="A624" s="462">
        <v>726</v>
      </c>
      <c r="B624" s="276" t="s">
        <v>664</v>
      </c>
      <c r="C624" s="462" t="s">
        <v>27</v>
      </c>
      <c r="D624" s="463">
        <v>0</v>
      </c>
    </row>
    <row r="625" spans="1:4">
      <c r="A625" s="462">
        <v>727</v>
      </c>
      <c r="B625" s="276" t="s">
        <v>665</v>
      </c>
      <c r="C625" s="462" t="s">
        <v>27</v>
      </c>
      <c r="D625" s="463">
        <v>0</v>
      </c>
    </row>
    <row r="626" spans="1:4">
      <c r="A626" s="462">
        <v>728</v>
      </c>
      <c r="B626" s="276" t="s">
        <v>666</v>
      </c>
      <c r="C626" s="462" t="s">
        <v>27</v>
      </c>
      <c r="D626" s="463">
        <v>0</v>
      </c>
    </row>
    <row r="627" spans="1:4">
      <c r="A627" s="462">
        <v>729</v>
      </c>
      <c r="B627" s="276" t="s">
        <v>667</v>
      </c>
      <c r="C627" s="462" t="s">
        <v>27</v>
      </c>
      <c r="D627" s="463">
        <v>0</v>
      </c>
    </row>
    <row r="628" spans="1:4">
      <c r="A628" s="462">
        <v>730</v>
      </c>
      <c r="B628" s="276" t="s">
        <v>668</v>
      </c>
      <c r="C628" s="462" t="s">
        <v>27</v>
      </c>
      <c r="D628" s="463">
        <v>0</v>
      </c>
    </row>
    <row r="629" spans="1:4">
      <c r="A629" s="462">
        <v>731</v>
      </c>
      <c r="B629" s="276" t="s">
        <v>669</v>
      </c>
      <c r="C629" s="462" t="s">
        <v>27</v>
      </c>
      <c r="D629" s="463">
        <v>0</v>
      </c>
    </row>
    <row r="630" spans="1:4">
      <c r="A630" s="462">
        <v>733</v>
      </c>
      <c r="B630" s="276" t="s">
        <v>670</v>
      </c>
      <c r="C630" s="462" t="s">
        <v>27</v>
      </c>
      <c r="D630" s="463">
        <v>0</v>
      </c>
    </row>
    <row r="631" spans="1:4">
      <c r="A631" s="462">
        <v>734</v>
      </c>
      <c r="B631" s="276" t="s">
        <v>671</v>
      </c>
      <c r="C631" s="462" t="s">
        <v>27</v>
      </c>
      <c r="D631" s="463">
        <v>0</v>
      </c>
    </row>
    <row r="632" spans="1:4">
      <c r="A632" s="462">
        <v>735</v>
      </c>
      <c r="B632" s="276" t="s">
        <v>672</v>
      </c>
      <c r="C632" s="462" t="s">
        <v>27</v>
      </c>
      <c r="D632" s="463">
        <v>0</v>
      </c>
    </row>
    <row r="633" spans="1:4">
      <c r="A633" s="462">
        <v>736</v>
      </c>
      <c r="B633" s="276" t="s">
        <v>673</v>
      </c>
      <c r="C633" s="462" t="s">
        <v>27</v>
      </c>
      <c r="D633" s="463">
        <v>0</v>
      </c>
    </row>
    <row r="634" spans="1:4">
      <c r="A634" s="462">
        <v>737</v>
      </c>
      <c r="B634" s="276" t="s">
        <v>674</v>
      </c>
      <c r="C634" s="462" t="s">
        <v>27</v>
      </c>
      <c r="D634" s="463">
        <v>43071</v>
      </c>
    </row>
    <row r="635" spans="1:4">
      <c r="A635" s="462">
        <v>738</v>
      </c>
      <c r="B635" s="276" t="s">
        <v>675</v>
      </c>
      <c r="C635" s="462" t="s">
        <v>27</v>
      </c>
      <c r="D635" s="463">
        <v>6769</v>
      </c>
    </row>
    <row r="636" spans="1:4">
      <c r="A636" s="462">
        <v>739</v>
      </c>
      <c r="B636" s="276" t="s">
        <v>676</v>
      </c>
      <c r="C636" s="462" t="s">
        <v>27</v>
      </c>
      <c r="D636" s="463">
        <v>0</v>
      </c>
    </row>
    <row r="637" spans="1:4">
      <c r="A637" s="462">
        <v>740</v>
      </c>
      <c r="B637" s="276" t="s">
        <v>677</v>
      </c>
      <c r="C637" s="462" t="s">
        <v>27</v>
      </c>
      <c r="D637" s="463">
        <v>0</v>
      </c>
    </row>
    <row r="638" spans="1:4">
      <c r="A638" s="462">
        <v>741</v>
      </c>
      <c r="B638" s="276" t="s">
        <v>678</v>
      </c>
      <c r="C638" s="462" t="s">
        <v>30</v>
      </c>
      <c r="D638" s="463">
        <v>0</v>
      </c>
    </row>
    <row r="639" spans="1:4">
      <c r="A639" s="462">
        <v>742</v>
      </c>
      <c r="B639" s="276" t="s">
        <v>679</v>
      </c>
      <c r="C639" s="462" t="s">
        <v>30</v>
      </c>
      <c r="D639" s="463">
        <v>0</v>
      </c>
    </row>
    <row r="640" spans="1:4">
      <c r="A640" s="462">
        <v>744</v>
      </c>
      <c r="B640" s="276" t="s">
        <v>680</v>
      </c>
      <c r="C640" s="462" t="s">
        <v>27</v>
      </c>
      <c r="D640" s="463">
        <v>0</v>
      </c>
    </row>
    <row r="641" spans="1:4">
      <c r="A641" s="462">
        <v>745</v>
      </c>
      <c r="B641" s="276" t="s">
        <v>681</v>
      </c>
      <c r="C641" s="462" t="s">
        <v>27</v>
      </c>
      <c r="D641" s="463">
        <v>2385</v>
      </c>
    </row>
    <row r="642" spans="1:4">
      <c r="A642" s="462">
        <v>746</v>
      </c>
      <c r="B642" s="276" t="s">
        <v>682</v>
      </c>
      <c r="C642" s="462" t="s">
        <v>27</v>
      </c>
      <c r="D642" s="463">
        <v>23881</v>
      </c>
    </row>
    <row r="643" spans="1:4">
      <c r="A643" s="462">
        <v>748</v>
      </c>
      <c r="B643" s="276" t="s">
        <v>683</v>
      </c>
      <c r="C643" s="462" t="s">
        <v>27</v>
      </c>
      <c r="D643" s="463">
        <v>2813</v>
      </c>
    </row>
    <row r="644" spans="1:4">
      <c r="A644" s="462">
        <v>749</v>
      </c>
      <c r="B644" s="276" t="s">
        <v>684</v>
      </c>
      <c r="C644" s="462" t="s">
        <v>27</v>
      </c>
      <c r="D644" s="463">
        <v>0</v>
      </c>
    </row>
    <row r="645" spans="1:4">
      <c r="A645" s="462">
        <v>750</v>
      </c>
      <c r="B645" s="276" t="s">
        <v>685</v>
      </c>
      <c r="C645" s="462" t="s">
        <v>27</v>
      </c>
      <c r="D645" s="463">
        <v>0</v>
      </c>
    </row>
    <row r="646" spans="1:4">
      <c r="A646" s="462">
        <v>752</v>
      </c>
      <c r="B646" s="276" t="s">
        <v>686</v>
      </c>
      <c r="C646" s="462" t="s">
        <v>253</v>
      </c>
      <c r="D646" s="463">
        <v>99321</v>
      </c>
    </row>
    <row r="647" spans="1:4">
      <c r="A647" s="462">
        <v>753</v>
      </c>
      <c r="B647" s="276" t="s">
        <v>687</v>
      </c>
      <c r="C647" s="462" t="s">
        <v>27</v>
      </c>
      <c r="D647" s="463">
        <v>0</v>
      </c>
    </row>
    <row r="648" spans="1:4">
      <c r="A648" s="462">
        <v>754</v>
      </c>
      <c r="B648" s="276" t="s">
        <v>688</v>
      </c>
      <c r="C648" s="462" t="s">
        <v>27</v>
      </c>
      <c r="D648" s="463">
        <v>0</v>
      </c>
    </row>
    <row r="649" spans="1:4">
      <c r="A649" s="462">
        <v>755</v>
      </c>
      <c r="B649" s="276" t="s">
        <v>689</v>
      </c>
      <c r="C649" s="462" t="s">
        <v>27</v>
      </c>
      <c r="D649" s="463">
        <v>0</v>
      </c>
    </row>
    <row r="650" spans="1:4">
      <c r="A650" s="462">
        <v>756</v>
      </c>
      <c r="B650" s="276" t="s">
        <v>690</v>
      </c>
      <c r="C650" s="462" t="s">
        <v>27</v>
      </c>
      <c r="D650" s="463">
        <v>5955</v>
      </c>
    </row>
    <row r="651" spans="1:4">
      <c r="A651" s="462">
        <v>757</v>
      </c>
      <c r="B651" s="276" t="s">
        <v>691</v>
      </c>
      <c r="C651" s="462" t="s">
        <v>27</v>
      </c>
      <c r="D651" s="463">
        <v>0</v>
      </c>
    </row>
    <row r="652" spans="1:4">
      <c r="A652" s="462">
        <v>758</v>
      </c>
      <c r="B652" s="276" t="s">
        <v>692</v>
      </c>
      <c r="C652" s="462" t="s">
        <v>30</v>
      </c>
      <c r="D652" s="463">
        <v>31086</v>
      </c>
    </row>
    <row r="653" spans="1:4">
      <c r="A653" s="462">
        <v>759</v>
      </c>
      <c r="B653" s="276" t="s">
        <v>693</v>
      </c>
      <c r="C653" s="462" t="s">
        <v>27</v>
      </c>
      <c r="D653" s="463">
        <v>0</v>
      </c>
    </row>
    <row r="654" spans="1:4">
      <c r="A654" s="462">
        <v>760</v>
      </c>
      <c r="B654" s="276" t="s">
        <v>694</v>
      </c>
      <c r="C654" s="462" t="s">
        <v>27</v>
      </c>
      <c r="D654" s="463">
        <v>0</v>
      </c>
    </row>
    <row r="655" spans="1:4">
      <c r="A655" s="462">
        <v>761</v>
      </c>
      <c r="B655" s="276" t="s">
        <v>695</v>
      </c>
      <c r="C655" s="462" t="s">
        <v>27</v>
      </c>
      <c r="D655" s="463">
        <v>7674</v>
      </c>
    </row>
    <row r="656" spans="1:4">
      <c r="A656" s="462">
        <v>762</v>
      </c>
      <c r="B656" s="276" t="s">
        <v>696</v>
      </c>
      <c r="C656" s="462" t="s">
        <v>27</v>
      </c>
      <c r="D656" s="463">
        <v>0</v>
      </c>
    </row>
    <row r="657" spans="1:4">
      <c r="A657" s="462">
        <v>763</v>
      </c>
      <c r="B657" s="276" t="s">
        <v>697</v>
      </c>
      <c r="C657" s="462" t="s">
        <v>27</v>
      </c>
      <c r="D657" s="463">
        <v>0</v>
      </c>
    </row>
    <row r="658" spans="1:4">
      <c r="A658" s="462">
        <v>764</v>
      </c>
      <c r="B658" s="276" t="s">
        <v>698</v>
      </c>
      <c r="C658" s="462" t="s">
        <v>27</v>
      </c>
      <c r="D658" s="463">
        <v>0</v>
      </c>
    </row>
    <row r="659" spans="1:4">
      <c r="A659" s="462">
        <v>765</v>
      </c>
      <c r="B659" s="276" t="s">
        <v>699</v>
      </c>
      <c r="C659" s="462" t="s">
        <v>27</v>
      </c>
      <c r="D659" s="463">
        <v>7441</v>
      </c>
    </row>
    <row r="660" spans="1:4">
      <c r="A660" s="462">
        <v>766</v>
      </c>
      <c r="B660" s="276" t="s">
        <v>700</v>
      </c>
      <c r="C660" s="462" t="s">
        <v>27</v>
      </c>
      <c r="D660" s="463">
        <v>0</v>
      </c>
    </row>
    <row r="661" spans="1:4">
      <c r="A661" s="462">
        <v>767</v>
      </c>
      <c r="B661" s="276" t="s">
        <v>701</v>
      </c>
      <c r="C661" s="462" t="s">
        <v>27</v>
      </c>
      <c r="D661" s="463">
        <v>10981</v>
      </c>
    </row>
    <row r="662" spans="1:4">
      <c r="A662" s="462">
        <v>768</v>
      </c>
      <c r="B662" s="276" t="s">
        <v>702</v>
      </c>
      <c r="C662" s="462" t="s">
        <v>27</v>
      </c>
      <c r="D662" s="463">
        <v>848</v>
      </c>
    </row>
    <row r="663" spans="1:4">
      <c r="A663" s="462">
        <v>769</v>
      </c>
      <c r="B663" s="276" t="s">
        <v>703</v>
      </c>
      <c r="C663" s="462" t="s">
        <v>27</v>
      </c>
      <c r="D663" s="463">
        <v>977.78</v>
      </c>
    </row>
    <row r="664" spans="1:4">
      <c r="A664" s="462">
        <v>770</v>
      </c>
      <c r="B664" s="276" t="s">
        <v>704</v>
      </c>
      <c r="C664" s="462" t="s">
        <v>27</v>
      </c>
      <c r="D664" s="463">
        <v>0</v>
      </c>
    </row>
    <row r="665" spans="1:4">
      <c r="A665" s="462">
        <v>771</v>
      </c>
      <c r="B665" s="276" t="s">
        <v>705</v>
      </c>
      <c r="C665" s="462" t="s">
        <v>27</v>
      </c>
      <c r="D665" s="463">
        <v>449</v>
      </c>
    </row>
    <row r="666" spans="1:4">
      <c r="A666" s="462">
        <v>772</v>
      </c>
      <c r="B666" s="276" t="s">
        <v>706</v>
      </c>
      <c r="C666" s="462" t="s">
        <v>27</v>
      </c>
      <c r="D666" s="463">
        <v>720.51</v>
      </c>
    </row>
    <row r="667" spans="1:4">
      <c r="A667" s="462">
        <v>773</v>
      </c>
      <c r="B667" s="276" t="s">
        <v>707</v>
      </c>
      <c r="C667" s="462" t="s">
        <v>27</v>
      </c>
      <c r="D667" s="463">
        <v>0</v>
      </c>
    </row>
    <row r="668" spans="1:4">
      <c r="A668" s="462">
        <v>774</v>
      </c>
      <c r="B668" s="276" t="s">
        <v>708</v>
      </c>
      <c r="C668" s="462" t="s">
        <v>27</v>
      </c>
      <c r="D668" s="463">
        <v>0</v>
      </c>
    </row>
    <row r="669" spans="1:4">
      <c r="A669" s="462">
        <v>775</v>
      </c>
      <c r="B669" s="276" t="s">
        <v>709</v>
      </c>
      <c r="C669" s="462" t="s">
        <v>27</v>
      </c>
      <c r="D669" s="463">
        <v>0</v>
      </c>
    </row>
    <row r="670" spans="1:4">
      <c r="A670" s="462">
        <v>776</v>
      </c>
      <c r="B670" s="276" t="s">
        <v>710</v>
      </c>
      <c r="C670" s="462" t="s">
        <v>27</v>
      </c>
      <c r="D670" s="463">
        <v>0</v>
      </c>
    </row>
    <row r="671" spans="1:4">
      <c r="A671" s="462">
        <v>777</v>
      </c>
      <c r="B671" s="276" t="s">
        <v>711</v>
      </c>
      <c r="C671" s="462" t="s">
        <v>27</v>
      </c>
      <c r="D671" s="463">
        <v>1305959</v>
      </c>
    </row>
    <row r="672" spans="1:4">
      <c r="A672" s="462">
        <v>778</v>
      </c>
      <c r="B672" s="276" t="s">
        <v>712</v>
      </c>
      <c r="C672" s="462" t="s">
        <v>27</v>
      </c>
      <c r="D672" s="463">
        <v>0</v>
      </c>
    </row>
    <row r="673" spans="1:4">
      <c r="A673" s="462">
        <v>779</v>
      </c>
      <c r="B673" s="276" t="s">
        <v>713</v>
      </c>
      <c r="C673" s="462" t="s">
        <v>27</v>
      </c>
      <c r="D673" s="463">
        <v>3149</v>
      </c>
    </row>
    <row r="674" spans="1:4">
      <c r="A674" s="462">
        <v>780</v>
      </c>
      <c r="B674" s="276" t="s">
        <v>714</v>
      </c>
      <c r="C674" s="462" t="s">
        <v>27</v>
      </c>
      <c r="D674" s="463">
        <v>0</v>
      </c>
    </row>
    <row r="675" spans="1:4">
      <c r="A675" s="462">
        <v>781</v>
      </c>
      <c r="B675" s="276" t="s">
        <v>715</v>
      </c>
      <c r="C675" s="462" t="s">
        <v>27</v>
      </c>
      <c r="D675" s="463">
        <v>0</v>
      </c>
    </row>
    <row r="676" spans="1:4">
      <c r="A676" s="462">
        <v>782</v>
      </c>
      <c r="B676" s="276" t="s">
        <v>716</v>
      </c>
      <c r="C676" s="462" t="s">
        <v>27</v>
      </c>
      <c r="D676" s="463">
        <v>0</v>
      </c>
    </row>
    <row r="677" spans="1:4">
      <c r="A677" s="462">
        <v>783</v>
      </c>
      <c r="B677" s="276" t="s">
        <v>717</v>
      </c>
      <c r="C677" s="462" t="s">
        <v>27</v>
      </c>
      <c r="D677" s="463">
        <v>0</v>
      </c>
    </row>
    <row r="678" spans="1:4">
      <c r="A678" s="462">
        <v>784</v>
      </c>
      <c r="B678" s="276" t="s">
        <v>718</v>
      </c>
      <c r="C678" s="462" t="s">
        <v>27</v>
      </c>
      <c r="D678" s="463">
        <v>195203</v>
      </c>
    </row>
    <row r="679" spans="1:4">
      <c r="A679" s="462">
        <v>785</v>
      </c>
      <c r="B679" s="276" t="s">
        <v>719</v>
      </c>
      <c r="C679" s="462" t="s">
        <v>27</v>
      </c>
      <c r="D679" s="463">
        <v>0</v>
      </c>
    </row>
    <row r="680" spans="1:4">
      <c r="A680" s="462">
        <v>786</v>
      </c>
      <c r="B680" s="276" t="s">
        <v>720</v>
      </c>
      <c r="C680" s="462" t="s">
        <v>27</v>
      </c>
      <c r="D680" s="463">
        <v>8395</v>
      </c>
    </row>
    <row r="681" spans="1:4">
      <c r="A681" s="462">
        <v>787</v>
      </c>
      <c r="B681" s="276" t="s">
        <v>721</v>
      </c>
      <c r="C681" s="462" t="s">
        <v>27</v>
      </c>
      <c r="D681" s="463">
        <v>256583</v>
      </c>
    </row>
    <row r="682" spans="1:4">
      <c r="A682" s="462">
        <v>788</v>
      </c>
      <c r="B682" s="276" t="s">
        <v>722</v>
      </c>
      <c r="C682" s="462" t="s">
        <v>27</v>
      </c>
      <c r="D682" s="463">
        <v>0</v>
      </c>
    </row>
    <row r="683" spans="1:4">
      <c r="A683" s="462">
        <v>789</v>
      </c>
      <c r="B683" s="276" t="s">
        <v>723</v>
      </c>
      <c r="C683" s="462" t="s">
        <v>27</v>
      </c>
      <c r="D683" s="463">
        <v>0</v>
      </c>
    </row>
    <row r="684" spans="1:4">
      <c r="A684" s="462">
        <v>790</v>
      </c>
      <c r="B684" s="276" t="s">
        <v>724</v>
      </c>
      <c r="C684" s="462" t="s">
        <v>27</v>
      </c>
      <c r="D684" s="463">
        <v>0</v>
      </c>
    </row>
    <row r="685" spans="1:4">
      <c r="A685" s="462">
        <v>791</v>
      </c>
      <c r="B685" s="276" t="s">
        <v>725</v>
      </c>
      <c r="C685" s="462" t="s">
        <v>27</v>
      </c>
      <c r="D685" s="463">
        <v>0</v>
      </c>
    </row>
    <row r="686" spans="1:4">
      <c r="A686" s="462">
        <v>792</v>
      </c>
      <c r="B686" s="276" t="s">
        <v>726</v>
      </c>
      <c r="C686" s="462" t="s">
        <v>27</v>
      </c>
      <c r="D686" s="463">
        <v>0</v>
      </c>
    </row>
    <row r="687" spans="1:4">
      <c r="A687" s="462">
        <v>793</v>
      </c>
      <c r="B687" s="276" t="s">
        <v>727</v>
      </c>
      <c r="C687" s="462" t="s">
        <v>44</v>
      </c>
      <c r="D687" s="463">
        <v>0</v>
      </c>
    </row>
    <row r="688" spans="1:4">
      <c r="A688" s="462">
        <v>794</v>
      </c>
      <c r="B688" s="276" t="s">
        <v>728</v>
      </c>
      <c r="C688" s="462" t="s">
        <v>30</v>
      </c>
      <c r="D688" s="463">
        <v>2277</v>
      </c>
    </row>
    <row r="689" spans="1:4">
      <c r="A689" s="462">
        <v>795</v>
      </c>
      <c r="B689" s="276" t="s">
        <v>729</v>
      </c>
      <c r="C689" s="462" t="s">
        <v>30</v>
      </c>
      <c r="D689" s="463">
        <v>11959</v>
      </c>
    </row>
    <row r="690" spans="1:4">
      <c r="A690" s="462">
        <v>796</v>
      </c>
      <c r="B690" s="276" t="s">
        <v>730</v>
      </c>
      <c r="C690" s="462" t="s">
        <v>30</v>
      </c>
      <c r="D690" s="463">
        <v>1256</v>
      </c>
    </row>
    <row r="691" spans="1:4">
      <c r="A691" s="462">
        <v>797</v>
      </c>
      <c r="B691" s="276" t="s">
        <v>731</v>
      </c>
      <c r="C691" s="462" t="s">
        <v>30</v>
      </c>
      <c r="D691" s="463">
        <v>1746</v>
      </c>
    </row>
    <row r="692" spans="1:4">
      <c r="A692" s="462">
        <v>798</v>
      </c>
      <c r="B692" s="276" t="s">
        <v>732</v>
      </c>
      <c r="C692" s="462" t="s">
        <v>27</v>
      </c>
      <c r="D692" s="463">
        <v>8816</v>
      </c>
    </row>
    <row r="693" spans="1:4">
      <c r="A693" s="462">
        <v>803</v>
      </c>
      <c r="B693" s="276" t="s">
        <v>733</v>
      </c>
      <c r="C693" s="462" t="s">
        <v>30</v>
      </c>
      <c r="D693" s="463">
        <v>5175</v>
      </c>
    </row>
    <row r="694" spans="1:4">
      <c r="A694" s="462">
        <v>804</v>
      </c>
      <c r="B694" s="276" t="s">
        <v>734</v>
      </c>
      <c r="C694" s="462" t="s">
        <v>27</v>
      </c>
      <c r="D694" s="463">
        <v>0</v>
      </c>
    </row>
    <row r="695" spans="1:4">
      <c r="A695" s="462">
        <v>805</v>
      </c>
      <c r="B695" s="276" t="s">
        <v>735</v>
      </c>
      <c r="C695" s="462" t="s">
        <v>27</v>
      </c>
      <c r="D695" s="463">
        <v>0</v>
      </c>
    </row>
    <row r="696" spans="1:4">
      <c r="A696" s="462">
        <v>806</v>
      </c>
      <c r="B696" s="276" t="s">
        <v>736</v>
      </c>
      <c r="C696" s="462" t="s">
        <v>27</v>
      </c>
      <c r="D696" s="463">
        <v>5167.3100000000004</v>
      </c>
    </row>
    <row r="697" spans="1:4">
      <c r="A697" s="462">
        <v>807</v>
      </c>
      <c r="B697" s="276" t="s">
        <v>737</v>
      </c>
      <c r="C697" s="462" t="s">
        <v>27</v>
      </c>
      <c r="D697" s="463">
        <v>2039.78</v>
      </c>
    </row>
    <row r="698" spans="1:4">
      <c r="A698" s="462">
        <v>808</v>
      </c>
      <c r="B698" s="276" t="s">
        <v>738</v>
      </c>
      <c r="C698" s="462" t="s">
        <v>27</v>
      </c>
      <c r="D698" s="463">
        <v>953</v>
      </c>
    </row>
    <row r="699" spans="1:4">
      <c r="A699" s="462">
        <v>809</v>
      </c>
      <c r="B699" s="276" t="s">
        <v>739</v>
      </c>
      <c r="C699" s="462" t="s">
        <v>27</v>
      </c>
      <c r="D699" s="463">
        <v>3447.94</v>
      </c>
    </row>
    <row r="700" spans="1:4">
      <c r="A700" s="462">
        <v>810</v>
      </c>
      <c r="B700" s="276" t="s">
        <v>740</v>
      </c>
      <c r="C700" s="462" t="s">
        <v>27</v>
      </c>
      <c r="D700" s="463">
        <v>1049</v>
      </c>
    </row>
    <row r="701" spans="1:4">
      <c r="A701" s="462">
        <v>811</v>
      </c>
      <c r="B701" s="276" t="s">
        <v>741</v>
      </c>
      <c r="C701" s="462" t="s">
        <v>27</v>
      </c>
      <c r="D701" s="463">
        <v>2999</v>
      </c>
    </row>
    <row r="702" spans="1:4">
      <c r="A702" s="462">
        <v>812</v>
      </c>
      <c r="B702" s="276" t="s">
        <v>742</v>
      </c>
      <c r="C702" s="462" t="s">
        <v>27</v>
      </c>
      <c r="D702" s="463">
        <v>0</v>
      </c>
    </row>
    <row r="703" spans="1:4">
      <c r="A703" s="462">
        <v>813</v>
      </c>
      <c r="B703" s="276" t="s">
        <v>743</v>
      </c>
      <c r="C703" s="462" t="s">
        <v>27</v>
      </c>
      <c r="D703" s="463">
        <v>0</v>
      </c>
    </row>
    <row r="704" spans="1:4">
      <c r="A704" s="462">
        <v>814</v>
      </c>
      <c r="B704" s="276" t="s">
        <v>744</v>
      </c>
      <c r="C704" s="462" t="s">
        <v>211</v>
      </c>
      <c r="D704" s="463">
        <v>1683500.45</v>
      </c>
    </row>
    <row r="705" spans="1:4">
      <c r="A705" s="462">
        <v>815</v>
      </c>
      <c r="B705" s="276" t="s">
        <v>745</v>
      </c>
      <c r="C705" s="462" t="s">
        <v>27</v>
      </c>
      <c r="D705" s="463">
        <v>342349</v>
      </c>
    </row>
    <row r="706" spans="1:4">
      <c r="A706" s="462">
        <v>816</v>
      </c>
      <c r="B706" s="276" t="s">
        <v>746</v>
      </c>
      <c r="C706" s="462" t="s">
        <v>27</v>
      </c>
      <c r="D706" s="463">
        <v>0</v>
      </c>
    </row>
    <row r="707" spans="1:4">
      <c r="A707" s="462">
        <v>817</v>
      </c>
      <c r="B707" s="276" t="s">
        <v>747</v>
      </c>
      <c r="C707" s="462" t="s">
        <v>27</v>
      </c>
      <c r="D707" s="463">
        <v>0</v>
      </c>
    </row>
    <row r="708" spans="1:4">
      <c r="A708" s="462">
        <v>818</v>
      </c>
      <c r="B708" s="276" t="s">
        <v>748</v>
      </c>
      <c r="C708" s="462" t="s">
        <v>27</v>
      </c>
      <c r="D708" s="463">
        <v>2911</v>
      </c>
    </row>
    <row r="709" spans="1:4">
      <c r="A709" s="462">
        <v>819</v>
      </c>
      <c r="B709" s="276" t="s">
        <v>749</v>
      </c>
      <c r="C709" s="462" t="s">
        <v>27</v>
      </c>
      <c r="D709" s="463">
        <v>9333</v>
      </c>
    </row>
    <row r="710" spans="1:4">
      <c r="A710" s="462">
        <v>820</v>
      </c>
      <c r="B710" s="276" t="s">
        <v>750</v>
      </c>
      <c r="C710" s="462" t="s">
        <v>27</v>
      </c>
      <c r="D710" s="463">
        <v>2656.79</v>
      </c>
    </row>
    <row r="711" spans="1:4">
      <c r="A711" s="462">
        <v>822</v>
      </c>
      <c r="B711" s="276" t="s">
        <v>751</v>
      </c>
      <c r="C711" s="462" t="s">
        <v>27</v>
      </c>
      <c r="D711" s="463">
        <v>0</v>
      </c>
    </row>
    <row r="712" spans="1:4">
      <c r="A712" s="462">
        <v>823</v>
      </c>
      <c r="B712" s="276" t="s">
        <v>752</v>
      </c>
      <c r="C712" s="462" t="s">
        <v>27</v>
      </c>
      <c r="D712" s="463">
        <v>3218.38</v>
      </c>
    </row>
    <row r="713" spans="1:4">
      <c r="A713" s="462">
        <v>824</v>
      </c>
      <c r="B713" s="276" t="s">
        <v>753</v>
      </c>
      <c r="C713" s="462" t="s">
        <v>27</v>
      </c>
      <c r="D713" s="463">
        <v>11777.63</v>
      </c>
    </row>
    <row r="714" spans="1:4">
      <c r="A714" s="462">
        <v>825</v>
      </c>
      <c r="B714" s="276" t="s">
        <v>754</v>
      </c>
      <c r="C714" s="462" t="s">
        <v>27</v>
      </c>
      <c r="D714" s="463">
        <v>1057.05</v>
      </c>
    </row>
    <row r="715" spans="1:4">
      <c r="A715" s="462">
        <v>826</v>
      </c>
      <c r="B715" s="276" t="s">
        <v>755</v>
      </c>
      <c r="C715" s="462" t="s">
        <v>27</v>
      </c>
      <c r="D715" s="463">
        <v>2061</v>
      </c>
    </row>
    <row r="716" spans="1:4">
      <c r="A716" s="462">
        <v>827</v>
      </c>
      <c r="B716" s="276" t="s">
        <v>756</v>
      </c>
      <c r="C716" s="462" t="s">
        <v>27</v>
      </c>
      <c r="D716" s="463">
        <v>0</v>
      </c>
    </row>
    <row r="717" spans="1:4">
      <c r="A717" s="462">
        <v>829</v>
      </c>
      <c r="B717" s="276" t="s">
        <v>757</v>
      </c>
      <c r="C717" s="462" t="s">
        <v>27</v>
      </c>
      <c r="D717" s="463">
        <v>7942.03</v>
      </c>
    </row>
    <row r="718" spans="1:4">
      <c r="A718" s="462">
        <v>830</v>
      </c>
      <c r="B718" s="276" t="s">
        <v>758</v>
      </c>
      <c r="C718" s="462" t="s">
        <v>27</v>
      </c>
      <c r="D718" s="463">
        <v>45580</v>
      </c>
    </row>
    <row r="719" spans="1:4">
      <c r="A719" s="462">
        <v>831</v>
      </c>
      <c r="B719" s="276" t="s">
        <v>759</v>
      </c>
      <c r="C719" s="462" t="s">
        <v>27</v>
      </c>
      <c r="D719" s="463">
        <v>11429</v>
      </c>
    </row>
    <row r="720" spans="1:4">
      <c r="A720" s="462">
        <v>832</v>
      </c>
      <c r="B720" s="276" t="s">
        <v>760</v>
      </c>
      <c r="C720" s="462" t="s">
        <v>27</v>
      </c>
      <c r="D720" s="463">
        <v>113125.01</v>
      </c>
    </row>
    <row r="721" spans="1:4">
      <c r="A721" s="462">
        <v>833</v>
      </c>
      <c r="B721" s="276" t="s">
        <v>761</v>
      </c>
      <c r="C721" s="462" t="s">
        <v>27</v>
      </c>
      <c r="D721" s="463">
        <v>68766.48</v>
      </c>
    </row>
    <row r="722" spans="1:4">
      <c r="A722" s="462">
        <v>834</v>
      </c>
      <c r="B722" s="276" t="s">
        <v>762</v>
      </c>
      <c r="C722" s="462" t="s">
        <v>30</v>
      </c>
      <c r="D722" s="463">
        <v>0</v>
      </c>
    </row>
    <row r="723" spans="1:4">
      <c r="A723" s="462">
        <v>835</v>
      </c>
      <c r="B723" s="276" t="s">
        <v>763</v>
      </c>
      <c r="C723" s="462" t="s">
        <v>27</v>
      </c>
      <c r="D723" s="463">
        <v>53550</v>
      </c>
    </row>
    <row r="724" spans="1:4">
      <c r="A724" s="462">
        <v>836</v>
      </c>
      <c r="B724" s="276" t="s">
        <v>764</v>
      </c>
      <c r="C724" s="462" t="s">
        <v>27</v>
      </c>
      <c r="D724" s="463">
        <v>254901.24</v>
      </c>
    </row>
    <row r="725" spans="1:4">
      <c r="A725" s="462">
        <v>837</v>
      </c>
      <c r="B725" s="276" t="s">
        <v>765</v>
      </c>
      <c r="C725" s="462" t="s">
        <v>27</v>
      </c>
      <c r="D725" s="463">
        <v>63341</v>
      </c>
    </row>
    <row r="726" spans="1:4">
      <c r="A726" s="462">
        <v>838</v>
      </c>
      <c r="B726" s="276" t="s">
        <v>766</v>
      </c>
      <c r="C726" s="462" t="s">
        <v>27</v>
      </c>
      <c r="D726" s="463">
        <v>95963</v>
      </c>
    </row>
    <row r="727" spans="1:4">
      <c r="A727" s="462">
        <v>839</v>
      </c>
      <c r="B727" s="276" t="s">
        <v>767</v>
      </c>
      <c r="C727" s="462" t="s">
        <v>27</v>
      </c>
      <c r="D727" s="463">
        <v>285369</v>
      </c>
    </row>
    <row r="728" spans="1:4">
      <c r="A728" s="462">
        <v>841</v>
      </c>
      <c r="B728" s="276" t="s">
        <v>768</v>
      </c>
      <c r="C728" s="462" t="s">
        <v>27</v>
      </c>
      <c r="D728" s="463">
        <v>67900</v>
      </c>
    </row>
    <row r="729" spans="1:4">
      <c r="A729" s="462">
        <v>842</v>
      </c>
      <c r="B729" s="276" t="s">
        <v>769</v>
      </c>
      <c r="C729" s="462" t="s">
        <v>27</v>
      </c>
      <c r="D729" s="463">
        <v>111757.31</v>
      </c>
    </row>
    <row r="730" spans="1:4">
      <c r="A730" s="462">
        <v>843</v>
      </c>
      <c r="B730" s="276" t="s">
        <v>770</v>
      </c>
      <c r="C730" s="462" t="s">
        <v>30</v>
      </c>
      <c r="D730" s="463">
        <v>11355</v>
      </c>
    </row>
    <row r="731" spans="1:4">
      <c r="A731" s="462">
        <v>844</v>
      </c>
      <c r="B731" s="276" t="s">
        <v>771</v>
      </c>
      <c r="C731" s="462" t="s">
        <v>30</v>
      </c>
      <c r="D731" s="463">
        <v>16971</v>
      </c>
    </row>
    <row r="732" spans="1:4">
      <c r="A732" s="462">
        <v>845</v>
      </c>
      <c r="B732" s="276" t="s">
        <v>772</v>
      </c>
      <c r="C732" s="462" t="s">
        <v>30</v>
      </c>
      <c r="D732" s="463">
        <v>32953</v>
      </c>
    </row>
    <row r="733" spans="1:4">
      <c r="A733" s="462">
        <v>846</v>
      </c>
      <c r="B733" s="276" t="s">
        <v>773</v>
      </c>
      <c r="C733" s="462" t="s">
        <v>30</v>
      </c>
      <c r="D733" s="463">
        <v>7817</v>
      </c>
    </row>
    <row r="734" spans="1:4">
      <c r="A734" s="462">
        <v>848</v>
      </c>
      <c r="B734" s="276" t="s">
        <v>774</v>
      </c>
      <c r="C734" s="462" t="s">
        <v>30</v>
      </c>
      <c r="D734" s="463">
        <v>7659.01</v>
      </c>
    </row>
    <row r="735" spans="1:4">
      <c r="A735" s="462">
        <v>849</v>
      </c>
      <c r="B735" s="276" t="s">
        <v>775</v>
      </c>
      <c r="C735" s="462" t="s">
        <v>30</v>
      </c>
      <c r="D735" s="463">
        <v>7971</v>
      </c>
    </row>
    <row r="736" spans="1:4">
      <c r="A736" s="462">
        <v>850</v>
      </c>
      <c r="B736" s="276" t="s">
        <v>776</v>
      </c>
      <c r="C736" s="462" t="s">
        <v>30</v>
      </c>
      <c r="D736" s="463">
        <v>5296</v>
      </c>
    </row>
    <row r="737" spans="1:4">
      <c r="A737" s="462">
        <v>851</v>
      </c>
      <c r="B737" s="276" t="s">
        <v>777</v>
      </c>
      <c r="C737" s="462" t="s">
        <v>30</v>
      </c>
      <c r="D737" s="463">
        <v>12943</v>
      </c>
    </row>
    <row r="738" spans="1:4">
      <c r="A738" s="462">
        <v>852</v>
      </c>
      <c r="B738" s="276" t="s">
        <v>778</v>
      </c>
      <c r="C738" s="462" t="s">
        <v>30</v>
      </c>
      <c r="D738" s="463">
        <v>1492</v>
      </c>
    </row>
    <row r="739" spans="1:4">
      <c r="A739" s="462">
        <v>853</v>
      </c>
      <c r="B739" s="276" t="s">
        <v>779</v>
      </c>
      <c r="C739" s="462" t="s">
        <v>30</v>
      </c>
      <c r="D739" s="463">
        <v>4125</v>
      </c>
    </row>
    <row r="740" spans="1:4">
      <c r="A740" s="462">
        <v>854</v>
      </c>
      <c r="B740" s="276" t="s">
        <v>780</v>
      </c>
      <c r="C740" s="462" t="s">
        <v>30</v>
      </c>
      <c r="D740" s="463">
        <v>6900</v>
      </c>
    </row>
    <row r="741" spans="1:4">
      <c r="A741" s="462">
        <v>855</v>
      </c>
      <c r="B741" s="276" t="s">
        <v>781</v>
      </c>
      <c r="C741" s="462" t="s">
        <v>27</v>
      </c>
      <c r="D741" s="463">
        <v>0</v>
      </c>
    </row>
    <row r="742" spans="1:4">
      <c r="A742" s="462">
        <v>856</v>
      </c>
      <c r="B742" s="276" t="s">
        <v>782</v>
      </c>
      <c r="C742" s="462" t="s">
        <v>253</v>
      </c>
      <c r="D742" s="463">
        <v>0</v>
      </c>
    </row>
    <row r="743" spans="1:4">
      <c r="A743" s="462">
        <v>857</v>
      </c>
      <c r="B743" s="276" t="s">
        <v>783</v>
      </c>
      <c r="C743" s="462" t="s">
        <v>30</v>
      </c>
      <c r="D743" s="463">
        <v>0</v>
      </c>
    </row>
    <row r="744" spans="1:4">
      <c r="A744" s="462">
        <v>858</v>
      </c>
      <c r="B744" s="276" t="s">
        <v>784</v>
      </c>
      <c r="C744" s="462" t="s">
        <v>30</v>
      </c>
      <c r="D744" s="463">
        <v>12685</v>
      </c>
    </row>
    <row r="745" spans="1:4">
      <c r="A745" s="462">
        <v>859</v>
      </c>
      <c r="B745" s="276" t="s">
        <v>785</v>
      </c>
      <c r="C745" s="462" t="s">
        <v>30</v>
      </c>
      <c r="D745" s="463">
        <v>0</v>
      </c>
    </row>
    <row r="746" spans="1:4">
      <c r="A746" s="462">
        <v>860</v>
      </c>
      <c r="B746" s="276" t="s">
        <v>786</v>
      </c>
      <c r="C746" s="462" t="s">
        <v>30</v>
      </c>
      <c r="D746" s="463">
        <v>47924</v>
      </c>
    </row>
    <row r="747" spans="1:4">
      <c r="A747" s="462">
        <v>861</v>
      </c>
      <c r="B747" s="276" t="s">
        <v>787</v>
      </c>
      <c r="C747" s="462" t="s">
        <v>30</v>
      </c>
      <c r="D747" s="463">
        <v>16757.2</v>
      </c>
    </row>
    <row r="748" spans="1:4">
      <c r="A748" s="462">
        <v>862</v>
      </c>
      <c r="B748" s="276" t="s">
        <v>788</v>
      </c>
      <c r="C748" s="462" t="s">
        <v>30</v>
      </c>
      <c r="D748" s="463">
        <v>14150</v>
      </c>
    </row>
    <row r="749" spans="1:4">
      <c r="A749" s="462">
        <v>863</v>
      </c>
      <c r="B749" s="276" t="s">
        <v>789</v>
      </c>
      <c r="C749" s="462" t="s">
        <v>30</v>
      </c>
      <c r="D749" s="463">
        <v>19508</v>
      </c>
    </row>
    <row r="750" spans="1:4">
      <c r="A750" s="462">
        <v>864</v>
      </c>
      <c r="B750" s="276" t="s">
        <v>790</v>
      </c>
      <c r="C750" s="462" t="s">
        <v>30</v>
      </c>
      <c r="D750" s="463">
        <v>23545.01</v>
      </c>
    </row>
    <row r="751" spans="1:4">
      <c r="A751" s="462">
        <v>865</v>
      </c>
      <c r="B751" s="276" t="s">
        <v>791</v>
      </c>
      <c r="C751" s="462" t="s">
        <v>30</v>
      </c>
      <c r="D751" s="463">
        <v>0</v>
      </c>
    </row>
    <row r="752" spans="1:4">
      <c r="A752" s="462">
        <v>866</v>
      </c>
      <c r="B752" s="276" t="s">
        <v>792</v>
      </c>
      <c r="C752" s="462" t="s">
        <v>30</v>
      </c>
      <c r="D752" s="463">
        <v>74980</v>
      </c>
    </row>
    <row r="753" spans="1:4">
      <c r="A753" s="462">
        <v>867</v>
      </c>
      <c r="B753" s="276" t="s">
        <v>793</v>
      </c>
      <c r="C753" s="462" t="s">
        <v>30</v>
      </c>
      <c r="D753" s="463">
        <v>158620</v>
      </c>
    </row>
    <row r="754" spans="1:4">
      <c r="A754" s="462">
        <v>868</v>
      </c>
      <c r="B754" s="276" t="s">
        <v>794</v>
      </c>
      <c r="C754" s="462" t="s">
        <v>30</v>
      </c>
      <c r="D754" s="463">
        <v>42124</v>
      </c>
    </row>
    <row r="755" spans="1:4">
      <c r="A755" s="462">
        <v>869</v>
      </c>
      <c r="B755" s="276" t="s">
        <v>795</v>
      </c>
      <c r="C755" s="462" t="s">
        <v>30</v>
      </c>
      <c r="D755" s="463">
        <v>72616</v>
      </c>
    </row>
    <row r="756" spans="1:4">
      <c r="A756" s="462">
        <v>870</v>
      </c>
      <c r="B756" s="276" t="s">
        <v>796</v>
      </c>
      <c r="C756" s="462" t="s">
        <v>30</v>
      </c>
      <c r="D756" s="463">
        <v>2159</v>
      </c>
    </row>
    <row r="757" spans="1:4">
      <c r="A757" s="462">
        <v>871</v>
      </c>
      <c r="B757" s="276" t="s">
        <v>797</v>
      </c>
      <c r="C757" s="462" t="s">
        <v>30</v>
      </c>
      <c r="D757" s="463">
        <v>14610</v>
      </c>
    </row>
    <row r="758" spans="1:4">
      <c r="A758" s="462">
        <v>872</v>
      </c>
      <c r="B758" s="276" t="s">
        <v>798</v>
      </c>
      <c r="C758" s="462" t="s">
        <v>30</v>
      </c>
      <c r="D758" s="463">
        <v>7718</v>
      </c>
    </row>
    <row r="759" spans="1:4">
      <c r="A759" s="462">
        <v>873</v>
      </c>
      <c r="B759" s="276" t="s">
        <v>799</v>
      </c>
      <c r="C759" s="462" t="s">
        <v>30</v>
      </c>
      <c r="D759" s="463">
        <v>9848</v>
      </c>
    </row>
    <row r="760" spans="1:4">
      <c r="A760" s="462">
        <v>874</v>
      </c>
      <c r="B760" s="276" t="s">
        <v>800</v>
      </c>
      <c r="C760" s="462" t="s">
        <v>30</v>
      </c>
      <c r="D760" s="463">
        <v>0</v>
      </c>
    </row>
    <row r="761" spans="1:4">
      <c r="A761" s="462">
        <v>875</v>
      </c>
      <c r="B761" s="276" t="s">
        <v>801</v>
      </c>
      <c r="C761" s="462" t="s">
        <v>30</v>
      </c>
      <c r="D761" s="463">
        <v>2593</v>
      </c>
    </row>
    <row r="762" spans="1:4">
      <c r="A762" s="462">
        <v>876</v>
      </c>
      <c r="B762" s="276" t="s">
        <v>802</v>
      </c>
      <c r="C762" s="462" t="s">
        <v>27</v>
      </c>
      <c r="D762" s="463">
        <v>15050.9</v>
      </c>
    </row>
    <row r="763" spans="1:4">
      <c r="A763" s="462">
        <v>877</v>
      </c>
      <c r="B763" s="276" t="s">
        <v>803</v>
      </c>
      <c r="C763" s="462" t="s">
        <v>27</v>
      </c>
      <c r="D763" s="463">
        <v>9388.7000000000007</v>
      </c>
    </row>
    <row r="764" spans="1:4">
      <c r="A764" s="462">
        <v>878</v>
      </c>
      <c r="B764" s="276" t="s">
        <v>804</v>
      </c>
      <c r="C764" s="462" t="s">
        <v>27</v>
      </c>
      <c r="D764" s="463">
        <v>13478.46</v>
      </c>
    </row>
    <row r="765" spans="1:4">
      <c r="A765" s="462">
        <v>879</v>
      </c>
      <c r="B765" s="276" t="s">
        <v>805</v>
      </c>
      <c r="C765" s="462" t="s">
        <v>27</v>
      </c>
      <c r="D765" s="463">
        <v>0</v>
      </c>
    </row>
    <row r="766" spans="1:4">
      <c r="A766" s="462">
        <v>880</v>
      </c>
      <c r="B766" s="276" t="s">
        <v>806</v>
      </c>
      <c r="C766" s="462" t="s">
        <v>27</v>
      </c>
      <c r="D766" s="463">
        <v>0</v>
      </c>
    </row>
    <row r="767" spans="1:4">
      <c r="A767" s="462">
        <v>881</v>
      </c>
      <c r="B767" s="276" t="s">
        <v>807</v>
      </c>
      <c r="C767" s="462" t="s">
        <v>30</v>
      </c>
      <c r="D767" s="463">
        <v>0</v>
      </c>
    </row>
    <row r="768" spans="1:4">
      <c r="A768" s="462">
        <v>882</v>
      </c>
      <c r="B768" s="276" t="s">
        <v>808</v>
      </c>
      <c r="C768" s="462" t="s">
        <v>27</v>
      </c>
      <c r="D768" s="463">
        <v>4031.01</v>
      </c>
    </row>
    <row r="769" spans="1:4">
      <c r="A769" s="462">
        <v>883</v>
      </c>
      <c r="B769" s="276" t="s">
        <v>809</v>
      </c>
      <c r="C769" s="462" t="s">
        <v>30</v>
      </c>
      <c r="D769" s="463">
        <v>0</v>
      </c>
    </row>
    <row r="770" spans="1:4">
      <c r="A770" s="462">
        <v>884</v>
      </c>
      <c r="B770" s="276" t="s">
        <v>810</v>
      </c>
      <c r="C770" s="462" t="s">
        <v>27</v>
      </c>
      <c r="D770" s="463">
        <v>0</v>
      </c>
    </row>
    <row r="771" spans="1:4">
      <c r="A771" s="462">
        <v>885</v>
      </c>
      <c r="B771" s="276" t="s">
        <v>811</v>
      </c>
      <c r="C771" s="462" t="s">
        <v>30</v>
      </c>
      <c r="D771" s="463">
        <v>21453</v>
      </c>
    </row>
    <row r="772" spans="1:4">
      <c r="A772" s="462">
        <v>886</v>
      </c>
      <c r="B772" s="276" t="s">
        <v>812</v>
      </c>
      <c r="C772" s="462" t="s">
        <v>27</v>
      </c>
      <c r="D772" s="463">
        <v>0</v>
      </c>
    </row>
    <row r="773" spans="1:4">
      <c r="A773" s="462">
        <v>887</v>
      </c>
      <c r="B773" s="276" t="s">
        <v>813</v>
      </c>
      <c r="C773" s="462" t="s">
        <v>27</v>
      </c>
      <c r="D773" s="463">
        <v>0</v>
      </c>
    </row>
    <row r="774" spans="1:4">
      <c r="A774" s="462">
        <v>888</v>
      </c>
      <c r="B774" s="276" t="s">
        <v>814</v>
      </c>
      <c r="C774" s="462" t="s">
        <v>27</v>
      </c>
      <c r="D774" s="463">
        <v>0</v>
      </c>
    </row>
    <row r="775" spans="1:4">
      <c r="A775" s="462">
        <v>889</v>
      </c>
      <c r="B775" s="276" t="s">
        <v>815</v>
      </c>
      <c r="C775" s="462" t="s">
        <v>44</v>
      </c>
      <c r="D775" s="463">
        <v>0</v>
      </c>
    </row>
    <row r="776" spans="1:4">
      <c r="A776" s="462">
        <v>890</v>
      </c>
      <c r="B776" s="276" t="s">
        <v>816</v>
      </c>
      <c r="C776" s="462" t="s">
        <v>44</v>
      </c>
      <c r="D776" s="463">
        <v>0</v>
      </c>
    </row>
    <row r="777" spans="1:4">
      <c r="A777" s="462">
        <v>891</v>
      </c>
      <c r="B777" s="276" t="s">
        <v>817</v>
      </c>
      <c r="C777" s="462" t="s">
        <v>30</v>
      </c>
      <c r="D777" s="463">
        <v>2629</v>
      </c>
    </row>
    <row r="778" spans="1:4">
      <c r="A778" s="462">
        <v>892</v>
      </c>
      <c r="B778" s="276" t="s">
        <v>818</v>
      </c>
      <c r="C778" s="462" t="s">
        <v>30</v>
      </c>
      <c r="D778" s="463">
        <v>5771</v>
      </c>
    </row>
    <row r="779" spans="1:4">
      <c r="A779" s="462">
        <v>893</v>
      </c>
      <c r="B779" s="276" t="s">
        <v>819</v>
      </c>
      <c r="C779" s="462" t="s">
        <v>30</v>
      </c>
      <c r="D779" s="463">
        <v>0</v>
      </c>
    </row>
    <row r="780" spans="1:4">
      <c r="A780" s="462">
        <v>894</v>
      </c>
      <c r="B780" s="276" t="s">
        <v>820</v>
      </c>
      <c r="C780" s="462" t="s">
        <v>44</v>
      </c>
      <c r="D780" s="463">
        <v>0</v>
      </c>
    </row>
    <row r="781" spans="1:4">
      <c r="A781" s="462">
        <v>895</v>
      </c>
      <c r="B781" s="276" t="s">
        <v>821</v>
      </c>
      <c r="C781" s="462" t="s">
        <v>27</v>
      </c>
      <c r="D781" s="463">
        <v>0</v>
      </c>
    </row>
    <row r="782" spans="1:4">
      <c r="A782" s="462">
        <v>896</v>
      </c>
      <c r="B782" s="276" t="s">
        <v>822</v>
      </c>
      <c r="C782" s="462" t="s">
        <v>27</v>
      </c>
      <c r="D782" s="463">
        <v>0</v>
      </c>
    </row>
    <row r="783" spans="1:4">
      <c r="A783" s="462">
        <v>897</v>
      </c>
      <c r="B783" s="276" t="s">
        <v>823</v>
      </c>
      <c r="C783" s="462" t="s">
        <v>27</v>
      </c>
      <c r="D783" s="463">
        <v>0</v>
      </c>
    </row>
    <row r="784" spans="1:4">
      <c r="A784" s="462">
        <v>898</v>
      </c>
      <c r="B784" s="276" t="s">
        <v>824</v>
      </c>
      <c r="C784" s="462" t="s">
        <v>27</v>
      </c>
      <c r="D784" s="463">
        <v>0</v>
      </c>
    </row>
    <row r="785" spans="1:4">
      <c r="A785" s="462">
        <v>899</v>
      </c>
      <c r="B785" s="276" t="s">
        <v>825</v>
      </c>
      <c r="C785" s="462" t="s">
        <v>27</v>
      </c>
      <c r="D785" s="463">
        <v>0</v>
      </c>
    </row>
    <row r="786" spans="1:4">
      <c r="A786" s="462">
        <v>900</v>
      </c>
      <c r="B786" s="276" t="s">
        <v>826</v>
      </c>
      <c r="C786" s="462" t="s">
        <v>27</v>
      </c>
      <c r="D786" s="463">
        <v>0</v>
      </c>
    </row>
    <row r="787" spans="1:4">
      <c r="A787" s="462">
        <v>901</v>
      </c>
      <c r="B787" s="276" t="s">
        <v>827</v>
      </c>
      <c r="C787" s="462" t="s">
        <v>27</v>
      </c>
      <c r="D787" s="463">
        <v>0</v>
      </c>
    </row>
    <row r="788" spans="1:4">
      <c r="A788" s="462">
        <v>902</v>
      </c>
      <c r="B788" s="276" t="s">
        <v>828</v>
      </c>
      <c r="C788" s="462" t="s">
        <v>27</v>
      </c>
      <c r="D788" s="463">
        <v>0</v>
      </c>
    </row>
    <row r="789" spans="1:4">
      <c r="A789" s="462">
        <v>903</v>
      </c>
      <c r="B789" s="276" t="s">
        <v>829</v>
      </c>
      <c r="C789" s="462" t="s">
        <v>30</v>
      </c>
      <c r="D789" s="463">
        <v>0</v>
      </c>
    </row>
    <row r="790" spans="1:4">
      <c r="A790" s="462">
        <v>904</v>
      </c>
      <c r="B790" s="276" t="s">
        <v>830</v>
      </c>
      <c r="C790" s="462" t="s">
        <v>30</v>
      </c>
      <c r="D790" s="463">
        <v>0</v>
      </c>
    </row>
    <row r="791" spans="1:4">
      <c r="A791" s="462">
        <v>905</v>
      </c>
      <c r="B791" s="276" t="s">
        <v>831</v>
      </c>
      <c r="C791" s="462" t="s">
        <v>30</v>
      </c>
      <c r="D791" s="463">
        <v>0</v>
      </c>
    </row>
    <row r="792" spans="1:4">
      <c r="A792" s="462">
        <v>906</v>
      </c>
      <c r="B792" s="276" t="s">
        <v>832</v>
      </c>
      <c r="C792" s="462" t="s">
        <v>27</v>
      </c>
      <c r="D792" s="463">
        <v>0</v>
      </c>
    </row>
    <row r="793" spans="1:4">
      <c r="A793" s="462">
        <v>907</v>
      </c>
      <c r="B793" s="276" t="s">
        <v>833</v>
      </c>
      <c r="C793" s="462" t="s">
        <v>30</v>
      </c>
      <c r="D793" s="463">
        <v>0</v>
      </c>
    </row>
    <row r="794" spans="1:4">
      <c r="A794" s="462">
        <v>908</v>
      </c>
      <c r="B794" s="276" t="s">
        <v>834</v>
      </c>
      <c r="C794" s="462" t="s">
        <v>30</v>
      </c>
      <c r="D794" s="463">
        <v>0</v>
      </c>
    </row>
    <row r="795" spans="1:4">
      <c r="A795" s="462">
        <v>909</v>
      </c>
      <c r="B795" s="276" t="s">
        <v>835</v>
      </c>
      <c r="C795" s="462" t="s">
        <v>27</v>
      </c>
      <c r="D795" s="463">
        <v>0</v>
      </c>
    </row>
    <row r="796" spans="1:4">
      <c r="A796" s="462">
        <v>910</v>
      </c>
      <c r="B796" s="276" t="s">
        <v>836</v>
      </c>
      <c r="C796" s="462" t="s">
        <v>27</v>
      </c>
      <c r="D796" s="463">
        <v>0</v>
      </c>
    </row>
    <row r="797" spans="1:4">
      <c r="A797" s="462">
        <v>911</v>
      </c>
      <c r="B797" s="276" t="s">
        <v>837</v>
      </c>
      <c r="C797" s="462" t="s">
        <v>27</v>
      </c>
      <c r="D797" s="463">
        <v>0</v>
      </c>
    </row>
    <row r="798" spans="1:4">
      <c r="A798" s="462">
        <v>912</v>
      </c>
      <c r="B798" s="276" t="s">
        <v>838</v>
      </c>
      <c r="C798" s="462" t="s">
        <v>27</v>
      </c>
      <c r="D798" s="463">
        <v>0</v>
      </c>
    </row>
    <row r="799" spans="1:4">
      <c r="A799" s="462">
        <v>913</v>
      </c>
      <c r="B799" s="276" t="s">
        <v>839</v>
      </c>
      <c r="C799" s="462" t="s">
        <v>27</v>
      </c>
      <c r="D799" s="463">
        <v>0</v>
      </c>
    </row>
    <row r="800" spans="1:4">
      <c r="A800" s="462">
        <v>914</v>
      </c>
      <c r="B800" s="276" t="s">
        <v>840</v>
      </c>
      <c r="C800" s="462" t="s">
        <v>27</v>
      </c>
      <c r="D800" s="463">
        <v>0</v>
      </c>
    </row>
    <row r="801" spans="1:4">
      <c r="A801" s="462">
        <v>915</v>
      </c>
      <c r="B801" s="276" t="s">
        <v>841</v>
      </c>
      <c r="C801" s="462" t="s">
        <v>27</v>
      </c>
      <c r="D801" s="463">
        <v>0</v>
      </c>
    </row>
    <row r="802" spans="1:4">
      <c r="A802" s="462">
        <v>916</v>
      </c>
      <c r="B802" s="276" t="s">
        <v>842</v>
      </c>
      <c r="C802" s="462" t="s">
        <v>27</v>
      </c>
      <c r="D802" s="463">
        <v>0</v>
      </c>
    </row>
    <row r="803" spans="1:4">
      <c r="A803" s="462">
        <v>917</v>
      </c>
      <c r="B803" s="276" t="s">
        <v>843</v>
      </c>
      <c r="C803" s="462" t="s">
        <v>27</v>
      </c>
      <c r="D803" s="463">
        <v>0</v>
      </c>
    </row>
    <row r="804" spans="1:4">
      <c r="A804" s="462">
        <v>918</v>
      </c>
      <c r="B804" s="276" t="s">
        <v>844</v>
      </c>
      <c r="C804" s="462" t="s">
        <v>27</v>
      </c>
      <c r="D804" s="463">
        <v>0</v>
      </c>
    </row>
    <row r="805" spans="1:4">
      <c r="A805" s="462">
        <v>919</v>
      </c>
      <c r="B805" s="276" t="s">
        <v>845</v>
      </c>
      <c r="C805" s="462" t="s">
        <v>27</v>
      </c>
      <c r="D805" s="463">
        <v>0</v>
      </c>
    </row>
    <row r="806" spans="1:4">
      <c r="A806" s="462">
        <v>920</v>
      </c>
      <c r="B806" s="276" t="s">
        <v>846</v>
      </c>
      <c r="C806" s="462" t="s">
        <v>30</v>
      </c>
      <c r="D806" s="463">
        <v>3384</v>
      </c>
    </row>
    <row r="807" spans="1:4">
      <c r="A807" s="462">
        <v>921</v>
      </c>
      <c r="B807" s="276" t="s">
        <v>847</v>
      </c>
      <c r="C807" s="462" t="s">
        <v>44</v>
      </c>
      <c r="D807" s="463">
        <v>0</v>
      </c>
    </row>
    <row r="808" spans="1:4">
      <c r="A808" s="462">
        <v>922</v>
      </c>
      <c r="B808" s="276" t="s">
        <v>848</v>
      </c>
      <c r="C808" s="462" t="s">
        <v>148</v>
      </c>
      <c r="D808" s="463">
        <v>0</v>
      </c>
    </row>
    <row r="809" spans="1:4">
      <c r="A809" s="462">
        <v>923</v>
      </c>
      <c r="B809" s="276" t="s">
        <v>849</v>
      </c>
      <c r="C809" s="462" t="s">
        <v>30</v>
      </c>
      <c r="D809" s="463">
        <v>7200</v>
      </c>
    </row>
    <row r="810" spans="1:4">
      <c r="A810" s="462">
        <v>924</v>
      </c>
      <c r="B810" s="276" t="s">
        <v>850</v>
      </c>
      <c r="C810" s="462" t="s">
        <v>44</v>
      </c>
      <c r="D810" s="463">
        <v>0</v>
      </c>
    </row>
    <row r="811" spans="1:4">
      <c r="A811" s="462">
        <v>925</v>
      </c>
      <c r="B811" s="276" t="s">
        <v>851</v>
      </c>
      <c r="C811" s="462" t="s">
        <v>44</v>
      </c>
      <c r="D811" s="463">
        <v>0</v>
      </c>
    </row>
    <row r="812" spans="1:4">
      <c r="A812" s="462">
        <v>926</v>
      </c>
      <c r="B812" s="276" t="s">
        <v>852</v>
      </c>
      <c r="C812" s="462" t="s">
        <v>44</v>
      </c>
      <c r="D812" s="463">
        <v>0</v>
      </c>
    </row>
    <row r="813" spans="1:4">
      <c r="A813" s="462">
        <v>927</v>
      </c>
      <c r="B813" s="276" t="s">
        <v>853</v>
      </c>
      <c r="C813" s="462" t="s">
        <v>44</v>
      </c>
      <c r="D813" s="463">
        <v>0</v>
      </c>
    </row>
    <row r="814" spans="1:4">
      <c r="A814" s="462">
        <v>929</v>
      </c>
      <c r="B814" s="276" t="s">
        <v>854</v>
      </c>
      <c r="C814" s="462" t="s">
        <v>44</v>
      </c>
      <c r="D814" s="463">
        <v>73142.009999999995</v>
      </c>
    </row>
    <row r="815" spans="1:4">
      <c r="A815" s="462">
        <v>931</v>
      </c>
      <c r="B815" s="276" t="s">
        <v>855</v>
      </c>
      <c r="C815" s="462" t="s">
        <v>27</v>
      </c>
      <c r="D815" s="463">
        <v>0</v>
      </c>
    </row>
    <row r="816" spans="1:4">
      <c r="A816" s="462">
        <v>932</v>
      </c>
      <c r="B816" s="276" t="s">
        <v>856</v>
      </c>
      <c r="C816" s="462" t="s">
        <v>27</v>
      </c>
      <c r="D816" s="463">
        <v>0</v>
      </c>
    </row>
    <row r="817" spans="1:4">
      <c r="A817" s="462">
        <v>933</v>
      </c>
      <c r="B817" s="276" t="s">
        <v>857</v>
      </c>
      <c r="C817" s="462" t="s">
        <v>30</v>
      </c>
      <c r="D817" s="463">
        <v>17937.47</v>
      </c>
    </row>
    <row r="818" spans="1:4">
      <c r="A818" s="462">
        <v>934</v>
      </c>
      <c r="B818" s="276" t="s">
        <v>858</v>
      </c>
      <c r="C818" s="462" t="s">
        <v>44</v>
      </c>
      <c r="D818" s="463">
        <v>0</v>
      </c>
    </row>
    <row r="819" spans="1:4">
      <c r="A819" s="462">
        <v>935</v>
      </c>
      <c r="B819" s="276" t="s">
        <v>859</v>
      </c>
      <c r="C819" s="462" t="s">
        <v>44</v>
      </c>
      <c r="D819" s="463">
        <v>0</v>
      </c>
    </row>
    <row r="820" spans="1:4">
      <c r="A820" s="462">
        <v>936</v>
      </c>
      <c r="B820" s="276" t="s">
        <v>860</v>
      </c>
      <c r="C820" s="462" t="s">
        <v>44</v>
      </c>
      <c r="D820" s="463">
        <v>0</v>
      </c>
    </row>
    <row r="821" spans="1:4">
      <c r="A821" s="462">
        <v>937</v>
      </c>
      <c r="B821" s="276" t="s">
        <v>861</v>
      </c>
      <c r="C821" s="462" t="s">
        <v>30</v>
      </c>
      <c r="D821" s="463">
        <v>0</v>
      </c>
    </row>
    <row r="822" spans="1:4">
      <c r="A822" s="462">
        <v>938</v>
      </c>
      <c r="B822" s="276" t="s">
        <v>862</v>
      </c>
      <c r="C822" s="462" t="s">
        <v>27</v>
      </c>
      <c r="D822" s="463">
        <v>0</v>
      </c>
    </row>
    <row r="823" spans="1:4">
      <c r="A823" s="462">
        <v>939</v>
      </c>
      <c r="B823" s="276" t="s">
        <v>863</v>
      </c>
      <c r="C823" s="462" t="s">
        <v>27</v>
      </c>
      <c r="D823" s="463">
        <v>0</v>
      </c>
    </row>
    <row r="824" spans="1:4">
      <c r="A824" s="462">
        <v>940</v>
      </c>
      <c r="B824" s="276" t="s">
        <v>166</v>
      </c>
      <c r="C824" s="462" t="s">
        <v>30</v>
      </c>
      <c r="D824" s="463">
        <v>9875</v>
      </c>
    </row>
    <row r="825" spans="1:4">
      <c r="A825" s="462">
        <v>941</v>
      </c>
      <c r="B825" s="276" t="s">
        <v>864</v>
      </c>
      <c r="C825" s="462" t="s">
        <v>30</v>
      </c>
      <c r="D825" s="463">
        <v>10421</v>
      </c>
    </row>
    <row r="826" spans="1:4">
      <c r="A826" s="462">
        <v>942</v>
      </c>
      <c r="B826" s="276" t="s">
        <v>865</v>
      </c>
      <c r="C826" s="462" t="s">
        <v>30</v>
      </c>
      <c r="D826" s="463">
        <v>11865</v>
      </c>
    </row>
    <row r="827" spans="1:4">
      <c r="A827" s="462">
        <v>943</v>
      </c>
      <c r="B827" s="276" t="s">
        <v>866</v>
      </c>
      <c r="C827" s="462" t="s">
        <v>30</v>
      </c>
      <c r="D827" s="463">
        <v>11431</v>
      </c>
    </row>
    <row r="828" spans="1:4">
      <c r="A828" s="462">
        <v>944</v>
      </c>
      <c r="B828" s="276" t="s">
        <v>867</v>
      </c>
      <c r="C828" s="462" t="s">
        <v>27</v>
      </c>
      <c r="D828" s="463">
        <v>0</v>
      </c>
    </row>
    <row r="829" spans="1:4">
      <c r="A829" s="462">
        <v>945</v>
      </c>
      <c r="B829" s="276" t="s">
        <v>868</v>
      </c>
      <c r="C829" s="462" t="s">
        <v>27</v>
      </c>
      <c r="D829" s="463">
        <v>0</v>
      </c>
    </row>
    <row r="830" spans="1:4">
      <c r="A830" s="462">
        <v>946</v>
      </c>
      <c r="B830" s="276" t="s">
        <v>869</v>
      </c>
      <c r="C830" s="462" t="s">
        <v>27</v>
      </c>
      <c r="D830" s="463">
        <v>0</v>
      </c>
    </row>
    <row r="831" spans="1:4">
      <c r="A831" s="462">
        <v>947</v>
      </c>
      <c r="B831" s="276" t="s">
        <v>870</v>
      </c>
      <c r="C831" s="462" t="s">
        <v>27</v>
      </c>
      <c r="D831" s="463">
        <v>0</v>
      </c>
    </row>
    <row r="832" spans="1:4">
      <c r="A832" s="462">
        <v>948</v>
      </c>
      <c r="B832" s="276" t="s">
        <v>871</v>
      </c>
      <c r="C832" s="462" t="s">
        <v>27</v>
      </c>
      <c r="D832" s="463">
        <v>0</v>
      </c>
    </row>
    <row r="833" spans="1:4">
      <c r="A833" s="462">
        <v>949</v>
      </c>
      <c r="B833" s="276" t="s">
        <v>872</v>
      </c>
      <c r="C833" s="462" t="s">
        <v>148</v>
      </c>
      <c r="D833" s="463">
        <v>0</v>
      </c>
    </row>
    <row r="834" spans="1:4">
      <c r="A834" s="462">
        <v>950</v>
      </c>
      <c r="B834" s="276" t="s">
        <v>873</v>
      </c>
      <c r="C834" s="462" t="s">
        <v>148</v>
      </c>
      <c r="D834" s="463">
        <v>210.12</v>
      </c>
    </row>
    <row r="835" spans="1:4">
      <c r="A835" s="462">
        <v>951</v>
      </c>
      <c r="B835" s="276" t="s">
        <v>874</v>
      </c>
      <c r="C835" s="462" t="s">
        <v>27</v>
      </c>
      <c r="D835" s="463">
        <v>0</v>
      </c>
    </row>
    <row r="836" spans="1:4">
      <c r="A836" s="462">
        <v>952</v>
      </c>
      <c r="B836" s="276" t="s">
        <v>875</v>
      </c>
      <c r="C836" s="462" t="s">
        <v>27</v>
      </c>
      <c r="D836" s="463">
        <v>0</v>
      </c>
    </row>
    <row r="837" spans="1:4">
      <c r="A837" s="462">
        <v>953</v>
      </c>
      <c r="B837" s="276" t="s">
        <v>876</v>
      </c>
      <c r="C837" s="462" t="s">
        <v>27</v>
      </c>
      <c r="D837" s="463">
        <v>0</v>
      </c>
    </row>
    <row r="838" spans="1:4">
      <c r="A838" s="462">
        <v>954</v>
      </c>
      <c r="B838" s="276" t="s">
        <v>877</v>
      </c>
      <c r="C838" s="462" t="s">
        <v>27</v>
      </c>
      <c r="D838" s="463">
        <v>0</v>
      </c>
    </row>
    <row r="839" spans="1:4">
      <c r="A839" s="462">
        <v>955</v>
      </c>
      <c r="B839" s="276" t="s">
        <v>878</v>
      </c>
      <c r="C839" s="462" t="s">
        <v>27</v>
      </c>
      <c r="D839" s="463">
        <v>55517</v>
      </c>
    </row>
    <row r="840" spans="1:4">
      <c r="A840" s="462">
        <v>956</v>
      </c>
      <c r="B840" s="276" t="s">
        <v>879</v>
      </c>
      <c r="C840" s="462" t="s">
        <v>27</v>
      </c>
      <c r="D840" s="463">
        <v>83371</v>
      </c>
    </row>
    <row r="841" spans="1:4">
      <c r="A841" s="462">
        <v>957</v>
      </c>
      <c r="B841" s="276" t="s">
        <v>880</v>
      </c>
      <c r="C841" s="462" t="s">
        <v>27</v>
      </c>
      <c r="D841" s="463">
        <v>0</v>
      </c>
    </row>
    <row r="842" spans="1:4">
      <c r="A842" s="462">
        <v>958</v>
      </c>
      <c r="B842" s="276" t="s">
        <v>874</v>
      </c>
      <c r="C842" s="462" t="s">
        <v>27</v>
      </c>
      <c r="D842" s="463">
        <v>0</v>
      </c>
    </row>
    <row r="843" spans="1:4">
      <c r="A843" s="462">
        <v>959</v>
      </c>
      <c r="B843" s="276" t="s">
        <v>881</v>
      </c>
      <c r="C843" s="462" t="s">
        <v>148</v>
      </c>
      <c r="D843" s="463">
        <v>523</v>
      </c>
    </row>
    <row r="844" spans="1:4">
      <c r="A844" s="462">
        <v>960</v>
      </c>
      <c r="B844" s="276" t="s">
        <v>882</v>
      </c>
      <c r="C844" s="462" t="s">
        <v>27</v>
      </c>
      <c r="D844" s="463">
        <v>0</v>
      </c>
    </row>
    <row r="845" spans="1:4">
      <c r="A845" s="462">
        <v>961</v>
      </c>
      <c r="B845" s="276" t="s">
        <v>658</v>
      </c>
      <c r="C845" s="462" t="s">
        <v>148</v>
      </c>
      <c r="D845" s="463">
        <v>45460</v>
      </c>
    </row>
    <row r="846" spans="1:4">
      <c r="A846" s="462">
        <v>962</v>
      </c>
      <c r="B846" s="276" t="s">
        <v>883</v>
      </c>
      <c r="C846" s="462" t="s">
        <v>27</v>
      </c>
      <c r="D846" s="463">
        <v>0</v>
      </c>
    </row>
    <row r="847" spans="1:4">
      <c r="A847" s="462">
        <v>963</v>
      </c>
      <c r="B847" s="276" t="s">
        <v>884</v>
      </c>
      <c r="C847" s="462" t="s">
        <v>30</v>
      </c>
      <c r="D847" s="463">
        <v>0</v>
      </c>
    </row>
    <row r="848" spans="1:4">
      <c r="A848" s="462">
        <v>964</v>
      </c>
      <c r="B848" s="276" t="s">
        <v>885</v>
      </c>
      <c r="C848" s="462" t="s">
        <v>27</v>
      </c>
      <c r="D848" s="463">
        <v>0</v>
      </c>
    </row>
    <row r="849" spans="1:4">
      <c r="A849" s="462">
        <v>965</v>
      </c>
      <c r="B849" s="276" t="s">
        <v>886</v>
      </c>
      <c r="C849" s="462" t="s">
        <v>27</v>
      </c>
      <c r="D849" s="463">
        <v>123027</v>
      </c>
    </row>
    <row r="850" spans="1:4">
      <c r="A850" s="462">
        <v>966</v>
      </c>
      <c r="B850" s="276" t="s">
        <v>887</v>
      </c>
      <c r="C850" s="462" t="s">
        <v>83</v>
      </c>
      <c r="D850" s="463">
        <v>550000</v>
      </c>
    </row>
    <row r="851" spans="1:4">
      <c r="A851" s="462">
        <v>968</v>
      </c>
      <c r="B851" s="276" t="s">
        <v>658</v>
      </c>
      <c r="C851" s="462" t="s">
        <v>211</v>
      </c>
      <c r="D851" s="463">
        <v>434765</v>
      </c>
    </row>
    <row r="852" spans="1:4">
      <c r="A852" s="462">
        <v>970</v>
      </c>
      <c r="B852" s="276" t="s">
        <v>888</v>
      </c>
      <c r="C852" s="462" t="s">
        <v>44</v>
      </c>
      <c r="D852" s="463">
        <v>0</v>
      </c>
    </row>
    <row r="853" spans="1:4">
      <c r="A853" s="462">
        <v>971</v>
      </c>
      <c r="B853" s="276" t="s">
        <v>889</v>
      </c>
      <c r="C853" s="462" t="s">
        <v>44</v>
      </c>
      <c r="D853" s="463">
        <v>0</v>
      </c>
    </row>
    <row r="854" spans="1:4">
      <c r="A854" s="462">
        <v>972</v>
      </c>
      <c r="B854" s="276" t="s">
        <v>890</v>
      </c>
      <c r="C854" s="462" t="s">
        <v>211</v>
      </c>
      <c r="D854" s="463">
        <v>0</v>
      </c>
    </row>
    <row r="855" spans="1:4">
      <c r="A855" s="462">
        <v>974</v>
      </c>
      <c r="B855" s="276" t="s">
        <v>891</v>
      </c>
      <c r="C855" s="462" t="s">
        <v>83</v>
      </c>
      <c r="D855" s="463">
        <v>600000</v>
      </c>
    </row>
    <row r="856" spans="1:4">
      <c r="A856" s="462">
        <v>975</v>
      </c>
      <c r="B856" s="276" t="s">
        <v>892</v>
      </c>
      <c r="C856" s="462" t="s">
        <v>83</v>
      </c>
      <c r="D856" s="463">
        <v>822671.83</v>
      </c>
    </row>
    <row r="857" spans="1:4">
      <c r="A857" s="462">
        <v>976</v>
      </c>
      <c r="B857" s="276" t="s">
        <v>893</v>
      </c>
      <c r="C857" s="462" t="s">
        <v>211</v>
      </c>
      <c r="D857" s="463">
        <v>0</v>
      </c>
    </row>
    <row r="858" spans="1:4">
      <c r="A858" s="462">
        <v>977</v>
      </c>
      <c r="B858" s="276" t="s">
        <v>894</v>
      </c>
      <c r="C858" s="462" t="s">
        <v>148</v>
      </c>
      <c r="D858" s="463">
        <v>0</v>
      </c>
    </row>
    <row r="859" spans="1:4">
      <c r="A859" s="462">
        <v>978</v>
      </c>
      <c r="B859" s="276" t="s">
        <v>895</v>
      </c>
      <c r="C859" s="462" t="s">
        <v>44</v>
      </c>
      <c r="D859" s="463">
        <v>0</v>
      </c>
    </row>
    <row r="860" spans="1:4">
      <c r="A860" s="462">
        <v>979</v>
      </c>
      <c r="B860" s="276" t="s">
        <v>896</v>
      </c>
      <c r="C860" s="462" t="s">
        <v>44</v>
      </c>
      <c r="D860" s="463">
        <v>0</v>
      </c>
    </row>
    <row r="861" spans="1:4">
      <c r="A861" s="462">
        <v>980</v>
      </c>
      <c r="B861" s="276" t="s">
        <v>897</v>
      </c>
      <c r="C861" s="462" t="s">
        <v>44</v>
      </c>
      <c r="D861" s="463">
        <v>0</v>
      </c>
    </row>
    <row r="862" spans="1:4">
      <c r="A862" s="462">
        <v>981</v>
      </c>
      <c r="B862" s="276" t="s">
        <v>898</v>
      </c>
      <c r="C862" s="462" t="s">
        <v>44</v>
      </c>
      <c r="D862" s="463">
        <v>0</v>
      </c>
    </row>
    <row r="863" spans="1:4">
      <c r="A863" s="462">
        <v>982</v>
      </c>
      <c r="B863" s="276" t="s">
        <v>899</v>
      </c>
      <c r="C863" s="462" t="s">
        <v>27</v>
      </c>
      <c r="D863" s="463">
        <v>0</v>
      </c>
    </row>
    <row r="864" spans="1:4">
      <c r="A864" s="462">
        <v>983</v>
      </c>
      <c r="B864" s="276" t="s">
        <v>900</v>
      </c>
      <c r="C864" s="462" t="s">
        <v>27</v>
      </c>
      <c r="D864" s="463">
        <v>0</v>
      </c>
    </row>
    <row r="865" spans="1:4">
      <c r="A865" s="462">
        <v>984</v>
      </c>
      <c r="B865" s="276" t="s">
        <v>901</v>
      </c>
      <c r="C865" s="462" t="s">
        <v>27</v>
      </c>
      <c r="D865" s="463">
        <v>0</v>
      </c>
    </row>
    <row r="866" spans="1:4">
      <c r="A866" s="462">
        <v>987</v>
      </c>
      <c r="B866" s="276" t="s">
        <v>902</v>
      </c>
      <c r="C866" s="462" t="s">
        <v>27</v>
      </c>
      <c r="D866" s="463">
        <v>0</v>
      </c>
    </row>
    <row r="867" spans="1:4">
      <c r="A867" s="462">
        <v>988</v>
      </c>
      <c r="B867" s="276" t="s">
        <v>903</v>
      </c>
      <c r="C867" s="462" t="s">
        <v>27</v>
      </c>
      <c r="D867" s="463">
        <v>0</v>
      </c>
    </row>
    <row r="868" spans="1:4">
      <c r="A868" s="462">
        <v>989</v>
      </c>
      <c r="B868" s="276" t="s">
        <v>904</v>
      </c>
      <c r="C868" s="462" t="s">
        <v>27</v>
      </c>
      <c r="D868" s="463">
        <v>0</v>
      </c>
    </row>
    <row r="869" spans="1:4">
      <c r="A869" s="462">
        <v>990</v>
      </c>
      <c r="B869" s="276" t="s">
        <v>905</v>
      </c>
      <c r="C869" s="462" t="s">
        <v>30</v>
      </c>
      <c r="D869" s="463">
        <v>149940</v>
      </c>
    </row>
    <row r="870" spans="1:4">
      <c r="A870" s="462">
        <v>991</v>
      </c>
      <c r="B870" s="276" t="s">
        <v>906</v>
      </c>
      <c r="C870" s="462" t="s">
        <v>44</v>
      </c>
      <c r="D870" s="463">
        <v>0</v>
      </c>
    </row>
    <row r="871" spans="1:4">
      <c r="A871" s="462">
        <v>992</v>
      </c>
      <c r="B871" s="276" t="s">
        <v>907</v>
      </c>
      <c r="C871" s="462" t="s">
        <v>44</v>
      </c>
      <c r="D871" s="463">
        <v>0</v>
      </c>
    </row>
    <row r="872" spans="1:4">
      <c r="A872" s="462">
        <v>993</v>
      </c>
      <c r="B872" s="276" t="s">
        <v>908</v>
      </c>
      <c r="C872" s="462" t="s">
        <v>44</v>
      </c>
      <c r="D872" s="463">
        <v>0</v>
      </c>
    </row>
    <row r="873" spans="1:4">
      <c r="A873" s="462">
        <v>994</v>
      </c>
      <c r="B873" s="276" t="s">
        <v>909</v>
      </c>
      <c r="C873" s="462" t="s">
        <v>27</v>
      </c>
      <c r="D873" s="463">
        <v>0</v>
      </c>
    </row>
    <row r="874" spans="1:4">
      <c r="A874" s="462">
        <v>996</v>
      </c>
      <c r="B874" s="276" t="s">
        <v>910</v>
      </c>
      <c r="C874" s="462" t="s">
        <v>30</v>
      </c>
      <c r="D874" s="463">
        <v>0</v>
      </c>
    </row>
    <row r="875" spans="1:4">
      <c r="A875" s="462">
        <v>997</v>
      </c>
      <c r="B875" s="276" t="s">
        <v>911</v>
      </c>
      <c r="C875" s="462" t="s">
        <v>27</v>
      </c>
      <c r="D875" s="463">
        <v>0</v>
      </c>
    </row>
    <row r="876" spans="1:4">
      <c r="A876" s="462">
        <v>998</v>
      </c>
      <c r="B876" s="276" t="s">
        <v>912</v>
      </c>
      <c r="C876" s="462" t="s">
        <v>27</v>
      </c>
      <c r="D876" s="463">
        <v>0</v>
      </c>
    </row>
    <row r="877" spans="1:4">
      <c r="A877" s="462">
        <v>1003</v>
      </c>
      <c r="B877" s="276" t="s">
        <v>913</v>
      </c>
      <c r="C877" s="462" t="s">
        <v>30</v>
      </c>
      <c r="D877" s="463">
        <v>0</v>
      </c>
    </row>
    <row r="878" spans="1:4">
      <c r="A878" s="462">
        <v>1004</v>
      </c>
      <c r="B878" s="276" t="s">
        <v>914</v>
      </c>
      <c r="C878" s="462" t="s">
        <v>27</v>
      </c>
      <c r="D878" s="463">
        <v>0</v>
      </c>
    </row>
    <row r="879" spans="1:4">
      <c r="A879" s="462">
        <v>1005</v>
      </c>
      <c r="B879" s="276" t="s">
        <v>915</v>
      </c>
      <c r="C879" s="462" t="s">
        <v>30</v>
      </c>
      <c r="D879" s="463">
        <v>0</v>
      </c>
    </row>
    <row r="880" spans="1:4">
      <c r="A880" s="462">
        <v>1006</v>
      </c>
      <c r="B880" s="276" t="s">
        <v>916</v>
      </c>
      <c r="C880" s="462" t="s">
        <v>27</v>
      </c>
      <c r="D880" s="463">
        <v>0</v>
      </c>
    </row>
    <row r="881" spans="1:4">
      <c r="A881" s="462">
        <v>1007</v>
      </c>
      <c r="B881" s="276" t="s">
        <v>917</v>
      </c>
      <c r="C881" s="462" t="s">
        <v>27</v>
      </c>
      <c r="D881" s="463">
        <v>0</v>
      </c>
    </row>
    <row r="882" spans="1:4">
      <c r="A882" s="462">
        <v>1009</v>
      </c>
      <c r="B882" s="276" t="s">
        <v>918</v>
      </c>
      <c r="C882" s="462" t="s">
        <v>27</v>
      </c>
      <c r="D882" s="463">
        <v>0</v>
      </c>
    </row>
    <row r="883" spans="1:4">
      <c r="A883" s="462">
        <v>1010</v>
      </c>
      <c r="B883" s="276" t="s">
        <v>919</v>
      </c>
      <c r="C883" s="462" t="s">
        <v>27</v>
      </c>
      <c r="D883" s="463">
        <v>0</v>
      </c>
    </row>
    <row r="884" spans="1:4">
      <c r="A884" s="462">
        <v>1011</v>
      </c>
      <c r="B884" s="276" t="s">
        <v>920</v>
      </c>
      <c r="C884" s="462" t="s">
        <v>27</v>
      </c>
      <c r="D884" s="463">
        <v>0</v>
      </c>
    </row>
    <row r="885" spans="1:4">
      <c r="A885" s="462">
        <v>1012</v>
      </c>
      <c r="B885" s="276" t="s">
        <v>921</v>
      </c>
      <c r="C885" s="462" t="s">
        <v>211</v>
      </c>
      <c r="D885" s="463">
        <v>0</v>
      </c>
    </row>
    <row r="886" spans="1:4">
      <c r="A886" s="462">
        <v>1013</v>
      </c>
      <c r="B886" s="276" t="s">
        <v>922</v>
      </c>
      <c r="C886" s="462" t="s">
        <v>27</v>
      </c>
      <c r="D886" s="463">
        <v>0</v>
      </c>
    </row>
    <row r="887" spans="1:4">
      <c r="A887" s="462">
        <v>1014</v>
      </c>
      <c r="B887" s="276" t="s">
        <v>923</v>
      </c>
      <c r="C887" s="462" t="s">
        <v>27</v>
      </c>
      <c r="D887" s="463">
        <v>0</v>
      </c>
    </row>
    <row r="888" spans="1:4">
      <c r="A888" s="462">
        <v>1015</v>
      </c>
      <c r="B888" s="276" t="s">
        <v>924</v>
      </c>
      <c r="C888" s="462" t="s">
        <v>27</v>
      </c>
      <c r="D888" s="463">
        <v>0</v>
      </c>
    </row>
    <row r="889" spans="1:4">
      <c r="A889" s="462">
        <v>1016</v>
      </c>
      <c r="B889" s="276" t="s">
        <v>925</v>
      </c>
      <c r="C889" s="462" t="s">
        <v>27</v>
      </c>
      <c r="D889" s="463">
        <v>0</v>
      </c>
    </row>
    <row r="890" spans="1:4">
      <c r="A890" s="462">
        <v>1017</v>
      </c>
      <c r="B890" s="276" t="s">
        <v>926</v>
      </c>
      <c r="C890" s="462" t="s">
        <v>27</v>
      </c>
      <c r="D890" s="463">
        <v>0</v>
      </c>
    </row>
    <row r="891" spans="1:4">
      <c r="A891" s="462">
        <v>1018</v>
      </c>
      <c r="B891" s="276" t="s">
        <v>927</v>
      </c>
      <c r="C891" s="462" t="s">
        <v>27</v>
      </c>
      <c r="D891" s="463">
        <v>4154</v>
      </c>
    </row>
    <row r="892" spans="1:4">
      <c r="A892" s="462">
        <v>1019</v>
      </c>
      <c r="B892" s="276" t="s">
        <v>928</v>
      </c>
      <c r="C892" s="462" t="s">
        <v>44</v>
      </c>
      <c r="D892" s="463">
        <v>0</v>
      </c>
    </row>
    <row r="893" spans="1:4">
      <c r="A893" s="462">
        <v>1020</v>
      </c>
      <c r="B893" s="276" t="s">
        <v>929</v>
      </c>
      <c r="C893" s="462" t="s">
        <v>44</v>
      </c>
      <c r="D893" s="463">
        <v>0</v>
      </c>
    </row>
    <row r="894" spans="1:4">
      <c r="A894" s="462">
        <v>1021</v>
      </c>
      <c r="B894" s="276" t="s">
        <v>930</v>
      </c>
      <c r="C894" s="462" t="s">
        <v>44</v>
      </c>
      <c r="D894" s="463">
        <v>169932.01</v>
      </c>
    </row>
    <row r="895" spans="1:4">
      <c r="A895" s="462">
        <v>1022</v>
      </c>
      <c r="B895" s="276" t="s">
        <v>931</v>
      </c>
      <c r="C895" s="462" t="s">
        <v>44</v>
      </c>
      <c r="D895" s="463">
        <v>0</v>
      </c>
    </row>
    <row r="896" spans="1:4">
      <c r="A896" s="462">
        <v>1023</v>
      </c>
      <c r="B896" s="276" t="s">
        <v>932</v>
      </c>
      <c r="C896" s="462" t="s">
        <v>253</v>
      </c>
      <c r="D896" s="463">
        <v>106485.01</v>
      </c>
    </row>
    <row r="897" spans="1:4">
      <c r="A897" s="462">
        <v>1024</v>
      </c>
      <c r="B897" s="276" t="s">
        <v>933</v>
      </c>
      <c r="C897" s="462" t="s">
        <v>253</v>
      </c>
      <c r="D897" s="463">
        <v>0</v>
      </c>
    </row>
    <row r="898" spans="1:4">
      <c r="A898" s="462">
        <v>1025</v>
      </c>
      <c r="B898" s="276" t="s">
        <v>934</v>
      </c>
      <c r="C898" s="462" t="s">
        <v>253</v>
      </c>
      <c r="D898" s="463">
        <v>71815</v>
      </c>
    </row>
    <row r="899" spans="1:4">
      <c r="A899" s="462">
        <v>1026</v>
      </c>
      <c r="B899" s="276" t="s">
        <v>935</v>
      </c>
      <c r="C899" s="462" t="s">
        <v>253</v>
      </c>
      <c r="D899" s="463">
        <v>63525</v>
      </c>
    </row>
    <row r="900" spans="1:4">
      <c r="A900" s="462">
        <v>1027</v>
      </c>
      <c r="B900" s="276" t="s">
        <v>936</v>
      </c>
      <c r="C900" s="462" t="s">
        <v>253</v>
      </c>
      <c r="D900" s="463">
        <v>0</v>
      </c>
    </row>
    <row r="901" spans="1:4">
      <c r="A901" s="462">
        <v>1028</v>
      </c>
      <c r="B901" s="276" t="s">
        <v>937</v>
      </c>
      <c r="C901" s="462" t="s">
        <v>253</v>
      </c>
      <c r="D901" s="463">
        <v>0</v>
      </c>
    </row>
    <row r="902" spans="1:4">
      <c r="A902" s="462">
        <v>1029</v>
      </c>
      <c r="B902" s="276" t="s">
        <v>938</v>
      </c>
      <c r="C902" s="462" t="s">
        <v>253</v>
      </c>
      <c r="D902" s="463">
        <v>0</v>
      </c>
    </row>
    <row r="903" spans="1:4">
      <c r="A903" s="462">
        <v>1030</v>
      </c>
      <c r="B903" s="276" t="s">
        <v>939</v>
      </c>
      <c r="C903" s="462" t="s">
        <v>253</v>
      </c>
      <c r="D903" s="463">
        <v>0</v>
      </c>
    </row>
    <row r="904" spans="1:4">
      <c r="A904" s="462">
        <v>1031</v>
      </c>
      <c r="B904" s="276" t="s">
        <v>940</v>
      </c>
      <c r="C904" s="462" t="s">
        <v>97</v>
      </c>
      <c r="D904" s="463">
        <v>20203.13</v>
      </c>
    </row>
    <row r="905" spans="1:4">
      <c r="A905" s="462">
        <v>1032</v>
      </c>
      <c r="B905" s="276" t="s">
        <v>941</v>
      </c>
      <c r="C905" s="462" t="s">
        <v>32</v>
      </c>
      <c r="D905" s="463">
        <v>1787</v>
      </c>
    </row>
    <row r="906" spans="1:4">
      <c r="A906" s="462">
        <v>1033</v>
      </c>
      <c r="B906" s="276" t="s">
        <v>942</v>
      </c>
      <c r="C906" s="462" t="s">
        <v>27</v>
      </c>
      <c r="D906" s="463">
        <v>14025.01</v>
      </c>
    </row>
    <row r="907" spans="1:4">
      <c r="A907" s="462">
        <v>1034</v>
      </c>
      <c r="B907" s="276" t="s">
        <v>943</v>
      </c>
      <c r="C907" s="462" t="s">
        <v>253</v>
      </c>
      <c r="D907" s="463">
        <v>63450</v>
      </c>
    </row>
    <row r="908" spans="1:4">
      <c r="A908" s="462">
        <v>1036</v>
      </c>
      <c r="B908" s="276" t="s">
        <v>944</v>
      </c>
      <c r="C908" s="462" t="s">
        <v>27</v>
      </c>
      <c r="D908" s="463">
        <v>3578</v>
      </c>
    </row>
    <row r="909" spans="1:4">
      <c r="A909" s="462">
        <v>1037</v>
      </c>
      <c r="B909" s="276" t="s">
        <v>945</v>
      </c>
      <c r="C909" s="462" t="s">
        <v>253</v>
      </c>
      <c r="D909" s="463">
        <v>83353.919999999998</v>
      </c>
    </row>
    <row r="910" spans="1:4">
      <c r="A910" s="462">
        <v>1038</v>
      </c>
      <c r="B910" s="276" t="s">
        <v>946</v>
      </c>
      <c r="C910" s="462" t="s">
        <v>253</v>
      </c>
      <c r="D910" s="463">
        <v>100448.21</v>
      </c>
    </row>
    <row r="911" spans="1:4">
      <c r="A911" s="462">
        <v>1039</v>
      </c>
      <c r="B911" s="276" t="s">
        <v>947</v>
      </c>
      <c r="C911" s="462" t="s">
        <v>253</v>
      </c>
      <c r="D911" s="463">
        <v>103088.48</v>
      </c>
    </row>
    <row r="912" spans="1:4">
      <c r="A912" s="462">
        <v>1040</v>
      </c>
      <c r="B912" s="276" t="s">
        <v>948</v>
      </c>
      <c r="C912" s="462" t="s">
        <v>253</v>
      </c>
      <c r="D912" s="463">
        <v>131657.45000000001</v>
      </c>
    </row>
    <row r="913" spans="1:4">
      <c r="A913" s="462">
        <v>1041</v>
      </c>
      <c r="B913" s="276" t="s">
        <v>949</v>
      </c>
      <c r="C913" s="462" t="s">
        <v>32</v>
      </c>
      <c r="D913" s="463">
        <v>0</v>
      </c>
    </row>
    <row r="914" spans="1:4">
      <c r="A914" s="462">
        <v>1042</v>
      </c>
      <c r="B914" s="276" t="s">
        <v>950</v>
      </c>
      <c r="C914" s="462" t="s">
        <v>253</v>
      </c>
      <c r="D914" s="463">
        <v>0</v>
      </c>
    </row>
    <row r="915" spans="1:4">
      <c r="A915" s="462">
        <v>1043</v>
      </c>
      <c r="B915" s="276" t="s">
        <v>951</v>
      </c>
      <c r="C915" s="462" t="s">
        <v>27</v>
      </c>
      <c r="D915" s="463">
        <v>0</v>
      </c>
    </row>
    <row r="916" spans="1:4">
      <c r="A916" s="462">
        <v>1044</v>
      </c>
      <c r="B916" s="276" t="s">
        <v>952</v>
      </c>
      <c r="C916" s="462" t="s">
        <v>27</v>
      </c>
      <c r="D916" s="463">
        <v>0</v>
      </c>
    </row>
    <row r="917" spans="1:4">
      <c r="A917" s="462">
        <v>1045</v>
      </c>
      <c r="B917" s="276" t="s">
        <v>953</v>
      </c>
      <c r="C917" s="462" t="s">
        <v>253</v>
      </c>
      <c r="D917" s="463">
        <v>0</v>
      </c>
    </row>
    <row r="918" spans="1:4">
      <c r="A918" s="462">
        <v>1046</v>
      </c>
      <c r="B918" s="276" t="s">
        <v>954</v>
      </c>
      <c r="C918" s="462" t="s">
        <v>44</v>
      </c>
      <c r="D918" s="463">
        <v>0</v>
      </c>
    </row>
    <row r="919" spans="1:4">
      <c r="A919" s="462">
        <v>1047</v>
      </c>
      <c r="B919" s="276" t="s">
        <v>955</v>
      </c>
      <c r="C919" s="462" t="s">
        <v>253</v>
      </c>
      <c r="D919" s="463">
        <v>86887.59</v>
      </c>
    </row>
    <row r="920" spans="1:4">
      <c r="A920" s="462">
        <v>1048</v>
      </c>
      <c r="B920" s="276" t="s">
        <v>956</v>
      </c>
      <c r="C920" s="462" t="s">
        <v>253</v>
      </c>
      <c r="D920" s="463">
        <v>0</v>
      </c>
    </row>
    <row r="921" spans="1:4">
      <c r="A921" s="462">
        <v>1049</v>
      </c>
      <c r="B921" s="276" t="s">
        <v>957</v>
      </c>
      <c r="C921" s="462" t="s">
        <v>253</v>
      </c>
      <c r="D921" s="463">
        <v>0</v>
      </c>
    </row>
    <row r="922" spans="1:4">
      <c r="A922" s="462">
        <v>1050</v>
      </c>
      <c r="B922" s="276" t="s">
        <v>958</v>
      </c>
      <c r="C922" s="462" t="s">
        <v>253</v>
      </c>
      <c r="D922" s="463">
        <v>110500.46</v>
      </c>
    </row>
    <row r="923" spans="1:4">
      <c r="A923" s="462">
        <v>1052</v>
      </c>
      <c r="B923" s="276" t="s">
        <v>959</v>
      </c>
      <c r="C923" s="462" t="s">
        <v>253</v>
      </c>
      <c r="D923" s="463">
        <v>126084</v>
      </c>
    </row>
    <row r="924" spans="1:4">
      <c r="A924" s="462">
        <v>1053</v>
      </c>
      <c r="B924" s="276" t="s">
        <v>960</v>
      </c>
      <c r="C924" s="462" t="s">
        <v>32</v>
      </c>
      <c r="D924" s="463">
        <v>441</v>
      </c>
    </row>
    <row r="925" spans="1:4">
      <c r="A925" s="462">
        <v>1054</v>
      </c>
      <c r="B925" s="276" t="s">
        <v>961</v>
      </c>
      <c r="C925" s="462" t="s">
        <v>27</v>
      </c>
      <c r="D925" s="463">
        <v>14302</v>
      </c>
    </row>
    <row r="926" spans="1:4">
      <c r="A926" s="462">
        <v>1055</v>
      </c>
      <c r="B926" s="276" t="s">
        <v>962</v>
      </c>
      <c r="C926" s="462" t="s">
        <v>253</v>
      </c>
      <c r="D926" s="463">
        <v>0</v>
      </c>
    </row>
    <row r="927" spans="1:4">
      <c r="A927" s="462">
        <v>1056</v>
      </c>
      <c r="B927" s="276" t="s">
        <v>963</v>
      </c>
      <c r="C927" s="462" t="s">
        <v>253</v>
      </c>
      <c r="D927" s="463">
        <v>0</v>
      </c>
    </row>
    <row r="928" spans="1:4">
      <c r="A928" s="462">
        <v>1057</v>
      </c>
      <c r="B928" s="276" t="s">
        <v>964</v>
      </c>
      <c r="C928" s="462" t="s">
        <v>253</v>
      </c>
      <c r="D928" s="463">
        <v>0</v>
      </c>
    </row>
    <row r="929" spans="1:4">
      <c r="A929" s="462">
        <v>1058</v>
      </c>
      <c r="B929" s="276" t="s">
        <v>965</v>
      </c>
      <c r="C929" s="462" t="s">
        <v>253</v>
      </c>
      <c r="D929" s="463">
        <v>0</v>
      </c>
    </row>
    <row r="930" spans="1:4">
      <c r="A930" s="462">
        <v>1059</v>
      </c>
      <c r="B930" s="276" t="s">
        <v>966</v>
      </c>
      <c r="C930" s="462" t="s">
        <v>44</v>
      </c>
      <c r="D930" s="463">
        <v>0</v>
      </c>
    </row>
    <row r="931" spans="1:4">
      <c r="A931" s="462">
        <v>1060</v>
      </c>
      <c r="B931" s="276" t="s">
        <v>967</v>
      </c>
      <c r="C931" s="462" t="s">
        <v>253</v>
      </c>
      <c r="D931" s="463">
        <v>113675</v>
      </c>
    </row>
    <row r="932" spans="1:4">
      <c r="A932" s="462">
        <v>1061</v>
      </c>
      <c r="B932" s="276" t="s">
        <v>968</v>
      </c>
      <c r="C932" s="462" t="s">
        <v>32</v>
      </c>
      <c r="D932" s="463">
        <v>0</v>
      </c>
    </row>
    <row r="933" spans="1:4">
      <c r="A933" s="462">
        <v>1062</v>
      </c>
      <c r="B933" s="276" t="s">
        <v>969</v>
      </c>
      <c r="C933" s="462" t="s">
        <v>253</v>
      </c>
      <c r="D933" s="463">
        <v>0</v>
      </c>
    </row>
    <row r="934" spans="1:4">
      <c r="A934" s="462">
        <v>1063</v>
      </c>
      <c r="B934" s="276" t="s">
        <v>970</v>
      </c>
      <c r="C934" s="462" t="s">
        <v>253</v>
      </c>
      <c r="D934" s="463">
        <v>0</v>
      </c>
    </row>
    <row r="935" spans="1:4">
      <c r="A935" s="462">
        <v>1065</v>
      </c>
      <c r="B935" s="276" t="s">
        <v>971</v>
      </c>
      <c r="C935" s="462" t="s">
        <v>253</v>
      </c>
      <c r="D935" s="463">
        <v>122168.06</v>
      </c>
    </row>
    <row r="936" spans="1:4">
      <c r="A936" s="462">
        <v>1066</v>
      </c>
      <c r="B936" s="276" t="s">
        <v>972</v>
      </c>
      <c r="C936" s="462" t="s">
        <v>44</v>
      </c>
      <c r="D936" s="463">
        <v>16843</v>
      </c>
    </row>
    <row r="937" spans="1:4">
      <c r="A937" s="462">
        <v>1067</v>
      </c>
      <c r="B937" s="276" t="s">
        <v>973</v>
      </c>
      <c r="C937" s="462" t="s">
        <v>253</v>
      </c>
      <c r="D937" s="463">
        <v>0</v>
      </c>
    </row>
    <row r="938" spans="1:4">
      <c r="A938" s="462">
        <v>1068</v>
      </c>
      <c r="B938" s="276" t="s">
        <v>974</v>
      </c>
      <c r="C938" s="462" t="s">
        <v>253</v>
      </c>
      <c r="D938" s="463">
        <v>0</v>
      </c>
    </row>
    <row r="939" spans="1:4">
      <c r="A939" s="462">
        <v>1070</v>
      </c>
      <c r="B939" s="276" t="s">
        <v>975</v>
      </c>
      <c r="C939" s="462" t="s">
        <v>253</v>
      </c>
      <c r="D939" s="463">
        <v>33435</v>
      </c>
    </row>
    <row r="940" spans="1:4">
      <c r="A940" s="462">
        <v>1071</v>
      </c>
      <c r="B940" s="276" t="s">
        <v>976</v>
      </c>
      <c r="C940" s="462" t="s">
        <v>253</v>
      </c>
      <c r="D940" s="463">
        <v>0</v>
      </c>
    </row>
    <row r="941" spans="1:4">
      <c r="A941" s="462">
        <v>1072</v>
      </c>
      <c r="B941" s="276" t="s">
        <v>977</v>
      </c>
      <c r="C941" s="462" t="s">
        <v>253</v>
      </c>
      <c r="D941" s="463">
        <v>0</v>
      </c>
    </row>
    <row r="942" spans="1:4">
      <c r="A942" s="462">
        <v>1073</v>
      </c>
      <c r="B942" s="276" t="s">
        <v>978</v>
      </c>
      <c r="C942" s="462" t="s">
        <v>579</v>
      </c>
      <c r="D942" s="463">
        <v>0</v>
      </c>
    </row>
    <row r="943" spans="1:4">
      <c r="A943" s="462">
        <v>1074</v>
      </c>
      <c r="B943" s="276" t="s">
        <v>979</v>
      </c>
      <c r="C943" s="462" t="s">
        <v>253</v>
      </c>
      <c r="D943" s="463">
        <v>35050</v>
      </c>
    </row>
    <row r="944" spans="1:4">
      <c r="A944" s="462">
        <v>1075</v>
      </c>
      <c r="B944" s="276" t="s">
        <v>980</v>
      </c>
      <c r="C944" s="462" t="s">
        <v>253</v>
      </c>
      <c r="D944" s="463">
        <v>0</v>
      </c>
    </row>
    <row r="945" spans="1:4">
      <c r="A945" s="462">
        <v>1076</v>
      </c>
      <c r="B945" s="276" t="s">
        <v>981</v>
      </c>
      <c r="C945" s="462" t="s">
        <v>44</v>
      </c>
      <c r="D945" s="463">
        <v>0</v>
      </c>
    </row>
    <row r="946" spans="1:4">
      <c r="A946" s="462">
        <v>1077</v>
      </c>
      <c r="B946" s="276" t="s">
        <v>982</v>
      </c>
      <c r="C946" s="462" t="s">
        <v>27</v>
      </c>
      <c r="D946" s="463">
        <v>0</v>
      </c>
    </row>
    <row r="947" spans="1:4">
      <c r="A947" s="462">
        <v>1078</v>
      </c>
      <c r="B947" s="276" t="s">
        <v>983</v>
      </c>
      <c r="C947" s="462" t="s">
        <v>253</v>
      </c>
      <c r="D947" s="463">
        <v>68942.55</v>
      </c>
    </row>
    <row r="948" spans="1:4">
      <c r="A948" s="462">
        <v>1079</v>
      </c>
      <c r="B948" s="276" t="s">
        <v>984</v>
      </c>
      <c r="C948" s="462" t="s">
        <v>985</v>
      </c>
      <c r="D948" s="463">
        <v>34480.92</v>
      </c>
    </row>
    <row r="949" spans="1:4">
      <c r="A949" s="462">
        <v>1080</v>
      </c>
      <c r="B949" s="276" t="s">
        <v>986</v>
      </c>
      <c r="C949" s="462" t="s">
        <v>97</v>
      </c>
      <c r="D949" s="463">
        <v>32628.36</v>
      </c>
    </row>
    <row r="950" spans="1:4">
      <c r="A950" s="462">
        <v>1081</v>
      </c>
      <c r="B950" s="276" t="s">
        <v>987</v>
      </c>
      <c r="C950" s="462" t="s">
        <v>44</v>
      </c>
      <c r="D950" s="463">
        <v>0</v>
      </c>
    </row>
    <row r="951" spans="1:4">
      <c r="A951" s="462">
        <v>1082</v>
      </c>
      <c r="B951" s="276" t="s">
        <v>988</v>
      </c>
      <c r="C951" s="462" t="s">
        <v>44</v>
      </c>
      <c r="D951" s="463">
        <v>3426</v>
      </c>
    </row>
    <row r="952" spans="1:4">
      <c r="A952" s="462">
        <v>1083</v>
      </c>
      <c r="B952" s="276" t="s">
        <v>989</v>
      </c>
      <c r="C952" s="462" t="s">
        <v>30</v>
      </c>
      <c r="D952" s="463">
        <v>0</v>
      </c>
    </row>
    <row r="953" spans="1:4">
      <c r="A953" s="462">
        <v>1084</v>
      </c>
      <c r="B953" s="276" t="s">
        <v>990</v>
      </c>
      <c r="C953" s="462" t="s">
        <v>27</v>
      </c>
      <c r="D953" s="463">
        <v>0</v>
      </c>
    </row>
    <row r="954" spans="1:4">
      <c r="A954" s="462">
        <v>1085</v>
      </c>
      <c r="B954" s="276" t="s">
        <v>991</v>
      </c>
      <c r="C954" s="462" t="s">
        <v>44</v>
      </c>
      <c r="D954" s="463">
        <v>0</v>
      </c>
    </row>
    <row r="955" spans="1:4">
      <c r="A955" s="462">
        <v>1086</v>
      </c>
      <c r="B955" s="276" t="s">
        <v>992</v>
      </c>
      <c r="C955" s="462" t="s">
        <v>30</v>
      </c>
      <c r="D955" s="463">
        <v>6197.1</v>
      </c>
    </row>
    <row r="956" spans="1:4">
      <c r="A956" s="462">
        <v>1087</v>
      </c>
      <c r="B956" s="276" t="s">
        <v>993</v>
      </c>
      <c r="C956" s="462" t="s">
        <v>27</v>
      </c>
      <c r="D956" s="463">
        <v>18549.009999999998</v>
      </c>
    </row>
    <row r="957" spans="1:4">
      <c r="A957" s="462">
        <v>1088</v>
      </c>
      <c r="B957" s="276" t="s">
        <v>994</v>
      </c>
      <c r="C957" s="462" t="s">
        <v>30</v>
      </c>
      <c r="D957" s="463">
        <v>0</v>
      </c>
    </row>
    <row r="958" spans="1:4">
      <c r="A958" s="462">
        <v>1089</v>
      </c>
      <c r="B958" s="276" t="s">
        <v>995</v>
      </c>
      <c r="C958" s="462" t="s">
        <v>83</v>
      </c>
      <c r="D958" s="463">
        <v>0</v>
      </c>
    </row>
    <row r="959" spans="1:4">
      <c r="A959" s="462">
        <v>1090</v>
      </c>
      <c r="B959" s="276" t="s">
        <v>996</v>
      </c>
      <c r="C959" s="462" t="s">
        <v>27</v>
      </c>
      <c r="D959" s="463">
        <v>0</v>
      </c>
    </row>
    <row r="960" spans="1:4">
      <c r="A960" s="462">
        <v>1091</v>
      </c>
      <c r="B960" s="276" t="s">
        <v>997</v>
      </c>
      <c r="C960" s="462" t="s">
        <v>998</v>
      </c>
      <c r="D960" s="463">
        <v>96867</v>
      </c>
    </row>
    <row r="961" spans="1:4">
      <c r="A961" s="462">
        <v>1092</v>
      </c>
      <c r="B961" s="276" t="s">
        <v>999</v>
      </c>
      <c r="C961" s="462" t="s">
        <v>998</v>
      </c>
      <c r="D961" s="463">
        <v>0</v>
      </c>
    </row>
    <row r="962" spans="1:4">
      <c r="A962" s="462">
        <v>1093</v>
      </c>
      <c r="B962" s="276" t="s">
        <v>1000</v>
      </c>
      <c r="C962" s="462" t="s">
        <v>30</v>
      </c>
      <c r="D962" s="463">
        <v>0</v>
      </c>
    </row>
    <row r="963" spans="1:4">
      <c r="A963" s="462">
        <v>1094</v>
      </c>
      <c r="B963" s="276" t="s">
        <v>1001</v>
      </c>
      <c r="C963" s="462" t="s">
        <v>27</v>
      </c>
      <c r="D963" s="463">
        <v>0</v>
      </c>
    </row>
    <row r="964" spans="1:4">
      <c r="A964" s="462">
        <v>1095</v>
      </c>
      <c r="B964" s="276" t="s">
        <v>1002</v>
      </c>
      <c r="C964" s="462" t="s">
        <v>27</v>
      </c>
      <c r="D964" s="463">
        <v>22914</v>
      </c>
    </row>
    <row r="965" spans="1:4">
      <c r="A965" s="462">
        <v>1096</v>
      </c>
      <c r="B965" s="276" t="s">
        <v>1003</v>
      </c>
      <c r="C965" s="462" t="s">
        <v>30</v>
      </c>
      <c r="D965" s="463">
        <v>0</v>
      </c>
    </row>
    <row r="966" spans="1:4">
      <c r="A966" s="462">
        <v>1097</v>
      </c>
      <c r="B966" s="276" t="s">
        <v>1004</v>
      </c>
      <c r="C966" s="462" t="s">
        <v>27</v>
      </c>
      <c r="D966" s="463">
        <v>0</v>
      </c>
    </row>
    <row r="967" spans="1:4">
      <c r="A967" s="462">
        <v>1098</v>
      </c>
      <c r="B967" s="276" t="s">
        <v>1005</v>
      </c>
      <c r="C967" s="462" t="s">
        <v>27</v>
      </c>
      <c r="D967" s="463">
        <v>0</v>
      </c>
    </row>
    <row r="968" spans="1:4">
      <c r="A968" s="462">
        <v>1099</v>
      </c>
      <c r="B968" s="276" t="s">
        <v>1006</v>
      </c>
      <c r="C968" s="462" t="s">
        <v>27</v>
      </c>
      <c r="D968" s="463">
        <v>1553</v>
      </c>
    </row>
    <row r="969" spans="1:4">
      <c r="A969" s="462">
        <v>1100</v>
      </c>
      <c r="B969" s="276" t="s">
        <v>1007</v>
      </c>
      <c r="C969" s="462" t="s">
        <v>27</v>
      </c>
      <c r="D969" s="463">
        <v>13625</v>
      </c>
    </row>
    <row r="970" spans="1:4">
      <c r="A970" s="462">
        <v>1101</v>
      </c>
      <c r="B970" s="276" t="s">
        <v>1008</v>
      </c>
      <c r="C970" s="462" t="s">
        <v>27</v>
      </c>
      <c r="D970" s="463">
        <v>5000.7700000000004</v>
      </c>
    </row>
    <row r="971" spans="1:4">
      <c r="A971" s="462">
        <v>1102</v>
      </c>
      <c r="B971" s="276" t="s">
        <v>1009</v>
      </c>
      <c r="C971" s="462" t="s">
        <v>27</v>
      </c>
      <c r="D971" s="463">
        <v>29905</v>
      </c>
    </row>
    <row r="972" spans="1:4">
      <c r="A972" s="462">
        <v>1103</v>
      </c>
      <c r="B972" s="276" t="s">
        <v>1010</v>
      </c>
      <c r="C972" s="462" t="s">
        <v>27</v>
      </c>
      <c r="D972" s="463">
        <v>51543.01</v>
      </c>
    </row>
    <row r="973" spans="1:4">
      <c r="A973" s="462">
        <v>1104</v>
      </c>
      <c r="B973" s="276" t="s">
        <v>1011</v>
      </c>
      <c r="C973" s="462" t="s">
        <v>27</v>
      </c>
      <c r="D973" s="463">
        <v>101906</v>
      </c>
    </row>
    <row r="974" spans="1:4">
      <c r="A974" s="462">
        <v>1105</v>
      </c>
      <c r="B974" s="276" t="s">
        <v>1012</v>
      </c>
      <c r="C974" s="462" t="s">
        <v>27</v>
      </c>
      <c r="D974" s="463">
        <v>0</v>
      </c>
    </row>
    <row r="975" spans="1:4">
      <c r="A975" s="462">
        <v>1106</v>
      </c>
      <c r="B975" s="276" t="s">
        <v>1013</v>
      </c>
      <c r="C975" s="462" t="s">
        <v>27</v>
      </c>
      <c r="D975" s="463">
        <v>0</v>
      </c>
    </row>
    <row r="976" spans="1:4">
      <c r="A976" s="462">
        <v>1107</v>
      </c>
      <c r="B976" s="276" t="s">
        <v>1014</v>
      </c>
      <c r="C976" s="462" t="s">
        <v>27</v>
      </c>
      <c r="D976" s="463">
        <v>0</v>
      </c>
    </row>
    <row r="977" spans="1:4">
      <c r="A977" s="462">
        <v>1108</v>
      </c>
      <c r="B977" s="276" t="s">
        <v>1015</v>
      </c>
      <c r="C977" s="462" t="s">
        <v>27</v>
      </c>
      <c r="D977" s="463">
        <v>0</v>
      </c>
    </row>
    <row r="978" spans="1:4">
      <c r="A978" s="462">
        <v>1109</v>
      </c>
      <c r="B978" s="276" t="s">
        <v>1016</v>
      </c>
      <c r="C978" s="462" t="s">
        <v>27</v>
      </c>
      <c r="D978" s="463">
        <v>0</v>
      </c>
    </row>
    <row r="979" spans="1:4">
      <c r="A979" s="462">
        <v>1110</v>
      </c>
      <c r="B979" s="276" t="s">
        <v>1017</v>
      </c>
      <c r="C979" s="462" t="s">
        <v>27</v>
      </c>
      <c r="D979" s="463">
        <v>0</v>
      </c>
    </row>
    <row r="980" spans="1:4">
      <c r="A980" s="462">
        <v>1111</v>
      </c>
      <c r="B980" s="276" t="s">
        <v>1018</v>
      </c>
      <c r="C980" s="462" t="s">
        <v>27</v>
      </c>
      <c r="D980" s="463">
        <v>6758.24</v>
      </c>
    </row>
    <row r="981" spans="1:4">
      <c r="A981" s="462">
        <v>1112</v>
      </c>
      <c r="B981" s="276" t="s">
        <v>1019</v>
      </c>
      <c r="C981" s="462" t="s">
        <v>27</v>
      </c>
      <c r="D981" s="463">
        <v>0</v>
      </c>
    </row>
    <row r="982" spans="1:4">
      <c r="A982" s="462">
        <v>1113</v>
      </c>
      <c r="B982" s="276" t="s">
        <v>1020</v>
      </c>
      <c r="C982" s="462" t="s">
        <v>27</v>
      </c>
      <c r="D982" s="463">
        <v>0</v>
      </c>
    </row>
    <row r="983" spans="1:4">
      <c r="A983" s="462">
        <v>1114</v>
      </c>
      <c r="B983" s="276" t="s">
        <v>1021</v>
      </c>
      <c r="C983" s="462" t="s">
        <v>27</v>
      </c>
      <c r="D983" s="463">
        <v>0</v>
      </c>
    </row>
    <row r="984" spans="1:4">
      <c r="A984" s="462">
        <v>1115</v>
      </c>
      <c r="B984" s="276" t="s">
        <v>1022</v>
      </c>
      <c r="C984" s="462" t="s">
        <v>30</v>
      </c>
      <c r="D984" s="463">
        <v>0</v>
      </c>
    </row>
    <row r="985" spans="1:4">
      <c r="A985" s="462">
        <v>1116</v>
      </c>
      <c r="B985" s="276" t="s">
        <v>1023</v>
      </c>
      <c r="C985" s="462" t="s">
        <v>27</v>
      </c>
      <c r="D985" s="463">
        <v>415</v>
      </c>
    </row>
    <row r="986" spans="1:4">
      <c r="A986" s="462">
        <v>1117</v>
      </c>
      <c r="B986" s="276" t="s">
        <v>1024</v>
      </c>
      <c r="C986" s="462" t="s">
        <v>27</v>
      </c>
      <c r="D986" s="463">
        <v>0</v>
      </c>
    </row>
    <row r="987" spans="1:4">
      <c r="A987" s="462">
        <v>1118</v>
      </c>
      <c r="B987" s="276" t="s">
        <v>1025</v>
      </c>
      <c r="C987" s="462" t="s">
        <v>27</v>
      </c>
      <c r="D987" s="463">
        <v>0</v>
      </c>
    </row>
    <row r="988" spans="1:4">
      <c r="A988" s="462">
        <v>1119</v>
      </c>
      <c r="B988" s="276" t="s">
        <v>1026</v>
      </c>
      <c r="C988" s="462" t="s">
        <v>44</v>
      </c>
      <c r="D988" s="463">
        <v>0</v>
      </c>
    </row>
    <row r="989" spans="1:4">
      <c r="A989" s="462">
        <v>1120</v>
      </c>
      <c r="B989" s="276" t="s">
        <v>1027</v>
      </c>
      <c r="C989" s="462" t="s">
        <v>30</v>
      </c>
      <c r="D989" s="463">
        <v>7138</v>
      </c>
    </row>
    <row r="990" spans="1:4">
      <c r="A990" s="462">
        <v>1121</v>
      </c>
      <c r="B990" s="276" t="s">
        <v>1028</v>
      </c>
      <c r="C990" s="462" t="s">
        <v>30</v>
      </c>
      <c r="D990" s="463">
        <v>16161</v>
      </c>
    </row>
    <row r="991" spans="1:4">
      <c r="A991" s="462">
        <v>1122</v>
      </c>
      <c r="B991" s="276" t="s">
        <v>1029</v>
      </c>
      <c r="C991" s="462" t="s">
        <v>27</v>
      </c>
      <c r="D991" s="463">
        <v>313.01</v>
      </c>
    </row>
    <row r="992" spans="1:4">
      <c r="A992" s="462">
        <v>1123</v>
      </c>
      <c r="B992" s="276" t="s">
        <v>1030</v>
      </c>
      <c r="C992" s="462" t="s">
        <v>27</v>
      </c>
      <c r="D992" s="463">
        <v>82321</v>
      </c>
    </row>
    <row r="993" spans="1:4">
      <c r="A993" s="462">
        <v>1124</v>
      </c>
      <c r="B993" s="276" t="s">
        <v>1031</v>
      </c>
      <c r="C993" s="462" t="s">
        <v>27</v>
      </c>
      <c r="D993" s="463">
        <v>0</v>
      </c>
    </row>
    <row r="994" spans="1:4">
      <c r="A994" s="462">
        <v>1125</v>
      </c>
      <c r="B994" s="276" t="s">
        <v>1032</v>
      </c>
      <c r="C994" s="462" t="s">
        <v>27</v>
      </c>
      <c r="D994" s="463">
        <v>988320</v>
      </c>
    </row>
    <row r="995" spans="1:4">
      <c r="A995" s="462">
        <v>1126</v>
      </c>
      <c r="B995" s="276" t="s">
        <v>1033</v>
      </c>
      <c r="C995" s="462" t="s">
        <v>27</v>
      </c>
      <c r="D995" s="463">
        <v>0</v>
      </c>
    </row>
    <row r="996" spans="1:4">
      <c r="A996" s="462">
        <v>1127</v>
      </c>
      <c r="B996" s="276" t="s">
        <v>1034</v>
      </c>
      <c r="C996" s="462" t="s">
        <v>27</v>
      </c>
      <c r="D996" s="463">
        <v>0</v>
      </c>
    </row>
    <row r="997" spans="1:4">
      <c r="A997" s="462">
        <v>1130</v>
      </c>
      <c r="B997" s="276" t="s">
        <v>1035</v>
      </c>
      <c r="C997" s="462" t="s">
        <v>27</v>
      </c>
      <c r="D997" s="463">
        <v>0</v>
      </c>
    </row>
    <row r="998" spans="1:4">
      <c r="A998" s="462">
        <v>1132</v>
      </c>
      <c r="B998" s="276" t="s">
        <v>1036</v>
      </c>
      <c r="C998" s="462" t="s">
        <v>27</v>
      </c>
      <c r="D998" s="463">
        <v>0</v>
      </c>
    </row>
    <row r="999" spans="1:4">
      <c r="A999" s="462">
        <v>1134</v>
      </c>
      <c r="B999" s="276" t="s">
        <v>1037</v>
      </c>
      <c r="C999" s="462" t="s">
        <v>27</v>
      </c>
      <c r="D999" s="463">
        <v>0</v>
      </c>
    </row>
    <row r="1000" spans="1:4">
      <c r="A1000" s="462">
        <v>1135</v>
      </c>
      <c r="B1000" s="276" t="s">
        <v>1038</v>
      </c>
      <c r="C1000" s="462" t="s">
        <v>30</v>
      </c>
      <c r="D1000" s="463">
        <v>65302</v>
      </c>
    </row>
    <row r="1001" spans="1:4">
      <c r="A1001" s="462">
        <v>1136</v>
      </c>
      <c r="B1001" s="276" t="s">
        <v>1039</v>
      </c>
      <c r="C1001" s="462" t="s">
        <v>30</v>
      </c>
      <c r="D1001" s="463">
        <v>178983</v>
      </c>
    </row>
    <row r="1002" spans="1:4">
      <c r="A1002" s="462">
        <v>1137</v>
      </c>
      <c r="B1002" s="276" t="s">
        <v>1040</v>
      </c>
      <c r="C1002" s="462" t="s">
        <v>27</v>
      </c>
      <c r="D1002" s="463">
        <v>71778</v>
      </c>
    </row>
    <row r="1003" spans="1:4">
      <c r="A1003" s="462">
        <v>1138</v>
      </c>
      <c r="B1003" s="276" t="s">
        <v>1041</v>
      </c>
      <c r="C1003" s="462" t="s">
        <v>27</v>
      </c>
      <c r="D1003" s="463">
        <v>0</v>
      </c>
    </row>
    <row r="1004" spans="1:4">
      <c r="A1004" s="462">
        <v>1139</v>
      </c>
      <c r="B1004" s="276" t="s">
        <v>1042</v>
      </c>
      <c r="C1004" s="462" t="s">
        <v>27</v>
      </c>
      <c r="D1004" s="463">
        <v>0</v>
      </c>
    </row>
    <row r="1005" spans="1:4">
      <c r="A1005" s="462">
        <v>1140</v>
      </c>
      <c r="B1005" s="276" t="s">
        <v>1043</v>
      </c>
      <c r="C1005" s="462" t="s">
        <v>27</v>
      </c>
      <c r="D1005" s="463">
        <v>0</v>
      </c>
    </row>
    <row r="1006" spans="1:4">
      <c r="A1006" s="462">
        <v>1141</v>
      </c>
      <c r="B1006" s="276" t="s">
        <v>1044</v>
      </c>
      <c r="C1006" s="462" t="s">
        <v>27</v>
      </c>
      <c r="D1006" s="463">
        <v>0</v>
      </c>
    </row>
    <row r="1007" spans="1:4">
      <c r="A1007" s="462">
        <v>1142</v>
      </c>
      <c r="B1007" s="276" t="s">
        <v>1045</v>
      </c>
      <c r="C1007" s="462" t="s">
        <v>27</v>
      </c>
      <c r="D1007" s="463">
        <v>555371</v>
      </c>
    </row>
    <row r="1008" spans="1:4">
      <c r="A1008" s="462">
        <v>1143</v>
      </c>
      <c r="B1008" s="276" t="s">
        <v>1046</v>
      </c>
      <c r="C1008" s="462" t="s">
        <v>27</v>
      </c>
      <c r="D1008" s="463">
        <v>0</v>
      </c>
    </row>
    <row r="1009" spans="1:4">
      <c r="A1009" s="462">
        <v>1144</v>
      </c>
      <c r="B1009" s="276" t="s">
        <v>1047</v>
      </c>
      <c r="C1009" s="462" t="s">
        <v>27</v>
      </c>
      <c r="D1009" s="463">
        <v>11409.12</v>
      </c>
    </row>
    <row r="1010" spans="1:4">
      <c r="A1010" s="462">
        <v>1145</v>
      </c>
      <c r="B1010" s="276" t="s">
        <v>1048</v>
      </c>
      <c r="C1010" s="462" t="s">
        <v>30</v>
      </c>
      <c r="D1010" s="463">
        <v>0</v>
      </c>
    </row>
    <row r="1011" spans="1:4">
      <c r="A1011" s="462">
        <v>1146</v>
      </c>
      <c r="B1011" s="276" t="s">
        <v>1049</v>
      </c>
      <c r="C1011" s="462" t="s">
        <v>30</v>
      </c>
      <c r="D1011" s="463">
        <v>105312</v>
      </c>
    </row>
    <row r="1012" spans="1:4">
      <c r="A1012" s="462">
        <v>1147</v>
      </c>
      <c r="B1012" s="276" t="s">
        <v>1050</v>
      </c>
      <c r="C1012" s="462" t="s">
        <v>30</v>
      </c>
      <c r="D1012" s="463">
        <v>0</v>
      </c>
    </row>
    <row r="1013" spans="1:4">
      <c r="A1013" s="462">
        <v>1148</v>
      </c>
      <c r="B1013" s="276" t="s">
        <v>1051</v>
      </c>
      <c r="C1013" s="462" t="s">
        <v>30</v>
      </c>
      <c r="D1013" s="463">
        <v>22751</v>
      </c>
    </row>
    <row r="1014" spans="1:4">
      <c r="A1014" s="462">
        <v>1149</v>
      </c>
      <c r="B1014" s="276" t="s">
        <v>1052</v>
      </c>
      <c r="C1014" s="462" t="s">
        <v>30</v>
      </c>
      <c r="D1014" s="463">
        <v>12878</v>
      </c>
    </row>
    <row r="1015" spans="1:4">
      <c r="A1015" s="462">
        <v>1150</v>
      </c>
      <c r="B1015" s="276" t="s">
        <v>1053</v>
      </c>
      <c r="C1015" s="462" t="s">
        <v>30</v>
      </c>
      <c r="D1015" s="463">
        <v>23289</v>
      </c>
    </row>
    <row r="1016" spans="1:4">
      <c r="A1016" s="462">
        <v>1151</v>
      </c>
      <c r="B1016" s="276" t="s">
        <v>1054</v>
      </c>
      <c r="C1016" s="462" t="s">
        <v>30</v>
      </c>
      <c r="D1016" s="463">
        <v>45066</v>
      </c>
    </row>
    <row r="1017" spans="1:4">
      <c r="A1017" s="462">
        <v>1152</v>
      </c>
      <c r="B1017" s="276" t="s">
        <v>1055</v>
      </c>
      <c r="C1017" s="462" t="s">
        <v>30</v>
      </c>
      <c r="D1017" s="463">
        <v>64422.01</v>
      </c>
    </row>
    <row r="1018" spans="1:4">
      <c r="A1018" s="462">
        <v>1153</v>
      </c>
      <c r="B1018" s="276" t="s">
        <v>1056</v>
      </c>
      <c r="C1018" s="462" t="s">
        <v>30</v>
      </c>
      <c r="D1018" s="463">
        <v>94091</v>
      </c>
    </row>
    <row r="1019" spans="1:4">
      <c r="A1019" s="462">
        <v>1154</v>
      </c>
      <c r="B1019" s="276" t="s">
        <v>1057</v>
      </c>
      <c r="C1019" s="462" t="s">
        <v>27</v>
      </c>
      <c r="D1019" s="463">
        <v>0</v>
      </c>
    </row>
    <row r="1020" spans="1:4">
      <c r="A1020" s="462">
        <v>1155</v>
      </c>
      <c r="B1020" s="276" t="s">
        <v>1058</v>
      </c>
      <c r="C1020" s="462" t="s">
        <v>27</v>
      </c>
      <c r="D1020" s="463">
        <v>0</v>
      </c>
    </row>
    <row r="1021" spans="1:4">
      <c r="A1021" s="462">
        <v>1156</v>
      </c>
      <c r="B1021" s="276" t="s">
        <v>1059</v>
      </c>
      <c r="C1021" s="462" t="s">
        <v>27</v>
      </c>
      <c r="D1021" s="463">
        <v>0</v>
      </c>
    </row>
    <row r="1022" spans="1:4">
      <c r="A1022" s="462">
        <v>1157</v>
      </c>
      <c r="B1022" s="276" t="s">
        <v>1060</v>
      </c>
      <c r="C1022" s="462" t="s">
        <v>27</v>
      </c>
      <c r="D1022" s="463">
        <v>0</v>
      </c>
    </row>
    <row r="1023" spans="1:4">
      <c r="A1023" s="462">
        <v>1158</v>
      </c>
      <c r="B1023" s="276" t="s">
        <v>1061</v>
      </c>
      <c r="C1023" s="462" t="s">
        <v>27</v>
      </c>
      <c r="D1023" s="463">
        <v>0</v>
      </c>
    </row>
    <row r="1024" spans="1:4">
      <c r="A1024" s="462">
        <v>1159</v>
      </c>
      <c r="B1024" s="276" t="s">
        <v>1062</v>
      </c>
      <c r="C1024" s="462" t="s">
        <v>27</v>
      </c>
      <c r="D1024" s="463">
        <v>0</v>
      </c>
    </row>
    <row r="1025" spans="1:4">
      <c r="A1025" s="462">
        <v>1160</v>
      </c>
      <c r="B1025" s="276" t="s">
        <v>1063</v>
      </c>
      <c r="C1025" s="462" t="s">
        <v>30</v>
      </c>
      <c r="D1025" s="463">
        <v>0</v>
      </c>
    </row>
    <row r="1026" spans="1:4">
      <c r="A1026" s="462">
        <v>1161</v>
      </c>
      <c r="B1026" s="276" t="s">
        <v>1064</v>
      </c>
      <c r="C1026" s="462" t="s">
        <v>30</v>
      </c>
      <c r="D1026" s="463">
        <v>156782</v>
      </c>
    </row>
    <row r="1027" spans="1:4">
      <c r="A1027" s="462">
        <v>1162</v>
      </c>
      <c r="B1027" s="276" t="s">
        <v>1065</v>
      </c>
      <c r="C1027" s="462" t="s">
        <v>30</v>
      </c>
      <c r="D1027" s="463">
        <v>349055</v>
      </c>
    </row>
    <row r="1028" spans="1:4">
      <c r="A1028" s="462">
        <v>1163</v>
      </c>
      <c r="B1028" s="276" t="s">
        <v>1066</v>
      </c>
      <c r="C1028" s="462" t="s">
        <v>27</v>
      </c>
      <c r="D1028" s="463">
        <v>0</v>
      </c>
    </row>
    <row r="1029" spans="1:4">
      <c r="A1029" s="462">
        <v>1164</v>
      </c>
      <c r="B1029" s="276" t="s">
        <v>1067</v>
      </c>
      <c r="C1029" s="462" t="s">
        <v>30</v>
      </c>
      <c r="D1029" s="463">
        <v>22758</v>
      </c>
    </row>
    <row r="1030" spans="1:4">
      <c r="A1030" s="462">
        <v>1165</v>
      </c>
      <c r="B1030" s="276" t="s">
        <v>1068</v>
      </c>
      <c r="C1030" s="462" t="s">
        <v>27</v>
      </c>
      <c r="D1030" s="463">
        <v>0</v>
      </c>
    </row>
    <row r="1031" spans="1:4">
      <c r="A1031" s="462">
        <v>1167</v>
      </c>
      <c r="B1031" s="276" t="s">
        <v>1069</v>
      </c>
      <c r="C1031" s="462" t="s">
        <v>27</v>
      </c>
      <c r="D1031" s="463">
        <v>0</v>
      </c>
    </row>
    <row r="1032" spans="1:4">
      <c r="A1032" s="462">
        <v>1168</v>
      </c>
      <c r="B1032" s="276" t="s">
        <v>1070</v>
      </c>
      <c r="C1032" s="462" t="s">
        <v>27</v>
      </c>
      <c r="D1032" s="463">
        <v>0</v>
      </c>
    </row>
    <row r="1033" spans="1:4">
      <c r="A1033" s="462">
        <v>1169</v>
      </c>
      <c r="B1033" s="276" t="s">
        <v>1071</v>
      </c>
      <c r="C1033" s="462" t="s">
        <v>27</v>
      </c>
      <c r="D1033" s="463">
        <v>0</v>
      </c>
    </row>
    <row r="1034" spans="1:4">
      <c r="A1034" s="462">
        <v>1170</v>
      </c>
      <c r="B1034" s="276" t="s">
        <v>1072</v>
      </c>
      <c r="C1034" s="462" t="s">
        <v>27</v>
      </c>
      <c r="D1034" s="463">
        <v>0</v>
      </c>
    </row>
    <row r="1035" spans="1:4">
      <c r="A1035" s="462">
        <v>1171</v>
      </c>
      <c r="B1035" s="276" t="s">
        <v>1073</v>
      </c>
      <c r="C1035" s="462" t="s">
        <v>27</v>
      </c>
      <c r="D1035" s="463">
        <v>0</v>
      </c>
    </row>
    <row r="1036" spans="1:4">
      <c r="A1036" s="462">
        <v>1172</v>
      </c>
      <c r="B1036" s="276" t="s">
        <v>1074</v>
      </c>
      <c r="C1036" s="462" t="s">
        <v>27</v>
      </c>
      <c r="D1036" s="463">
        <v>0</v>
      </c>
    </row>
    <row r="1037" spans="1:4">
      <c r="A1037" s="462">
        <v>1174</v>
      </c>
      <c r="B1037" s="276" t="s">
        <v>1075</v>
      </c>
      <c r="C1037" s="462" t="s">
        <v>27</v>
      </c>
      <c r="D1037" s="463">
        <v>0</v>
      </c>
    </row>
    <row r="1038" spans="1:4">
      <c r="A1038" s="462">
        <v>1175</v>
      </c>
      <c r="B1038" s="276" t="s">
        <v>1076</v>
      </c>
      <c r="C1038" s="462" t="s">
        <v>27</v>
      </c>
      <c r="D1038" s="463">
        <v>54514</v>
      </c>
    </row>
    <row r="1039" spans="1:4">
      <c r="A1039" s="462">
        <v>1176</v>
      </c>
      <c r="B1039" s="276" t="s">
        <v>1077</v>
      </c>
      <c r="C1039" s="462" t="s">
        <v>27</v>
      </c>
      <c r="D1039" s="463">
        <v>100770</v>
      </c>
    </row>
    <row r="1040" spans="1:4">
      <c r="A1040" s="462">
        <v>1177</v>
      </c>
      <c r="B1040" s="276" t="s">
        <v>1078</v>
      </c>
      <c r="C1040" s="462" t="s">
        <v>27</v>
      </c>
      <c r="D1040" s="463">
        <v>0</v>
      </c>
    </row>
    <row r="1041" spans="1:4">
      <c r="A1041" s="462">
        <v>1178</v>
      </c>
      <c r="B1041" s="276" t="s">
        <v>1079</v>
      </c>
      <c r="C1041" s="462" t="s">
        <v>27</v>
      </c>
      <c r="D1041" s="463">
        <v>0</v>
      </c>
    </row>
    <row r="1042" spans="1:4">
      <c r="A1042" s="462">
        <v>1179</v>
      </c>
      <c r="B1042" s="276" t="s">
        <v>1080</v>
      </c>
      <c r="C1042" s="462" t="s">
        <v>27</v>
      </c>
      <c r="D1042" s="463">
        <v>10465.799999999999</v>
      </c>
    </row>
    <row r="1043" spans="1:4">
      <c r="A1043" s="462">
        <v>1180</v>
      </c>
      <c r="B1043" s="276" t="s">
        <v>1081</v>
      </c>
      <c r="C1043" s="462" t="s">
        <v>27</v>
      </c>
      <c r="D1043" s="463">
        <v>0</v>
      </c>
    </row>
    <row r="1044" spans="1:4">
      <c r="A1044" s="462">
        <v>1182</v>
      </c>
      <c r="B1044" s="276" t="s">
        <v>1082</v>
      </c>
      <c r="C1044" s="462" t="s">
        <v>27</v>
      </c>
      <c r="D1044" s="463">
        <v>92923.01</v>
      </c>
    </row>
    <row r="1045" spans="1:4">
      <c r="A1045" s="462">
        <v>1183</v>
      </c>
      <c r="B1045" s="276" t="s">
        <v>1083</v>
      </c>
      <c r="C1045" s="462" t="s">
        <v>27</v>
      </c>
      <c r="D1045" s="463">
        <v>0</v>
      </c>
    </row>
    <row r="1046" spans="1:4">
      <c r="A1046" s="462">
        <v>1184</v>
      </c>
      <c r="B1046" s="276" t="s">
        <v>1084</v>
      </c>
      <c r="C1046" s="462" t="s">
        <v>27</v>
      </c>
      <c r="D1046" s="463">
        <v>0</v>
      </c>
    </row>
    <row r="1047" spans="1:4">
      <c r="A1047" s="462">
        <v>1185</v>
      </c>
      <c r="B1047" s="276" t="s">
        <v>1085</v>
      </c>
      <c r="C1047" s="462" t="s">
        <v>27</v>
      </c>
      <c r="D1047" s="463">
        <v>15727.82</v>
      </c>
    </row>
    <row r="1048" spans="1:4">
      <c r="A1048" s="462">
        <v>1186</v>
      </c>
      <c r="B1048" s="276" t="s">
        <v>1086</v>
      </c>
      <c r="C1048" s="462" t="s">
        <v>27</v>
      </c>
      <c r="D1048" s="463">
        <v>0</v>
      </c>
    </row>
    <row r="1049" spans="1:4">
      <c r="A1049" s="462">
        <v>1187</v>
      </c>
      <c r="B1049" s="276" t="s">
        <v>1087</v>
      </c>
      <c r="C1049" s="462" t="s">
        <v>27</v>
      </c>
      <c r="D1049" s="463">
        <v>0</v>
      </c>
    </row>
    <row r="1050" spans="1:4">
      <c r="A1050" s="462">
        <v>1188</v>
      </c>
      <c r="B1050" s="276" t="s">
        <v>1088</v>
      </c>
      <c r="C1050" s="462" t="s">
        <v>27</v>
      </c>
      <c r="D1050" s="463">
        <v>0</v>
      </c>
    </row>
    <row r="1051" spans="1:4">
      <c r="A1051" s="462">
        <v>1189</v>
      </c>
      <c r="B1051" s="276" t="s">
        <v>1089</v>
      </c>
      <c r="C1051" s="462" t="s">
        <v>27</v>
      </c>
      <c r="D1051" s="463">
        <v>0</v>
      </c>
    </row>
    <row r="1052" spans="1:4">
      <c r="A1052" s="462">
        <v>1190</v>
      </c>
      <c r="B1052" s="276" t="s">
        <v>1090</v>
      </c>
      <c r="C1052" s="462" t="s">
        <v>27</v>
      </c>
      <c r="D1052" s="463">
        <v>0</v>
      </c>
    </row>
    <row r="1053" spans="1:4">
      <c r="A1053" s="462">
        <v>1191</v>
      </c>
      <c r="B1053" s="276" t="s">
        <v>1091</v>
      </c>
      <c r="C1053" s="462" t="s">
        <v>27</v>
      </c>
      <c r="D1053" s="463">
        <v>0</v>
      </c>
    </row>
    <row r="1054" spans="1:4">
      <c r="A1054" s="462">
        <v>1192</v>
      </c>
      <c r="B1054" s="276" t="s">
        <v>1092</v>
      </c>
      <c r="C1054" s="462" t="s">
        <v>27</v>
      </c>
      <c r="D1054" s="463">
        <v>0</v>
      </c>
    </row>
    <row r="1055" spans="1:4">
      <c r="A1055" s="462">
        <v>1193</v>
      </c>
      <c r="B1055" s="276" t="s">
        <v>1093</v>
      </c>
      <c r="C1055" s="462" t="s">
        <v>27</v>
      </c>
      <c r="D1055" s="463">
        <v>102089</v>
      </c>
    </row>
    <row r="1056" spans="1:4">
      <c r="A1056" s="462">
        <v>1194</v>
      </c>
      <c r="B1056" s="276" t="s">
        <v>1094</v>
      </c>
      <c r="C1056" s="462" t="s">
        <v>27</v>
      </c>
      <c r="D1056" s="463">
        <v>0</v>
      </c>
    </row>
    <row r="1057" spans="1:4">
      <c r="A1057" s="462">
        <v>1195</v>
      </c>
      <c r="B1057" s="276" t="s">
        <v>1095</v>
      </c>
      <c r="C1057" s="462" t="s">
        <v>27</v>
      </c>
      <c r="D1057" s="463">
        <v>0</v>
      </c>
    </row>
    <row r="1058" spans="1:4">
      <c r="A1058" s="462">
        <v>1196</v>
      </c>
      <c r="B1058" s="276" t="s">
        <v>1096</v>
      </c>
      <c r="C1058" s="462" t="s">
        <v>27</v>
      </c>
      <c r="D1058" s="463">
        <v>0</v>
      </c>
    </row>
    <row r="1059" spans="1:4">
      <c r="A1059" s="462">
        <v>1197</v>
      </c>
      <c r="B1059" s="276" t="s">
        <v>1097</v>
      </c>
      <c r="C1059" s="462" t="s">
        <v>27</v>
      </c>
      <c r="D1059" s="463">
        <v>0</v>
      </c>
    </row>
    <row r="1060" spans="1:4">
      <c r="A1060" s="462">
        <v>1198</v>
      </c>
      <c r="B1060" s="276" t="s">
        <v>1098</v>
      </c>
      <c r="C1060" s="462" t="s">
        <v>27</v>
      </c>
      <c r="D1060" s="463">
        <v>0</v>
      </c>
    </row>
    <row r="1061" spans="1:4">
      <c r="A1061" s="462">
        <v>1199</v>
      </c>
      <c r="B1061" s="276" t="s">
        <v>1099</v>
      </c>
      <c r="C1061" s="462" t="s">
        <v>27</v>
      </c>
      <c r="D1061" s="463">
        <v>0</v>
      </c>
    </row>
    <row r="1062" spans="1:4">
      <c r="A1062" s="462">
        <v>1200</v>
      </c>
      <c r="B1062" s="276" t="s">
        <v>1100</v>
      </c>
      <c r="C1062" s="462" t="s">
        <v>27</v>
      </c>
      <c r="D1062" s="463">
        <v>0</v>
      </c>
    </row>
    <row r="1063" spans="1:4">
      <c r="A1063" s="462">
        <v>1201</v>
      </c>
      <c r="B1063" s="276" t="s">
        <v>1101</v>
      </c>
      <c r="C1063" s="462" t="s">
        <v>27</v>
      </c>
      <c r="D1063" s="463">
        <v>0</v>
      </c>
    </row>
    <row r="1064" spans="1:4">
      <c r="A1064" s="462">
        <v>1202</v>
      </c>
      <c r="B1064" s="276" t="s">
        <v>1102</v>
      </c>
      <c r="C1064" s="462" t="s">
        <v>27</v>
      </c>
      <c r="D1064" s="463">
        <v>0</v>
      </c>
    </row>
    <row r="1065" spans="1:4">
      <c r="A1065" s="462">
        <v>1203</v>
      </c>
      <c r="B1065" s="276" t="s">
        <v>1103</v>
      </c>
      <c r="C1065" s="462" t="s">
        <v>27</v>
      </c>
      <c r="D1065" s="463">
        <v>167818</v>
      </c>
    </row>
    <row r="1066" spans="1:4">
      <c r="A1066" s="462">
        <v>1204</v>
      </c>
      <c r="B1066" s="276" t="s">
        <v>1104</v>
      </c>
      <c r="C1066" s="462" t="s">
        <v>27</v>
      </c>
      <c r="D1066" s="463">
        <v>0</v>
      </c>
    </row>
    <row r="1067" spans="1:4">
      <c r="A1067" s="462">
        <v>1205</v>
      </c>
      <c r="B1067" s="276" t="s">
        <v>1105</v>
      </c>
      <c r="C1067" s="462" t="s">
        <v>44</v>
      </c>
      <c r="D1067" s="463">
        <v>0</v>
      </c>
    </row>
    <row r="1068" spans="1:4">
      <c r="A1068" s="462">
        <v>1206</v>
      </c>
      <c r="B1068" s="276" t="s">
        <v>1106</v>
      </c>
      <c r="C1068" s="462" t="s">
        <v>44</v>
      </c>
      <c r="D1068" s="463">
        <v>0</v>
      </c>
    </row>
    <row r="1069" spans="1:4">
      <c r="A1069" s="462">
        <v>1207</v>
      </c>
      <c r="B1069" s="276" t="s">
        <v>1107</v>
      </c>
      <c r="C1069" s="462" t="s">
        <v>44</v>
      </c>
      <c r="D1069" s="463">
        <v>174360.07</v>
      </c>
    </row>
    <row r="1070" spans="1:4">
      <c r="A1070" s="462">
        <v>1208</v>
      </c>
      <c r="B1070" s="276" t="s">
        <v>1108</v>
      </c>
      <c r="C1070" s="462" t="s">
        <v>44</v>
      </c>
      <c r="D1070" s="463">
        <v>134983.22</v>
      </c>
    </row>
    <row r="1071" spans="1:4">
      <c r="A1071" s="462">
        <v>1211</v>
      </c>
      <c r="B1071" s="276" t="s">
        <v>1109</v>
      </c>
      <c r="C1071" s="462" t="s">
        <v>44</v>
      </c>
      <c r="D1071" s="463">
        <v>0</v>
      </c>
    </row>
    <row r="1072" spans="1:4">
      <c r="A1072" s="462">
        <v>1212</v>
      </c>
      <c r="B1072" s="276" t="s">
        <v>1110</v>
      </c>
      <c r="C1072" s="462" t="s">
        <v>27</v>
      </c>
      <c r="D1072" s="463">
        <v>6033</v>
      </c>
    </row>
    <row r="1073" spans="1:4">
      <c r="A1073" s="462">
        <v>1213</v>
      </c>
      <c r="B1073" s="276" t="s">
        <v>1111</v>
      </c>
      <c r="C1073" s="462" t="s">
        <v>27</v>
      </c>
      <c r="D1073" s="463">
        <v>0</v>
      </c>
    </row>
    <row r="1074" spans="1:4">
      <c r="A1074" s="462">
        <v>1214</v>
      </c>
      <c r="B1074" s="276" t="s">
        <v>1112</v>
      </c>
      <c r="C1074" s="462" t="s">
        <v>44</v>
      </c>
      <c r="D1074" s="463">
        <v>0</v>
      </c>
    </row>
    <row r="1075" spans="1:4">
      <c r="A1075" s="462">
        <v>1215</v>
      </c>
      <c r="B1075" s="276" t="s">
        <v>1113</v>
      </c>
      <c r="C1075" s="462" t="s">
        <v>148</v>
      </c>
      <c r="D1075" s="463">
        <v>69369</v>
      </c>
    </row>
    <row r="1076" spans="1:4">
      <c r="A1076" s="462">
        <v>1216</v>
      </c>
      <c r="B1076" s="276" t="s">
        <v>1114</v>
      </c>
      <c r="C1076" s="462" t="s">
        <v>44</v>
      </c>
      <c r="D1076" s="463">
        <v>0</v>
      </c>
    </row>
    <row r="1077" spans="1:4">
      <c r="A1077" s="462">
        <v>1217</v>
      </c>
      <c r="B1077" s="276" t="s">
        <v>1115</v>
      </c>
      <c r="C1077" s="462" t="s">
        <v>44</v>
      </c>
      <c r="D1077" s="463">
        <v>0</v>
      </c>
    </row>
    <row r="1078" spans="1:4">
      <c r="A1078" s="462">
        <v>1218</v>
      </c>
      <c r="B1078" s="276" t="s">
        <v>1116</v>
      </c>
      <c r="C1078" s="462" t="s">
        <v>44</v>
      </c>
      <c r="D1078" s="463">
        <v>0</v>
      </c>
    </row>
    <row r="1079" spans="1:4">
      <c r="A1079" s="462">
        <v>1219</v>
      </c>
      <c r="B1079" s="276" t="s">
        <v>1117</v>
      </c>
      <c r="C1079" s="462" t="s">
        <v>44</v>
      </c>
      <c r="D1079" s="463">
        <v>0</v>
      </c>
    </row>
    <row r="1080" spans="1:4">
      <c r="A1080" s="462">
        <v>1220</v>
      </c>
      <c r="B1080" s="276" t="s">
        <v>1118</v>
      </c>
      <c r="C1080" s="462" t="s">
        <v>44</v>
      </c>
      <c r="D1080" s="463">
        <v>0</v>
      </c>
    </row>
    <row r="1081" spans="1:4">
      <c r="A1081" s="462">
        <v>1221</v>
      </c>
      <c r="B1081" s="276" t="s">
        <v>1119</v>
      </c>
      <c r="C1081" s="462" t="s">
        <v>27</v>
      </c>
      <c r="D1081" s="463">
        <v>3097</v>
      </c>
    </row>
    <row r="1082" spans="1:4">
      <c r="A1082" s="462">
        <v>1222</v>
      </c>
      <c r="B1082" s="276" t="s">
        <v>1120</v>
      </c>
      <c r="C1082" s="462" t="s">
        <v>30</v>
      </c>
      <c r="D1082" s="463">
        <v>0</v>
      </c>
    </row>
    <row r="1083" spans="1:4">
      <c r="A1083" s="462">
        <v>1225</v>
      </c>
      <c r="B1083" s="276" t="s">
        <v>1121</v>
      </c>
      <c r="C1083" s="462" t="s">
        <v>1122</v>
      </c>
      <c r="D1083" s="463">
        <v>104130</v>
      </c>
    </row>
    <row r="1084" spans="1:4">
      <c r="A1084" s="462">
        <v>1226</v>
      </c>
      <c r="B1084" s="276" t="s">
        <v>1123</v>
      </c>
      <c r="C1084" s="462" t="s">
        <v>27</v>
      </c>
      <c r="D1084" s="463">
        <v>8937</v>
      </c>
    </row>
    <row r="1085" spans="1:4">
      <c r="A1085" s="462">
        <v>1228</v>
      </c>
      <c r="B1085" s="276" t="s">
        <v>1124</v>
      </c>
      <c r="C1085" s="462" t="s">
        <v>27</v>
      </c>
      <c r="D1085" s="463">
        <v>0</v>
      </c>
    </row>
    <row r="1086" spans="1:4">
      <c r="A1086" s="462">
        <v>1229</v>
      </c>
      <c r="B1086" s="276" t="s">
        <v>1125</v>
      </c>
      <c r="C1086" s="462" t="s">
        <v>27</v>
      </c>
      <c r="D1086" s="463">
        <v>0</v>
      </c>
    </row>
    <row r="1087" spans="1:4">
      <c r="A1087" s="462">
        <v>1230</v>
      </c>
      <c r="B1087" s="276" t="s">
        <v>1126</v>
      </c>
      <c r="C1087" s="462" t="s">
        <v>27</v>
      </c>
      <c r="D1087" s="463">
        <v>9943</v>
      </c>
    </row>
    <row r="1088" spans="1:4">
      <c r="A1088" s="462">
        <v>1231</v>
      </c>
      <c r="B1088" s="276" t="s">
        <v>1127</v>
      </c>
      <c r="C1088" s="462" t="s">
        <v>27</v>
      </c>
      <c r="D1088" s="463">
        <v>4042</v>
      </c>
    </row>
    <row r="1089" spans="1:4">
      <c r="A1089" s="462">
        <v>1234</v>
      </c>
      <c r="B1089" s="276" t="s">
        <v>1128</v>
      </c>
      <c r="C1089" s="462" t="s">
        <v>27</v>
      </c>
      <c r="D1089" s="463">
        <v>4561</v>
      </c>
    </row>
    <row r="1090" spans="1:4">
      <c r="A1090" s="462">
        <v>1235</v>
      </c>
      <c r="B1090" s="276" t="s">
        <v>1129</v>
      </c>
      <c r="C1090" s="462" t="s">
        <v>30</v>
      </c>
      <c r="D1090" s="463">
        <v>0</v>
      </c>
    </row>
    <row r="1091" spans="1:4">
      <c r="A1091" s="462">
        <v>1237</v>
      </c>
      <c r="B1091" s="276" t="s">
        <v>1130</v>
      </c>
      <c r="C1091" s="462" t="s">
        <v>30</v>
      </c>
      <c r="D1091" s="463">
        <v>0</v>
      </c>
    </row>
    <row r="1092" spans="1:4">
      <c r="A1092" s="462">
        <v>1238</v>
      </c>
      <c r="B1092" s="276" t="s">
        <v>1131</v>
      </c>
      <c r="C1092" s="462" t="s">
        <v>27</v>
      </c>
      <c r="D1092" s="463">
        <v>0</v>
      </c>
    </row>
    <row r="1093" spans="1:4">
      <c r="A1093" s="462">
        <v>1239</v>
      </c>
      <c r="B1093" s="276" t="s">
        <v>1132</v>
      </c>
      <c r="C1093" s="462" t="s">
        <v>27</v>
      </c>
      <c r="D1093" s="463">
        <v>34010</v>
      </c>
    </row>
    <row r="1094" spans="1:4">
      <c r="A1094" s="462">
        <v>1240</v>
      </c>
      <c r="B1094" s="276" t="s">
        <v>1133</v>
      </c>
      <c r="C1094" s="462" t="s">
        <v>27</v>
      </c>
      <c r="D1094" s="463">
        <v>0</v>
      </c>
    </row>
    <row r="1095" spans="1:4">
      <c r="A1095" s="462">
        <v>1241</v>
      </c>
      <c r="B1095" s="276" t="s">
        <v>1134</v>
      </c>
      <c r="C1095" s="462" t="s">
        <v>27</v>
      </c>
      <c r="D1095" s="463">
        <v>0</v>
      </c>
    </row>
    <row r="1096" spans="1:4">
      <c r="A1096" s="462">
        <v>1242</v>
      </c>
      <c r="B1096" s="276" t="s">
        <v>1135</v>
      </c>
      <c r="C1096" s="462" t="s">
        <v>27</v>
      </c>
      <c r="D1096" s="463">
        <v>0</v>
      </c>
    </row>
    <row r="1097" spans="1:4">
      <c r="A1097" s="462">
        <v>1243</v>
      </c>
      <c r="B1097" s="276" t="s">
        <v>1136</v>
      </c>
      <c r="C1097" s="462" t="s">
        <v>27</v>
      </c>
      <c r="D1097" s="463">
        <v>0</v>
      </c>
    </row>
    <row r="1098" spans="1:4">
      <c r="A1098" s="462">
        <v>1244</v>
      </c>
      <c r="B1098" s="276" t="s">
        <v>1137</v>
      </c>
      <c r="C1098" s="462" t="s">
        <v>27</v>
      </c>
      <c r="D1098" s="463">
        <v>0</v>
      </c>
    </row>
    <row r="1099" spans="1:4">
      <c r="A1099" s="462">
        <v>1245</v>
      </c>
      <c r="B1099" s="276" t="s">
        <v>1138</v>
      </c>
      <c r="C1099" s="462" t="s">
        <v>27</v>
      </c>
      <c r="D1099" s="463">
        <v>0</v>
      </c>
    </row>
    <row r="1100" spans="1:4">
      <c r="A1100" s="462">
        <v>1246</v>
      </c>
      <c r="B1100" s="276" t="s">
        <v>1139</v>
      </c>
      <c r="C1100" s="462" t="s">
        <v>27</v>
      </c>
      <c r="D1100" s="463">
        <v>0</v>
      </c>
    </row>
    <row r="1101" spans="1:4">
      <c r="A1101" s="462">
        <v>1247</v>
      </c>
      <c r="B1101" s="276" t="s">
        <v>1140</v>
      </c>
      <c r="C1101" s="462" t="s">
        <v>27</v>
      </c>
      <c r="D1101" s="463">
        <v>0</v>
      </c>
    </row>
    <row r="1102" spans="1:4">
      <c r="A1102" s="462">
        <v>1250</v>
      </c>
      <c r="B1102" s="276" t="s">
        <v>1141</v>
      </c>
      <c r="C1102" s="462" t="s">
        <v>60</v>
      </c>
      <c r="D1102" s="463">
        <v>19001</v>
      </c>
    </row>
    <row r="1103" spans="1:4">
      <c r="A1103" s="462">
        <v>1253</v>
      </c>
      <c r="B1103" s="276" t="s">
        <v>1142</v>
      </c>
      <c r="C1103" s="462" t="s">
        <v>27</v>
      </c>
      <c r="D1103" s="463">
        <v>0</v>
      </c>
    </row>
    <row r="1104" spans="1:4">
      <c r="A1104" s="462">
        <v>1254</v>
      </c>
      <c r="B1104" s="276" t="s">
        <v>1143</v>
      </c>
      <c r="C1104" s="462" t="s">
        <v>27</v>
      </c>
      <c r="D1104" s="463">
        <v>0</v>
      </c>
    </row>
    <row r="1105" spans="1:4">
      <c r="A1105" s="462">
        <v>1255</v>
      </c>
      <c r="B1105" s="276" t="s">
        <v>1144</v>
      </c>
      <c r="C1105" s="462" t="s">
        <v>27</v>
      </c>
      <c r="D1105" s="463">
        <v>0</v>
      </c>
    </row>
    <row r="1106" spans="1:4">
      <c r="A1106" s="462">
        <v>1256</v>
      </c>
      <c r="B1106" s="276" t="s">
        <v>1145</v>
      </c>
      <c r="C1106" s="462" t="s">
        <v>27</v>
      </c>
      <c r="D1106" s="463">
        <v>0</v>
      </c>
    </row>
    <row r="1107" spans="1:4">
      <c r="A1107" s="462">
        <v>1257</v>
      </c>
      <c r="B1107" s="276" t="s">
        <v>1146</v>
      </c>
      <c r="C1107" s="462" t="s">
        <v>27</v>
      </c>
      <c r="D1107" s="463">
        <v>0</v>
      </c>
    </row>
    <row r="1108" spans="1:4">
      <c r="A1108" s="462">
        <v>1258</v>
      </c>
      <c r="B1108" s="276" t="s">
        <v>1147</v>
      </c>
      <c r="C1108" s="462" t="s">
        <v>27</v>
      </c>
      <c r="D1108" s="463">
        <v>0</v>
      </c>
    </row>
    <row r="1109" spans="1:4">
      <c r="A1109" s="462">
        <v>1259</v>
      </c>
      <c r="B1109" s="276" t="s">
        <v>1148</v>
      </c>
      <c r="C1109" s="462" t="s">
        <v>27</v>
      </c>
      <c r="D1109" s="463">
        <v>824352</v>
      </c>
    </row>
    <row r="1110" spans="1:4">
      <c r="A1110" s="462">
        <v>1261</v>
      </c>
      <c r="B1110" s="276" t="s">
        <v>1149</v>
      </c>
      <c r="C1110" s="462" t="s">
        <v>27</v>
      </c>
      <c r="D1110" s="463">
        <v>0</v>
      </c>
    </row>
    <row r="1111" spans="1:4">
      <c r="A1111" s="462">
        <v>1264</v>
      </c>
      <c r="B1111" s="276" t="s">
        <v>1150</v>
      </c>
      <c r="C1111" s="462" t="s">
        <v>27</v>
      </c>
      <c r="D1111" s="463">
        <v>0</v>
      </c>
    </row>
    <row r="1112" spans="1:4">
      <c r="A1112" s="462">
        <v>1265</v>
      </c>
      <c r="B1112" s="276" t="s">
        <v>1151</v>
      </c>
      <c r="C1112" s="462" t="s">
        <v>27</v>
      </c>
      <c r="D1112" s="463">
        <v>0</v>
      </c>
    </row>
    <row r="1113" spans="1:4">
      <c r="A1113" s="462">
        <v>1266</v>
      </c>
      <c r="B1113" s="276" t="s">
        <v>1152</v>
      </c>
      <c r="C1113" s="462" t="s">
        <v>253</v>
      </c>
      <c r="D1113" s="463">
        <v>0</v>
      </c>
    </row>
    <row r="1114" spans="1:4">
      <c r="A1114" s="462">
        <v>1267</v>
      </c>
      <c r="B1114" s="276" t="s">
        <v>1152</v>
      </c>
      <c r="C1114" s="462" t="s">
        <v>1153</v>
      </c>
      <c r="D1114" s="463">
        <v>88768</v>
      </c>
    </row>
    <row r="1115" spans="1:4">
      <c r="A1115" s="462">
        <v>1268</v>
      </c>
      <c r="B1115" s="276" t="s">
        <v>1154</v>
      </c>
      <c r="C1115" s="462" t="s">
        <v>27</v>
      </c>
      <c r="D1115" s="463">
        <v>0</v>
      </c>
    </row>
    <row r="1116" spans="1:4">
      <c r="A1116" s="462">
        <v>1269</v>
      </c>
      <c r="B1116" s="276" t="s">
        <v>1155</v>
      </c>
      <c r="C1116" s="462" t="s">
        <v>27</v>
      </c>
      <c r="D1116" s="463">
        <v>0</v>
      </c>
    </row>
    <row r="1117" spans="1:4">
      <c r="A1117" s="462">
        <v>1270</v>
      </c>
      <c r="B1117" s="276" t="s">
        <v>1156</v>
      </c>
      <c r="C1117" s="462" t="s">
        <v>27</v>
      </c>
      <c r="D1117" s="463">
        <v>0</v>
      </c>
    </row>
    <row r="1118" spans="1:4">
      <c r="A1118" s="462">
        <v>1271</v>
      </c>
      <c r="B1118" s="276" t="s">
        <v>1157</v>
      </c>
      <c r="C1118" s="462" t="s">
        <v>310</v>
      </c>
      <c r="D1118" s="463">
        <v>9577</v>
      </c>
    </row>
    <row r="1119" spans="1:4">
      <c r="A1119" s="462">
        <v>1272</v>
      </c>
      <c r="B1119" s="276" t="s">
        <v>1158</v>
      </c>
      <c r="C1119" s="462" t="s">
        <v>310</v>
      </c>
      <c r="D1119" s="463">
        <v>0</v>
      </c>
    </row>
    <row r="1120" spans="1:4">
      <c r="A1120" s="462">
        <v>1273</v>
      </c>
      <c r="B1120" s="276" t="s">
        <v>1159</v>
      </c>
      <c r="C1120" s="462" t="s">
        <v>310</v>
      </c>
      <c r="D1120" s="463">
        <v>0</v>
      </c>
    </row>
    <row r="1121" spans="1:4">
      <c r="A1121" s="462">
        <v>1275</v>
      </c>
      <c r="B1121" s="276" t="s">
        <v>1160</v>
      </c>
      <c r="C1121" s="462" t="s">
        <v>32</v>
      </c>
      <c r="D1121" s="463">
        <v>3753</v>
      </c>
    </row>
    <row r="1122" spans="1:4">
      <c r="A1122" s="462">
        <v>1276</v>
      </c>
      <c r="B1122" s="276" t="s">
        <v>1161</v>
      </c>
      <c r="C1122" s="462" t="s">
        <v>27</v>
      </c>
      <c r="D1122" s="463">
        <v>0</v>
      </c>
    </row>
    <row r="1123" spans="1:4">
      <c r="A1123" s="462">
        <v>1277</v>
      </c>
      <c r="B1123" s="276" t="s">
        <v>1162</v>
      </c>
      <c r="C1123" s="462" t="s">
        <v>27</v>
      </c>
      <c r="D1123" s="463">
        <v>0</v>
      </c>
    </row>
    <row r="1124" spans="1:4">
      <c r="A1124" s="462">
        <v>1278</v>
      </c>
      <c r="B1124" s="276" t="s">
        <v>1163</v>
      </c>
      <c r="C1124" s="462" t="s">
        <v>27</v>
      </c>
      <c r="D1124" s="463">
        <v>0</v>
      </c>
    </row>
    <row r="1125" spans="1:4">
      <c r="A1125" s="462">
        <v>1279</v>
      </c>
      <c r="B1125" s="276" t="s">
        <v>1164</v>
      </c>
      <c r="C1125" s="462" t="s">
        <v>27</v>
      </c>
      <c r="D1125" s="463">
        <v>0</v>
      </c>
    </row>
    <row r="1126" spans="1:4">
      <c r="A1126" s="462">
        <v>1280</v>
      </c>
      <c r="B1126" s="276" t="s">
        <v>1165</v>
      </c>
      <c r="C1126" s="462" t="s">
        <v>27</v>
      </c>
      <c r="D1126" s="463">
        <v>0</v>
      </c>
    </row>
    <row r="1127" spans="1:4">
      <c r="A1127" s="462">
        <v>1281</v>
      </c>
      <c r="B1127" s="276" t="s">
        <v>1166</v>
      </c>
      <c r="C1127" s="462" t="s">
        <v>27</v>
      </c>
      <c r="D1127" s="463">
        <v>0</v>
      </c>
    </row>
    <row r="1128" spans="1:4">
      <c r="A1128" s="462">
        <v>1284</v>
      </c>
      <c r="B1128" s="276" t="s">
        <v>1167</v>
      </c>
      <c r="C1128" s="462" t="s">
        <v>27</v>
      </c>
      <c r="D1128" s="463">
        <v>1181</v>
      </c>
    </row>
    <row r="1129" spans="1:4">
      <c r="A1129" s="462">
        <v>1285</v>
      </c>
      <c r="B1129" s="276" t="s">
        <v>1168</v>
      </c>
      <c r="C1129" s="462" t="s">
        <v>27</v>
      </c>
      <c r="D1129" s="463">
        <v>1362</v>
      </c>
    </row>
    <row r="1130" spans="1:4">
      <c r="A1130" s="462">
        <v>1286</v>
      </c>
      <c r="B1130" s="276" t="s">
        <v>1169</v>
      </c>
      <c r="C1130" s="462" t="s">
        <v>27</v>
      </c>
      <c r="D1130" s="463">
        <v>45863</v>
      </c>
    </row>
    <row r="1131" spans="1:4">
      <c r="A1131" s="462">
        <v>1287</v>
      </c>
      <c r="B1131" s="276" t="s">
        <v>1170</v>
      </c>
      <c r="C1131" s="462" t="s">
        <v>27</v>
      </c>
      <c r="D1131" s="463">
        <v>0</v>
      </c>
    </row>
    <row r="1132" spans="1:4">
      <c r="A1132" s="462">
        <v>1288</v>
      </c>
      <c r="B1132" s="276" t="s">
        <v>1171</v>
      </c>
      <c r="C1132" s="462" t="s">
        <v>27</v>
      </c>
      <c r="D1132" s="463">
        <v>0</v>
      </c>
    </row>
    <row r="1133" spans="1:4">
      <c r="A1133" s="462">
        <v>1289</v>
      </c>
      <c r="B1133" s="276" t="s">
        <v>1172</v>
      </c>
      <c r="C1133" s="462" t="s">
        <v>27</v>
      </c>
      <c r="D1133" s="463">
        <v>0</v>
      </c>
    </row>
    <row r="1134" spans="1:4">
      <c r="A1134" s="462">
        <v>1290</v>
      </c>
      <c r="B1134" s="276" t="s">
        <v>1173</v>
      </c>
      <c r="C1134" s="462" t="s">
        <v>44</v>
      </c>
      <c r="D1134" s="463">
        <v>0</v>
      </c>
    </row>
    <row r="1135" spans="1:4">
      <c r="A1135" s="462">
        <v>1291</v>
      </c>
      <c r="B1135" s="276" t="s">
        <v>1174</v>
      </c>
      <c r="C1135" s="462" t="s">
        <v>44</v>
      </c>
      <c r="D1135" s="463">
        <v>0</v>
      </c>
    </row>
    <row r="1136" spans="1:4">
      <c r="A1136" s="462">
        <v>1292</v>
      </c>
      <c r="B1136" s="276" t="s">
        <v>1175</v>
      </c>
      <c r="C1136" s="462" t="s">
        <v>27</v>
      </c>
      <c r="D1136" s="463">
        <v>0</v>
      </c>
    </row>
    <row r="1137" spans="1:4">
      <c r="A1137" s="462">
        <v>1294</v>
      </c>
      <c r="B1137" s="276" t="s">
        <v>1176</v>
      </c>
      <c r="C1137" s="462" t="s">
        <v>44</v>
      </c>
      <c r="D1137" s="463">
        <v>19727</v>
      </c>
    </row>
    <row r="1138" spans="1:4">
      <c r="A1138" s="462">
        <v>1295</v>
      </c>
      <c r="B1138" s="276" t="s">
        <v>1177</v>
      </c>
      <c r="C1138" s="462" t="s">
        <v>44</v>
      </c>
      <c r="D1138" s="463">
        <v>0</v>
      </c>
    </row>
    <row r="1139" spans="1:4">
      <c r="A1139" s="462">
        <v>1296</v>
      </c>
      <c r="B1139" s="276" t="s">
        <v>1178</v>
      </c>
      <c r="C1139" s="462" t="s">
        <v>44</v>
      </c>
      <c r="D1139" s="463">
        <v>0</v>
      </c>
    </row>
    <row r="1140" spans="1:4">
      <c r="A1140" s="462">
        <v>1297</v>
      </c>
      <c r="B1140" s="276" t="s">
        <v>1179</v>
      </c>
      <c r="C1140" s="462" t="s">
        <v>27</v>
      </c>
      <c r="D1140" s="463">
        <v>0</v>
      </c>
    </row>
    <row r="1141" spans="1:4">
      <c r="A1141" s="462">
        <v>1298</v>
      </c>
      <c r="B1141" s="276" t="s">
        <v>1180</v>
      </c>
      <c r="C1141" s="462" t="s">
        <v>27</v>
      </c>
      <c r="D1141" s="463">
        <v>0</v>
      </c>
    </row>
    <row r="1142" spans="1:4">
      <c r="A1142" s="462">
        <v>1305</v>
      </c>
      <c r="B1142" s="276" t="s">
        <v>1181</v>
      </c>
      <c r="C1142" s="462" t="s">
        <v>32</v>
      </c>
      <c r="D1142" s="463">
        <v>0</v>
      </c>
    </row>
    <row r="1143" spans="1:4">
      <c r="A1143" s="462">
        <v>1307</v>
      </c>
      <c r="B1143" s="276" t="s">
        <v>1182</v>
      </c>
      <c r="C1143" s="462" t="s">
        <v>27</v>
      </c>
      <c r="D1143" s="463">
        <v>0</v>
      </c>
    </row>
    <row r="1144" spans="1:4">
      <c r="A1144" s="462">
        <v>1308</v>
      </c>
      <c r="B1144" s="276" t="s">
        <v>1183</v>
      </c>
      <c r="C1144" s="462" t="s">
        <v>27</v>
      </c>
      <c r="D1144" s="463">
        <v>0</v>
      </c>
    </row>
    <row r="1145" spans="1:4">
      <c r="A1145" s="462">
        <v>1310</v>
      </c>
      <c r="B1145" s="276" t="s">
        <v>1184</v>
      </c>
      <c r="C1145" s="462" t="s">
        <v>27</v>
      </c>
      <c r="D1145" s="463">
        <v>0</v>
      </c>
    </row>
    <row r="1146" spans="1:4">
      <c r="A1146" s="462">
        <v>1311</v>
      </c>
      <c r="B1146" s="276" t="s">
        <v>1185</v>
      </c>
      <c r="C1146" s="462" t="s">
        <v>27</v>
      </c>
      <c r="D1146" s="463">
        <v>0</v>
      </c>
    </row>
    <row r="1147" spans="1:4">
      <c r="A1147" s="462">
        <v>1312</v>
      </c>
      <c r="B1147" s="276" t="s">
        <v>1186</v>
      </c>
      <c r="C1147" s="462" t="s">
        <v>27</v>
      </c>
      <c r="D1147" s="463">
        <v>0</v>
      </c>
    </row>
    <row r="1148" spans="1:4">
      <c r="A1148" s="462">
        <v>1313</v>
      </c>
      <c r="B1148" s="276" t="s">
        <v>1187</v>
      </c>
      <c r="C1148" s="462" t="s">
        <v>27</v>
      </c>
      <c r="D1148" s="463">
        <v>0</v>
      </c>
    </row>
    <row r="1149" spans="1:4">
      <c r="A1149" s="462">
        <v>1314</v>
      </c>
      <c r="B1149" s="276" t="s">
        <v>1188</v>
      </c>
      <c r="C1149" s="462" t="s">
        <v>27</v>
      </c>
      <c r="D1149" s="463">
        <v>0</v>
      </c>
    </row>
    <row r="1150" spans="1:4">
      <c r="A1150" s="462">
        <v>1315</v>
      </c>
      <c r="B1150" s="276" t="s">
        <v>1189</v>
      </c>
      <c r="C1150" s="462" t="s">
        <v>27</v>
      </c>
      <c r="D1150" s="463">
        <v>0</v>
      </c>
    </row>
    <row r="1151" spans="1:4">
      <c r="A1151" s="462">
        <v>1317</v>
      </c>
      <c r="B1151" s="276" t="s">
        <v>1190</v>
      </c>
      <c r="C1151" s="462" t="s">
        <v>44</v>
      </c>
      <c r="D1151" s="463">
        <v>0</v>
      </c>
    </row>
    <row r="1152" spans="1:4">
      <c r="A1152" s="462">
        <v>1318</v>
      </c>
      <c r="B1152" s="276" t="s">
        <v>1191</v>
      </c>
      <c r="C1152" s="462" t="s">
        <v>27</v>
      </c>
      <c r="D1152" s="463">
        <v>0</v>
      </c>
    </row>
    <row r="1153" spans="1:4">
      <c r="A1153" s="462">
        <v>1323</v>
      </c>
      <c r="B1153" s="276" t="s">
        <v>1192</v>
      </c>
      <c r="C1153" s="462" t="s">
        <v>27</v>
      </c>
      <c r="D1153" s="463">
        <v>0</v>
      </c>
    </row>
    <row r="1154" spans="1:4">
      <c r="A1154" s="462">
        <v>1326</v>
      </c>
      <c r="B1154" s="276" t="s">
        <v>1193</v>
      </c>
      <c r="C1154" s="462" t="s">
        <v>27</v>
      </c>
      <c r="D1154" s="463">
        <v>11115.34</v>
      </c>
    </row>
    <row r="1155" spans="1:4">
      <c r="A1155" s="462">
        <v>1328</v>
      </c>
      <c r="B1155" s="276" t="s">
        <v>1194</v>
      </c>
      <c r="C1155" s="462" t="s">
        <v>27</v>
      </c>
      <c r="D1155" s="463">
        <v>0</v>
      </c>
    </row>
    <row r="1156" spans="1:4">
      <c r="A1156" s="462">
        <v>1331</v>
      </c>
      <c r="B1156" s="276" t="s">
        <v>1195</v>
      </c>
      <c r="C1156" s="462" t="s">
        <v>27</v>
      </c>
      <c r="D1156" s="463">
        <v>14036</v>
      </c>
    </row>
    <row r="1157" spans="1:4">
      <c r="A1157" s="462">
        <v>1333</v>
      </c>
      <c r="B1157" s="276" t="s">
        <v>1196</v>
      </c>
      <c r="C1157" s="462" t="s">
        <v>27</v>
      </c>
      <c r="D1157" s="463">
        <v>0</v>
      </c>
    </row>
    <row r="1158" spans="1:4">
      <c r="A1158" s="462">
        <v>1367</v>
      </c>
      <c r="B1158" s="276" t="s">
        <v>1197</v>
      </c>
      <c r="C1158" s="462" t="s">
        <v>44</v>
      </c>
      <c r="D1158" s="463">
        <v>0</v>
      </c>
    </row>
    <row r="1159" spans="1:4">
      <c r="A1159" s="462">
        <v>1397</v>
      </c>
      <c r="B1159" s="276" t="s">
        <v>1198</v>
      </c>
      <c r="C1159" s="462" t="s">
        <v>27</v>
      </c>
      <c r="D1159" s="463">
        <v>2248</v>
      </c>
    </row>
    <row r="1160" spans="1:4">
      <c r="A1160" s="462">
        <v>1404</v>
      </c>
      <c r="B1160" s="276" t="s">
        <v>1199</v>
      </c>
      <c r="C1160" s="462" t="s">
        <v>30</v>
      </c>
      <c r="D1160" s="463">
        <v>0</v>
      </c>
    </row>
    <row r="1161" spans="1:4">
      <c r="A1161" s="462">
        <v>1405</v>
      </c>
      <c r="B1161" s="276" t="s">
        <v>1200</v>
      </c>
      <c r="C1161" s="462" t="s">
        <v>27</v>
      </c>
      <c r="D1161" s="463">
        <v>0</v>
      </c>
    </row>
    <row r="1162" spans="1:4">
      <c r="A1162" s="462">
        <v>1426</v>
      </c>
      <c r="B1162" s="276" t="s">
        <v>1201</v>
      </c>
      <c r="C1162" s="462" t="s">
        <v>30</v>
      </c>
      <c r="D1162" s="463">
        <v>121659.65</v>
      </c>
    </row>
    <row r="1163" spans="1:4">
      <c r="A1163" s="462">
        <v>1450</v>
      </c>
      <c r="B1163" s="276" t="s">
        <v>1202</v>
      </c>
      <c r="C1163" s="462" t="s">
        <v>30</v>
      </c>
      <c r="D1163" s="463">
        <v>429664.01</v>
      </c>
    </row>
    <row r="1164" spans="1:4">
      <c r="A1164" s="462">
        <v>1498</v>
      </c>
      <c r="B1164" s="276" t="s">
        <v>1203</v>
      </c>
      <c r="C1164" s="462" t="s">
        <v>30</v>
      </c>
      <c r="D1164" s="463">
        <v>0</v>
      </c>
    </row>
    <row r="1165" spans="1:4">
      <c r="A1165" s="462">
        <v>1550</v>
      </c>
      <c r="B1165" s="276" t="s">
        <v>1204</v>
      </c>
      <c r="C1165" s="462" t="s">
        <v>211</v>
      </c>
      <c r="D1165" s="463">
        <v>1750905</v>
      </c>
    </row>
    <row r="1166" spans="1:4">
      <c r="A1166" s="462">
        <v>1551</v>
      </c>
      <c r="B1166" s="276" t="s">
        <v>1205</v>
      </c>
      <c r="C1166" s="462" t="s">
        <v>211</v>
      </c>
      <c r="D1166" s="463">
        <v>0</v>
      </c>
    </row>
    <row r="1167" spans="1:4">
      <c r="A1167" s="462">
        <v>1553</v>
      </c>
      <c r="B1167" s="276" t="s">
        <v>1206</v>
      </c>
      <c r="C1167" s="462" t="s">
        <v>27</v>
      </c>
      <c r="D1167" s="463">
        <v>0</v>
      </c>
    </row>
    <row r="1168" spans="1:4">
      <c r="A1168" s="462">
        <v>1554</v>
      </c>
      <c r="B1168" s="276" t="s">
        <v>1207</v>
      </c>
      <c r="C1168" s="462" t="s">
        <v>27</v>
      </c>
      <c r="D1168" s="463">
        <v>532479.01</v>
      </c>
    </row>
    <row r="1169" spans="1:4">
      <c r="A1169" s="462">
        <v>1558</v>
      </c>
      <c r="B1169" s="276" t="s">
        <v>1208</v>
      </c>
      <c r="C1169" s="462" t="s">
        <v>211</v>
      </c>
      <c r="D1169" s="463">
        <v>1919164</v>
      </c>
    </row>
    <row r="1170" spans="1:4">
      <c r="A1170" s="462">
        <v>1561</v>
      </c>
      <c r="B1170" s="276" t="s">
        <v>1209</v>
      </c>
      <c r="C1170" s="462" t="s">
        <v>27</v>
      </c>
      <c r="D1170" s="463">
        <v>0</v>
      </c>
    </row>
    <row r="1171" spans="1:4">
      <c r="A1171" s="462">
        <v>1562</v>
      </c>
      <c r="B1171" s="276" t="s">
        <v>1210</v>
      </c>
      <c r="C1171" s="462" t="s">
        <v>27</v>
      </c>
      <c r="D1171" s="463">
        <v>0</v>
      </c>
    </row>
    <row r="1172" spans="1:4">
      <c r="A1172" s="462">
        <v>1563</v>
      </c>
      <c r="B1172" s="276" t="s">
        <v>1211</v>
      </c>
      <c r="C1172" s="462" t="s">
        <v>27</v>
      </c>
      <c r="D1172" s="463">
        <v>0</v>
      </c>
    </row>
    <row r="1173" spans="1:4">
      <c r="A1173" s="462">
        <v>1564</v>
      </c>
      <c r="B1173" s="276" t="s">
        <v>1212</v>
      </c>
      <c r="C1173" s="462" t="s">
        <v>27</v>
      </c>
      <c r="D1173" s="463">
        <v>0</v>
      </c>
    </row>
    <row r="1174" spans="1:4">
      <c r="A1174" s="462">
        <v>1565</v>
      </c>
      <c r="B1174" s="276" t="s">
        <v>1213</v>
      </c>
      <c r="C1174" s="462" t="s">
        <v>27</v>
      </c>
      <c r="D1174" s="463">
        <v>0</v>
      </c>
    </row>
    <row r="1175" spans="1:4">
      <c r="A1175" s="462">
        <v>1566</v>
      </c>
      <c r="B1175" s="276" t="s">
        <v>1214</v>
      </c>
      <c r="C1175" s="462" t="s">
        <v>27</v>
      </c>
      <c r="D1175" s="463">
        <v>0</v>
      </c>
    </row>
    <row r="1176" spans="1:4">
      <c r="A1176" s="462">
        <v>1567</v>
      </c>
      <c r="B1176" s="276" t="s">
        <v>1215</v>
      </c>
      <c r="C1176" s="462" t="s">
        <v>27</v>
      </c>
      <c r="D1176" s="463">
        <v>0</v>
      </c>
    </row>
    <row r="1177" spans="1:4">
      <c r="A1177" s="462">
        <v>1568</v>
      </c>
      <c r="B1177" s="276" t="s">
        <v>1216</v>
      </c>
      <c r="C1177" s="462" t="s">
        <v>27</v>
      </c>
      <c r="D1177" s="463">
        <v>0</v>
      </c>
    </row>
    <row r="1178" spans="1:4">
      <c r="A1178" s="462">
        <v>1569</v>
      </c>
      <c r="B1178" s="276" t="s">
        <v>1217</v>
      </c>
      <c r="C1178" s="462" t="s">
        <v>27</v>
      </c>
      <c r="D1178" s="463">
        <v>0</v>
      </c>
    </row>
    <row r="1179" spans="1:4">
      <c r="A1179" s="462">
        <v>1570</v>
      </c>
      <c r="B1179" s="276" t="s">
        <v>1218</v>
      </c>
      <c r="C1179" s="462" t="s">
        <v>27</v>
      </c>
      <c r="D1179" s="463">
        <v>0</v>
      </c>
    </row>
    <row r="1180" spans="1:4">
      <c r="A1180" s="462">
        <v>1571</v>
      </c>
      <c r="B1180" s="276" t="s">
        <v>1219</v>
      </c>
      <c r="C1180" s="462" t="s">
        <v>27</v>
      </c>
      <c r="D1180" s="463">
        <v>0</v>
      </c>
    </row>
    <row r="1181" spans="1:4">
      <c r="A1181" s="462">
        <v>1572</v>
      </c>
      <c r="B1181" s="276" t="s">
        <v>1220</v>
      </c>
      <c r="C1181" s="462" t="s">
        <v>27</v>
      </c>
      <c r="D1181" s="463">
        <v>1974</v>
      </c>
    </row>
    <row r="1182" spans="1:4">
      <c r="A1182" s="462">
        <v>1577</v>
      </c>
      <c r="B1182" s="276" t="s">
        <v>1221</v>
      </c>
      <c r="C1182" s="462" t="s">
        <v>30</v>
      </c>
      <c r="D1182" s="463">
        <v>0</v>
      </c>
    </row>
    <row r="1183" spans="1:4">
      <c r="A1183" s="462">
        <v>1579</v>
      </c>
      <c r="B1183" s="276" t="s">
        <v>1222</v>
      </c>
      <c r="C1183" s="462" t="s">
        <v>27</v>
      </c>
      <c r="D1183" s="463">
        <v>0</v>
      </c>
    </row>
    <row r="1184" spans="1:4">
      <c r="A1184" s="462">
        <v>1580</v>
      </c>
      <c r="B1184" s="276" t="s">
        <v>1223</v>
      </c>
      <c r="C1184" s="462" t="s">
        <v>30</v>
      </c>
      <c r="D1184" s="463">
        <v>3358</v>
      </c>
    </row>
    <row r="1185" spans="1:4">
      <c r="A1185" s="462">
        <v>1581</v>
      </c>
      <c r="B1185" s="276" t="s">
        <v>1224</v>
      </c>
      <c r="C1185" s="462" t="s">
        <v>30</v>
      </c>
      <c r="D1185" s="463">
        <v>6464</v>
      </c>
    </row>
    <row r="1186" spans="1:4">
      <c r="A1186" s="462">
        <v>1583</v>
      </c>
      <c r="B1186" s="276" t="s">
        <v>1225</v>
      </c>
      <c r="C1186" s="462" t="s">
        <v>30</v>
      </c>
      <c r="D1186" s="463">
        <v>30786</v>
      </c>
    </row>
    <row r="1187" spans="1:4">
      <c r="A1187" s="462">
        <v>1584</v>
      </c>
      <c r="B1187" s="276" t="s">
        <v>1226</v>
      </c>
      <c r="C1187" s="462" t="s">
        <v>30</v>
      </c>
      <c r="D1187" s="463">
        <v>28718</v>
      </c>
    </row>
    <row r="1188" spans="1:4">
      <c r="A1188" s="462">
        <v>1585</v>
      </c>
      <c r="B1188" s="276" t="s">
        <v>1227</v>
      </c>
      <c r="C1188" s="462" t="s">
        <v>30</v>
      </c>
      <c r="D1188" s="463">
        <v>6057</v>
      </c>
    </row>
    <row r="1189" spans="1:4">
      <c r="A1189" s="462">
        <v>1586</v>
      </c>
      <c r="B1189" s="276" t="s">
        <v>1228</v>
      </c>
      <c r="C1189" s="462" t="s">
        <v>30</v>
      </c>
      <c r="D1189" s="463">
        <v>61134</v>
      </c>
    </row>
    <row r="1190" spans="1:4">
      <c r="A1190" s="462">
        <v>1587</v>
      </c>
      <c r="B1190" s="276" t="s">
        <v>1229</v>
      </c>
      <c r="C1190" s="462" t="s">
        <v>27</v>
      </c>
      <c r="D1190" s="463">
        <v>0</v>
      </c>
    </row>
    <row r="1191" spans="1:4">
      <c r="A1191" s="462">
        <v>1588</v>
      </c>
      <c r="B1191" s="276" t="s">
        <v>1230</v>
      </c>
      <c r="C1191" s="462" t="s">
        <v>27</v>
      </c>
      <c r="D1191" s="463">
        <v>0</v>
      </c>
    </row>
    <row r="1192" spans="1:4">
      <c r="A1192" s="462">
        <v>1589</v>
      </c>
      <c r="B1192" s="276" t="s">
        <v>1231</v>
      </c>
      <c r="C1192" s="462" t="s">
        <v>30</v>
      </c>
      <c r="D1192" s="463">
        <v>0</v>
      </c>
    </row>
    <row r="1193" spans="1:4">
      <c r="A1193" s="462">
        <v>1590</v>
      </c>
      <c r="B1193" s="276" t="s">
        <v>1232</v>
      </c>
      <c r="C1193" s="462" t="s">
        <v>30</v>
      </c>
      <c r="D1193" s="463">
        <v>7236</v>
      </c>
    </row>
    <row r="1194" spans="1:4">
      <c r="A1194" s="462">
        <v>1591</v>
      </c>
      <c r="B1194" s="276" t="s">
        <v>1233</v>
      </c>
      <c r="C1194" s="462" t="s">
        <v>30</v>
      </c>
      <c r="D1194" s="463">
        <v>6005</v>
      </c>
    </row>
    <row r="1195" spans="1:4">
      <c r="A1195" s="462">
        <v>1592</v>
      </c>
      <c r="B1195" s="276" t="s">
        <v>1234</v>
      </c>
      <c r="C1195" s="462" t="s">
        <v>30</v>
      </c>
      <c r="D1195" s="463">
        <v>13622</v>
      </c>
    </row>
    <row r="1196" spans="1:4">
      <c r="A1196" s="462">
        <v>1593</v>
      </c>
      <c r="B1196" s="276" t="s">
        <v>1235</v>
      </c>
      <c r="C1196" s="462" t="s">
        <v>30</v>
      </c>
      <c r="D1196" s="463">
        <v>15084.86</v>
      </c>
    </row>
    <row r="1197" spans="1:4">
      <c r="A1197" s="462">
        <v>1595</v>
      </c>
      <c r="B1197" s="276" t="s">
        <v>1236</v>
      </c>
      <c r="C1197" s="462" t="s">
        <v>27</v>
      </c>
      <c r="D1197" s="463">
        <v>0</v>
      </c>
    </row>
    <row r="1198" spans="1:4">
      <c r="A1198" s="462">
        <v>1600</v>
      </c>
      <c r="B1198" s="276" t="s">
        <v>201</v>
      </c>
      <c r="C1198" s="462" t="s">
        <v>30</v>
      </c>
      <c r="D1198" s="463">
        <v>0</v>
      </c>
    </row>
    <row r="1199" spans="1:4">
      <c r="A1199" s="462">
        <v>1602</v>
      </c>
      <c r="B1199" s="276" t="s">
        <v>1237</v>
      </c>
      <c r="C1199" s="462" t="s">
        <v>30</v>
      </c>
      <c r="D1199" s="463">
        <v>2324</v>
      </c>
    </row>
    <row r="1200" spans="1:4">
      <c r="A1200" s="462">
        <v>1603</v>
      </c>
      <c r="B1200" s="276" t="s">
        <v>1238</v>
      </c>
      <c r="C1200" s="462" t="s">
        <v>30</v>
      </c>
      <c r="D1200" s="463">
        <v>0</v>
      </c>
    </row>
    <row r="1201" spans="1:4">
      <c r="A1201" s="462">
        <v>1604</v>
      </c>
      <c r="B1201" s="276" t="s">
        <v>1239</v>
      </c>
      <c r="C1201" s="462" t="s">
        <v>30</v>
      </c>
      <c r="D1201" s="463">
        <v>0</v>
      </c>
    </row>
    <row r="1202" spans="1:4">
      <c r="A1202" s="462">
        <v>1605</v>
      </c>
      <c r="B1202" s="276" t="s">
        <v>1240</v>
      </c>
      <c r="C1202" s="462" t="s">
        <v>30</v>
      </c>
      <c r="D1202" s="463">
        <v>9408</v>
      </c>
    </row>
    <row r="1203" spans="1:4">
      <c r="A1203" s="462">
        <v>1606</v>
      </c>
      <c r="B1203" s="276" t="s">
        <v>1241</v>
      </c>
      <c r="C1203" s="462" t="s">
        <v>27</v>
      </c>
      <c r="D1203" s="463">
        <v>0</v>
      </c>
    </row>
    <row r="1204" spans="1:4">
      <c r="A1204" s="462">
        <v>1607</v>
      </c>
      <c r="B1204" s="276" t="s">
        <v>1242</v>
      </c>
      <c r="C1204" s="462" t="s">
        <v>27</v>
      </c>
      <c r="D1204" s="463">
        <v>0</v>
      </c>
    </row>
    <row r="1205" spans="1:4">
      <c r="A1205" s="462">
        <v>1608</v>
      </c>
      <c r="B1205" s="276" t="s">
        <v>1243</v>
      </c>
      <c r="C1205" s="462" t="s">
        <v>27</v>
      </c>
      <c r="D1205" s="463">
        <v>0</v>
      </c>
    </row>
    <row r="1206" spans="1:4">
      <c r="A1206" s="462">
        <v>1609</v>
      </c>
      <c r="B1206" s="276" t="s">
        <v>1244</v>
      </c>
      <c r="C1206" s="462" t="s">
        <v>27</v>
      </c>
      <c r="D1206" s="463">
        <v>3642446.05</v>
      </c>
    </row>
    <row r="1207" spans="1:4">
      <c r="A1207" s="462">
        <v>1610</v>
      </c>
      <c r="B1207" s="276" t="s">
        <v>1245</v>
      </c>
      <c r="C1207" s="462" t="s">
        <v>27</v>
      </c>
      <c r="D1207" s="463">
        <v>0</v>
      </c>
    </row>
    <row r="1208" spans="1:4">
      <c r="A1208" s="462">
        <v>1611</v>
      </c>
      <c r="B1208" s="276" t="s">
        <v>1246</v>
      </c>
      <c r="C1208" s="462" t="s">
        <v>27</v>
      </c>
      <c r="D1208" s="463">
        <v>0</v>
      </c>
    </row>
    <row r="1209" spans="1:4">
      <c r="A1209" s="462">
        <v>1612</v>
      </c>
      <c r="B1209" s="276" t="s">
        <v>1247</v>
      </c>
      <c r="C1209" s="462" t="s">
        <v>27</v>
      </c>
      <c r="D1209" s="463">
        <v>0</v>
      </c>
    </row>
    <row r="1210" spans="1:4">
      <c r="A1210" s="462">
        <v>1613</v>
      </c>
      <c r="B1210" s="276" t="s">
        <v>1248</v>
      </c>
      <c r="C1210" s="462" t="s">
        <v>27</v>
      </c>
      <c r="D1210" s="463">
        <v>0</v>
      </c>
    </row>
    <row r="1211" spans="1:4">
      <c r="A1211" s="462">
        <v>1620</v>
      </c>
      <c r="B1211" s="276" t="s">
        <v>1249</v>
      </c>
      <c r="C1211" s="462" t="s">
        <v>27</v>
      </c>
      <c r="D1211" s="463">
        <v>0</v>
      </c>
    </row>
    <row r="1212" spans="1:4">
      <c r="A1212" s="462">
        <v>1621</v>
      </c>
      <c r="B1212" s="276" t="s">
        <v>1250</v>
      </c>
      <c r="C1212" s="462" t="s">
        <v>83</v>
      </c>
      <c r="D1212" s="463">
        <v>121724.13</v>
      </c>
    </row>
    <row r="1213" spans="1:4">
      <c r="A1213" s="462">
        <v>1622</v>
      </c>
      <c r="B1213" s="276" t="s">
        <v>1251</v>
      </c>
      <c r="C1213" s="462" t="s">
        <v>83</v>
      </c>
      <c r="D1213" s="463">
        <v>0</v>
      </c>
    </row>
    <row r="1214" spans="1:4">
      <c r="A1214" s="462">
        <v>1623</v>
      </c>
      <c r="B1214" s="276" t="s">
        <v>1252</v>
      </c>
      <c r="C1214" s="462" t="s">
        <v>83</v>
      </c>
      <c r="D1214" s="463">
        <v>0</v>
      </c>
    </row>
    <row r="1215" spans="1:4">
      <c r="A1215" s="462">
        <v>1624</v>
      </c>
      <c r="B1215" s="276" t="s">
        <v>1253</v>
      </c>
      <c r="C1215" s="462" t="s">
        <v>83</v>
      </c>
      <c r="D1215" s="463">
        <v>0</v>
      </c>
    </row>
    <row r="1216" spans="1:4">
      <c r="A1216" s="462">
        <v>1625</v>
      </c>
      <c r="B1216" s="276" t="s">
        <v>1254</v>
      </c>
      <c r="C1216" s="462" t="s">
        <v>83</v>
      </c>
      <c r="D1216" s="463">
        <v>0</v>
      </c>
    </row>
    <row r="1217" spans="1:4">
      <c r="A1217" s="462">
        <v>1626</v>
      </c>
      <c r="B1217" s="276" t="s">
        <v>1255</v>
      </c>
      <c r="C1217" s="462" t="s">
        <v>83</v>
      </c>
      <c r="D1217" s="463">
        <v>0</v>
      </c>
    </row>
    <row r="1218" spans="1:4">
      <c r="A1218" s="462">
        <v>1627</v>
      </c>
      <c r="B1218" s="276" t="s">
        <v>1256</v>
      </c>
      <c r="C1218" s="462" t="s">
        <v>44</v>
      </c>
      <c r="D1218" s="463">
        <v>0</v>
      </c>
    </row>
    <row r="1219" spans="1:4">
      <c r="A1219" s="462">
        <v>1628</v>
      </c>
      <c r="B1219" s="276" t="s">
        <v>1257</v>
      </c>
      <c r="C1219" s="462" t="s">
        <v>27</v>
      </c>
      <c r="D1219" s="463">
        <v>0</v>
      </c>
    </row>
    <row r="1220" spans="1:4">
      <c r="A1220" s="462">
        <v>1629</v>
      </c>
      <c r="B1220" s="276" t="s">
        <v>1258</v>
      </c>
      <c r="C1220" s="462" t="s">
        <v>27</v>
      </c>
      <c r="D1220" s="463">
        <v>0</v>
      </c>
    </row>
    <row r="1221" spans="1:4">
      <c r="A1221" s="462">
        <v>1630</v>
      </c>
      <c r="B1221" s="276" t="s">
        <v>1259</v>
      </c>
      <c r="C1221" s="462" t="s">
        <v>27</v>
      </c>
      <c r="D1221" s="463">
        <v>2965.28</v>
      </c>
    </row>
    <row r="1222" spans="1:4">
      <c r="A1222" s="462">
        <v>1631</v>
      </c>
      <c r="B1222" s="276" t="s">
        <v>1260</v>
      </c>
      <c r="C1222" s="462" t="s">
        <v>27</v>
      </c>
      <c r="D1222" s="463">
        <v>0</v>
      </c>
    </row>
    <row r="1223" spans="1:4">
      <c r="A1223" s="462">
        <v>1633</v>
      </c>
      <c r="B1223" s="276" t="s">
        <v>1261</v>
      </c>
      <c r="C1223" s="462" t="s">
        <v>27</v>
      </c>
      <c r="D1223" s="463">
        <v>28895.69</v>
      </c>
    </row>
    <row r="1224" spans="1:4">
      <c r="A1224" s="462">
        <v>1634</v>
      </c>
      <c r="B1224" s="276" t="s">
        <v>1262</v>
      </c>
      <c r="C1224" s="462" t="s">
        <v>27</v>
      </c>
      <c r="D1224" s="463">
        <v>496</v>
      </c>
    </row>
    <row r="1225" spans="1:4">
      <c r="A1225" s="462">
        <v>1635</v>
      </c>
      <c r="B1225" s="276" t="s">
        <v>1263</v>
      </c>
      <c r="C1225" s="462" t="s">
        <v>27</v>
      </c>
      <c r="D1225" s="463">
        <v>620</v>
      </c>
    </row>
    <row r="1226" spans="1:4">
      <c r="A1226" s="462">
        <v>1636</v>
      </c>
      <c r="B1226" s="276" t="s">
        <v>1264</v>
      </c>
      <c r="C1226" s="462" t="s">
        <v>27</v>
      </c>
      <c r="D1226" s="463">
        <v>821320</v>
      </c>
    </row>
    <row r="1227" spans="1:4">
      <c r="A1227" s="462">
        <v>1638</v>
      </c>
      <c r="B1227" s="276" t="s">
        <v>1265</v>
      </c>
      <c r="C1227" s="462" t="s">
        <v>211</v>
      </c>
      <c r="D1227" s="463">
        <v>64694.35</v>
      </c>
    </row>
    <row r="1228" spans="1:4">
      <c r="A1228" s="462">
        <v>1640</v>
      </c>
      <c r="B1228" s="276" t="s">
        <v>1266</v>
      </c>
      <c r="C1228" s="462" t="s">
        <v>27</v>
      </c>
      <c r="D1228" s="463">
        <v>0</v>
      </c>
    </row>
    <row r="1229" spans="1:4">
      <c r="A1229" s="462">
        <v>1641</v>
      </c>
      <c r="B1229" s="276" t="s">
        <v>1267</v>
      </c>
      <c r="C1229" s="462" t="s">
        <v>27</v>
      </c>
      <c r="D1229" s="463">
        <v>0</v>
      </c>
    </row>
    <row r="1230" spans="1:4">
      <c r="A1230" s="462">
        <v>1642</v>
      </c>
      <c r="B1230" s="276" t="s">
        <v>1268</v>
      </c>
      <c r="C1230" s="462" t="s">
        <v>27</v>
      </c>
      <c r="D1230" s="463">
        <v>0</v>
      </c>
    </row>
    <row r="1231" spans="1:4">
      <c r="A1231" s="462">
        <v>1643</v>
      </c>
      <c r="B1231" s="276" t="s">
        <v>1269</v>
      </c>
      <c r="C1231" s="462" t="s">
        <v>27</v>
      </c>
      <c r="D1231" s="463">
        <v>0</v>
      </c>
    </row>
    <row r="1232" spans="1:4">
      <c r="A1232" s="462">
        <v>1644</v>
      </c>
      <c r="B1232" s="276" t="s">
        <v>1270</v>
      </c>
      <c r="C1232" s="462" t="s">
        <v>27</v>
      </c>
      <c r="D1232" s="463">
        <v>0</v>
      </c>
    </row>
    <row r="1233" spans="1:4">
      <c r="A1233" s="462">
        <v>1645</v>
      </c>
      <c r="B1233" s="276" t="s">
        <v>1271</v>
      </c>
      <c r="C1233" s="462" t="s">
        <v>27</v>
      </c>
      <c r="D1233" s="463">
        <v>0</v>
      </c>
    </row>
    <row r="1234" spans="1:4">
      <c r="A1234" s="462">
        <v>1646</v>
      </c>
      <c r="B1234" s="276" t="s">
        <v>1272</v>
      </c>
      <c r="C1234" s="462" t="s">
        <v>27</v>
      </c>
      <c r="D1234" s="463">
        <v>0</v>
      </c>
    </row>
    <row r="1235" spans="1:4">
      <c r="A1235" s="462">
        <v>1647</v>
      </c>
      <c r="B1235" s="276" t="s">
        <v>1273</v>
      </c>
      <c r="C1235" s="462" t="s">
        <v>27</v>
      </c>
      <c r="D1235" s="463">
        <v>0</v>
      </c>
    </row>
    <row r="1236" spans="1:4">
      <c r="A1236" s="462">
        <v>1648</v>
      </c>
      <c r="B1236" s="276" t="s">
        <v>1274</v>
      </c>
      <c r="C1236" s="462" t="s">
        <v>27</v>
      </c>
      <c r="D1236" s="463">
        <v>0</v>
      </c>
    </row>
    <row r="1237" spans="1:4">
      <c r="A1237" s="462">
        <v>1650</v>
      </c>
      <c r="B1237" s="276" t="s">
        <v>1275</v>
      </c>
      <c r="C1237" s="462" t="s">
        <v>89</v>
      </c>
      <c r="D1237" s="463">
        <v>0</v>
      </c>
    </row>
    <row r="1238" spans="1:4">
      <c r="A1238" s="462">
        <v>1651</v>
      </c>
      <c r="B1238" s="276" t="s">
        <v>1276</v>
      </c>
      <c r="C1238" s="462" t="s">
        <v>44</v>
      </c>
      <c r="D1238" s="463">
        <v>0</v>
      </c>
    </row>
    <row r="1239" spans="1:4">
      <c r="A1239" s="462">
        <v>1652</v>
      </c>
      <c r="B1239" s="276" t="s">
        <v>1277</v>
      </c>
      <c r="C1239" s="462" t="s">
        <v>148</v>
      </c>
      <c r="D1239" s="463">
        <v>0</v>
      </c>
    </row>
    <row r="1240" spans="1:4">
      <c r="A1240" s="462">
        <v>1653</v>
      </c>
      <c r="B1240" s="276" t="s">
        <v>1278</v>
      </c>
      <c r="C1240" s="462" t="s">
        <v>148</v>
      </c>
      <c r="D1240" s="463">
        <v>417</v>
      </c>
    </row>
    <row r="1241" spans="1:4">
      <c r="A1241" s="462">
        <v>1654</v>
      </c>
      <c r="B1241" s="276" t="s">
        <v>1279</v>
      </c>
      <c r="C1241" s="462" t="s">
        <v>27</v>
      </c>
      <c r="D1241" s="463">
        <v>0</v>
      </c>
    </row>
    <row r="1242" spans="1:4">
      <c r="A1242" s="462">
        <v>1655</v>
      </c>
      <c r="B1242" s="276" t="s">
        <v>1280</v>
      </c>
      <c r="C1242" s="462" t="s">
        <v>148</v>
      </c>
      <c r="D1242" s="463">
        <v>0</v>
      </c>
    </row>
    <row r="1243" spans="1:4">
      <c r="A1243" s="462">
        <v>1656</v>
      </c>
      <c r="B1243" s="276" t="s">
        <v>1281</v>
      </c>
      <c r="C1243" s="462" t="s">
        <v>211</v>
      </c>
      <c r="D1243" s="463">
        <v>0</v>
      </c>
    </row>
    <row r="1244" spans="1:4">
      <c r="A1244" s="462">
        <v>1657</v>
      </c>
      <c r="B1244" s="276" t="s">
        <v>1282</v>
      </c>
      <c r="C1244" s="462" t="s">
        <v>148</v>
      </c>
      <c r="D1244" s="463">
        <v>0</v>
      </c>
    </row>
    <row r="1245" spans="1:4">
      <c r="A1245" s="462">
        <v>1658</v>
      </c>
      <c r="B1245" s="276" t="s">
        <v>1283</v>
      </c>
      <c r="C1245" s="462" t="s">
        <v>148</v>
      </c>
      <c r="D1245" s="463">
        <v>0</v>
      </c>
    </row>
    <row r="1246" spans="1:4">
      <c r="A1246" s="462">
        <v>1659</v>
      </c>
      <c r="B1246" s="276" t="s">
        <v>1284</v>
      </c>
      <c r="C1246" s="462" t="s">
        <v>211</v>
      </c>
      <c r="D1246" s="463">
        <v>0</v>
      </c>
    </row>
    <row r="1247" spans="1:4">
      <c r="A1247" s="462">
        <v>1660</v>
      </c>
      <c r="B1247" s="276" t="s">
        <v>1285</v>
      </c>
      <c r="C1247" s="462" t="s">
        <v>27</v>
      </c>
      <c r="D1247" s="463">
        <v>54756.97</v>
      </c>
    </row>
    <row r="1248" spans="1:4">
      <c r="A1248" s="462">
        <v>1661</v>
      </c>
      <c r="B1248" s="276" t="s">
        <v>1286</v>
      </c>
      <c r="C1248" s="462" t="s">
        <v>27</v>
      </c>
      <c r="D1248" s="463">
        <v>1035</v>
      </c>
    </row>
    <row r="1249" spans="1:4">
      <c r="A1249" s="462">
        <v>1662</v>
      </c>
      <c r="B1249" s="276" t="s">
        <v>1287</v>
      </c>
      <c r="C1249" s="462" t="s">
        <v>27</v>
      </c>
      <c r="D1249" s="463">
        <v>0</v>
      </c>
    </row>
    <row r="1250" spans="1:4">
      <c r="A1250" s="462">
        <v>1663</v>
      </c>
      <c r="B1250" s="276" t="s">
        <v>1288</v>
      </c>
      <c r="C1250" s="462" t="s">
        <v>27</v>
      </c>
      <c r="D1250" s="463">
        <v>853862.2</v>
      </c>
    </row>
    <row r="1251" spans="1:4">
      <c r="A1251" s="462">
        <v>1664</v>
      </c>
      <c r="B1251" s="276" t="s">
        <v>1289</v>
      </c>
      <c r="C1251" s="462" t="s">
        <v>44</v>
      </c>
      <c r="D1251" s="463">
        <v>0</v>
      </c>
    </row>
    <row r="1252" spans="1:4">
      <c r="A1252" s="462">
        <v>1665</v>
      </c>
      <c r="B1252" s="276" t="s">
        <v>1290</v>
      </c>
      <c r="C1252" s="462" t="s">
        <v>30</v>
      </c>
      <c r="D1252" s="463">
        <v>0</v>
      </c>
    </row>
    <row r="1253" spans="1:4">
      <c r="A1253" s="462">
        <v>1666</v>
      </c>
      <c r="B1253" s="276" t="s">
        <v>1291</v>
      </c>
      <c r="C1253" s="462" t="s">
        <v>148</v>
      </c>
      <c r="D1253" s="463">
        <v>2543.84</v>
      </c>
    </row>
    <row r="1254" spans="1:4">
      <c r="A1254" s="462">
        <v>1668</v>
      </c>
      <c r="B1254" s="276" t="s">
        <v>1292</v>
      </c>
      <c r="C1254" s="462" t="s">
        <v>27</v>
      </c>
      <c r="D1254" s="463">
        <v>0</v>
      </c>
    </row>
    <row r="1255" spans="1:4">
      <c r="A1255" s="462">
        <v>1671</v>
      </c>
      <c r="B1255" s="276" t="s">
        <v>1113</v>
      </c>
      <c r="C1255" s="462" t="s">
        <v>211</v>
      </c>
      <c r="D1255" s="463">
        <v>0</v>
      </c>
    </row>
    <row r="1256" spans="1:4">
      <c r="A1256" s="462">
        <v>1672</v>
      </c>
      <c r="B1256" s="276" t="s">
        <v>1293</v>
      </c>
      <c r="C1256" s="462" t="s">
        <v>148</v>
      </c>
      <c r="D1256" s="463">
        <v>41825.269999999997</v>
      </c>
    </row>
    <row r="1257" spans="1:4">
      <c r="A1257" s="462">
        <v>1673</v>
      </c>
      <c r="B1257" s="276" t="s">
        <v>1294</v>
      </c>
      <c r="C1257" s="462" t="s">
        <v>27</v>
      </c>
      <c r="D1257" s="463">
        <v>0</v>
      </c>
    </row>
    <row r="1258" spans="1:4">
      <c r="A1258" s="462">
        <v>1674</v>
      </c>
      <c r="B1258" s="276" t="s">
        <v>1295</v>
      </c>
      <c r="C1258" s="462" t="s">
        <v>27</v>
      </c>
      <c r="D1258" s="463">
        <v>0</v>
      </c>
    </row>
    <row r="1259" spans="1:4">
      <c r="A1259" s="462">
        <v>1675</v>
      </c>
      <c r="B1259" s="276" t="s">
        <v>1296</v>
      </c>
      <c r="C1259" s="462" t="s">
        <v>44</v>
      </c>
      <c r="D1259" s="463">
        <v>0</v>
      </c>
    </row>
    <row r="1260" spans="1:4">
      <c r="A1260" s="462">
        <v>1676</v>
      </c>
      <c r="B1260" s="276" t="s">
        <v>1297</v>
      </c>
      <c r="C1260" s="462" t="s">
        <v>30</v>
      </c>
      <c r="D1260" s="463">
        <v>0</v>
      </c>
    </row>
    <row r="1261" spans="1:4">
      <c r="A1261" s="462">
        <v>1677</v>
      </c>
      <c r="B1261" s="276" t="s">
        <v>1298</v>
      </c>
      <c r="C1261" s="462" t="s">
        <v>27</v>
      </c>
      <c r="D1261" s="463">
        <v>0</v>
      </c>
    </row>
    <row r="1262" spans="1:4">
      <c r="A1262" s="462">
        <v>1681</v>
      </c>
      <c r="B1262" s="276" t="s">
        <v>1299</v>
      </c>
      <c r="C1262" s="462" t="s">
        <v>27</v>
      </c>
      <c r="D1262" s="463">
        <v>53012</v>
      </c>
    </row>
    <row r="1263" spans="1:4">
      <c r="A1263" s="462">
        <v>1682</v>
      </c>
      <c r="B1263" s="276" t="s">
        <v>1300</v>
      </c>
      <c r="C1263" s="462" t="s">
        <v>27</v>
      </c>
      <c r="D1263" s="463">
        <v>228551</v>
      </c>
    </row>
    <row r="1264" spans="1:4">
      <c r="A1264" s="462">
        <v>1683</v>
      </c>
      <c r="B1264" s="276" t="s">
        <v>1301</v>
      </c>
      <c r="C1264" s="462" t="s">
        <v>27</v>
      </c>
      <c r="D1264" s="463">
        <v>0</v>
      </c>
    </row>
    <row r="1265" spans="1:4">
      <c r="A1265" s="462">
        <v>1684</v>
      </c>
      <c r="B1265" s="276" t="s">
        <v>1302</v>
      </c>
      <c r="C1265" s="462" t="s">
        <v>27</v>
      </c>
      <c r="D1265" s="463">
        <v>0</v>
      </c>
    </row>
    <row r="1266" spans="1:4">
      <c r="A1266" s="462">
        <v>1685</v>
      </c>
      <c r="B1266" s="276" t="s">
        <v>1303</v>
      </c>
      <c r="C1266" s="462" t="s">
        <v>27</v>
      </c>
      <c r="D1266" s="463">
        <v>0</v>
      </c>
    </row>
    <row r="1267" spans="1:4">
      <c r="A1267" s="462">
        <v>1686</v>
      </c>
      <c r="B1267" s="276" t="s">
        <v>1304</v>
      </c>
      <c r="C1267" s="462" t="s">
        <v>27</v>
      </c>
      <c r="D1267" s="463">
        <v>0</v>
      </c>
    </row>
    <row r="1268" spans="1:4">
      <c r="A1268" s="462">
        <v>1687</v>
      </c>
      <c r="B1268" s="276" t="s">
        <v>1305</v>
      </c>
      <c r="C1268" s="462" t="s">
        <v>27</v>
      </c>
      <c r="D1268" s="463">
        <v>0</v>
      </c>
    </row>
    <row r="1269" spans="1:4">
      <c r="A1269" s="462">
        <v>1688</v>
      </c>
      <c r="B1269" s="276" t="s">
        <v>1306</v>
      </c>
      <c r="C1269" s="462" t="s">
        <v>27</v>
      </c>
      <c r="D1269" s="463">
        <v>273397</v>
      </c>
    </row>
    <row r="1270" spans="1:4">
      <c r="A1270" s="462">
        <v>1689</v>
      </c>
      <c r="B1270" s="276" t="s">
        <v>1307</v>
      </c>
      <c r="C1270" s="462" t="s">
        <v>27</v>
      </c>
      <c r="D1270" s="463">
        <v>0</v>
      </c>
    </row>
    <row r="1271" spans="1:4">
      <c r="A1271" s="462">
        <v>1690</v>
      </c>
      <c r="B1271" s="276" t="s">
        <v>1308</v>
      </c>
      <c r="C1271" s="462" t="s">
        <v>27</v>
      </c>
      <c r="D1271" s="463">
        <v>999</v>
      </c>
    </row>
    <row r="1272" spans="1:4">
      <c r="A1272" s="462">
        <v>1691</v>
      </c>
      <c r="B1272" s="276" t="s">
        <v>1309</v>
      </c>
      <c r="C1272" s="462" t="s">
        <v>27</v>
      </c>
      <c r="D1272" s="463">
        <v>689862</v>
      </c>
    </row>
    <row r="1273" spans="1:4">
      <c r="A1273" s="462">
        <v>1693</v>
      </c>
      <c r="B1273" s="276" t="s">
        <v>1310</v>
      </c>
      <c r="C1273" s="462" t="s">
        <v>27</v>
      </c>
      <c r="D1273" s="463">
        <v>6964</v>
      </c>
    </row>
    <row r="1274" spans="1:4">
      <c r="A1274" s="462">
        <v>1695</v>
      </c>
      <c r="B1274" s="276" t="s">
        <v>1311</v>
      </c>
      <c r="C1274" s="462" t="s">
        <v>148</v>
      </c>
      <c r="D1274" s="463">
        <v>0</v>
      </c>
    </row>
    <row r="1275" spans="1:4">
      <c r="A1275" s="462">
        <v>1697</v>
      </c>
      <c r="B1275" s="276" t="s">
        <v>1312</v>
      </c>
      <c r="C1275" s="462" t="s">
        <v>27</v>
      </c>
      <c r="D1275" s="463">
        <v>0</v>
      </c>
    </row>
    <row r="1276" spans="1:4">
      <c r="A1276" s="462">
        <v>1698</v>
      </c>
      <c r="B1276" s="276" t="s">
        <v>1313</v>
      </c>
      <c r="C1276" s="462" t="s">
        <v>27</v>
      </c>
      <c r="D1276" s="463">
        <v>0</v>
      </c>
    </row>
    <row r="1277" spans="1:4">
      <c r="A1277" s="462">
        <v>1699</v>
      </c>
      <c r="B1277" s="276" t="s">
        <v>1314</v>
      </c>
      <c r="C1277" s="462" t="s">
        <v>27</v>
      </c>
      <c r="D1277" s="463">
        <v>0</v>
      </c>
    </row>
    <row r="1278" spans="1:4">
      <c r="A1278" s="462">
        <v>1700</v>
      </c>
      <c r="B1278" s="276" t="s">
        <v>1315</v>
      </c>
      <c r="C1278" s="462" t="s">
        <v>27</v>
      </c>
      <c r="D1278" s="463">
        <v>0</v>
      </c>
    </row>
    <row r="1279" spans="1:4">
      <c r="A1279" s="462">
        <v>1701</v>
      </c>
      <c r="B1279" s="276" t="s">
        <v>1316</v>
      </c>
      <c r="C1279" s="462" t="s">
        <v>27</v>
      </c>
      <c r="D1279" s="463">
        <v>0</v>
      </c>
    </row>
    <row r="1280" spans="1:4">
      <c r="A1280" s="462">
        <v>1702</v>
      </c>
      <c r="B1280" s="276" t="s">
        <v>1317</v>
      </c>
      <c r="C1280" s="462" t="s">
        <v>27</v>
      </c>
      <c r="D1280" s="463">
        <v>0</v>
      </c>
    </row>
    <row r="1281" spans="1:4">
      <c r="A1281" s="462">
        <v>1703</v>
      </c>
      <c r="B1281" s="276" t="s">
        <v>1318</v>
      </c>
      <c r="C1281" s="462" t="s">
        <v>27</v>
      </c>
      <c r="D1281" s="463">
        <v>0</v>
      </c>
    </row>
    <row r="1282" spans="1:4">
      <c r="A1282" s="462">
        <v>1708</v>
      </c>
      <c r="B1282" s="276" t="s">
        <v>1319</v>
      </c>
      <c r="C1282" s="462" t="s">
        <v>27</v>
      </c>
      <c r="D1282" s="463">
        <v>0</v>
      </c>
    </row>
    <row r="1283" spans="1:4">
      <c r="A1283" s="462">
        <v>1709</v>
      </c>
      <c r="B1283" s="276" t="s">
        <v>1320</v>
      </c>
      <c r="C1283" s="462" t="s">
        <v>30</v>
      </c>
      <c r="D1283" s="463">
        <v>0</v>
      </c>
    </row>
    <row r="1284" spans="1:4">
      <c r="A1284" s="462">
        <v>1710</v>
      </c>
      <c r="B1284" s="276" t="s">
        <v>1321</v>
      </c>
      <c r="C1284" s="462" t="s">
        <v>27</v>
      </c>
      <c r="D1284" s="463">
        <v>0</v>
      </c>
    </row>
    <row r="1285" spans="1:4">
      <c r="A1285" s="462">
        <v>1711</v>
      </c>
      <c r="B1285" s="276" t="s">
        <v>1322</v>
      </c>
      <c r="C1285" s="462" t="s">
        <v>27</v>
      </c>
      <c r="D1285" s="463">
        <v>579</v>
      </c>
    </row>
    <row r="1286" spans="1:4">
      <c r="A1286" s="462">
        <v>1712</v>
      </c>
      <c r="B1286" s="276" t="s">
        <v>1323</v>
      </c>
      <c r="C1286" s="462" t="s">
        <v>27</v>
      </c>
      <c r="D1286" s="463">
        <v>0</v>
      </c>
    </row>
    <row r="1287" spans="1:4">
      <c r="A1287" s="462">
        <v>1713</v>
      </c>
      <c r="B1287" s="276" t="s">
        <v>1324</v>
      </c>
      <c r="C1287" s="462" t="s">
        <v>27</v>
      </c>
      <c r="D1287" s="463">
        <v>3395</v>
      </c>
    </row>
    <row r="1288" spans="1:4">
      <c r="A1288" s="462">
        <v>1715</v>
      </c>
      <c r="B1288" s="276" t="s">
        <v>1325</v>
      </c>
      <c r="C1288" s="462" t="s">
        <v>211</v>
      </c>
      <c r="D1288" s="463">
        <v>392700</v>
      </c>
    </row>
    <row r="1289" spans="1:4">
      <c r="A1289" s="462">
        <v>1716</v>
      </c>
      <c r="B1289" s="276" t="s">
        <v>1326</v>
      </c>
      <c r="C1289" s="462" t="s">
        <v>30</v>
      </c>
      <c r="D1289" s="463">
        <v>14118.01</v>
      </c>
    </row>
    <row r="1290" spans="1:4">
      <c r="A1290" s="462">
        <v>1717</v>
      </c>
      <c r="B1290" s="276" t="s">
        <v>1327</v>
      </c>
      <c r="C1290" s="462" t="s">
        <v>44</v>
      </c>
      <c r="D1290" s="463">
        <v>0</v>
      </c>
    </row>
    <row r="1291" spans="1:4">
      <c r="A1291" s="462">
        <v>1718</v>
      </c>
      <c r="B1291" s="276" t="s">
        <v>1328</v>
      </c>
      <c r="C1291" s="462" t="s">
        <v>27</v>
      </c>
      <c r="D1291" s="463">
        <v>0</v>
      </c>
    </row>
    <row r="1292" spans="1:4">
      <c r="A1292" s="462">
        <v>1720</v>
      </c>
      <c r="B1292" s="276" t="s">
        <v>1329</v>
      </c>
      <c r="C1292" s="462" t="s">
        <v>27</v>
      </c>
      <c r="D1292" s="463">
        <v>0</v>
      </c>
    </row>
    <row r="1293" spans="1:4">
      <c r="A1293" s="462">
        <v>1721</v>
      </c>
      <c r="B1293" s="276" t="s">
        <v>1330</v>
      </c>
      <c r="C1293" s="462" t="s">
        <v>27</v>
      </c>
      <c r="D1293" s="463">
        <v>0</v>
      </c>
    </row>
    <row r="1294" spans="1:4">
      <c r="A1294" s="462">
        <v>1724</v>
      </c>
      <c r="B1294" s="276" t="s">
        <v>1331</v>
      </c>
      <c r="C1294" s="462" t="s">
        <v>27</v>
      </c>
      <c r="D1294" s="463">
        <v>0</v>
      </c>
    </row>
    <row r="1295" spans="1:4">
      <c r="A1295" s="462">
        <v>1725</v>
      </c>
      <c r="B1295" s="276" t="s">
        <v>1332</v>
      </c>
      <c r="C1295" s="462" t="s">
        <v>30</v>
      </c>
      <c r="D1295" s="463">
        <v>16139.08</v>
      </c>
    </row>
    <row r="1296" spans="1:4">
      <c r="A1296" s="462">
        <v>1726</v>
      </c>
      <c r="B1296" s="276" t="s">
        <v>1333</v>
      </c>
      <c r="C1296" s="462" t="s">
        <v>27</v>
      </c>
      <c r="D1296" s="463">
        <v>0</v>
      </c>
    </row>
    <row r="1297" spans="1:4">
      <c r="A1297" s="462">
        <v>1727</v>
      </c>
      <c r="B1297" s="276" t="s">
        <v>1334</v>
      </c>
      <c r="C1297" s="462" t="s">
        <v>27</v>
      </c>
      <c r="D1297" s="463">
        <v>0</v>
      </c>
    </row>
    <row r="1298" spans="1:4">
      <c r="A1298" s="462">
        <v>1728</v>
      </c>
      <c r="B1298" s="276" t="s">
        <v>1335</v>
      </c>
      <c r="C1298" s="462" t="s">
        <v>27</v>
      </c>
      <c r="D1298" s="463">
        <v>0</v>
      </c>
    </row>
    <row r="1299" spans="1:4">
      <c r="A1299" s="462">
        <v>1729</v>
      </c>
      <c r="B1299" s="276" t="s">
        <v>1336</v>
      </c>
      <c r="C1299" s="462" t="s">
        <v>27</v>
      </c>
      <c r="D1299" s="463">
        <v>0</v>
      </c>
    </row>
    <row r="1300" spans="1:4">
      <c r="A1300" s="462">
        <v>1730</v>
      </c>
      <c r="B1300" s="276" t="s">
        <v>1337</v>
      </c>
      <c r="C1300" s="462" t="s">
        <v>27</v>
      </c>
      <c r="D1300" s="463">
        <v>199554</v>
      </c>
    </row>
    <row r="1301" spans="1:4">
      <c r="A1301" s="462">
        <v>1731</v>
      </c>
      <c r="B1301" s="276" t="s">
        <v>1338</v>
      </c>
      <c r="C1301" s="462" t="s">
        <v>27</v>
      </c>
      <c r="D1301" s="463">
        <v>0</v>
      </c>
    </row>
    <row r="1302" spans="1:4">
      <c r="A1302" s="462">
        <v>1732</v>
      </c>
      <c r="B1302" s="276" t="s">
        <v>1339</v>
      </c>
      <c r="C1302" s="462" t="s">
        <v>27</v>
      </c>
      <c r="D1302" s="463">
        <v>0</v>
      </c>
    </row>
    <row r="1303" spans="1:4">
      <c r="A1303" s="462">
        <v>1733</v>
      </c>
      <c r="B1303" s="276" t="s">
        <v>1340</v>
      </c>
      <c r="C1303" s="462" t="s">
        <v>27</v>
      </c>
      <c r="D1303" s="463">
        <v>0</v>
      </c>
    </row>
    <row r="1304" spans="1:4">
      <c r="A1304" s="462">
        <v>1734</v>
      </c>
      <c r="B1304" s="276" t="s">
        <v>1341</v>
      </c>
      <c r="C1304" s="462" t="s">
        <v>32</v>
      </c>
      <c r="D1304" s="463">
        <v>2926</v>
      </c>
    </row>
    <row r="1305" spans="1:4">
      <c r="A1305" s="462">
        <v>1735</v>
      </c>
      <c r="B1305" s="276" t="s">
        <v>1342</v>
      </c>
      <c r="C1305" s="462" t="s">
        <v>30</v>
      </c>
      <c r="D1305" s="463">
        <v>17801</v>
      </c>
    </row>
    <row r="1306" spans="1:4">
      <c r="A1306" s="462">
        <v>1736</v>
      </c>
      <c r="B1306" s="276" t="s">
        <v>1343</v>
      </c>
      <c r="C1306" s="462" t="s">
        <v>27</v>
      </c>
      <c r="D1306" s="463">
        <v>0</v>
      </c>
    </row>
    <row r="1307" spans="1:4">
      <c r="A1307" s="462">
        <v>1737</v>
      </c>
      <c r="B1307" s="276" t="s">
        <v>1344</v>
      </c>
      <c r="C1307" s="462" t="s">
        <v>27</v>
      </c>
      <c r="D1307" s="463">
        <v>0</v>
      </c>
    </row>
    <row r="1308" spans="1:4">
      <c r="A1308" s="462">
        <v>1738</v>
      </c>
      <c r="B1308" s="276" t="s">
        <v>1345</v>
      </c>
      <c r="C1308" s="462" t="s">
        <v>27</v>
      </c>
      <c r="D1308" s="463">
        <v>0</v>
      </c>
    </row>
    <row r="1309" spans="1:4">
      <c r="A1309" s="462">
        <v>1739</v>
      </c>
      <c r="B1309" s="276" t="s">
        <v>1346</v>
      </c>
      <c r="C1309" s="462" t="s">
        <v>27</v>
      </c>
      <c r="D1309" s="463">
        <v>0</v>
      </c>
    </row>
    <row r="1310" spans="1:4">
      <c r="A1310" s="462">
        <v>1740</v>
      </c>
      <c r="B1310" s="276" t="s">
        <v>1347</v>
      </c>
      <c r="C1310" s="462" t="s">
        <v>27</v>
      </c>
      <c r="D1310" s="463">
        <v>0</v>
      </c>
    </row>
    <row r="1311" spans="1:4">
      <c r="A1311" s="462">
        <v>1743</v>
      </c>
      <c r="B1311" s="276" t="s">
        <v>1348</v>
      </c>
      <c r="C1311" s="462" t="s">
        <v>27</v>
      </c>
      <c r="D1311" s="463">
        <v>0</v>
      </c>
    </row>
    <row r="1312" spans="1:4">
      <c r="A1312" s="462">
        <v>1744</v>
      </c>
      <c r="B1312" s="276" t="s">
        <v>1349</v>
      </c>
      <c r="C1312" s="462" t="s">
        <v>253</v>
      </c>
      <c r="D1312" s="463">
        <v>0</v>
      </c>
    </row>
    <row r="1313" spans="1:4">
      <c r="A1313" s="462">
        <v>1745</v>
      </c>
      <c r="B1313" s="276" t="s">
        <v>1350</v>
      </c>
      <c r="C1313" s="462" t="s">
        <v>32</v>
      </c>
      <c r="D1313" s="463">
        <v>0</v>
      </c>
    </row>
    <row r="1314" spans="1:4">
      <c r="A1314" s="462">
        <v>1746</v>
      </c>
      <c r="B1314" s="276" t="s">
        <v>1351</v>
      </c>
      <c r="C1314" s="462" t="s">
        <v>27</v>
      </c>
      <c r="D1314" s="463">
        <v>0</v>
      </c>
    </row>
    <row r="1315" spans="1:4">
      <c r="A1315" s="462">
        <v>1747</v>
      </c>
      <c r="B1315" s="276" t="s">
        <v>1352</v>
      </c>
      <c r="C1315" s="462" t="s">
        <v>27</v>
      </c>
      <c r="D1315" s="463">
        <v>0</v>
      </c>
    </row>
    <row r="1316" spans="1:4">
      <c r="A1316" s="462">
        <v>1748</v>
      </c>
      <c r="B1316" s="276" t="s">
        <v>1353</v>
      </c>
      <c r="C1316" s="462" t="s">
        <v>27</v>
      </c>
      <c r="D1316" s="463">
        <v>0</v>
      </c>
    </row>
    <row r="1317" spans="1:4">
      <c r="A1317" s="462">
        <v>1749</v>
      </c>
      <c r="B1317" s="276" t="s">
        <v>1354</v>
      </c>
      <c r="C1317" s="462" t="s">
        <v>27</v>
      </c>
      <c r="D1317" s="463">
        <v>0</v>
      </c>
    </row>
    <row r="1318" spans="1:4">
      <c r="A1318" s="462">
        <v>1750</v>
      </c>
      <c r="B1318" s="276" t="s">
        <v>1355</v>
      </c>
      <c r="C1318" s="462" t="s">
        <v>27</v>
      </c>
      <c r="D1318" s="463">
        <v>0</v>
      </c>
    </row>
    <row r="1319" spans="1:4">
      <c r="A1319" s="462">
        <v>1751</v>
      </c>
      <c r="B1319" s="276" t="s">
        <v>1356</v>
      </c>
      <c r="C1319" s="462" t="s">
        <v>27</v>
      </c>
      <c r="D1319" s="463">
        <v>0</v>
      </c>
    </row>
    <row r="1320" spans="1:4">
      <c r="A1320" s="462">
        <v>1752</v>
      </c>
      <c r="B1320" s="276" t="s">
        <v>1357</v>
      </c>
      <c r="C1320" s="462" t="s">
        <v>27</v>
      </c>
      <c r="D1320" s="463">
        <v>0</v>
      </c>
    </row>
    <row r="1321" spans="1:4">
      <c r="A1321" s="462">
        <v>1753</v>
      </c>
      <c r="B1321" s="276" t="s">
        <v>1358</v>
      </c>
      <c r="C1321" s="462" t="s">
        <v>44</v>
      </c>
      <c r="D1321" s="463">
        <v>0</v>
      </c>
    </row>
    <row r="1322" spans="1:4">
      <c r="A1322" s="462">
        <v>1754</v>
      </c>
      <c r="B1322" s="276" t="s">
        <v>1359</v>
      </c>
      <c r="C1322" s="462" t="s">
        <v>253</v>
      </c>
      <c r="D1322" s="463">
        <v>0</v>
      </c>
    </row>
    <row r="1323" spans="1:4">
      <c r="A1323" s="462">
        <v>1755</v>
      </c>
      <c r="B1323" s="276" t="s">
        <v>1360</v>
      </c>
      <c r="C1323" s="462" t="s">
        <v>253</v>
      </c>
      <c r="D1323" s="463">
        <v>76262.05</v>
      </c>
    </row>
    <row r="1324" spans="1:4">
      <c r="A1324" s="462">
        <v>1756</v>
      </c>
      <c r="B1324" s="276" t="s">
        <v>1361</v>
      </c>
      <c r="C1324" s="462" t="s">
        <v>27</v>
      </c>
      <c r="D1324" s="463">
        <v>0</v>
      </c>
    </row>
    <row r="1325" spans="1:4">
      <c r="A1325" s="462">
        <v>1758</v>
      </c>
      <c r="B1325" s="276" t="s">
        <v>1362</v>
      </c>
      <c r="C1325" s="462" t="s">
        <v>27</v>
      </c>
      <c r="D1325" s="463">
        <v>0</v>
      </c>
    </row>
    <row r="1326" spans="1:4">
      <c r="A1326" s="462">
        <v>1759</v>
      </c>
      <c r="B1326" s="276" t="s">
        <v>1363</v>
      </c>
      <c r="C1326" s="462" t="s">
        <v>27</v>
      </c>
      <c r="D1326" s="463">
        <v>0</v>
      </c>
    </row>
    <row r="1327" spans="1:4">
      <c r="A1327" s="462">
        <v>1760</v>
      </c>
      <c r="B1327" s="276" t="s">
        <v>1364</v>
      </c>
      <c r="C1327" s="462" t="s">
        <v>44</v>
      </c>
      <c r="D1327" s="463">
        <v>8082</v>
      </c>
    </row>
    <row r="1328" spans="1:4">
      <c r="A1328" s="462">
        <v>1761</v>
      </c>
      <c r="B1328" s="276" t="s">
        <v>1365</v>
      </c>
      <c r="C1328" s="462" t="s">
        <v>27</v>
      </c>
      <c r="D1328" s="463">
        <v>16504</v>
      </c>
    </row>
    <row r="1329" spans="1:4">
      <c r="A1329" s="462">
        <v>1762</v>
      </c>
      <c r="B1329" s="276" t="s">
        <v>1366</v>
      </c>
      <c r="C1329" s="462" t="s">
        <v>27</v>
      </c>
      <c r="D1329" s="463">
        <v>0</v>
      </c>
    </row>
    <row r="1330" spans="1:4">
      <c r="A1330" s="462">
        <v>1763</v>
      </c>
      <c r="B1330" s="276" t="s">
        <v>1367</v>
      </c>
      <c r="C1330" s="462" t="s">
        <v>253</v>
      </c>
      <c r="D1330" s="463">
        <v>0</v>
      </c>
    </row>
    <row r="1331" spans="1:4">
      <c r="A1331" s="462">
        <v>1764</v>
      </c>
      <c r="B1331" s="276" t="s">
        <v>1368</v>
      </c>
      <c r="C1331" s="462" t="s">
        <v>44</v>
      </c>
      <c r="D1331" s="463">
        <v>0</v>
      </c>
    </row>
    <row r="1332" spans="1:4">
      <c r="A1332" s="462">
        <v>1765</v>
      </c>
      <c r="B1332" s="276" t="s">
        <v>1369</v>
      </c>
      <c r="C1332" s="462" t="s">
        <v>253</v>
      </c>
      <c r="D1332" s="463">
        <v>83010.820000000007</v>
      </c>
    </row>
    <row r="1333" spans="1:4">
      <c r="A1333" s="462">
        <v>1766</v>
      </c>
      <c r="B1333" s="276" t="s">
        <v>1370</v>
      </c>
      <c r="C1333" s="462" t="s">
        <v>253</v>
      </c>
      <c r="D1333" s="463">
        <v>0</v>
      </c>
    </row>
    <row r="1334" spans="1:4">
      <c r="A1334" s="462">
        <v>1767</v>
      </c>
      <c r="B1334" s="276" t="s">
        <v>1371</v>
      </c>
      <c r="C1334" s="462" t="s">
        <v>253</v>
      </c>
      <c r="D1334" s="463">
        <v>0</v>
      </c>
    </row>
    <row r="1335" spans="1:4">
      <c r="A1335" s="462">
        <v>1768</v>
      </c>
      <c r="B1335" s="276" t="s">
        <v>1372</v>
      </c>
      <c r="C1335" s="462" t="s">
        <v>27</v>
      </c>
      <c r="D1335" s="463">
        <v>0</v>
      </c>
    </row>
    <row r="1336" spans="1:4">
      <c r="A1336" s="462">
        <v>1769</v>
      </c>
      <c r="B1336" s="276" t="s">
        <v>1373</v>
      </c>
      <c r="C1336" s="462" t="s">
        <v>27</v>
      </c>
      <c r="D1336" s="463">
        <v>0</v>
      </c>
    </row>
    <row r="1337" spans="1:4">
      <c r="A1337" s="462">
        <v>1770</v>
      </c>
      <c r="B1337" s="276" t="s">
        <v>1374</v>
      </c>
      <c r="C1337" s="462" t="s">
        <v>27</v>
      </c>
      <c r="D1337" s="463">
        <v>0</v>
      </c>
    </row>
    <row r="1338" spans="1:4">
      <c r="A1338" s="462">
        <v>1771</v>
      </c>
      <c r="B1338" s="276" t="s">
        <v>1375</v>
      </c>
      <c r="C1338" s="462" t="s">
        <v>27</v>
      </c>
      <c r="D1338" s="463">
        <v>0</v>
      </c>
    </row>
    <row r="1339" spans="1:4">
      <c r="A1339" s="462">
        <v>1772</v>
      </c>
      <c r="B1339" s="276" t="s">
        <v>1376</v>
      </c>
      <c r="C1339" s="462" t="s">
        <v>27</v>
      </c>
      <c r="D1339" s="463">
        <v>0</v>
      </c>
    </row>
    <row r="1340" spans="1:4">
      <c r="A1340" s="462">
        <v>1773</v>
      </c>
      <c r="B1340" s="276" t="s">
        <v>1377</v>
      </c>
      <c r="C1340" s="462" t="s">
        <v>27</v>
      </c>
      <c r="D1340" s="463">
        <v>11714</v>
      </c>
    </row>
    <row r="1341" spans="1:4">
      <c r="A1341" s="462">
        <v>1774</v>
      </c>
      <c r="B1341" s="276" t="s">
        <v>1378</v>
      </c>
      <c r="C1341" s="462" t="s">
        <v>27</v>
      </c>
      <c r="D1341" s="463">
        <v>68127</v>
      </c>
    </row>
    <row r="1342" spans="1:4">
      <c r="A1342" s="462">
        <v>1775</v>
      </c>
      <c r="B1342" s="276" t="s">
        <v>1379</v>
      </c>
      <c r="C1342" s="462" t="s">
        <v>27</v>
      </c>
      <c r="D1342" s="463">
        <v>0</v>
      </c>
    </row>
    <row r="1343" spans="1:4">
      <c r="A1343" s="462">
        <v>1776</v>
      </c>
      <c r="B1343" s="276" t="s">
        <v>1380</v>
      </c>
      <c r="C1343" s="462" t="s">
        <v>27</v>
      </c>
      <c r="D1343" s="463">
        <v>0</v>
      </c>
    </row>
    <row r="1344" spans="1:4">
      <c r="A1344" s="462">
        <v>1777</v>
      </c>
      <c r="B1344" s="276" t="s">
        <v>1381</v>
      </c>
      <c r="C1344" s="462" t="s">
        <v>27</v>
      </c>
      <c r="D1344" s="463">
        <v>0</v>
      </c>
    </row>
    <row r="1345" spans="1:4">
      <c r="A1345" s="462">
        <v>1778</v>
      </c>
      <c r="B1345" s="276" t="s">
        <v>1382</v>
      </c>
      <c r="C1345" s="462" t="s">
        <v>27</v>
      </c>
      <c r="D1345" s="463">
        <v>0</v>
      </c>
    </row>
    <row r="1346" spans="1:4">
      <c r="A1346" s="462">
        <v>1779</v>
      </c>
      <c r="B1346" s="276" t="s">
        <v>1383</v>
      </c>
      <c r="C1346" s="462" t="s">
        <v>27</v>
      </c>
      <c r="D1346" s="463">
        <v>0</v>
      </c>
    </row>
    <row r="1347" spans="1:4">
      <c r="A1347" s="462">
        <v>1780</v>
      </c>
      <c r="B1347" s="276" t="s">
        <v>1384</v>
      </c>
      <c r="C1347" s="462" t="s">
        <v>27</v>
      </c>
      <c r="D1347" s="463">
        <v>40127</v>
      </c>
    </row>
    <row r="1348" spans="1:4">
      <c r="A1348" s="462">
        <v>1781</v>
      </c>
      <c r="B1348" s="276" t="s">
        <v>1385</v>
      </c>
      <c r="C1348" s="462" t="s">
        <v>27</v>
      </c>
      <c r="D1348" s="463">
        <v>16560</v>
      </c>
    </row>
    <row r="1349" spans="1:4">
      <c r="A1349" s="462">
        <v>1782</v>
      </c>
      <c r="B1349" s="276" t="s">
        <v>1386</v>
      </c>
      <c r="C1349" s="462" t="s">
        <v>27</v>
      </c>
      <c r="D1349" s="463">
        <v>7774</v>
      </c>
    </row>
    <row r="1350" spans="1:4">
      <c r="A1350" s="462">
        <v>1783</v>
      </c>
      <c r="B1350" s="276" t="s">
        <v>1387</v>
      </c>
      <c r="C1350" s="462" t="s">
        <v>27</v>
      </c>
      <c r="D1350" s="463">
        <v>0</v>
      </c>
    </row>
    <row r="1351" spans="1:4">
      <c r="A1351" s="462">
        <v>1784</v>
      </c>
      <c r="B1351" s="276" t="s">
        <v>1388</v>
      </c>
      <c r="C1351" s="462" t="s">
        <v>27</v>
      </c>
      <c r="D1351" s="463">
        <v>0</v>
      </c>
    </row>
    <row r="1352" spans="1:4">
      <c r="A1352" s="462">
        <v>1785</v>
      </c>
      <c r="B1352" s="276" t="s">
        <v>1389</v>
      </c>
      <c r="C1352" s="462" t="s">
        <v>27</v>
      </c>
      <c r="D1352" s="463">
        <v>10913</v>
      </c>
    </row>
    <row r="1353" spans="1:4">
      <c r="A1353" s="462">
        <v>1786</v>
      </c>
      <c r="B1353" s="276" t="s">
        <v>1390</v>
      </c>
      <c r="C1353" s="462" t="s">
        <v>44</v>
      </c>
      <c r="D1353" s="463">
        <v>7864</v>
      </c>
    </row>
    <row r="1354" spans="1:4">
      <c r="A1354" s="462">
        <v>1787</v>
      </c>
      <c r="B1354" s="276" t="s">
        <v>1391</v>
      </c>
      <c r="C1354" s="462" t="s">
        <v>44</v>
      </c>
      <c r="D1354" s="463">
        <v>0</v>
      </c>
    </row>
    <row r="1355" spans="1:4">
      <c r="A1355" s="462">
        <v>1788</v>
      </c>
      <c r="B1355" s="276" t="s">
        <v>1392</v>
      </c>
      <c r="C1355" s="462" t="s">
        <v>44</v>
      </c>
      <c r="D1355" s="463">
        <v>0</v>
      </c>
    </row>
    <row r="1356" spans="1:4">
      <c r="A1356" s="462">
        <v>1790</v>
      </c>
      <c r="B1356" s="276" t="s">
        <v>1393</v>
      </c>
      <c r="C1356" s="462" t="s">
        <v>27</v>
      </c>
      <c r="D1356" s="463">
        <v>0</v>
      </c>
    </row>
    <row r="1357" spans="1:4">
      <c r="A1357" s="462">
        <v>1791</v>
      </c>
      <c r="B1357" s="276" t="s">
        <v>1394</v>
      </c>
      <c r="C1357" s="462" t="s">
        <v>44</v>
      </c>
      <c r="D1357" s="463">
        <v>0</v>
      </c>
    </row>
    <row r="1358" spans="1:4">
      <c r="A1358" s="462">
        <v>1792</v>
      </c>
      <c r="B1358" s="276" t="s">
        <v>1395</v>
      </c>
      <c r="C1358" s="462" t="s">
        <v>44</v>
      </c>
      <c r="D1358" s="463">
        <v>18960</v>
      </c>
    </row>
    <row r="1359" spans="1:4">
      <c r="A1359" s="462">
        <v>1793</v>
      </c>
      <c r="B1359" s="276" t="s">
        <v>1396</v>
      </c>
      <c r="C1359" s="462" t="s">
        <v>44</v>
      </c>
      <c r="D1359" s="463">
        <v>0</v>
      </c>
    </row>
    <row r="1360" spans="1:4">
      <c r="A1360" s="462">
        <v>1794</v>
      </c>
      <c r="B1360" s="276" t="s">
        <v>1397</v>
      </c>
      <c r="C1360" s="462" t="s">
        <v>44</v>
      </c>
      <c r="D1360" s="463">
        <v>0</v>
      </c>
    </row>
    <row r="1361" spans="1:4">
      <c r="A1361" s="462">
        <v>1795</v>
      </c>
      <c r="B1361" s="276" t="s">
        <v>1398</v>
      </c>
      <c r="C1361" s="462" t="s">
        <v>44</v>
      </c>
      <c r="D1361" s="463">
        <v>0</v>
      </c>
    </row>
    <row r="1362" spans="1:4">
      <c r="A1362" s="462">
        <v>1796</v>
      </c>
      <c r="B1362" s="276" t="s">
        <v>1399</v>
      </c>
      <c r="C1362" s="462" t="s">
        <v>44</v>
      </c>
      <c r="D1362" s="463">
        <v>0</v>
      </c>
    </row>
    <row r="1363" spans="1:4">
      <c r="A1363" s="462">
        <v>1797</v>
      </c>
      <c r="B1363" s="276" t="s">
        <v>1400</v>
      </c>
      <c r="C1363" s="462" t="s">
        <v>253</v>
      </c>
      <c r="D1363" s="463">
        <v>0</v>
      </c>
    </row>
    <row r="1364" spans="1:4">
      <c r="A1364" s="462">
        <v>1798</v>
      </c>
      <c r="B1364" s="276" t="s">
        <v>1401</v>
      </c>
      <c r="C1364" s="462" t="s">
        <v>253</v>
      </c>
      <c r="D1364" s="463">
        <v>0</v>
      </c>
    </row>
    <row r="1365" spans="1:4">
      <c r="A1365" s="462">
        <v>1799</v>
      </c>
      <c r="B1365" s="276" t="s">
        <v>1402</v>
      </c>
      <c r="C1365" s="462" t="s">
        <v>44</v>
      </c>
      <c r="D1365" s="463">
        <v>0</v>
      </c>
    </row>
    <row r="1366" spans="1:4">
      <c r="A1366" s="462">
        <v>1800</v>
      </c>
      <c r="B1366" s="276" t="s">
        <v>1403</v>
      </c>
      <c r="C1366" s="462" t="s">
        <v>44</v>
      </c>
      <c r="D1366" s="463">
        <v>0</v>
      </c>
    </row>
    <row r="1367" spans="1:4">
      <c r="A1367" s="462">
        <v>1801</v>
      </c>
      <c r="B1367" s="276" t="s">
        <v>1404</v>
      </c>
      <c r="C1367" s="462" t="s">
        <v>44</v>
      </c>
      <c r="D1367" s="463">
        <v>0</v>
      </c>
    </row>
    <row r="1368" spans="1:4">
      <c r="A1368" s="462">
        <v>1802</v>
      </c>
      <c r="B1368" s="276" t="s">
        <v>1405</v>
      </c>
      <c r="C1368" s="462" t="s">
        <v>44</v>
      </c>
      <c r="D1368" s="463">
        <v>0</v>
      </c>
    </row>
    <row r="1369" spans="1:4">
      <c r="A1369" s="462">
        <v>1803</v>
      </c>
      <c r="B1369" s="276" t="s">
        <v>1406</v>
      </c>
      <c r="C1369" s="462" t="s">
        <v>44</v>
      </c>
      <c r="D1369" s="463">
        <v>0</v>
      </c>
    </row>
    <row r="1370" spans="1:4">
      <c r="A1370" s="462">
        <v>1804</v>
      </c>
      <c r="B1370" s="276" t="s">
        <v>1407</v>
      </c>
      <c r="C1370" s="462" t="s">
        <v>253</v>
      </c>
      <c r="D1370" s="463">
        <v>0</v>
      </c>
    </row>
    <row r="1371" spans="1:4">
      <c r="A1371" s="462">
        <v>1805</v>
      </c>
      <c r="B1371" s="276" t="s">
        <v>1408</v>
      </c>
      <c r="C1371" s="462" t="s">
        <v>253</v>
      </c>
      <c r="D1371" s="463">
        <v>0</v>
      </c>
    </row>
    <row r="1372" spans="1:4">
      <c r="A1372" s="462">
        <v>1806</v>
      </c>
      <c r="B1372" s="276" t="s">
        <v>1409</v>
      </c>
      <c r="C1372" s="462" t="s">
        <v>253</v>
      </c>
      <c r="D1372" s="463">
        <v>0</v>
      </c>
    </row>
    <row r="1373" spans="1:4">
      <c r="A1373" s="462">
        <v>1807</v>
      </c>
      <c r="B1373" s="276" t="s">
        <v>1410</v>
      </c>
      <c r="C1373" s="462" t="s">
        <v>44</v>
      </c>
      <c r="D1373" s="463">
        <v>3422</v>
      </c>
    </row>
    <row r="1374" spans="1:4">
      <c r="A1374" s="462">
        <v>1808</v>
      </c>
      <c r="B1374" s="276" t="s">
        <v>1411</v>
      </c>
      <c r="C1374" s="462" t="s">
        <v>44</v>
      </c>
      <c r="D1374" s="463">
        <v>0</v>
      </c>
    </row>
    <row r="1375" spans="1:4">
      <c r="A1375" s="462">
        <v>1809</v>
      </c>
      <c r="B1375" s="276" t="s">
        <v>1412</v>
      </c>
      <c r="C1375" s="462" t="s">
        <v>44</v>
      </c>
      <c r="D1375" s="463">
        <v>0</v>
      </c>
    </row>
    <row r="1376" spans="1:4">
      <c r="A1376" s="462">
        <v>1810</v>
      </c>
      <c r="B1376" s="276" t="s">
        <v>1413</v>
      </c>
      <c r="C1376" s="462" t="s">
        <v>27</v>
      </c>
      <c r="D1376" s="463">
        <v>0</v>
      </c>
    </row>
    <row r="1377" spans="1:4">
      <c r="A1377" s="462">
        <v>1811</v>
      </c>
      <c r="B1377" s="276" t="s">
        <v>1414</v>
      </c>
      <c r="C1377" s="462" t="s">
        <v>253</v>
      </c>
      <c r="D1377" s="463">
        <v>77243</v>
      </c>
    </row>
    <row r="1378" spans="1:4">
      <c r="A1378" s="462">
        <v>1812</v>
      </c>
      <c r="B1378" s="276" t="s">
        <v>1415</v>
      </c>
      <c r="C1378" s="462" t="s">
        <v>44</v>
      </c>
      <c r="D1378" s="463">
        <v>0</v>
      </c>
    </row>
    <row r="1379" spans="1:4">
      <c r="A1379" s="462">
        <v>1813</v>
      </c>
      <c r="B1379" s="276" t="s">
        <v>1416</v>
      </c>
      <c r="C1379" s="462" t="s">
        <v>44</v>
      </c>
      <c r="D1379" s="463">
        <v>0</v>
      </c>
    </row>
    <row r="1380" spans="1:4">
      <c r="A1380" s="462">
        <v>1814</v>
      </c>
      <c r="B1380" s="276" t="s">
        <v>1417</v>
      </c>
      <c r="C1380" s="462" t="s">
        <v>44</v>
      </c>
      <c r="D1380" s="463">
        <v>0</v>
      </c>
    </row>
    <row r="1381" spans="1:4">
      <c r="A1381" s="462">
        <v>1815</v>
      </c>
      <c r="B1381" s="276" t="s">
        <v>1418</v>
      </c>
      <c r="C1381" s="462" t="s">
        <v>44</v>
      </c>
      <c r="D1381" s="463">
        <v>0</v>
      </c>
    </row>
    <row r="1382" spans="1:4">
      <c r="A1382" s="462">
        <v>1816</v>
      </c>
      <c r="B1382" s="276" t="s">
        <v>1419</v>
      </c>
      <c r="C1382" s="462" t="s">
        <v>44</v>
      </c>
      <c r="D1382" s="463">
        <v>0</v>
      </c>
    </row>
    <row r="1383" spans="1:4">
      <c r="A1383" s="462">
        <v>1817</v>
      </c>
      <c r="B1383" s="276" t="s">
        <v>1420</v>
      </c>
      <c r="C1383" s="462" t="s">
        <v>44</v>
      </c>
      <c r="D1383" s="463">
        <v>0</v>
      </c>
    </row>
    <row r="1384" spans="1:4">
      <c r="A1384" s="462">
        <v>1818</v>
      </c>
      <c r="B1384" s="276" t="s">
        <v>1421</v>
      </c>
      <c r="C1384" s="462" t="s">
        <v>27</v>
      </c>
      <c r="D1384" s="463">
        <v>0</v>
      </c>
    </row>
    <row r="1385" spans="1:4">
      <c r="A1385" s="462">
        <v>1819</v>
      </c>
      <c r="B1385" s="276" t="s">
        <v>1422</v>
      </c>
      <c r="C1385" s="462" t="s">
        <v>27</v>
      </c>
      <c r="D1385" s="463">
        <v>0</v>
      </c>
    </row>
    <row r="1386" spans="1:4">
      <c r="A1386" s="462">
        <v>1820</v>
      </c>
      <c r="B1386" s="276" t="s">
        <v>1423</v>
      </c>
      <c r="C1386" s="462" t="s">
        <v>27</v>
      </c>
      <c r="D1386" s="463">
        <v>0</v>
      </c>
    </row>
    <row r="1387" spans="1:4">
      <c r="A1387" s="462">
        <v>1821</v>
      </c>
      <c r="B1387" s="276" t="s">
        <v>1424</v>
      </c>
      <c r="C1387" s="462" t="s">
        <v>30</v>
      </c>
      <c r="D1387" s="463">
        <v>21457</v>
      </c>
    </row>
    <row r="1388" spans="1:4">
      <c r="A1388" s="462">
        <v>1822</v>
      </c>
      <c r="B1388" s="276" t="s">
        <v>1425</v>
      </c>
      <c r="C1388" s="462" t="s">
        <v>44</v>
      </c>
      <c r="D1388" s="463">
        <v>0</v>
      </c>
    </row>
    <row r="1389" spans="1:4">
      <c r="A1389" s="462">
        <v>1823</v>
      </c>
      <c r="B1389" s="276" t="s">
        <v>1426</v>
      </c>
      <c r="C1389" s="462" t="s">
        <v>44</v>
      </c>
      <c r="D1389" s="463">
        <v>0</v>
      </c>
    </row>
    <row r="1390" spans="1:4">
      <c r="A1390" s="462">
        <v>1824</v>
      </c>
      <c r="B1390" s="276" t="s">
        <v>1427</v>
      </c>
      <c r="C1390" s="462" t="s">
        <v>253</v>
      </c>
      <c r="D1390" s="463">
        <v>84689</v>
      </c>
    </row>
    <row r="1391" spans="1:4">
      <c r="A1391" s="462">
        <v>1825</v>
      </c>
      <c r="B1391" s="276" t="s">
        <v>1428</v>
      </c>
      <c r="C1391" s="462" t="s">
        <v>27</v>
      </c>
      <c r="D1391" s="463">
        <v>0</v>
      </c>
    </row>
    <row r="1392" spans="1:4">
      <c r="A1392" s="462">
        <v>1826</v>
      </c>
      <c r="B1392" s="276" t="s">
        <v>1429</v>
      </c>
      <c r="C1392" s="462" t="s">
        <v>253</v>
      </c>
      <c r="D1392" s="463">
        <v>77330.320000000007</v>
      </c>
    </row>
    <row r="1393" spans="1:4">
      <c r="A1393" s="462">
        <v>1827</v>
      </c>
      <c r="B1393" s="276" t="s">
        <v>1430</v>
      </c>
      <c r="C1393" s="462" t="s">
        <v>253</v>
      </c>
      <c r="D1393" s="463">
        <v>0</v>
      </c>
    </row>
    <row r="1394" spans="1:4">
      <c r="A1394" s="462">
        <v>1828</v>
      </c>
      <c r="B1394" s="276" t="s">
        <v>1431</v>
      </c>
      <c r="C1394" s="462" t="s">
        <v>253</v>
      </c>
      <c r="D1394" s="463">
        <v>0</v>
      </c>
    </row>
    <row r="1395" spans="1:4">
      <c r="A1395" s="462">
        <v>1829</v>
      </c>
      <c r="B1395" s="276" t="s">
        <v>1432</v>
      </c>
      <c r="C1395" s="462" t="s">
        <v>253</v>
      </c>
      <c r="D1395" s="463">
        <v>0</v>
      </c>
    </row>
    <row r="1396" spans="1:4">
      <c r="A1396" s="462">
        <v>1830</v>
      </c>
      <c r="B1396" s="276" t="s">
        <v>1433</v>
      </c>
      <c r="C1396" s="462" t="s">
        <v>253</v>
      </c>
      <c r="D1396" s="463">
        <v>39568.6</v>
      </c>
    </row>
    <row r="1397" spans="1:4">
      <c r="A1397" s="462">
        <v>1831</v>
      </c>
      <c r="B1397" s="276" t="s">
        <v>1434</v>
      </c>
      <c r="C1397" s="462" t="s">
        <v>253</v>
      </c>
      <c r="D1397" s="463">
        <v>0</v>
      </c>
    </row>
    <row r="1398" spans="1:4">
      <c r="A1398" s="462">
        <v>1832</v>
      </c>
      <c r="B1398" s="276" t="s">
        <v>1435</v>
      </c>
      <c r="C1398" s="462" t="s">
        <v>253</v>
      </c>
      <c r="D1398" s="463">
        <v>141073.51999999999</v>
      </c>
    </row>
    <row r="1399" spans="1:4">
      <c r="A1399" s="462">
        <v>1834</v>
      </c>
      <c r="B1399" s="276" t="s">
        <v>1436</v>
      </c>
      <c r="C1399" s="462" t="s">
        <v>253</v>
      </c>
      <c r="D1399" s="463">
        <v>62394.14</v>
      </c>
    </row>
    <row r="1400" spans="1:4">
      <c r="A1400" s="462">
        <v>1835</v>
      </c>
      <c r="B1400" s="276" t="s">
        <v>1437</v>
      </c>
      <c r="C1400" s="462" t="s">
        <v>253</v>
      </c>
      <c r="D1400" s="463">
        <v>67990</v>
      </c>
    </row>
    <row r="1401" spans="1:4">
      <c r="A1401" s="462">
        <v>1836</v>
      </c>
      <c r="B1401" s="276" t="s">
        <v>1438</v>
      </c>
      <c r="C1401" s="462" t="s">
        <v>27</v>
      </c>
      <c r="D1401" s="463">
        <v>834</v>
      </c>
    </row>
    <row r="1402" spans="1:4">
      <c r="A1402" s="462">
        <v>1837</v>
      </c>
      <c r="B1402" s="276" t="s">
        <v>1439</v>
      </c>
      <c r="C1402" s="462" t="s">
        <v>253</v>
      </c>
      <c r="D1402" s="463">
        <v>0</v>
      </c>
    </row>
    <row r="1403" spans="1:4">
      <c r="A1403" s="462">
        <v>1838</v>
      </c>
      <c r="B1403" s="276" t="s">
        <v>1440</v>
      </c>
      <c r="C1403" s="462" t="s">
        <v>253</v>
      </c>
      <c r="D1403" s="463">
        <v>0</v>
      </c>
    </row>
    <row r="1404" spans="1:4">
      <c r="A1404" s="462">
        <v>1839</v>
      </c>
      <c r="B1404" s="276" t="s">
        <v>1441</v>
      </c>
      <c r="C1404" s="462" t="s">
        <v>253</v>
      </c>
      <c r="D1404" s="463">
        <v>0</v>
      </c>
    </row>
    <row r="1405" spans="1:4">
      <c r="A1405" s="462">
        <v>1840</v>
      </c>
      <c r="B1405" s="276" t="s">
        <v>1442</v>
      </c>
      <c r="C1405" s="462" t="s">
        <v>253</v>
      </c>
      <c r="D1405" s="463">
        <v>0</v>
      </c>
    </row>
    <row r="1406" spans="1:4">
      <c r="A1406" s="462">
        <v>1841</v>
      </c>
      <c r="B1406" s="276" t="s">
        <v>1443</v>
      </c>
      <c r="C1406" s="462" t="s">
        <v>253</v>
      </c>
      <c r="D1406" s="463">
        <v>0</v>
      </c>
    </row>
    <row r="1407" spans="1:4">
      <c r="A1407" s="462">
        <v>1842</v>
      </c>
      <c r="B1407" s="276" t="s">
        <v>1444</v>
      </c>
      <c r="C1407" s="462" t="s">
        <v>253</v>
      </c>
      <c r="D1407" s="463">
        <v>74490</v>
      </c>
    </row>
    <row r="1408" spans="1:4">
      <c r="A1408" s="462">
        <v>1846</v>
      </c>
      <c r="B1408" s="276" t="s">
        <v>1445</v>
      </c>
      <c r="C1408" s="462" t="s">
        <v>253</v>
      </c>
      <c r="D1408" s="463">
        <v>0</v>
      </c>
    </row>
    <row r="1409" spans="1:4">
      <c r="A1409" s="462">
        <v>1847</v>
      </c>
      <c r="B1409" s="276" t="s">
        <v>1446</v>
      </c>
      <c r="C1409" s="462" t="s">
        <v>253</v>
      </c>
      <c r="D1409" s="463">
        <v>0</v>
      </c>
    </row>
    <row r="1410" spans="1:4">
      <c r="A1410" s="462">
        <v>1848</v>
      </c>
      <c r="B1410" s="276" t="s">
        <v>1447</v>
      </c>
      <c r="C1410" s="462" t="s">
        <v>253</v>
      </c>
      <c r="D1410" s="463">
        <v>0</v>
      </c>
    </row>
    <row r="1411" spans="1:4">
      <c r="A1411" s="462">
        <v>1849</v>
      </c>
      <c r="B1411" s="276" t="s">
        <v>1448</v>
      </c>
      <c r="C1411" s="462" t="s">
        <v>32</v>
      </c>
      <c r="D1411" s="463">
        <v>0</v>
      </c>
    </row>
    <row r="1412" spans="1:4">
      <c r="A1412" s="462">
        <v>1850</v>
      </c>
      <c r="B1412" s="276" t="s">
        <v>1449</v>
      </c>
      <c r="C1412" s="462" t="s">
        <v>253</v>
      </c>
      <c r="D1412" s="463">
        <v>0</v>
      </c>
    </row>
    <row r="1413" spans="1:4">
      <c r="A1413" s="462">
        <v>1851</v>
      </c>
      <c r="B1413" s="276" t="s">
        <v>1450</v>
      </c>
      <c r="C1413" s="462" t="s">
        <v>253</v>
      </c>
      <c r="D1413" s="463">
        <v>0</v>
      </c>
    </row>
    <row r="1414" spans="1:4">
      <c r="A1414" s="462">
        <v>1853</v>
      </c>
      <c r="B1414" s="276" t="s">
        <v>1451</v>
      </c>
      <c r="C1414" s="462" t="s">
        <v>253</v>
      </c>
      <c r="D1414" s="463">
        <v>0</v>
      </c>
    </row>
    <row r="1415" spans="1:4">
      <c r="A1415" s="462">
        <v>1854</v>
      </c>
      <c r="B1415" s="276" t="s">
        <v>1452</v>
      </c>
      <c r="C1415" s="462" t="s">
        <v>253</v>
      </c>
      <c r="D1415" s="463">
        <v>0</v>
      </c>
    </row>
    <row r="1416" spans="1:4">
      <c r="A1416" s="462">
        <v>1855</v>
      </c>
      <c r="B1416" s="276" t="s">
        <v>1453</v>
      </c>
      <c r="C1416" s="462" t="s">
        <v>253</v>
      </c>
      <c r="D1416" s="463">
        <v>157269</v>
      </c>
    </row>
    <row r="1417" spans="1:4">
      <c r="A1417" s="462">
        <v>1858</v>
      </c>
      <c r="B1417" s="276" t="s">
        <v>1454</v>
      </c>
      <c r="C1417" s="462" t="s">
        <v>44</v>
      </c>
      <c r="D1417" s="463">
        <v>0</v>
      </c>
    </row>
    <row r="1418" spans="1:4">
      <c r="A1418" s="462">
        <v>1863</v>
      </c>
      <c r="B1418" s="276" t="s">
        <v>1455</v>
      </c>
      <c r="C1418" s="462" t="s">
        <v>253</v>
      </c>
      <c r="D1418" s="463">
        <v>0</v>
      </c>
    </row>
    <row r="1419" spans="1:4">
      <c r="A1419" s="462">
        <v>1864</v>
      </c>
      <c r="B1419" s="276" t="s">
        <v>1456</v>
      </c>
      <c r="C1419" s="462" t="s">
        <v>253</v>
      </c>
      <c r="D1419" s="463">
        <v>55451</v>
      </c>
    </row>
    <row r="1420" spans="1:4">
      <c r="A1420" s="462">
        <v>1865</v>
      </c>
      <c r="B1420" s="276" t="s">
        <v>1457</v>
      </c>
      <c r="C1420" s="462" t="s">
        <v>44</v>
      </c>
      <c r="D1420" s="463">
        <v>0</v>
      </c>
    </row>
    <row r="1421" spans="1:4">
      <c r="A1421" s="462">
        <v>1866</v>
      </c>
      <c r="B1421" s="276" t="s">
        <v>1458</v>
      </c>
      <c r="C1421" s="462" t="s">
        <v>27</v>
      </c>
      <c r="D1421" s="463">
        <v>0</v>
      </c>
    </row>
    <row r="1422" spans="1:4">
      <c r="A1422" s="462">
        <v>1867</v>
      </c>
      <c r="B1422" s="276" t="s">
        <v>1459</v>
      </c>
      <c r="C1422" s="462" t="s">
        <v>27</v>
      </c>
      <c r="D1422" s="463">
        <v>0</v>
      </c>
    </row>
    <row r="1423" spans="1:4">
      <c r="A1423" s="462">
        <v>1868</v>
      </c>
      <c r="B1423" s="276" t="s">
        <v>1460</v>
      </c>
      <c r="C1423" s="462" t="s">
        <v>27</v>
      </c>
      <c r="D1423" s="463">
        <v>0</v>
      </c>
    </row>
    <row r="1424" spans="1:4">
      <c r="A1424" s="462">
        <v>1869</v>
      </c>
      <c r="B1424" s="276" t="s">
        <v>1461</v>
      </c>
      <c r="C1424" s="462" t="s">
        <v>27</v>
      </c>
      <c r="D1424" s="463">
        <v>0</v>
      </c>
    </row>
    <row r="1425" spans="1:4">
      <c r="A1425" s="462">
        <v>1870</v>
      </c>
      <c r="B1425" s="276" t="s">
        <v>1462</v>
      </c>
      <c r="C1425" s="462" t="s">
        <v>27</v>
      </c>
      <c r="D1425" s="463">
        <v>0</v>
      </c>
    </row>
    <row r="1426" spans="1:4">
      <c r="A1426" s="462">
        <v>1871</v>
      </c>
      <c r="B1426" s="276" t="s">
        <v>1463</v>
      </c>
      <c r="C1426" s="462" t="s">
        <v>44</v>
      </c>
      <c r="D1426" s="463">
        <v>0</v>
      </c>
    </row>
    <row r="1427" spans="1:4">
      <c r="A1427" s="462">
        <v>1872</v>
      </c>
      <c r="B1427" s="276" t="s">
        <v>1464</v>
      </c>
      <c r="C1427" s="462" t="s">
        <v>44</v>
      </c>
      <c r="D1427" s="463">
        <v>0</v>
      </c>
    </row>
    <row r="1428" spans="1:4">
      <c r="A1428" s="462">
        <v>1873</v>
      </c>
      <c r="B1428" s="276" t="s">
        <v>1465</v>
      </c>
      <c r="C1428" s="462" t="s">
        <v>27</v>
      </c>
      <c r="D1428" s="463">
        <v>0</v>
      </c>
    </row>
    <row r="1429" spans="1:4">
      <c r="A1429" s="462">
        <v>1874</v>
      </c>
      <c r="B1429" s="276" t="s">
        <v>1466</v>
      </c>
      <c r="C1429" s="462" t="s">
        <v>44</v>
      </c>
      <c r="D1429" s="463">
        <v>0</v>
      </c>
    </row>
    <row r="1430" spans="1:4">
      <c r="A1430" s="462">
        <v>1875</v>
      </c>
      <c r="B1430" s="276" t="s">
        <v>1467</v>
      </c>
      <c r="C1430" s="462" t="s">
        <v>27</v>
      </c>
      <c r="D1430" s="463">
        <v>0</v>
      </c>
    </row>
    <row r="1431" spans="1:4">
      <c r="A1431" s="462">
        <v>1876</v>
      </c>
      <c r="B1431" s="276" t="s">
        <v>1468</v>
      </c>
      <c r="C1431" s="462" t="s">
        <v>27</v>
      </c>
      <c r="D1431" s="463">
        <v>0</v>
      </c>
    </row>
    <row r="1432" spans="1:4">
      <c r="A1432" s="462">
        <v>1877</v>
      </c>
      <c r="B1432" s="276" t="s">
        <v>1469</v>
      </c>
      <c r="C1432" s="462" t="s">
        <v>27</v>
      </c>
      <c r="D1432" s="463">
        <v>0</v>
      </c>
    </row>
    <row r="1433" spans="1:4">
      <c r="A1433" s="462">
        <v>1878</v>
      </c>
      <c r="B1433" s="276" t="s">
        <v>1470</v>
      </c>
      <c r="C1433" s="462" t="s">
        <v>32</v>
      </c>
      <c r="D1433" s="463">
        <v>4821</v>
      </c>
    </row>
    <row r="1434" spans="1:4">
      <c r="A1434" s="462">
        <v>1879</v>
      </c>
      <c r="B1434" s="276" t="s">
        <v>1471</v>
      </c>
      <c r="C1434" s="462" t="s">
        <v>32</v>
      </c>
      <c r="D1434" s="463">
        <v>4960</v>
      </c>
    </row>
    <row r="1435" spans="1:4">
      <c r="A1435" s="462">
        <v>1881</v>
      </c>
      <c r="B1435" s="276" t="s">
        <v>1472</v>
      </c>
      <c r="C1435" s="462" t="s">
        <v>30</v>
      </c>
      <c r="D1435" s="463">
        <v>0</v>
      </c>
    </row>
    <row r="1436" spans="1:4">
      <c r="A1436" s="462">
        <v>1882</v>
      </c>
      <c r="B1436" s="276" t="s">
        <v>1473</v>
      </c>
      <c r="C1436" s="462" t="s">
        <v>30</v>
      </c>
      <c r="D1436" s="463">
        <v>0</v>
      </c>
    </row>
    <row r="1437" spans="1:4">
      <c r="A1437" s="462">
        <v>1883</v>
      </c>
      <c r="B1437" s="276" t="s">
        <v>1474</v>
      </c>
      <c r="C1437" s="462" t="s">
        <v>30</v>
      </c>
      <c r="D1437" s="463">
        <v>0</v>
      </c>
    </row>
    <row r="1438" spans="1:4">
      <c r="A1438" s="462">
        <v>1884</v>
      </c>
      <c r="B1438" s="276" t="s">
        <v>1475</v>
      </c>
      <c r="C1438" s="462" t="s">
        <v>30</v>
      </c>
      <c r="D1438" s="463">
        <v>0</v>
      </c>
    </row>
    <row r="1439" spans="1:4">
      <c r="A1439" s="462">
        <v>1885</v>
      </c>
      <c r="B1439" s="276" t="s">
        <v>1476</v>
      </c>
      <c r="C1439" s="462" t="s">
        <v>27</v>
      </c>
      <c r="D1439" s="463">
        <v>0</v>
      </c>
    </row>
    <row r="1440" spans="1:4">
      <c r="A1440" s="462">
        <v>1886</v>
      </c>
      <c r="B1440" s="276" t="s">
        <v>1477</v>
      </c>
      <c r="C1440" s="462" t="s">
        <v>27</v>
      </c>
      <c r="D1440" s="463">
        <v>0</v>
      </c>
    </row>
    <row r="1441" spans="1:4">
      <c r="A1441" s="462">
        <v>1887</v>
      </c>
      <c r="B1441" s="276" t="s">
        <v>1478</v>
      </c>
      <c r="C1441" s="462" t="s">
        <v>27</v>
      </c>
      <c r="D1441" s="463">
        <v>0</v>
      </c>
    </row>
    <row r="1442" spans="1:4">
      <c r="A1442" s="462">
        <v>1888</v>
      </c>
      <c r="B1442" s="276" t="s">
        <v>1479</v>
      </c>
      <c r="C1442" s="462" t="s">
        <v>27</v>
      </c>
      <c r="D1442" s="463">
        <v>0</v>
      </c>
    </row>
    <row r="1443" spans="1:4">
      <c r="A1443" s="462">
        <v>1889</v>
      </c>
      <c r="B1443" s="276" t="s">
        <v>1480</v>
      </c>
      <c r="C1443" s="462" t="s">
        <v>27</v>
      </c>
      <c r="D1443" s="463">
        <v>0</v>
      </c>
    </row>
    <row r="1444" spans="1:4">
      <c r="A1444" s="462">
        <v>1890</v>
      </c>
      <c r="B1444" s="276" t="s">
        <v>1481</v>
      </c>
      <c r="C1444" s="462" t="s">
        <v>27</v>
      </c>
      <c r="D1444" s="463">
        <v>0</v>
      </c>
    </row>
    <row r="1445" spans="1:4">
      <c r="A1445" s="462">
        <v>1891</v>
      </c>
      <c r="B1445" s="276" t="s">
        <v>1482</v>
      </c>
      <c r="C1445" s="462" t="s">
        <v>27</v>
      </c>
      <c r="D1445" s="463">
        <v>0</v>
      </c>
    </row>
    <row r="1446" spans="1:4">
      <c r="A1446" s="462">
        <v>1892</v>
      </c>
      <c r="B1446" s="276" t="s">
        <v>1483</v>
      </c>
      <c r="C1446" s="462" t="s">
        <v>27</v>
      </c>
      <c r="D1446" s="463">
        <v>0</v>
      </c>
    </row>
    <row r="1447" spans="1:4">
      <c r="A1447" s="462">
        <v>1893</v>
      </c>
      <c r="B1447" s="276" t="s">
        <v>1484</v>
      </c>
      <c r="C1447" s="462" t="s">
        <v>27</v>
      </c>
      <c r="D1447" s="463">
        <v>0</v>
      </c>
    </row>
    <row r="1448" spans="1:4">
      <c r="A1448" s="462">
        <v>1894</v>
      </c>
      <c r="B1448" s="276" t="s">
        <v>1485</v>
      </c>
      <c r="C1448" s="462" t="s">
        <v>27</v>
      </c>
      <c r="D1448" s="463">
        <v>0</v>
      </c>
    </row>
    <row r="1449" spans="1:4">
      <c r="A1449" s="462">
        <v>1895</v>
      </c>
      <c r="B1449" s="276" t="s">
        <v>1486</v>
      </c>
      <c r="C1449" s="462" t="s">
        <v>27</v>
      </c>
      <c r="D1449" s="463">
        <v>0</v>
      </c>
    </row>
    <row r="1450" spans="1:4">
      <c r="A1450" s="462">
        <v>1896</v>
      </c>
      <c r="B1450" s="276" t="s">
        <v>1487</v>
      </c>
      <c r="C1450" s="462" t="s">
        <v>27</v>
      </c>
      <c r="D1450" s="463">
        <v>0</v>
      </c>
    </row>
    <row r="1451" spans="1:4">
      <c r="A1451" s="462">
        <v>1897</v>
      </c>
      <c r="B1451" s="276" t="s">
        <v>1488</v>
      </c>
      <c r="C1451" s="462" t="s">
        <v>30</v>
      </c>
      <c r="D1451" s="463">
        <v>0</v>
      </c>
    </row>
    <row r="1452" spans="1:4">
      <c r="A1452" s="462">
        <v>1898</v>
      </c>
      <c r="B1452" s="276" t="s">
        <v>1489</v>
      </c>
      <c r="C1452" s="462" t="s">
        <v>27</v>
      </c>
      <c r="D1452" s="463">
        <v>22984.01</v>
      </c>
    </row>
    <row r="1453" spans="1:4">
      <c r="A1453" s="462">
        <v>1899</v>
      </c>
      <c r="B1453" s="276" t="s">
        <v>1490</v>
      </c>
      <c r="C1453" s="462" t="s">
        <v>44</v>
      </c>
      <c r="D1453" s="463">
        <v>0</v>
      </c>
    </row>
    <row r="1454" spans="1:4">
      <c r="A1454" s="462">
        <v>1900</v>
      </c>
      <c r="B1454" s="276" t="s">
        <v>1491</v>
      </c>
      <c r="C1454" s="462" t="s">
        <v>44</v>
      </c>
      <c r="D1454" s="463">
        <v>0</v>
      </c>
    </row>
    <row r="1455" spans="1:4">
      <c r="A1455" s="462">
        <v>1901</v>
      </c>
      <c r="B1455" s="276" t="s">
        <v>1492</v>
      </c>
      <c r="C1455" s="462" t="s">
        <v>44</v>
      </c>
      <c r="D1455" s="463">
        <v>0</v>
      </c>
    </row>
    <row r="1456" spans="1:4">
      <c r="A1456" s="462">
        <v>1902</v>
      </c>
      <c r="B1456" s="276" t="s">
        <v>1493</v>
      </c>
      <c r="C1456" s="462" t="s">
        <v>44</v>
      </c>
      <c r="D1456" s="463">
        <v>0</v>
      </c>
    </row>
    <row r="1457" spans="1:4">
      <c r="A1457" s="462">
        <v>1903</v>
      </c>
      <c r="B1457" s="276" t="s">
        <v>1494</v>
      </c>
      <c r="C1457" s="462" t="s">
        <v>44</v>
      </c>
      <c r="D1457" s="463">
        <v>0</v>
      </c>
    </row>
    <row r="1458" spans="1:4">
      <c r="A1458" s="462">
        <v>1904</v>
      </c>
      <c r="B1458" s="276" t="s">
        <v>1495</v>
      </c>
      <c r="C1458" s="462" t="s">
        <v>44</v>
      </c>
      <c r="D1458" s="463">
        <v>0</v>
      </c>
    </row>
    <row r="1459" spans="1:4">
      <c r="A1459" s="462">
        <v>1905</v>
      </c>
      <c r="B1459" s="276" t="s">
        <v>1496</v>
      </c>
      <c r="C1459" s="462" t="s">
        <v>44</v>
      </c>
      <c r="D1459" s="463">
        <v>0</v>
      </c>
    </row>
    <row r="1460" spans="1:4">
      <c r="A1460" s="462">
        <v>1906</v>
      </c>
      <c r="B1460" s="276" t="s">
        <v>1497</v>
      </c>
      <c r="C1460" s="462" t="s">
        <v>44</v>
      </c>
      <c r="D1460" s="463">
        <v>0</v>
      </c>
    </row>
    <row r="1461" spans="1:4">
      <c r="A1461" s="462">
        <v>1907</v>
      </c>
      <c r="B1461" s="276" t="s">
        <v>1498</v>
      </c>
      <c r="C1461" s="462" t="s">
        <v>44</v>
      </c>
      <c r="D1461" s="463">
        <v>0</v>
      </c>
    </row>
    <row r="1462" spans="1:4">
      <c r="A1462" s="462">
        <v>1908</v>
      </c>
      <c r="B1462" s="276" t="s">
        <v>1499</v>
      </c>
      <c r="C1462" s="462" t="s">
        <v>44</v>
      </c>
      <c r="D1462" s="463">
        <v>0</v>
      </c>
    </row>
    <row r="1463" spans="1:4">
      <c r="A1463" s="462">
        <v>1910</v>
      </c>
      <c r="B1463" s="276" t="s">
        <v>1500</v>
      </c>
      <c r="C1463" s="462" t="s">
        <v>44</v>
      </c>
      <c r="D1463" s="463">
        <v>0</v>
      </c>
    </row>
    <row r="1464" spans="1:4">
      <c r="A1464" s="462">
        <v>1911</v>
      </c>
      <c r="B1464" s="276" t="s">
        <v>1501</v>
      </c>
      <c r="C1464" s="462" t="s">
        <v>27</v>
      </c>
      <c r="D1464" s="463">
        <v>0</v>
      </c>
    </row>
    <row r="1465" spans="1:4">
      <c r="A1465" s="462">
        <v>1912</v>
      </c>
      <c r="B1465" s="276" t="s">
        <v>1502</v>
      </c>
      <c r="C1465" s="462" t="s">
        <v>27</v>
      </c>
      <c r="D1465" s="463">
        <v>2680</v>
      </c>
    </row>
    <row r="1466" spans="1:4">
      <c r="A1466" s="462">
        <v>1913</v>
      </c>
      <c r="B1466" s="276" t="s">
        <v>1503</v>
      </c>
      <c r="C1466" s="462" t="s">
        <v>44</v>
      </c>
      <c r="D1466" s="463">
        <v>0</v>
      </c>
    </row>
    <row r="1467" spans="1:4">
      <c r="A1467" s="462">
        <v>1915</v>
      </c>
      <c r="B1467" s="276" t="s">
        <v>1504</v>
      </c>
      <c r="C1467" s="462" t="s">
        <v>32</v>
      </c>
      <c r="D1467" s="463">
        <v>0</v>
      </c>
    </row>
    <row r="1468" spans="1:4">
      <c r="A1468" s="462">
        <v>1916</v>
      </c>
      <c r="B1468" s="276" t="s">
        <v>1505</v>
      </c>
      <c r="C1468" s="462" t="s">
        <v>32</v>
      </c>
      <c r="D1468" s="463">
        <v>0</v>
      </c>
    </row>
    <row r="1469" spans="1:4">
      <c r="A1469" s="462">
        <v>1917</v>
      </c>
      <c r="B1469" s="276" t="s">
        <v>1506</v>
      </c>
      <c r="C1469" s="462" t="s">
        <v>44</v>
      </c>
      <c r="D1469" s="463">
        <v>32742</v>
      </c>
    </row>
    <row r="1470" spans="1:4">
      <c r="A1470" s="462">
        <v>1919</v>
      </c>
      <c r="B1470" s="276" t="s">
        <v>1507</v>
      </c>
      <c r="C1470" s="462" t="s">
        <v>44</v>
      </c>
      <c r="D1470" s="463">
        <v>0</v>
      </c>
    </row>
    <row r="1471" spans="1:4">
      <c r="A1471" s="462">
        <v>1920</v>
      </c>
      <c r="B1471" s="276" t="s">
        <v>1508</v>
      </c>
      <c r="C1471" s="462" t="s">
        <v>44</v>
      </c>
      <c r="D1471" s="463">
        <v>0</v>
      </c>
    </row>
    <row r="1472" spans="1:4">
      <c r="A1472" s="462">
        <v>1922</v>
      </c>
      <c r="B1472" s="276" t="s">
        <v>1509</v>
      </c>
      <c r="C1472" s="462" t="s">
        <v>44</v>
      </c>
      <c r="D1472" s="463">
        <v>0</v>
      </c>
    </row>
    <row r="1473" spans="1:4">
      <c r="A1473" s="462">
        <v>1923</v>
      </c>
      <c r="B1473" s="276" t="s">
        <v>1510</v>
      </c>
      <c r="C1473" s="462" t="s">
        <v>44</v>
      </c>
      <c r="D1473" s="463">
        <v>0</v>
      </c>
    </row>
    <row r="1474" spans="1:4">
      <c r="A1474" s="462">
        <v>1924</v>
      </c>
      <c r="B1474" s="276" t="s">
        <v>1511</v>
      </c>
      <c r="C1474" s="462" t="s">
        <v>44</v>
      </c>
      <c r="D1474" s="463">
        <v>0</v>
      </c>
    </row>
    <row r="1475" spans="1:4">
      <c r="A1475" s="462">
        <v>1925</v>
      </c>
      <c r="B1475" s="276" t="s">
        <v>1512</v>
      </c>
      <c r="C1475" s="462" t="s">
        <v>44</v>
      </c>
      <c r="D1475" s="463">
        <v>0</v>
      </c>
    </row>
    <row r="1476" spans="1:4">
      <c r="A1476" s="462">
        <v>1926</v>
      </c>
      <c r="B1476" s="276" t="s">
        <v>1513</v>
      </c>
      <c r="C1476" s="462" t="s">
        <v>44</v>
      </c>
      <c r="D1476" s="463">
        <v>0</v>
      </c>
    </row>
    <row r="1477" spans="1:4">
      <c r="A1477" s="462">
        <v>1927</v>
      </c>
      <c r="B1477" s="276" t="s">
        <v>1514</v>
      </c>
      <c r="C1477" s="462" t="s">
        <v>30</v>
      </c>
      <c r="D1477" s="463">
        <v>0</v>
      </c>
    </row>
    <row r="1478" spans="1:4">
      <c r="A1478" s="462">
        <v>1928</v>
      </c>
      <c r="B1478" s="276" t="s">
        <v>1515</v>
      </c>
      <c r="C1478" s="462" t="s">
        <v>30</v>
      </c>
      <c r="D1478" s="463">
        <v>0</v>
      </c>
    </row>
    <row r="1479" spans="1:4">
      <c r="A1479" s="462">
        <v>1929</v>
      </c>
      <c r="B1479" s="276" t="s">
        <v>1516</v>
      </c>
      <c r="C1479" s="462" t="s">
        <v>30</v>
      </c>
      <c r="D1479" s="463">
        <v>0</v>
      </c>
    </row>
    <row r="1480" spans="1:4">
      <c r="A1480" s="462">
        <v>1930</v>
      </c>
      <c r="B1480" s="276" t="s">
        <v>1517</v>
      </c>
      <c r="C1480" s="462" t="s">
        <v>30</v>
      </c>
      <c r="D1480" s="463">
        <v>0</v>
      </c>
    </row>
    <row r="1481" spans="1:4">
      <c r="A1481" s="462">
        <v>1931</v>
      </c>
      <c r="B1481" s="276" t="s">
        <v>1518</v>
      </c>
      <c r="C1481" s="462" t="s">
        <v>27</v>
      </c>
      <c r="D1481" s="463">
        <v>0</v>
      </c>
    </row>
    <row r="1482" spans="1:4">
      <c r="A1482" s="462">
        <v>1932</v>
      </c>
      <c r="B1482" s="276" t="s">
        <v>1519</v>
      </c>
      <c r="C1482" s="462" t="s">
        <v>27</v>
      </c>
      <c r="D1482" s="463">
        <v>0</v>
      </c>
    </row>
    <row r="1483" spans="1:4">
      <c r="A1483" s="462">
        <v>1933</v>
      </c>
      <c r="B1483" s="276" t="s">
        <v>1520</v>
      </c>
      <c r="C1483" s="462" t="s">
        <v>27</v>
      </c>
      <c r="D1483" s="463">
        <v>0</v>
      </c>
    </row>
    <row r="1484" spans="1:4">
      <c r="A1484" s="462">
        <v>1934</v>
      </c>
      <c r="B1484" s="276" t="s">
        <v>1521</v>
      </c>
      <c r="C1484" s="462" t="s">
        <v>27</v>
      </c>
      <c r="D1484" s="463">
        <v>0</v>
      </c>
    </row>
    <row r="1485" spans="1:4">
      <c r="A1485" s="462">
        <v>1935</v>
      </c>
      <c r="B1485" s="276" t="s">
        <v>1522</v>
      </c>
      <c r="C1485" s="462" t="s">
        <v>27</v>
      </c>
      <c r="D1485" s="463">
        <v>2099</v>
      </c>
    </row>
    <row r="1486" spans="1:4">
      <c r="A1486" s="462">
        <v>1937</v>
      </c>
      <c r="B1486" s="276" t="s">
        <v>1523</v>
      </c>
      <c r="C1486" s="462" t="s">
        <v>27</v>
      </c>
      <c r="D1486" s="463">
        <v>0</v>
      </c>
    </row>
    <row r="1487" spans="1:4">
      <c r="A1487" s="462">
        <v>1939</v>
      </c>
      <c r="B1487" s="276" t="s">
        <v>1524</v>
      </c>
      <c r="C1487" s="462" t="s">
        <v>27</v>
      </c>
      <c r="D1487" s="463">
        <v>0</v>
      </c>
    </row>
    <row r="1488" spans="1:4">
      <c r="A1488" s="462">
        <v>1940</v>
      </c>
      <c r="B1488" s="276" t="s">
        <v>1525</v>
      </c>
      <c r="C1488" s="462" t="s">
        <v>27</v>
      </c>
      <c r="D1488" s="463">
        <v>0</v>
      </c>
    </row>
    <row r="1489" spans="1:4">
      <c r="A1489" s="462">
        <v>1942</v>
      </c>
      <c r="B1489" s="276" t="s">
        <v>1526</v>
      </c>
      <c r="C1489" s="462" t="s">
        <v>253</v>
      </c>
      <c r="D1489" s="463">
        <v>0</v>
      </c>
    </row>
    <row r="1490" spans="1:4">
      <c r="A1490" s="462">
        <v>1944</v>
      </c>
      <c r="B1490" s="276" t="s">
        <v>1527</v>
      </c>
      <c r="C1490" s="462" t="s">
        <v>27</v>
      </c>
      <c r="D1490" s="463">
        <v>0</v>
      </c>
    </row>
    <row r="1491" spans="1:4">
      <c r="A1491" s="462">
        <v>1945</v>
      </c>
      <c r="B1491" s="276" t="s">
        <v>1528</v>
      </c>
      <c r="C1491" s="462" t="s">
        <v>27</v>
      </c>
      <c r="D1491" s="463">
        <v>0</v>
      </c>
    </row>
    <row r="1492" spans="1:4">
      <c r="A1492" s="462">
        <v>1946</v>
      </c>
      <c r="B1492" s="276" t="s">
        <v>1529</v>
      </c>
      <c r="C1492" s="462" t="s">
        <v>27</v>
      </c>
      <c r="D1492" s="463">
        <v>0</v>
      </c>
    </row>
    <row r="1493" spans="1:4">
      <c r="A1493" s="462">
        <v>1947</v>
      </c>
      <c r="B1493" s="276" t="s">
        <v>1530</v>
      </c>
      <c r="C1493" s="462" t="s">
        <v>27</v>
      </c>
      <c r="D1493" s="463">
        <v>0</v>
      </c>
    </row>
    <row r="1494" spans="1:4">
      <c r="A1494" s="462">
        <v>1948</v>
      </c>
      <c r="B1494" s="276" t="s">
        <v>1531</v>
      </c>
      <c r="C1494" s="462" t="s">
        <v>27</v>
      </c>
      <c r="D1494" s="463">
        <v>0</v>
      </c>
    </row>
    <row r="1495" spans="1:4">
      <c r="A1495" s="462">
        <v>1949</v>
      </c>
      <c r="B1495" s="276" t="s">
        <v>1532</v>
      </c>
      <c r="C1495" s="462" t="s">
        <v>44</v>
      </c>
      <c r="D1495" s="463">
        <v>0</v>
      </c>
    </row>
    <row r="1496" spans="1:4">
      <c r="A1496" s="462">
        <v>1950</v>
      </c>
      <c r="B1496" s="276" t="s">
        <v>1533</v>
      </c>
      <c r="C1496" s="462" t="s">
        <v>27</v>
      </c>
      <c r="D1496" s="463">
        <v>0</v>
      </c>
    </row>
    <row r="1497" spans="1:4">
      <c r="A1497" s="462">
        <v>1951</v>
      </c>
      <c r="B1497" s="276" t="s">
        <v>1534</v>
      </c>
      <c r="C1497" s="462" t="s">
        <v>27</v>
      </c>
      <c r="D1497" s="463">
        <v>0</v>
      </c>
    </row>
    <row r="1498" spans="1:4">
      <c r="A1498" s="462">
        <v>1952</v>
      </c>
      <c r="B1498" s="276" t="s">
        <v>1535</v>
      </c>
      <c r="C1498" s="462" t="s">
        <v>27</v>
      </c>
      <c r="D1498" s="463">
        <v>0</v>
      </c>
    </row>
    <row r="1499" spans="1:4">
      <c r="A1499" s="462">
        <v>1953</v>
      </c>
      <c r="B1499" s="276" t="s">
        <v>1536</v>
      </c>
      <c r="C1499" s="462" t="s">
        <v>27</v>
      </c>
      <c r="D1499" s="463">
        <v>0</v>
      </c>
    </row>
    <row r="1500" spans="1:4">
      <c r="A1500" s="462">
        <v>1954</v>
      </c>
      <c r="B1500" s="276" t="s">
        <v>1537</v>
      </c>
      <c r="C1500" s="462" t="s">
        <v>27</v>
      </c>
      <c r="D1500" s="463">
        <v>67152.509999999995</v>
      </c>
    </row>
    <row r="1501" spans="1:4">
      <c r="A1501" s="462">
        <v>1955</v>
      </c>
      <c r="B1501" s="276" t="s">
        <v>1538</v>
      </c>
      <c r="C1501" s="462" t="s">
        <v>253</v>
      </c>
      <c r="D1501" s="463">
        <v>0</v>
      </c>
    </row>
    <row r="1502" spans="1:4">
      <c r="A1502" s="462">
        <v>1957</v>
      </c>
      <c r="B1502" s="276" t="s">
        <v>1539</v>
      </c>
      <c r="C1502" s="462" t="s">
        <v>253</v>
      </c>
      <c r="D1502" s="463">
        <v>0</v>
      </c>
    </row>
    <row r="1503" spans="1:4">
      <c r="A1503" s="462">
        <v>1958</v>
      </c>
      <c r="B1503" s="276" t="s">
        <v>1540</v>
      </c>
      <c r="C1503" s="462" t="s">
        <v>253</v>
      </c>
      <c r="D1503" s="463">
        <v>177451</v>
      </c>
    </row>
    <row r="1504" spans="1:4">
      <c r="A1504" s="462">
        <v>1959</v>
      </c>
      <c r="B1504" s="276" t="s">
        <v>1541</v>
      </c>
      <c r="C1504" s="462" t="s">
        <v>253</v>
      </c>
      <c r="D1504" s="463">
        <v>0</v>
      </c>
    </row>
    <row r="1505" spans="1:4">
      <c r="A1505" s="462">
        <v>1960</v>
      </c>
      <c r="B1505" s="276" t="s">
        <v>1542</v>
      </c>
      <c r="C1505" s="462" t="s">
        <v>44</v>
      </c>
      <c r="D1505" s="463">
        <v>1484</v>
      </c>
    </row>
    <row r="1506" spans="1:4">
      <c r="A1506" s="462">
        <v>1961</v>
      </c>
      <c r="B1506" s="276" t="s">
        <v>1543</v>
      </c>
      <c r="C1506" s="462" t="s">
        <v>44</v>
      </c>
      <c r="D1506" s="463">
        <v>0</v>
      </c>
    </row>
    <row r="1507" spans="1:4">
      <c r="A1507" s="462">
        <v>1962</v>
      </c>
      <c r="B1507" s="276" t="s">
        <v>1544</v>
      </c>
      <c r="C1507" s="462" t="s">
        <v>32</v>
      </c>
      <c r="D1507" s="463">
        <v>1353</v>
      </c>
    </row>
    <row r="1508" spans="1:4">
      <c r="A1508" s="462">
        <v>1963</v>
      </c>
      <c r="B1508" s="276" t="s">
        <v>1545</v>
      </c>
      <c r="C1508" s="462" t="s">
        <v>27</v>
      </c>
      <c r="D1508" s="463">
        <v>0</v>
      </c>
    </row>
    <row r="1509" spans="1:4">
      <c r="A1509" s="462">
        <v>1964</v>
      </c>
      <c r="B1509" s="276" t="s">
        <v>1546</v>
      </c>
      <c r="C1509" s="462" t="s">
        <v>44</v>
      </c>
      <c r="D1509" s="463">
        <v>0</v>
      </c>
    </row>
    <row r="1510" spans="1:4">
      <c r="A1510" s="462">
        <v>1965</v>
      </c>
      <c r="B1510" s="276" t="s">
        <v>1547</v>
      </c>
      <c r="C1510" s="462" t="s">
        <v>27</v>
      </c>
      <c r="D1510" s="463">
        <v>0</v>
      </c>
    </row>
    <row r="1511" spans="1:4">
      <c r="A1511" s="462">
        <v>1966</v>
      </c>
      <c r="B1511" s="276" t="s">
        <v>1548</v>
      </c>
      <c r="C1511" s="462" t="s">
        <v>27</v>
      </c>
      <c r="D1511" s="463">
        <v>1266.29</v>
      </c>
    </row>
    <row r="1512" spans="1:4">
      <c r="A1512" s="462">
        <v>1967</v>
      </c>
      <c r="B1512" s="276" t="s">
        <v>1549</v>
      </c>
      <c r="C1512" s="462" t="s">
        <v>27</v>
      </c>
      <c r="D1512" s="463">
        <v>0</v>
      </c>
    </row>
    <row r="1513" spans="1:4">
      <c r="A1513" s="462">
        <v>1968</v>
      </c>
      <c r="B1513" s="276" t="s">
        <v>1550</v>
      </c>
      <c r="C1513" s="462" t="s">
        <v>27</v>
      </c>
      <c r="D1513" s="463">
        <v>0</v>
      </c>
    </row>
    <row r="1514" spans="1:4">
      <c r="A1514" s="462">
        <v>1969</v>
      </c>
      <c r="B1514" s="276" t="s">
        <v>1551</v>
      </c>
      <c r="C1514" s="462" t="s">
        <v>27</v>
      </c>
      <c r="D1514" s="463">
        <v>0</v>
      </c>
    </row>
    <row r="1515" spans="1:4">
      <c r="A1515" s="462">
        <v>1970</v>
      </c>
      <c r="B1515" s="276" t="s">
        <v>1552</v>
      </c>
      <c r="C1515" s="462" t="s">
        <v>27</v>
      </c>
      <c r="D1515" s="463">
        <v>0</v>
      </c>
    </row>
    <row r="1516" spans="1:4">
      <c r="A1516" s="462">
        <v>1971</v>
      </c>
      <c r="B1516" s="276" t="s">
        <v>1553</v>
      </c>
      <c r="C1516" s="462" t="s">
        <v>476</v>
      </c>
      <c r="D1516" s="463">
        <v>0</v>
      </c>
    </row>
    <row r="1517" spans="1:4">
      <c r="A1517" s="462">
        <v>1972</v>
      </c>
      <c r="B1517" s="276" t="s">
        <v>1554</v>
      </c>
      <c r="C1517" s="462" t="s">
        <v>27</v>
      </c>
      <c r="D1517" s="463">
        <v>0</v>
      </c>
    </row>
    <row r="1518" spans="1:4">
      <c r="A1518" s="462">
        <v>1974</v>
      </c>
      <c r="B1518" s="276" t="s">
        <v>1555</v>
      </c>
      <c r="C1518" s="462" t="s">
        <v>27</v>
      </c>
      <c r="D1518" s="463">
        <v>0</v>
      </c>
    </row>
    <row r="1519" spans="1:4">
      <c r="A1519" s="462">
        <v>1975</v>
      </c>
      <c r="B1519" s="276" t="s">
        <v>1556</v>
      </c>
      <c r="C1519" s="462" t="s">
        <v>27</v>
      </c>
      <c r="D1519" s="463">
        <v>0</v>
      </c>
    </row>
    <row r="1520" spans="1:4">
      <c r="A1520" s="462">
        <v>1976</v>
      </c>
      <c r="B1520" s="276" t="s">
        <v>1557</v>
      </c>
      <c r="C1520" s="462" t="s">
        <v>27</v>
      </c>
      <c r="D1520" s="463">
        <v>263613</v>
      </c>
    </row>
    <row r="1521" spans="1:4">
      <c r="A1521" s="462">
        <v>1977</v>
      </c>
      <c r="B1521" s="276" t="s">
        <v>1558</v>
      </c>
      <c r="C1521" s="462" t="s">
        <v>27</v>
      </c>
      <c r="D1521" s="463">
        <v>0</v>
      </c>
    </row>
    <row r="1522" spans="1:4">
      <c r="A1522" s="462">
        <v>1980</v>
      </c>
      <c r="B1522" s="276" t="s">
        <v>1559</v>
      </c>
      <c r="C1522" s="462" t="s">
        <v>27</v>
      </c>
      <c r="D1522" s="463">
        <v>0</v>
      </c>
    </row>
    <row r="1523" spans="1:4">
      <c r="A1523" s="462">
        <v>1981</v>
      </c>
      <c r="B1523" s="276" t="s">
        <v>1560</v>
      </c>
      <c r="C1523" s="462" t="s">
        <v>27</v>
      </c>
      <c r="D1523" s="463">
        <v>0</v>
      </c>
    </row>
    <row r="1524" spans="1:4">
      <c r="A1524" s="462">
        <v>1982</v>
      </c>
      <c r="B1524" s="276" t="s">
        <v>1561</v>
      </c>
      <c r="C1524" s="462" t="s">
        <v>27</v>
      </c>
      <c r="D1524" s="463">
        <v>6126</v>
      </c>
    </row>
    <row r="1525" spans="1:4">
      <c r="A1525" s="462">
        <v>1983</v>
      </c>
      <c r="B1525" s="276" t="s">
        <v>1562</v>
      </c>
      <c r="C1525" s="462" t="s">
        <v>27</v>
      </c>
      <c r="D1525" s="463">
        <v>0</v>
      </c>
    </row>
    <row r="1526" spans="1:4">
      <c r="A1526" s="462">
        <v>1984</v>
      </c>
      <c r="B1526" s="276" t="s">
        <v>1563</v>
      </c>
      <c r="C1526" s="462" t="s">
        <v>30</v>
      </c>
      <c r="D1526" s="463">
        <v>2652</v>
      </c>
    </row>
    <row r="1527" spans="1:4">
      <c r="A1527" s="462">
        <v>1985</v>
      </c>
      <c r="B1527" s="276" t="s">
        <v>1564</v>
      </c>
      <c r="C1527" s="462" t="s">
        <v>30</v>
      </c>
      <c r="D1527" s="463">
        <v>1613</v>
      </c>
    </row>
    <row r="1528" spans="1:4">
      <c r="A1528" s="462">
        <v>1987</v>
      </c>
      <c r="B1528" s="276" t="s">
        <v>1565</v>
      </c>
      <c r="C1528" s="462" t="s">
        <v>476</v>
      </c>
      <c r="D1528" s="463">
        <v>5738</v>
      </c>
    </row>
    <row r="1529" spans="1:4">
      <c r="A1529" s="462">
        <v>1989</v>
      </c>
      <c r="B1529" s="276" t="s">
        <v>1566</v>
      </c>
      <c r="C1529" s="462" t="s">
        <v>27</v>
      </c>
      <c r="D1529" s="463">
        <v>0</v>
      </c>
    </row>
    <row r="1530" spans="1:4">
      <c r="A1530" s="462">
        <v>1990</v>
      </c>
      <c r="B1530" s="276" t="s">
        <v>1567</v>
      </c>
      <c r="C1530" s="462" t="s">
        <v>27</v>
      </c>
      <c r="D1530" s="463">
        <v>8740</v>
      </c>
    </row>
    <row r="1531" spans="1:4">
      <c r="A1531" s="462">
        <v>1991</v>
      </c>
      <c r="B1531" s="276" t="s">
        <v>1568</v>
      </c>
      <c r="C1531" s="462" t="s">
        <v>32</v>
      </c>
      <c r="D1531" s="463">
        <v>5350</v>
      </c>
    </row>
    <row r="1532" spans="1:4">
      <c r="A1532" s="462">
        <v>1992</v>
      </c>
      <c r="B1532" s="276" t="s">
        <v>1569</v>
      </c>
      <c r="C1532" s="462" t="s">
        <v>32</v>
      </c>
      <c r="D1532" s="463">
        <v>4284</v>
      </c>
    </row>
    <row r="1533" spans="1:4">
      <c r="A1533" s="462">
        <v>1995</v>
      </c>
      <c r="B1533" s="276" t="s">
        <v>1570</v>
      </c>
      <c r="C1533" s="462" t="s">
        <v>83</v>
      </c>
      <c r="D1533" s="463">
        <v>92775</v>
      </c>
    </row>
    <row r="1534" spans="1:4">
      <c r="A1534" s="462">
        <v>2000</v>
      </c>
      <c r="B1534" s="276" t="s">
        <v>1571</v>
      </c>
      <c r="C1534" s="462" t="s">
        <v>27</v>
      </c>
      <c r="D1534" s="463">
        <v>0</v>
      </c>
    </row>
    <row r="1535" spans="1:4">
      <c r="A1535" s="462">
        <v>2001</v>
      </c>
      <c r="B1535" s="276" t="s">
        <v>1572</v>
      </c>
      <c r="C1535" s="462" t="s">
        <v>27</v>
      </c>
      <c r="D1535" s="463">
        <v>23963.01</v>
      </c>
    </row>
    <row r="1536" spans="1:4">
      <c r="A1536" s="462">
        <v>2002</v>
      </c>
      <c r="B1536" s="276" t="s">
        <v>1573</v>
      </c>
      <c r="C1536" s="462" t="s">
        <v>27</v>
      </c>
      <c r="D1536" s="463">
        <v>34510</v>
      </c>
    </row>
    <row r="1537" spans="1:4">
      <c r="A1537" s="462">
        <v>2003</v>
      </c>
      <c r="B1537" s="276" t="s">
        <v>1574</v>
      </c>
      <c r="C1537" s="462" t="s">
        <v>27</v>
      </c>
      <c r="D1537" s="463">
        <v>0</v>
      </c>
    </row>
    <row r="1538" spans="1:4">
      <c r="A1538" s="462">
        <v>2004</v>
      </c>
      <c r="B1538" s="276" t="s">
        <v>1575</v>
      </c>
      <c r="C1538" s="462" t="s">
        <v>32</v>
      </c>
      <c r="D1538" s="463">
        <v>0</v>
      </c>
    </row>
    <row r="1539" spans="1:4">
      <c r="A1539" s="462">
        <v>2005</v>
      </c>
      <c r="B1539" s="276" t="s">
        <v>1576</v>
      </c>
      <c r="C1539" s="462" t="s">
        <v>30</v>
      </c>
      <c r="D1539" s="463">
        <v>0</v>
      </c>
    </row>
    <row r="1540" spans="1:4">
      <c r="A1540" s="462">
        <v>2006</v>
      </c>
      <c r="B1540" s="276" t="s">
        <v>1577</v>
      </c>
      <c r="C1540" s="462" t="s">
        <v>30</v>
      </c>
      <c r="D1540" s="463">
        <v>0</v>
      </c>
    </row>
    <row r="1541" spans="1:4">
      <c r="A1541" s="462">
        <v>2007</v>
      </c>
      <c r="B1541" s="276" t="s">
        <v>1578</v>
      </c>
      <c r="C1541" s="462" t="s">
        <v>30</v>
      </c>
      <c r="D1541" s="463">
        <v>0</v>
      </c>
    </row>
    <row r="1542" spans="1:4">
      <c r="A1542" s="462">
        <v>2008</v>
      </c>
      <c r="B1542" s="276" t="s">
        <v>1579</v>
      </c>
      <c r="C1542" s="462" t="s">
        <v>30</v>
      </c>
      <c r="D1542" s="463">
        <v>0</v>
      </c>
    </row>
    <row r="1543" spans="1:4">
      <c r="A1543" s="462">
        <v>2009</v>
      </c>
      <c r="B1543" s="276" t="s">
        <v>1580</v>
      </c>
      <c r="C1543" s="462" t="s">
        <v>30</v>
      </c>
      <c r="D1543" s="463">
        <v>0</v>
      </c>
    </row>
    <row r="1544" spans="1:4">
      <c r="A1544" s="462">
        <v>2010</v>
      </c>
      <c r="B1544" s="276" t="s">
        <v>1581</v>
      </c>
      <c r="C1544" s="462" t="s">
        <v>30</v>
      </c>
      <c r="D1544" s="463">
        <v>0</v>
      </c>
    </row>
    <row r="1545" spans="1:4">
      <c r="A1545" s="462">
        <v>2011</v>
      </c>
      <c r="B1545" s="276" t="s">
        <v>1582</v>
      </c>
      <c r="C1545" s="462" t="s">
        <v>27</v>
      </c>
      <c r="D1545" s="463">
        <v>0</v>
      </c>
    </row>
    <row r="1546" spans="1:4">
      <c r="A1546" s="462">
        <v>2012</v>
      </c>
      <c r="B1546" s="276" t="s">
        <v>1583</v>
      </c>
      <c r="C1546" s="462" t="s">
        <v>27</v>
      </c>
      <c r="D1546" s="463">
        <v>0</v>
      </c>
    </row>
    <row r="1547" spans="1:4">
      <c r="A1547" s="462">
        <v>2014</v>
      </c>
      <c r="B1547" s="276" t="s">
        <v>1584</v>
      </c>
      <c r="C1547" s="462" t="s">
        <v>27</v>
      </c>
      <c r="D1547" s="463">
        <v>0</v>
      </c>
    </row>
    <row r="1548" spans="1:4">
      <c r="A1548" s="462">
        <v>2015</v>
      </c>
      <c r="B1548" s="276" t="s">
        <v>1585</v>
      </c>
      <c r="C1548" s="462" t="s">
        <v>27</v>
      </c>
      <c r="D1548" s="463">
        <v>56569</v>
      </c>
    </row>
    <row r="1549" spans="1:4">
      <c r="A1549" s="462">
        <v>2016</v>
      </c>
      <c r="B1549" s="276" t="s">
        <v>1586</v>
      </c>
      <c r="C1549" s="462" t="s">
        <v>27</v>
      </c>
      <c r="D1549" s="463">
        <v>0</v>
      </c>
    </row>
    <row r="1550" spans="1:4">
      <c r="A1550" s="462">
        <v>2017</v>
      </c>
      <c r="B1550" s="276" t="s">
        <v>1587</v>
      </c>
      <c r="C1550" s="462" t="s">
        <v>27</v>
      </c>
      <c r="D1550" s="463">
        <v>4818</v>
      </c>
    </row>
    <row r="1551" spans="1:4">
      <c r="A1551" s="462">
        <v>2018</v>
      </c>
      <c r="B1551" s="276" t="s">
        <v>1588</v>
      </c>
      <c r="C1551" s="462" t="s">
        <v>27</v>
      </c>
      <c r="D1551" s="463">
        <v>0</v>
      </c>
    </row>
    <row r="1552" spans="1:4">
      <c r="A1552" s="462">
        <v>2019</v>
      </c>
      <c r="B1552" s="276" t="s">
        <v>1589</v>
      </c>
      <c r="C1552" s="462" t="s">
        <v>27</v>
      </c>
      <c r="D1552" s="463">
        <v>0</v>
      </c>
    </row>
    <row r="1553" spans="1:4">
      <c r="A1553" s="462">
        <v>2020</v>
      </c>
      <c r="B1553" s="276" t="s">
        <v>1590</v>
      </c>
      <c r="C1553" s="462" t="s">
        <v>27</v>
      </c>
      <c r="D1553" s="463">
        <v>24108</v>
      </c>
    </row>
    <row r="1554" spans="1:4">
      <c r="A1554" s="462">
        <v>2021</v>
      </c>
      <c r="B1554" s="276" t="s">
        <v>1591</v>
      </c>
      <c r="C1554" s="462" t="s">
        <v>27</v>
      </c>
      <c r="D1554" s="463">
        <v>0</v>
      </c>
    </row>
    <row r="1555" spans="1:4">
      <c r="A1555" s="462">
        <v>2022</v>
      </c>
      <c r="B1555" s="276" t="s">
        <v>1592</v>
      </c>
      <c r="C1555" s="462" t="s">
        <v>27</v>
      </c>
      <c r="D1555" s="463">
        <v>0</v>
      </c>
    </row>
    <row r="1556" spans="1:4">
      <c r="A1556" s="462">
        <v>2023</v>
      </c>
      <c r="B1556" s="276" t="s">
        <v>1593</v>
      </c>
      <c r="C1556" s="462" t="s">
        <v>27</v>
      </c>
      <c r="D1556" s="463">
        <v>0</v>
      </c>
    </row>
    <row r="1557" spans="1:4">
      <c r="A1557" s="462">
        <v>2024</v>
      </c>
      <c r="B1557" s="276" t="s">
        <v>1594</v>
      </c>
      <c r="C1557" s="462" t="s">
        <v>27</v>
      </c>
      <c r="D1557" s="463">
        <v>0</v>
      </c>
    </row>
    <row r="1558" spans="1:4">
      <c r="A1558" s="462">
        <v>2025</v>
      </c>
      <c r="B1558" s="276" t="s">
        <v>1595</v>
      </c>
      <c r="C1558" s="462" t="s">
        <v>44</v>
      </c>
      <c r="D1558" s="463">
        <v>5732</v>
      </c>
    </row>
    <row r="1559" spans="1:4">
      <c r="A1559" s="462">
        <v>2026</v>
      </c>
      <c r="B1559" s="276" t="s">
        <v>1596</v>
      </c>
      <c r="C1559" s="462" t="s">
        <v>27</v>
      </c>
      <c r="D1559" s="463">
        <v>0</v>
      </c>
    </row>
    <row r="1560" spans="1:4">
      <c r="A1560" s="462">
        <v>2027</v>
      </c>
      <c r="B1560" s="276" t="s">
        <v>1597</v>
      </c>
      <c r="C1560" s="462" t="s">
        <v>27</v>
      </c>
      <c r="D1560" s="463">
        <v>0</v>
      </c>
    </row>
    <row r="1561" spans="1:4">
      <c r="A1561" s="462">
        <v>2028</v>
      </c>
      <c r="B1561" s="276" t="s">
        <v>1598</v>
      </c>
      <c r="C1561" s="462" t="s">
        <v>27</v>
      </c>
      <c r="D1561" s="463">
        <v>0</v>
      </c>
    </row>
    <row r="1562" spans="1:4">
      <c r="A1562" s="462">
        <v>2029</v>
      </c>
      <c r="B1562" s="276" t="s">
        <v>1599</v>
      </c>
      <c r="C1562" s="462" t="s">
        <v>27</v>
      </c>
      <c r="D1562" s="463">
        <v>0</v>
      </c>
    </row>
    <row r="1563" spans="1:4">
      <c r="A1563" s="462">
        <v>2030</v>
      </c>
      <c r="B1563" s="276" t="s">
        <v>1600</v>
      </c>
      <c r="C1563" s="462" t="s">
        <v>27</v>
      </c>
      <c r="D1563" s="463">
        <v>0</v>
      </c>
    </row>
    <row r="1564" spans="1:4">
      <c r="A1564" s="462">
        <v>2033</v>
      </c>
      <c r="B1564" s="276" t="s">
        <v>1601</v>
      </c>
      <c r="C1564" s="462" t="s">
        <v>27</v>
      </c>
      <c r="D1564" s="463">
        <v>7107</v>
      </c>
    </row>
    <row r="1565" spans="1:4">
      <c r="A1565" s="462">
        <v>2034</v>
      </c>
      <c r="B1565" s="276" t="s">
        <v>1602</v>
      </c>
      <c r="C1565" s="462" t="s">
        <v>44</v>
      </c>
      <c r="D1565" s="463">
        <v>0</v>
      </c>
    </row>
    <row r="1566" spans="1:4">
      <c r="A1566" s="462">
        <v>2035</v>
      </c>
      <c r="B1566" s="276" t="s">
        <v>1603</v>
      </c>
      <c r="C1566" s="462" t="s">
        <v>27</v>
      </c>
      <c r="D1566" s="463">
        <v>2301</v>
      </c>
    </row>
    <row r="1567" spans="1:4">
      <c r="A1567" s="462">
        <v>2036</v>
      </c>
      <c r="B1567" s="276" t="s">
        <v>1604</v>
      </c>
      <c r="C1567" s="462" t="s">
        <v>27</v>
      </c>
      <c r="D1567" s="463">
        <v>19181.48</v>
      </c>
    </row>
    <row r="1568" spans="1:4">
      <c r="A1568" s="462">
        <v>2037</v>
      </c>
      <c r="B1568" s="276" t="s">
        <v>1605</v>
      </c>
      <c r="C1568" s="462" t="s">
        <v>27</v>
      </c>
      <c r="D1568" s="463">
        <v>1741.49</v>
      </c>
    </row>
    <row r="1569" spans="1:4">
      <c r="A1569" s="462">
        <v>2038</v>
      </c>
      <c r="B1569" s="276" t="s">
        <v>1606</v>
      </c>
      <c r="C1569" s="462" t="s">
        <v>27</v>
      </c>
      <c r="D1569" s="463">
        <v>5521.87</v>
      </c>
    </row>
    <row r="1570" spans="1:4">
      <c r="A1570" s="462">
        <v>2039</v>
      </c>
      <c r="B1570" s="276" t="s">
        <v>1607</v>
      </c>
      <c r="C1570" s="462" t="s">
        <v>27</v>
      </c>
      <c r="D1570" s="463">
        <v>52251</v>
      </c>
    </row>
    <row r="1571" spans="1:4">
      <c r="A1571" s="462">
        <v>2040</v>
      </c>
      <c r="B1571" s="276" t="s">
        <v>1608</v>
      </c>
      <c r="C1571" s="462" t="s">
        <v>27</v>
      </c>
      <c r="D1571" s="463">
        <v>2103</v>
      </c>
    </row>
    <row r="1572" spans="1:4">
      <c r="A1572" s="462">
        <v>2041</v>
      </c>
      <c r="B1572" s="276" t="s">
        <v>1609</v>
      </c>
      <c r="C1572" s="462" t="s">
        <v>27</v>
      </c>
      <c r="D1572" s="463">
        <v>12920</v>
      </c>
    </row>
    <row r="1573" spans="1:4">
      <c r="A1573" s="462">
        <v>2042</v>
      </c>
      <c r="B1573" s="276" t="s">
        <v>1610</v>
      </c>
      <c r="C1573" s="462" t="s">
        <v>27</v>
      </c>
      <c r="D1573" s="463">
        <v>55011</v>
      </c>
    </row>
    <row r="1574" spans="1:4">
      <c r="A1574" s="462">
        <v>2043</v>
      </c>
      <c r="B1574" s="276" t="s">
        <v>1611</v>
      </c>
      <c r="C1574" s="462" t="s">
        <v>27</v>
      </c>
      <c r="D1574" s="463">
        <v>924</v>
      </c>
    </row>
    <row r="1575" spans="1:4">
      <c r="A1575" s="462">
        <v>2044</v>
      </c>
      <c r="B1575" s="276" t="s">
        <v>1612</v>
      </c>
      <c r="C1575" s="462" t="s">
        <v>27</v>
      </c>
      <c r="D1575" s="463">
        <v>330.68</v>
      </c>
    </row>
    <row r="1576" spans="1:4">
      <c r="A1576" s="462">
        <v>2045</v>
      </c>
      <c r="B1576" s="276" t="s">
        <v>1613</v>
      </c>
      <c r="C1576" s="462" t="s">
        <v>27</v>
      </c>
      <c r="D1576" s="463">
        <v>21790.37</v>
      </c>
    </row>
    <row r="1577" spans="1:4">
      <c r="A1577" s="462">
        <v>2046</v>
      </c>
      <c r="B1577" s="276" t="s">
        <v>1614</v>
      </c>
      <c r="C1577" s="462" t="s">
        <v>27</v>
      </c>
      <c r="D1577" s="463">
        <v>5303.95</v>
      </c>
    </row>
    <row r="1578" spans="1:4">
      <c r="A1578" s="462">
        <v>2047</v>
      </c>
      <c r="B1578" s="276" t="s">
        <v>1615</v>
      </c>
      <c r="C1578" s="462" t="s">
        <v>27</v>
      </c>
      <c r="D1578" s="463">
        <v>22288.58</v>
      </c>
    </row>
    <row r="1579" spans="1:4">
      <c r="A1579" s="462">
        <v>2048</v>
      </c>
      <c r="B1579" s="276" t="s">
        <v>1616</v>
      </c>
      <c r="C1579" s="462" t="s">
        <v>27</v>
      </c>
      <c r="D1579" s="463">
        <v>396</v>
      </c>
    </row>
    <row r="1580" spans="1:4">
      <c r="A1580" s="462">
        <v>2049</v>
      </c>
      <c r="B1580" s="276" t="s">
        <v>1617</v>
      </c>
      <c r="C1580" s="462" t="s">
        <v>27</v>
      </c>
      <c r="D1580" s="463">
        <v>10219.01</v>
      </c>
    </row>
    <row r="1581" spans="1:4">
      <c r="A1581" s="462">
        <v>2050</v>
      </c>
      <c r="B1581" s="276" t="s">
        <v>1618</v>
      </c>
      <c r="C1581" s="462" t="s">
        <v>27</v>
      </c>
      <c r="D1581" s="463">
        <v>0</v>
      </c>
    </row>
    <row r="1582" spans="1:4">
      <c r="A1582" s="462">
        <v>2051</v>
      </c>
      <c r="B1582" s="276" t="s">
        <v>1619</v>
      </c>
      <c r="C1582" s="462" t="s">
        <v>27</v>
      </c>
      <c r="D1582" s="463">
        <v>0</v>
      </c>
    </row>
    <row r="1583" spans="1:4">
      <c r="A1583" s="462">
        <v>2052</v>
      </c>
      <c r="B1583" s="276" t="s">
        <v>1620</v>
      </c>
      <c r="C1583" s="462" t="s">
        <v>27</v>
      </c>
      <c r="D1583" s="463">
        <v>0</v>
      </c>
    </row>
    <row r="1584" spans="1:4">
      <c r="A1584" s="462">
        <v>2053</v>
      </c>
      <c r="B1584" s="276" t="s">
        <v>1621</v>
      </c>
      <c r="C1584" s="462" t="s">
        <v>27</v>
      </c>
      <c r="D1584" s="463">
        <v>0</v>
      </c>
    </row>
    <row r="1585" spans="1:4">
      <c r="A1585" s="462">
        <v>2054</v>
      </c>
      <c r="B1585" s="276" t="s">
        <v>1622</v>
      </c>
      <c r="C1585" s="462" t="s">
        <v>27</v>
      </c>
      <c r="D1585" s="463">
        <v>0</v>
      </c>
    </row>
    <row r="1586" spans="1:4">
      <c r="A1586" s="462">
        <v>2055</v>
      </c>
      <c r="B1586" s="276" t="s">
        <v>1623</v>
      </c>
      <c r="C1586" s="462" t="s">
        <v>27</v>
      </c>
      <c r="D1586" s="463">
        <v>0</v>
      </c>
    </row>
    <row r="1587" spans="1:4">
      <c r="A1587" s="462">
        <v>2056</v>
      </c>
      <c r="B1587" s="276" t="s">
        <v>1624</v>
      </c>
      <c r="C1587" s="462" t="s">
        <v>27</v>
      </c>
      <c r="D1587" s="463">
        <v>2692.01</v>
      </c>
    </row>
    <row r="1588" spans="1:4">
      <c r="A1588" s="462">
        <v>2057</v>
      </c>
      <c r="B1588" s="276" t="s">
        <v>1625</v>
      </c>
      <c r="C1588" s="462" t="s">
        <v>27</v>
      </c>
      <c r="D1588" s="463">
        <v>0</v>
      </c>
    </row>
    <row r="1589" spans="1:4">
      <c r="A1589" s="462">
        <v>2058</v>
      </c>
      <c r="B1589" s="276" t="s">
        <v>1626</v>
      </c>
      <c r="C1589" s="462" t="s">
        <v>27</v>
      </c>
      <c r="D1589" s="463">
        <v>2973</v>
      </c>
    </row>
    <row r="1590" spans="1:4">
      <c r="A1590" s="462">
        <v>2059</v>
      </c>
      <c r="B1590" s="276" t="s">
        <v>1627</v>
      </c>
      <c r="C1590" s="462" t="s">
        <v>27</v>
      </c>
      <c r="D1590" s="463">
        <v>14053</v>
      </c>
    </row>
    <row r="1591" spans="1:4">
      <c r="A1591" s="462">
        <v>2060</v>
      </c>
      <c r="B1591" s="276" t="s">
        <v>1628</v>
      </c>
      <c r="C1591" s="462" t="s">
        <v>27</v>
      </c>
      <c r="D1591" s="463">
        <v>46004</v>
      </c>
    </row>
    <row r="1592" spans="1:4">
      <c r="A1592" s="462">
        <v>2061</v>
      </c>
      <c r="B1592" s="276" t="s">
        <v>1629</v>
      </c>
      <c r="C1592" s="462" t="s">
        <v>27</v>
      </c>
      <c r="D1592" s="463">
        <v>17798.8</v>
      </c>
    </row>
    <row r="1593" spans="1:4">
      <c r="A1593" s="462">
        <v>2062</v>
      </c>
      <c r="B1593" s="276" t="s">
        <v>1630</v>
      </c>
      <c r="C1593" s="462" t="s">
        <v>27</v>
      </c>
      <c r="D1593" s="463">
        <v>16438</v>
      </c>
    </row>
    <row r="1594" spans="1:4">
      <c r="A1594" s="462">
        <v>2063</v>
      </c>
      <c r="B1594" s="276" t="s">
        <v>1631</v>
      </c>
      <c r="C1594" s="462" t="s">
        <v>27</v>
      </c>
      <c r="D1594" s="463">
        <v>5612</v>
      </c>
    </row>
    <row r="1595" spans="1:4">
      <c r="A1595" s="462">
        <v>2064</v>
      </c>
      <c r="B1595" s="276" t="s">
        <v>1632</v>
      </c>
      <c r="C1595" s="462" t="s">
        <v>27</v>
      </c>
      <c r="D1595" s="463">
        <v>1383.86</v>
      </c>
    </row>
    <row r="1596" spans="1:4">
      <c r="A1596" s="462">
        <v>2065</v>
      </c>
      <c r="B1596" s="276" t="s">
        <v>1633</v>
      </c>
      <c r="C1596" s="462" t="s">
        <v>27</v>
      </c>
      <c r="D1596" s="463">
        <v>0</v>
      </c>
    </row>
    <row r="1597" spans="1:4">
      <c r="A1597" s="462">
        <v>2066</v>
      </c>
      <c r="B1597" s="276" t="s">
        <v>1634</v>
      </c>
      <c r="C1597" s="462" t="s">
        <v>27</v>
      </c>
      <c r="D1597" s="463">
        <v>73993</v>
      </c>
    </row>
    <row r="1598" spans="1:4">
      <c r="A1598" s="462">
        <v>2067</v>
      </c>
      <c r="B1598" s="276" t="s">
        <v>1635</v>
      </c>
      <c r="C1598" s="462" t="s">
        <v>27</v>
      </c>
      <c r="D1598" s="463">
        <v>0</v>
      </c>
    </row>
    <row r="1599" spans="1:4">
      <c r="A1599" s="462">
        <v>2069</v>
      </c>
      <c r="B1599" s="276" t="s">
        <v>1636</v>
      </c>
      <c r="C1599" s="462" t="s">
        <v>27</v>
      </c>
      <c r="D1599" s="463">
        <v>0</v>
      </c>
    </row>
    <row r="1600" spans="1:4">
      <c r="A1600" s="462">
        <v>2074</v>
      </c>
      <c r="B1600" s="276" t="s">
        <v>1637</v>
      </c>
      <c r="C1600" s="462" t="s">
        <v>27</v>
      </c>
      <c r="D1600" s="463">
        <v>0</v>
      </c>
    </row>
    <row r="1601" spans="1:4">
      <c r="A1601" s="462">
        <v>2075</v>
      </c>
      <c r="B1601" s="276" t="s">
        <v>1638</v>
      </c>
      <c r="C1601" s="462" t="s">
        <v>27</v>
      </c>
      <c r="D1601" s="463">
        <v>0</v>
      </c>
    </row>
    <row r="1602" spans="1:4">
      <c r="A1602" s="462">
        <v>2076</v>
      </c>
      <c r="B1602" s="276" t="s">
        <v>1639</v>
      </c>
      <c r="C1602" s="462" t="s">
        <v>27</v>
      </c>
      <c r="D1602" s="463">
        <v>0</v>
      </c>
    </row>
    <row r="1603" spans="1:4">
      <c r="A1603" s="462">
        <v>2077</v>
      </c>
      <c r="B1603" s="276" t="s">
        <v>1640</v>
      </c>
      <c r="C1603" s="462" t="s">
        <v>27</v>
      </c>
      <c r="D1603" s="463">
        <v>0</v>
      </c>
    </row>
    <row r="1604" spans="1:4">
      <c r="A1604" s="462">
        <v>2078</v>
      </c>
      <c r="B1604" s="276" t="s">
        <v>1641</v>
      </c>
      <c r="C1604" s="462" t="s">
        <v>27</v>
      </c>
      <c r="D1604" s="463">
        <v>0</v>
      </c>
    </row>
    <row r="1605" spans="1:4">
      <c r="A1605" s="462">
        <v>2079</v>
      </c>
      <c r="B1605" s="276" t="s">
        <v>1642</v>
      </c>
      <c r="C1605" s="462" t="s">
        <v>27</v>
      </c>
      <c r="D1605" s="463">
        <v>0</v>
      </c>
    </row>
    <row r="1606" spans="1:4">
      <c r="A1606" s="462">
        <v>2080</v>
      </c>
      <c r="B1606" s="276" t="s">
        <v>1643</v>
      </c>
      <c r="C1606" s="462" t="s">
        <v>27</v>
      </c>
      <c r="D1606" s="463">
        <v>0</v>
      </c>
    </row>
    <row r="1607" spans="1:4">
      <c r="A1607" s="462">
        <v>2081</v>
      </c>
      <c r="B1607" s="276" t="s">
        <v>1644</v>
      </c>
      <c r="C1607" s="462" t="s">
        <v>27</v>
      </c>
      <c r="D1607" s="463">
        <v>0</v>
      </c>
    </row>
    <row r="1608" spans="1:4">
      <c r="A1608" s="462">
        <v>2082</v>
      </c>
      <c r="B1608" s="276" t="s">
        <v>1645</v>
      </c>
      <c r="C1608" s="462" t="s">
        <v>27</v>
      </c>
      <c r="D1608" s="463">
        <v>0</v>
      </c>
    </row>
    <row r="1609" spans="1:4">
      <c r="A1609" s="462">
        <v>2083</v>
      </c>
      <c r="B1609" s="276" t="s">
        <v>1646</v>
      </c>
      <c r="C1609" s="462" t="s">
        <v>27</v>
      </c>
      <c r="D1609" s="463">
        <v>0</v>
      </c>
    </row>
    <row r="1610" spans="1:4">
      <c r="A1610" s="462">
        <v>2084</v>
      </c>
      <c r="B1610" s="276" t="s">
        <v>1647</v>
      </c>
      <c r="C1610" s="462" t="s">
        <v>27</v>
      </c>
      <c r="D1610" s="463">
        <v>0</v>
      </c>
    </row>
    <row r="1611" spans="1:4">
      <c r="A1611" s="462">
        <v>2085</v>
      </c>
      <c r="B1611" s="276" t="s">
        <v>1648</v>
      </c>
      <c r="C1611" s="462" t="s">
        <v>27</v>
      </c>
      <c r="D1611" s="463">
        <v>0</v>
      </c>
    </row>
    <row r="1612" spans="1:4">
      <c r="A1612" s="462">
        <v>2086</v>
      </c>
      <c r="B1612" s="276" t="s">
        <v>1649</v>
      </c>
      <c r="C1612" s="462" t="s">
        <v>27</v>
      </c>
      <c r="D1612" s="463">
        <v>0</v>
      </c>
    </row>
    <row r="1613" spans="1:4">
      <c r="A1613" s="462">
        <v>2087</v>
      </c>
      <c r="B1613" s="276" t="s">
        <v>1650</v>
      </c>
      <c r="C1613" s="462" t="s">
        <v>27</v>
      </c>
      <c r="D1613" s="463">
        <v>0</v>
      </c>
    </row>
    <row r="1614" spans="1:4">
      <c r="A1614" s="462">
        <v>2088</v>
      </c>
      <c r="B1614" s="276" t="s">
        <v>1651</v>
      </c>
      <c r="C1614" s="462" t="s">
        <v>27</v>
      </c>
      <c r="D1614" s="463">
        <v>0</v>
      </c>
    </row>
    <row r="1615" spans="1:4">
      <c r="A1615" s="462">
        <v>2089</v>
      </c>
      <c r="B1615" s="276" t="s">
        <v>1652</v>
      </c>
      <c r="C1615" s="462" t="s">
        <v>27</v>
      </c>
      <c r="D1615" s="463">
        <v>38775</v>
      </c>
    </row>
    <row r="1616" spans="1:4">
      <c r="A1616" s="462">
        <v>2090</v>
      </c>
      <c r="B1616" s="276" t="s">
        <v>1653</v>
      </c>
      <c r="C1616" s="462" t="s">
        <v>27</v>
      </c>
      <c r="D1616" s="463">
        <v>0</v>
      </c>
    </row>
    <row r="1617" spans="1:4">
      <c r="A1617" s="462">
        <v>2091</v>
      </c>
      <c r="B1617" s="276" t="s">
        <v>1654</v>
      </c>
      <c r="C1617" s="462" t="s">
        <v>27</v>
      </c>
      <c r="D1617" s="463">
        <v>0</v>
      </c>
    </row>
    <row r="1618" spans="1:4">
      <c r="A1618" s="462">
        <v>2092</v>
      </c>
      <c r="B1618" s="276" t="s">
        <v>1655</v>
      </c>
      <c r="C1618" s="462" t="s">
        <v>27</v>
      </c>
      <c r="D1618" s="463">
        <v>0</v>
      </c>
    </row>
    <row r="1619" spans="1:4">
      <c r="A1619" s="462">
        <v>2093</v>
      </c>
      <c r="B1619" s="276" t="s">
        <v>1656</v>
      </c>
      <c r="C1619" s="462" t="s">
        <v>27</v>
      </c>
      <c r="D1619" s="463">
        <v>0</v>
      </c>
    </row>
    <row r="1620" spans="1:4">
      <c r="A1620" s="462">
        <v>2094</v>
      </c>
      <c r="B1620" s="276" t="s">
        <v>1657</v>
      </c>
      <c r="C1620" s="462" t="s">
        <v>27</v>
      </c>
      <c r="D1620" s="463">
        <v>0</v>
      </c>
    </row>
    <row r="1621" spans="1:4">
      <c r="A1621" s="462">
        <v>2095</v>
      </c>
      <c r="B1621" s="276" t="s">
        <v>1658</v>
      </c>
      <c r="C1621" s="462" t="s">
        <v>27</v>
      </c>
      <c r="D1621" s="463">
        <v>0</v>
      </c>
    </row>
    <row r="1622" spans="1:4">
      <c r="A1622" s="462">
        <v>2096</v>
      </c>
      <c r="B1622" s="276" t="s">
        <v>1659</v>
      </c>
      <c r="C1622" s="462" t="s">
        <v>27</v>
      </c>
      <c r="D1622" s="463">
        <v>0</v>
      </c>
    </row>
    <row r="1623" spans="1:4">
      <c r="A1623" s="462">
        <v>2097</v>
      </c>
      <c r="B1623" s="276" t="s">
        <v>1660</v>
      </c>
      <c r="C1623" s="462" t="s">
        <v>27</v>
      </c>
      <c r="D1623" s="463">
        <v>0</v>
      </c>
    </row>
    <row r="1624" spans="1:4">
      <c r="A1624" s="462">
        <v>2098</v>
      </c>
      <c r="B1624" s="276" t="s">
        <v>1661</v>
      </c>
      <c r="C1624" s="462" t="s">
        <v>27</v>
      </c>
      <c r="D1624" s="463">
        <v>0</v>
      </c>
    </row>
    <row r="1625" spans="1:4">
      <c r="A1625" s="462">
        <v>2099</v>
      </c>
      <c r="B1625" s="276" t="s">
        <v>1662</v>
      </c>
      <c r="C1625" s="462" t="s">
        <v>27</v>
      </c>
      <c r="D1625" s="463">
        <v>0</v>
      </c>
    </row>
    <row r="1626" spans="1:4">
      <c r="A1626" s="462">
        <v>2100</v>
      </c>
      <c r="B1626" s="276" t="s">
        <v>1663</v>
      </c>
      <c r="C1626" s="462" t="s">
        <v>27</v>
      </c>
      <c r="D1626" s="463">
        <v>58091</v>
      </c>
    </row>
    <row r="1627" spans="1:4">
      <c r="A1627" s="462">
        <v>2101</v>
      </c>
      <c r="B1627" s="276" t="s">
        <v>1664</v>
      </c>
      <c r="C1627" s="462" t="s">
        <v>27</v>
      </c>
      <c r="D1627" s="463">
        <v>0</v>
      </c>
    </row>
    <row r="1628" spans="1:4">
      <c r="A1628" s="462">
        <v>2102</v>
      </c>
      <c r="B1628" s="276" t="s">
        <v>1665</v>
      </c>
      <c r="C1628" s="462" t="s">
        <v>27</v>
      </c>
      <c r="D1628" s="463">
        <v>0</v>
      </c>
    </row>
    <row r="1629" spans="1:4">
      <c r="A1629" s="462">
        <v>2103</v>
      </c>
      <c r="B1629" s="276" t="s">
        <v>1666</v>
      </c>
      <c r="C1629" s="462" t="s">
        <v>27</v>
      </c>
      <c r="D1629" s="463">
        <v>0</v>
      </c>
    </row>
    <row r="1630" spans="1:4">
      <c r="A1630" s="462">
        <v>2104</v>
      </c>
      <c r="B1630" s="276" t="s">
        <v>1667</v>
      </c>
      <c r="C1630" s="462" t="s">
        <v>27</v>
      </c>
      <c r="D1630" s="463">
        <v>0</v>
      </c>
    </row>
    <row r="1631" spans="1:4">
      <c r="A1631" s="462">
        <v>2105</v>
      </c>
      <c r="B1631" s="276" t="s">
        <v>1668</v>
      </c>
      <c r="C1631" s="462" t="s">
        <v>27</v>
      </c>
      <c r="D1631" s="463">
        <v>0</v>
      </c>
    </row>
    <row r="1632" spans="1:4">
      <c r="A1632" s="462">
        <v>2106</v>
      </c>
      <c r="B1632" s="276" t="s">
        <v>1669</v>
      </c>
      <c r="C1632" s="462" t="s">
        <v>27</v>
      </c>
      <c r="D1632" s="463">
        <v>26394</v>
      </c>
    </row>
    <row r="1633" spans="1:4">
      <c r="A1633" s="462">
        <v>2107</v>
      </c>
      <c r="B1633" s="276" t="s">
        <v>1670</v>
      </c>
      <c r="C1633" s="462" t="s">
        <v>44</v>
      </c>
      <c r="D1633" s="463">
        <v>0</v>
      </c>
    </row>
    <row r="1634" spans="1:4">
      <c r="A1634" s="462">
        <v>2109</v>
      </c>
      <c r="B1634" s="276" t="s">
        <v>1671</v>
      </c>
      <c r="C1634" s="462" t="s">
        <v>27</v>
      </c>
      <c r="D1634" s="463">
        <v>17631</v>
      </c>
    </row>
    <row r="1635" spans="1:4">
      <c r="A1635" s="462">
        <v>2110</v>
      </c>
      <c r="B1635" s="276" t="s">
        <v>1672</v>
      </c>
      <c r="C1635" s="462" t="s">
        <v>27</v>
      </c>
      <c r="D1635" s="463">
        <v>0</v>
      </c>
    </row>
    <row r="1636" spans="1:4">
      <c r="A1636" s="462">
        <v>2111</v>
      </c>
      <c r="B1636" s="276" t="s">
        <v>1673</v>
      </c>
      <c r="C1636" s="462" t="s">
        <v>27</v>
      </c>
      <c r="D1636" s="463">
        <v>36987</v>
      </c>
    </row>
    <row r="1637" spans="1:4">
      <c r="A1637" s="462">
        <v>2112</v>
      </c>
      <c r="B1637" s="276" t="s">
        <v>1674</v>
      </c>
      <c r="C1637" s="462" t="s">
        <v>27</v>
      </c>
      <c r="D1637" s="463">
        <v>75322</v>
      </c>
    </row>
    <row r="1638" spans="1:4">
      <c r="A1638" s="462">
        <v>2113</v>
      </c>
      <c r="B1638" s="276" t="s">
        <v>1675</v>
      </c>
      <c r="C1638" s="462" t="s">
        <v>27</v>
      </c>
      <c r="D1638" s="463">
        <v>108877</v>
      </c>
    </row>
    <row r="1639" spans="1:4">
      <c r="A1639" s="462">
        <v>2114</v>
      </c>
      <c r="B1639" s="276" t="s">
        <v>1676</v>
      </c>
      <c r="C1639" s="462" t="s">
        <v>27</v>
      </c>
      <c r="D1639" s="463">
        <v>122486</v>
      </c>
    </row>
    <row r="1640" spans="1:4">
      <c r="A1640" s="462">
        <v>2117</v>
      </c>
      <c r="B1640" s="276" t="s">
        <v>1677</v>
      </c>
      <c r="C1640" s="462" t="s">
        <v>27</v>
      </c>
      <c r="D1640" s="463">
        <v>16913</v>
      </c>
    </row>
    <row r="1641" spans="1:4">
      <c r="A1641" s="462">
        <v>2119</v>
      </c>
      <c r="B1641" s="276" t="s">
        <v>1678</v>
      </c>
      <c r="C1641" s="462" t="s">
        <v>27</v>
      </c>
      <c r="D1641" s="463">
        <v>9821</v>
      </c>
    </row>
    <row r="1642" spans="1:4">
      <c r="A1642" s="462">
        <v>2120</v>
      </c>
      <c r="B1642" s="276" t="s">
        <v>1679</v>
      </c>
      <c r="C1642" s="462" t="s">
        <v>27</v>
      </c>
      <c r="D1642" s="463">
        <v>0</v>
      </c>
    </row>
    <row r="1643" spans="1:4">
      <c r="A1643" s="462">
        <v>2121</v>
      </c>
      <c r="B1643" s="276" t="s">
        <v>1680</v>
      </c>
      <c r="C1643" s="462" t="s">
        <v>27</v>
      </c>
      <c r="D1643" s="463">
        <v>0</v>
      </c>
    </row>
    <row r="1644" spans="1:4">
      <c r="A1644" s="462">
        <v>2122</v>
      </c>
      <c r="B1644" s="276" t="s">
        <v>1681</v>
      </c>
      <c r="C1644" s="462" t="s">
        <v>44</v>
      </c>
      <c r="D1644" s="463">
        <v>0</v>
      </c>
    </row>
    <row r="1645" spans="1:4">
      <c r="A1645" s="462">
        <v>2123</v>
      </c>
      <c r="B1645" s="276" t="s">
        <v>1682</v>
      </c>
      <c r="C1645" s="462" t="s">
        <v>44</v>
      </c>
      <c r="D1645" s="463">
        <v>0</v>
      </c>
    </row>
    <row r="1646" spans="1:4">
      <c r="A1646" s="462">
        <v>2125</v>
      </c>
      <c r="B1646" s="276" t="s">
        <v>1683</v>
      </c>
      <c r="C1646" s="462" t="s">
        <v>44</v>
      </c>
      <c r="D1646" s="463">
        <v>0</v>
      </c>
    </row>
    <row r="1647" spans="1:4">
      <c r="A1647" s="462">
        <v>2126</v>
      </c>
      <c r="B1647" s="276" t="s">
        <v>1684</v>
      </c>
      <c r="C1647" s="462" t="s">
        <v>44</v>
      </c>
      <c r="D1647" s="463">
        <v>0</v>
      </c>
    </row>
    <row r="1648" spans="1:4">
      <c r="A1648" s="462">
        <v>2127</v>
      </c>
      <c r="B1648" s="276" t="s">
        <v>1685</v>
      </c>
      <c r="C1648" s="462" t="s">
        <v>44</v>
      </c>
      <c r="D1648" s="463">
        <v>0</v>
      </c>
    </row>
    <row r="1649" spans="1:4">
      <c r="A1649" s="462">
        <v>2128</v>
      </c>
      <c r="B1649" s="276" t="s">
        <v>1686</v>
      </c>
      <c r="C1649" s="462" t="s">
        <v>27</v>
      </c>
      <c r="D1649" s="463">
        <v>0</v>
      </c>
    </row>
    <row r="1650" spans="1:4">
      <c r="A1650" s="462">
        <v>2129</v>
      </c>
      <c r="B1650" s="276" t="s">
        <v>1687</v>
      </c>
      <c r="C1650" s="462" t="s">
        <v>27</v>
      </c>
      <c r="D1650" s="463">
        <v>0</v>
      </c>
    </row>
    <row r="1651" spans="1:4">
      <c r="A1651" s="462">
        <v>2130</v>
      </c>
      <c r="B1651" s="276" t="s">
        <v>1688</v>
      </c>
      <c r="C1651" s="462" t="s">
        <v>27</v>
      </c>
      <c r="D1651" s="463">
        <v>0</v>
      </c>
    </row>
    <row r="1652" spans="1:4">
      <c r="A1652" s="462">
        <v>2131</v>
      </c>
      <c r="B1652" s="276" t="s">
        <v>1689</v>
      </c>
      <c r="C1652" s="462" t="s">
        <v>27</v>
      </c>
      <c r="D1652" s="463">
        <v>0</v>
      </c>
    </row>
    <row r="1653" spans="1:4">
      <c r="A1653" s="462">
        <v>2132</v>
      </c>
      <c r="B1653" s="276" t="s">
        <v>1690</v>
      </c>
      <c r="C1653" s="462" t="s">
        <v>27</v>
      </c>
      <c r="D1653" s="463">
        <v>142195.28</v>
      </c>
    </row>
    <row r="1654" spans="1:4">
      <c r="A1654" s="462">
        <v>2133</v>
      </c>
      <c r="B1654" s="276" t="s">
        <v>1691</v>
      </c>
      <c r="C1654" s="462" t="s">
        <v>44</v>
      </c>
      <c r="D1654" s="463">
        <v>0</v>
      </c>
    </row>
    <row r="1655" spans="1:4">
      <c r="A1655" s="462">
        <v>2135</v>
      </c>
      <c r="B1655" s="276" t="s">
        <v>1692</v>
      </c>
      <c r="C1655" s="462" t="s">
        <v>44</v>
      </c>
      <c r="D1655" s="463">
        <v>0</v>
      </c>
    </row>
    <row r="1656" spans="1:4">
      <c r="A1656" s="462">
        <v>2137</v>
      </c>
      <c r="B1656" s="276" t="s">
        <v>1693</v>
      </c>
      <c r="C1656" s="462" t="s">
        <v>148</v>
      </c>
      <c r="D1656" s="463">
        <v>1521</v>
      </c>
    </row>
    <row r="1657" spans="1:4">
      <c r="A1657" s="462">
        <v>2138</v>
      </c>
      <c r="B1657" s="276" t="s">
        <v>1694</v>
      </c>
      <c r="C1657" s="462" t="s">
        <v>27</v>
      </c>
      <c r="D1657" s="463">
        <v>0</v>
      </c>
    </row>
    <row r="1658" spans="1:4">
      <c r="A1658" s="462">
        <v>2140</v>
      </c>
      <c r="B1658" s="276" t="s">
        <v>1695</v>
      </c>
      <c r="C1658" s="462" t="s">
        <v>27</v>
      </c>
      <c r="D1658" s="463">
        <v>0</v>
      </c>
    </row>
    <row r="1659" spans="1:4">
      <c r="A1659" s="462">
        <v>2141</v>
      </c>
      <c r="B1659" s="276" t="s">
        <v>1696</v>
      </c>
      <c r="C1659" s="462" t="s">
        <v>83</v>
      </c>
      <c r="D1659" s="463">
        <v>0</v>
      </c>
    </row>
    <row r="1660" spans="1:4">
      <c r="A1660" s="462">
        <v>2142</v>
      </c>
      <c r="B1660" s="276" t="s">
        <v>1697</v>
      </c>
      <c r="C1660" s="462" t="s">
        <v>27</v>
      </c>
      <c r="D1660" s="463">
        <v>52704.01</v>
      </c>
    </row>
    <row r="1661" spans="1:4">
      <c r="A1661" s="462">
        <v>2143</v>
      </c>
      <c r="B1661" s="276" t="s">
        <v>1698</v>
      </c>
      <c r="C1661" s="462" t="s">
        <v>27</v>
      </c>
      <c r="D1661" s="463">
        <v>0</v>
      </c>
    </row>
    <row r="1662" spans="1:4">
      <c r="A1662" s="462">
        <v>2144</v>
      </c>
      <c r="B1662" s="276" t="s">
        <v>1699</v>
      </c>
      <c r="C1662" s="462" t="s">
        <v>30</v>
      </c>
      <c r="D1662" s="463">
        <v>0</v>
      </c>
    </row>
    <row r="1663" spans="1:4">
      <c r="A1663" s="462">
        <v>2145</v>
      </c>
      <c r="B1663" s="276" t="s">
        <v>1700</v>
      </c>
      <c r="C1663" s="462" t="s">
        <v>27</v>
      </c>
      <c r="D1663" s="463">
        <v>0</v>
      </c>
    </row>
    <row r="1664" spans="1:4">
      <c r="A1664" s="462">
        <v>2146</v>
      </c>
      <c r="B1664" s="276" t="s">
        <v>1701</v>
      </c>
      <c r="C1664" s="462" t="s">
        <v>27</v>
      </c>
      <c r="D1664" s="463">
        <v>42459</v>
      </c>
    </row>
    <row r="1665" spans="1:4">
      <c r="A1665" s="462">
        <v>2147</v>
      </c>
      <c r="B1665" s="276" t="s">
        <v>1702</v>
      </c>
      <c r="C1665" s="462" t="s">
        <v>27</v>
      </c>
      <c r="D1665" s="463">
        <v>0</v>
      </c>
    </row>
    <row r="1666" spans="1:4">
      <c r="A1666" s="462">
        <v>2148</v>
      </c>
      <c r="B1666" s="276" t="s">
        <v>1703</v>
      </c>
      <c r="C1666" s="462" t="s">
        <v>27</v>
      </c>
      <c r="D1666" s="463">
        <v>0</v>
      </c>
    </row>
    <row r="1667" spans="1:4">
      <c r="A1667" s="462">
        <v>2149</v>
      </c>
      <c r="B1667" s="276" t="s">
        <v>1704</v>
      </c>
      <c r="C1667" s="462" t="s">
        <v>30</v>
      </c>
      <c r="D1667" s="463">
        <v>0</v>
      </c>
    </row>
    <row r="1668" spans="1:4">
      <c r="A1668" s="462">
        <v>2150</v>
      </c>
      <c r="B1668" s="276" t="s">
        <v>1705</v>
      </c>
      <c r="C1668" s="462" t="s">
        <v>30</v>
      </c>
      <c r="D1668" s="463">
        <v>0</v>
      </c>
    </row>
    <row r="1669" spans="1:4">
      <c r="A1669" s="462">
        <v>2151</v>
      </c>
      <c r="B1669" s="276" t="s">
        <v>1706</v>
      </c>
      <c r="C1669" s="462" t="s">
        <v>30</v>
      </c>
      <c r="D1669" s="463">
        <v>0</v>
      </c>
    </row>
    <row r="1670" spans="1:4">
      <c r="A1670" s="462">
        <v>2152</v>
      </c>
      <c r="B1670" s="276" t="s">
        <v>1707</v>
      </c>
      <c r="C1670" s="462" t="s">
        <v>30</v>
      </c>
      <c r="D1670" s="463">
        <v>0</v>
      </c>
    </row>
    <row r="1671" spans="1:4">
      <c r="A1671" s="462">
        <v>2153</v>
      </c>
      <c r="B1671" s="276" t="s">
        <v>1708</v>
      </c>
      <c r="C1671" s="462" t="s">
        <v>27</v>
      </c>
      <c r="D1671" s="463">
        <v>570</v>
      </c>
    </row>
    <row r="1672" spans="1:4">
      <c r="A1672" s="462">
        <v>2154</v>
      </c>
      <c r="B1672" s="276" t="s">
        <v>1709</v>
      </c>
      <c r="C1672" s="462" t="s">
        <v>27</v>
      </c>
      <c r="D1672" s="463">
        <v>0</v>
      </c>
    </row>
    <row r="1673" spans="1:4">
      <c r="A1673" s="462">
        <v>2155</v>
      </c>
      <c r="B1673" s="276" t="s">
        <v>1710</v>
      </c>
      <c r="C1673" s="462" t="s">
        <v>83</v>
      </c>
      <c r="D1673" s="463">
        <v>0</v>
      </c>
    </row>
    <row r="1674" spans="1:4">
      <c r="A1674" s="462">
        <v>2156</v>
      </c>
      <c r="B1674" s="276" t="s">
        <v>1711</v>
      </c>
      <c r="C1674" s="462" t="s">
        <v>27</v>
      </c>
      <c r="D1674" s="463">
        <v>2649</v>
      </c>
    </row>
    <row r="1675" spans="1:4">
      <c r="A1675" s="462">
        <v>2157</v>
      </c>
      <c r="B1675" s="276" t="s">
        <v>1712</v>
      </c>
      <c r="C1675" s="462" t="s">
        <v>27</v>
      </c>
      <c r="D1675" s="463">
        <v>0</v>
      </c>
    </row>
    <row r="1676" spans="1:4">
      <c r="A1676" s="462">
        <v>2158</v>
      </c>
      <c r="B1676" s="276" t="s">
        <v>1713</v>
      </c>
      <c r="C1676" s="462" t="s">
        <v>27</v>
      </c>
      <c r="D1676" s="463">
        <v>0</v>
      </c>
    </row>
    <row r="1677" spans="1:4">
      <c r="A1677" s="462">
        <v>2161</v>
      </c>
      <c r="B1677" s="276" t="s">
        <v>1714</v>
      </c>
      <c r="C1677" s="462" t="s">
        <v>30</v>
      </c>
      <c r="D1677" s="463">
        <v>0</v>
      </c>
    </row>
    <row r="1678" spans="1:4">
      <c r="A1678" s="462">
        <v>2162</v>
      </c>
      <c r="B1678" s="276" t="s">
        <v>1715</v>
      </c>
      <c r="C1678" s="462" t="s">
        <v>44</v>
      </c>
      <c r="D1678" s="463">
        <v>1988</v>
      </c>
    </row>
    <row r="1679" spans="1:4">
      <c r="A1679" s="462">
        <v>2171</v>
      </c>
      <c r="B1679" s="276" t="s">
        <v>1716</v>
      </c>
      <c r="C1679" s="462" t="s">
        <v>27</v>
      </c>
      <c r="D1679" s="463">
        <v>0</v>
      </c>
    </row>
    <row r="1680" spans="1:4">
      <c r="A1680" s="462">
        <v>2172</v>
      </c>
      <c r="B1680" s="276" t="s">
        <v>1717</v>
      </c>
      <c r="C1680" s="462" t="s">
        <v>27</v>
      </c>
      <c r="D1680" s="463">
        <v>0</v>
      </c>
    </row>
    <row r="1681" spans="1:4">
      <c r="A1681" s="462">
        <v>2174</v>
      </c>
      <c r="B1681" s="276" t="s">
        <v>1718</v>
      </c>
      <c r="C1681" s="462" t="s">
        <v>27</v>
      </c>
      <c r="D1681" s="463">
        <v>0</v>
      </c>
    </row>
    <row r="1682" spans="1:4">
      <c r="A1682" s="462">
        <v>2175</v>
      </c>
      <c r="B1682" s="276" t="s">
        <v>1719</v>
      </c>
      <c r="C1682" s="462" t="s">
        <v>27</v>
      </c>
      <c r="D1682" s="463">
        <v>0</v>
      </c>
    </row>
    <row r="1683" spans="1:4">
      <c r="A1683" s="462">
        <v>2176</v>
      </c>
      <c r="B1683" s="276" t="s">
        <v>1720</v>
      </c>
      <c r="C1683" s="462" t="s">
        <v>27</v>
      </c>
      <c r="D1683" s="463">
        <v>85622</v>
      </c>
    </row>
    <row r="1684" spans="1:4">
      <c r="A1684" s="462">
        <v>2177</v>
      </c>
      <c r="B1684" s="276" t="s">
        <v>1721</v>
      </c>
      <c r="C1684" s="462" t="s">
        <v>44</v>
      </c>
      <c r="D1684" s="463">
        <v>0</v>
      </c>
    </row>
    <row r="1685" spans="1:4">
      <c r="A1685" s="462">
        <v>2178</v>
      </c>
      <c r="B1685" s="276" t="s">
        <v>1722</v>
      </c>
      <c r="C1685" s="462" t="s">
        <v>27</v>
      </c>
      <c r="D1685" s="463">
        <v>0</v>
      </c>
    </row>
    <row r="1686" spans="1:4">
      <c r="A1686" s="462">
        <v>2179</v>
      </c>
      <c r="B1686" s="276" t="s">
        <v>1723</v>
      </c>
      <c r="C1686" s="462" t="s">
        <v>27</v>
      </c>
      <c r="D1686" s="463">
        <v>0</v>
      </c>
    </row>
    <row r="1687" spans="1:4">
      <c r="A1687" s="462">
        <v>2180</v>
      </c>
      <c r="B1687" s="276" t="s">
        <v>1724</v>
      </c>
      <c r="C1687" s="462" t="s">
        <v>27</v>
      </c>
      <c r="D1687" s="463">
        <v>0</v>
      </c>
    </row>
    <row r="1688" spans="1:4">
      <c r="A1688" s="462">
        <v>2181</v>
      </c>
      <c r="B1688" s="276" t="s">
        <v>1725</v>
      </c>
      <c r="C1688" s="462" t="s">
        <v>27</v>
      </c>
      <c r="D1688" s="463">
        <v>0</v>
      </c>
    </row>
    <row r="1689" spans="1:4">
      <c r="A1689" s="462">
        <v>2182</v>
      </c>
      <c r="B1689" s="276" t="s">
        <v>1726</v>
      </c>
      <c r="C1689" s="462" t="s">
        <v>32</v>
      </c>
      <c r="D1689" s="463">
        <v>0</v>
      </c>
    </row>
    <row r="1690" spans="1:4">
      <c r="A1690" s="462">
        <v>2183</v>
      </c>
      <c r="B1690" s="276" t="s">
        <v>1727</v>
      </c>
      <c r="C1690" s="462" t="s">
        <v>30</v>
      </c>
      <c r="D1690" s="463">
        <v>0</v>
      </c>
    </row>
    <row r="1691" spans="1:4">
      <c r="A1691" s="462">
        <v>2184</v>
      </c>
      <c r="B1691" s="276" t="s">
        <v>1728</v>
      </c>
      <c r="C1691" s="462" t="s">
        <v>30</v>
      </c>
      <c r="D1691" s="463">
        <v>0</v>
      </c>
    </row>
    <row r="1692" spans="1:4">
      <c r="A1692" s="462">
        <v>2185</v>
      </c>
      <c r="B1692" s="276" t="s">
        <v>1729</v>
      </c>
      <c r="C1692" s="462" t="s">
        <v>30</v>
      </c>
      <c r="D1692" s="463">
        <v>0</v>
      </c>
    </row>
    <row r="1693" spans="1:4">
      <c r="A1693" s="462">
        <v>2187</v>
      </c>
      <c r="B1693" s="276" t="s">
        <v>1730</v>
      </c>
      <c r="C1693" s="462" t="s">
        <v>27</v>
      </c>
      <c r="D1693" s="463">
        <v>25888</v>
      </c>
    </row>
    <row r="1694" spans="1:4">
      <c r="A1694" s="462">
        <v>2188</v>
      </c>
      <c r="B1694" s="276" t="s">
        <v>1731</v>
      </c>
      <c r="C1694" s="462" t="s">
        <v>32</v>
      </c>
      <c r="D1694" s="463">
        <v>0</v>
      </c>
    </row>
    <row r="1695" spans="1:4">
      <c r="A1695" s="462">
        <v>2189</v>
      </c>
      <c r="B1695" s="276" t="s">
        <v>1732</v>
      </c>
      <c r="C1695" s="462" t="s">
        <v>32</v>
      </c>
      <c r="D1695" s="463">
        <v>0</v>
      </c>
    </row>
    <row r="1696" spans="1:4">
      <c r="A1696" s="462">
        <v>2190</v>
      </c>
      <c r="B1696" s="276" t="s">
        <v>1733</v>
      </c>
      <c r="C1696" s="462" t="s">
        <v>32</v>
      </c>
      <c r="D1696" s="463">
        <v>0</v>
      </c>
    </row>
    <row r="1697" spans="1:4">
      <c r="A1697" s="462">
        <v>2191</v>
      </c>
      <c r="B1697" s="276" t="s">
        <v>1734</v>
      </c>
      <c r="C1697" s="462" t="s">
        <v>32</v>
      </c>
      <c r="D1697" s="463">
        <v>0</v>
      </c>
    </row>
    <row r="1698" spans="1:4">
      <c r="A1698" s="462">
        <v>2193</v>
      </c>
      <c r="B1698" s="276" t="s">
        <v>1735</v>
      </c>
      <c r="C1698" s="462" t="s">
        <v>32</v>
      </c>
      <c r="D1698" s="463">
        <v>0</v>
      </c>
    </row>
    <row r="1699" spans="1:4">
      <c r="A1699" s="462">
        <v>2194</v>
      </c>
      <c r="B1699" s="276" t="s">
        <v>1736</v>
      </c>
      <c r="C1699" s="462" t="s">
        <v>32</v>
      </c>
      <c r="D1699" s="463">
        <v>0</v>
      </c>
    </row>
    <row r="1700" spans="1:4">
      <c r="A1700" s="462">
        <v>2201</v>
      </c>
      <c r="B1700" s="276" t="s">
        <v>1737</v>
      </c>
      <c r="C1700" s="462" t="s">
        <v>27</v>
      </c>
      <c r="D1700" s="463">
        <v>0</v>
      </c>
    </row>
    <row r="1701" spans="1:4">
      <c r="A1701" s="462">
        <v>2202</v>
      </c>
      <c r="B1701" s="276" t="s">
        <v>1738</v>
      </c>
      <c r="C1701" s="462" t="s">
        <v>27</v>
      </c>
      <c r="D1701" s="463">
        <v>0</v>
      </c>
    </row>
    <row r="1702" spans="1:4">
      <c r="A1702" s="462">
        <v>2204</v>
      </c>
      <c r="B1702" s="276" t="s">
        <v>1739</v>
      </c>
      <c r="C1702" s="462" t="s">
        <v>27</v>
      </c>
      <c r="D1702" s="463">
        <v>0</v>
      </c>
    </row>
    <row r="1703" spans="1:4">
      <c r="A1703" s="462">
        <v>2205</v>
      </c>
      <c r="B1703" s="276" t="s">
        <v>1740</v>
      </c>
      <c r="C1703" s="462" t="s">
        <v>27</v>
      </c>
      <c r="D1703" s="463">
        <v>0</v>
      </c>
    </row>
    <row r="1704" spans="1:4">
      <c r="A1704" s="462">
        <v>2206</v>
      </c>
      <c r="B1704" s="276" t="s">
        <v>1741</v>
      </c>
      <c r="C1704" s="462" t="s">
        <v>27</v>
      </c>
      <c r="D1704" s="463">
        <v>0</v>
      </c>
    </row>
    <row r="1705" spans="1:4">
      <c r="A1705" s="462">
        <v>2207</v>
      </c>
      <c r="B1705" s="276" t="s">
        <v>1742</v>
      </c>
      <c r="C1705" s="462" t="s">
        <v>44</v>
      </c>
      <c r="D1705" s="463">
        <v>0</v>
      </c>
    </row>
    <row r="1706" spans="1:4">
      <c r="A1706" s="462">
        <v>2210</v>
      </c>
      <c r="B1706" s="276" t="s">
        <v>1743</v>
      </c>
      <c r="C1706" s="462" t="s">
        <v>27</v>
      </c>
      <c r="D1706" s="463">
        <v>185410</v>
      </c>
    </row>
    <row r="1707" spans="1:4">
      <c r="A1707" s="462">
        <v>2211</v>
      </c>
      <c r="B1707" s="276" t="s">
        <v>1744</v>
      </c>
      <c r="C1707" s="462" t="s">
        <v>27</v>
      </c>
      <c r="D1707" s="463">
        <v>0</v>
      </c>
    </row>
    <row r="1708" spans="1:4">
      <c r="A1708" s="462">
        <v>2212</v>
      </c>
      <c r="B1708" s="276" t="s">
        <v>1745</v>
      </c>
      <c r="C1708" s="462" t="s">
        <v>27</v>
      </c>
      <c r="D1708" s="463">
        <v>0</v>
      </c>
    </row>
    <row r="1709" spans="1:4">
      <c r="A1709" s="462">
        <v>2213</v>
      </c>
      <c r="B1709" s="276" t="s">
        <v>1746</v>
      </c>
      <c r="C1709" s="462" t="s">
        <v>27</v>
      </c>
      <c r="D1709" s="463">
        <v>0</v>
      </c>
    </row>
    <row r="1710" spans="1:4">
      <c r="A1710" s="462">
        <v>2214</v>
      </c>
      <c r="B1710" s="276" t="s">
        <v>1747</v>
      </c>
      <c r="C1710" s="462" t="s">
        <v>27</v>
      </c>
      <c r="D1710" s="463">
        <v>0</v>
      </c>
    </row>
    <row r="1711" spans="1:4">
      <c r="A1711" s="462">
        <v>2215</v>
      </c>
      <c r="B1711" s="276" t="s">
        <v>1748</v>
      </c>
      <c r="C1711" s="462" t="s">
        <v>27</v>
      </c>
      <c r="D1711" s="463">
        <v>0</v>
      </c>
    </row>
    <row r="1712" spans="1:4">
      <c r="A1712" s="462">
        <v>2216</v>
      </c>
      <c r="B1712" s="276" t="s">
        <v>1749</v>
      </c>
      <c r="C1712" s="462" t="s">
        <v>27</v>
      </c>
      <c r="D1712" s="463">
        <v>0</v>
      </c>
    </row>
    <row r="1713" spans="1:4">
      <c r="A1713" s="462">
        <v>2217</v>
      </c>
      <c r="B1713" s="276" t="s">
        <v>1750</v>
      </c>
      <c r="C1713" s="462" t="s">
        <v>27</v>
      </c>
      <c r="D1713" s="463">
        <v>0</v>
      </c>
    </row>
    <row r="1714" spans="1:4">
      <c r="A1714" s="462">
        <v>2218</v>
      </c>
      <c r="B1714" s="276" t="s">
        <v>1751</v>
      </c>
      <c r="C1714" s="462" t="s">
        <v>44</v>
      </c>
      <c r="D1714" s="463">
        <v>0</v>
      </c>
    </row>
    <row r="1715" spans="1:4">
      <c r="A1715" s="462">
        <v>2219</v>
      </c>
      <c r="B1715" s="276" t="s">
        <v>1752</v>
      </c>
      <c r="C1715" s="462" t="s">
        <v>27</v>
      </c>
      <c r="D1715" s="463">
        <v>711951</v>
      </c>
    </row>
    <row r="1716" spans="1:4">
      <c r="A1716" s="462">
        <v>2220</v>
      </c>
      <c r="B1716" s="276" t="s">
        <v>1753</v>
      </c>
      <c r="C1716" s="462" t="s">
        <v>27</v>
      </c>
      <c r="D1716" s="463">
        <v>753956</v>
      </c>
    </row>
    <row r="1717" spans="1:4">
      <c r="A1717" s="462">
        <v>2221</v>
      </c>
      <c r="B1717" s="276" t="s">
        <v>1754</v>
      </c>
      <c r="C1717" s="462" t="s">
        <v>27</v>
      </c>
      <c r="D1717" s="463">
        <v>952509</v>
      </c>
    </row>
    <row r="1718" spans="1:4">
      <c r="A1718" s="462">
        <v>2223</v>
      </c>
      <c r="B1718" s="276" t="s">
        <v>1755</v>
      </c>
      <c r="C1718" s="462" t="s">
        <v>27</v>
      </c>
      <c r="D1718" s="463">
        <v>1036215</v>
      </c>
    </row>
    <row r="1719" spans="1:4">
      <c r="A1719" s="462">
        <v>2226</v>
      </c>
      <c r="B1719" s="276" t="s">
        <v>1756</v>
      </c>
      <c r="C1719" s="462" t="s">
        <v>27</v>
      </c>
      <c r="D1719" s="463">
        <v>2184601</v>
      </c>
    </row>
    <row r="1720" spans="1:4">
      <c r="A1720" s="462">
        <v>2227</v>
      </c>
      <c r="B1720" s="276" t="s">
        <v>1757</v>
      </c>
      <c r="C1720" s="462" t="s">
        <v>27</v>
      </c>
      <c r="D1720" s="463">
        <v>0</v>
      </c>
    </row>
    <row r="1721" spans="1:4">
      <c r="A1721" s="462">
        <v>2228</v>
      </c>
      <c r="B1721" s="276" t="s">
        <v>1758</v>
      </c>
      <c r="C1721" s="462" t="s">
        <v>27</v>
      </c>
      <c r="D1721" s="463">
        <v>723630</v>
      </c>
    </row>
    <row r="1722" spans="1:4">
      <c r="A1722" s="462">
        <v>2235</v>
      </c>
      <c r="B1722" s="276" t="s">
        <v>1759</v>
      </c>
      <c r="C1722" s="462" t="s">
        <v>27</v>
      </c>
      <c r="D1722" s="463">
        <v>1897464</v>
      </c>
    </row>
    <row r="1723" spans="1:4">
      <c r="A1723" s="462">
        <v>2236</v>
      </c>
      <c r="B1723" s="276" t="s">
        <v>1760</v>
      </c>
      <c r="C1723" s="462" t="s">
        <v>30</v>
      </c>
      <c r="D1723" s="463">
        <v>0</v>
      </c>
    </row>
    <row r="1724" spans="1:4">
      <c r="A1724" s="462">
        <v>2237</v>
      </c>
      <c r="B1724" s="276" t="s">
        <v>1761</v>
      </c>
      <c r="C1724" s="462" t="s">
        <v>30</v>
      </c>
      <c r="D1724" s="463">
        <v>0</v>
      </c>
    </row>
    <row r="1725" spans="1:4">
      <c r="A1725" s="462">
        <v>2238</v>
      </c>
      <c r="B1725" s="276" t="s">
        <v>1762</v>
      </c>
      <c r="C1725" s="462" t="s">
        <v>27</v>
      </c>
      <c r="D1725" s="463">
        <v>0</v>
      </c>
    </row>
    <row r="1726" spans="1:4">
      <c r="A1726" s="462">
        <v>2239</v>
      </c>
      <c r="B1726" s="276" t="s">
        <v>1763</v>
      </c>
      <c r="C1726" s="462" t="s">
        <v>27</v>
      </c>
      <c r="D1726" s="463">
        <v>0</v>
      </c>
    </row>
    <row r="1727" spans="1:4">
      <c r="A1727" s="462">
        <v>2240</v>
      </c>
      <c r="B1727" s="276" t="s">
        <v>1764</v>
      </c>
      <c r="C1727" s="462" t="s">
        <v>27</v>
      </c>
      <c r="D1727" s="463">
        <v>0</v>
      </c>
    </row>
    <row r="1728" spans="1:4">
      <c r="A1728" s="462">
        <v>2241</v>
      </c>
      <c r="B1728" s="276" t="s">
        <v>1765</v>
      </c>
      <c r="C1728" s="462" t="s">
        <v>30</v>
      </c>
      <c r="D1728" s="463">
        <v>0</v>
      </c>
    </row>
    <row r="1729" spans="1:4">
      <c r="A1729" s="462">
        <v>2242</v>
      </c>
      <c r="B1729" s="276" t="s">
        <v>1766</v>
      </c>
      <c r="C1729" s="462" t="s">
        <v>30</v>
      </c>
      <c r="D1729" s="463">
        <v>0</v>
      </c>
    </row>
    <row r="1730" spans="1:4">
      <c r="A1730" s="462">
        <v>2243</v>
      </c>
      <c r="B1730" s="276" t="s">
        <v>1767</v>
      </c>
      <c r="C1730" s="462" t="s">
        <v>27</v>
      </c>
      <c r="D1730" s="463">
        <v>0</v>
      </c>
    </row>
    <row r="1731" spans="1:4">
      <c r="A1731" s="462">
        <v>2244</v>
      </c>
      <c r="B1731" s="276" t="s">
        <v>1768</v>
      </c>
      <c r="C1731" s="462" t="s">
        <v>30</v>
      </c>
      <c r="D1731" s="463">
        <v>0</v>
      </c>
    </row>
    <row r="1732" spans="1:4">
      <c r="A1732" s="462">
        <v>2245</v>
      </c>
      <c r="B1732" s="276" t="s">
        <v>1769</v>
      </c>
      <c r="C1732" s="462" t="s">
        <v>30</v>
      </c>
      <c r="D1732" s="463">
        <v>0</v>
      </c>
    </row>
    <row r="1733" spans="1:4">
      <c r="A1733" s="462">
        <v>2246</v>
      </c>
      <c r="B1733" s="276" t="s">
        <v>1770</v>
      </c>
      <c r="C1733" s="462" t="s">
        <v>27</v>
      </c>
      <c r="D1733" s="463">
        <v>0</v>
      </c>
    </row>
    <row r="1734" spans="1:4">
      <c r="A1734" s="462">
        <v>2247</v>
      </c>
      <c r="B1734" s="276" t="s">
        <v>1771</v>
      </c>
      <c r="C1734" s="462" t="s">
        <v>27</v>
      </c>
      <c r="D1734" s="463">
        <v>0</v>
      </c>
    </row>
    <row r="1735" spans="1:4">
      <c r="A1735" s="462">
        <v>2248</v>
      </c>
      <c r="B1735" s="276" t="s">
        <v>1772</v>
      </c>
      <c r="C1735" s="462" t="s">
        <v>27</v>
      </c>
      <c r="D1735" s="463">
        <v>0</v>
      </c>
    </row>
    <row r="1736" spans="1:4">
      <c r="A1736" s="462">
        <v>2249</v>
      </c>
      <c r="B1736" s="276" t="s">
        <v>1773</v>
      </c>
      <c r="C1736" s="462" t="s">
        <v>27</v>
      </c>
      <c r="D1736" s="463">
        <v>0</v>
      </c>
    </row>
    <row r="1737" spans="1:4">
      <c r="A1737" s="462">
        <v>2250</v>
      </c>
      <c r="B1737" s="276" t="s">
        <v>1774</v>
      </c>
      <c r="C1737" s="462" t="s">
        <v>27</v>
      </c>
      <c r="D1737" s="463">
        <v>0</v>
      </c>
    </row>
    <row r="1738" spans="1:4">
      <c r="A1738" s="462">
        <v>2251</v>
      </c>
      <c r="B1738" s="276" t="s">
        <v>1775</v>
      </c>
      <c r="C1738" s="462" t="s">
        <v>27</v>
      </c>
      <c r="D1738" s="463">
        <v>0</v>
      </c>
    </row>
    <row r="1739" spans="1:4">
      <c r="A1739" s="462">
        <v>2252</v>
      </c>
      <c r="B1739" s="276" t="s">
        <v>1776</v>
      </c>
      <c r="C1739" s="462" t="s">
        <v>27</v>
      </c>
      <c r="D1739" s="463">
        <v>0</v>
      </c>
    </row>
    <row r="1740" spans="1:4">
      <c r="A1740" s="462">
        <v>2253</v>
      </c>
      <c r="B1740" s="276" t="s">
        <v>1777</v>
      </c>
      <c r="C1740" s="462" t="s">
        <v>27</v>
      </c>
      <c r="D1740" s="463">
        <v>0</v>
      </c>
    </row>
    <row r="1741" spans="1:4">
      <c r="A1741" s="462">
        <v>2254</v>
      </c>
      <c r="B1741" s="276" t="s">
        <v>1778</v>
      </c>
      <c r="C1741" s="462" t="s">
        <v>27</v>
      </c>
      <c r="D1741" s="463">
        <v>0</v>
      </c>
    </row>
    <row r="1742" spans="1:4">
      <c r="A1742" s="462">
        <v>2255</v>
      </c>
      <c r="B1742" s="276" t="s">
        <v>1779</v>
      </c>
      <c r="C1742" s="462" t="s">
        <v>27</v>
      </c>
      <c r="D1742" s="463">
        <v>0</v>
      </c>
    </row>
    <row r="1743" spans="1:4">
      <c r="A1743" s="462">
        <v>2256</v>
      </c>
      <c r="B1743" s="276" t="s">
        <v>1780</v>
      </c>
      <c r="C1743" s="462" t="s">
        <v>27</v>
      </c>
      <c r="D1743" s="463">
        <v>0</v>
      </c>
    </row>
    <row r="1744" spans="1:4">
      <c r="A1744" s="462">
        <v>2257</v>
      </c>
      <c r="B1744" s="276" t="s">
        <v>1781</v>
      </c>
      <c r="C1744" s="462" t="s">
        <v>27</v>
      </c>
      <c r="D1744" s="463">
        <v>0</v>
      </c>
    </row>
    <row r="1745" spans="1:4">
      <c r="A1745" s="462">
        <v>2258</v>
      </c>
      <c r="B1745" s="276" t="s">
        <v>1782</v>
      </c>
      <c r="C1745" s="462" t="s">
        <v>44</v>
      </c>
      <c r="D1745" s="463">
        <v>0</v>
      </c>
    </row>
    <row r="1746" spans="1:4">
      <c r="A1746" s="462">
        <v>2259</v>
      </c>
      <c r="B1746" s="276" t="s">
        <v>1783</v>
      </c>
      <c r="C1746" s="462" t="s">
        <v>27</v>
      </c>
      <c r="D1746" s="463">
        <v>0</v>
      </c>
    </row>
    <row r="1747" spans="1:4">
      <c r="A1747" s="462">
        <v>2260</v>
      </c>
      <c r="B1747" s="276" t="s">
        <v>1784</v>
      </c>
      <c r="C1747" s="462" t="s">
        <v>27</v>
      </c>
      <c r="D1747" s="463">
        <v>0</v>
      </c>
    </row>
    <row r="1748" spans="1:4">
      <c r="A1748" s="462">
        <v>2261</v>
      </c>
      <c r="B1748" s="276" t="s">
        <v>1785</v>
      </c>
      <c r="C1748" s="462" t="s">
        <v>27</v>
      </c>
      <c r="D1748" s="463">
        <v>0</v>
      </c>
    </row>
    <row r="1749" spans="1:4">
      <c r="A1749" s="462">
        <v>2262</v>
      </c>
      <c r="B1749" s="276" t="s">
        <v>1786</v>
      </c>
      <c r="C1749" s="462" t="s">
        <v>27</v>
      </c>
      <c r="D1749" s="463">
        <v>0</v>
      </c>
    </row>
    <row r="1750" spans="1:4">
      <c r="A1750" s="462">
        <v>2263</v>
      </c>
      <c r="B1750" s="276" t="s">
        <v>1787</v>
      </c>
      <c r="C1750" s="462" t="s">
        <v>27</v>
      </c>
      <c r="D1750" s="463">
        <v>0</v>
      </c>
    </row>
    <row r="1751" spans="1:4">
      <c r="A1751" s="462">
        <v>2264</v>
      </c>
      <c r="B1751" s="276" t="s">
        <v>1788</v>
      </c>
      <c r="C1751" s="462" t="s">
        <v>27</v>
      </c>
      <c r="D1751" s="463">
        <v>0</v>
      </c>
    </row>
    <row r="1752" spans="1:4">
      <c r="A1752" s="462">
        <v>2265</v>
      </c>
      <c r="B1752" s="276" t="s">
        <v>1789</v>
      </c>
      <c r="C1752" s="462" t="s">
        <v>27</v>
      </c>
      <c r="D1752" s="463">
        <v>0</v>
      </c>
    </row>
    <row r="1753" spans="1:4">
      <c r="A1753" s="462">
        <v>2266</v>
      </c>
      <c r="B1753" s="276" t="s">
        <v>1790</v>
      </c>
      <c r="C1753" s="462" t="s">
        <v>27</v>
      </c>
      <c r="D1753" s="463">
        <v>0</v>
      </c>
    </row>
    <row r="1754" spans="1:4">
      <c r="A1754" s="462">
        <v>2267</v>
      </c>
      <c r="B1754" s="276" t="s">
        <v>1791</v>
      </c>
      <c r="C1754" s="462" t="s">
        <v>27</v>
      </c>
      <c r="D1754" s="463">
        <v>0</v>
      </c>
    </row>
    <row r="1755" spans="1:4">
      <c r="A1755" s="462">
        <v>2268</v>
      </c>
      <c r="B1755" s="276" t="s">
        <v>1792</v>
      </c>
      <c r="C1755" s="462" t="s">
        <v>27</v>
      </c>
      <c r="D1755" s="463">
        <v>0</v>
      </c>
    </row>
    <row r="1756" spans="1:4">
      <c r="A1756" s="462">
        <v>2269</v>
      </c>
      <c r="B1756" s="276" t="s">
        <v>1793</v>
      </c>
      <c r="C1756" s="462" t="s">
        <v>27</v>
      </c>
      <c r="D1756" s="463">
        <v>0</v>
      </c>
    </row>
    <row r="1757" spans="1:4">
      <c r="A1757" s="462">
        <v>2270</v>
      </c>
      <c r="B1757" s="276" t="s">
        <v>1794</v>
      </c>
      <c r="C1757" s="462" t="s">
        <v>27</v>
      </c>
      <c r="D1757" s="463">
        <v>0</v>
      </c>
    </row>
    <row r="1758" spans="1:4">
      <c r="A1758" s="462">
        <v>2271</v>
      </c>
      <c r="B1758" s="276" t="s">
        <v>1795</v>
      </c>
      <c r="C1758" s="462" t="s">
        <v>27</v>
      </c>
      <c r="D1758" s="463">
        <v>0</v>
      </c>
    </row>
    <row r="1759" spans="1:4">
      <c r="A1759" s="462">
        <v>2272</v>
      </c>
      <c r="B1759" s="276" t="s">
        <v>1796</v>
      </c>
      <c r="C1759" s="462" t="s">
        <v>27</v>
      </c>
      <c r="D1759" s="463">
        <v>0</v>
      </c>
    </row>
    <row r="1760" spans="1:4">
      <c r="A1760" s="462">
        <v>2273</v>
      </c>
      <c r="B1760" s="276" t="s">
        <v>1797</v>
      </c>
      <c r="C1760" s="462" t="s">
        <v>27</v>
      </c>
      <c r="D1760" s="463">
        <v>0</v>
      </c>
    </row>
    <row r="1761" spans="1:4">
      <c r="A1761" s="462">
        <v>2274</v>
      </c>
      <c r="B1761" s="276" t="s">
        <v>1798</v>
      </c>
      <c r="C1761" s="462" t="s">
        <v>27</v>
      </c>
      <c r="D1761" s="463">
        <v>0</v>
      </c>
    </row>
    <row r="1762" spans="1:4">
      <c r="A1762" s="462">
        <v>2275</v>
      </c>
      <c r="B1762" s="276" t="s">
        <v>1799</v>
      </c>
      <c r="C1762" s="462" t="s">
        <v>27</v>
      </c>
      <c r="D1762" s="463">
        <v>0</v>
      </c>
    </row>
    <row r="1763" spans="1:4">
      <c r="A1763" s="462">
        <v>2276</v>
      </c>
      <c r="B1763" s="276" t="s">
        <v>1800</v>
      </c>
      <c r="C1763" s="462" t="s">
        <v>27</v>
      </c>
      <c r="D1763" s="463">
        <v>0</v>
      </c>
    </row>
    <row r="1764" spans="1:4">
      <c r="A1764" s="462">
        <v>2277</v>
      </c>
      <c r="B1764" s="276" t="s">
        <v>1801</v>
      </c>
      <c r="C1764" s="462" t="s">
        <v>27</v>
      </c>
      <c r="D1764" s="463">
        <v>0</v>
      </c>
    </row>
    <row r="1765" spans="1:4">
      <c r="A1765" s="462">
        <v>2278</v>
      </c>
      <c r="B1765" s="276" t="s">
        <v>1802</v>
      </c>
      <c r="C1765" s="462" t="s">
        <v>27</v>
      </c>
      <c r="D1765" s="463">
        <v>0</v>
      </c>
    </row>
    <row r="1766" spans="1:4">
      <c r="A1766" s="462">
        <v>2279</v>
      </c>
      <c r="B1766" s="276" t="s">
        <v>1803</v>
      </c>
      <c r="C1766" s="462" t="s">
        <v>27</v>
      </c>
      <c r="D1766" s="463">
        <v>0</v>
      </c>
    </row>
    <row r="1767" spans="1:4">
      <c r="A1767" s="462">
        <v>2280</v>
      </c>
      <c r="B1767" s="276" t="s">
        <v>1804</v>
      </c>
      <c r="C1767" s="462" t="s">
        <v>27</v>
      </c>
      <c r="D1767" s="463">
        <v>0</v>
      </c>
    </row>
    <row r="1768" spans="1:4">
      <c r="A1768" s="462">
        <v>2281</v>
      </c>
      <c r="B1768" s="276" t="s">
        <v>1805</v>
      </c>
      <c r="C1768" s="462" t="s">
        <v>27</v>
      </c>
      <c r="D1768" s="463">
        <v>0</v>
      </c>
    </row>
    <row r="1769" spans="1:4">
      <c r="A1769" s="462">
        <v>2282</v>
      </c>
      <c r="B1769" s="276" t="s">
        <v>1806</v>
      </c>
      <c r="C1769" s="462" t="s">
        <v>27</v>
      </c>
      <c r="D1769" s="463">
        <v>0</v>
      </c>
    </row>
    <row r="1770" spans="1:4">
      <c r="A1770" s="462">
        <v>2283</v>
      </c>
      <c r="B1770" s="276" t="s">
        <v>1807</v>
      </c>
      <c r="C1770" s="462" t="s">
        <v>27</v>
      </c>
      <c r="D1770" s="463">
        <v>0</v>
      </c>
    </row>
    <row r="1771" spans="1:4">
      <c r="A1771" s="462">
        <v>2284</v>
      </c>
      <c r="B1771" s="276" t="s">
        <v>1808</v>
      </c>
      <c r="C1771" s="462" t="s">
        <v>27</v>
      </c>
      <c r="D1771" s="463">
        <v>0</v>
      </c>
    </row>
    <row r="1772" spans="1:4">
      <c r="A1772" s="462">
        <v>2285</v>
      </c>
      <c r="B1772" s="276" t="s">
        <v>1809</v>
      </c>
      <c r="C1772" s="462" t="s">
        <v>27</v>
      </c>
      <c r="D1772" s="463">
        <v>0</v>
      </c>
    </row>
    <row r="1773" spans="1:4">
      <c r="A1773" s="462">
        <v>2286</v>
      </c>
      <c r="B1773" s="276" t="s">
        <v>1810</v>
      </c>
      <c r="C1773" s="462" t="s">
        <v>27</v>
      </c>
      <c r="D1773" s="463">
        <v>0</v>
      </c>
    </row>
    <row r="1774" spans="1:4">
      <c r="A1774" s="462">
        <v>2287</v>
      </c>
      <c r="B1774" s="276" t="s">
        <v>1811</v>
      </c>
      <c r="C1774" s="462" t="s">
        <v>27</v>
      </c>
      <c r="D1774" s="463">
        <v>0</v>
      </c>
    </row>
    <row r="1775" spans="1:4">
      <c r="A1775" s="462">
        <v>2288</v>
      </c>
      <c r="B1775" s="276" t="s">
        <v>1812</v>
      </c>
      <c r="C1775" s="462" t="s">
        <v>27</v>
      </c>
      <c r="D1775" s="463">
        <v>0</v>
      </c>
    </row>
    <row r="1776" spans="1:4">
      <c r="A1776" s="462">
        <v>2289</v>
      </c>
      <c r="B1776" s="276" t="s">
        <v>1813</v>
      </c>
      <c r="C1776" s="462" t="s">
        <v>27</v>
      </c>
      <c r="D1776" s="463">
        <v>0</v>
      </c>
    </row>
    <row r="1777" spans="1:4">
      <c r="A1777" s="462">
        <v>2290</v>
      </c>
      <c r="B1777" s="276" t="s">
        <v>1814</v>
      </c>
      <c r="C1777" s="462" t="s">
        <v>27</v>
      </c>
      <c r="D1777" s="463">
        <v>0</v>
      </c>
    </row>
    <row r="1778" spans="1:4">
      <c r="A1778" s="462">
        <v>2291</v>
      </c>
      <c r="B1778" s="276" t="s">
        <v>1815</v>
      </c>
      <c r="C1778" s="462" t="s">
        <v>27</v>
      </c>
      <c r="D1778" s="463">
        <v>0</v>
      </c>
    </row>
    <row r="1779" spans="1:4">
      <c r="A1779" s="462">
        <v>2292</v>
      </c>
      <c r="B1779" s="276" t="s">
        <v>1816</v>
      </c>
      <c r="C1779" s="462" t="s">
        <v>27</v>
      </c>
      <c r="D1779" s="463">
        <v>0</v>
      </c>
    </row>
    <row r="1780" spans="1:4">
      <c r="A1780" s="462">
        <v>2293</v>
      </c>
      <c r="B1780" s="276" t="s">
        <v>1817</v>
      </c>
      <c r="C1780" s="462" t="s">
        <v>27</v>
      </c>
      <c r="D1780" s="463">
        <v>0</v>
      </c>
    </row>
    <row r="1781" spans="1:4">
      <c r="A1781" s="462">
        <v>2294</v>
      </c>
      <c r="B1781" s="276" t="s">
        <v>1818</v>
      </c>
      <c r="C1781" s="462" t="s">
        <v>27</v>
      </c>
      <c r="D1781" s="463">
        <v>0</v>
      </c>
    </row>
    <row r="1782" spans="1:4">
      <c r="A1782" s="462">
        <v>2295</v>
      </c>
      <c r="B1782" s="276" t="s">
        <v>1819</v>
      </c>
      <c r="C1782" s="462" t="s">
        <v>27</v>
      </c>
      <c r="D1782" s="463">
        <v>0</v>
      </c>
    </row>
    <row r="1783" spans="1:4">
      <c r="A1783" s="462">
        <v>2296</v>
      </c>
      <c r="B1783" s="276" t="s">
        <v>1820</v>
      </c>
      <c r="C1783" s="462" t="s">
        <v>27</v>
      </c>
      <c r="D1783" s="463">
        <v>0</v>
      </c>
    </row>
    <row r="1784" spans="1:4">
      <c r="A1784" s="462">
        <v>2297</v>
      </c>
      <c r="B1784" s="276" t="s">
        <v>1821</v>
      </c>
      <c r="C1784" s="462" t="s">
        <v>27</v>
      </c>
      <c r="D1784" s="463">
        <v>0</v>
      </c>
    </row>
    <row r="1785" spans="1:4">
      <c r="A1785" s="462">
        <v>2298</v>
      </c>
      <c r="B1785" s="276" t="s">
        <v>1822</v>
      </c>
      <c r="C1785" s="462" t="s">
        <v>27</v>
      </c>
      <c r="D1785" s="463">
        <v>0</v>
      </c>
    </row>
    <row r="1786" spans="1:4">
      <c r="A1786" s="462">
        <v>2299</v>
      </c>
      <c r="B1786" s="276" t="s">
        <v>1823</v>
      </c>
      <c r="C1786" s="462" t="s">
        <v>27</v>
      </c>
      <c r="D1786" s="463">
        <v>0</v>
      </c>
    </row>
    <row r="1787" spans="1:4">
      <c r="A1787" s="462">
        <v>2300</v>
      </c>
      <c r="B1787" s="276" t="s">
        <v>1824</v>
      </c>
      <c r="C1787" s="462" t="s">
        <v>27</v>
      </c>
      <c r="D1787" s="463">
        <v>0</v>
      </c>
    </row>
    <row r="1788" spans="1:4">
      <c r="A1788" s="462">
        <v>2301</v>
      </c>
      <c r="B1788" s="276" t="s">
        <v>1825</v>
      </c>
      <c r="C1788" s="462" t="s">
        <v>27</v>
      </c>
      <c r="D1788" s="463">
        <v>0</v>
      </c>
    </row>
    <row r="1789" spans="1:4">
      <c r="A1789" s="462">
        <v>2302</v>
      </c>
      <c r="B1789" s="276" t="s">
        <v>1826</v>
      </c>
      <c r="C1789" s="462" t="s">
        <v>27</v>
      </c>
      <c r="D1789" s="463">
        <v>0</v>
      </c>
    </row>
    <row r="1790" spans="1:4">
      <c r="A1790" s="462">
        <v>2303</v>
      </c>
      <c r="B1790" s="276" t="s">
        <v>1827</v>
      </c>
      <c r="C1790" s="462" t="s">
        <v>27</v>
      </c>
      <c r="D1790" s="463">
        <v>0</v>
      </c>
    </row>
    <row r="1791" spans="1:4">
      <c r="A1791" s="462">
        <v>2304</v>
      </c>
      <c r="B1791" s="276" t="s">
        <v>1828</v>
      </c>
      <c r="C1791" s="462" t="s">
        <v>27</v>
      </c>
      <c r="D1791" s="463">
        <v>0</v>
      </c>
    </row>
    <row r="1792" spans="1:4">
      <c r="A1792" s="462">
        <v>2305</v>
      </c>
      <c r="B1792" s="276" t="s">
        <v>1829</v>
      </c>
      <c r="C1792" s="462" t="s">
        <v>27</v>
      </c>
      <c r="D1792" s="463">
        <v>0</v>
      </c>
    </row>
    <row r="1793" spans="1:4">
      <c r="A1793" s="462">
        <v>2306</v>
      </c>
      <c r="B1793" s="276" t="s">
        <v>1830</v>
      </c>
      <c r="C1793" s="462" t="s">
        <v>27</v>
      </c>
      <c r="D1793" s="463">
        <v>0</v>
      </c>
    </row>
    <row r="1794" spans="1:4">
      <c r="A1794" s="462">
        <v>2307</v>
      </c>
      <c r="B1794" s="276" t="s">
        <v>1831</v>
      </c>
      <c r="C1794" s="462" t="s">
        <v>27</v>
      </c>
      <c r="D1794" s="463">
        <v>0</v>
      </c>
    </row>
    <row r="1795" spans="1:4">
      <c r="A1795" s="462">
        <v>2308</v>
      </c>
      <c r="B1795" s="276" t="s">
        <v>1832</v>
      </c>
      <c r="C1795" s="462" t="s">
        <v>30</v>
      </c>
      <c r="D1795" s="463">
        <v>0</v>
      </c>
    </row>
    <row r="1796" spans="1:4">
      <c r="A1796" s="462">
        <v>2309</v>
      </c>
      <c r="B1796" s="276" t="s">
        <v>1833</v>
      </c>
      <c r="C1796" s="462" t="s">
        <v>30</v>
      </c>
      <c r="D1796" s="463">
        <v>0</v>
      </c>
    </row>
    <row r="1797" spans="1:4">
      <c r="A1797" s="462">
        <v>2310</v>
      </c>
      <c r="B1797" s="276" t="s">
        <v>1834</v>
      </c>
      <c r="C1797" s="462" t="s">
        <v>30</v>
      </c>
      <c r="D1797" s="463">
        <v>0</v>
      </c>
    </row>
    <row r="1798" spans="1:4">
      <c r="A1798" s="462">
        <v>2311</v>
      </c>
      <c r="B1798" s="276" t="s">
        <v>1835</v>
      </c>
      <c r="C1798" s="462" t="s">
        <v>30</v>
      </c>
      <c r="D1798" s="463">
        <v>0</v>
      </c>
    </row>
    <row r="1799" spans="1:4">
      <c r="A1799" s="462">
        <v>2312</v>
      </c>
      <c r="B1799" s="276" t="s">
        <v>1836</v>
      </c>
      <c r="C1799" s="462" t="s">
        <v>30</v>
      </c>
      <c r="D1799" s="463">
        <v>0</v>
      </c>
    </row>
    <row r="1800" spans="1:4">
      <c r="A1800" s="462">
        <v>2313</v>
      </c>
      <c r="B1800" s="276" t="s">
        <v>1837</v>
      </c>
      <c r="C1800" s="462" t="s">
        <v>30</v>
      </c>
      <c r="D1800" s="463">
        <v>0</v>
      </c>
    </row>
    <row r="1801" spans="1:4">
      <c r="A1801" s="462">
        <v>2314</v>
      </c>
      <c r="B1801" s="276" t="s">
        <v>1838</v>
      </c>
      <c r="C1801" s="462" t="s">
        <v>30</v>
      </c>
      <c r="D1801" s="463">
        <v>0</v>
      </c>
    </row>
    <row r="1802" spans="1:4">
      <c r="A1802" s="462">
        <v>2315</v>
      </c>
      <c r="B1802" s="276" t="s">
        <v>1839</v>
      </c>
      <c r="C1802" s="462" t="s">
        <v>30</v>
      </c>
      <c r="D1802" s="463">
        <v>0</v>
      </c>
    </row>
    <row r="1803" spans="1:4">
      <c r="A1803" s="462">
        <v>2316</v>
      </c>
      <c r="B1803" s="276" t="s">
        <v>1840</v>
      </c>
      <c r="C1803" s="462" t="s">
        <v>30</v>
      </c>
      <c r="D1803" s="463">
        <v>0</v>
      </c>
    </row>
    <row r="1804" spans="1:4">
      <c r="A1804" s="462">
        <v>2317</v>
      </c>
      <c r="B1804" s="276" t="s">
        <v>1841</v>
      </c>
      <c r="C1804" s="462" t="s">
        <v>30</v>
      </c>
      <c r="D1804" s="463">
        <v>0</v>
      </c>
    </row>
    <row r="1805" spans="1:4">
      <c r="A1805" s="462">
        <v>2318</v>
      </c>
      <c r="B1805" s="276" t="s">
        <v>1842</v>
      </c>
      <c r="C1805" s="462" t="s">
        <v>30</v>
      </c>
      <c r="D1805" s="463">
        <v>0</v>
      </c>
    </row>
    <row r="1806" spans="1:4">
      <c r="A1806" s="462">
        <v>2319</v>
      </c>
      <c r="B1806" s="276" t="s">
        <v>1843</v>
      </c>
      <c r="C1806" s="462" t="s">
        <v>30</v>
      </c>
      <c r="D1806" s="463">
        <v>0</v>
      </c>
    </row>
    <row r="1807" spans="1:4">
      <c r="A1807" s="462">
        <v>2320</v>
      </c>
      <c r="B1807" s="276" t="s">
        <v>1844</v>
      </c>
      <c r="C1807" s="462" t="s">
        <v>27</v>
      </c>
      <c r="D1807" s="463">
        <v>0</v>
      </c>
    </row>
    <row r="1808" spans="1:4">
      <c r="A1808" s="462">
        <v>2321</v>
      </c>
      <c r="B1808" s="276" t="s">
        <v>1845</v>
      </c>
      <c r="C1808" s="462" t="s">
        <v>27</v>
      </c>
      <c r="D1808" s="463">
        <v>0</v>
      </c>
    </row>
    <row r="1809" spans="1:4">
      <c r="A1809" s="462">
        <v>2322</v>
      </c>
      <c r="B1809" s="276" t="s">
        <v>1846</v>
      </c>
      <c r="C1809" s="462" t="s">
        <v>27</v>
      </c>
      <c r="D1809" s="463">
        <v>0</v>
      </c>
    </row>
    <row r="1810" spans="1:4">
      <c r="A1810" s="462">
        <v>2323</v>
      </c>
      <c r="B1810" s="276" t="s">
        <v>1847</v>
      </c>
      <c r="C1810" s="462" t="s">
        <v>27</v>
      </c>
      <c r="D1810" s="463">
        <v>0</v>
      </c>
    </row>
    <row r="1811" spans="1:4">
      <c r="A1811" s="462">
        <v>2331</v>
      </c>
      <c r="B1811" s="276" t="s">
        <v>1848</v>
      </c>
      <c r="C1811" s="462" t="s">
        <v>27</v>
      </c>
      <c r="D1811" s="463">
        <v>0</v>
      </c>
    </row>
    <row r="1812" spans="1:4">
      <c r="A1812" s="462">
        <v>2335</v>
      </c>
      <c r="B1812" s="276" t="s">
        <v>1849</v>
      </c>
      <c r="C1812" s="462" t="s">
        <v>44</v>
      </c>
      <c r="D1812" s="463">
        <v>0</v>
      </c>
    </row>
    <row r="1813" spans="1:4">
      <c r="A1813" s="462">
        <v>2336</v>
      </c>
      <c r="B1813" s="276" t="s">
        <v>1850</v>
      </c>
      <c r="C1813" s="462" t="s">
        <v>27</v>
      </c>
      <c r="D1813" s="463">
        <v>0</v>
      </c>
    </row>
    <row r="1814" spans="1:4">
      <c r="A1814" s="462">
        <v>2337</v>
      </c>
      <c r="B1814" s="276" t="s">
        <v>1851</v>
      </c>
      <c r="C1814" s="462" t="s">
        <v>27</v>
      </c>
      <c r="D1814" s="463">
        <v>0</v>
      </c>
    </row>
    <row r="1815" spans="1:4">
      <c r="A1815" s="462">
        <v>2338</v>
      </c>
      <c r="B1815" s="276" t="s">
        <v>1852</v>
      </c>
      <c r="C1815" s="462" t="s">
        <v>27</v>
      </c>
      <c r="D1815" s="463">
        <v>0</v>
      </c>
    </row>
    <row r="1816" spans="1:4">
      <c r="A1816" s="462">
        <v>2339</v>
      </c>
      <c r="B1816" s="276" t="s">
        <v>1853</v>
      </c>
      <c r="C1816" s="462" t="s">
        <v>27</v>
      </c>
      <c r="D1816" s="463">
        <v>0</v>
      </c>
    </row>
    <row r="1817" spans="1:4">
      <c r="A1817" s="462">
        <v>2340</v>
      </c>
      <c r="B1817" s="276" t="s">
        <v>1854</v>
      </c>
      <c r="C1817" s="462" t="s">
        <v>27</v>
      </c>
      <c r="D1817" s="463">
        <v>0</v>
      </c>
    </row>
    <row r="1818" spans="1:4">
      <c r="A1818" s="462">
        <v>2341</v>
      </c>
      <c r="B1818" s="276" t="s">
        <v>1855</v>
      </c>
      <c r="C1818" s="462" t="s">
        <v>27</v>
      </c>
      <c r="D1818" s="463">
        <v>0</v>
      </c>
    </row>
    <row r="1819" spans="1:4">
      <c r="A1819" s="462">
        <v>2342</v>
      </c>
      <c r="B1819" s="276" t="s">
        <v>1856</v>
      </c>
      <c r="C1819" s="462" t="s">
        <v>27</v>
      </c>
      <c r="D1819" s="463">
        <v>0</v>
      </c>
    </row>
    <row r="1820" spans="1:4">
      <c r="A1820" s="462">
        <v>2343</v>
      </c>
      <c r="B1820" s="276" t="s">
        <v>1857</v>
      </c>
      <c r="C1820" s="462" t="s">
        <v>27</v>
      </c>
      <c r="D1820" s="463">
        <v>0</v>
      </c>
    </row>
    <row r="1821" spans="1:4">
      <c r="A1821" s="462">
        <v>2344</v>
      </c>
      <c r="B1821" s="276" t="s">
        <v>1858</v>
      </c>
      <c r="C1821" s="462" t="s">
        <v>27</v>
      </c>
      <c r="D1821" s="463">
        <v>0</v>
      </c>
    </row>
    <row r="1822" spans="1:4">
      <c r="A1822" s="462">
        <v>2345</v>
      </c>
      <c r="B1822" s="276" t="s">
        <v>1859</v>
      </c>
      <c r="C1822" s="462" t="s">
        <v>27</v>
      </c>
      <c r="D1822" s="463">
        <v>3102.47</v>
      </c>
    </row>
    <row r="1823" spans="1:4">
      <c r="A1823" s="462">
        <v>2346</v>
      </c>
      <c r="B1823" s="276" t="s">
        <v>1860</v>
      </c>
      <c r="C1823" s="462" t="s">
        <v>44</v>
      </c>
      <c r="D1823" s="463">
        <v>16988</v>
      </c>
    </row>
    <row r="1824" spans="1:4">
      <c r="A1824" s="462">
        <v>2347</v>
      </c>
      <c r="B1824" s="276" t="s">
        <v>1861</v>
      </c>
      <c r="C1824" s="462" t="s">
        <v>27</v>
      </c>
      <c r="D1824" s="463">
        <v>4359.01</v>
      </c>
    </row>
    <row r="1825" spans="1:4">
      <c r="A1825" s="462">
        <v>2348</v>
      </c>
      <c r="B1825" s="276" t="s">
        <v>1862</v>
      </c>
      <c r="C1825" s="462" t="s">
        <v>27</v>
      </c>
      <c r="D1825" s="463">
        <v>0</v>
      </c>
    </row>
    <row r="1826" spans="1:4">
      <c r="A1826" s="462">
        <v>2349</v>
      </c>
      <c r="B1826" s="276" t="s">
        <v>1863</v>
      </c>
      <c r="C1826" s="462" t="s">
        <v>27</v>
      </c>
      <c r="D1826" s="463">
        <v>0</v>
      </c>
    </row>
    <row r="1827" spans="1:4">
      <c r="A1827" s="462">
        <v>2350</v>
      </c>
      <c r="B1827" s="276" t="s">
        <v>1864</v>
      </c>
      <c r="C1827" s="462" t="s">
        <v>27</v>
      </c>
      <c r="D1827" s="463">
        <v>0</v>
      </c>
    </row>
    <row r="1828" spans="1:4">
      <c r="A1828" s="462">
        <v>2351</v>
      </c>
      <c r="B1828" s="276" t="s">
        <v>1865</v>
      </c>
      <c r="C1828" s="462" t="s">
        <v>27</v>
      </c>
      <c r="D1828" s="463">
        <v>0</v>
      </c>
    </row>
    <row r="1829" spans="1:4">
      <c r="A1829" s="462">
        <v>2352</v>
      </c>
      <c r="B1829" s="276" t="s">
        <v>1866</v>
      </c>
      <c r="C1829" s="462" t="s">
        <v>27</v>
      </c>
      <c r="D1829" s="463">
        <v>0</v>
      </c>
    </row>
    <row r="1830" spans="1:4">
      <c r="A1830" s="462">
        <v>2354</v>
      </c>
      <c r="B1830" s="276" t="s">
        <v>1867</v>
      </c>
      <c r="C1830" s="462" t="s">
        <v>27</v>
      </c>
      <c r="D1830" s="463">
        <v>0</v>
      </c>
    </row>
    <row r="1831" spans="1:4">
      <c r="A1831" s="462">
        <v>2355</v>
      </c>
      <c r="B1831" s="276" t="s">
        <v>1868</v>
      </c>
      <c r="C1831" s="462" t="s">
        <v>27</v>
      </c>
      <c r="D1831" s="463">
        <v>0</v>
      </c>
    </row>
    <row r="1832" spans="1:4">
      <c r="A1832" s="462">
        <v>2357</v>
      </c>
      <c r="B1832" s="276" t="s">
        <v>1869</v>
      </c>
      <c r="C1832" s="462" t="s">
        <v>27</v>
      </c>
      <c r="D1832" s="463">
        <v>0</v>
      </c>
    </row>
    <row r="1833" spans="1:4">
      <c r="A1833" s="462">
        <v>2358</v>
      </c>
      <c r="B1833" s="276" t="s">
        <v>1870</v>
      </c>
      <c r="C1833" s="462" t="s">
        <v>27</v>
      </c>
      <c r="D1833" s="463">
        <v>0</v>
      </c>
    </row>
    <row r="1834" spans="1:4">
      <c r="A1834" s="462">
        <v>2359</v>
      </c>
      <c r="B1834" s="276" t="s">
        <v>1871</v>
      </c>
      <c r="C1834" s="462" t="s">
        <v>27</v>
      </c>
      <c r="D1834" s="463">
        <v>0</v>
      </c>
    </row>
    <row r="1835" spans="1:4">
      <c r="A1835" s="462">
        <v>2361</v>
      </c>
      <c r="B1835" s="276" t="s">
        <v>1872</v>
      </c>
      <c r="C1835" s="462" t="s">
        <v>30</v>
      </c>
      <c r="D1835" s="463">
        <v>0</v>
      </c>
    </row>
    <row r="1836" spans="1:4">
      <c r="A1836" s="462">
        <v>2362</v>
      </c>
      <c r="B1836" s="276" t="s">
        <v>1873</v>
      </c>
      <c r="C1836" s="462" t="s">
        <v>27</v>
      </c>
      <c r="D1836" s="463">
        <v>0</v>
      </c>
    </row>
    <row r="1837" spans="1:4">
      <c r="A1837" s="462">
        <v>2363</v>
      </c>
      <c r="B1837" s="276" t="s">
        <v>1874</v>
      </c>
      <c r="C1837" s="462" t="s">
        <v>27</v>
      </c>
      <c r="D1837" s="463">
        <v>0</v>
      </c>
    </row>
    <row r="1838" spans="1:4">
      <c r="A1838" s="462">
        <v>2364</v>
      </c>
      <c r="B1838" s="276" t="s">
        <v>1875</v>
      </c>
      <c r="C1838" s="462" t="s">
        <v>27</v>
      </c>
      <c r="D1838" s="463">
        <v>0</v>
      </c>
    </row>
    <row r="1839" spans="1:4">
      <c r="A1839" s="462">
        <v>2365</v>
      </c>
      <c r="B1839" s="276" t="s">
        <v>1876</v>
      </c>
      <c r="C1839" s="462" t="s">
        <v>27</v>
      </c>
      <c r="D1839" s="463">
        <v>0</v>
      </c>
    </row>
    <row r="1840" spans="1:4">
      <c r="A1840" s="462">
        <v>2366</v>
      </c>
      <c r="B1840" s="276" t="s">
        <v>1877</v>
      </c>
      <c r="C1840" s="462" t="s">
        <v>27</v>
      </c>
      <c r="D1840" s="463">
        <v>5809</v>
      </c>
    </row>
    <row r="1841" spans="1:4">
      <c r="A1841" s="462">
        <v>2372</v>
      </c>
      <c r="B1841" s="276" t="s">
        <v>1878</v>
      </c>
      <c r="C1841" s="462" t="s">
        <v>27</v>
      </c>
      <c r="D1841" s="463">
        <v>0</v>
      </c>
    </row>
    <row r="1842" spans="1:4">
      <c r="A1842" s="462">
        <v>2373</v>
      </c>
      <c r="B1842" s="276" t="s">
        <v>1879</v>
      </c>
      <c r="C1842" s="462" t="s">
        <v>27</v>
      </c>
      <c r="D1842" s="463">
        <v>0</v>
      </c>
    </row>
    <row r="1843" spans="1:4">
      <c r="A1843" s="462">
        <v>2374</v>
      </c>
      <c r="B1843" s="276" t="s">
        <v>1880</v>
      </c>
      <c r="C1843" s="462" t="s">
        <v>27</v>
      </c>
      <c r="D1843" s="463">
        <v>0</v>
      </c>
    </row>
    <row r="1844" spans="1:4">
      <c r="A1844" s="462">
        <v>2375</v>
      </c>
      <c r="B1844" s="276" t="s">
        <v>1881</v>
      </c>
      <c r="C1844" s="462" t="s">
        <v>27</v>
      </c>
      <c r="D1844" s="463">
        <v>0</v>
      </c>
    </row>
    <row r="1845" spans="1:4">
      <c r="A1845" s="462">
        <v>2376</v>
      </c>
      <c r="B1845" s="276" t="s">
        <v>1882</v>
      </c>
      <c r="C1845" s="462" t="s">
        <v>27</v>
      </c>
      <c r="D1845" s="463">
        <v>0</v>
      </c>
    </row>
    <row r="1846" spans="1:4">
      <c r="A1846" s="462">
        <v>2377</v>
      </c>
      <c r="B1846" s="276" t="s">
        <v>1883</v>
      </c>
      <c r="C1846" s="462" t="s">
        <v>27</v>
      </c>
      <c r="D1846" s="463">
        <v>0</v>
      </c>
    </row>
    <row r="1847" spans="1:4">
      <c r="A1847" s="462">
        <v>2378</v>
      </c>
      <c r="B1847" s="276" t="s">
        <v>1884</v>
      </c>
      <c r="C1847" s="462" t="s">
        <v>27</v>
      </c>
      <c r="D1847" s="463">
        <v>0</v>
      </c>
    </row>
    <row r="1848" spans="1:4">
      <c r="A1848" s="462">
        <v>2380</v>
      </c>
      <c r="B1848" s="276" t="s">
        <v>1885</v>
      </c>
      <c r="C1848" s="462" t="s">
        <v>27</v>
      </c>
      <c r="D1848" s="463">
        <v>0</v>
      </c>
    </row>
    <row r="1849" spans="1:4">
      <c r="A1849" s="462">
        <v>2382</v>
      </c>
      <c r="B1849" s="276" t="s">
        <v>1886</v>
      </c>
      <c r="C1849" s="462" t="s">
        <v>44</v>
      </c>
      <c r="D1849" s="463">
        <v>0</v>
      </c>
    </row>
    <row r="1850" spans="1:4">
      <c r="A1850" s="462">
        <v>2384</v>
      </c>
      <c r="B1850" s="276" t="s">
        <v>1887</v>
      </c>
      <c r="C1850" s="462" t="s">
        <v>30</v>
      </c>
      <c r="D1850" s="463">
        <v>0</v>
      </c>
    </row>
    <row r="1851" spans="1:4">
      <c r="A1851" s="462">
        <v>2386</v>
      </c>
      <c r="B1851" s="276" t="s">
        <v>1888</v>
      </c>
      <c r="C1851" s="462" t="s">
        <v>30</v>
      </c>
      <c r="D1851" s="463">
        <v>0</v>
      </c>
    </row>
    <row r="1852" spans="1:4">
      <c r="A1852" s="462">
        <v>2387</v>
      </c>
      <c r="B1852" s="276" t="s">
        <v>1889</v>
      </c>
      <c r="C1852" s="462" t="s">
        <v>27</v>
      </c>
      <c r="D1852" s="463">
        <v>0</v>
      </c>
    </row>
    <row r="1853" spans="1:4">
      <c r="A1853" s="462">
        <v>2388</v>
      </c>
      <c r="B1853" s="276" t="s">
        <v>1890</v>
      </c>
      <c r="C1853" s="462" t="s">
        <v>27</v>
      </c>
      <c r="D1853" s="463">
        <v>0</v>
      </c>
    </row>
    <row r="1854" spans="1:4">
      <c r="A1854" s="462">
        <v>2389</v>
      </c>
      <c r="B1854" s="276" t="s">
        <v>1891</v>
      </c>
      <c r="C1854" s="462" t="s">
        <v>27</v>
      </c>
      <c r="D1854" s="463">
        <v>0</v>
      </c>
    </row>
    <row r="1855" spans="1:4">
      <c r="A1855" s="462">
        <v>2390</v>
      </c>
      <c r="B1855" s="276" t="s">
        <v>1892</v>
      </c>
      <c r="C1855" s="462" t="s">
        <v>27</v>
      </c>
      <c r="D1855" s="463">
        <v>32796</v>
      </c>
    </row>
    <row r="1856" spans="1:4">
      <c r="A1856" s="462">
        <v>2391</v>
      </c>
      <c r="B1856" s="276" t="s">
        <v>1893</v>
      </c>
      <c r="C1856" s="462" t="s">
        <v>27</v>
      </c>
      <c r="D1856" s="463">
        <v>0</v>
      </c>
    </row>
    <row r="1857" spans="1:4">
      <c r="A1857" s="462">
        <v>2392</v>
      </c>
      <c r="B1857" s="276" t="s">
        <v>1894</v>
      </c>
      <c r="C1857" s="462" t="s">
        <v>27</v>
      </c>
      <c r="D1857" s="463">
        <v>6586</v>
      </c>
    </row>
    <row r="1858" spans="1:4">
      <c r="A1858" s="462">
        <v>2393</v>
      </c>
      <c r="B1858" s="276" t="s">
        <v>1895</v>
      </c>
      <c r="C1858" s="462" t="s">
        <v>27</v>
      </c>
      <c r="D1858" s="463">
        <v>88721</v>
      </c>
    </row>
    <row r="1859" spans="1:4">
      <c r="A1859" s="462">
        <v>2394</v>
      </c>
      <c r="B1859" s="276" t="s">
        <v>1896</v>
      </c>
      <c r="C1859" s="462" t="s">
        <v>27</v>
      </c>
      <c r="D1859" s="463">
        <v>36680</v>
      </c>
    </row>
    <row r="1860" spans="1:4">
      <c r="A1860" s="462">
        <v>2395</v>
      </c>
      <c r="B1860" s="276" t="s">
        <v>1897</v>
      </c>
      <c r="C1860" s="462" t="s">
        <v>27</v>
      </c>
      <c r="D1860" s="463">
        <v>0</v>
      </c>
    </row>
    <row r="1861" spans="1:4">
      <c r="A1861" s="462">
        <v>2399</v>
      </c>
      <c r="B1861" s="276" t="s">
        <v>1898</v>
      </c>
      <c r="C1861" s="462" t="s">
        <v>27</v>
      </c>
      <c r="D1861" s="463">
        <v>0</v>
      </c>
    </row>
    <row r="1862" spans="1:4">
      <c r="A1862" s="462">
        <v>2401</v>
      </c>
      <c r="B1862" s="276" t="s">
        <v>1899</v>
      </c>
      <c r="C1862" s="462" t="s">
        <v>27</v>
      </c>
      <c r="D1862" s="463">
        <v>0</v>
      </c>
    </row>
    <row r="1863" spans="1:4">
      <c r="A1863" s="462">
        <v>2402</v>
      </c>
      <c r="B1863" s="276" t="s">
        <v>1900</v>
      </c>
      <c r="C1863" s="462" t="s">
        <v>27</v>
      </c>
      <c r="D1863" s="463">
        <v>0</v>
      </c>
    </row>
    <row r="1864" spans="1:4">
      <c r="A1864" s="462">
        <v>2403</v>
      </c>
      <c r="B1864" s="276" t="s">
        <v>1901</v>
      </c>
      <c r="C1864" s="462" t="s">
        <v>27</v>
      </c>
      <c r="D1864" s="463">
        <v>0</v>
      </c>
    </row>
    <row r="1865" spans="1:4">
      <c r="A1865" s="462">
        <v>2404</v>
      </c>
      <c r="B1865" s="276" t="s">
        <v>1902</v>
      </c>
      <c r="C1865" s="462" t="s">
        <v>27</v>
      </c>
      <c r="D1865" s="463">
        <v>0</v>
      </c>
    </row>
    <row r="1866" spans="1:4">
      <c r="A1866" s="462">
        <v>2406</v>
      </c>
      <c r="B1866" s="276" t="s">
        <v>356</v>
      </c>
      <c r="C1866" s="462" t="s">
        <v>211</v>
      </c>
      <c r="D1866" s="463">
        <v>0</v>
      </c>
    </row>
    <row r="1867" spans="1:4">
      <c r="A1867" s="462">
        <v>2407</v>
      </c>
      <c r="B1867" s="276" t="s">
        <v>1903</v>
      </c>
      <c r="C1867" s="462" t="s">
        <v>27</v>
      </c>
      <c r="D1867" s="463">
        <v>0</v>
      </c>
    </row>
    <row r="1868" spans="1:4">
      <c r="A1868" s="462">
        <v>2408</v>
      </c>
      <c r="B1868" s="276" t="s">
        <v>1904</v>
      </c>
      <c r="C1868" s="462" t="s">
        <v>27</v>
      </c>
      <c r="D1868" s="463">
        <v>0</v>
      </c>
    </row>
    <row r="1869" spans="1:4">
      <c r="A1869" s="462">
        <v>2409</v>
      </c>
      <c r="B1869" s="276" t="s">
        <v>1905</v>
      </c>
      <c r="C1869" s="462" t="s">
        <v>27</v>
      </c>
      <c r="D1869" s="463">
        <v>0</v>
      </c>
    </row>
    <row r="1870" spans="1:4">
      <c r="A1870" s="462">
        <v>2410</v>
      </c>
      <c r="B1870" s="276" t="s">
        <v>1906</v>
      </c>
      <c r="C1870" s="462" t="s">
        <v>44</v>
      </c>
      <c r="D1870" s="463">
        <v>0</v>
      </c>
    </row>
    <row r="1871" spans="1:4">
      <c r="A1871" s="462">
        <v>2411</v>
      </c>
      <c r="B1871" s="276" t="s">
        <v>1907</v>
      </c>
      <c r="C1871" s="462" t="s">
        <v>30</v>
      </c>
      <c r="D1871" s="463">
        <v>0</v>
      </c>
    </row>
    <row r="1872" spans="1:4">
      <c r="A1872" s="462">
        <v>2412</v>
      </c>
      <c r="B1872" s="276" t="s">
        <v>1908</v>
      </c>
      <c r="C1872" s="462" t="s">
        <v>27</v>
      </c>
      <c r="D1872" s="463">
        <v>0</v>
      </c>
    </row>
    <row r="1873" spans="1:4">
      <c r="A1873" s="462">
        <v>2413</v>
      </c>
      <c r="B1873" s="276" t="s">
        <v>1909</v>
      </c>
      <c r="C1873" s="462" t="s">
        <v>27</v>
      </c>
      <c r="D1873" s="463">
        <v>0</v>
      </c>
    </row>
    <row r="1874" spans="1:4">
      <c r="A1874" s="462">
        <v>2414</v>
      </c>
      <c r="B1874" s="276" t="s">
        <v>1910</v>
      </c>
      <c r="C1874" s="462" t="s">
        <v>27</v>
      </c>
      <c r="D1874" s="463">
        <v>0</v>
      </c>
    </row>
    <row r="1875" spans="1:4">
      <c r="A1875" s="462">
        <v>2416</v>
      </c>
      <c r="B1875" s="276" t="s">
        <v>1911</v>
      </c>
      <c r="C1875" s="462" t="s">
        <v>27</v>
      </c>
      <c r="D1875" s="463">
        <v>0</v>
      </c>
    </row>
    <row r="1876" spans="1:4">
      <c r="A1876" s="462">
        <v>2417</v>
      </c>
      <c r="B1876" s="276" t="s">
        <v>1912</v>
      </c>
      <c r="C1876" s="462" t="s">
        <v>27</v>
      </c>
      <c r="D1876" s="463">
        <v>0</v>
      </c>
    </row>
    <row r="1877" spans="1:4">
      <c r="A1877" s="462">
        <v>2418</v>
      </c>
      <c r="B1877" s="276" t="s">
        <v>1913</v>
      </c>
      <c r="C1877" s="462" t="s">
        <v>27</v>
      </c>
      <c r="D1877" s="463">
        <v>0</v>
      </c>
    </row>
    <row r="1878" spans="1:4">
      <c r="A1878" s="462">
        <v>2419</v>
      </c>
      <c r="B1878" s="276" t="s">
        <v>1914</v>
      </c>
      <c r="C1878" s="462" t="s">
        <v>27</v>
      </c>
      <c r="D1878" s="463">
        <v>0</v>
      </c>
    </row>
    <row r="1879" spans="1:4">
      <c r="A1879" s="462">
        <v>2420</v>
      </c>
      <c r="B1879" s="276" t="s">
        <v>1915</v>
      </c>
      <c r="C1879" s="462" t="s">
        <v>27</v>
      </c>
      <c r="D1879" s="463">
        <v>0</v>
      </c>
    </row>
    <row r="1880" spans="1:4">
      <c r="A1880" s="462">
        <v>2421</v>
      </c>
      <c r="B1880" s="276" t="s">
        <v>1916</v>
      </c>
      <c r="C1880" s="462" t="s">
        <v>44</v>
      </c>
      <c r="D1880" s="463">
        <v>0</v>
      </c>
    </row>
    <row r="1881" spans="1:4">
      <c r="A1881" s="462">
        <v>2422</v>
      </c>
      <c r="B1881" s="276" t="s">
        <v>1917</v>
      </c>
      <c r="C1881" s="462" t="s">
        <v>27</v>
      </c>
      <c r="D1881" s="463">
        <v>0</v>
      </c>
    </row>
    <row r="1882" spans="1:4">
      <c r="A1882" s="462">
        <v>2424</v>
      </c>
      <c r="B1882" s="276" t="s">
        <v>1918</v>
      </c>
      <c r="C1882" s="462" t="s">
        <v>44</v>
      </c>
      <c r="D1882" s="463">
        <v>0</v>
      </c>
    </row>
    <row r="1883" spans="1:4">
      <c r="A1883" s="462">
        <v>2425</v>
      </c>
      <c r="B1883" s="276" t="s">
        <v>1919</v>
      </c>
      <c r="C1883" s="462" t="s">
        <v>44</v>
      </c>
      <c r="D1883" s="463">
        <v>0</v>
      </c>
    </row>
    <row r="1884" spans="1:4">
      <c r="A1884" s="462">
        <v>2426</v>
      </c>
      <c r="B1884" s="276" t="s">
        <v>1920</v>
      </c>
      <c r="C1884" s="462" t="s">
        <v>27</v>
      </c>
      <c r="D1884" s="463">
        <v>0</v>
      </c>
    </row>
    <row r="1885" spans="1:4">
      <c r="A1885" s="462">
        <v>2430</v>
      </c>
      <c r="B1885" s="276" t="s">
        <v>1921</v>
      </c>
      <c r="C1885" s="462" t="s">
        <v>44</v>
      </c>
      <c r="D1885" s="463">
        <v>0</v>
      </c>
    </row>
    <row r="1886" spans="1:4">
      <c r="A1886" s="462">
        <v>2431</v>
      </c>
      <c r="B1886" s="276" t="s">
        <v>1922</v>
      </c>
      <c r="C1886" s="462" t="s">
        <v>27</v>
      </c>
      <c r="D1886" s="463">
        <v>0</v>
      </c>
    </row>
    <row r="1887" spans="1:4">
      <c r="A1887" s="462">
        <v>2432</v>
      </c>
      <c r="B1887" s="276" t="s">
        <v>1923</v>
      </c>
      <c r="C1887" s="462" t="s">
        <v>27</v>
      </c>
      <c r="D1887" s="463">
        <v>0</v>
      </c>
    </row>
    <row r="1888" spans="1:4">
      <c r="A1888" s="462">
        <v>2436</v>
      </c>
      <c r="B1888" s="276" t="s">
        <v>1924</v>
      </c>
      <c r="C1888" s="462" t="s">
        <v>27</v>
      </c>
      <c r="D1888" s="463">
        <v>0</v>
      </c>
    </row>
    <row r="1889" spans="1:4">
      <c r="A1889" s="462">
        <v>2437</v>
      </c>
      <c r="B1889" s="276" t="s">
        <v>1925</v>
      </c>
      <c r="C1889" s="462" t="s">
        <v>27</v>
      </c>
      <c r="D1889" s="463">
        <v>0</v>
      </c>
    </row>
    <row r="1890" spans="1:4">
      <c r="A1890" s="462">
        <v>2438</v>
      </c>
      <c r="B1890" s="276" t="s">
        <v>1926</v>
      </c>
      <c r="C1890" s="462" t="s">
        <v>27</v>
      </c>
      <c r="D1890" s="463">
        <v>0</v>
      </c>
    </row>
    <row r="1891" spans="1:4">
      <c r="A1891" s="462">
        <v>2439</v>
      </c>
      <c r="B1891" s="276" t="s">
        <v>1927</v>
      </c>
      <c r="C1891" s="462" t="s">
        <v>27</v>
      </c>
      <c r="D1891" s="463">
        <v>4538</v>
      </c>
    </row>
    <row r="1892" spans="1:4">
      <c r="A1892" s="462">
        <v>2440</v>
      </c>
      <c r="B1892" s="276" t="s">
        <v>1928</v>
      </c>
      <c r="C1892" s="462" t="s">
        <v>27</v>
      </c>
      <c r="D1892" s="463">
        <v>0</v>
      </c>
    </row>
    <row r="1893" spans="1:4">
      <c r="A1893" s="462">
        <v>2441</v>
      </c>
      <c r="B1893" s="276" t="s">
        <v>1929</v>
      </c>
      <c r="C1893" s="462" t="s">
        <v>27</v>
      </c>
      <c r="D1893" s="463">
        <v>7867.62</v>
      </c>
    </row>
    <row r="1894" spans="1:4">
      <c r="A1894" s="462">
        <v>2442</v>
      </c>
      <c r="B1894" s="276" t="s">
        <v>1930</v>
      </c>
      <c r="C1894" s="462" t="s">
        <v>27</v>
      </c>
      <c r="D1894" s="463">
        <v>0</v>
      </c>
    </row>
    <row r="1895" spans="1:4">
      <c r="A1895" s="462">
        <v>2443</v>
      </c>
      <c r="B1895" s="276" t="s">
        <v>1931</v>
      </c>
      <c r="C1895" s="462" t="s">
        <v>27</v>
      </c>
      <c r="D1895" s="463">
        <v>0</v>
      </c>
    </row>
    <row r="1896" spans="1:4">
      <c r="A1896" s="462">
        <v>2445</v>
      </c>
      <c r="B1896" s="276" t="s">
        <v>1932</v>
      </c>
      <c r="C1896" s="462" t="s">
        <v>211</v>
      </c>
      <c r="D1896" s="463">
        <v>1350955</v>
      </c>
    </row>
    <row r="1897" spans="1:4">
      <c r="A1897" s="462">
        <v>2446</v>
      </c>
      <c r="B1897" s="276" t="s">
        <v>1933</v>
      </c>
      <c r="C1897" s="462" t="s">
        <v>1934</v>
      </c>
      <c r="D1897" s="463">
        <v>198202</v>
      </c>
    </row>
    <row r="1898" spans="1:4">
      <c r="A1898" s="462">
        <v>2447</v>
      </c>
      <c r="B1898" s="276" t="s">
        <v>1935</v>
      </c>
      <c r="C1898" s="462" t="s">
        <v>1934</v>
      </c>
      <c r="D1898" s="463">
        <v>277822.7</v>
      </c>
    </row>
    <row r="1899" spans="1:4">
      <c r="A1899" s="462">
        <v>2449</v>
      </c>
      <c r="B1899" s="276" t="s">
        <v>1936</v>
      </c>
      <c r="C1899" s="462" t="s">
        <v>32</v>
      </c>
      <c r="D1899" s="463">
        <v>0</v>
      </c>
    </row>
    <row r="1900" spans="1:4">
      <c r="A1900" s="462">
        <v>2450</v>
      </c>
      <c r="B1900" s="276" t="s">
        <v>1937</v>
      </c>
      <c r="C1900" s="462" t="s">
        <v>32</v>
      </c>
      <c r="D1900" s="463">
        <v>0</v>
      </c>
    </row>
    <row r="1901" spans="1:4">
      <c r="A1901" s="462">
        <v>2453</v>
      </c>
      <c r="B1901" s="276" t="s">
        <v>1938</v>
      </c>
      <c r="C1901" s="462" t="s">
        <v>27</v>
      </c>
      <c r="D1901" s="463">
        <v>0</v>
      </c>
    </row>
    <row r="1902" spans="1:4">
      <c r="A1902" s="462">
        <v>2454</v>
      </c>
      <c r="B1902" s="276" t="s">
        <v>1939</v>
      </c>
      <c r="C1902" s="462" t="s">
        <v>27</v>
      </c>
      <c r="D1902" s="463">
        <v>0</v>
      </c>
    </row>
    <row r="1903" spans="1:4">
      <c r="A1903" s="462">
        <v>2455</v>
      </c>
      <c r="B1903" s="276" t="s">
        <v>1940</v>
      </c>
      <c r="C1903" s="462" t="s">
        <v>27</v>
      </c>
      <c r="D1903" s="463">
        <v>0</v>
      </c>
    </row>
    <row r="1904" spans="1:4">
      <c r="A1904" s="462">
        <v>2456</v>
      </c>
      <c r="B1904" s="276" t="s">
        <v>1941</v>
      </c>
      <c r="C1904" s="462" t="s">
        <v>27</v>
      </c>
      <c r="D1904" s="463">
        <v>0</v>
      </c>
    </row>
    <row r="1905" spans="1:4">
      <c r="A1905" s="462">
        <v>2459</v>
      </c>
      <c r="B1905" s="276" t="s">
        <v>1942</v>
      </c>
      <c r="C1905" s="462" t="s">
        <v>44</v>
      </c>
      <c r="D1905" s="463">
        <v>0</v>
      </c>
    </row>
    <row r="1906" spans="1:4">
      <c r="A1906" s="462">
        <v>2461</v>
      </c>
      <c r="B1906" s="276" t="s">
        <v>1943</v>
      </c>
      <c r="C1906" s="462" t="s">
        <v>27</v>
      </c>
      <c r="D1906" s="463">
        <v>0</v>
      </c>
    </row>
    <row r="1907" spans="1:4">
      <c r="A1907" s="462">
        <v>2462</v>
      </c>
      <c r="B1907" s="276" t="s">
        <v>1944</v>
      </c>
      <c r="C1907" s="462" t="s">
        <v>253</v>
      </c>
      <c r="D1907" s="463">
        <v>0</v>
      </c>
    </row>
    <row r="1908" spans="1:4">
      <c r="A1908" s="462">
        <v>2463</v>
      </c>
      <c r="B1908" s="276" t="s">
        <v>1945</v>
      </c>
      <c r="C1908" s="462" t="s">
        <v>253</v>
      </c>
      <c r="D1908" s="463">
        <v>0</v>
      </c>
    </row>
    <row r="1909" spans="1:4">
      <c r="A1909" s="462">
        <v>2464</v>
      </c>
      <c r="B1909" s="276" t="s">
        <v>1946</v>
      </c>
      <c r="C1909" s="462" t="s">
        <v>253</v>
      </c>
      <c r="D1909" s="463">
        <v>0</v>
      </c>
    </row>
    <row r="1910" spans="1:4">
      <c r="A1910" s="462">
        <v>2465</v>
      </c>
      <c r="B1910" s="276" t="s">
        <v>1947</v>
      </c>
      <c r="C1910" s="462" t="s">
        <v>27</v>
      </c>
      <c r="D1910" s="463">
        <v>0</v>
      </c>
    </row>
    <row r="1911" spans="1:4">
      <c r="A1911" s="462">
        <v>2466</v>
      </c>
      <c r="B1911" s="276" t="s">
        <v>1948</v>
      </c>
      <c r="C1911" s="462" t="s">
        <v>27</v>
      </c>
      <c r="D1911" s="463">
        <v>0</v>
      </c>
    </row>
    <row r="1912" spans="1:4">
      <c r="A1912" s="462">
        <v>2468</v>
      </c>
      <c r="B1912" s="276" t="s">
        <v>1949</v>
      </c>
      <c r="C1912" s="462" t="s">
        <v>89</v>
      </c>
      <c r="D1912" s="463">
        <v>0</v>
      </c>
    </row>
    <row r="1913" spans="1:4">
      <c r="A1913" s="462">
        <v>2469</v>
      </c>
      <c r="B1913" s="276" t="s">
        <v>1950</v>
      </c>
      <c r="C1913" s="462" t="s">
        <v>27</v>
      </c>
      <c r="D1913" s="463">
        <v>0</v>
      </c>
    </row>
    <row r="1914" spans="1:4">
      <c r="A1914" s="462">
        <v>2470</v>
      </c>
      <c r="B1914" s="276" t="s">
        <v>1951</v>
      </c>
      <c r="C1914" s="462" t="s">
        <v>27</v>
      </c>
      <c r="D1914" s="463">
        <v>0</v>
      </c>
    </row>
    <row r="1915" spans="1:4">
      <c r="A1915" s="462">
        <v>2471</v>
      </c>
      <c r="B1915" s="276" t="s">
        <v>1952</v>
      </c>
      <c r="C1915" s="462" t="s">
        <v>27</v>
      </c>
      <c r="D1915" s="463">
        <v>0</v>
      </c>
    </row>
    <row r="1916" spans="1:4">
      <c r="A1916" s="462">
        <v>2472</v>
      </c>
      <c r="B1916" s="276" t="s">
        <v>1953</v>
      </c>
      <c r="C1916" s="462" t="s">
        <v>253</v>
      </c>
      <c r="D1916" s="463">
        <v>0</v>
      </c>
    </row>
    <row r="1917" spans="1:4">
      <c r="A1917" s="462">
        <v>2473</v>
      </c>
      <c r="B1917" s="276" t="s">
        <v>1954</v>
      </c>
      <c r="C1917" s="462" t="s">
        <v>83</v>
      </c>
      <c r="D1917" s="463">
        <v>72583</v>
      </c>
    </row>
    <row r="1918" spans="1:4">
      <c r="A1918" s="462">
        <v>2474</v>
      </c>
      <c r="B1918" s="276" t="s">
        <v>1955</v>
      </c>
      <c r="C1918" s="462" t="s">
        <v>44</v>
      </c>
      <c r="D1918" s="463">
        <v>135983.64000000001</v>
      </c>
    </row>
    <row r="1919" spans="1:4">
      <c r="A1919" s="462">
        <v>2475</v>
      </c>
      <c r="B1919" s="276" t="s">
        <v>1956</v>
      </c>
      <c r="C1919" s="462" t="s">
        <v>301</v>
      </c>
      <c r="D1919" s="463">
        <v>0</v>
      </c>
    </row>
    <row r="1920" spans="1:4">
      <c r="A1920" s="462">
        <v>2476</v>
      </c>
      <c r="B1920" s="276" t="s">
        <v>1957</v>
      </c>
      <c r="C1920" s="462" t="s">
        <v>211</v>
      </c>
      <c r="D1920" s="463">
        <v>0</v>
      </c>
    </row>
    <row r="1921" spans="1:4">
      <c r="A1921" s="462">
        <v>2477</v>
      </c>
      <c r="B1921" s="276" t="s">
        <v>1958</v>
      </c>
      <c r="C1921" s="462" t="s">
        <v>44</v>
      </c>
      <c r="D1921" s="463">
        <v>0</v>
      </c>
    </row>
    <row r="1922" spans="1:4">
      <c r="A1922" s="462">
        <v>2478</v>
      </c>
      <c r="B1922" s="276" t="s">
        <v>1959</v>
      </c>
      <c r="C1922" s="462" t="s">
        <v>164</v>
      </c>
      <c r="D1922" s="463">
        <v>0</v>
      </c>
    </row>
    <row r="1923" spans="1:4">
      <c r="A1923" s="462">
        <v>2479</v>
      </c>
      <c r="B1923" s="276" t="s">
        <v>1960</v>
      </c>
      <c r="C1923" s="462" t="s">
        <v>32</v>
      </c>
      <c r="D1923" s="463">
        <v>16070</v>
      </c>
    </row>
    <row r="1924" spans="1:4">
      <c r="A1924" s="462">
        <v>2480</v>
      </c>
      <c r="B1924" s="276" t="s">
        <v>1961</v>
      </c>
      <c r="C1924" s="462" t="s">
        <v>44</v>
      </c>
      <c r="D1924" s="463">
        <v>53477</v>
      </c>
    </row>
    <row r="1925" spans="1:4">
      <c r="A1925" s="462">
        <v>2481</v>
      </c>
      <c r="B1925" s="276" t="s">
        <v>1962</v>
      </c>
      <c r="C1925" s="462" t="s">
        <v>27</v>
      </c>
      <c r="D1925" s="463">
        <v>0</v>
      </c>
    </row>
    <row r="1926" spans="1:4">
      <c r="A1926" s="462">
        <v>2484</v>
      </c>
      <c r="B1926" s="276" t="s">
        <v>1963</v>
      </c>
      <c r="C1926" s="462" t="s">
        <v>27</v>
      </c>
      <c r="D1926" s="463">
        <v>0</v>
      </c>
    </row>
    <row r="1927" spans="1:4">
      <c r="A1927" s="462">
        <v>2485</v>
      </c>
      <c r="B1927" s="276" t="s">
        <v>1964</v>
      </c>
      <c r="C1927" s="462" t="s">
        <v>27</v>
      </c>
      <c r="D1927" s="463">
        <v>0</v>
      </c>
    </row>
    <row r="1928" spans="1:4">
      <c r="A1928" s="462">
        <v>2486</v>
      </c>
      <c r="B1928" s="276" t="s">
        <v>1965</v>
      </c>
      <c r="C1928" s="462" t="s">
        <v>27</v>
      </c>
      <c r="D1928" s="463">
        <v>0</v>
      </c>
    </row>
    <row r="1929" spans="1:4">
      <c r="A1929" s="462">
        <v>2487</v>
      </c>
      <c r="B1929" s="276" t="s">
        <v>1966</v>
      </c>
      <c r="C1929" s="462" t="s">
        <v>27</v>
      </c>
      <c r="D1929" s="463">
        <v>0</v>
      </c>
    </row>
    <row r="1930" spans="1:4">
      <c r="A1930" s="462">
        <v>2488</v>
      </c>
      <c r="B1930" s="276" t="s">
        <v>1967</v>
      </c>
      <c r="C1930" s="462" t="s">
        <v>27</v>
      </c>
      <c r="D1930" s="463">
        <v>0</v>
      </c>
    </row>
    <row r="1931" spans="1:4">
      <c r="A1931" s="462">
        <v>2489</v>
      </c>
      <c r="B1931" s="276" t="s">
        <v>1968</v>
      </c>
      <c r="C1931" s="462" t="s">
        <v>27</v>
      </c>
      <c r="D1931" s="463">
        <v>0</v>
      </c>
    </row>
    <row r="1932" spans="1:4">
      <c r="A1932" s="462">
        <v>2490</v>
      </c>
      <c r="B1932" s="276" t="s">
        <v>1969</v>
      </c>
      <c r="C1932" s="462" t="s">
        <v>27</v>
      </c>
      <c r="D1932" s="463">
        <v>0</v>
      </c>
    </row>
    <row r="1933" spans="1:4">
      <c r="A1933" s="462">
        <v>2491</v>
      </c>
      <c r="B1933" s="276" t="s">
        <v>1970</v>
      </c>
      <c r="C1933" s="462" t="s">
        <v>27</v>
      </c>
      <c r="D1933" s="463">
        <v>0</v>
      </c>
    </row>
    <row r="1934" spans="1:4">
      <c r="A1934" s="462">
        <v>2492</v>
      </c>
      <c r="B1934" s="276" t="s">
        <v>1971</v>
      </c>
      <c r="C1934" s="462" t="s">
        <v>27</v>
      </c>
      <c r="D1934" s="463">
        <v>0</v>
      </c>
    </row>
    <row r="1935" spans="1:4">
      <c r="A1935" s="462">
        <v>2493</v>
      </c>
      <c r="B1935" s="276" t="s">
        <v>1972</v>
      </c>
      <c r="C1935" s="462" t="s">
        <v>27</v>
      </c>
      <c r="D1935" s="463">
        <v>0</v>
      </c>
    </row>
    <row r="1936" spans="1:4">
      <c r="A1936" s="462">
        <v>2494</v>
      </c>
      <c r="B1936" s="276" t="s">
        <v>1973</v>
      </c>
      <c r="C1936" s="462" t="s">
        <v>27</v>
      </c>
      <c r="D1936" s="463">
        <v>0</v>
      </c>
    </row>
    <row r="1937" spans="1:4">
      <c r="A1937" s="462">
        <v>2495</v>
      </c>
      <c r="B1937" s="276" t="s">
        <v>1974</v>
      </c>
      <c r="C1937" s="462" t="s">
        <v>27</v>
      </c>
      <c r="D1937" s="463">
        <v>0</v>
      </c>
    </row>
    <row r="1938" spans="1:4">
      <c r="A1938" s="462">
        <v>2497</v>
      </c>
      <c r="B1938" s="276" t="s">
        <v>1975</v>
      </c>
      <c r="C1938" s="462" t="s">
        <v>89</v>
      </c>
      <c r="D1938" s="463">
        <v>0</v>
      </c>
    </row>
    <row r="1939" spans="1:4">
      <c r="A1939" s="462">
        <v>2498</v>
      </c>
      <c r="B1939" s="276" t="s">
        <v>1976</v>
      </c>
      <c r="C1939" s="462" t="s">
        <v>27</v>
      </c>
      <c r="D1939" s="463">
        <v>0</v>
      </c>
    </row>
    <row r="1940" spans="1:4">
      <c r="A1940" s="462">
        <v>2501</v>
      </c>
      <c r="B1940" s="276" t="s">
        <v>1977</v>
      </c>
      <c r="C1940" s="462" t="s">
        <v>1978</v>
      </c>
      <c r="D1940" s="463">
        <v>0</v>
      </c>
    </row>
    <row r="1941" spans="1:4">
      <c r="A1941" s="462">
        <v>2504</v>
      </c>
      <c r="B1941" s="276" t="s">
        <v>1979</v>
      </c>
      <c r="C1941" s="462" t="s">
        <v>211</v>
      </c>
      <c r="D1941" s="463">
        <v>0</v>
      </c>
    </row>
    <row r="1942" spans="1:4">
      <c r="A1942" s="462">
        <v>2505</v>
      </c>
      <c r="B1942" s="276" t="s">
        <v>1980</v>
      </c>
      <c r="C1942" s="462" t="s">
        <v>44</v>
      </c>
      <c r="D1942" s="463">
        <v>0</v>
      </c>
    </row>
    <row r="1943" spans="1:4">
      <c r="A1943" s="462">
        <v>2506</v>
      </c>
      <c r="B1943" s="276" t="s">
        <v>1981</v>
      </c>
      <c r="C1943" s="462" t="s">
        <v>30</v>
      </c>
      <c r="D1943" s="463">
        <v>2031.48</v>
      </c>
    </row>
    <row r="1944" spans="1:4">
      <c r="A1944" s="462">
        <v>2516</v>
      </c>
      <c r="B1944" s="276" t="s">
        <v>1982</v>
      </c>
      <c r="C1944" s="462" t="s">
        <v>83</v>
      </c>
      <c r="D1944" s="463">
        <v>0</v>
      </c>
    </row>
    <row r="1945" spans="1:4">
      <c r="A1945" s="462">
        <v>2518</v>
      </c>
      <c r="B1945" s="276" t="s">
        <v>1983</v>
      </c>
      <c r="C1945" s="462" t="s">
        <v>30</v>
      </c>
      <c r="D1945" s="463">
        <v>3369</v>
      </c>
    </row>
    <row r="1946" spans="1:4">
      <c r="A1946" s="462">
        <v>2519</v>
      </c>
      <c r="B1946" s="276" t="s">
        <v>1984</v>
      </c>
      <c r="C1946" s="462" t="s">
        <v>27</v>
      </c>
      <c r="D1946" s="463">
        <v>0</v>
      </c>
    </row>
    <row r="1947" spans="1:4">
      <c r="A1947" s="462">
        <v>2520</v>
      </c>
      <c r="B1947" s="276" t="s">
        <v>1985</v>
      </c>
      <c r="C1947" s="462" t="s">
        <v>27</v>
      </c>
      <c r="D1947" s="463">
        <v>0</v>
      </c>
    </row>
    <row r="1948" spans="1:4">
      <c r="A1948" s="462">
        <v>2521</v>
      </c>
      <c r="B1948" s="276" t="s">
        <v>1986</v>
      </c>
      <c r="C1948" s="462" t="s">
        <v>27</v>
      </c>
      <c r="D1948" s="463">
        <v>0</v>
      </c>
    </row>
    <row r="1949" spans="1:4">
      <c r="A1949" s="462">
        <v>2522</v>
      </c>
      <c r="B1949" s="276" t="s">
        <v>1987</v>
      </c>
      <c r="C1949" s="462" t="s">
        <v>27</v>
      </c>
      <c r="D1949" s="463">
        <v>471969</v>
      </c>
    </row>
    <row r="1950" spans="1:4">
      <c r="A1950" s="462">
        <v>2523</v>
      </c>
      <c r="B1950" s="276" t="s">
        <v>1988</v>
      </c>
      <c r="C1950" s="462" t="s">
        <v>30</v>
      </c>
      <c r="D1950" s="463">
        <v>0</v>
      </c>
    </row>
    <row r="1951" spans="1:4">
      <c r="A1951" s="462">
        <v>2524</v>
      </c>
      <c r="B1951" s="276" t="s">
        <v>1989</v>
      </c>
      <c r="C1951" s="462" t="s">
        <v>253</v>
      </c>
      <c r="D1951" s="463">
        <v>77350</v>
      </c>
    </row>
    <row r="1952" spans="1:4">
      <c r="A1952" s="462">
        <v>2526</v>
      </c>
      <c r="B1952" s="276" t="s">
        <v>1990</v>
      </c>
      <c r="C1952" s="462" t="s">
        <v>44</v>
      </c>
      <c r="D1952" s="463">
        <v>0</v>
      </c>
    </row>
    <row r="1953" spans="1:4">
      <c r="A1953" s="462">
        <v>2528</v>
      </c>
      <c r="B1953" s="276" t="s">
        <v>1991</v>
      </c>
      <c r="C1953" s="462" t="s">
        <v>27</v>
      </c>
      <c r="D1953" s="463">
        <v>0</v>
      </c>
    </row>
    <row r="1954" spans="1:4">
      <c r="A1954" s="462">
        <v>2529</v>
      </c>
      <c r="B1954" s="276" t="s">
        <v>1992</v>
      </c>
      <c r="C1954" s="462" t="s">
        <v>30</v>
      </c>
      <c r="D1954" s="463">
        <v>24145</v>
      </c>
    </row>
    <row r="1955" spans="1:4">
      <c r="A1955" s="462">
        <v>2531</v>
      </c>
      <c r="B1955" s="276" t="s">
        <v>1993</v>
      </c>
      <c r="C1955" s="462" t="s">
        <v>27</v>
      </c>
      <c r="D1955" s="463">
        <v>0</v>
      </c>
    </row>
    <row r="1956" spans="1:4">
      <c r="A1956" s="462">
        <v>2532</v>
      </c>
      <c r="B1956" s="276" t="s">
        <v>1994</v>
      </c>
      <c r="C1956" s="462" t="s">
        <v>27</v>
      </c>
      <c r="D1956" s="463">
        <v>0</v>
      </c>
    </row>
    <row r="1957" spans="1:4">
      <c r="A1957" s="462">
        <v>2533</v>
      </c>
      <c r="B1957" s="276" t="s">
        <v>1995</v>
      </c>
      <c r="C1957" s="462" t="s">
        <v>30</v>
      </c>
      <c r="D1957" s="463">
        <v>20274</v>
      </c>
    </row>
    <row r="1958" spans="1:4">
      <c r="A1958" s="462">
        <v>2534</v>
      </c>
      <c r="B1958" s="276" t="s">
        <v>1996</v>
      </c>
      <c r="C1958" s="462" t="s">
        <v>30</v>
      </c>
      <c r="D1958" s="463">
        <v>0</v>
      </c>
    </row>
    <row r="1959" spans="1:4">
      <c r="A1959" s="462">
        <v>2535</v>
      </c>
      <c r="B1959" s="276" t="s">
        <v>1997</v>
      </c>
      <c r="C1959" s="462" t="s">
        <v>30</v>
      </c>
      <c r="D1959" s="463">
        <v>16305</v>
      </c>
    </row>
    <row r="1960" spans="1:4">
      <c r="A1960" s="462">
        <v>2536</v>
      </c>
      <c r="B1960" s="276" t="s">
        <v>1998</v>
      </c>
      <c r="C1960" s="462" t="s">
        <v>30</v>
      </c>
      <c r="D1960" s="463">
        <v>40986</v>
      </c>
    </row>
    <row r="1961" spans="1:4">
      <c r="A1961" s="462">
        <v>2538</v>
      </c>
      <c r="B1961" s="276" t="s">
        <v>1999</v>
      </c>
      <c r="C1961" s="462" t="s">
        <v>30</v>
      </c>
      <c r="D1961" s="463">
        <v>0</v>
      </c>
    </row>
    <row r="1962" spans="1:4">
      <c r="A1962" s="462">
        <v>2539</v>
      </c>
      <c r="B1962" s="276" t="s">
        <v>2000</v>
      </c>
      <c r="C1962" s="462" t="s">
        <v>30</v>
      </c>
      <c r="D1962" s="463">
        <v>0</v>
      </c>
    </row>
    <row r="1963" spans="1:4">
      <c r="A1963" s="462">
        <v>2540</v>
      </c>
      <c r="B1963" s="276" t="s">
        <v>2001</v>
      </c>
      <c r="C1963" s="462" t="s">
        <v>27</v>
      </c>
      <c r="D1963" s="463">
        <v>0</v>
      </c>
    </row>
    <row r="1964" spans="1:4">
      <c r="A1964" s="462">
        <v>2541</v>
      </c>
      <c r="B1964" s="276" t="s">
        <v>2002</v>
      </c>
      <c r="C1964" s="462" t="s">
        <v>27</v>
      </c>
      <c r="D1964" s="463">
        <v>0</v>
      </c>
    </row>
    <row r="1965" spans="1:4">
      <c r="A1965" s="462">
        <v>2543</v>
      </c>
      <c r="B1965" s="276" t="s">
        <v>2003</v>
      </c>
      <c r="C1965" s="462" t="s">
        <v>30</v>
      </c>
      <c r="D1965" s="463">
        <v>9221</v>
      </c>
    </row>
    <row r="1966" spans="1:4">
      <c r="A1966" s="462">
        <v>2544</v>
      </c>
      <c r="B1966" s="276" t="s">
        <v>2004</v>
      </c>
      <c r="C1966" s="462" t="s">
        <v>32</v>
      </c>
      <c r="D1966" s="463">
        <v>0</v>
      </c>
    </row>
    <row r="1967" spans="1:4">
      <c r="A1967" s="462">
        <v>2545</v>
      </c>
      <c r="B1967" s="276" t="s">
        <v>2005</v>
      </c>
      <c r="C1967" s="462" t="s">
        <v>32</v>
      </c>
      <c r="D1967" s="463">
        <v>0</v>
      </c>
    </row>
    <row r="1968" spans="1:4">
      <c r="A1968" s="462">
        <v>2546</v>
      </c>
      <c r="B1968" s="276" t="s">
        <v>2006</v>
      </c>
      <c r="C1968" s="462" t="s">
        <v>27</v>
      </c>
      <c r="D1968" s="463">
        <v>0</v>
      </c>
    </row>
    <row r="1969" spans="1:4">
      <c r="A1969" s="462">
        <v>2547</v>
      </c>
      <c r="B1969" s="276" t="s">
        <v>2007</v>
      </c>
      <c r="C1969" s="462" t="s">
        <v>27</v>
      </c>
      <c r="D1969" s="463">
        <v>0</v>
      </c>
    </row>
    <row r="1970" spans="1:4">
      <c r="A1970" s="462">
        <v>2548</v>
      </c>
      <c r="B1970" s="276" t="s">
        <v>2008</v>
      </c>
      <c r="C1970" s="462" t="s">
        <v>27</v>
      </c>
      <c r="D1970" s="463">
        <v>0</v>
      </c>
    </row>
    <row r="1971" spans="1:4">
      <c r="A1971" s="462">
        <v>2550</v>
      </c>
      <c r="B1971" s="276" t="s">
        <v>2009</v>
      </c>
      <c r="C1971" s="462" t="s">
        <v>44</v>
      </c>
      <c r="D1971" s="463">
        <v>0</v>
      </c>
    </row>
    <row r="1972" spans="1:4">
      <c r="A1972" s="462">
        <v>2551</v>
      </c>
      <c r="B1972" s="276" t="s">
        <v>2010</v>
      </c>
      <c r="C1972" s="462" t="s">
        <v>27</v>
      </c>
      <c r="D1972" s="463">
        <v>0</v>
      </c>
    </row>
    <row r="1973" spans="1:4">
      <c r="A1973" s="462">
        <v>2552</v>
      </c>
      <c r="B1973" s="276" t="s">
        <v>2011</v>
      </c>
      <c r="C1973" s="462" t="s">
        <v>27</v>
      </c>
      <c r="D1973" s="463">
        <v>0</v>
      </c>
    </row>
    <row r="1974" spans="1:4">
      <c r="A1974" s="462">
        <v>2553</v>
      </c>
      <c r="B1974" s="276" t="s">
        <v>2012</v>
      </c>
      <c r="C1974" s="462" t="s">
        <v>27</v>
      </c>
      <c r="D1974" s="463">
        <v>0</v>
      </c>
    </row>
    <row r="1975" spans="1:4">
      <c r="A1975" s="462">
        <v>2555</v>
      </c>
      <c r="B1975" s="276" t="s">
        <v>2013</v>
      </c>
      <c r="C1975" s="462" t="s">
        <v>27</v>
      </c>
      <c r="D1975" s="463">
        <v>0</v>
      </c>
    </row>
    <row r="1976" spans="1:4">
      <c r="A1976" s="462">
        <v>2558</v>
      </c>
      <c r="B1976" s="276" t="s">
        <v>2014</v>
      </c>
      <c r="C1976" s="462" t="s">
        <v>27</v>
      </c>
      <c r="D1976" s="463">
        <v>0</v>
      </c>
    </row>
    <row r="1977" spans="1:4">
      <c r="A1977" s="462">
        <v>2560</v>
      </c>
      <c r="B1977" s="276" t="s">
        <v>2015</v>
      </c>
      <c r="C1977" s="462" t="s">
        <v>27</v>
      </c>
      <c r="D1977" s="463">
        <v>149458.17000000001</v>
      </c>
    </row>
    <row r="1978" spans="1:4">
      <c r="A1978" s="462">
        <v>2561</v>
      </c>
      <c r="B1978" s="276" t="s">
        <v>2016</v>
      </c>
      <c r="C1978" s="462" t="s">
        <v>44</v>
      </c>
      <c r="D1978" s="463">
        <v>0</v>
      </c>
    </row>
    <row r="1979" spans="1:4">
      <c r="A1979" s="462">
        <v>2563</v>
      </c>
      <c r="B1979" s="276" t="s">
        <v>2017</v>
      </c>
      <c r="C1979" s="462" t="s">
        <v>44</v>
      </c>
      <c r="D1979" s="463">
        <v>0</v>
      </c>
    </row>
    <row r="1980" spans="1:4">
      <c r="A1980" s="462">
        <v>2564</v>
      </c>
      <c r="B1980" s="276" t="s">
        <v>2018</v>
      </c>
      <c r="C1980" s="462" t="s">
        <v>44</v>
      </c>
      <c r="D1980" s="463">
        <v>0</v>
      </c>
    </row>
    <row r="1981" spans="1:4">
      <c r="A1981" s="462">
        <v>2572</v>
      </c>
      <c r="B1981" s="276" t="s">
        <v>2019</v>
      </c>
      <c r="C1981" s="462" t="s">
        <v>27</v>
      </c>
      <c r="D1981" s="463">
        <v>0</v>
      </c>
    </row>
    <row r="1982" spans="1:4">
      <c r="A1982" s="462">
        <v>2575</v>
      </c>
      <c r="B1982" s="276" t="s">
        <v>2020</v>
      </c>
      <c r="C1982" s="462" t="s">
        <v>27</v>
      </c>
      <c r="D1982" s="463">
        <v>0</v>
      </c>
    </row>
    <row r="1983" spans="1:4">
      <c r="A1983" s="462">
        <v>2576</v>
      </c>
      <c r="B1983" s="276" t="s">
        <v>2021</v>
      </c>
      <c r="C1983" s="462" t="s">
        <v>27</v>
      </c>
      <c r="D1983" s="463">
        <v>0</v>
      </c>
    </row>
    <row r="1984" spans="1:4">
      <c r="A1984" s="462">
        <v>2577</v>
      </c>
      <c r="B1984" s="276" t="s">
        <v>2022</v>
      </c>
      <c r="C1984" s="462" t="s">
        <v>27</v>
      </c>
      <c r="D1984" s="463">
        <v>0</v>
      </c>
    </row>
    <row r="1985" spans="1:4">
      <c r="A1985" s="462">
        <v>2581</v>
      </c>
      <c r="B1985" s="276" t="s">
        <v>2023</v>
      </c>
      <c r="C1985" s="462" t="s">
        <v>27</v>
      </c>
      <c r="D1985" s="463">
        <v>0</v>
      </c>
    </row>
    <row r="1986" spans="1:4">
      <c r="A1986" s="462">
        <v>2590</v>
      </c>
      <c r="B1986" s="276" t="s">
        <v>2024</v>
      </c>
      <c r="C1986" s="462" t="s">
        <v>27</v>
      </c>
      <c r="D1986" s="463">
        <v>0</v>
      </c>
    </row>
    <row r="1987" spans="1:4">
      <c r="A1987" s="462">
        <v>2591</v>
      </c>
      <c r="B1987" s="276" t="s">
        <v>2025</v>
      </c>
      <c r="C1987" s="462" t="s">
        <v>27</v>
      </c>
      <c r="D1987" s="463">
        <v>0</v>
      </c>
    </row>
    <row r="1988" spans="1:4">
      <c r="A1988" s="462">
        <v>2593</v>
      </c>
      <c r="B1988" s="276" t="s">
        <v>2026</v>
      </c>
      <c r="C1988" s="462" t="s">
        <v>27</v>
      </c>
      <c r="D1988" s="463">
        <v>0</v>
      </c>
    </row>
    <row r="1989" spans="1:4">
      <c r="A1989" s="462">
        <v>2595</v>
      </c>
      <c r="B1989" s="276" t="s">
        <v>2027</v>
      </c>
      <c r="C1989" s="462" t="s">
        <v>27</v>
      </c>
      <c r="D1989" s="463">
        <v>0</v>
      </c>
    </row>
    <row r="1990" spans="1:4">
      <c r="A1990" s="462">
        <v>2596</v>
      </c>
      <c r="B1990" s="276" t="s">
        <v>2028</v>
      </c>
      <c r="C1990" s="462" t="s">
        <v>27</v>
      </c>
      <c r="D1990" s="463">
        <v>0</v>
      </c>
    </row>
    <row r="1991" spans="1:4">
      <c r="A1991" s="462">
        <v>2598</v>
      </c>
      <c r="B1991" s="276" t="s">
        <v>2029</v>
      </c>
      <c r="C1991" s="462" t="s">
        <v>27</v>
      </c>
      <c r="D1991" s="463">
        <v>0</v>
      </c>
    </row>
    <row r="1992" spans="1:4">
      <c r="A1992" s="462">
        <v>2602</v>
      </c>
      <c r="B1992" s="276" t="s">
        <v>2030</v>
      </c>
      <c r="C1992" s="462" t="s">
        <v>27</v>
      </c>
      <c r="D1992" s="463">
        <v>0</v>
      </c>
    </row>
    <row r="1993" spans="1:4">
      <c r="A1993" s="462">
        <v>2603</v>
      </c>
      <c r="B1993" s="276" t="s">
        <v>2031</v>
      </c>
      <c r="C1993" s="462" t="s">
        <v>27</v>
      </c>
      <c r="D1993" s="463">
        <v>0</v>
      </c>
    </row>
    <row r="1994" spans="1:4">
      <c r="A1994" s="462">
        <v>2604</v>
      </c>
      <c r="B1994" s="276" t="s">
        <v>2032</v>
      </c>
      <c r="C1994" s="462" t="s">
        <v>27</v>
      </c>
      <c r="D1994" s="463">
        <v>0</v>
      </c>
    </row>
    <row r="1995" spans="1:4">
      <c r="A1995" s="462">
        <v>2605</v>
      </c>
      <c r="B1995" s="276" t="s">
        <v>2033</v>
      </c>
      <c r="C1995" s="462" t="s">
        <v>27</v>
      </c>
      <c r="D1995" s="463">
        <v>0</v>
      </c>
    </row>
    <row r="1996" spans="1:4">
      <c r="A1996" s="462">
        <v>2606</v>
      </c>
      <c r="B1996" s="276" t="s">
        <v>2034</v>
      </c>
      <c r="C1996" s="462" t="s">
        <v>27</v>
      </c>
      <c r="D1996" s="463">
        <v>0</v>
      </c>
    </row>
    <row r="1997" spans="1:4">
      <c r="A1997" s="462">
        <v>2607</v>
      </c>
      <c r="B1997" s="276" t="s">
        <v>2035</v>
      </c>
      <c r="C1997" s="462" t="s">
        <v>27</v>
      </c>
      <c r="D1997" s="463">
        <v>0</v>
      </c>
    </row>
    <row r="1998" spans="1:4">
      <c r="A1998" s="462">
        <v>2608</v>
      </c>
      <c r="B1998" s="276" t="s">
        <v>2036</v>
      </c>
      <c r="C1998" s="462" t="s">
        <v>27</v>
      </c>
      <c r="D1998" s="463">
        <v>38445</v>
      </c>
    </row>
    <row r="1999" spans="1:4">
      <c r="A1999" s="462">
        <v>2610</v>
      </c>
      <c r="B1999" s="276" t="s">
        <v>2037</v>
      </c>
      <c r="C1999" s="462" t="s">
        <v>27</v>
      </c>
      <c r="D1999" s="463">
        <v>0</v>
      </c>
    </row>
    <row r="2000" spans="1:4">
      <c r="A2000" s="462">
        <v>2615</v>
      </c>
      <c r="B2000" s="276" t="s">
        <v>2038</v>
      </c>
      <c r="C2000" s="462" t="s">
        <v>27</v>
      </c>
      <c r="D2000" s="463">
        <v>0</v>
      </c>
    </row>
    <row r="2001" spans="1:4">
      <c r="A2001" s="462">
        <v>2618</v>
      </c>
      <c r="B2001" s="276" t="s">
        <v>2039</v>
      </c>
      <c r="C2001" s="462" t="s">
        <v>27</v>
      </c>
      <c r="D2001" s="463">
        <v>0</v>
      </c>
    </row>
    <row r="2002" spans="1:4">
      <c r="A2002" s="462">
        <v>2623</v>
      </c>
      <c r="B2002" s="276" t="s">
        <v>2040</v>
      </c>
      <c r="C2002" s="462" t="s">
        <v>27</v>
      </c>
      <c r="D2002" s="463">
        <v>0</v>
      </c>
    </row>
    <row r="2003" spans="1:4">
      <c r="A2003" s="462">
        <v>2624</v>
      </c>
      <c r="B2003" s="276" t="s">
        <v>2041</v>
      </c>
      <c r="C2003" s="462" t="s">
        <v>27</v>
      </c>
      <c r="D2003" s="463">
        <v>0</v>
      </c>
    </row>
    <row r="2004" spans="1:4">
      <c r="A2004" s="462">
        <v>2626</v>
      </c>
      <c r="B2004" s="276" t="s">
        <v>2042</v>
      </c>
      <c r="C2004" s="462" t="s">
        <v>27</v>
      </c>
      <c r="D2004" s="463">
        <v>0</v>
      </c>
    </row>
    <row r="2005" spans="1:4">
      <c r="A2005" s="462">
        <v>2627</v>
      </c>
      <c r="B2005" s="276" t="s">
        <v>2043</v>
      </c>
      <c r="C2005" s="462" t="s">
        <v>30</v>
      </c>
      <c r="D2005" s="463">
        <v>0</v>
      </c>
    </row>
    <row r="2006" spans="1:4">
      <c r="A2006" s="462">
        <v>2630</v>
      </c>
      <c r="B2006" s="276" t="s">
        <v>2044</v>
      </c>
      <c r="C2006" s="462" t="s">
        <v>27</v>
      </c>
      <c r="D2006" s="463">
        <v>0</v>
      </c>
    </row>
    <row r="2007" spans="1:4">
      <c r="A2007" s="462">
        <v>2631</v>
      </c>
      <c r="B2007" s="276" t="s">
        <v>2045</v>
      </c>
      <c r="C2007" s="462" t="s">
        <v>30</v>
      </c>
      <c r="D2007" s="463">
        <v>0</v>
      </c>
    </row>
    <row r="2008" spans="1:4">
      <c r="A2008" s="462">
        <v>2632</v>
      </c>
      <c r="B2008" s="276" t="s">
        <v>2046</v>
      </c>
      <c r="C2008" s="462" t="s">
        <v>211</v>
      </c>
      <c r="D2008" s="463">
        <v>0</v>
      </c>
    </row>
    <row r="2009" spans="1:4">
      <c r="A2009" s="462">
        <v>2633</v>
      </c>
      <c r="B2009" s="276" t="s">
        <v>2047</v>
      </c>
      <c r="C2009" s="462" t="s">
        <v>32</v>
      </c>
      <c r="D2009" s="463">
        <v>0</v>
      </c>
    </row>
    <row r="2010" spans="1:4">
      <c r="A2010" s="462">
        <v>2634</v>
      </c>
      <c r="B2010" s="276" t="s">
        <v>2048</v>
      </c>
      <c r="C2010" s="462" t="s">
        <v>89</v>
      </c>
      <c r="D2010" s="463">
        <v>103410</v>
      </c>
    </row>
    <row r="2011" spans="1:4">
      <c r="A2011" s="462">
        <v>2636</v>
      </c>
      <c r="B2011" s="276" t="s">
        <v>2049</v>
      </c>
      <c r="C2011" s="462" t="s">
        <v>89</v>
      </c>
      <c r="D2011" s="463">
        <v>0</v>
      </c>
    </row>
    <row r="2012" spans="1:4">
      <c r="A2012" s="462">
        <v>2638</v>
      </c>
      <c r="B2012" s="276" t="s">
        <v>2050</v>
      </c>
      <c r="C2012" s="462" t="s">
        <v>30</v>
      </c>
      <c r="D2012" s="463">
        <v>0</v>
      </c>
    </row>
    <row r="2013" spans="1:4">
      <c r="A2013" s="462">
        <v>2639</v>
      </c>
      <c r="B2013" s="276" t="s">
        <v>2051</v>
      </c>
      <c r="C2013" s="462" t="s">
        <v>44</v>
      </c>
      <c r="D2013" s="463">
        <v>0</v>
      </c>
    </row>
    <row r="2014" spans="1:4">
      <c r="A2014" s="462">
        <v>2641</v>
      </c>
      <c r="B2014" s="276" t="s">
        <v>2052</v>
      </c>
      <c r="C2014" s="462" t="s">
        <v>44</v>
      </c>
      <c r="D2014" s="463">
        <v>0</v>
      </c>
    </row>
    <row r="2015" spans="1:4">
      <c r="A2015" s="462">
        <v>2647</v>
      </c>
      <c r="B2015" s="276" t="s">
        <v>2053</v>
      </c>
      <c r="C2015" s="462" t="s">
        <v>30</v>
      </c>
      <c r="D2015" s="463">
        <v>0</v>
      </c>
    </row>
    <row r="2016" spans="1:4">
      <c r="A2016" s="462">
        <v>2648</v>
      </c>
      <c r="B2016" s="276" t="s">
        <v>2054</v>
      </c>
      <c r="C2016" s="462" t="s">
        <v>44</v>
      </c>
      <c r="D2016" s="463">
        <v>0</v>
      </c>
    </row>
    <row r="2017" spans="1:4">
      <c r="A2017" s="462">
        <v>2649</v>
      </c>
      <c r="B2017" s="276" t="s">
        <v>2055</v>
      </c>
      <c r="C2017" s="462" t="s">
        <v>593</v>
      </c>
      <c r="D2017" s="463">
        <v>0</v>
      </c>
    </row>
    <row r="2018" spans="1:4">
      <c r="A2018" s="462">
        <v>2651</v>
      </c>
      <c r="B2018" s="276" t="s">
        <v>2056</v>
      </c>
      <c r="C2018" s="462" t="s">
        <v>83</v>
      </c>
      <c r="D2018" s="463">
        <v>500561</v>
      </c>
    </row>
    <row r="2019" spans="1:4">
      <c r="A2019" s="462">
        <v>2652</v>
      </c>
      <c r="B2019" s="276" t="s">
        <v>2057</v>
      </c>
      <c r="C2019" s="462" t="s">
        <v>83</v>
      </c>
      <c r="D2019" s="463">
        <v>558551.39</v>
      </c>
    </row>
    <row r="2020" spans="1:4">
      <c r="A2020" s="462">
        <v>2654</v>
      </c>
      <c r="B2020" s="276" t="s">
        <v>2058</v>
      </c>
      <c r="C2020" s="462" t="s">
        <v>83</v>
      </c>
      <c r="D2020" s="463">
        <v>612538</v>
      </c>
    </row>
    <row r="2021" spans="1:4">
      <c r="A2021" s="462">
        <v>2656</v>
      </c>
      <c r="B2021" s="276" t="s">
        <v>2059</v>
      </c>
      <c r="C2021" s="462" t="s">
        <v>83</v>
      </c>
      <c r="D2021" s="463">
        <v>583374</v>
      </c>
    </row>
    <row r="2022" spans="1:4">
      <c r="A2022" s="462">
        <v>2657</v>
      </c>
      <c r="B2022" s="276" t="s">
        <v>2060</v>
      </c>
      <c r="C2022" s="462" t="s">
        <v>83</v>
      </c>
      <c r="D2022" s="463">
        <v>0</v>
      </c>
    </row>
    <row r="2023" spans="1:4">
      <c r="A2023" s="462">
        <v>2658</v>
      </c>
      <c r="B2023" s="276" t="s">
        <v>2061</v>
      </c>
      <c r="C2023" s="462" t="s">
        <v>83</v>
      </c>
      <c r="D2023" s="463">
        <v>0</v>
      </c>
    </row>
    <row r="2024" spans="1:4">
      <c r="A2024" s="462">
        <v>2659</v>
      </c>
      <c r="B2024" s="276" t="s">
        <v>2062</v>
      </c>
      <c r="C2024" s="462" t="s">
        <v>83</v>
      </c>
      <c r="D2024" s="463">
        <v>0</v>
      </c>
    </row>
    <row r="2025" spans="1:4">
      <c r="A2025" s="462">
        <v>2660</v>
      </c>
      <c r="B2025" s="276" t="s">
        <v>2063</v>
      </c>
      <c r="C2025" s="462" t="s">
        <v>83</v>
      </c>
      <c r="D2025" s="463">
        <v>0</v>
      </c>
    </row>
    <row r="2026" spans="1:4">
      <c r="A2026" s="462">
        <v>2661</v>
      </c>
      <c r="B2026" s="276" t="s">
        <v>2064</v>
      </c>
      <c r="C2026" s="462" t="s">
        <v>83</v>
      </c>
      <c r="D2026" s="463">
        <v>0</v>
      </c>
    </row>
    <row r="2027" spans="1:4">
      <c r="A2027" s="462">
        <v>2662</v>
      </c>
      <c r="B2027" s="276" t="s">
        <v>2065</v>
      </c>
      <c r="C2027" s="462" t="s">
        <v>83</v>
      </c>
      <c r="D2027" s="463">
        <v>0</v>
      </c>
    </row>
    <row r="2028" spans="1:4">
      <c r="A2028" s="462">
        <v>2663</v>
      </c>
      <c r="B2028" s="276" t="s">
        <v>2066</v>
      </c>
      <c r="C2028" s="462" t="s">
        <v>83</v>
      </c>
      <c r="D2028" s="463">
        <v>0</v>
      </c>
    </row>
    <row r="2029" spans="1:4">
      <c r="A2029" s="462">
        <v>2664</v>
      </c>
      <c r="B2029" s="276" t="s">
        <v>2067</v>
      </c>
      <c r="C2029" s="462" t="s">
        <v>83</v>
      </c>
      <c r="D2029" s="463">
        <v>442118</v>
      </c>
    </row>
    <row r="2030" spans="1:4">
      <c r="A2030" s="462">
        <v>2665</v>
      </c>
      <c r="B2030" s="276" t="s">
        <v>2068</v>
      </c>
      <c r="C2030" s="462" t="s">
        <v>30</v>
      </c>
      <c r="D2030" s="463">
        <v>0</v>
      </c>
    </row>
    <row r="2031" spans="1:4">
      <c r="A2031" s="462">
        <v>2666</v>
      </c>
      <c r="B2031" s="276" t="s">
        <v>2069</v>
      </c>
      <c r="C2031" s="462" t="s">
        <v>30</v>
      </c>
      <c r="D2031" s="463">
        <v>5149</v>
      </c>
    </row>
    <row r="2032" spans="1:4">
      <c r="A2032" s="462">
        <v>2667</v>
      </c>
      <c r="B2032" s="276" t="s">
        <v>2070</v>
      </c>
      <c r="C2032" s="462" t="s">
        <v>30</v>
      </c>
      <c r="D2032" s="463">
        <v>43991</v>
      </c>
    </row>
    <row r="2033" spans="1:4">
      <c r="A2033" s="462">
        <v>2668</v>
      </c>
      <c r="B2033" s="276" t="s">
        <v>2071</v>
      </c>
      <c r="C2033" s="462" t="s">
        <v>27</v>
      </c>
      <c r="D2033" s="463">
        <v>0</v>
      </c>
    </row>
    <row r="2034" spans="1:4">
      <c r="A2034" s="462">
        <v>2671</v>
      </c>
      <c r="B2034" s="276" t="s">
        <v>2072</v>
      </c>
      <c r="C2034" s="462" t="s">
        <v>30</v>
      </c>
      <c r="D2034" s="463">
        <v>0</v>
      </c>
    </row>
    <row r="2035" spans="1:4">
      <c r="A2035" s="462">
        <v>2672</v>
      </c>
      <c r="B2035" s="276" t="s">
        <v>2073</v>
      </c>
      <c r="C2035" s="462" t="s">
        <v>30</v>
      </c>
      <c r="D2035" s="463">
        <v>3531.22</v>
      </c>
    </row>
    <row r="2036" spans="1:4">
      <c r="A2036" s="462">
        <v>2673</v>
      </c>
      <c r="B2036" s="276" t="s">
        <v>2074</v>
      </c>
      <c r="C2036" s="462" t="s">
        <v>27</v>
      </c>
      <c r="D2036" s="463">
        <v>0</v>
      </c>
    </row>
    <row r="2037" spans="1:4">
      <c r="A2037" s="462">
        <v>2674</v>
      </c>
      <c r="B2037" s="276" t="s">
        <v>2075</v>
      </c>
      <c r="C2037" s="462" t="s">
        <v>1934</v>
      </c>
      <c r="D2037" s="463">
        <v>0</v>
      </c>
    </row>
    <row r="2038" spans="1:4">
      <c r="A2038" s="462">
        <v>2675</v>
      </c>
      <c r="B2038" s="276" t="s">
        <v>2076</v>
      </c>
      <c r="C2038" s="462" t="s">
        <v>27</v>
      </c>
      <c r="D2038" s="463">
        <v>0</v>
      </c>
    </row>
    <row r="2039" spans="1:4">
      <c r="A2039" s="462">
        <v>2676</v>
      </c>
      <c r="B2039" s="276" t="s">
        <v>2077</v>
      </c>
      <c r="C2039" s="462" t="s">
        <v>27</v>
      </c>
      <c r="D2039" s="463">
        <v>0</v>
      </c>
    </row>
    <row r="2040" spans="1:4">
      <c r="A2040" s="462">
        <v>2677</v>
      </c>
      <c r="B2040" s="276" t="s">
        <v>2078</v>
      </c>
      <c r="C2040" s="462" t="s">
        <v>30</v>
      </c>
      <c r="D2040" s="463">
        <v>0</v>
      </c>
    </row>
    <row r="2041" spans="1:4">
      <c r="A2041" s="462">
        <v>2679</v>
      </c>
      <c r="B2041" s="276" t="s">
        <v>2079</v>
      </c>
      <c r="C2041" s="462" t="s">
        <v>44</v>
      </c>
      <c r="D2041" s="463">
        <v>0</v>
      </c>
    </row>
    <row r="2042" spans="1:4">
      <c r="A2042" s="462">
        <v>2681</v>
      </c>
      <c r="B2042" s="276" t="s">
        <v>2080</v>
      </c>
      <c r="C2042" s="462" t="s">
        <v>32</v>
      </c>
      <c r="D2042" s="463">
        <v>0</v>
      </c>
    </row>
    <row r="2043" spans="1:4">
      <c r="A2043" s="462">
        <v>2682</v>
      </c>
      <c r="B2043" s="276" t="s">
        <v>2081</v>
      </c>
      <c r="C2043" s="462" t="s">
        <v>44</v>
      </c>
      <c r="D2043" s="463">
        <v>0</v>
      </c>
    </row>
    <row r="2044" spans="1:4">
      <c r="A2044" s="462">
        <v>2683</v>
      </c>
      <c r="B2044" s="276" t="s">
        <v>2082</v>
      </c>
      <c r="C2044" s="462" t="s">
        <v>44</v>
      </c>
      <c r="D2044" s="463">
        <v>36500</v>
      </c>
    </row>
    <row r="2045" spans="1:4">
      <c r="A2045" s="462">
        <v>2684</v>
      </c>
      <c r="B2045" s="276" t="s">
        <v>2083</v>
      </c>
      <c r="C2045" s="462" t="s">
        <v>44</v>
      </c>
      <c r="D2045" s="463">
        <v>0</v>
      </c>
    </row>
    <row r="2046" spans="1:4">
      <c r="A2046" s="462">
        <v>2685</v>
      </c>
      <c r="B2046" s="276" t="s">
        <v>2084</v>
      </c>
      <c r="C2046" s="462" t="s">
        <v>83</v>
      </c>
      <c r="D2046" s="463">
        <v>665827</v>
      </c>
    </row>
    <row r="2047" spans="1:4">
      <c r="A2047" s="462">
        <v>2691</v>
      </c>
      <c r="B2047" s="276" t="s">
        <v>2085</v>
      </c>
      <c r="C2047" s="462" t="s">
        <v>83</v>
      </c>
      <c r="D2047" s="463">
        <v>0</v>
      </c>
    </row>
    <row r="2048" spans="1:4">
      <c r="A2048" s="462">
        <v>2692</v>
      </c>
      <c r="B2048" s="276" t="s">
        <v>2086</v>
      </c>
      <c r="C2048" s="462" t="s">
        <v>83</v>
      </c>
      <c r="D2048" s="463">
        <v>0</v>
      </c>
    </row>
    <row r="2049" spans="1:4">
      <c r="A2049" s="462">
        <v>2693</v>
      </c>
      <c r="B2049" s="276" t="s">
        <v>2087</v>
      </c>
      <c r="C2049" s="462" t="s">
        <v>44</v>
      </c>
      <c r="D2049" s="463">
        <v>0</v>
      </c>
    </row>
    <row r="2050" spans="1:4">
      <c r="A2050" s="462">
        <v>2694</v>
      </c>
      <c r="B2050" s="276" t="s">
        <v>2088</v>
      </c>
      <c r="C2050" s="462" t="s">
        <v>27</v>
      </c>
      <c r="D2050" s="463">
        <v>0</v>
      </c>
    </row>
    <row r="2051" spans="1:4">
      <c r="A2051" s="462">
        <v>2695</v>
      </c>
      <c r="B2051" s="276" t="s">
        <v>2089</v>
      </c>
      <c r="C2051" s="462" t="s">
        <v>27</v>
      </c>
      <c r="D2051" s="463">
        <v>0</v>
      </c>
    </row>
    <row r="2052" spans="1:4">
      <c r="A2052" s="462">
        <v>2696</v>
      </c>
      <c r="B2052" s="276" t="s">
        <v>2090</v>
      </c>
      <c r="C2052" s="462" t="s">
        <v>27</v>
      </c>
      <c r="D2052" s="463">
        <v>0</v>
      </c>
    </row>
    <row r="2053" spans="1:4">
      <c r="A2053" s="462">
        <v>2697</v>
      </c>
      <c r="B2053" s="276" t="s">
        <v>2091</v>
      </c>
      <c r="C2053" s="462" t="s">
        <v>27</v>
      </c>
      <c r="D2053" s="463">
        <v>0</v>
      </c>
    </row>
    <row r="2054" spans="1:4">
      <c r="A2054" s="462">
        <v>2698</v>
      </c>
      <c r="B2054" s="276" t="s">
        <v>2092</v>
      </c>
      <c r="C2054" s="462" t="s">
        <v>27</v>
      </c>
      <c r="D2054" s="463">
        <v>0</v>
      </c>
    </row>
    <row r="2055" spans="1:4">
      <c r="A2055" s="462">
        <v>2699</v>
      </c>
      <c r="B2055" s="276" t="s">
        <v>2093</v>
      </c>
      <c r="C2055" s="462" t="s">
        <v>27</v>
      </c>
      <c r="D2055" s="463">
        <v>0</v>
      </c>
    </row>
    <row r="2056" spans="1:4">
      <c r="A2056" s="462">
        <v>2700</v>
      </c>
      <c r="B2056" s="276" t="s">
        <v>2094</v>
      </c>
      <c r="C2056" s="462" t="s">
        <v>27</v>
      </c>
      <c r="D2056" s="463">
        <v>0</v>
      </c>
    </row>
    <row r="2057" spans="1:4">
      <c r="A2057" s="462">
        <v>2701</v>
      </c>
      <c r="B2057" s="276" t="s">
        <v>2095</v>
      </c>
      <c r="C2057" s="462" t="s">
        <v>27</v>
      </c>
      <c r="D2057" s="463">
        <v>0</v>
      </c>
    </row>
    <row r="2058" spans="1:4">
      <c r="A2058" s="462">
        <v>2702</v>
      </c>
      <c r="B2058" s="276" t="s">
        <v>2096</v>
      </c>
      <c r="C2058" s="462" t="s">
        <v>27</v>
      </c>
      <c r="D2058" s="463">
        <v>0</v>
      </c>
    </row>
    <row r="2059" spans="1:4">
      <c r="A2059" s="462">
        <v>2703</v>
      </c>
      <c r="B2059" s="276" t="s">
        <v>2097</v>
      </c>
      <c r="C2059" s="462" t="s">
        <v>27</v>
      </c>
      <c r="D2059" s="463">
        <v>0</v>
      </c>
    </row>
    <row r="2060" spans="1:4">
      <c r="A2060" s="462">
        <v>2704</v>
      </c>
      <c r="B2060" s="276" t="s">
        <v>2098</v>
      </c>
      <c r="C2060" s="462" t="s">
        <v>27</v>
      </c>
      <c r="D2060" s="463">
        <v>0</v>
      </c>
    </row>
    <row r="2061" spans="1:4">
      <c r="A2061" s="462">
        <v>2705</v>
      </c>
      <c r="B2061" s="276" t="s">
        <v>2099</v>
      </c>
      <c r="C2061" s="462" t="s">
        <v>27</v>
      </c>
      <c r="D2061" s="463">
        <v>0</v>
      </c>
    </row>
    <row r="2062" spans="1:4">
      <c r="A2062" s="462">
        <v>2706</v>
      </c>
      <c r="B2062" s="276" t="s">
        <v>2100</v>
      </c>
      <c r="C2062" s="462" t="s">
        <v>27</v>
      </c>
      <c r="D2062" s="463">
        <v>0</v>
      </c>
    </row>
    <row r="2063" spans="1:4">
      <c r="A2063" s="462">
        <v>2708</v>
      </c>
      <c r="B2063" s="276" t="s">
        <v>2101</v>
      </c>
      <c r="C2063" s="462" t="s">
        <v>27</v>
      </c>
      <c r="D2063" s="463">
        <v>0</v>
      </c>
    </row>
    <row r="2064" spans="1:4">
      <c r="A2064" s="462">
        <v>2711</v>
      </c>
      <c r="B2064" s="276" t="s">
        <v>2102</v>
      </c>
      <c r="C2064" s="462" t="s">
        <v>44</v>
      </c>
      <c r="D2064" s="463">
        <v>0</v>
      </c>
    </row>
    <row r="2065" spans="1:4">
      <c r="A2065" s="462">
        <v>2712</v>
      </c>
      <c r="B2065" s="276" t="s">
        <v>2103</v>
      </c>
      <c r="C2065" s="462" t="s">
        <v>32</v>
      </c>
      <c r="D2065" s="463">
        <v>5343</v>
      </c>
    </row>
    <row r="2066" spans="1:4">
      <c r="A2066" s="462">
        <v>2717</v>
      </c>
      <c r="B2066" s="276" t="s">
        <v>2104</v>
      </c>
      <c r="C2066" s="462" t="s">
        <v>32</v>
      </c>
      <c r="D2066" s="463">
        <v>16731</v>
      </c>
    </row>
    <row r="2067" spans="1:4">
      <c r="A2067" s="462">
        <v>2718</v>
      </c>
      <c r="B2067" s="276" t="s">
        <v>2105</v>
      </c>
      <c r="C2067" s="462" t="s">
        <v>27</v>
      </c>
      <c r="D2067" s="463">
        <v>28374</v>
      </c>
    </row>
    <row r="2068" spans="1:4">
      <c r="A2068" s="462">
        <v>2719</v>
      </c>
      <c r="B2068" s="276" t="s">
        <v>2106</v>
      </c>
      <c r="C2068" s="462" t="s">
        <v>30</v>
      </c>
      <c r="D2068" s="463">
        <v>2375</v>
      </c>
    </row>
    <row r="2069" spans="1:4">
      <c r="A2069" s="462">
        <v>2720</v>
      </c>
      <c r="B2069" s="276" t="s">
        <v>2107</v>
      </c>
      <c r="C2069" s="462" t="s">
        <v>211</v>
      </c>
      <c r="D2069" s="463">
        <v>1214141.01</v>
      </c>
    </row>
    <row r="2070" spans="1:4">
      <c r="A2070" s="462">
        <v>2721</v>
      </c>
      <c r="B2070" s="276" t="s">
        <v>2108</v>
      </c>
      <c r="C2070" s="462" t="s">
        <v>211</v>
      </c>
      <c r="D2070" s="463">
        <v>0</v>
      </c>
    </row>
    <row r="2071" spans="1:4">
      <c r="A2071" s="462">
        <v>2722</v>
      </c>
      <c r="B2071" s="276" t="s">
        <v>2109</v>
      </c>
      <c r="C2071" s="462" t="s">
        <v>27</v>
      </c>
      <c r="D2071" s="463">
        <v>0</v>
      </c>
    </row>
    <row r="2072" spans="1:4">
      <c r="A2072" s="462">
        <v>2723</v>
      </c>
      <c r="B2072" s="276" t="s">
        <v>2110</v>
      </c>
      <c r="C2072" s="462" t="s">
        <v>44</v>
      </c>
      <c r="D2072" s="463">
        <v>0</v>
      </c>
    </row>
    <row r="2073" spans="1:4">
      <c r="A2073" s="462">
        <v>2724</v>
      </c>
      <c r="B2073" s="276" t="s">
        <v>2111</v>
      </c>
      <c r="C2073" s="462" t="s">
        <v>32</v>
      </c>
      <c r="D2073" s="463">
        <v>1054.99</v>
      </c>
    </row>
    <row r="2074" spans="1:4">
      <c r="A2074" s="462">
        <v>2725</v>
      </c>
      <c r="B2074" s="276" t="s">
        <v>2112</v>
      </c>
      <c r="C2074" s="462" t="s">
        <v>32</v>
      </c>
      <c r="D2074" s="463">
        <v>0</v>
      </c>
    </row>
    <row r="2075" spans="1:4">
      <c r="A2075" s="462">
        <v>2726</v>
      </c>
      <c r="B2075" s="276" t="s">
        <v>2113</v>
      </c>
      <c r="C2075" s="462" t="s">
        <v>32</v>
      </c>
      <c r="D2075" s="463">
        <v>0</v>
      </c>
    </row>
    <row r="2076" spans="1:4">
      <c r="A2076" s="462">
        <v>2727</v>
      </c>
      <c r="B2076" s="276" t="s">
        <v>2114</v>
      </c>
      <c r="C2076" s="462" t="s">
        <v>44</v>
      </c>
      <c r="D2076" s="463">
        <v>0</v>
      </c>
    </row>
    <row r="2077" spans="1:4">
      <c r="A2077" s="462">
        <v>2728</v>
      </c>
      <c r="B2077" s="276" t="s">
        <v>2115</v>
      </c>
      <c r="C2077" s="462" t="s">
        <v>44</v>
      </c>
      <c r="D2077" s="463">
        <v>0</v>
      </c>
    </row>
    <row r="2078" spans="1:4">
      <c r="A2078" s="462">
        <v>2729</v>
      </c>
      <c r="B2078" s="276" t="s">
        <v>2116</v>
      </c>
      <c r="C2078" s="462" t="s">
        <v>44</v>
      </c>
      <c r="D2078" s="463">
        <v>0</v>
      </c>
    </row>
    <row r="2079" spans="1:4">
      <c r="A2079" s="462">
        <v>2730</v>
      </c>
      <c r="B2079" s="276" t="s">
        <v>2117</v>
      </c>
      <c r="C2079" s="462" t="s">
        <v>30</v>
      </c>
      <c r="D2079" s="463">
        <v>0</v>
      </c>
    </row>
    <row r="2080" spans="1:4">
      <c r="A2080" s="462">
        <v>2731</v>
      </c>
      <c r="B2080" s="276" t="s">
        <v>2118</v>
      </c>
      <c r="C2080" s="462" t="s">
        <v>44</v>
      </c>
      <c r="D2080" s="463">
        <v>0</v>
      </c>
    </row>
    <row r="2081" spans="1:4">
      <c r="A2081" s="462">
        <v>2732</v>
      </c>
      <c r="B2081" s="276" t="s">
        <v>2119</v>
      </c>
      <c r="C2081" s="462" t="s">
        <v>44</v>
      </c>
      <c r="D2081" s="463">
        <v>0</v>
      </c>
    </row>
    <row r="2082" spans="1:4">
      <c r="A2082" s="462">
        <v>2733</v>
      </c>
      <c r="B2082" s="276" t="s">
        <v>2120</v>
      </c>
      <c r="C2082" s="462" t="s">
        <v>44</v>
      </c>
      <c r="D2082" s="463">
        <v>0</v>
      </c>
    </row>
    <row r="2083" spans="1:4">
      <c r="A2083" s="462">
        <v>2734</v>
      </c>
      <c r="B2083" s="276" t="s">
        <v>2121</v>
      </c>
      <c r="C2083" s="462" t="s">
        <v>44</v>
      </c>
      <c r="D2083" s="463">
        <v>0</v>
      </c>
    </row>
    <row r="2084" spans="1:4">
      <c r="A2084" s="462">
        <v>2735</v>
      </c>
      <c r="B2084" s="276" t="s">
        <v>2122</v>
      </c>
      <c r="C2084" s="462" t="s">
        <v>44</v>
      </c>
      <c r="D2084" s="463">
        <v>0</v>
      </c>
    </row>
    <row r="2085" spans="1:4">
      <c r="A2085" s="462">
        <v>2736</v>
      </c>
      <c r="B2085" s="276" t="s">
        <v>2123</v>
      </c>
      <c r="C2085" s="462" t="s">
        <v>44</v>
      </c>
      <c r="D2085" s="463">
        <v>0</v>
      </c>
    </row>
    <row r="2086" spans="1:4">
      <c r="A2086" s="462">
        <v>2737</v>
      </c>
      <c r="B2086" s="276" t="s">
        <v>2124</v>
      </c>
      <c r="C2086" s="462" t="s">
        <v>44</v>
      </c>
      <c r="D2086" s="463">
        <v>0</v>
      </c>
    </row>
    <row r="2087" spans="1:4">
      <c r="A2087" s="462">
        <v>2739</v>
      </c>
      <c r="B2087" s="276" t="s">
        <v>2125</v>
      </c>
      <c r="C2087" s="462" t="s">
        <v>27</v>
      </c>
      <c r="D2087" s="463">
        <v>217925</v>
      </c>
    </row>
    <row r="2088" spans="1:4">
      <c r="A2088" s="462">
        <v>2740</v>
      </c>
      <c r="B2088" s="276" t="s">
        <v>2126</v>
      </c>
      <c r="C2088" s="462" t="s">
        <v>44</v>
      </c>
      <c r="D2088" s="463">
        <v>0</v>
      </c>
    </row>
    <row r="2089" spans="1:4">
      <c r="A2089" s="462">
        <v>2743</v>
      </c>
      <c r="B2089" s="276" t="s">
        <v>2127</v>
      </c>
      <c r="C2089" s="462" t="s">
        <v>30</v>
      </c>
      <c r="D2089" s="463">
        <v>0</v>
      </c>
    </row>
    <row r="2090" spans="1:4">
      <c r="A2090" s="462">
        <v>2744</v>
      </c>
      <c r="B2090" s="276" t="s">
        <v>2128</v>
      </c>
      <c r="C2090" s="462" t="s">
        <v>44</v>
      </c>
      <c r="D2090" s="463">
        <v>0</v>
      </c>
    </row>
    <row r="2091" spans="1:4">
      <c r="A2091" s="462">
        <v>2745</v>
      </c>
      <c r="B2091" s="276" t="s">
        <v>2129</v>
      </c>
      <c r="C2091" s="462" t="s">
        <v>89</v>
      </c>
      <c r="D2091" s="463">
        <v>226695</v>
      </c>
    </row>
    <row r="2092" spans="1:4">
      <c r="A2092" s="462">
        <v>2746</v>
      </c>
      <c r="B2092" s="276" t="s">
        <v>2130</v>
      </c>
      <c r="C2092" s="462" t="s">
        <v>27</v>
      </c>
      <c r="D2092" s="463">
        <v>58456</v>
      </c>
    </row>
    <row r="2093" spans="1:4">
      <c r="A2093" s="462">
        <v>2747</v>
      </c>
      <c r="B2093" s="276" t="s">
        <v>2131</v>
      </c>
      <c r="C2093" s="462" t="s">
        <v>32</v>
      </c>
      <c r="D2093" s="463">
        <v>0</v>
      </c>
    </row>
    <row r="2094" spans="1:4">
      <c r="A2094" s="462">
        <v>2748</v>
      </c>
      <c r="B2094" s="276" t="s">
        <v>2132</v>
      </c>
      <c r="C2094" s="462" t="s">
        <v>32</v>
      </c>
      <c r="D2094" s="463">
        <v>0</v>
      </c>
    </row>
    <row r="2095" spans="1:4">
      <c r="A2095" s="462">
        <v>2750</v>
      </c>
      <c r="B2095" s="276" t="s">
        <v>2133</v>
      </c>
      <c r="C2095" s="462" t="s">
        <v>30</v>
      </c>
      <c r="D2095" s="463">
        <v>0</v>
      </c>
    </row>
    <row r="2096" spans="1:4">
      <c r="A2096" s="462">
        <v>2751</v>
      </c>
      <c r="B2096" s="276" t="s">
        <v>2134</v>
      </c>
      <c r="C2096" s="462" t="s">
        <v>44</v>
      </c>
      <c r="D2096" s="463">
        <v>0</v>
      </c>
    </row>
    <row r="2097" spans="1:4">
      <c r="A2097" s="462">
        <v>2752</v>
      </c>
      <c r="B2097" s="276" t="s">
        <v>2135</v>
      </c>
      <c r="C2097" s="462" t="s">
        <v>27</v>
      </c>
      <c r="D2097" s="463">
        <v>0</v>
      </c>
    </row>
    <row r="2098" spans="1:4">
      <c r="A2098" s="462">
        <v>2754</v>
      </c>
      <c r="B2098" s="276" t="s">
        <v>2136</v>
      </c>
      <c r="C2098" s="462" t="s">
        <v>27</v>
      </c>
      <c r="D2098" s="463">
        <v>0</v>
      </c>
    </row>
    <row r="2099" spans="1:4">
      <c r="A2099" s="462">
        <v>2755</v>
      </c>
      <c r="B2099" s="276" t="s">
        <v>2137</v>
      </c>
      <c r="C2099" s="462" t="s">
        <v>30</v>
      </c>
      <c r="D2099" s="463">
        <v>0</v>
      </c>
    </row>
    <row r="2100" spans="1:4">
      <c r="A2100" s="462">
        <v>2756</v>
      </c>
      <c r="B2100" s="276" t="s">
        <v>2138</v>
      </c>
      <c r="C2100" s="462" t="s">
        <v>30</v>
      </c>
      <c r="D2100" s="463">
        <v>0</v>
      </c>
    </row>
    <row r="2101" spans="1:4">
      <c r="A2101" s="462">
        <v>2757</v>
      </c>
      <c r="B2101" s="276" t="s">
        <v>2139</v>
      </c>
      <c r="C2101" s="462" t="s">
        <v>30</v>
      </c>
      <c r="D2101" s="463">
        <v>0</v>
      </c>
    </row>
    <row r="2102" spans="1:4">
      <c r="A2102" s="462">
        <v>2759</v>
      </c>
      <c r="B2102" s="276" t="s">
        <v>2140</v>
      </c>
      <c r="C2102" s="462" t="s">
        <v>30</v>
      </c>
      <c r="D2102" s="463">
        <v>1609</v>
      </c>
    </row>
    <row r="2103" spans="1:4">
      <c r="A2103" s="462">
        <v>2760</v>
      </c>
      <c r="B2103" s="276" t="s">
        <v>2141</v>
      </c>
      <c r="C2103" s="462" t="s">
        <v>27</v>
      </c>
      <c r="D2103" s="463">
        <v>0</v>
      </c>
    </row>
    <row r="2104" spans="1:4">
      <c r="A2104" s="462">
        <v>2761</v>
      </c>
      <c r="B2104" s="276" t="s">
        <v>2142</v>
      </c>
      <c r="C2104" s="462" t="s">
        <v>27</v>
      </c>
      <c r="D2104" s="463">
        <v>0</v>
      </c>
    </row>
    <row r="2105" spans="1:4">
      <c r="A2105" s="462">
        <v>2763</v>
      </c>
      <c r="B2105" s="276" t="s">
        <v>2143</v>
      </c>
      <c r="C2105" s="462" t="s">
        <v>30</v>
      </c>
      <c r="D2105" s="463">
        <v>0</v>
      </c>
    </row>
    <row r="2106" spans="1:4">
      <c r="A2106" s="462">
        <v>2764</v>
      </c>
      <c r="B2106" s="276" t="s">
        <v>2144</v>
      </c>
      <c r="C2106" s="462" t="s">
        <v>30</v>
      </c>
      <c r="D2106" s="463">
        <v>1512</v>
      </c>
    </row>
    <row r="2107" spans="1:4">
      <c r="A2107" s="462">
        <v>2765</v>
      </c>
      <c r="B2107" s="276" t="s">
        <v>2145</v>
      </c>
      <c r="C2107" s="462" t="s">
        <v>30</v>
      </c>
      <c r="D2107" s="463">
        <v>0</v>
      </c>
    </row>
    <row r="2108" spans="1:4">
      <c r="A2108" s="462">
        <v>2766</v>
      </c>
      <c r="B2108" s="276" t="s">
        <v>2146</v>
      </c>
      <c r="C2108" s="462" t="s">
        <v>30</v>
      </c>
      <c r="D2108" s="463">
        <v>0</v>
      </c>
    </row>
    <row r="2109" spans="1:4">
      <c r="A2109" s="462">
        <v>2767</v>
      </c>
      <c r="B2109" s="276" t="s">
        <v>2147</v>
      </c>
      <c r="C2109" s="462" t="s">
        <v>27</v>
      </c>
      <c r="D2109" s="463">
        <v>0</v>
      </c>
    </row>
    <row r="2110" spans="1:4">
      <c r="A2110" s="462">
        <v>2768</v>
      </c>
      <c r="B2110" s="276" t="s">
        <v>2148</v>
      </c>
      <c r="C2110" s="462" t="s">
        <v>27</v>
      </c>
      <c r="D2110" s="463">
        <v>0</v>
      </c>
    </row>
    <row r="2111" spans="1:4">
      <c r="A2111" s="462">
        <v>2769</v>
      </c>
      <c r="B2111" s="276" t="s">
        <v>2149</v>
      </c>
      <c r="C2111" s="462" t="s">
        <v>30</v>
      </c>
      <c r="D2111" s="463">
        <v>0</v>
      </c>
    </row>
    <row r="2112" spans="1:4">
      <c r="A2112" s="462">
        <v>2770</v>
      </c>
      <c r="B2112" s="276" t="s">
        <v>2150</v>
      </c>
      <c r="C2112" s="462" t="s">
        <v>27</v>
      </c>
      <c r="D2112" s="463">
        <v>0</v>
      </c>
    </row>
    <row r="2113" spans="1:4">
      <c r="A2113" s="462">
        <v>2771</v>
      </c>
      <c r="B2113" s="276" t="s">
        <v>2151</v>
      </c>
      <c r="C2113" s="462" t="s">
        <v>27</v>
      </c>
      <c r="D2113" s="463">
        <v>0</v>
      </c>
    </row>
    <row r="2114" spans="1:4">
      <c r="A2114" s="462">
        <v>2773</v>
      </c>
      <c r="B2114" s="276" t="s">
        <v>2152</v>
      </c>
      <c r="C2114" s="462" t="s">
        <v>27</v>
      </c>
      <c r="D2114" s="463">
        <v>0</v>
      </c>
    </row>
    <row r="2115" spans="1:4">
      <c r="A2115" s="462">
        <v>2774</v>
      </c>
      <c r="B2115" s="276" t="s">
        <v>2153</v>
      </c>
      <c r="C2115" s="462" t="s">
        <v>27</v>
      </c>
      <c r="D2115" s="463">
        <v>0</v>
      </c>
    </row>
    <row r="2116" spans="1:4">
      <c r="A2116" s="462">
        <v>2776</v>
      </c>
      <c r="B2116" s="276" t="s">
        <v>2154</v>
      </c>
      <c r="C2116" s="462" t="s">
        <v>27</v>
      </c>
      <c r="D2116" s="463">
        <v>0</v>
      </c>
    </row>
    <row r="2117" spans="1:4">
      <c r="A2117" s="462">
        <v>2778</v>
      </c>
      <c r="B2117" s="276" t="s">
        <v>2155</v>
      </c>
      <c r="C2117" s="462" t="s">
        <v>27</v>
      </c>
      <c r="D2117" s="463">
        <v>0</v>
      </c>
    </row>
    <row r="2118" spans="1:4">
      <c r="A2118" s="462">
        <v>2779</v>
      </c>
      <c r="B2118" s="276" t="s">
        <v>2156</v>
      </c>
      <c r="C2118" s="462" t="s">
        <v>27</v>
      </c>
      <c r="D2118" s="463">
        <v>0</v>
      </c>
    </row>
    <row r="2119" spans="1:4">
      <c r="A2119" s="462">
        <v>2780</v>
      </c>
      <c r="B2119" s="276" t="s">
        <v>2157</v>
      </c>
      <c r="C2119" s="462" t="s">
        <v>27</v>
      </c>
      <c r="D2119" s="463">
        <v>0</v>
      </c>
    </row>
    <row r="2120" spans="1:4">
      <c r="A2120" s="462">
        <v>2781</v>
      </c>
      <c r="B2120" s="276" t="s">
        <v>2158</v>
      </c>
      <c r="C2120" s="462" t="s">
        <v>27</v>
      </c>
      <c r="D2120" s="463">
        <v>0</v>
      </c>
    </row>
    <row r="2121" spans="1:4">
      <c r="A2121" s="462">
        <v>2782</v>
      </c>
      <c r="B2121" s="276" t="s">
        <v>2159</v>
      </c>
      <c r="C2121" s="462" t="s">
        <v>27</v>
      </c>
      <c r="D2121" s="463">
        <v>0</v>
      </c>
    </row>
    <row r="2122" spans="1:4">
      <c r="A2122" s="462">
        <v>2783</v>
      </c>
      <c r="B2122" s="276" t="s">
        <v>2160</v>
      </c>
      <c r="C2122" s="462" t="s">
        <v>27</v>
      </c>
      <c r="D2122" s="463">
        <v>224683</v>
      </c>
    </row>
    <row r="2123" spans="1:4">
      <c r="A2123" s="462">
        <v>2784</v>
      </c>
      <c r="B2123" s="276" t="s">
        <v>2161</v>
      </c>
      <c r="C2123" s="462" t="s">
        <v>27</v>
      </c>
      <c r="D2123" s="463">
        <v>0</v>
      </c>
    </row>
    <row r="2124" spans="1:4">
      <c r="A2124" s="462">
        <v>2785</v>
      </c>
      <c r="B2124" s="276" t="s">
        <v>2162</v>
      </c>
      <c r="C2124" s="462" t="s">
        <v>27</v>
      </c>
      <c r="D2124" s="463">
        <v>0</v>
      </c>
    </row>
    <row r="2125" spans="1:4">
      <c r="A2125" s="462">
        <v>2786</v>
      </c>
      <c r="B2125" s="276" t="s">
        <v>2159</v>
      </c>
      <c r="C2125" s="462" t="s">
        <v>27</v>
      </c>
      <c r="D2125" s="463">
        <v>0</v>
      </c>
    </row>
    <row r="2126" spans="1:4">
      <c r="A2126" s="462">
        <v>2787</v>
      </c>
      <c r="B2126" s="276" t="s">
        <v>2163</v>
      </c>
      <c r="C2126" s="462" t="s">
        <v>27</v>
      </c>
      <c r="D2126" s="463">
        <v>0</v>
      </c>
    </row>
    <row r="2127" spans="1:4">
      <c r="A2127" s="462">
        <v>2788</v>
      </c>
      <c r="B2127" s="276" t="s">
        <v>2164</v>
      </c>
      <c r="C2127" s="462" t="s">
        <v>27</v>
      </c>
      <c r="D2127" s="463">
        <v>0</v>
      </c>
    </row>
    <row r="2128" spans="1:4">
      <c r="A2128" s="462">
        <v>2789</v>
      </c>
      <c r="B2128" s="276" t="s">
        <v>2165</v>
      </c>
      <c r="C2128" s="462" t="s">
        <v>27</v>
      </c>
      <c r="D2128" s="463">
        <v>0</v>
      </c>
    </row>
    <row r="2129" spans="1:4">
      <c r="A2129" s="462">
        <v>2790</v>
      </c>
      <c r="B2129" s="276" t="s">
        <v>2166</v>
      </c>
      <c r="C2129" s="462" t="s">
        <v>27</v>
      </c>
      <c r="D2129" s="463">
        <v>0</v>
      </c>
    </row>
    <row r="2130" spans="1:4">
      <c r="A2130" s="462">
        <v>2791</v>
      </c>
      <c r="B2130" s="276" t="s">
        <v>2167</v>
      </c>
      <c r="C2130" s="462" t="s">
        <v>27</v>
      </c>
      <c r="D2130" s="463">
        <v>0</v>
      </c>
    </row>
    <row r="2131" spans="1:4">
      <c r="A2131" s="462">
        <v>2792</v>
      </c>
      <c r="B2131" s="276" t="s">
        <v>2168</v>
      </c>
      <c r="C2131" s="462" t="s">
        <v>27</v>
      </c>
      <c r="D2131" s="463">
        <v>0</v>
      </c>
    </row>
    <row r="2132" spans="1:4">
      <c r="A2132" s="462">
        <v>2794</v>
      </c>
      <c r="B2132" s="276" t="s">
        <v>2169</v>
      </c>
      <c r="C2132" s="462" t="s">
        <v>27</v>
      </c>
      <c r="D2132" s="463">
        <v>106888</v>
      </c>
    </row>
    <row r="2133" spans="1:4">
      <c r="A2133" s="462">
        <v>2795</v>
      </c>
      <c r="B2133" s="276" t="s">
        <v>2170</v>
      </c>
      <c r="C2133" s="462" t="s">
        <v>27</v>
      </c>
      <c r="D2133" s="463">
        <v>0</v>
      </c>
    </row>
    <row r="2134" spans="1:4">
      <c r="A2134" s="462">
        <v>2796</v>
      </c>
      <c r="B2134" s="276" t="s">
        <v>2171</v>
      </c>
      <c r="C2134" s="462" t="s">
        <v>27</v>
      </c>
      <c r="D2134" s="463">
        <v>626467</v>
      </c>
    </row>
    <row r="2135" spans="1:4">
      <c r="A2135" s="462">
        <v>2797</v>
      </c>
      <c r="B2135" s="276" t="s">
        <v>2172</v>
      </c>
      <c r="C2135" s="462" t="s">
        <v>27</v>
      </c>
      <c r="D2135" s="463">
        <v>0</v>
      </c>
    </row>
    <row r="2136" spans="1:4">
      <c r="A2136" s="462">
        <v>2799</v>
      </c>
      <c r="B2136" s="276" t="s">
        <v>2173</v>
      </c>
      <c r="C2136" s="462" t="s">
        <v>27</v>
      </c>
      <c r="D2136" s="463">
        <v>0</v>
      </c>
    </row>
    <row r="2137" spans="1:4">
      <c r="A2137" s="462">
        <v>2800</v>
      </c>
      <c r="B2137" s="276" t="s">
        <v>2174</v>
      </c>
      <c r="C2137" s="462" t="s">
        <v>27</v>
      </c>
      <c r="D2137" s="463">
        <v>0</v>
      </c>
    </row>
    <row r="2138" spans="1:4">
      <c r="A2138" s="462">
        <v>2801</v>
      </c>
      <c r="B2138" s="276" t="s">
        <v>2175</v>
      </c>
      <c r="C2138" s="462" t="s">
        <v>27</v>
      </c>
      <c r="D2138" s="463">
        <v>0</v>
      </c>
    </row>
    <row r="2139" spans="1:4">
      <c r="A2139" s="462">
        <v>2802</v>
      </c>
      <c r="B2139" s="276" t="s">
        <v>2176</v>
      </c>
      <c r="C2139" s="462" t="s">
        <v>27</v>
      </c>
      <c r="D2139" s="463">
        <v>1478</v>
      </c>
    </row>
    <row r="2140" spans="1:4">
      <c r="A2140" s="462">
        <v>2803</v>
      </c>
      <c r="B2140" s="276" t="s">
        <v>2177</v>
      </c>
      <c r="C2140" s="462" t="s">
        <v>27</v>
      </c>
      <c r="D2140" s="463">
        <v>0</v>
      </c>
    </row>
    <row r="2141" spans="1:4">
      <c r="A2141" s="462">
        <v>2804</v>
      </c>
      <c r="B2141" s="276" t="s">
        <v>2178</v>
      </c>
      <c r="C2141" s="462" t="s">
        <v>1122</v>
      </c>
      <c r="D2141" s="463">
        <v>122563</v>
      </c>
    </row>
    <row r="2142" spans="1:4">
      <c r="A2142" s="462">
        <v>2806</v>
      </c>
      <c r="B2142" s="276" t="s">
        <v>2179</v>
      </c>
      <c r="C2142" s="462" t="s">
        <v>27</v>
      </c>
      <c r="D2142" s="463">
        <v>0</v>
      </c>
    </row>
    <row r="2143" spans="1:4">
      <c r="A2143" s="462">
        <v>2807</v>
      </c>
      <c r="B2143" s="276" t="s">
        <v>2180</v>
      </c>
      <c r="C2143" s="462" t="s">
        <v>27</v>
      </c>
      <c r="D2143" s="463">
        <v>0</v>
      </c>
    </row>
    <row r="2144" spans="1:4">
      <c r="A2144" s="462">
        <v>2808</v>
      </c>
      <c r="B2144" s="276" t="s">
        <v>2181</v>
      </c>
      <c r="C2144" s="462" t="s">
        <v>27</v>
      </c>
      <c r="D2144" s="463">
        <v>159322.65</v>
      </c>
    </row>
    <row r="2145" spans="1:4">
      <c r="A2145" s="462">
        <v>2809</v>
      </c>
      <c r="B2145" s="276" t="s">
        <v>2182</v>
      </c>
      <c r="C2145" s="462" t="s">
        <v>27</v>
      </c>
      <c r="D2145" s="463">
        <v>0</v>
      </c>
    </row>
    <row r="2146" spans="1:4">
      <c r="A2146" s="462">
        <v>2810</v>
      </c>
      <c r="B2146" s="276" t="s">
        <v>2183</v>
      </c>
      <c r="C2146" s="462" t="s">
        <v>27</v>
      </c>
      <c r="D2146" s="463">
        <v>61622.96</v>
      </c>
    </row>
    <row r="2147" spans="1:4">
      <c r="A2147" s="462">
        <v>2811</v>
      </c>
      <c r="B2147" s="276" t="s">
        <v>2184</v>
      </c>
      <c r="C2147" s="462" t="s">
        <v>27</v>
      </c>
      <c r="D2147" s="463">
        <v>97498</v>
      </c>
    </row>
    <row r="2148" spans="1:4">
      <c r="A2148" s="462">
        <v>2812</v>
      </c>
      <c r="B2148" s="276" t="s">
        <v>2185</v>
      </c>
      <c r="C2148" s="462" t="s">
        <v>44</v>
      </c>
      <c r="D2148" s="463">
        <v>0</v>
      </c>
    </row>
    <row r="2149" spans="1:4">
      <c r="A2149" s="462">
        <v>2813</v>
      </c>
      <c r="B2149" s="276" t="s">
        <v>2186</v>
      </c>
      <c r="C2149" s="462" t="s">
        <v>44</v>
      </c>
      <c r="D2149" s="463">
        <v>0</v>
      </c>
    </row>
    <row r="2150" spans="1:4">
      <c r="A2150" s="462">
        <v>2814</v>
      </c>
      <c r="B2150" s="276" t="s">
        <v>2187</v>
      </c>
      <c r="C2150" s="462" t="s">
        <v>44</v>
      </c>
      <c r="D2150" s="463">
        <v>0</v>
      </c>
    </row>
    <row r="2151" spans="1:4">
      <c r="A2151" s="462">
        <v>2815</v>
      </c>
      <c r="B2151" s="276" t="s">
        <v>2188</v>
      </c>
      <c r="C2151" s="462" t="s">
        <v>44</v>
      </c>
      <c r="D2151" s="463">
        <v>0</v>
      </c>
    </row>
    <row r="2152" spans="1:4">
      <c r="A2152" s="462">
        <v>2816</v>
      </c>
      <c r="B2152" s="276" t="s">
        <v>2189</v>
      </c>
      <c r="C2152" s="462" t="s">
        <v>30</v>
      </c>
      <c r="D2152" s="463">
        <v>0</v>
      </c>
    </row>
    <row r="2153" spans="1:4">
      <c r="A2153" s="462">
        <v>2817</v>
      </c>
      <c r="B2153" s="276" t="s">
        <v>2190</v>
      </c>
      <c r="C2153" s="462" t="s">
        <v>83</v>
      </c>
      <c r="D2153" s="463">
        <v>0</v>
      </c>
    </row>
    <row r="2154" spans="1:4">
      <c r="A2154" s="462">
        <v>2818</v>
      </c>
      <c r="B2154" s="276" t="s">
        <v>2191</v>
      </c>
      <c r="C2154" s="462" t="s">
        <v>83</v>
      </c>
      <c r="D2154" s="463">
        <v>0</v>
      </c>
    </row>
    <row r="2155" spans="1:4">
      <c r="A2155" s="462">
        <v>2819</v>
      </c>
      <c r="B2155" s="276" t="s">
        <v>2192</v>
      </c>
      <c r="C2155" s="462" t="s">
        <v>83</v>
      </c>
      <c r="D2155" s="463">
        <v>406166</v>
      </c>
    </row>
    <row r="2156" spans="1:4">
      <c r="A2156" s="462">
        <v>2820</v>
      </c>
      <c r="B2156" s="276" t="s">
        <v>2193</v>
      </c>
      <c r="C2156" s="462" t="s">
        <v>83</v>
      </c>
      <c r="D2156" s="463">
        <v>700027</v>
      </c>
    </row>
    <row r="2157" spans="1:4">
      <c r="A2157" s="462">
        <v>2821</v>
      </c>
      <c r="B2157" s="276" t="s">
        <v>2194</v>
      </c>
      <c r="C2157" s="462" t="s">
        <v>83</v>
      </c>
      <c r="D2157" s="463">
        <v>0</v>
      </c>
    </row>
    <row r="2158" spans="1:4">
      <c r="A2158" s="462">
        <v>2822</v>
      </c>
      <c r="B2158" s="276" t="s">
        <v>2195</v>
      </c>
      <c r="C2158" s="462" t="s">
        <v>83</v>
      </c>
      <c r="D2158" s="463">
        <v>487527.99</v>
      </c>
    </row>
    <row r="2159" spans="1:4">
      <c r="A2159" s="462">
        <v>2823</v>
      </c>
      <c r="B2159" s="276" t="s">
        <v>2196</v>
      </c>
      <c r="C2159" s="462" t="s">
        <v>83</v>
      </c>
      <c r="D2159" s="463">
        <v>0</v>
      </c>
    </row>
    <row r="2160" spans="1:4">
      <c r="A2160" s="462">
        <v>2824</v>
      </c>
      <c r="B2160" s="276" t="s">
        <v>2197</v>
      </c>
      <c r="C2160" s="462" t="s">
        <v>83</v>
      </c>
      <c r="D2160" s="463">
        <v>0</v>
      </c>
    </row>
    <row r="2161" spans="1:4">
      <c r="A2161" s="462">
        <v>2825</v>
      </c>
      <c r="B2161" s="276" t="s">
        <v>2198</v>
      </c>
      <c r="C2161" s="462" t="s">
        <v>83</v>
      </c>
      <c r="D2161" s="463">
        <v>0</v>
      </c>
    </row>
    <row r="2162" spans="1:4">
      <c r="A2162" s="462">
        <v>2827</v>
      </c>
      <c r="B2162" s="276" t="s">
        <v>2199</v>
      </c>
      <c r="C2162" s="462" t="s">
        <v>44</v>
      </c>
      <c r="D2162" s="463">
        <v>0</v>
      </c>
    </row>
    <row r="2163" spans="1:4">
      <c r="A2163" s="462">
        <v>2828</v>
      </c>
      <c r="B2163" s="276" t="s">
        <v>2200</v>
      </c>
      <c r="C2163" s="462" t="s">
        <v>44</v>
      </c>
      <c r="D2163" s="463">
        <v>0</v>
      </c>
    </row>
    <row r="2164" spans="1:4">
      <c r="A2164" s="462">
        <v>2829</v>
      </c>
      <c r="B2164" s="276" t="s">
        <v>2201</v>
      </c>
      <c r="C2164" s="462" t="s">
        <v>44</v>
      </c>
      <c r="D2164" s="463">
        <v>0</v>
      </c>
    </row>
    <row r="2165" spans="1:4">
      <c r="A2165" s="462">
        <v>2830</v>
      </c>
      <c r="B2165" s="276" t="s">
        <v>2202</v>
      </c>
      <c r="C2165" s="462" t="s">
        <v>44</v>
      </c>
      <c r="D2165" s="463">
        <v>0</v>
      </c>
    </row>
    <row r="2166" spans="1:4">
      <c r="A2166" s="462">
        <v>2831</v>
      </c>
      <c r="B2166" s="276" t="s">
        <v>2203</v>
      </c>
      <c r="C2166" s="462" t="s">
        <v>30</v>
      </c>
      <c r="D2166" s="463">
        <v>0</v>
      </c>
    </row>
    <row r="2167" spans="1:4">
      <c r="A2167" s="462">
        <v>2832</v>
      </c>
      <c r="B2167" s="276" t="s">
        <v>2204</v>
      </c>
      <c r="C2167" s="462" t="s">
        <v>30</v>
      </c>
      <c r="D2167" s="463">
        <v>0</v>
      </c>
    </row>
    <row r="2168" spans="1:4">
      <c r="A2168" s="462">
        <v>2833</v>
      </c>
      <c r="B2168" s="276" t="s">
        <v>2205</v>
      </c>
      <c r="C2168" s="462" t="s">
        <v>30</v>
      </c>
      <c r="D2168" s="463">
        <v>1425</v>
      </c>
    </row>
    <row r="2169" spans="1:4">
      <c r="A2169" s="462">
        <v>2834</v>
      </c>
      <c r="B2169" s="276" t="s">
        <v>2206</v>
      </c>
      <c r="C2169" s="462" t="s">
        <v>27</v>
      </c>
      <c r="D2169" s="463">
        <v>0</v>
      </c>
    </row>
    <row r="2170" spans="1:4">
      <c r="A2170" s="462">
        <v>2835</v>
      </c>
      <c r="B2170" s="276" t="s">
        <v>2207</v>
      </c>
      <c r="C2170" s="462" t="s">
        <v>27</v>
      </c>
      <c r="D2170" s="463">
        <v>0</v>
      </c>
    </row>
    <row r="2171" spans="1:4">
      <c r="A2171" s="462">
        <v>2836</v>
      </c>
      <c r="B2171" s="276" t="s">
        <v>2208</v>
      </c>
      <c r="C2171" s="462" t="s">
        <v>27</v>
      </c>
      <c r="D2171" s="463">
        <v>0</v>
      </c>
    </row>
    <row r="2172" spans="1:4">
      <c r="A2172" s="462">
        <v>2837</v>
      </c>
      <c r="B2172" s="276" t="s">
        <v>2209</v>
      </c>
      <c r="C2172" s="462" t="s">
        <v>148</v>
      </c>
      <c r="D2172" s="463">
        <v>0</v>
      </c>
    </row>
    <row r="2173" spans="1:4">
      <c r="A2173" s="462">
        <v>2838</v>
      </c>
      <c r="B2173" s="276" t="s">
        <v>2210</v>
      </c>
      <c r="C2173" s="462" t="s">
        <v>44</v>
      </c>
      <c r="D2173" s="463">
        <v>0</v>
      </c>
    </row>
    <row r="2174" spans="1:4">
      <c r="A2174" s="462">
        <v>2839</v>
      </c>
      <c r="B2174" s="276" t="s">
        <v>2211</v>
      </c>
      <c r="C2174" s="462" t="s">
        <v>44</v>
      </c>
      <c r="D2174" s="463">
        <v>0</v>
      </c>
    </row>
    <row r="2175" spans="1:4">
      <c r="A2175" s="462">
        <v>2843</v>
      </c>
      <c r="B2175" s="276" t="s">
        <v>2212</v>
      </c>
      <c r="C2175" s="462" t="s">
        <v>32</v>
      </c>
      <c r="D2175" s="463">
        <v>0</v>
      </c>
    </row>
    <row r="2176" spans="1:4">
      <c r="A2176" s="462">
        <v>2847</v>
      </c>
      <c r="B2176" s="276" t="s">
        <v>2213</v>
      </c>
      <c r="C2176" s="462" t="s">
        <v>27</v>
      </c>
      <c r="D2176" s="463">
        <v>71513</v>
      </c>
    </row>
    <row r="2177" spans="1:4">
      <c r="A2177" s="462">
        <v>2848</v>
      </c>
      <c r="B2177" s="276" t="s">
        <v>2214</v>
      </c>
      <c r="C2177" s="462" t="s">
        <v>44</v>
      </c>
      <c r="D2177" s="463">
        <v>0</v>
      </c>
    </row>
    <row r="2178" spans="1:4">
      <c r="A2178" s="462">
        <v>2849</v>
      </c>
      <c r="B2178" s="276" t="s">
        <v>2215</v>
      </c>
      <c r="C2178" s="462" t="s">
        <v>32</v>
      </c>
      <c r="D2178" s="463">
        <v>0</v>
      </c>
    </row>
    <row r="2179" spans="1:4">
      <c r="A2179" s="462">
        <v>2850</v>
      </c>
      <c r="B2179" s="276" t="s">
        <v>2216</v>
      </c>
      <c r="C2179" s="462" t="s">
        <v>32</v>
      </c>
      <c r="D2179" s="463">
        <v>22922</v>
      </c>
    </row>
    <row r="2180" spans="1:4">
      <c r="A2180" s="462">
        <v>2851</v>
      </c>
      <c r="B2180" s="276" t="s">
        <v>2217</v>
      </c>
      <c r="C2180" s="462" t="s">
        <v>27</v>
      </c>
      <c r="D2180" s="463">
        <v>0</v>
      </c>
    </row>
    <row r="2181" spans="1:4">
      <c r="A2181" s="462">
        <v>2852</v>
      </c>
      <c r="B2181" s="276" t="s">
        <v>2218</v>
      </c>
      <c r="C2181" s="462" t="s">
        <v>32</v>
      </c>
      <c r="D2181" s="463">
        <v>0</v>
      </c>
    </row>
    <row r="2182" spans="1:4">
      <c r="A2182" s="462">
        <v>2857</v>
      </c>
      <c r="B2182" s="276" t="s">
        <v>2219</v>
      </c>
      <c r="C2182" s="462" t="s">
        <v>27</v>
      </c>
      <c r="D2182" s="463">
        <v>116543</v>
      </c>
    </row>
    <row r="2183" spans="1:4">
      <c r="A2183" s="462">
        <v>2859</v>
      </c>
      <c r="B2183" s="276" t="s">
        <v>2220</v>
      </c>
      <c r="C2183" s="462" t="s">
        <v>44</v>
      </c>
      <c r="D2183" s="463">
        <v>0</v>
      </c>
    </row>
    <row r="2184" spans="1:4">
      <c r="A2184" s="462">
        <v>2861</v>
      </c>
      <c r="B2184" s="276" t="s">
        <v>2221</v>
      </c>
      <c r="C2184" s="462" t="s">
        <v>44</v>
      </c>
      <c r="D2184" s="463">
        <v>0</v>
      </c>
    </row>
    <row r="2185" spans="1:4">
      <c r="A2185" s="462">
        <v>2863</v>
      </c>
      <c r="B2185" s="276" t="s">
        <v>2222</v>
      </c>
      <c r="C2185" s="462" t="s">
        <v>2223</v>
      </c>
      <c r="D2185" s="463">
        <v>0</v>
      </c>
    </row>
    <row r="2186" spans="1:4">
      <c r="A2186" s="462">
        <v>2869</v>
      </c>
      <c r="B2186" s="276" t="s">
        <v>2224</v>
      </c>
      <c r="C2186" s="462" t="s">
        <v>2223</v>
      </c>
      <c r="D2186" s="463">
        <v>0</v>
      </c>
    </row>
    <row r="2187" spans="1:4">
      <c r="A2187" s="462">
        <v>2876</v>
      </c>
      <c r="B2187" s="276" t="s">
        <v>2225</v>
      </c>
      <c r="C2187" s="462" t="s">
        <v>30</v>
      </c>
      <c r="D2187" s="463">
        <v>8134</v>
      </c>
    </row>
    <row r="2188" spans="1:4">
      <c r="A2188" s="462">
        <v>2877</v>
      </c>
      <c r="B2188" s="276" t="s">
        <v>2226</v>
      </c>
      <c r="C2188" s="462" t="s">
        <v>30</v>
      </c>
      <c r="D2188" s="463">
        <v>5807</v>
      </c>
    </row>
    <row r="2189" spans="1:4">
      <c r="A2189" s="462">
        <v>2878</v>
      </c>
      <c r="B2189" s="276" t="s">
        <v>2227</v>
      </c>
      <c r="C2189" s="462" t="s">
        <v>30</v>
      </c>
      <c r="D2189" s="463">
        <v>0</v>
      </c>
    </row>
    <row r="2190" spans="1:4">
      <c r="A2190" s="462">
        <v>2879</v>
      </c>
      <c r="B2190" s="276" t="s">
        <v>2228</v>
      </c>
      <c r="C2190" s="462" t="s">
        <v>30</v>
      </c>
      <c r="D2190" s="463">
        <v>0</v>
      </c>
    </row>
    <row r="2191" spans="1:4">
      <c r="A2191" s="462">
        <v>2880</v>
      </c>
      <c r="B2191" s="276" t="s">
        <v>2229</v>
      </c>
      <c r="C2191" s="462" t="s">
        <v>30</v>
      </c>
      <c r="D2191" s="463">
        <v>0</v>
      </c>
    </row>
    <row r="2192" spans="1:4">
      <c r="A2192" s="462">
        <v>2885</v>
      </c>
      <c r="B2192" s="276" t="s">
        <v>2230</v>
      </c>
      <c r="C2192" s="462" t="s">
        <v>2223</v>
      </c>
      <c r="D2192" s="463">
        <v>0</v>
      </c>
    </row>
    <row r="2193" spans="1:4">
      <c r="A2193" s="462">
        <v>2887</v>
      </c>
      <c r="B2193" s="276" t="s">
        <v>2231</v>
      </c>
      <c r="C2193" s="462" t="s">
        <v>44</v>
      </c>
      <c r="D2193" s="463">
        <v>0</v>
      </c>
    </row>
    <row r="2194" spans="1:4">
      <c r="A2194" s="462">
        <v>2888</v>
      </c>
      <c r="B2194" s="276" t="s">
        <v>2232</v>
      </c>
      <c r="C2194" s="462" t="s">
        <v>44</v>
      </c>
      <c r="D2194" s="463">
        <v>0</v>
      </c>
    </row>
    <row r="2195" spans="1:4">
      <c r="A2195" s="462">
        <v>2892</v>
      </c>
      <c r="B2195" s="276" t="s">
        <v>2233</v>
      </c>
      <c r="C2195" s="462" t="s">
        <v>44</v>
      </c>
      <c r="D2195" s="463">
        <v>0</v>
      </c>
    </row>
    <row r="2196" spans="1:4">
      <c r="A2196" s="462">
        <v>2898</v>
      </c>
      <c r="B2196" s="276" t="s">
        <v>2234</v>
      </c>
      <c r="C2196" s="462" t="s">
        <v>27</v>
      </c>
      <c r="D2196" s="463">
        <v>0</v>
      </c>
    </row>
    <row r="2197" spans="1:4">
      <c r="A2197" s="462">
        <v>2903</v>
      </c>
      <c r="B2197" s="276" t="s">
        <v>2235</v>
      </c>
      <c r="C2197" s="462" t="s">
        <v>27</v>
      </c>
      <c r="D2197" s="463">
        <v>0</v>
      </c>
    </row>
    <row r="2198" spans="1:4">
      <c r="A2198" s="462">
        <v>2909</v>
      </c>
      <c r="B2198" s="276" t="s">
        <v>2236</v>
      </c>
      <c r="C2198" s="462" t="s">
        <v>27</v>
      </c>
      <c r="D2198" s="463">
        <v>0</v>
      </c>
    </row>
    <row r="2199" spans="1:4">
      <c r="A2199" s="462">
        <v>2910</v>
      </c>
      <c r="B2199" s="276" t="s">
        <v>2237</v>
      </c>
      <c r="C2199" s="462" t="s">
        <v>27</v>
      </c>
      <c r="D2199" s="463">
        <v>1216</v>
      </c>
    </row>
    <row r="2200" spans="1:4">
      <c r="A2200" s="462">
        <v>2914</v>
      </c>
      <c r="B2200" s="276" t="s">
        <v>2238</v>
      </c>
      <c r="C2200" s="462" t="s">
        <v>1122</v>
      </c>
      <c r="D2200" s="463">
        <v>64200</v>
      </c>
    </row>
    <row r="2201" spans="1:4">
      <c r="A2201" s="462">
        <v>2915</v>
      </c>
      <c r="B2201" s="276" t="s">
        <v>2239</v>
      </c>
      <c r="C2201" s="462" t="s">
        <v>1122</v>
      </c>
      <c r="D2201" s="463">
        <v>61282</v>
      </c>
    </row>
    <row r="2202" spans="1:4">
      <c r="A2202" s="462">
        <v>2917</v>
      </c>
      <c r="B2202" s="276" t="s">
        <v>2240</v>
      </c>
      <c r="C2202" s="462" t="s">
        <v>32</v>
      </c>
      <c r="D2202" s="463">
        <v>5057</v>
      </c>
    </row>
    <row r="2203" spans="1:4">
      <c r="A2203" s="462">
        <v>2918</v>
      </c>
      <c r="B2203" s="276" t="s">
        <v>2241</v>
      </c>
      <c r="C2203" s="462" t="s">
        <v>32</v>
      </c>
      <c r="D2203" s="463">
        <v>4771</v>
      </c>
    </row>
    <row r="2204" spans="1:4">
      <c r="A2204" s="462">
        <v>2919</v>
      </c>
      <c r="B2204" s="276" t="s">
        <v>2242</v>
      </c>
      <c r="C2204" s="462" t="s">
        <v>32</v>
      </c>
      <c r="D2204" s="463">
        <v>2760</v>
      </c>
    </row>
    <row r="2205" spans="1:4">
      <c r="A2205" s="462">
        <v>2920</v>
      </c>
      <c r="B2205" s="276" t="s">
        <v>2243</v>
      </c>
      <c r="C2205" s="462" t="s">
        <v>30</v>
      </c>
      <c r="D2205" s="463">
        <v>8682</v>
      </c>
    </row>
    <row r="2206" spans="1:4">
      <c r="A2206" s="462">
        <v>2921</v>
      </c>
      <c r="B2206" s="276" t="s">
        <v>2244</v>
      </c>
      <c r="C2206" s="462" t="s">
        <v>32</v>
      </c>
      <c r="D2206" s="463">
        <v>2760</v>
      </c>
    </row>
    <row r="2207" spans="1:4">
      <c r="A2207" s="462">
        <v>2924</v>
      </c>
      <c r="B2207" s="276" t="s">
        <v>2245</v>
      </c>
      <c r="C2207" s="462" t="s">
        <v>27</v>
      </c>
      <c r="D2207" s="463">
        <v>0</v>
      </c>
    </row>
    <row r="2208" spans="1:4">
      <c r="A2208" s="462">
        <v>2925</v>
      </c>
      <c r="B2208" s="276" t="s">
        <v>2246</v>
      </c>
      <c r="C2208" s="462" t="s">
        <v>27</v>
      </c>
      <c r="D2208" s="463">
        <v>0</v>
      </c>
    </row>
    <row r="2209" spans="1:4">
      <c r="A2209" s="462">
        <v>2926</v>
      </c>
      <c r="B2209" s="276" t="s">
        <v>2247</v>
      </c>
      <c r="C2209" s="462" t="s">
        <v>27</v>
      </c>
      <c r="D2209" s="463">
        <v>0</v>
      </c>
    </row>
    <row r="2210" spans="1:4">
      <c r="A2210" s="462">
        <v>2927</v>
      </c>
      <c r="B2210" s="276" t="s">
        <v>2248</v>
      </c>
      <c r="C2210" s="462" t="s">
        <v>27</v>
      </c>
      <c r="D2210" s="463">
        <v>0</v>
      </c>
    </row>
    <row r="2211" spans="1:4">
      <c r="A2211" s="462">
        <v>2929</v>
      </c>
      <c r="B2211" s="276" t="s">
        <v>2249</v>
      </c>
      <c r="C2211" s="462" t="s">
        <v>27</v>
      </c>
      <c r="D2211" s="463">
        <v>0</v>
      </c>
    </row>
    <row r="2212" spans="1:4">
      <c r="A2212" s="462">
        <v>2930</v>
      </c>
      <c r="B2212" s="276" t="s">
        <v>2250</v>
      </c>
      <c r="C2212" s="462" t="s">
        <v>27</v>
      </c>
      <c r="D2212" s="463">
        <v>0</v>
      </c>
    </row>
    <row r="2213" spans="1:4">
      <c r="A2213" s="462">
        <v>2931</v>
      </c>
      <c r="B2213" s="276" t="s">
        <v>2251</v>
      </c>
      <c r="C2213" s="462" t="s">
        <v>27</v>
      </c>
      <c r="D2213" s="463">
        <v>0</v>
      </c>
    </row>
    <row r="2214" spans="1:4">
      <c r="A2214" s="462">
        <v>2934</v>
      </c>
      <c r="B2214" s="276" t="s">
        <v>2252</v>
      </c>
      <c r="C2214" s="462" t="s">
        <v>27</v>
      </c>
      <c r="D2214" s="463">
        <v>3711.24</v>
      </c>
    </row>
    <row r="2215" spans="1:4">
      <c r="A2215" s="462">
        <v>2935</v>
      </c>
      <c r="B2215" s="276" t="s">
        <v>2253</v>
      </c>
      <c r="C2215" s="462" t="s">
        <v>32</v>
      </c>
      <c r="D2215" s="463">
        <v>7866</v>
      </c>
    </row>
    <row r="2216" spans="1:4">
      <c r="A2216" s="462">
        <v>2937</v>
      </c>
      <c r="B2216" s="276" t="s">
        <v>2254</v>
      </c>
      <c r="C2216" s="462" t="s">
        <v>1122</v>
      </c>
      <c r="D2216" s="463">
        <v>116727</v>
      </c>
    </row>
    <row r="2217" spans="1:4">
      <c r="A2217" s="462">
        <v>2938</v>
      </c>
      <c r="B2217" s="276" t="s">
        <v>2255</v>
      </c>
      <c r="C2217" s="462" t="s">
        <v>44</v>
      </c>
      <c r="D2217" s="463">
        <v>0</v>
      </c>
    </row>
    <row r="2218" spans="1:4">
      <c r="A2218" s="462">
        <v>2939</v>
      </c>
      <c r="B2218" s="276" t="s">
        <v>2256</v>
      </c>
      <c r="C2218" s="462" t="s">
        <v>44</v>
      </c>
      <c r="D2218" s="463">
        <v>0</v>
      </c>
    </row>
    <row r="2219" spans="1:4">
      <c r="A2219" s="462">
        <v>2940</v>
      </c>
      <c r="B2219" s="276" t="s">
        <v>2257</v>
      </c>
      <c r="C2219" s="462" t="s">
        <v>44</v>
      </c>
      <c r="D2219" s="463">
        <v>0</v>
      </c>
    </row>
    <row r="2220" spans="1:4">
      <c r="A2220" s="462">
        <v>2941</v>
      </c>
      <c r="B2220" s="276" t="s">
        <v>2258</v>
      </c>
      <c r="C2220" s="462" t="s">
        <v>44</v>
      </c>
      <c r="D2220" s="463">
        <v>0</v>
      </c>
    </row>
    <row r="2221" spans="1:4">
      <c r="A2221" s="462">
        <v>2943</v>
      </c>
      <c r="B2221" s="276" t="s">
        <v>2259</v>
      </c>
      <c r="C2221" s="462" t="s">
        <v>32</v>
      </c>
      <c r="D2221" s="463">
        <v>2877</v>
      </c>
    </row>
    <row r="2222" spans="1:4">
      <c r="A2222" s="462">
        <v>2944</v>
      </c>
      <c r="B2222" s="276" t="s">
        <v>2260</v>
      </c>
      <c r="C2222" s="462" t="s">
        <v>27</v>
      </c>
      <c r="D2222" s="463">
        <v>0</v>
      </c>
    </row>
    <row r="2223" spans="1:4">
      <c r="A2223" s="462">
        <v>2946</v>
      </c>
      <c r="B2223" s="276" t="s">
        <v>2261</v>
      </c>
      <c r="C2223" s="462" t="s">
        <v>44</v>
      </c>
      <c r="D2223" s="463">
        <v>0</v>
      </c>
    </row>
    <row r="2224" spans="1:4">
      <c r="A2224" s="462">
        <v>2947</v>
      </c>
      <c r="B2224" s="276" t="s">
        <v>2262</v>
      </c>
      <c r="C2224" s="462" t="s">
        <v>27</v>
      </c>
      <c r="D2224" s="463">
        <v>379508</v>
      </c>
    </row>
    <row r="2225" spans="1:4">
      <c r="A2225" s="462">
        <v>2957</v>
      </c>
      <c r="B2225" s="276" t="s">
        <v>2263</v>
      </c>
      <c r="C2225" s="462" t="s">
        <v>253</v>
      </c>
      <c r="D2225" s="463">
        <v>96558</v>
      </c>
    </row>
    <row r="2226" spans="1:4">
      <c r="A2226" s="462">
        <v>2958</v>
      </c>
      <c r="B2226" s="276" t="s">
        <v>2264</v>
      </c>
      <c r="C2226" s="462" t="s">
        <v>27</v>
      </c>
      <c r="D2226" s="463">
        <v>0</v>
      </c>
    </row>
    <row r="2227" spans="1:4">
      <c r="A2227" s="462">
        <v>2959</v>
      </c>
      <c r="B2227" s="276" t="s">
        <v>2265</v>
      </c>
      <c r="C2227" s="462" t="s">
        <v>27</v>
      </c>
      <c r="D2227" s="463">
        <v>37672</v>
      </c>
    </row>
    <row r="2228" spans="1:4">
      <c r="A2228" s="462">
        <v>2961</v>
      </c>
      <c r="B2228" s="276" t="s">
        <v>2266</v>
      </c>
      <c r="C2228" s="462" t="s">
        <v>27</v>
      </c>
      <c r="D2228" s="463">
        <v>0</v>
      </c>
    </row>
    <row r="2229" spans="1:4">
      <c r="A2229" s="462">
        <v>2962</v>
      </c>
      <c r="B2229" s="276" t="s">
        <v>2267</v>
      </c>
      <c r="C2229" s="462" t="s">
        <v>27</v>
      </c>
      <c r="D2229" s="463">
        <v>41462</v>
      </c>
    </row>
    <row r="2230" spans="1:4">
      <c r="A2230" s="462">
        <v>2963</v>
      </c>
      <c r="B2230" s="276" t="s">
        <v>2268</v>
      </c>
      <c r="C2230" s="462" t="s">
        <v>27</v>
      </c>
      <c r="D2230" s="463">
        <v>0</v>
      </c>
    </row>
    <row r="2231" spans="1:4">
      <c r="A2231" s="462">
        <v>2964</v>
      </c>
      <c r="B2231" s="276" t="s">
        <v>2269</v>
      </c>
      <c r="C2231" s="462" t="s">
        <v>27</v>
      </c>
      <c r="D2231" s="463">
        <v>0</v>
      </c>
    </row>
    <row r="2232" spans="1:4">
      <c r="A2232" s="462">
        <v>2965</v>
      </c>
      <c r="B2232" s="276" t="s">
        <v>2270</v>
      </c>
      <c r="C2232" s="462" t="s">
        <v>44</v>
      </c>
      <c r="D2232" s="463">
        <v>133081</v>
      </c>
    </row>
    <row r="2233" spans="1:4">
      <c r="A2233" s="462">
        <v>2966</v>
      </c>
      <c r="B2233" s="276" t="s">
        <v>2271</v>
      </c>
      <c r="C2233" s="462" t="s">
        <v>30</v>
      </c>
      <c r="D2233" s="463">
        <v>0</v>
      </c>
    </row>
    <row r="2234" spans="1:4">
      <c r="A2234" s="462">
        <v>2967</v>
      </c>
      <c r="B2234" s="276" t="s">
        <v>2272</v>
      </c>
      <c r="C2234" s="462" t="s">
        <v>30</v>
      </c>
      <c r="D2234" s="463">
        <v>0</v>
      </c>
    </row>
    <row r="2235" spans="1:4">
      <c r="A2235" s="462">
        <v>2968</v>
      </c>
      <c r="B2235" s="276" t="s">
        <v>2273</v>
      </c>
      <c r="C2235" s="462" t="s">
        <v>30</v>
      </c>
      <c r="D2235" s="463">
        <v>0</v>
      </c>
    </row>
    <row r="2236" spans="1:4">
      <c r="A2236" s="462">
        <v>2969</v>
      </c>
      <c r="B2236" s="276" t="s">
        <v>2274</v>
      </c>
      <c r="C2236" s="462" t="s">
        <v>30</v>
      </c>
      <c r="D2236" s="463">
        <v>0</v>
      </c>
    </row>
    <row r="2237" spans="1:4">
      <c r="A2237" s="462">
        <v>2970</v>
      </c>
      <c r="B2237" s="276" t="s">
        <v>2275</v>
      </c>
      <c r="C2237" s="462" t="s">
        <v>27</v>
      </c>
      <c r="D2237" s="463">
        <v>0</v>
      </c>
    </row>
    <row r="2238" spans="1:4">
      <c r="A2238" s="462">
        <v>2971</v>
      </c>
      <c r="B2238" s="276" t="s">
        <v>2276</v>
      </c>
      <c r="C2238" s="462" t="s">
        <v>27</v>
      </c>
      <c r="D2238" s="463">
        <v>0</v>
      </c>
    </row>
    <row r="2239" spans="1:4">
      <c r="A2239" s="462">
        <v>2972</v>
      </c>
      <c r="B2239" s="276" t="s">
        <v>2277</v>
      </c>
      <c r="C2239" s="462" t="s">
        <v>27</v>
      </c>
      <c r="D2239" s="463">
        <v>0</v>
      </c>
    </row>
    <row r="2240" spans="1:4">
      <c r="A2240" s="462">
        <v>2975</v>
      </c>
      <c r="B2240" s="276" t="s">
        <v>2278</v>
      </c>
      <c r="C2240" s="462" t="s">
        <v>27</v>
      </c>
      <c r="D2240" s="463">
        <v>0</v>
      </c>
    </row>
    <row r="2241" spans="1:4">
      <c r="A2241" s="462">
        <v>2976</v>
      </c>
      <c r="B2241" s="276" t="s">
        <v>2279</v>
      </c>
      <c r="C2241" s="462" t="s">
        <v>27</v>
      </c>
      <c r="D2241" s="463">
        <v>0</v>
      </c>
    </row>
    <row r="2242" spans="1:4">
      <c r="A2242" s="462">
        <v>2977</v>
      </c>
      <c r="B2242" s="276" t="s">
        <v>2280</v>
      </c>
      <c r="C2242" s="462" t="s">
        <v>27</v>
      </c>
      <c r="D2242" s="463">
        <v>0</v>
      </c>
    </row>
    <row r="2243" spans="1:4">
      <c r="A2243" s="462">
        <v>2979</v>
      </c>
      <c r="B2243" s="276" t="s">
        <v>2281</v>
      </c>
      <c r="C2243" s="462" t="s">
        <v>27</v>
      </c>
      <c r="D2243" s="463">
        <v>0</v>
      </c>
    </row>
    <row r="2244" spans="1:4">
      <c r="A2244" s="462">
        <v>2980</v>
      </c>
      <c r="B2244" s="276" t="s">
        <v>2282</v>
      </c>
      <c r="C2244" s="462" t="s">
        <v>27</v>
      </c>
      <c r="D2244" s="463">
        <v>17338.27</v>
      </c>
    </row>
    <row r="2245" spans="1:4">
      <c r="A2245" s="462">
        <v>2981</v>
      </c>
      <c r="B2245" s="276" t="s">
        <v>2283</v>
      </c>
      <c r="C2245" s="462" t="s">
        <v>27</v>
      </c>
      <c r="D2245" s="463">
        <v>0</v>
      </c>
    </row>
    <row r="2246" spans="1:4">
      <c r="A2246" s="462">
        <v>2982</v>
      </c>
      <c r="B2246" s="276" t="s">
        <v>2284</v>
      </c>
      <c r="C2246" s="462" t="s">
        <v>27</v>
      </c>
      <c r="D2246" s="463">
        <v>0</v>
      </c>
    </row>
    <row r="2247" spans="1:4">
      <c r="A2247" s="462">
        <v>2983</v>
      </c>
      <c r="B2247" s="276" t="s">
        <v>2285</v>
      </c>
      <c r="C2247" s="462" t="s">
        <v>27</v>
      </c>
      <c r="D2247" s="463">
        <v>0</v>
      </c>
    </row>
    <row r="2248" spans="1:4">
      <c r="A2248" s="462">
        <v>2984</v>
      </c>
      <c r="B2248" s="276" t="s">
        <v>2286</v>
      </c>
      <c r="C2248" s="462" t="s">
        <v>27</v>
      </c>
      <c r="D2248" s="463">
        <v>0</v>
      </c>
    </row>
    <row r="2249" spans="1:4">
      <c r="A2249" s="462">
        <v>2985</v>
      </c>
      <c r="B2249" s="276" t="s">
        <v>2287</v>
      </c>
      <c r="C2249" s="462" t="s">
        <v>27</v>
      </c>
      <c r="D2249" s="463">
        <v>0</v>
      </c>
    </row>
    <row r="2250" spans="1:4">
      <c r="A2250" s="462">
        <v>2986</v>
      </c>
      <c r="B2250" s="276" t="s">
        <v>2288</v>
      </c>
      <c r="C2250" s="462" t="s">
        <v>27</v>
      </c>
      <c r="D2250" s="463">
        <v>0</v>
      </c>
    </row>
    <row r="2251" spans="1:4">
      <c r="A2251" s="462">
        <v>2987</v>
      </c>
      <c r="B2251" s="276" t="s">
        <v>2289</v>
      </c>
      <c r="C2251" s="462" t="s">
        <v>27</v>
      </c>
      <c r="D2251" s="463">
        <v>0</v>
      </c>
    </row>
    <row r="2252" spans="1:4">
      <c r="A2252" s="462">
        <v>2988</v>
      </c>
      <c r="B2252" s="276" t="s">
        <v>2290</v>
      </c>
      <c r="C2252" s="462" t="s">
        <v>27</v>
      </c>
      <c r="D2252" s="463">
        <v>0</v>
      </c>
    </row>
    <row r="2253" spans="1:4">
      <c r="A2253" s="462">
        <v>2989</v>
      </c>
      <c r="B2253" s="276" t="s">
        <v>2291</v>
      </c>
      <c r="C2253" s="462" t="s">
        <v>27</v>
      </c>
      <c r="D2253" s="463">
        <v>13451</v>
      </c>
    </row>
    <row r="2254" spans="1:4">
      <c r="A2254" s="462">
        <v>2990</v>
      </c>
      <c r="B2254" s="276" t="s">
        <v>2292</v>
      </c>
      <c r="C2254" s="462" t="s">
        <v>27</v>
      </c>
      <c r="D2254" s="463">
        <v>22032.01</v>
      </c>
    </row>
    <row r="2255" spans="1:4">
      <c r="A2255" s="462">
        <v>2991</v>
      </c>
      <c r="B2255" s="276" t="s">
        <v>2293</v>
      </c>
      <c r="C2255" s="462" t="s">
        <v>27</v>
      </c>
      <c r="D2255" s="463">
        <v>0</v>
      </c>
    </row>
    <row r="2256" spans="1:4">
      <c r="A2256" s="462">
        <v>2992</v>
      </c>
      <c r="B2256" s="276" t="s">
        <v>2294</v>
      </c>
      <c r="C2256" s="462" t="s">
        <v>27</v>
      </c>
      <c r="D2256" s="463">
        <v>0</v>
      </c>
    </row>
    <row r="2257" spans="1:4">
      <c r="A2257" s="462">
        <v>2993</v>
      </c>
      <c r="B2257" s="276" t="s">
        <v>2295</v>
      </c>
      <c r="C2257" s="462" t="s">
        <v>27</v>
      </c>
      <c r="D2257" s="463">
        <v>0</v>
      </c>
    </row>
    <row r="2258" spans="1:4">
      <c r="A2258" s="462">
        <v>2994</v>
      </c>
      <c r="B2258" s="276" t="s">
        <v>2296</v>
      </c>
      <c r="C2258" s="462" t="s">
        <v>27</v>
      </c>
      <c r="D2258" s="463">
        <v>0</v>
      </c>
    </row>
    <row r="2259" spans="1:4">
      <c r="A2259" s="462">
        <v>2995</v>
      </c>
      <c r="B2259" s="276" t="s">
        <v>2297</v>
      </c>
      <c r="C2259" s="462" t="s">
        <v>27</v>
      </c>
      <c r="D2259" s="463">
        <v>0</v>
      </c>
    </row>
    <row r="2260" spans="1:4">
      <c r="A2260" s="462">
        <v>2996</v>
      </c>
      <c r="B2260" s="276" t="s">
        <v>2298</v>
      </c>
      <c r="C2260" s="462" t="s">
        <v>27</v>
      </c>
      <c r="D2260" s="463">
        <v>0</v>
      </c>
    </row>
    <row r="2261" spans="1:4">
      <c r="A2261" s="462">
        <v>2997</v>
      </c>
      <c r="B2261" s="276" t="s">
        <v>2299</v>
      </c>
      <c r="C2261" s="462" t="s">
        <v>27</v>
      </c>
      <c r="D2261" s="463">
        <v>0</v>
      </c>
    </row>
    <row r="2262" spans="1:4">
      <c r="A2262" s="462">
        <v>2998</v>
      </c>
      <c r="B2262" s="276" t="s">
        <v>2300</v>
      </c>
      <c r="C2262" s="462" t="s">
        <v>27</v>
      </c>
      <c r="D2262" s="463">
        <v>0</v>
      </c>
    </row>
    <row r="2263" spans="1:4">
      <c r="A2263" s="462">
        <v>2999</v>
      </c>
      <c r="B2263" s="276" t="s">
        <v>2301</v>
      </c>
      <c r="C2263" s="462" t="s">
        <v>27</v>
      </c>
      <c r="D2263" s="463">
        <v>0</v>
      </c>
    </row>
    <row r="2264" spans="1:4">
      <c r="A2264" s="462">
        <v>3000</v>
      </c>
      <c r="B2264" s="276" t="s">
        <v>2302</v>
      </c>
      <c r="C2264" s="462" t="s">
        <v>27</v>
      </c>
      <c r="D2264" s="463">
        <v>0</v>
      </c>
    </row>
    <row r="2265" spans="1:4">
      <c r="A2265" s="462">
        <v>3001</v>
      </c>
      <c r="B2265" s="276" t="s">
        <v>2303</v>
      </c>
      <c r="C2265" s="462" t="s">
        <v>27</v>
      </c>
      <c r="D2265" s="463">
        <v>3673</v>
      </c>
    </row>
    <row r="2266" spans="1:4">
      <c r="A2266" s="462">
        <v>3002</v>
      </c>
      <c r="B2266" s="276" t="s">
        <v>2304</v>
      </c>
      <c r="C2266" s="462" t="s">
        <v>27</v>
      </c>
      <c r="D2266" s="463">
        <v>3011</v>
      </c>
    </row>
    <row r="2267" spans="1:4">
      <c r="A2267" s="462">
        <v>3003</v>
      </c>
      <c r="B2267" s="276" t="s">
        <v>2305</v>
      </c>
      <c r="C2267" s="462" t="s">
        <v>27</v>
      </c>
      <c r="D2267" s="463">
        <v>0</v>
      </c>
    </row>
    <row r="2268" spans="1:4">
      <c r="A2268" s="462">
        <v>3004</v>
      </c>
      <c r="B2268" s="276" t="s">
        <v>2306</v>
      </c>
      <c r="C2268" s="462" t="s">
        <v>27</v>
      </c>
      <c r="D2268" s="463">
        <v>0</v>
      </c>
    </row>
    <row r="2269" spans="1:4">
      <c r="A2269" s="462">
        <v>3005</v>
      </c>
      <c r="B2269" s="276" t="s">
        <v>2307</v>
      </c>
      <c r="C2269" s="462" t="s">
        <v>27</v>
      </c>
      <c r="D2269" s="463">
        <v>0</v>
      </c>
    </row>
    <row r="2270" spans="1:4">
      <c r="A2270" s="462">
        <v>3006</v>
      </c>
      <c r="B2270" s="276" t="s">
        <v>2308</v>
      </c>
      <c r="C2270" s="462" t="s">
        <v>27</v>
      </c>
      <c r="D2270" s="463">
        <v>0</v>
      </c>
    </row>
    <row r="2271" spans="1:4">
      <c r="A2271" s="462">
        <v>3007</v>
      </c>
      <c r="B2271" s="276" t="s">
        <v>2309</v>
      </c>
      <c r="C2271" s="462" t="s">
        <v>27</v>
      </c>
      <c r="D2271" s="463">
        <v>0</v>
      </c>
    </row>
    <row r="2272" spans="1:4">
      <c r="A2272" s="462">
        <v>3008</v>
      </c>
      <c r="B2272" s="276" t="s">
        <v>2310</v>
      </c>
      <c r="C2272" s="462" t="s">
        <v>27</v>
      </c>
      <c r="D2272" s="463">
        <v>0</v>
      </c>
    </row>
    <row r="2273" spans="1:4">
      <c r="A2273" s="462">
        <v>3009</v>
      </c>
      <c r="B2273" s="276" t="s">
        <v>2311</v>
      </c>
      <c r="C2273" s="462" t="s">
        <v>27</v>
      </c>
      <c r="D2273" s="463">
        <v>0</v>
      </c>
    </row>
    <row r="2274" spans="1:4">
      <c r="A2274" s="462">
        <v>3010</v>
      </c>
      <c r="B2274" s="276" t="s">
        <v>2312</v>
      </c>
      <c r="C2274" s="462" t="s">
        <v>27</v>
      </c>
      <c r="D2274" s="463">
        <v>0</v>
      </c>
    </row>
    <row r="2275" spans="1:4">
      <c r="A2275" s="462">
        <v>3011</v>
      </c>
      <c r="B2275" s="276" t="s">
        <v>2313</v>
      </c>
      <c r="C2275" s="462" t="s">
        <v>27</v>
      </c>
      <c r="D2275" s="463">
        <v>0</v>
      </c>
    </row>
    <row r="2276" spans="1:4">
      <c r="A2276" s="462">
        <v>3012</v>
      </c>
      <c r="B2276" s="276" t="s">
        <v>2314</v>
      </c>
      <c r="C2276" s="462" t="s">
        <v>27</v>
      </c>
      <c r="D2276" s="463">
        <v>0</v>
      </c>
    </row>
    <row r="2277" spans="1:4">
      <c r="A2277" s="462">
        <v>3013</v>
      </c>
      <c r="B2277" s="276" t="s">
        <v>2315</v>
      </c>
      <c r="C2277" s="462" t="s">
        <v>27</v>
      </c>
      <c r="D2277" s="463">
        <v>0</v>
      </c>
    </row>
    <row r="2278" spans="1:4">
      <c r="A2278" s="462">
        <v>3014</v>
      </c>
      <c r="B2278" s="276" t="s">
        <v>2316</v>
      </c>
      <c r="C2278" s="462" t="s">
        <v>27</v>
      </c>
      <c r="D2278" s="463">
        <v>0</v>
      </c>
    </row>
    <row r="2279" spans="1:4">
      <c r="A2279" s="462">
        <v>3015</v>
      </c>
      <c r="B2279" s="276" t="s">
        <v>2317</v>
      </c>
      <c r="C2279" s="462" t="s">
        <v>27</v>
      </c>
      <c r="D2279" s="463">
        <v>0</v>
      </c>
    </row>
    <row r="2280" spans="1:4">
      <c r="A2280" s="462">
        <v>3016</v>
      </c>
      <c r="B2280" s="276" t="s">
        <v>2318</v>
      </c>
      <c r="C2280" s="462" t="s">
        <v>27</v>
      </c>
      <c r="D2280" s="463">
        <v>0</v>
      </c>
    </row>
    <row r="2281" spans="1:4">
      <c r="A2281" s="462">
        <v>3017</v>
      </c>
      <c r="B2281" s="276" t="s">
        <v>2319</v>
      </c>
      <c r="C2281" s="462" t="s">
        <v>27</v>
      </c>
      <c r="D2281" s="463">
        <v>0</v>
      </c>
    </row>
    <row r="2282" spans="1:4">
      <c r="A2282" s="462">
        <v>3018</v>
      </c>
      <c r="B2282" s="276" t="s">
        <v>2320</v>
      </c>
      <c r="C2282" s="462" t="s">
        <v>27</v>
      </c>
      <c r="D2282" s="463">
        <v>0</v>
      </c>
    </row>
    <row r="2283" spans="1:4">
      <c r="A2283" s="462">
        <v>3019</v>
      </c>
      <c r="B2283" s="276" t="s">
        <v>2321</v>
      </c>
      <c r="C2283" s="462" t="s">
        <v>27</v>
      </c>
      <c r="D2283" s="463">
        <v>0</v>
      </c>
    </row>
    <row r="2284" spans="1:4">
      <c r="A2284" s="462">
        <v>3020</v>
      </c>
      <c r="B2284" s="276" t="s">
        <v>2322</v>
      </c>
      <c r="C2284" s="462" t="s">
        <v>27</v>
      </c>
      <c r="D2284" s="463">
        <v>0</v>
      </c>
    </row>
    <row r="2285" spans="1:4">
      <c r="A2285" s="462">
        <v>3021</v>
      </c>
      <c r="B2285" s="276" t="s">
        <v>2323</v>
      </c>
      <c r="C2285" s="462" t="s">
        <v>27</v>
      </c>
      <c r="D2285" s="463">
        <v>0</v>
      </c>
    </row>
    <row r="2286" spans="1:4">
      <c r="A2286" s="462">
        <v>3022</v>
      </c>
      <c r="B2286" s="276" t="s">
        <v>2324</v>
      </c>
      <c r="C2286" s="462" t="s">
        <v>27</v>
      </c>
      <c r="D2286" s="463">
        <v>0</v>
      </c>
    </row>
    <row r="2287" spans="1:4">
      <c r="A2287" s="462">
        <v>3023</v>
      </c>
      <c r="B2287" s="276" t="s">
        <v>2325</v>
      </c>
      <c r="C2287" s="462" t="s">
        <v>27</v>
      </c>
      <c r="D2287" s="463">
        <v>0</v>
      </c>
    </row>
    <row r="2288" spans="1:4">
      <c r="A2288" s="462">
        <v>3025</v>
      </c>
      <c r="B2288" s="276" t="s">
        <v>2326</v>
      </c>
      <c r="C2288" s="462" t="s">
        <v>27</v>
      </c>
      <c r="D2288" s="463">
        <v>0</v>
      </c>
    </row>
    <row r="2289" spans="1:4">
      <c r="A2289" s="462">
        <v>3026</v>
      </c>
      <c r="B2289" s="276" t="s">
        <v>2327</v>
      </c>
      <c r="C2289" s="462" t="s">
        <v>27</v>
      </c>
      <c r="D2289" s="463">
        <v>0</v>
      </c>
    </row>
    <row r="2290" spans="1:4">
      <c r="A2290" s="462">
        <v>3027</v>
      </c>
      <c r="B2290" s="276" t="s">
        <v>2328</v>
      </c>
      <c r="C2290" s="462" t="s">
        <v>27</v>
      </c>
      <c r="D2290" s="463">
        <v>0</v>
      </c>
    </row>
    <row r="2291" spans="1:4">
      <c r="A2291" s="462">
        <v>3028</v>
      </c>
      <c r="B2291" s="276" t="s">
        <v>2329</v>
      </c>
      <c r="C2291" s="462" t="s">
        <v>27</v>
      </c>
      <c r="D2291" s="463">
        <v>0</v>
      </c>
    </row>
    <row r="2292" spans="1:4">
      <c r="A2292" s="462">
        <v>3029</v>
      </c>
      <c r="B2292" s="276" t="s">
        <v>2330</v>
      </c>
      <c r="C2292" s="462" t="s">
        <v>27</v>
      </c>
      <c r="D2292" s="463">
        <v>0</v>
      </c>
    </row>
    <row r="2293" spans="1:4">
      <c r="A2293" s="462">
        <v>3030</v>
      </c>
      <c r="B2293" s="276" t="s">
        <v>2331</v>
      </c>
      <c r="C2293" s="462" t="s">
        <v>27</v>
      </c>
      <c r="D2293" s="463">
        <v>0</v>
      </c>
    </row>
    <row r="2294" spans="1:4">
      <c r="A2294" s="462">
        <v>3031</v>
      </c>
      <c r="B2294" s="276" t="s">
        <v>2332</v>
      </c>
      <c r="C2294" s="462" t="s">
        <v>27</v>
      </c>
      <c r="D2294" s="463">
        <v>0</v>
      </c>
    </row>
    <row r="2295" spans="1:4">
      <c r="A2295" s="462">
        <v>3032</v>
      </c>
      <c r="B2295" s="276" t="s">
        <v>2333</v>
      </c>
      <c r="C2295" s="462" t="s">
        <v>27</v>
      </c>
      <c r="D2295" s="463">
        <v>0</v>
      </c>
    </row>
    <row r="2296" spans="1:4">
      <c r="A2296" s="462">
        <v>3033</v>
      </c>
      <c r="B2296" s="276" t="s">
        <v>2334</v>
      </c>
      <c r="C2296" s="462" t="s">
        <v>27</v>
      </c>
      <c r="D2296" s="463">
        <v>0</v>
      </c>
    </row>
    <row r="2297" spans="1:4">
      <c r="A2297" s="462">
        <v>3034</v>
      </c>
      <c r="B2297" s="276" t="s">
        <v>2335</v>
      </c>
      <c r="C2297" s="462" t="s">
        <v>27</v>
      </c>
      <c r="D2297" s="463">
        <v>0</v>
      </c>
    </row>
    <row r="2298" spans="1:4">
      <c r="A2298" s="462">
        <v>3035</v>
      </c>
      <c r="B2298" s="276" t="s">
        <v>2336</v>
      </c>
      <c r="C2298" s="462" t="s">
        <v>44</v>
      </c>
      <c r="D2298" s="463">
        <v>0</v>
      </c>
    </row>
    <row r="2299" spans="1:4">
      <c r="A2299" s="462">
        <v>3036</v>
      </c>
      <c r="B2299" s="276" t="s">
        <v>2337</v>
      </c>
      <c r="C2299" s="462" t="s">
        <v>27</v>
      </c>
      <c r="D2299" s="463">
        <v>0</v>
      </c>
    </row>
    <row r="2300" spans="1:4">
      <c r="A2300" s="462">
        <v>3037</v>
      </c>
      <c r="B2300" s="276" t="s">
        <v>2338</v>
      </c>
      <c r="C2300" s="462" t="s">
        <v>27</v>
      </c>
      <c r="D2300" s="463">
        <v>0</v>
      </c>
    </row>
    <row r="2301" spans="1:4">
      <c r="A2301" s="462">
        <v>3038</v>
      </c>
      <c r="B2301" s="276" t="s">
        <v>2339</v>
      </c>
      <c r="C2301" s="462" t="s">
        <v>27</v>
      </c>
      <c r="D2301" s="463">
        <v>0</v>
      </c>
    </row>
    <row r="2302" spans="1:4">
      <c r="A2302" s="462">
        <v>3039</v>
      </c>
      <c r="B2302" s="276" t="s">
        <v>2340</v>
      </c>
      <c r="C2302" s="462" t="s">
        <v>44</v>
      </c>
      <c r="D2302" s="463">
        <v>0</v>
      </c>
    </row>
    <row r="2303" spans="1:4">
      <c r="A2303" s="462">
        <v>3040</v>
      </c>
      <c r="B2303" s="276" t="s">
        <v>2341</v>
      </c>
      <c r="C2303" s="462" t="s">
        <v>44</v>
      </c>
      <c r="D2303" s="463">
        <v>0</v>
      </c>
    </row>
    <row r="2304" spans="1:4">
      <c r="A2304" s="462">
        <v>3041</v>
      </c>
      <c r="B2304" s="276" t="s">
        <v>2342</v>
      </c>
      <c r="C2304" s="462" t="s">
        <v>44</v>
      </c>
      <c r="D2304" s="463">
        <v>0</v>
      </c>
    </row>
    <row r="2305" spans="1:4">
      <c r="A2305" s="462">
        <v>3042</v>
      </c>
      <c r="B2305" s="276" t="s">
        <v>2343</v>
      </c>
      <c r="C2305" s="462" t="s">
        <v>44</v>
      </c>
      <c r="D2305" s="463">
        <v>0</v>
      </c>
    </row>
    <row r="2306" spans="1:4">
      <c r="A2306" s="462">
        <v>3043</v>
      </c>
      <c r="B2306" s="276" t="s">
        <v>2344</v>
      </c>
      <c r="C2306" s="462" t="s">
        <v>44</v>
      </c>
      <c r="D2306" s="463">
        <v>0</v>
      </c>
    </row>
    <row r="2307" spans="1:4">
      <c r="A2307" s="462">
        <v>3044</v>
      </c>
      <c r="B2307" s="276" t="s">
        <v>2345</v>
      </c>
      <c r="C2307" s="462" t="s">
        <v>30</v>
      </c>
      <c r="D2307" s="463">
        <v>25784</v>
      </c>
    </row>
    <row r="2308" spans="1:4">
      <c r="A2308" s="462">
        <v>3045</v>
      </c>
      <c r="B2308" s="276" t="s">
        <v>2346</v>
      </c>
      <c r="C2308" s="462" t="s">
        <v>27</v>
      </c>
      <c r="D2308" s="463">
        <v>0</v>
      </c>
    </row>
    <row r="2309" spans="1:4">
      <c r="A2309" s="462">
        <v>3046</v>
      </c>
      <c r="B2309" s="276" t="s">
        <v>2347</v>
      </c>
      <c r="C2309" s="462" t="s">
        <v>27</v>
      </c>
      <c r="D2309" s="463">
        <v>0</v>
      </c>
    </row>
    <row r="2310" spans="1:4">
      <c r="A2310" s="462">
        <v>3047</v>
      </c>
      <c r="B2310" s="276" t="s">
        <v>2348</v>
      </c>
      <c r="C2310" s="462" t="s">
        <v>27</v>
      </c>
      <c r="D2310" s="463">
        <v>4226</v>
      </c>
    </row>
    <row r="2311" spans="1:4">
      <c r="A2311" s="462">
        <v>3050</v>
      </c>
      <c r="B2311" s="276" t="s">
        <v>2349</v>
      </c>
      <c r="C2311" s="462" t="s">
        <v>27</v>
      </c>
      <c r="D2311" s="463">
        <v>0</v>
      </c>
    </row>
    <row r="2312" spans="1:4">
      <c r="A2312" s="462">
        <v>3051</v>
      </c>
      <c r="B2312" s="276" t="s">
        <v>2350</v>
      </c>
      <c r="C2312" s="462" t="s">
        <v>27</v>
      </c>
      <c r="D2312" s="463">
        <v>0</v>
      </c>
    </row>
    <row r="2313" spans="1:4">
      <c r="A2313" s="462">
        <v>3052</v>
      </c>
      <c r="B2313" s="276" t="s">
        <v>2351</v>
      </c>
      <c r="C2313" s="462" t="s">
        <v>27</v>
      </c>
      <c r="D2313" s="463">
        <v>0</v>
      </c>
    </row>
    <row r="2314" spans="1:4">
      <c r="A2314" s="462">
        <v>3053</v>
      </c>
      <c r="B2314" s="276" t="s">
        <v>2352</v>
      </c>
      <c r="C2314" s="462" t="s">
        <v>32</v>
      </c>
      <c r="D2314" s="463">
        <v>6741</v>
      </c>
    </row>
    <row r="2315" spans="1:4">
      <c r="A2315" s="462">
        <v>3054</v>
      </c>
      <c r="B2315" s="276" t="s">
        <v>2353</v>
      </c>
      <c r="C2315" s="462" t="s">
        <v>44</v>
      </c>
      <c r="D2315" s="463">
        <v>0</v>
      </c>
    </row>
    <row r="2316" spans="1:4">
      <c r="A2316" s="462">
        <v>3055</v>
      </c>
      <c r="B2316" s="276" t="s">
        <v>2354</v>
      </c>
      <c r="C2316" s="462" t="s">
        <v>27</v>
      </c>
      <c r="D2316" s="463">
        <v>0</v>
      </c>
    </row>
    <row r="2317" spans="1:4">
      <c r="A2317" s="462">
        <v>3056</v>
      </c>
      <c r="B2317" s="276" t="s">
        <v>2355</v>
      </c>
      <c r="C2317" s="462" t="s">
        <v>27</v>
      </c>
      <c r="D2317" s="463">
        <v>0</v>
      </c>
    </row>
    <row r="2318" spans="1:4">
      <c r="A2318" s="462">
        <v>3057</v>
      </c>
      <c r="B2318" s="276" t="s">
        <v>2356</v>
      </c>
      <c r="C2318" s="462" t="s">
        <v>27</v>
      </c>
      <c r="D2318" s="463">
        <v>0</v>
      </c>
    </row>
    <row r="2319" spans="1:4">
      <c r="A2319" s="462">
        <v>3058</v>
      </c>
      <c r="B2319" s="276" t="s">
        <v>2357</v>
      </c>
      <c r="C2319" s="462" t="s">
        <v>30</v>
      </c>
      <c r="D2319" s="463">
        <v>0</v>
      </c>
    </row>
    <row r="2320" spans="1:4">
      <c r="A2320" s="462">
        <v>3059</v>
      </c>
      <c r="B2320" s="276" t="s">
        <v>2358</v>
      </c>
      <c r="C2320" s="462" t="s">
        <v>44</v>
      </c>
      <c r="D2320" s="463">
        <v>177683</v>
      </c>
    </row>
    <row r="2321" spans="1:4">
      <c r="A2321" s="462">
        <v>3060</v>
      </c>
      <c r="B2321" s="276" t="s">
        <v>2359</v>
      </c>
      <c r="C2321" s="462" t="s">
        <v>2360</v>
      </c>
      <c r="D2321" s="463">
        <v>0</v>
      </c>
    </row>
    <row r="2322" spans="1:4">
      <c r="A2322" s="462">
        <v>3061</v>
      </c>
      <c r="B2322" s="276" t="s">
        <v>2361</v>
      </c>
      <c r="C2322" s="462" t="s">
        <v>44</v>
      </c>
      <c r="D2322" s="463">
        <v>0</v>
      </c>
    </row>
    <row r="2323" spans="1:4">
      <c r="A2323" s="462">
        <v>3062</v>
      </c>
      <c r="B2323" s="276" t="s">
        <v>2362</v>
      </c>
      <c r="C2323" s="462" t="s">
        <v>2360</v>
      </c>
      <c r="D2323" s="463">
        <v>0</v>
      </c>
    </row>
    <row r="2324" spans="1:4">
      <c r="A2324" s="462">
        <v>3063</v>
      </c>
      <c r="B2324" s="276" t="s">
        <v>2363</v>
      </c>
      <c r="C2324" s="462" t="s">
        <v>44</v>
      </c>
      <c r="D2324" s="463">
        <v>0</v>
      </c>
    </row>
    <row r="2325" spans="1:4">
      <c r="A2325" s="462">
        <v>3064</v>
      </c>
      <c r="B2325" s="276" t="s">
        <v>2364</v>
      </c>
      <c r="C2325" s="462" t="s">
        <v>44</v>
      </c>
      <c r="D2325" s="463">
        <v>0</v>
      </c>
    </row>
    <row r="2326" spans="1:4">
      <c r="A2326" s="462">
        <v>3065</v>
      </c>
      <c r="B2326" s="276" t="s">
        <v>2365</v>
      </c>
      <c r="C2326" s="462" t="s">
        <v>2360</v>
      </c>
      <c r="D2326" s="463">
        <v>0</v>
      </c>
    </row>
    <row r="2327" spans="1:4">
      <c r="A2327" s="462">
        <v>3066</v>
      </c>
      <c r="B2327" s="276" t="s">
        <v>2366</v>
      </c>
      <c r="C2327" s="462" t="s">
        <v>2360</v>
      </c>
      <c r="D2327" s="463">
        <v>0</v>
      </c>
    </row>
    <row r="2328" spans="1:4">
      <c r="A2328" s="462">
        <v>3067</v>
      </c>
      <c r="B2328" s="276" t="s">
        <v>2367</v>
      </c>
      <c r="C2328" s="462" t="s">
        <v>44</v>
      </c>
      <c r="D2328" s="463">
        <v>0</v>
      </c>
    </row>
    <row r="2329" spans="1:4">
      <c r="A2329" s="462">
        <v>3068</v>
      </c>
      <c r="B2329" s="276" t="s">
        <v>2368</v>
      </c>
      <c r="C2329" s="462" t="s">
        <v>27</v>
      </c>
      <c r="D2329" s="463">
        <v>0</v>
      </c>
    </row>
    <row r="2330" spans="1:4">
      <c r="A2330" s="462">
        <v>3069</v>
      </c>
      <c r="B2330" s="276" t="s">
        <v>2369</v>
      </c>
      <c r="C2330" s="462" t="s">
        <v>44</v>
      </c>
      <c r="D2330" s="463">
        <v>0</v>
      </c>
    </row>
    <row r="2331" spans="1:4">
      <c r="A2331" s="462">
        <v>3070</v>
      </c>
      <c r="B2331" s="276" t="s">
        <v>2370</v>
      </c>
      <c r="C2331" s="462" t="s">
        <v>27</v>
      </c>
      <c r="D2331" s="463">
        <v>0</v>
      </c>
    </row>
    <row r="2332" spans="1:4">
      <c r="A2332" s="462">
        <v>3071</v>
      </c>
      <c r="B2332" s="276" t="s">
        <v>2371</v>
      </c>
      <c r="C2332" s="462" t="s">
        <v>32</v>
      </c>
      <c r="D2332" s="463">
        <v>0</v>
      </c>
    </row>
    <row r="2333" spans="1:4">
      <c r="A2333" s="462">
        <v>3072</v>
      </c>
      <c r="B2333" s="276" t="s">
        <v>2372</v>
      </c>
      <c r="C2333" s="462" t="s">
        <v>32</v>
      </c>
      <c r="D2333" s="463">
        <v>0</v>
      </c>
    </row>
    <row r="2334" spans="1:4">
      <c r="A2334" s="462">
        <v>3073</v>
      </c>
      <c r="B2334" s="276" t="s">
        <v>2373</v>
      </c>
      <c r="C2334" s="462" t="s">
        <v>2374</v>
      </c>
      <c r="D2334" s="463">
        <v>0</v>
      </c>
    </row>
    <row r="2335" spans="1:4">
      <c r="A2335" s="462">
        <v>3074</v>
      </c>
      <c r="B2335" s="276" t="s">
        <v>2375</v>
      </c>
      <c r="C2335" s="462" t="s">
        <v>32</v>
      </c>
      <c r="D2335" s="463">
        <v>0</v>
      </c>
    </row>
    <row r="2336" spans="1:4">
      <c r="A2336" s="462">
        <v>3075</v>
      </c>
      <c r="B2336" s="276" t="s">
        <v>2376</v>
      </c>
      <c r="C2336" s="462" t="s">
        <v>32</v>
      </c>
      <c r="D2336" s="463">
        <v>0</v>
      </c>
    </row>
    <row r="2337" spans="1:4">
      <c r="A2337" s="462">
        <v>3076</v>
      </c>
      <c r="B2337" s="276" t="s">
        <v>2377</v>
      </c>
      <c r="C2337" s="462" t="s">
        <v>32</v>
      </c>
      <c r="D2337" s="463">
        <v>0</v>
      </c>
    </row>
    <row r="2338" spans="1:4">
      <c r="A2338" s="462">
        <v>3077</v>
      </c>
      <c r="B2338" s="276" t="s">
        <v>2378</v>
      </c>
      <c r="C2338" s="462" t="s">
        <v>32</v>
      </c>
      <c r="D2338" s="463">
        <v>0</v>
      </c>
    </row>
    <row r="2339" spans="1:4">
      <c r="A2339" s="462">
        <v>3078</v>
      </c>
      <c r="B2339" s="276" t="s">
        <v>2379</v>
      </c>
      <c r="C2339" s="462" t="s">
        <v>32</v>
      </c>
      <c r="D2339" s="463">
        <v>0</v>
      </c>
    </row>
    <row r="2340" spans="1:4">
      <c r="A2340" s="462">
        <v>3080</v>
      </c>
      <c r="B2340" s="276" t="s">
        <v>2380</v>
      </c>
      <c r="C2340" s="462" t="s">
        <v>27</v>
      </c>
      <c r="D2340" s="463">
        <v>0</v>
      </c>
    </row>
    <row r="2341" spans="1:4">
      <c r="A2341" s="462">
        <v>3081</v>
      </c>
      <c r="B2341" s="276" t="s">
        <v>2381</v>
      </c>
      <c r="C2341" s="462" t="s">
        <v>27</v>
      </c>
      <c r="D2341" s="463">
        <v>0</v>
      </c>
    </row>
    <row r="2342" spans="1:4">
      <c r="A2342" s="462">
        <v>3082</v>
      </c>
      <c r="B2342" s="276" t="s">
        <v>2382</v>
      </c>
      <c r="C2342" s="462" t="s">
        <v>27</v>
      </c>
      <c r="D2342" s="463">
        <v>0</v>
      </c>
    </row>
    <row r="2343" spans="1:4">
      <c r="A2343" s="462">
        <v>3083</v>
      </c>
      <c r="B2343" s="276" t="s">
        <v>2383</v>
      </c>
      <c r="C2343" s="462" t="s">
        <v>27</v>
      </c>
      <c r="D2343" s="463">
        <v>0</v>
      </c>
    </row>
    <row r="2344" spans="1:4">
      <c r="A2344" s="462">
        <v>3084</v>
      </c>
      <c r="B2344" s="276" t="s">
        <v>2384</v>
      </c>
      <c r="C2344" s="462" t="s">
        <v>27</v>
      </c>
      <c r="D2344" s="463">
        <v>0</v>
      </c>
    </row>
    <row r="2345" spans="1:4">
      <c r="A2345" s="462">
        <v>3085</v>
      </c>
      <c r="B2345" s="276" t="s">
        <v>2385</v>
      </c>
      <c r="C2345" s="462" t="s">
        <v>27</v>
      </c>
      <c r="D2345" s="463">
        <v>0</v>
      </c>
    </row>
    <row r="2346" spans="1:4">
      <c r="A2346" s="462">
        <v>3086</v>
      </c>
      <c r="B2346" s="276" t="s">
        <v>2386</v>
      </c>
      <c r="C2346" s="462" t="s">
        <v>27</v>
      </c>
      <c r="D2346" s="463">
        <v>0</v>
      </c>
    </row>
    <row r="2347" spans="1:4">
      <c r="A2347" s="462">
        <v>3087</v>
      </c>
      <c r="B2347" s="276" t="s">
        <v>2387</v>
      </c>
      <c r="C2347" s="462" t="s">
        <v>27</v>
      </c>
      <c r="D2347" s="463">
        <v>0</v>
      </c>
    </row>
    <row r="2348" spans="1:4">
      <c r="A2348" s="462">
        <v>3088</v>
      </c>
      <c r="B2348" s="276" t="s">
        <v>2388</v>
      </c>
      <c r="C2348" s="462" t="s">
        <v>27</v>
      </c>
      <c r="D2348" s="463">
        <v>0</v>
      </c>
    </row>
    <row r="2349" spans="1:4">
      <c r="A2349" s="462">
        <v>3089</v>
      </c>
      <c r="B2349" s="276" t="s">
        <v>2389</v>
      </c>
      <c r="C2349" s="462" t="s">
        <v>27</v>
      </c>
      <c r="D2349" s="463">
        <v>0</v>
      </c>
    </row>
    <row r="2350" spans="1:4">
      <c r="A2350" s="462">
        <v>3090</v>
      </c>
      <c r="B2350" s="276" t="s">
        <v>2390</v>
      </c>
      <c r="C2350" s="462" t="s">
        <v>44</v>
      </c>
      <c r="D2350" s="463">
        <v>0</v>
      </c>
    </row>
    <row r="2351" spans="1:4">
      <c r="A2351" s="462">
        <v>3091</v>
      </c>
      <c r="B2351" s="276" t="s">
        <v>2391</v>
      </c>
      <c r="C2351" s="462" t="s">
        <v>27</v>
      </c>
      <c r="D2351" s="463">
        <v>0</v>
      </c>
    </row>
    <row r="2352" spans="1:4">
      <c r="A2352" s="462">
        <v>3092</v>
      </c>
      <c r="B2352" s="276" t="s">
        <v>2392</v>
      </c>
      <c r="C2352" s="462" t="s">
        <v>44</v>
      </c>
      <c r="D2352" s="463">
        <v>0</v>
      </c>
    </row>
    <row r="2353" spans="1:4">
      <c r="A2353" s="462">
        <v>3093</v>
      </c>
      <c r="B2353" s="276" t="s">
        <v>2393</v>
      </c>
      <c r="C2353" s="462" t="s">
        <v>27</v>
      </c>
      <c r="D2353" s="463">
        <v>0</v>
      </c>
    </row>
    <row r="2354" spans="1:4">
      <c r="A2354" s="462">
        <v>3095</v>
      </c>
      <c r="B2354" s="276" t="s">
        <v>2394</v>
      </c>
      <c r="C2354" s="462" t="s">
        <v>27</v>
      </c>
      <c r="D2354" s="463">
        <v>0</v>
      </c>
    </row>
    <row r="2355" spans="1:4">
      <c r="A2355" s="462">
        <v>3096</v>
      </c>
      <c r="B2355" s="276" t="s">
        <v>2395</v>
      </c>
      <c r="C2355" s="462" t="s">
        <v>27</v>
      </c>
      <c r="D2355" s="463">
        <v>0</v>
      </c>
    </row>
    <row r="2356" spans="1:4">
      <c r="A2356" s="462">
        <v>3101</v>
      </c>
      <c r="B2356" s="276" t="s">
        <v>2396</v>
      </c>
      <c r="C2356" s="462" t="s">
        <v>27</v>
      </c>
      <c r="D2356" s="463">
        <v>0</v>
      </c>
    </row>
    <row r="2357" spans="1:4">
      <c r="A2357" s="462">
        <v>3104</v>
      </c>
      <c r="B2357" s="276" t="s">
        <v>2397</v>
      </c>
      <c r="C2357" s="462" t="s">
        <v>27</v>
      </c>
      <c r="D2357" s="463">
        <v>0</v>
      </c>
    </row>
    <row r="2358" spans="1:4">
      <c r="A2358" s="462">
        <v>3106</v>
      </c>
      <c r="B2358" s="276" t="s">
        <v>2398</v>
      </c>
      <c r="C2358" s="462" t="s">
        <v>44</v>
      </c>
      <c r="D2358" s="463">
        <v>0</v>
      </c>
    </row>
    <row r="2359" spans="1:4">
      <c r="A2359" s="462">
        <v>3108</v>
      </c>
      <c r="B2359" s="276" t="s">
        <v>2399</v>
      </c>
      <c r="C2359" s="462" t="s">
        <v>27</v>
      </c>
      <c r="D2359" s="463">
        <v>0</v>
      </c>
    </row>
    <row r="2360" spans="1:4">
      <c r="A2360" s="462">
        <v>3110</v>
      </c>
      <c r="B2360" s="276" t="s">
        <v>2400</v>
      </c>
      <c r="C2360" s="462" t="s">
        <v>27</v>
      </c>
      <c r="D2360" s="463">
        <v>0</v>
      </c>
    </row>
    <row r="2361" spans="1:4">
      <c r="A2361" s="462">
        <v>3111</v>
      </c>
      <c r="B2361" s="276" t="s">
        <v>2401</v>
      </c>
      <c r="C2361" s="462" t="s">
        <v>27</v>
      </c>
      <c r="D2361" s="463">
        <v>0</v>
      </c>
    </row>
    <row r="2362" spans="1:4">
      <c r="A2362" s="462">
        <v>3112</v>
      </c>
      <c r="B2362" s="276" t="s">
        <v>2402</v>
      </c>
      <c r="C2362" s="462" t="s">
        <v>27</v>
      </c>
      <c r="D2362" s="463">
        <v>0</v>
      </c>
    </row>
    <row r="2363" spans="1:4">
      <c r="A2363" s="462">
        <v>3113</v>
      </c>
      <c r="B2363" s="276" t="s">
        <v>2403</v>
      </c>
      <c r="C2363" s="462" t="s">
        <v>27</v>
      </c>
      <c r="D2363" s="463">
        <v>0</v>
      </c>
    </row>
    <row r="2364" spans="1:4">
      <c r="A2364" s="462">
        <v>3114</v>
      </c>
      <c r="B2364" s="276" t="s">
        <v>2404</v>
      </c>
      <c r="C2364" s="462" t="s">
        <v>27</v>
      </c>
      <c r="D2364" s="463">
        <v>0</v>
      </c>
    </row>
    <row r="2365" spans="1:4">
      <c r="A2365" s="462">
        <v>3115</v>
      </c>
      <c r="B2365" s="276" t="s">
        <v>2405</v>
      </c>
      <c r="C2365" s="462" t="s">
        <v>27</v>
      </c>
      <c r="D2365" s="463">
        <v>0</v>
      </c>
    </row>
    <row r="2366" spans="1:4">
      <c r="A2366" s="462">
        <v>3116</v>
      </c>
      <c r="B2366" s="276" t="s">
        <v>2406</v>
      </c>
      <c r="C2366" s="462" t="s">
        <v>27</v>
      </c>
      <c r="D2366" s="463">
        <v>0</v>
      </c>
    </row>
    <row r="2367" spans="1:4">
      <c r="A2367" s="462">
        <v>3117</v>
      </c>
      <c r="B2367" s="276" t="s">
        <v>2407</v>
      </c>
      <c r="C2367" s="462" t="s">
        <v>27</v>
      </c>
      <c r="D2367" s="463">
        <v>0</v>
      </c>
    </row>
    <row r="2368" spans="1:4">
      <c r="A2368" s="462">
        <v>3118</v>
      </c>
      <c r="B2368" s="276" t="s">
        <v>2408</v>
      </c>
      <c r="C2368" s="462" t="s">
        <v>27</v>
      </c>
      <c r="D2368" s="463">
        <v>0</v>
      </c>
    </row>
    <row r="2369" spans="1:4">
      <c r="A2369" s="462">
        <v>3119</v>
      </c>
      <c r="B2369" s="276" t="s">
        <v>2409</v>
      </c>
      <c r="C2369" s="462" t="s">
        <v>27</v>
      </c>
      <c r="D2369" s="463">
        <v>0</v>
      </c>
    </row>
    <row r="2370" spans="1:4">
      <c r="A2370" s="462">
        <v>3120</v>
      </c>
      <c r="B2370" s="276" t="s">
        <v>2410</v>
      </c>
      <c r="C2370" s="462" t="s">
        <v>27</v>
      </c>
      <c r="D2370" s="463">
        <v>2708258</v>
      </c>
    </row>
    <row r="2371" spans="1:4">
      <c r="A2371" s="462">
        <v>3122</v>
      </c>
      <c r="B2371" s="276" t="s">
        <v>2411</v>
      </c>
      <c r="C2371" s="462" t="s">
        <v>27</v>
      </c>
      <c r="D2371" s="463">
        <v>4941848.01</v>
      </c>
    </row>
    <row r="2372" spans="1:4">
      <c r="A2372" s="462">
        <v>3124</v>
      </c>
      <c r="B2372" s="276" t="s">
        <v>2412</v>
      </c>
      <c r="C2372" s="462" t="s">
        <v>27</v>
      </c>
      <c r="D2372" s="463">
        <v>0</v>
      </c>
    </row>
    <row r="2373" spans="1:4">
      <c r="A2373" s="462">
        <v>3125</v>
      </c>
      <c r="B2373" s="276" t="s">
        <v>2413</v>
      </c>
      <c r="C2373" s="462" t="s">
        <v>27</v>
      </c>
      <c r="D2373" s="463">
        <v>0</v>
      </c>
    </row>
    <row r="2374" spans="1:4">
      <c r="A2374" s="462">
        <v>3129</v>
      </c>
      <c r="B2374" s="276" t="s">
        <v>2414</v>
      </c>
      <c r="C2374" s="462" t="s">
        <v>27</v>
      </c>
      <c r="D2374" s="463">
        <v>0</v>
      </c>
    </row>
    <row r="2375" spans="1:4">
      <c r="A2375" s="462">
        <v>3130</v>
      </c>
      <c r="B2375" s="276" t="s">
        <v>2415</v>
      </c>
      <c r="C2375" s="462" t="s">
        <v>27</v>
      </c>
      <c r="D2375" s="463">
        <v>0</v>
      </c>
    </row>
    <row r="2376" spans="1:4">
      <c r="A2376" s="462">
        <v>3132</v>
      </c>
      <c r="B2376" s="276" t="s">
        <v>2416</v>
      </c>
      <c r="C2376" s="462" t="s">
        <v>27</v>
      </c>
      <c r="D2376" s="463">
        <v>0</v>
      </c>
    </row>
    <row r="2377" spans="1:4">
      <c r="A2377" s="462">
        <v>3134</v>
      </c>
      <c r="B2377" s="276" t="s">
        <v>2417</v>
      </c>
      <c r="C2377" s="462" t="s">
        <v>27</v>
      </c>
      <c r="D2377" s="463">
        <v>0</v>
      </c>
    </row>
    <row r="2378" spans="1:4">
      <c r="A2378" s="462">
        <v>3135</v>
      </c>
      <c r="B2378" s="276" t="s">
        <v>2418</v>
      </c>
      <c r="C2378" s="462" t="s">
        <v>27</v>
      </c>
      <c r="D2378" s="463">
        <v>0</v>
      </c>
    </row>
    <row r="2379" spans="1:4">
      <c r="A2379" s="462">
        <v>3136</v>
      </c>
      <c r="B2379" s="276" t="s">
        <v>2419</v>
      </c>
      <c r="C2379" s="462" t="s">
        <v>44</v>
      </c>
      <c r="D2379" s="463">
        <v>0</v>
      </c>
    </row>
    <row r="2380" spans="1:4">
      <c r="A2380" s="462">
        <v>3137</v>
      </c>
      <c r="B2380" s="276" t="s">
        <v>2420</v>
      </c>
      <c r="C2380" s="462" t="s">
        <v>44</v>
      </c>
      <c r="D2380" s="463">
        <v>0</v>
      </c>
    </row>
    <row r="2381" spans="1:4">
      <c r="A2381" s="462">
        <v>3138</v>
      </c>
      <c r="B2381" s="276" t="s">
        <v>2421</v>
      </c>
      <c r="C2381" s="462" t="s">
        <v>44</v>
      </c>
      <c r="D2381" s="463">
        <v>0</v>
      </c>
    </row>
    <row r="2382" spans="1:4">
      <c r="A2382" s="462">
        <v>3139</v>
      </c>
      <c r="B2382" s="276" t="s">
        <v>2422</v>
      </c>
      <c r="C2382" s="462" t="s">
        <v>44</v>
      </c>
      <c r="D2382" s="463">
        <v>0</v>
      </c>
    </row>
    <row r="2383" spans="1:4">
      <c r="A2383" s="462">
        <v>3140</v>
      </c>
      <c r="B2383" s="276" t="s">
        <v>2423</v>
      </c>
      <c r="C2383" s="462" t="s">
        <v>44</v>
      </c>
      <c r="D2383" s="463">
        <v>0</v>
      </c>
    </row>
    <row r="2384" spans="1:4">
      <c r="A2384" s="462">
        <v>3141</v>
      </c>
      <c r="B2384" s="276" t="s">
        <v>2424</v>
      </c>
      <c r="C2384" s="462" t="s">
        <v>44</v>
      </c>
      <c r="D2384" s="463">
        <v>0</v>
      </c>
    </row>
    <row r="2385" spans="1:4">
      <c r="A2385" s="462">
        <v>3142</v>
      </c>
      <c r="B2385" s="276" t="s">
        <v>2425</v>
      </c>
      <c r="C2385" s="462" t="s">
        <v>44</v>
      </c>
      <c r="D2385" s="463">
        <v>0</v>
      </c>
    </row>
    <row r="2386" spans="1:4">
      <c r="A2386" s="462">
        <v>3143</v>
      </c>
      <c r="B2386" s="276" t="s">
        <v>2426</v>
      </c>
      <c r="C2386" s="462" t="s">
        <v>44</v>
      </c>
      <c r="D2386" s="463">
        <v>0</v>
      </c>
    </row>
    <row r="2387" spans="1:4">
      <c r="A2387" s="462">
        <v>3144</v>
      </c>
      <c r="B2387" s="276" t="s">
        <v>2427</v>
      </c>
      <c r="C2387" s="462" t="s">
        <v>44</v>
      </c>
      <c r="D2387" s="463">
        <v>0</v>
      </c>
    </row>
    <row r="2388" spans="1:4">
      <c r="A2388" s="462">
        <v>3145</v>
      </c>
      <c r="B2388" s="276" t="s">
        <v>2428</v>
      </c>
      <c r="C2388" s="462" t="s">
        <v>44</v>
      </c>
      <c r="D2388" s="463">
        <v>0</v>
      </c>
    </row>
    <row r="2389" spans="1:4">
      <c r="A2389" s="462">
        <v>3146</v>
      </c>
      <c r="B2389" s="276" t="s">
        <v>2429</v>
      </c>
      <c r="C2389" s="462" t="s">
        <v>44</v>
      </c>
      <c r="D2389" s="463">
        <v>0</v>
      </c>
    </row>
    <row r="2390" spans="1:4">
      <c r="A2390" s="462">
        <v>3147</v>
      </c>
      <c r="B2390" s="276" t="s">
        <v>2430</v>
      </c>
      <c r="C2390" s="462" t="s">
        <v>44</v>
      </c>
      <c r="D2390" s="463">
        <v>0</v>
      </c>
    </row>
    <row r="2391" spans="1:4">
      <c r="A2391" s="462">
        <v>3148</v>
      </c>
      <c r="B2391" s="276" t="s">
        <v>2431</v>
      </c>
      <c r="C2391" s="462" t="s">
        <v>44</v>
      </c>
      <c r="D2391" s="463">
        <v>0</v>
      </c>
    </row>
    <row r="2392" spans="1:4">
      <c r="A2392" s="462">
        <v>3149</v>
      </c>
      <c r="B2392" s="276" t="s">
        <v>2432</v>
      </c>
      <c r="C2392" s="462" t="s">
        <v>44</v>
      </c>
      <c r="D2392" s="463">
        <v>0</v>
      </c>
    </row>
    <row r="2393" spans="1:4">
      <c r="A2393" s="462">
        <v>3151</v>
      </c>
      <c r="B2393" s="276" t="s">
        <v>2433</v>
      </c>
      <c r="C2393" s="462" t="s">
        <v>44</v>
      </c>
      <c r="D2393" s="463">
        <v>0</v>
      </c>
    </row>
    <row r="2394" spans="1:4">
      <c r="A2394" s="462">
        <v>3152</v>
      </c>
      <c r="B2394" s="276" t="s">
        <v>2434</v>
      </c>
      <c r="C2394" s="462" t="s">
        <v>27</v>
      </c>
      <c r="D2394" s="463">
        <v>0</v>
      </c>
    </row>
    <row r="2395" spans="1:4">
      <c r="A2395" s="462">
        <v>3153</v>
      </c>
      <c r="B2395" s="276" t="s">
        <v>2435</v>
      </c>
      <c r="C2395" s="462" t="s">
        <v>44</v>
      </c>
      <c r="D2395" s="463">
        <v>0</v>
      </c>
    </row>
    <row r="2396" spans="1:4">
      <c r="A2396" s="462">
        <v>3154</v>
      </c>
      <c r="B2396" s="276" t="s">
        <v>2436</v>
      </c>
      <c r="C2396" s="462" t="s">
        <v>44</v>
      </c>
      <c r="D2396" s="463">
        <v>0</v>
      </c>
    </row>
    <row r="2397" spans="1:4">
      <c r="A2397" s="462">
        <v>3155</v>
      </c>
      <c r="B2397" s="276" t="s">
        <v>2437</v>
      </c>
      <c r="C2397" s="462" t="s">
        <v>27</v>
      </c>
      <c r="D2397" s="463">
        <v>0</v>
      </c>
    </row>
    <row r="2398" spans="1:4">
      <c r="A2398" s="462">
        <v>3156</v>
      </c>
      <c r="B2398" s="276" t="s">
        <v>2438</v>
      </c>
      <c r="C2398" s="462" t="s">
        <v>44</v>
      </c>
      <c r="D2398" s="463">
        <v>0</v>
      </c>
    </row>
    <row r="2399" spans="1:4">
      <c r="A2399" s="462">
        <v>3157</v>
      </c>
      <c r="B2399" s="276" t="s">
        <v>2439</v>
      </c>
      <c r="C2399" s="462" t="s">
        <v>44</v>
      </c>
      <c r="D2399" s="463">
        <v>0</v>
      </c>
    </row>
    <row r="2400" spans="1:4">
      <c r="A2400" s="462">
        <v>3158</v>
      </c>
      <c r="B2400" s="276" t="s">
        <v>2440</v>
      </c>
      <c r="C2400" s="462" t="s">
        <v>27</v>
      </c>
      <c r="D2400" s="463">
        <v>0</v>
      </c>
    </row>
    <row r="2401" spans="1:4">
      <c r="A2401" s="462">
        <v>3159</v>
      </c>
      <c r="B2401" s="276" t="s">
        <v>2441</v>
      </c>
      <c r="C2401" s="462" t="s">
        <v>44</v>
      </c>
      <c r="D2401" s="463">
        <v>0</v>
      </c>
    </row>
    <row r="2402" spans="1:4">
      <c r="A2402" s="462">
        <v>3160</v>
      </c>
      <c r="B2402" s="276" t="s">
        <v>2442</v>
      </c>
      <c r="C2402" s="462" t="s">
        <v>44</v>
      </c>
      <c r="D2402" s="463">
        <v>0</v>
      </c>
    </row>
    <row r="2403" spans="1:4">
      <c r="A2403" s="462">
        <v>3161</v>
      </c>
      <c r="B2403" s="276" t="s">
        <v>2443</v>
      </c>
      <c r="C2403" s="462" t="s">
        <v>44</v>
      </c>
      <c r="D2403" s="463">
        <v>0</v>
      </c>
    </row>
    <row r="2404" spans="1:4">
      <c r="A2404" s="462">
        <v>3162</v>
      </c>
      <c r="B2404" s="276" t="s">
        <v>2444</v>
      </c>
      <c r="C2404" s="462" t="s">
        <v>44</v>
      </c>
      <c r="D2404" s="463">
        <v>0</v>
      </c>
    </row>
    <row r="2405" spans="1:4">
      <c r="A2405" s="462">
        <v>3163</v>
      </c>
      <c r="B2405" s="276" t="s">
        <v>2445</v>
      </c>
      <c r="C2405" s="462" t="s">
        <v>44</v>
      </c>
      <c r="D2405" s="463">
        <v>0</v>
      </c>
    </row>
    <row r="2406" spans="1:4">
      <c r="A2406" s="462">
        <v>3164</v>
      </c>
      <c r="B2406" s="276" t="s">
        <v>2446</v>
      </c>
      <c r="C2406" s="462" t="s">
        <v>27</v>
      </c>
      <c r="D2406" s="463">
        <v>0</v>
      </c>
    </row>
    <row r="2407" spans="1:4">
      <c r="A2407" s="462">
        <v>3165</v>
      </c>
      <c r="B2407" s="276" t="s">
        <v>2447</v>
      </c>
      <c r="C2407" s="462" t="s">
        <v>44</v>
      </c>
      <c r="D2407" s="463">
        <v>0</v>
      </c>
    </row>
    <row r="2408" spans="1:4">
      <c r="A2408" s="462">
        <v>3166</v>
      </c>
      <c r="B2408" s="276" t="s">
        <v>2448</v>
      </c>
      <c r="C2408" s="462" t="s">
        <v>44</v>
      </c>
      <c r="D2408" s="463">
        <v>0</v>
      </c>
    </row>
    <row r="2409" spans="1:4">
      <c r="A2409" s="462">
        <v>3167</v>
      </c>
      <c r="B2409" s="276" t="s">
        <v>2449</v>
      </c>
      <c r="C2409" s="462" t="s">
        <v>44</v>
      </c>
      <c r="D2409" s="463">
        <v>0</v>
      </c>
    </row>
    <row r="2410" spans="1:4">
      <c r="A2410" s="462">
        <v>3168</v>
      </c>
      <c r="B2410" s="276" t="s">
        <v>2450</v>
      </c>
      <c r="C2410" s="462" t="s">
        <v>44</v>
      </c>
      <c r="D2410" s="463">
        <v>0</v>
      </c>
    </row>
    <row r="2411" spans="1:4">
      <c r="A2411" s="462">
        <v>3169</v>
      </c>
      <c r="B2411" s="276" t="s">
        <v>2451</v>
      </c>
      <c r="C2411" s="462" t="s">
        <v>1122</v>
      </c>
      <c r="D2411" s="463">
        <v>119645</v>
      </c>
    </row>
    <row r="2412" spans="1:4">
      <c r="A2412" s="462">
        <v>3170</v>
      </c>
      <c r="B2412" s="276" t="s">
        <v>2452</v>
      </c>
      <c r="C2412" s="462" t="s">
        <v>44</v>
      </c>
      <c r="D2412" s="463">
        <v>0</v>
      </c>
    </row>
    <row r="2413" spans="1:4">
      <c r="A2413" s="462">
        <v>3171</v>
      </c>
      <c r="B2413" s="276" t="s">
        <v>2453</v>
      </c>
      <c r="C2413" s="462" t="s">
        <v>44</v>
      </c>
      <c r="D2413" s="463">
        <v>0</v>
      </c>
    </row>
    <row r="2414" spans="1:4">
      <c r="A2414" s="462">
        <v>3172</v>
      </c>
      <c r="B2414" s="276" t="s">
        <v>2454</v>
      </c>
      <c r="C2414" s="462" t="s">
        <v>44</v>
      </c>
      <c r="D2414" s="463">
        <v>0</v>
      </c>
    </row>
    <row r="2415" spans="1:4">
      <c r="A2415" s="462">
        <v>3173</v>
      </c>
      <c r="B2415" s="276" t="s">
        <v>2455</v>
      </c>
      <c r="C2415" s="462" t="s">
        <v>44</v>
      </c>
      <c r="D2415" s="463">
        <v>0</v>
      </c>
    </row>
    <row r="2416" spans="1:4">
      <c r="A2416" s="462">
        <v>3174</v>
      </c>
      <c r="B2416" s="276" t="s">
        <v>2456</v>
      </c>
      <c r="C2416" s="462" t="s">
        <v>44</v>
      </c>
      <c r="D2416" s="463">
        <v>0</v>
      </c>
    </row>
    <row r="2417" spans="1:4">
      <c r="A2417" s="462">
        <v>3175</v>
      </c>
      <c r="B2417" s="276" t="s">
        <v>2457</v>
      </c>
      <c r="C2417" s="462" t="s">
        <v>44</v>
      </c>
      <c r="D2417" s="463">
        <v>0</v>
      </c>
    </row>
    <row r="2418" spans="1:4">
      <c r="A2418" s="462">
        <v>3176</v>
      </c>
      <c r="B2418" s="276" t="s">
        <v>2458</v>
      </c>
      <c r="C2418" s="462" t="s">
        <v>44</v>
      </c>
      <c r="D2418" s="463">
        <v>0</v>
      </c>
    </row>
    <row r="2419" spans="1:4">
      <c r="A2419" s="462">
        <v>3177</v>
      </c>
      <c r="B2419" s="276" t="s">
        <v>2459</v>
      </c>
      <c r="C2419" s="462" t="s">
        <v>44</v>
      </c>
      <c r="D2419" s="463">
        <v>0</v>
      </c>
    </row>
    <row r="2420" spans="1:4">
      <c r="A2420" s="462">
        <v>3178</v>
      </c>
      <c r="B2420" s="276" t="s">
        <v>2460</v>
      </c>
      <c r="C2420" s="462" t="s">
        <v>44</v>
      </c>
      <c r="D2420" s="463">
        <v>0</v>
      </c>
    </row>
    <row r="2421" spans="1:4">
      <c r="A2421" s="462">
        <v>3179</v>
      </c>
      <c r="B2421" s="276" t="s">
        <v>2461</v>
      </c>
      <c r="C2421" s="462" t="s">
        <v>44</v>
      </c>
      <c r="D2421" s="463">
        <v>0</v>
      </c>
    </row>
    <row r="2422" spans="1:4">
      <c r="A2422" s="462">
        <v>3180</v>
      </c>
      <c r="B2422" s="276" t="s">
        <v>2462</v>
      </c>
      <c r="C2422" s="462" t="s">
        <v>44</v>
      </c>
      <c r="D2422" s="463">
        <v>0</v>
      </c>
    </row>
    <row r="2423" spans="1:4">
      <c r="A2423" s="462">
        <v>3181</v>
      </c>
      <c r="B2423" s="276" t="s">
        <v>2463</v>
      </c>
      <c r="C2423" s="462" t="s">
        <v>30</v>
      </c>
      <c r="D2423" s="463">
        <v>13083.8</v>
      </c>
    </row>
    <row r="2424" spans="1:4">
      <c r="A2424" s="462">
        <v>3182</v>
      </c>
      <c r="B2424" s="276" t="s">
        <v>2464</v>
      </c>
      <c r="C2424" s="462" t="s">
        <v>30</v>
      </c>
      <c r="D2424" s="463">
        <v>0</v>
      </c>
    </row>
    <row r="2425" spans="1:4">
      <c r="A2425" s="462">
        <v>3183</v>
      </c>
      <c r="B2425" s="276" t="s">
        <v>2465</v>
      </c>
      <c r="C2425" s="462" t="s">
        <v>30</v>
      </c>
      <c r="D2425" s="463">
        <v>0</v>
      </c>
    </row>
    <row r="2426" spans="1:4">
      <c r="A2426" s="462">
        <v>3184</v>
      </c>
      <c r="B2426" s="276" t="s">
        <v>2466</v>
      </c>
      <c r="C2426" s="462" t="s">
        <v>253</v>
      </c>
      <c r="D2426" s="463">
        <v>0</v>
      </c>
    </row>
    <row r="2427" spans="1:4">
      <c r="A2427" s="462">
        <v>3186</v>
      </c>
      <c r="B2427" s="276" t="s">
        <v>2467</v>
      </c>
      <c r="C2427" s="462" t="s">
        <v>27</v>
      </c>
      <c r="D2427" s="463">
        <v>42583</v>
      </c>
    </row>
    <row r="2428" spans="1:4">
      <c r="A2428" s="462">
        <v>3187</v>
      </c>
      <c r="B2428" s="276" t="s">
        <v>2468</v>
      </c>
      <c r="C2428" s="462" t="s">
        <v>44</v>
      </c>
      <c r="D2428" s="463">
        <v>0</v>
      </c>
    </row>
    <row r="2429" spans="1:4">
      <c r="A2429" s="462">
        <v>3188</v>
      </c>
      <c r="B2429" s="276" t="s">
        <v>2469</v>
      </c>
      <c r="C2429" s="462" t="s">
        <v>83</v>
      </c>
      <c r="D2429" s="463">
        <v>0</v>
      </c>
    </row>
    <row r="2430" spans="1:4">
      <c r="A2430" s="462">
        <v>3189</v>
      </c>
      <c r="B2430" s="276" t="s">
        <v>2470</v>
      </c>
      <c r="C2430" s="462" t="s">
        <v>30</v>
      </c>
      <c r="D2430" s="463">
        <v>0</v>
      </c>
    </row>
    <row r="2431" spans="1:4">
      <c r="A2431" s="462">
        <v>3191</v>
      </c>
      <c r="B2431" s="276" t="s">
        <v>2471</v>
      </c>
      <c r="C2431" s="462" t="s">
        <v>27</v>
      </c>
      <c r="D2431" s="463">
        <v>0</v>
      </c>
    </row>
    <row r="2432" spans="1:4">
      <c r="A2432" s="462">
        <v>3192</v>
      </c>
      <c r="B2432" s="276" t="s">
        <v>2472</v>
      </c>
      <c r="C2432" s="462" t="s">
        <v>83</v>
      </c>
      <c r="D2432" s="463">
        <v>0</v>
      </c>
    </row>
    <row r="2433" spans="1:4">
      <c r="A2433" s="462">
        <v>3193</v>
      </c>
      <c r="B2433" s="276" t="s">
        <v>2473</v>
      </c>
      <c r="C2433" s="462" t="s">
        <v>32</v>
      </c>
      <c r="D2433" s="463">
        <v>383</v>
      </c>
    </row>
    <row r="2434" spans="1:4">
      <c r="A2434" s="462">
        <v>3194</v>
      </c>
      <c r="B2434" s="276" t="s">
        <v>2474</v>
      </c>
      <c r="C2434" s="462" t="s">
        <v>83</v>
      </c>
      <c r="D2434" s="463">
        <v>0</v>
      </c>
    </row>
    <row r="2435" spans="1:4">
      <c r="A2435" s="462">
        <v>3195</v>
      </c>
      <c r="B2435" s="276" t="s">
        <v>2475</v>
      </c>
      <c r="C2435" s="462" t="s">
        <v>97</v>
      </c>
      <c r="D2435" s="463">
        <v>0</v>
      </c>
    </row>
    <row r="2436" spans="1:4">
      <c r="A2436" s="462">
        <v>3196</v>
      </c>
      <c r="B2436" s="276" t="s">
        <v>2476</v>
      </c>
      <c r="C2436" s="462" t="s">
        <v>44</v>
      </c>
      <c r="D2436" s="463">
        <v>0</v>
      </c>
    </row>
    <row r="2437" spans="1:4">
      <c r="A2437" s="462">
        <v>3198</v>
      </c>
      <c r="B2437" s="276" t="s">
        <v>2477</v>
      </c>
      <c r="C2437" s="462" t="s">
        <v>253</v>
      </c>
      <c r="D2437" s="463">
        <v>0</v>
      </c>
    </row>
    <row r="2438" spans="1:4">
      <c r="A2438" s="462">
        <v>3200</v>
      </c>
      <c r="B2438" s="276" t="s">
        <v>2478</v>
      </c>
      <c r="C2438" s="462" t="s">
        <v>83</v>
      </c>
      <c r="D2438" s="463">
        <v>0</v>
      </c>
    </row>
    <row r="2439" spans="1:4">
      <c r="A2439" s="462">
        <v>3201</v>
      </c>
      <c r="B2439" s="276" t="s">
        <v>2479</v>
      </c>
      <c r="C2439" s="462" t="s">
        <v>27</v>
      </c>
      <c r="D2439" s="463">
        <v>0</v>
      </c>
    </row>
    <row r="2440" spans="1:4">
      <c r="A2440" s="462">
        <v>3202</v>
      </c>
      <c r="B2440" s="276" t="s">
        <v>2480</v>
      </c>
      <c r="C2440" s="462" t="s">
        <v>27</v>
      </c>
      <c r="D2440" s="463">
        <v>0</v>
      </c>
    </row>
    <row r="2441" spans="1:4">
      <c r="A2441" s="462">
        <v>3203</v>
      </c>
      <c r="B2441" s="276" t="s">
        <v>2481</v>
      </c>
      <c r="C2441" s="462" t="s">
        <v>27</v>
      </c>
      <c r="D2441" s="463">
        <v>0</v>
      </c>
    </row>
    <row r="2442" spans="1:4">
      <c r="A2442" s="462">
        <v>3204</v>
      </c>
      <c r="B2442" s="276" t="s">
        <v>2482</v>
      </c>
      <c r="C2442" s="462" t="s">
        <v>27</v>
      </c>
      <c r="D2442" s="463">
        <v>0</v>
      </c>
    </row>
    <row r="2443" spans="1:4">
      <c r="A2443" s="462">
        <v>3205</v>
      </c>
      <c r="B2443" s="276" t="s">
        <v>2483</v>
      </c>
      <c r="C2443" s="462" t="s">
        <v>27</v>
      </c>
      <c r="D2443" s="463">
        <v>0</v>
      </c>
    </row>
    <row r="2444" spans="1:4">
      <c r="A2444" s="462">
        <v>3206</v>
      </c>
      <c r="B2444" s="276" t="s">
        <v>2484</v>
      </c>
      <c r="C2444" s="462" t="s">
        <v>44</v>
      </c>
      <c r="D2444" s="463">
        <v>0</v>
      </c>
    </row>
    <row r="2445" spans="1:4">
      <c r="A2445" s="462">
        <v>3207</v>
      </c>
      <c r="B2445" s="276" t="s">
        <v>2485</v>
      </c>
      <c r="C2445" s="462" t="s">
        <v>27</v>
      </c>
      <c r="D2445" s="463">
        <v>0</v>
      </c>
    </row>
    <row r="2446" spans="1:4">
      <c r="A2446" s="462">
        <v>3208</v>
      </c>
      <c r="B2446" s="276" t="s">
        <v>2486</v>
      </c>
      <c r="C2446" s="462" t="s">
        <v>27</v>
      </c>
      <c r="D2446" s="463">
        <v>0</v>
      </c>
    </row>
    <row r="2447" spans="1:4">
      <c r="A2447" s="462">
        <v>3209</v>
      </c>
      <c r="B2447" s="276" t="s">
        <v>2487</v>
      </c>
      <c r="C2447" s="462" t="s">
        <v>253</v>
      </c>
      <c r="D2447" s="463">
        <v>0</v>
      </c>
    </row>
    <row r="2448" spans="1:4">
      <c r="A2448" s="462">
        <v>3210</v>
      </c>
      <c r="B2448" s="276" t="s">
        <v>2488</v>
      </c>
      <c r="C2448" s="462" t="s">
        <v>27</v>
      </c>
      <c r="D2448" s="463">
        <v>0</v>
      </c>
    </row>
    <row r="2449" spans="1:4">
      <c r="A2449" s="462">
        <v>3211</v>
      </c>
      <c r="B2449" s="276" t="s">
        <v>2489</v>
      </c>
      <c r="C2449" s="462" t="s">
        <v>27</v>
      </c>
      <c r="D2449" s="463">
        <v>0</v>
      </c>
    </row>
    <row r="2450" spans="1:4">
      <c r="A2450" s="462">
        <v>3213</v>
      </c>
      <c r="B2450" s="276" t="s">
        <v>2490</v>
      </c>
      <c r="C2450" s="462" t="s">
        <v>27</v>
      </c>
      <c r="D2450" s="463">
        <v>0</v>
      </c>
    </row>
    <row r="2451" spans="1:4">
      <c r="A2451" s="462">
        <v>3214</v>
      </c>
      <c r="B2451" s="276" t="s">
        <v>2491</v>
      </c>
      <c r="C2451" s="462" t="s">
        <v>27</v>
      </c>
      <c r="D2451" s="463">
        <v>0</v>
      </c>
    </row>
    <row r="2452" spans="1:4">
      <c r="A2452" s="462">
        <v>3215</v>
      </c>
      <c r="B2452" s="276" t="s">
        <v>2492</v>
      </c>
      <c r="C2452" s="462" t="s">
        <v>27</v>
      </c>
      <c r="D2452" s="463">
        <v>0</v>
      </c>
    </row>
    <row r="2453" spans="1:4">
      <c r="A2453" s="462">
        <v>3216</v>
      </c>
      <c r="B2453" s="276" t="s">
        <v>2493</v>
      </c>
      <c r="C2453" s="462" t="s">
        <v>27</v>
      </c>
      <c r="D2453" s="463">
        <v>0</v>
      </c>
    </row>
    <row r="2454" spans="1:4">
      <c r="A2454" s="462">
        <v>3217</v>
      </c>
      <c r="B2454" s="276" t="s">
        <v>2494</v>
      </c>
      <c r="C2454" s="462" t="s">
        <v>27</v>
      </c>
      <c r="D2454" s="463">
        <v>0</v>
      </c>
    </row>
    <row r="2455" spans="1:4">
      <c r="A2455" s="462">
        <v>3218</v>
      </c>
      <c r="B2455" s="276" t="s">
        <v>2495</v>
      </c>
      <c r="C2455" s="462" t="s">
        <v>27</v>
      </c>
      <c r="D2455" s="463">
        <v>0</v>
      </c>
    </row>
    <row r="2456" spans="1:4">
      <c r="A2456" s="462">
        <v>3232</v>
      </c>
      <c r="B2456" s="276" t="s">
        <v>2496</v>
      </c>
      <c r="C2456" s="462" t="s">
        <v>211</v>
      </c>
      <c r="D2456" s="463">
        <v>1130500</v>
      </c>
    </row>
    <row r="2457" spans="1:4">
      <c r="A2457" s="462">
        <v>3233</v>
      </c>
      <c r="B2457" s="276" t="s">
        <v>2497</v>
      </c>
      <c r="C2457" s="462" t="s">
        <v>148</v>
      </c>
      <c r="D2457" s="463">
        <v>267540</v>
      </c>
    </row>
    <row r="2458" spans="1:4">
      <c r="A2458" s="462">
        <v>3235</v>
      </c>
      <c r="B2458" s="276" t="s">
        <v>2498</v>
      </c>
      <c r="C2458" s="462" t="s">
        <v>211</v>
      </c>
      <c r="D2458" s="463">
        <v>0</v>
      </c>
    </row>
    <row r="2459" spans="1:4">
      <c r="A2459" s="462">
        <v>3237</v>
      </c>
      <c r="B2459" s="276" t="s">
        <v>2499</v>
      </c>
      <c r="C2459" s="462" t="s">
        <v>148</v>
      </c>
      <c r="D2459" s="463">
        <v>0</v>
      </c>
    </row>
    <row r="2460" spans="1:4">
      <c r="A2460" s="462">
        <v>3238</v>
      </c>
      <c r="B2460" s="276" t="s">
        <v>2500</v>
      </c>
      <c r="C2460" s="462" t="s">
        <v>211</v>
      </c>
      <c r="D2460" s="463">
        <v>0</v>
      </c>
    </row>
    <row r="2461" spans="1:4">
      <c r="A2461" s="462">
        <v>3239</v>
      </c>
      <c r="B2461" s="276" t="s">
        <v>2501</v>
      </c>
      <c r="C2461" s="462" t="s">
        <v>148</v>
      </c>
      <c r="D2461" s="463">
        <v>0</v>
      </c>
    </row>
    <row r="2462" spans="1:4">
      <c r="A2462" s="462">
        <v>3240</v>
      </c>
      <c r="B2462" s="276" t="s">
        <v>2501</v>
      </c>
      <c r="C2462" s="462" t="s">
        <v>211</v>
      </c>
      <c r="D2462" s="463">
        <v>0</v>
      </c>
    </row>
    <row r="2463" spans="1:4">
      <c r="A2463" s="462">
        <v>3241</v>
      </c>
      <c r="B2463" s="276" t="s">
        <v>2502</v>
      </c>
      <c r="C2463" s="462" t="s">
        <v>148</v>
      </c>
      <c r="D2463" s="463">
        <v>29122</v>
      </c>
    </row>
    <row r="2464" spans="1:4">
      <c r="A2464" s="462">
        <v>3242</v>
      </c>
      <c r="B2464" s="276" t="s">
        <v>2503</v>
      </c>
      <c r="C2464" s="462" t="s">
        <v>211</v>
      </c>
      <c r="D2464" s="463">
        <v>0</v>
      </c>
    </row>
    <row r="2465" spans="1:4">
      <c r="A2465" s="462">
        <v>3243</v>
      </c>
      <c r="B2465" s="276" t="s">
        <v>2504</v>
      </c>
      <c r="C2465" s="462" t="s">
        <v>148</v>
      </c>
      <c r="D2465" s="463">
        <v>41513</v>
      </c>
    </row>
    <row r="2466" spans="1:4">
      <c r="A2466" s="462">
        <v>3244</v>
      </c>
      <c r="B2466" s="276" t="s">
        <v>2504</v>
      </c>
      <c r="C2466" s="462" t="s">
        <v>211</v>
      </c>
      <c r="D2466" s="463">
        <v>0</v>
      </c>
    </row>
    <row r="2467" spans="1:4">
      <c r="A2467" s="462">
        <v>3245</v>
      </c>
      <c r="B2467" s="276" t="s">
        <v>2505</v>
      </c>
      <c r="C2467" s="462" t="s">
        <v>148</v>
      </c>
      <c r="D2467" s="463">
        <v>0</v>
      </c>
    </row>
    <row r="2468" spans="1:4">
      <c r="A2468" s="462">
        <v>3246</v>
      </c>
      <c r="B2468" s="276" t="s">
        <v>2506</v>
      </c>
      <c r="C2468" s="462" t="s">
        <v>89</v>
      </c>
      <c r="D2468" s="463">
        <v>0</v>
      </c>
    </row>
    <row r="2469" spans="1:4">
      <c r="A2469" s="462">
        <v>3247</v>
      </c>
      <c r="B2469" s="276" t="s">
        <v>2506</v>
      </c>
      <c r="C2469" s="462" t="s">
        <v>211</v>
      </c>
      <c r="D2469" s="463">
        <v>0</v>
      </c>
    </row>
    <row r="2470" spans="1:4">
      <c r="A2470" s="462">
        <v>3248</v>
      </c>
      <c r="B2470" s="276" t="s">
        <v>2507</v>
      </c>
      <c r="C2470" s="462" t="s">
        <v>89</v>
      </c>
      <c r="D2470" s="463">
        <v>59209</v>
      </c>
    </row>
    <row r="2471" spans="1:4">
      <c r="A2471" s="462">
        <v>3250</v>
      </c>
      <c r="B2471" s="276" t="s">
        <v>2508</v>
      </c>
      <c r="C2471" s="462" t="s">
        <v>148</v>
      </c>
      <c r="D2471" s="463">
        <v>0</v>
      </c>
    </row>
    <row r="2472" spans="1:4">
      <c r="A2472" s="462">
        <v>3251</v>
      </c>
      <c r="B2472" s="276" t="s">
        <v>2509</v>
      </c>
      <c r="C2472" s="462" t="s">
        <v>148</v>
      </c>
      <c r="D2472" s="463">
        <v>39612.01</v>
      </c>
    </row>
    <row r="2473" spans="1:4">
      <c r="A2473" s="462">
        <v>3252</v>
      </c>
      <c r="B2473" s="276" t="s">
        <v>2510</v>
      </c>
      <c r="C2473" s="462" t="s">
        <v>148</v>
      </c>
      <c r="D2473" s="463">
        <v>0</v>
      </c>
    </row>
    <row r="2474" spans="1:4">
      <c r="A2474" s="462">
        <v>3253</v>
      </c>
      <c r="B2474" s="276" t="s">
        <v>2511</v>
      </c>
      <c r="C2474" s="462" t="s">
        <v>89</v>
      </c>
      <c r="D2474" s="463">
        <v>179753</v>
      </c>
    </row>
    <row r="2475" spans="1:4">
      <c r="A2475" s="462">
        <v>3255</v>
      </c>
      <c r="B2475" s="276" t="s">
        <v>2512</v>
      </c>
      <c r="C2475" s="462" t="s">
        <v>148</v>
      </c>
      <c r="D2475" s="463">
        <v>423513</v>
      </c>
    </row>
    <row r="2476" spans="1:4">
      <c r="A2476" s="462">
        <v>3256</v>
      </c>
      <c r="B2476" s="276" t="s">
        <v>2513</v>
      </c>
      <c r="C2476" s="462" t="s">
        <v>89</v>
      </c>
      <c r="D2476" s="463">
        <v>74477.990000000005</v>
      </c>
    </row>
    <row r="2477" spans="1:4">
      <c r="A2477" s="462">
        <v>3257</v>
      </c>
      <c r="B2477" s="276" t="s">
        <v>2514</v>
      </c>
      <c r="C2477" s="462" t="s">
        <v>27</v>
      </c>
      <c r="D2477" s="463">
        <v>0</v>
      </c>
    </row>
    <row r="2478" spans="1:4">
      <c r="A2478" s="462">
        <v>3258</v>
      </c>
      <c r="B2478" s="276" t="s">
        <v>2515</v>
      </c>
      <c r="C2478" s="462" t="s">
        <v>27</v>
      </c>
      <c r="D2478" s="463">
        <v>0</v>
      </c>
    </row>
    <row r="2479" spans="1:4">
      <c r="A2479" s="462">
        <v>3260</v>
      </c>
      <c r="B2479" s="276" t="s">
        <v>2516</v>
      </c>
      <c r="C2479" s="462" t="s">
        <v>27</v>
      </c>
      <c r="D2479" s="463">
        <v>0</v>
      </c>
    </row>
    <row r="2480" spans="1:4">
      <c r="A2480" s="462">
        <v>3261</v>
      </c>
      <c r="B2480" s="276" t="s">
        <v>2517</v>
      </c>
      <c r="C2480" s="462" t="s">
        <v>27</v>
      </c>
      <c r="D2480" s="463">
        <v>0</v>
      </c>
    </row>
    <row r="2481" spans="1:4">
      <c r="A2481" s="462">
        <v>3262</v>
      </c>
      <c r="B2481" s="276" t="s">
        <v>2518</v>
      </c>
      <c r="C2481" s="462" t="s">
        <v>27</v>
      </c>
      <c r="D2481" s="463">
        <v>0</v>
      </c>
    </row>
    <row r="2482" spans="1:4">
      <c r="A2482" s="462">
        <v>3263</v>
      </c>
      <c r="B2482" s="276" t="s">
        <v>2519</v>
      </c>
      <c r="C2482" s="462" t="s">
        <v>27</v>
      </c>
      <c r="D2482" s="463">
        <v>0</v>
      </c>
    </row>
    <row r="2483" spans="1:4">
      <c r="A2483" s="462">
        <v>3264</v>
      </c>
      <c r="B2483" s="276" t="s">
        <v>2520</v>
      </c>
      <c r="C2483" s="462" t="s">
        <v>27</v>
      </c>
      <c r="D2483" s="463">
        <v>0</v>
      </c>
    </row>
    <row r="2484" spans="1:4">
      <c r="A2484" s="462">
        <v>3266</v>
      </c>
      <c r="B2484" s="276" t="s">
        <v>2521</v>
      </c>
      <c r="C2484" s="462" t="s">
        <v>27</v>
      </c>
      <c r="D2484" s="463">
        <v>0</v>
      </c>
    </row>
    <row r="2485" spans="1:4">
      <c r="A2485" s="462">
        <v>3267</v>
      </c>
      <c r="B2485" s="276" t="s">
        <v>2522</v>
      </c>
      <c r="C2485" s="462" t="s">
        <v>1122</v>
      </c>
      <c r="D2485" s="463">
        <v>64200</v>
      </c>
    </row>
    <row r="2486" spans="1:4">
      <c r="A2486" s="462">
        <v>3269</v>
      </c>
      <c r="B2486" s="276" t="s">
        <v>2523</v>
      </c>
      <c r="C2486" s="462" t="s">
        <v>1122</v>
      </c>
      <c r="D2486" s="463">
        <v>122563</v>
      </c>
    </row>
    <row r="2487" spans="1:4">
      <c r="A2487" s="462">
        <v>3272</v>
      </c>
      <c r="B2487" s="276" t="s">
        <v>2524</v>
      </c>
      <c r="C2487" s="462" t="s">
        <v>44</v>
      </c>
      <c r="D2487" s="463">
        <v>65290</v>
      </c>
    </row>
    <row r="2488" spans="1:4">
      <c r="A2488" s="462">
        <v>3273</v>
      </c>
      <c r="B2488" s="276" t="s">
        <v>2525</v>
      </c>
      <c r="C2488" s="462" t="s">
        <v>30</v>
      </c>
      <c r="D2488" s="463">
        <v>34707</v>
      </c>
    </row>
    <row r="2489" spans="1:4">
      <c r="A2489" s="462">
        <v>3274</v>
      </c>
      <c r="B2489" s="276" t="s">
        <v>2526</v>
      </c>
      <c r="C2489" s="462" t="s">
        <v>30</v>
      </c>
      <c r="D2489" s="463">
        <v>0</v>
      </c>
    </row>
    <row r="2490" spans="1:4">
      <c r="A2490" s="462">
        <v>3275</v>
      </c>
      <c r="B2490" s="276" t="s">
        <v>2527</v>
      </c>
      <c r="C2490" s="462" t="s">
        <v>27</v>
      </c>
      <c r="D2490" s="463">
        <v>3045.13</v>
      </c>
    </row>
    <row r="2491" spans="1:4">
      <c r="A2491" s="462">
        <v>3278</v>
      </c>
      <c r="B2491" s="276" t="s">
        <v>2528</v>
      </c>
      <c r="C2491" s="462" t="s">
        <v>30</v>
      </c>
      <c r="D2491" s="463">
        <v>0</v>
      </c>
    </row>
    <row r="2492" spans="1:4">
      <c r="A2492" s="462">
        <v>3281</v>
      </c>
      <c r="B2492" s="276" t="s">
        <v>2529</v>
      </c>
      <c r="C2492" s="462" t="s">
        <v>27</v>
      </c>
      <c r="D2492" s="463">
        <v>0</v>
      </c>
    </row>
    <row r="2493" spans="1:4">
      <c r="A2493" s="462">
        <v>3282</v>
      </c>
      <c r="B2493" s="276" t="s">
        <v>2530</v>
      </c>
      <c r="C2493" s="462" t="s">
        <v>44</v>
      </c>
      <c r="D2493" s="463">
        <v>0</v>
      </c>
    </row>
    <row r="2494" spans="1:4">
      <c r="A2494" s="462">
        <v>3283</v>
      </c>
      <c r="B2494" s="276" t="s">
        <v>2531</v>
      </c>
      <c r="C2494" s="462" t="s">
        <v>593</v>
      </c>
      <c r="D2494" s="463">
        <v>0</v>
      </c>
    </row>
    <row r="2495" spans="1:4">
      <c r="A2495" s="462">
        <v>3284</v>
      </c>
      <c r="B2495" s="276" t="s">
        <v>2532</v>
      </c>
      <c r="C2495" s="462" t="s">
        <v>593</v>
      </c>
      <c r="D2495" s="463">
        <v>0</v>
      </c>
    </row>
    <row r="2496" spans="1:4">
      <c r="A2496" s="462">
        <v>3285</v>
      </c>
      <c r="B2496" s="276" t="s">
        <v>2533</v>
      </c>
      <c r="C2496" s="462" t="s">
        <v>27</v>
      </c>
      <c r="D2496" s="463">
        <v>0</v>
      </c>
    </row>
    <row r="2497" spans="1:4">
      <c r="A2497" s="462">
        <v>3286</v>
      </c>
      <c r="B2497" s="276" t="s">
        <v>2534</v>
      </c>
      <c r="C2497" s="462" t="s">
        <v>27</v>
      </c>
      <c r="D2497" s="463">
        <v>0</v>
      </c>
    </row>
    <row r="2498" spans="1:4">
      <c r="A2498" s="462">
        <v>3289</v>
      </c>
      <c r="B2498" s="276" t="s">
        <v>2535</v>
      </c>
      <c r="C2498" s="462" t="s">
        <v>44</v>
      </c>
      <c r="D2498" s="463">
        <v>0</v>
      </c>
    </row>
    <row r="2499" spans="1:4">
      <c r="A2499" s="462">
        <v>3291</v>
      </c>
      <c r="B2499" s="276" t="s">
        <v>2536</v>
      </c>
      <c r="C2499" s="462" t="s">
        <v>27</v>
      </c>
      <c r="D2499" s="463">
        <v>98114</v>
      </c>
    </row>
    <row r="2500" spans="1:4">
      <c r="A2500" s="462">
        <v>3293</v>
      </c>
      <c r="B2500" s="276" t="s">
        <v>2537</v>
      </c>
      <c r="C2500" s="462" t="s">
        <v>27</v>
      </c>
      <c r="D2500" s="463">
        <v>1372407.48</v>
      </c>
    </row>
    <row r="2501" spans="1:4">
      <c r="A2501" s="462">
        <v>3301</v>
      </c>
      <c r="B2501" s="276" t="s">
        <v>2538</v>
      </c>
      <c r="C2501" s="462" t="s">
        <v>27</v>
      </c>
      <c r="D2501" s="463">
        <v>92631</v>
      </c>
    </row>
    <row r="2502" spans="1:4">
      <c r="A2502" s="462">
        <v>3302</v>
      </c>
      <c r="B2502" s="276" t="s">
        <v>2539</v>
      </c>
      <c r="C2502" s="462" t="s">
        <v>27</v>
      </c>
      <c r="D2502" s="463">
        <v>0</v>
      </c>
    </row>
    <row r="2503" spans="1:4">
      <c r="A2503" s="462">
        <v>3304</v>
      </c>
      <c r="B2503" s="276" t="s">
        <v>2540</v>
      </c>
      <c r="C2503" s="462" t="s">
        <v>44</v>
      </c>
      <c r="D2503" s="463">
        <v>186043</v>
      </c>
    </row>
    <row r="2504" spans="1:4">
      <c r="A2504" s="462">
        <v>3305</v>
      </c>
      <c r="B2504" s="276" t="s">
        <v>2541</v>
      </c>
      <c r="C2504" s="462" t="s">
        <v>89</v>
      </c>
      <c r="D2504" s="463">
        <v>0</v>
      </c>
    </row>
    <row r="2505" spans="1:4">
      <c r="A2505" s="462">
        <v>3306</v>
      </c>
      <c r="B2505" s="276" t="s">
        <v>2542</v>
      </c>
      <c r="C2505" s="462" t="s">
        <v>1122</v>
      </c>
      <c r="D2505" s="463">
        <v>64783</v>
      </c>
    </row>
    <row r="2506" spans="1:4">
      <c r="A2506" s="462">
        <v>3307</v>
      </c>
      <c r="B2506" s="276" t="s">
        <v>2543</v>
      </c>
      <c r="C2506" s="462" t="s">
        <v>89</v>
      </c>
      <c r="D2506" s="463">
        <v>87346</v>
      </c>
    </row>
    <row r="2507" spans="1:4">
      <c r="A2507" s="462">
        <v>3308</v>
      </c>
      <c r="B2507" s="276" t="s">
        <v>2544</v>
      </c>
      <c r="C2507" s="462" t="s">
        <v>89</v>
      </c>
      <c r="D2507" s="463">
        <v>81493</v>
      </c>
    </row>
    <row r="2508" spans="1:4">
      <c r="A2508" s="462">
        <v>3309</v>
      </c>
      <c r="B2508" s="276" t="s">
        <v>2545</v>
      </c>
      <c r="C2508" s="462" t="s">
        <v>83</v>
      </c>
      <c r="D2508" s="463">
        <v>71616</v>
      </c>
    </row>
    <row r="2509" spans="1:4">
      <c r="A2509" s="462">
        <v>3312</v>
      </c>
      <c r="B2509" s="276" t="s">
        <v>2546</v>
      </c>
      <c r="C2509" s="462" t="s">
        <v>83</v>
      </c>
      <c r="D2509" s="463">
        <v>0</v>
      </c>
    </row>
    <row r="2510" spans="1:4">
      <c r="A2510" s="462">
        <v>3313</v>
      </c>
      <c r="B2510" s="276" t="s">
        <v>2547</v>
      </c>
      <c r="C2510" s="462" t="s">
        <v>83</v>
      </c>
      <c r="D2510" s="463">
        <v>834593</v>
      </c>
    </row>
    <row r="2511" spans="1:4">
      <c r="A2511" s="462">
        <v>3314</v>
      </c>
      <c r="B2511" s="276" t="s">
        <v>2548</v>
      </c>
      <c r="C2511" s="462" t="s">
        <v>27</v>
      </c>
      <c r="D2511" s="463">
        <v>20275.560000000001</v>
      </c>
    </row>
    <row r="2512" spans="1:4">
      <c r="A2512" s="462">
        <v>3315</v>
      </c>
      <c r="B2512" s="276" t="s">
        <v>2549</v>
      </c>
      <c r="C2512" s="462" t="s">
        <v>32</v>
      </c>
      <c r="D2512" s="463">
        <v>4536</v>
      </c>
    </row>
    <row r="2513" spans="1:4">
      <c r="A2513" s="462">
        <v>3317</v>
      </c>
      <c r="B2513" s="276" t="s">
        <v>2550</v>
      </c>
      <c r="C2513" s="462" t="s">
        <v>44</v>
      </c>
      <c r="D2513" s="463">
        <v>3604.92</v>
      </c>
    </row>
    <row r="2514" spans="1:4">
      <c r="A2514" s="462">
        <v>3318</v>
      </c>
      <c r="B2514" s="276" t="s">
        <v>2551</v>
      </c>
      <c r="C2514" s="462" t="s">
        <v>83</v>
      </c>
      <c r="D2514" s="463">
        <v>0</v>
      </c>
    </row>
    <row r="2515" spans="1:4">
      <c r="A2515" s="462">
        <v>3321</v>
      </c>
      <c r="B2515" s="276" t="s">
        <v>2552</v>
      </c>
      <c r="C2515" s="462" t="s">
        <v>27</v>
      </c>
      <c r="D2515" s="463">
        <v>0</v>
      </c>
    </row>
    <row r="2516" spans="1:4">
      <c r="A2516" s="462">
        <v>3324</v>
      </c>
      <c r="B2516" s="276" t="s">
        <v>2553</v>
      </c>
      <c r="C2516" s="462" t="s">
        <v>44</v>
      </c>
      <c r="D2516" s="463">
        <v>0</v>
      </c>
    </row>
    <row r="2517" spans="1:4">
      <c r="A2517" s="462">
        <v>3325</v>
      </c>
      <c r="B2517" s="276" t="s">
        <v>2554</v>
      </c>
      <c r="C2517" s="462" t="s">
        <v>83</v>
      </c>
      <c r="D2517" s="463">
        <v>0</v>
      </c>
    </row>
    <row r="2518" spans="1:4">
      <c r="A2518" s="462">
        <v>3326</v>
      </c>
      <c r="B2518" s="276" t="s">
        <v>2555</v>
      </c>
      <c r="C2518" s="462" t="s">
        <v>83</v>
      </c>
      <c r="D2518" s="463">
        <v>0</v>
      </c>
    </row>
    <row r="2519" spans="1:4">
      <c r="A2519" s="462">
        <v>3327</v>
      </c>
      <c r="B2519" s="276" t="s">
        <v>2556</v>
      </c>
      <c r="C2519" s="462" t="s">
        <v>30</v>
      </c>
      <c r="D2519" s="463">
        <v>0</v>
      </c>
    </row>
    <row r="2520" spans="1:4">
      <c r="A2520" s="462">
        <v>3328</v>
      </c>
      <c r="B2520" s="276" t="s">
        <v>2557</v>
      </c>
      <c r="C2520" s="462" t="s">
        <v>30</v>
      </c>
      <c r="D2520" s="463">
        <v>0</v>
      </c>
    </row>
    <row r="2521" spans="1:4">
      <c r="A2521" s="462">
        <v>3329</v>
      </c>
      <c r="B2521" s="276" t="s">
        <v>2558</v>
      </c>
      <c r="C2521" s="462" t="s">
        <v>27</v>
      </c>
      <c r="D2521" s="463">
        <v>0</v>
      </c>
    </row>
    <row r="2522" spans="1:4">
      <c r="A2522" s="462">
        <v>3331</v>
      </c>
      <c r="B2522" s="276" t="s">
        <v>2559</v>
      </c>
      <c r="C2522" s="462" t="s">
        <v>30</v>
      </c>
      <c r="D2522" s="463">
        <v>26788.01</v>
      </c>
    </row>
    <row r="2523" spans="1:4">
      <c r="A2523" s="462">
        <v>3332</v>
      </c>
      <c r="B2523" s="276" t="s">
        <v>2560</v>
      </c>
      <c r="C2523" s="462" t="s">
        <v>27</v>
      </c>
      <c r="D2523" s="463">
        <v>0</v>
      </c>
    </row>
    <row r="2524" spans="1:4">
      <c r="A2524" s="462">
        <v>3333</v>
      </c>
      <c r="B2524" s="276" t="s">
        <v>2561</v>
      </c>
      <c r="C2524" s="462" t="s">
        <v>148</v>
      </c>
      <c r="D2524" s="463">
        <v>16695</v>
      </c>
    </row>
    <row r="2525" spans="1:4">
      <c r="A2525" s="462">
        <v>3334</v>
      </c>
      <c r="B2525" s="276" t="s">
        <v>2562</v>
      </c>
      <c r="C2525" s="462" t="s">
        <v>27</v>
      </c>
      <c r="D2525" s="463">
        <v>2737</v>
      </c>
    </row>
    <row r="2526" spans="1:4">
      <c r="A2526" s="462">
        <v>3335</v>
      </c>
      <c r="B2526" s="276" t="s">
        <v>2563</v>
      </c>
      <c r="C2526" s="462" t="s">
        <v>27</v>
      </c>
      <c r="D2526" s="463">
        <v>525100</v>
      </c>
    </row>
    <row r="2527" spans="1:4">
      <c r="A2527" s="462">
        <v>3339</v>
      </c>
      <c r="B2527" s="276" t="s">
        <v>2564</v>
      </c>
      <c r="C2527" s="462" t="s">
        <v>27</v>
      </c>
      <c r="D2527" s="463">
        <v>0</v>
      </c>
    </row>
    <row r="2528" spans="1:4">
      <c r="A2528" s="462">
        <v>3340</v>
      </c>
      <c r="B2528" s="276" t="s">
        <v>2565</v>
      </c>
      <c r="C2528" s="462" t="s">
        <v>27</v>
      </c>
      <c r="D2528" s="463">
        <v>0</v>
      </c>
    </row>
    <row r="2529" spans="1:4">
      <c r="A2529" s="462">
        <v>3341</v>
      </c>
      <c r="B2529" s="276" t="s">
        <v>2566</v>
      </c>
      <c r="C2529" s="462" t="s">
        <v>27</v>
      </c>
      <c r="D2529" s="463">
        <v>0</v>
      </c>
    </row>
    <row r="2530" spans="1:4">
      <c r="A2530" s="462">
        <v>3342</v>
      </c>
      <c r="B2530" s="276" t="s">
        <v>2567</v>
      </c>
      <c r="C2530" s="462" t="s">
        <v>27</v>
      </c>
      <c r="D2530" s="463">
        <v>0</v>
      </c>
    </row>
    <row r="2531" spans="1:4">
      <c r="A2531" s="462">
        <v>3343</v>
      </c>
      <c r="B2531" s="276" t="s">
        <v>2568</v>
      </c>
      <c r="C2531" s="462" t="s">
        <v>27</v>
      </c>
      <c r="D2531" s="463">
        <v>0</v>
      </c>
    </row>
    <row r="2532" spans="1:4">
      <c r="A2532" s="462">
        <v>3344</v>
      </c>
      <c r="B2532" s="276" t="s">
        <v>2568</v>
      </c>
      <c r="C2532" s="462" t="s">
        <v>27</v>
      </c>
      <c r="D2532" s="463">
        <v>0</v>
      </c>
    </row>
    <row r="2533" spans="1:4">
      <c r="A2533" s="462">
        <v>3346</v>
      </c>
      <c r="B2533" s="276" t="s">
        <v>2569</v>
      </c>
      <c r="C2533" s="462" t="s">
        <v>27</v>
      </c>
      <c r="D2533" s="463">
        <v>0</v>
      </c>
    </row>
    <row r="2534" spans="1:4">
      <c r="A2534" s="462">
        <v>3347</v>
      </c>
      <c r="B2534" s="276" t="s">
        <v>2570</v>
      </c>
      <c r="C2534" s="462" t="s">
        <v>27</v>
      </c>
      <c r="D2534" s="463">
        <v>0</v>
      </c>
    </row>
    <row r="2535" spans="1:4">
      <c r="A2535" s="462">
        <v>3348</v>
      </c>
      <c r="B2535" s="276" t="s">
        <v>2571</v>
      </c>
      <c r="C2535" s="462" t="s">
        <v>27</v>
      </c>
      <c r="D2535" s="463">
        <v>0</v>
      </c>
    </row>
    <row r="2536" spans="1:4">
      <c r="A2536" s="462">
        <v>3350</v>
      </c>
      <c r="B2536" s="276" t="s">
        <v>2572</v>
      </c>
      <c r="C2536" s="462" t="s">
        <v>27</v>
      </c>
      <c r="D2536" s="463">
        <v>0</v>
      </c>
    </row>
    <row r="2537" spans="1:4">
      <c r="A2537" s="462">
        <v>3351</v>
      </c>
      <c r="B2537" s="276" t="s">
        <v>2573</v>
      </c>
      <c r="C2537" s="462" t="s">
        <v>27</v>
      </c>
      <c r="D2537" s="463">
        <v>0</v>
      </c>
    </row>
    <row r="2538" spans="1:4">
      <c r="A2538" s="462">
        <v>3352</v>
      </c>
      <c r="B2538" s="276" t="s">
        <v>2574</v>
      </c>
      <c r="C2538" s="462" t="s">
        <v>27</v>
      </c>
      <c r="D2538" s="463">
        <v>0</v>
      </c>
    </row>
    <row r="2539" spans="1:4">
      <c r="A2539" s="462">
        <v>3353</v>
      </c>
      <c r="B2539" s="276" t="s">
        <v>2575</v>
      </c>
      <c r="C2539" s="462" t="s">
        <v>27</v>
      </c>
      <c r="D2539" s="463">
        <v>0</v>
      </c>
    </row>
    <row r="2540" spans="1:4">
      <c r="A2540" s="462">
        <v>3354</v>
      </c>
      <c r="B2540" s="276" t="s">
        <v>2576</v>
      </c>
      <c r="C2540" s="462" t="s">
        <v>1122</v>
      </c>
      <c r="D2540" s="463">
        <v>64200</v>
      </c>
    </row>
    <row r="2541" spans="1:4">
      <c r="A2541" s="462">
        <v>3355</v>
      </c>
      <c r="B2541" s="276" t="s">
        <v>2577</v>
      </c>
      <c r="C2541" s="462" t="s">
        <v>27</v>
      </c>
      <c r="D2541" s="463">
        <v>0</v>
      </c>
    </row>
    <row r="2542" spans="1:4">
      <c r="A2542" s="462">
        <v>3356</v>
      </c>
      <c r="B2542" s="276" t="s">
        <v>2578</v>
      </c>
      <c r="C2542" s="462" t="s">
        <v>27</v>
      </c>
      <c r="D2542" s="463">
        <v>6183</v>
      </c>
    </row>
    <row r="2543" spans="1:4">
      <c r="A2543" s="462">
        <v>3357</v>
      </c>
      <c r="B2543" s="276" t="s">
        <v>2579</v>
      </c>
      <c r="C2543" s="462" t="s">
        <v>27</v>
      </c>
      <c r="D2543" s="463">
        <v>0</v>
      </c>
    </row>
    <row r="2544" spans="1:4">
      <c r="A2544" s="462">
        <v>3358</v>
      </c>
      <c r="B2544" s="276" t="s">
        <v>2580</v>
      </c>
      <c r="C2544" s="462" t="s">
        <v>27</v>
      </c>
      <c r="D2544" s="463">
        <v>5263</v>
      </c>
    </row>
    <row r="2545" spans="1:4">
      <c r="A2545" s="462">
        <v>3359</v>
      </c>
      <c r="B2545" s="276" t="s">
        <v>2581</v>
      </c>
      <c r="C2545" s="462" t="s">
        <v>27</v>
      </c>
      <c r="D2545" s="463">
        <v>0</v>
      </c>
    </row>
    <row r="2546" spans="1:4">
      <c r="A2546" s="462">
        <v>3360</v>
      </c>
      <c r="B2546" s="276" t="s">
        <v>2582</v>
      </c>
      <c r="C2546" s="462" t="s">
        <v>27</v>
      </c>
      <c r="D2546" s="463">
        <v>0</v>
      </c>
    </row>
    <row r="2547" spans="1:4">
      <c r="A2547" s="462">
        <v>3361</v>
      </c>
      <c r="B2547" s="276" t="s">
        <v>2583</v>
      </c>
      <c r="C2547" s="462" t="s">
        <v>27</v>
      </c>
      <c r="D2547" s="463">
        <v>0</v>
      </c>
    </row>
    <row r="2548" spans="1:4">
      <c r="A2548" s="462">
        <v>3363</v>
      </c>
      <c r="B2548" s="276" t="s">
        <v>2584</v>
      </c>
      <c r="C2548" s="462" t="s">
        <v>27</v>
      </c>
      <c r="D2548" s="463">
        <v>0</v>
      </c>
    </row>
    <row r="2549" spans="1:4">
      <c r="A2549" s="462">
        <v>3364</v>
      </c>
      <c r="B2549" s="276" t="s">
        <v>2585</v>
      </c>
      <c r="C2549" s="462" t="s">
        <v>27</v>
      </c>
      <c r="D2549" s="463">
        <v>0</v>
      </c>
    </row>
    <row r="2550" spans="1:4">
      <c r="A2550" s="462">
        <v>3365</v>
      </c>
      <c r="B2550" s="276" t="s">
        <v>2586</v>
      </c>
      <c r="C2550" s="462" t="s">
        <v>27</v>
      </c>
      <c r="D2550" s="463">
        <v>0</v>
      </c>
    </row>
    <row r="2551" spans="1:4">
      <c r="A2551" s="462">
        <v>3366</v>
      </c>
      <c r="B2551" s="276" t="s">
        <v>2587</v>
      </c>
      <c r="C2551" s="462" t="s">
        <v>27</v>
      </c>
      <c r="D2551" s="463">
        <v>0</v>
      </c>
    </row>
    <row r="2552" spans="1:4">
      <c r="A2552" s="462">
        <v>3367</v>
      </c>
      <c r="B2552" s="276" t="s">
        <v>2588</v>
      </c>
      <c r="C2552" s="462" t="s">
        <v>27</v>
      </c>
      <c r="D2552" s="463">
        <v>0</v>
      </c>
    </row>
    <row r="2553" spans="1:4">
      <c r="A2553" s="462">
        <v>3368</v>
      </c>
      <c r="B2553" s="276" t="s">
        <v>2589</v>
      </c>
      <c r="C2553" s="462" t="s">
        <v>27</v>
      </c>
      <c r="D2553" s="463">
        <v>0</v>
      </c>
    </row>
    <row r="2554" spans="1:4">
      <c r="A2554" s="462">
        <v>3371</v>
      </c>
      <c r="B2554" s="276" t="s">
        <v>2590</v>
      </c>
      <c r="C2554" s="462" t="s">
        <v>83</v>
      </c>
      <c r="D2554" s="463">
        <v>89175</v>
      </c>
    </row>
    <row r="2555" spans="1:4">
      <c r="A2555" s="462">
        <v>3372</v>
      </c>
      <c r="B2555" s="276" t="s">
        <v>2591</v>
      </c>
      <c r="C2555" s="462" t="s">
        <v>27</v>
      </c>
      <c r="D2555" s="463">
        <v>67067.25</v>
      </c>
    </row>
    <row r="2556" spans="1:4">
      <c r="A2556" s="462">
        <v>3373</v>
      </c>
      <c r="B2556" s="276" t="s">
        <v>2592</v>
      </c>
      <c r="C2556" s="462" t="s">
        <v>27</v>
      </c>
      <c r="D2556" s="463">
        <v>0</v>
      </c>
    </row>
    <row r="2557" spans="1:4">
      <c r="A2557" s="462">
        <v>3374</v>
      </c>
      <c r="B2557" s="276" t="s">
        <v>2593</v>
      </c>
      <c r="C2557" s="462" t="s">
        <v>27</v>
      </c>
      <c r="D2557" s="463">
        <v>0</v>
      </c>
    </row>
    <row r="2558" spans="1:4">
      <c r="A2558" s="462">
        <v>3375</v>
      </c>
      <c r="B2558" s="276" t="s">
        <v>2594</v>
      </c>
      <c r="C2558" s="462" t="s">
        <v>27</v>
      </c>
      <c r="D2558" s="463">
        <v>0</v>
      </c>
    </row>
    <row r="2559" spans="1:4">
      <c r="A2559" s="462">
        <v>3376</v>
      </c>
      <c r="B2559" s="276" t="s">
        <v>2595</v>
      </c>
      <c r="C2559" s="462" t="s">
        <v>27</v>
      </c>
      <c r="D2559" s="463">
        <v>0</v>
      </c>
    </row>
    <row r="2560" spans="1:4">
      <c r="A2560" s="462">
        <v>3377</v>
      </c>
      <c r="B2560" s="276" t="s">
        <v>2596</v>
      </c>
      <c r="C2560" s="462" t="s">
        <v>27</v>
      </c>
      <c r="D2560" s="463">
        <v>0</v>
      </c>
    </row>
    <row r="2561" spans="1:4">
      <c r="A2561" s="462">
        <v>3378</v>
      </c>
      <c r="B2561" s="276" t="s">
        <v>2597</v>
      </c>
      <c r="C2561" s="462" t="s">
        <v>27</v>
      </c>
      <c r="D2561" s="463">
        <v>0</v>
      </c>
    </row>
    <row r="2562" spans="1:4">
      <c r="A2562" s="462">
        <v>3379</v>
      </c>
      <c r="B2562" s="276" t="s">
        <v>2598</v>
      </c>
      <c r="C2562" s="462" t="s">
        <v>44</v>
      </c>
      <c r="D2562" s="463">
        <v>0</v>
      </c>
    </row>
    <row r="2563" spans="1:4">
      <c r="A2563" s="462">
        <v>3380</v>
      </c>
      <c r="B2563" s="276" t="s">
        <v>2599</v>
      </c>
      <c r="C2563" s="462" t="s">
        <v>44</v>
      </c>
      <c r="D2563" s="463">
        <v>0</v>
      </c>
    </row>
    <row r="2564" spans="1:4">
      <c r="A2564" s="462">
        <v>3381</v>
      </c>
      <c r="B2564" s="276" t="s">
        <v>2600</v>
      </c>
      <c r="C2564" s="462" t="s">
        <v>44</v>
      </c>
      <c r="D2564" s="463">
        <v>0</v>
      </c>
    </row>
    <row r="2565" spans="1:4">
      <c r="A2565" s="462">
        <v>3382</v>
      </c>
      <c r="B2565" s="276" t="s">
        <v>2601</v>
      </c>
      <c r="C2565" s="462" t="s">
        <v>44</v>
      </c>
      <c r="D2565" s="463">
        <v>0</v>
      </c>
    </row>
    <row r="2566" spans="1:4">
      <c r="A2566" s="462">
        <v>3383</v>
      </c>
      <c r="B2566" s="276" t="s">
        <v>2602</v>
      </c>
      <c r="C2566" s="462" t="s">
        <v>44</v>
      </c>
      <c r="D2566" s="463">
        <v>0</v>
      </c>
    </row>
    <row r="2567" spans="1:4">
      <c r="A2567" s="462">
        <v>3384</v>
      </c>
      <c r="B2567" s="276" t="s">
        <v>2603</v>
      </c>
      <c r="C2567" s="462" t="s">
        <v>44</v>
      </c>
      <c r="D2567" s="463">
        <v>0</v>
      </c>
    </row>
    <row r="2568" spans="1:4">
      <c r="A2568" s="462">
        <v>3385</v>
      </c>
      <c r="B2568" s="276" t="s">
        <v>2604</v>
      </c>
      <c r="C2568" s="462" t="s">
        <v>44</v>
      </c>
      <c r="D2568" s="463">
        <v>0</v>
      </c>
    </row>
    <row r="2569" spans="1:4">
      <c r="A2569" s="462">
        <v>3386</v>
      </c>
      <c r="B2569" s="276" t="s">
        <v>2605</v>
      </c>
      <c r="C2569" s="462" t="s">
        <v>1122</v>
      </c>
      <c r="D2569" s="463">
        <v>122563</v>
      </c>
    </row>
    <row r="2570" spans="1:4">
      <c r="A2570" s="462">
        <v>3387</v>
      </c>
      <c r="B2570" s="276" t="s">
        <v>2606</v>
      </c>
      <c r="C2570" s="462" t="s">
        <v>44</v>
      </c>
      <c r="D2570" s="463">
        <v>0</v>
      </c>
    </row>
    <row r="2571" spans="1:4">
      <c r="A2571" s="462">
        <v>3388</v>
      </c>
      <c r="B2571" s="276" t="s">
        <v>2607</v>
      </c>
      <c r="C2571" s="462" t="s">
        <v>44</v>
      </c>
      <c r="D2571" s="463">
        <v>0</v>
      </c>
    </row>
    <row r="2572" spans="1:4">
      <c r="A2572" s="462">
        <v>3389</v>
      </c>
      <c r="B2572" s="276" t="s">
        <v>2608</v>
      </c>
      <c r="C2572" s="462" t="s">
        <v>44</v>
      </c>
      <c r="D2572" s="463">
        <v>0</v>
      </c>
    </row>
    <row r="2573" spans="1:4">
      <c r="A2573" s="462">
        <v>3390</v>
      </c>
      <c r="B2573" s="276" t="s">
        <v>2609</v>
      </c>
      <c r="C2573" s="462" t="s">
        <v>44</v>
      </c>
      <c r="D2573" s="463">
        <v>0</v>
      </c>
    </row>
    <row r="2574" spans="1:4">
      <c r="A2574" s="462">
        <v>3391</v>
      </c>
      <c r="B2574" s="276" t="s">
        <v>2610</v>
      </c>
      <c r="C2574" s="462" t="s">
        <v>44</v>
      </c>
      <c r="D2574" s="463">
        <v>0</v>
      </c>
    </row>
    <row r="2575" spans="1:4">
      <c r="A2575" s="462">
        <v>3392</v>
      </c>
      <c r="B2575" s="276" t="s">
        <v>2611</v>
      </c>
      <c r="C2575" s="462" t="s">
        <v>27</v>
      </c>
      <c r="D2575" s="463">
        <v>0</v>
      </c>
    </row>
    <row r="2576" spans="1:4">
      <c r="A2576" s="462">
        <v>3393</v>
      </c>
      <c r="B2576" s="276" t="s">
        <v>2612</v>
      </c>
      <c r="C2576" s="462" t="s">
        <v>44</v>
      </c>
      <c r="D2576" s="463">
        <v>0</v>
      </c>
    </row>
    <row r="2577" spans="1:4">
      <c r="A2577" s="462">
        <v>3394</v>
      </c>
      <c r="B2577" s="276" t="s">
        <v>2613</v>
      </c>
      <c r="C2577" s="462" t="s">
        <v>44</v>
      </c>
      <c r="D2577" s="463">
        <v>0</v>
      </c>
    </row>
    <row r="2578" spans="1:4">
      <c r="A2578" s="462">
        <v>3395</v>
      </c>
      <c r="B2578" s="276" t="s">
        <v>2614</v>
      </c>
      <c r="C2578" s="462" t="s">
        <v>44</v>
      </c>
      <c r="D2578" s="463">
        <v>0</v>
      </c>
    </row>
    <row r="2579" spans="1:4">
      <c r="A2579" s="462">
        <v>3396</v>
      </c>
      <c r="B2579" s="276" t="s">
        <v>2615</v>
      </c>
      <c r="C2579" s="462" t="s">
        <v>27</v>
      </c>
      <c r="D2579" s="463">
        <v>0</v>
      </c>
    </row>
    <row r="2580" spans="1:4">
      <c r="A2580" s="462">
        <v>3397</v>
      </c>
      <c r="B2580" s="276" t="s">
        <v>2616</v>
      </c>
      <c r="C2580" s="462" t="s">
        <v>27</v>
      </c>
      <c r="D2580" s="463">
        <v>0</v>
      </c>
    </row>
    <row r="2581" spans="1:4">
      <c r="A2581" s="462">
        <v>3398</v>
      </c>
      <c r="B2581" s="276" t="s">
        <v>2617</v>
      </c>
      <c r="C2581" s="462" t="s">
        <v>27</v>
      </c>
      <c r="D2581" s="463">
        <v>0</v>
      </c>
    </row>
    <row r="2582" spans="1:4">
      <c r="A2582" s="462">
        <v>3399</v>
      </c>
      <c r="B2582" s="276" t="s">
        <v>2618</v>
      </c>
      <c r="C2582" s="462" t="s">
        <v>27</v>
      </c>
      <c r="D2582" s="463">
        <v>0</v>
      </c>
    </row>
    <row r="2583" spans="1:4">
      <c r="A2583" s="462">
        <v>3400</v>
      </c>
      <c r="B2583" s="276" t="s">
        <v>2619</v>
      </c>
      <c r="C2583" s="462" t="s">
        <v>27</v>
      </c>
      <c r="D2583" s="463">
        <v>0</v>
      </c>
    </row>
    <row r="2584" spans="1:4">
      <c r="A2584" s="462">
        <v>3401</v>
      </c>
      <c r="B2584" s="276" t="s">
        <v>2620</v>
      </c>
      <c r="C2584" s="462" t="s">
        <v>27</v>
      </c>
      <c r="D2584" s="463">
        <v>0</v>
      </c>
    </row>
    <row r="2585" spans="1:4">
      <c r="A2585" s="462">
        <v>3402</v>
      </c>
      <c r="B2585" s="276" t="s">
        <v>2621</v>
      </c>
      <c r="C2585" s="462" t="s">
        <v>27</v>
      </c>
      <c r="D2585" s="463">
        <v>0</v>
      </c>
    </row>
    <row r="2586" spans="1:4">
      <c r="A2586" s="462">
        <v>3403</v>
      </c>
      <c r="B2586" s="276" t="s">
        <v>2622</v>
      </c>
      <c r="C2586" s="462" t="s">
        <v>27</v>
      </c>
      <c r="D2586" s="463">
        <v>0</v>
      </c>
    </row>
    <row r="2587" spans="1:4">
      <c r="A2587" s="462">
        <v>3404</v>
      </c>
      <c r="B2587" s="276" t="s">
        <v>2623</v>
      </c>
      <c r="C2587" s="462" t="s">
        <v>27</v>
      </c>
      <c r="D2587" s="463">
        <v>0</v>
      </c>
    </row>
    <row r="2588" spans="1:4">
      <c r="A2588" s="462">
        <v>3405</v>
      </c>
      <c r="B2588" s="276" t="s">
        <v>2624</v>
      </c>
      <c r="C2588" s="462" t="s">
        <v>27</v>
      </c>
      <c r="D2588" s="463">
        <v>0</v>
      </c>
    </row>
    <row r="2589" spans="1:4">
      <c r="A2589" s="462">
        <v>3406</v>
      </c>
      <c r="B2589" s="276" t="s">
        <v>2625</v>
      </c>
      <c r="C2589" s="462" t="s">
        <v>27</v>
      </c>
      <c r="D2589" s="463">
        <v>0</v>
      </c>
    </row>
    <row r="2590" spans="1:4">
      <c r="A2590" s="462">
        <v>3407</v>
      </c>
      <c r="B2590" s="276" t="s">
        <v>2626</v>
      </c>
      <c r="C2590" s="462" t="s">
        <v>27</v>
      </c>
      <c r="D2590" s="463">
        <v>0</v>
      </c>
    </row>
    <row r="2591" spans="1:4">
      <c r="A2591" s="462">
        <v>3408</v>
      </c>
      <c r="B2591" s="276" t="s">
        <v>2627</v>
      </c>
      <c r="C2591" s="462" t="s">
        <v>27</v>
      </c>
      <c r="D2591" s="463">
        <v>0</v>
      </c>
    </row>
    <row r="2592" spans="1:4">
      <c r="A2592" s="462">
        <v>3409</v>
      </c>
      <c r="B2592" s="276" t="s">
        <v>2628</v>
      </c>
      <c r="C2592" s="462" t="s">
        <v>27</v>
      </c>
      <c r="D2592" s="463">
        <v>0</v>
      </c>
    </row>
    <row r="2593" spans="1:4">
      <c r="A2593" s="462">
        <v>3410</v>
      </c>
      <c r="B2593" s="276" t="s">
        <v>2629</v>
      </c>
      <c r="C2593" s="462" t="s">
        <v>27</v>
      </c>
      <c r="D2593" s="463">
        <v>0</v>
      </c>
    </row>
    <row r="2594" spans="1:4">
      <c r="A2594" s="462">
        <v>3411</v>
      </c>
      <c r="B2594" s="276" t="s">
        <v>2630</v>
      </c>
      <c r="C2594" s="462" t="s">
        <v>27</v>
      </c>
      <c r="D2594" s="463">
        <v>0</v>
      </c>
    </row>
    <row r="2595" spans="1:4">
      <c r="A2595" s="462">
        <v>3412</v>
      </c>
      <c r="B2595" s="276" t="s">
        <v>2631</v>
      </c>
      <c r="C2595" s="462" t="s">
        <v>27</v>
      </c>
      <c r="D2595" s="463">
        <v>0</v>
      </c>
    </row>
    <row r="2596" spans="1:4">
      <c r="A2596" s="462">
        <v>3413</v>
      </c>
      <c r="B2596" s="276" t="s">
        <v>2632</v>
      </c>
      <c r="C2596" s="462" t="s">
        <v>27</v>
      </c>
      <c r="D2596" s="463">
        <v>0</v>
      </c>
    </row>
    <row r="2597" spans="1:4">
      <c r="A2597" s="462">
        <v>3415</v>
      </c>
      <c r="B2597" s="276" t="s">
        <v>2633</v>
      </c>
      <c r="C2597" s="462" t="s">
        <v>164</v>
      </c>
      <c r="D2597" s="463">
        <v>0</v>
      </c>
    </row>
    <row r="2598" spans="1:4">
      <c r="A2598" s="462">
        <v>3416</v>
      </c>
      <c r="B2598" s="276" t="s">
        <v>2634</v>
      </c>
      <c r="C2598" s="462" t="s">
        <v>164</v>
      </c>
      <c r="D2598" s="463">
        <v>0</v>
      </c>
    </row>
    <row r="2599" spans="1:4">
      <c r="A2599" s="462">
        <v>3417</v>
      </c>
      <c r="B2599" s="276" t="s">
        <v>2635</v>
      </c>
      <c r="C2599" s="462" t="s">
        <v>27</v>
      </c>
      <c r="D2599" s="463">
        <v>0</v>
      </c>
    </row>
    <row r="2600" spans="1:4">
      <c r="A2600" s="462">
        <v>3418</v>
      </c>
      <c r="B2600" s="276" t="s">
        <v>2636</v>
      </c>
      <c r="C2600" s="462" t="s">
        <v>27</v>
      </c>
      <c r="D2600" s="463">
        <v>0</v>
      </c>
    </row>
    <row r="2601" spans="1:4">
      <c r="A2601" s="462">
        <v>3419</v>
      </c>
      <c r="B2601" s="276" t="s">
        <v>2637</v>
      </c>
      <c r="C2601" s="462" t="s">
        <v>27</v>
      </c>
      <c r="D2601" s="463">
        <v>0</v>
      </c>
    </row>
    <row r="2602" spans="1:4">
      <c r="A2602" s="462">
        <v>3420</v>
      </c>
      <c r="B2602" s="276" t="s">
        <v>2638</v>
      </c>
      <c r="C2602" s="462" t="s">
        <v>27</v>
      </c>
      <c r="D2602" s="463">
        <v>0</v>
      </c>
    </row>
    <row r="2603" spans="1:4">
      <c r="A2603" s="462">
        <v>3421</v>
      </c>
      <c r="B2603" s="276" t="s">
        <v>2639</v>
      </c>
      <c r="C2603" s="462" t="s">
        <v>27</v>
      </c>
      <c r="D2603" s="463">
        <v>0</v>
      </c>
    </row>
    <row r="2604" spans="1:4">
      <c r="A2604" s="462">
        <v>3422</v>
      </c>
      <c r="B2604" s="276" t="s">
        <v>2640</v>
      </c>
      <c r="C2604" s="462" t="s">
        <v>27</v>
      </c>
      <c r="D2604" s="463">
        <v>0</v>
      </c>
    </row>
    <row r="2605" spans="1:4">
      <c r="A2605" s="462">
        <v>3423</v>
      </c>
      <c r="B2605" s="276" t="s">
        <v>2641</v>
      </c>
      <c r="C2605" s="462" t="s">
        <v>27</v>
      </c>
      <c r="D2605" s="463">
        <v>0</v>
      </c>
    </row>
    <row r="2606" spans="1:4">
      <c r="A2606" s="462">
        <v>3424</v>
      </c>
      <c r="B2606" s="276" t="s">
        <v>2642</v>
      </c>
      <c r="C2606" s="462" t="s">
        <v>27</v>
      </c>
      <c r="D2606" s="463">
        <v>0</v>
      </c>
    </row>
    <row r="2607" spans="1:4">
      <c r="A2607" s="462">
        <v>3425</v>
      </c>
      <c r="B2607" s="276" t="s">
        <v>2643</v>
      </c>
      <c r="C2607" s="462" t="s">
        <v>27</v>
      </c>
      <c r="D2607" s="463">
        <v>0</v>
      </c>
    </row>
    <row r="2608" spans="1:4">
      <c r="A2608" s="462">
        <v>3426</v>
      </c>
      <c r="B2608" s="276" t="s">
        <v>2644</v>
      </c>
      <c r="C2608" s="462" t="s">
        <v>27</v>
      </c>
      <c r="D2608" s="463">
        <v>0</v>
      </c>
    </row>
    <row r="2609" spans="1:4">
      <c r="A2609" s="462">
        <v>3427</v>
      </c>
      <c r="B2609" s="276" t="s">
        <v>2645</v>
      </c>
      <c r="C2609" s="462" t="s">
        <v>27</v>
      </c>
      <c r="D2609" s="463">
        <v>0</v>
      </c>
    </row>
    <row r="2610" spans="1:4">
      <c r="A2610" s="462">
        <v>3428</v>
      </c>
      <c r="B2610" s="276" t="s">
        <v>2646</v>
      </c>
      <c r="C2610" s="462" t="s">
        <v>27</v>
      </c>
      <c r="D2610" s="463">
        <v>0</v>
      </c>
    </row>
    <row r="2611" spans="1:4">
      <c r="A2611" s="462">
        <v>3429</v>
      </c>
      <c r="B2611" s="276" t="s">
        <v>2647</v>
      </c>
      <c r="C2611" s="462" t="s">
        <v>27</v>
      </c>
      <c r="D2611" s="463">
        <v>0</v>
      </c>
    </row>
    <row r="2612" spans="1:4">
      <c r="A2612" s="462">
        <v>3430</v>
      </c>
      <c r="B2612" s="276" t="s">
        <v>2648</v>
      </c>
      <c r="C2612" s="462" t="s">
        <v>27</v>
      </c>
      <c r="D2612" s="463">
        <v>0</v>
      </c>
    </row>
    <row r="2613" spans="1:4">
      <c r="A2613" s="462">
        <v>3431</v>
      </c>
      <c r="B2613" s="276" t="s">
        <v>2649</v>
      </c>
      <c r="C2613" s="462" t="s">
        <v>27</v>
      </c>
      <c r="D2613" s="463">
        <v>0</v>
      </c>
    </row>
    <row r="2614" spans="1:4">
      <c r="A2614" s="462">
        <v>3432</v>
      </c>
      <c r="B2614" s="276" t="s">
        <v>2650</v>
      </c>
      <c r="C2614" s="462" t="s">
        <v>27</v>
      </c>
      <c r="D2614" s="463">
        <v>0</v>
      </c>
    </row>
    <row r="2615" spans="1:4">
      <c r="A2615" s="462">
        <v>3433</v>
      </c>
      <c r="B2615" s="276" t="s">
        <v>2651</v>
      </c>
      <c r="C2615" s="462" t="s">
        <v>27</v>
      </c>
      <c r="D2615" s="463">
        <v>0</v>
      </c>
    </row>
    <row r="2616" spans="1:4">
      <c r="A2616" s="462">
        <v>3434</v>
      </c>
      <c r="B2616" s="276" t="s">
        <v>2652</v>
      </c>
      <c r="C2616" s="462" t="s">
        <v>27</v>
      </c>
      <c r="D2616" s="463">
        <v>0</v>
      </c>
    </row>
    <row r="2617" spans="1:4">
      <c r="A2617" s="462">
        <v>3435</v>
      </c>
      <c r="B2617" s="276" t="s">
        <v>2653</v>
      </c>
      <c r="C2617" s="462" t="s">
        <v>27</v>
      </c>
      <c r="D2617" s="463">
        <v>0</v>
      </c>
    </row>
    <row r="2618" spans="1:4">
      <c r="A2618" s="462">
        <v>3441</v>
      </c>
      <c r="B2618" s="276" t="s">
        <v>2654</v>
      </c>
      <c r="C2618" s="462" t="s">
        <v>27</v>
      </c>
      <c r="D2618" s="463">
        <v>0</v>
      </c>
    </row>
    <row r="2619" spans="1:4">
      <c r="A2619" s="462">
        <v>3442</v>
      </c>
      <c r="B2619" s="276" t="s">
        <v>2655</v>
      </c>
      <c r="C2619" s="462" t="s">
        <v>27</v>
      </c>
      <c r="D2619" s="463">
        <v>0</v>
      </c>
    </row>
    <row r="2620" spans="1:4">
      <c r="A2620" s="462">
        <v>3443</v>
      </c>
      <c r="B2620" s="276" t="s">
        <v>2656</v>
      </c>
      <c r="C2620" s="462" t="s">
        <v>27</v>
      </c>
      <c r="D2620" s="463">
        <v>0</v>
      </c>
    </row>
    <row r="2621" spans="1:4">
      <c r="A2621" s="462">
        <v>3444</v>
      </c>
      <c r="B2621" s="276" t="s">
        <v>2657</v>
      </c>
      <c r="C2621" s="462" t="s">
        <v>27</v>
      </c>
      <c r="D2621" s="463">
        <v>0</v>
      </c>
    </row>
    <row r="2622" spans="1:4">
      <c r="A2622" s="462">
        <v>3445</v>
      </c>
      <c r="B2622" s="276" t="s">
        <v>2658</v>
      </c>
      <c r="C2622" s="462" t="s">
        <v>27</v>
      </c>
      <c r="D2622" s="463">
        <v>0</v>
      </c>
    </row>
    <row r="2623" spans="1:4">
      <c r="A2623" s="462">
        <v>3446</v>
      </c>
      <c r="B2623" s="276" t="s">
        <v>2659</v>
      </c>
      <c r="C2623" s="462" t="s">
        <v>27</v>
      </c>
      <c r="D2623" s="463">
        <v>0</v>
      </c>
    </row>
    <row r="2624" spans="1:4">
      <c r="A2624" s="462">
        <v>3447</v>
      </c>
      <c r="B2624" s="276" t="s">
        <v>2660</v>
      </c>
      <c r="C2624" s="462" t="s">
        <v>27</v>
      </c>
      <c r="D2624" s="463">
        <v>0</v>
      </c>
    </row>
    <row r="2625" spans="1:4">
      <c r="A2625" s="462">
        <v>3448</v>
      </c>
      <c r="B2625" s="276" t="s">
        <v>2661</v>
      </c>
      <c r="C2625" s="462" t="s">
        <v>27</v>
      </c>
      <c r="D2625" s="463">
        <v>0</v>
      </c>
    </row>
    <row r="2626" spans="1:4">
      <c r="A2626" s="462">
        <v>3450</v>
      </c>
      <c r="B2626" s="276" t="s">
        <v>2662</v>
      </c>
      <c r="C2626" s="462" t="s">
        <v>27</v>
      </c>
      <c r="D2626" s="463">
        <v>0</v>
      </c>
    </row>
    <row r="2627" spans="1:4">
      <c r="A2627" s="462">
        <v>3451</v>
      </c>
      <c r="B2627" s="276" t="s">
        <v>2663</v>
      </c>
      <c r="C2627" s="462" t="s">
        <v>27</v>
      </c>
      <c r="D2627" s="463">
        <v>0</v>
      </c>
    </row>
    <row r="2628" spans="1:4">
      <c r="A2628" s="462">
        <v>3452</v>
      </c>
      <c r="B2628" s="276" t="s">
        <v>2664</v>
      </c>
      <c r="C2628" s="462" t="s">
        <v>1122</v>
      </c>
      <c r="D2628" s="463">
        <v>122563</v>
      </c>
    </row>
    <row r="2629" spans="1:4">
      <c r="A2629" s="462">
        <v>3453</v>
      </c>
      <c r="B2629" s="276" t="s">
        <v>2665</v>
      </c>
      <c r="C2629" s="462" t="s">
        <v>27</v>
      </c>
      <c r="D2629" s="463">
        <v>0</v>
      </c>
    </row>
    <row r="2630" spans="1:4">
      <c r="A2630" s="462">
        <v>3454</v>
      </c>
      <c r="B2630" s="276" t="s">
        <v>2666</v>
      </c>
      <c r="C2630" s="462" t="s">
        <v>44</v>
      </c>
      <c r="D2630" s="463">
        <v>0</v>
      </c>
    </row>
    <row r="2631" spans="1:4">
      <c r="A2631" s="462">
        <v>3455</v>
      </c>
      <c r="B2631" s="276" t="s">
        <v>2667</v>
      </c>
      <c r="C2631" s="462" t="s">
        <v>27</v>
      </c>
      <c r="D2631" s="463">
        <v>39214</v>
      </c>
    </row>
    <row r="2632" spans="1:4">
      <c r="A2632" s="462">
        <v>3456</v>
      </c>
      <c r="B2632" s="276" t="s">
        <v>2668</v>
      </c>
      <c r="C2632" s="462" t="s">
        <v>27</v>
      </c>
      <c r="D2632" s="463">
        <v>1638</v>
      </c>
    </row>
    <row r="2633" spans="1:4">
      <c r="A2633" s="462">
        <v>3457</v>
      </c>
      <c r="B2633" s="276" t="s">
        <v>2669</v>
      </c>
      <c r="C2633" s="462" t="s">
        <v>44</v>
      </c>
      <c r="D2633" s="463">
        <v>0</v>
      </c>
    </row>
    <row r="2634" spans="1:4">
      <c r="A2634" s="462">
        <v>3458</v>
      </c>
      <c r="B2634" s="276" t="s">
        <v>2670</v>
      </c>
      <c r="C2634" s="462" t="s">
        <v>44</v>
      </c>
      <c r="D2634" s="463">
        <v>0</v>
      </c>
    </row>
    <row r="2635" spans="1:4">
      <c r="A2635" s="462">
        <v>3459</v>
      </c>
      <c r="B2635" s="276" t="s">
        <v>2671</v>
      </c>
      <c r="C2635" s="462" t="s">
        <v>27</v>
      </c>
      <c r="D2635" s="463">
        <v>62732</v>
      </c>
    </row>
    <row r="2636" spans="1:4">
      <c r="A2636" s="462">
        <v>3460</v>
      </c>
      <c r="B2636" s="276" t="s">
        <v>2672</v>
      </c>
      <c r="C2636" s="462" t="s">
        <v>44</v>
      </c>
      <c r="D2636" s="463">
        <v>0</v>
      </c>
    </row>
    <row r="2637" spans="1:4">
      <c r="A2637" s="462">
        <v>3461</v>
      </c>
      <c r="B2637" s="276" t="s">
        <v>2673</v>
      </c>
      <c r="C2637" s="462" t="s">
        <v>44</v>
      </c>
      <c r="D2637" s="463">
        <v>0</v>
      </c>
    </row>
    <row r="2638" spans="1:4">
      <c r="A2638" s="462">
        <v>3462</v>
      </c>
      <c r="B2638" s="276" t="s">
        <v>2674</v>
      </c>
      <c r="C2638" s="462" t="s">
        <v>27</v>
      </c>
      <c r="D2638" s="463">
        <v>0</v>
      </c>
    </row>
    <row r="2639" spans="1:4">
      <c r="A2639" s="462">
        <v>3463</v>
      </c>
      <c r="B2639" s="276" t="s">
        <v>2675</v>
      </c>
      <c r="C2639" s="462" t="s">
        <v>44</v>
      </c>
      <c r="D2639" s="463">
        <v>0</v>
      </c>
    </row>
    <row r="2640" spans="1:4">
      <c r="A2640" s="462">
        <v>3464</v>
      </c>
      <c r="B2640" s="276" t="s">
        <v>2676</v>
      </c>
      <c r="C2640" s="462" t="s">
        <v>44</v>
      </c>
      <c r="D2640" s="463">
        <v>0</v>
      </c>
    </row>
    <row r="2641" spans="1:4">
      <c r="A2641" s="462">
        <v>3465</v>
      </c>
      <c r="B2641" s="276" t="s">
        <v>2677</v>
      </c>
      <c r="C2641" s="462" t="s">
        <v>44</v>
      </c>
      <c r="D2641" s="463">
        <v>0</v>
      </c>
    </row>
    <row r="2642" spans="1:4">
      <c r="A2642" s="462">
        <v>3466</v>
      </c>
      <c r="B2642" s="276" t="s">
        <v>2678</v>
      </c>
      <c r="C2642" s="462" t="s">
        <v>44</v>
      </c>
      <c r="D2642" s="463">
        <v>0</v>
      </c>
    </row>
    <row r="2643" spans="1:4">
      <c r="A2643" s="462">
        <v>3467</v>
      </c>
      <c r="B2643" s="276" t="s">
        <v>2679</v>
      </c>
      <c r="C2643" s="462" t="s">
        <v>44</v>
      </c>
      <c r="D2643" s="463">
        <v>0</v>
      </c>
    </row>
    <row r="2644" spans="1:4">
      <c r="A2644" s="462">
        <v>3468</v>
      </c>
      <c r="B2644" s="276" t="s">
        <v>2680</v>
      </c>
      <c r="C2644" s="462" t="s">
        <v>27</v>
      </c>
      <c r="D2644" s="463">
        <v>22</v>
      </c>
    </row>
    <row r="2645" spans="1:4">
      <c r="A2645" s="462">
        <v>3469</v>
      </c>
      <c r="B2645" s="276" t="s">
        <v>2681</v>
      </c>
      <c r="C2645" s="462" t="s">
        <v>27</v>
      </c>
      <c r="D2645" s="463">
        <v>25</v>
      </c>
    </row>
    <row r="2646" spans="1:4">
      <c r="A2646" s="462">
        <v>3470</v>
      </c>
      <c r="B2646" s="276" t="s">
        <v>2682</v>
      </c>
      <c r="C2646" s="462" t="s">
        <v>27</v>
      </c>
      <c r="D2646" s="463">
        <v>4560</v>
      </c>
    </row>
    <row r="2647" spans="1:4">
      <c r="A2647" s="462">
        <v>3471</v>
      </c>
      <c r="B2647" s="276" t="s">
        <v>2683</v>
      </c>
      <c r="C2647" s="462" t="s">
        <v>44</v>
      </c>
      <c r="D2647" s="463">
        <v>0</v>
      </c>
    </row>
    <row r="2648" spans="1:4">
      <c r="A2648" s="462">
        <v>3472</v>
      </c>
      <c r="B2648" s="276" t="s">
        <v>2684</v>
      </c>
      <c r="C2648" s="462" t="s">
        <v>89</v>
      </c>
      <c r="D2648" s="463">
        <v>8755</v>
      </c>
    </row>
    <row r="2649" spans="1:4">
      <c r="A2649" s="462">
        <v>3473</v>
      </c>
      <c r="B2649" s="276" t="s">
        <v>2685</v>
      </c>
      <c r="C2649" s="462" t="s">
        <v>44</v>
      </c>
      <c r="D2649" s="463">
        <v>0</v>
      </c>
    </row>
    <row r="2650" spans="1:4">
      <c r="A2650" s="462">
        <v>3474</v>
      </c>
      <c r="B2650" s="276" t="s">
        <v>2686</v>
      </c>
      <c r="C2650" s="462" t="s">
        <v>44</v>
      </c>
      <c r="D2650" s="463">
        <v>0</v>
      </c>
    </row>
    <row r="2651" spans="1:4">
      <c r="A2651" s="462">
        <v>3475</v>
      </c>
      <c r="B2651" s="276" t="s">
        <v>2687</v>
      </c>
      <c r="C2651" s="462" t="s">
        <v>44</v>
      </c>
      <c r="D2651" s="463">
        <v>0</v>
      </c>
    </row>
    <row r="2652" spans="1:4">
      <c r="A2652" s="462">
        <v>3476</v>
      </c>
      <c r="B2652" s="276" t="s">
        <v>2688</v>
      </c>
      <c r="C2652" s="462" t="s">
        <v>44</v>
      </c>
      <c r="D2652" s="463">
        <v>0</v>
      </c>
    </row>
    <row r="2653" spans="1:4">
      <c r="A2653" s="462">
        <v>3477</v>
      </c>
      <c r="B2653" s="276" t="s">
        <v>2689</v>
      </c>
      <c r="C2653" s="462" t="s">
        <v>44</v>
      </c>
      <c r="D2653" s="463">
        <v>0</v>
      </c>
    </row>
    <row r="2654" spans="1:4">
      <c r="A2654" s="462">
        <v>3478</v>
      </c>
      <c r="B2654" s="276" t="s">
        <v>2690</v>
      </c>
      <c r="C2654" s="462" t="s">
        <v>44</v>
      </c>
      <c r="D2654" s="463">
        <v>0</v>
      </c>
    </row>
    <row r="2655" spans="1:4">
      <c r="A2655" s="462">
        <v>3479</v>
      </c>
      <c r="B2655" s="276" t="s">
        <v>2691</v>
      </c>
      <c r="C2655" s="462" t="s">
        <v>44</v>
      </c>
      <c r="D2655" s="463">
        <v>0</v>
      </c>
    </row>
    <row r="2656" spans="1:4">
      <c r="A2656" s="462">
        <v>3480</v>
      </c>
      <c r="B2656" s="276" t="s">
        <v>2692</v>
      </c>
      <c r="C2656" s="462" t="s">
        <v>44</v>
      </c>
      <c r="D2656" s="463">
        <v>0</v>
      </c>
    </row>
    <row r="2657" spans="1:4">
      <c r="A2657" s="462">
        <v>3481</v>
      </c>
      <c r="B2657" s="276" t="s">
        <v>2693</v>
      </c>
      <c r="C2657" s="462" t="s">
        <v>44</v>
      </c>
      <c r="D2657" s="463">
        <v>0</v>
      </c>
    </row>
    <row r="2658" spans="1:4">
      <c r="A2658" s="462">
        <v>3482</v>
      </c>
      <c r="B2658" s="276" t="s">
        <v>2694</v>
      </c>
      <c r="C2658" s="462" t="s">
        <v>44</v>
      </c>
      <c r="D2658" s="463">
        <v>0</v>
      </c>
    </row>
    <row r="2659" spans="1:4">
      <c r="A2659" s="462">
        <v>3483</v>
      </c>
      <c r="B2659" s="276" t="s">
        <v>2695</v>
      </c>
      <c r="C2659" s="462" t="s">
        <v>44</v>
      </c>
      <c r="D2659" s="463">
        <v>0</v>
      </c>
    </row>
    <row r="2660" spans="1:4">
      <c r="A2660" s="462">
        <v>3484</v>
      </c>
      <c r="B2660" s="276" t="s">
        <v>2696</v>
      </c>
      <c r="C2660" s="462" t="s">
        <v>44</v>
      </c>
      <c r="D2660" s="463">
        <v>0</v>
      </c>
    </row>
    <row r="2661" spans="1:4">
      <c r="A2661" s="462">
        <v>3485</v>
      </c>
      <c r="B2661" s="276" t="s">
        <v>2697</v>
      </c>
      <c r="C2661" s="462" t="s">
        <v>27</v>
      </c>
      <c r="D2661" s="463">
        <v>2079</v>
      </c>
    </row>
    <row r="2662" spans="1:4">
      <c r="A2662" s="462">
        <v>3486</v>
      </c>
      <c r="B2662" s="276" t="s">
        <v>2698</v>
      </c>
      <c r="C2662" s="462" t="s">
        <v>30</v>
      </c>
      <c r="D2662" s="463">
        <v>0</v>
      </c>
    </row>
    <row r="2663" spans="1:4">
      <c r="A2663" s="462">
        <v>3487</v>
      </c>
      <c r="B2663" s="276" t="s">
        <v>2699</v>
      </c>
      <c r="C2663" s="462" t="s">
        <v>30</v>
      </c>
      <c r="D2663" s="463">
        <v>0</v>
      </c>
    </row>
    <row r="2664" spans="1:4">
      <c r="A2664" s="462">
        <v>3488</v>
      </c>
      <c r="B2664" s="276" t="s">
        <v>2700</v>
      </c>
      <c r="C2664" s="462" t="s">
        <v>30</v>
      </c>
      <c r="D2664" s="463">
        <v>0</v>
      </c>
    </row>
    <row r="2665" spans="1:4">
      <c r="A2665" s="462">
        <v>3489</v>
      </c>
      <c r="B2665" s="276" t="s">
        <v>2701</v>
      </c>
      <c r="C2665" s="462" t="s">
        <v>27</v>
      </c>
      <c r="D2665" s="463">
        <v>0</v>
      </c>
    </row>
    <row r="2666" spans="1:4">
      <c r="A2666" s="462">
        <v>3490</v>
      </c>
      <c r="B2666" s="276" t="s">
        <v>2702</v>
      </c>
      <c r="C2666" s="462" t="s">
        <v>44</v>
      </c>
      <c r="D2666" s="463">
        <v>0</v>
      </c>
    </row>
    <row r="2667" spans="1:4">
      <c r="A2667" s="462">
        <v>3493</v>
      </c>
      <c r="B2667" s="276" t="s">
        <v>2703</v>
      </c>
      <c r="C2667" s="462" t="s">
        <v>27</v>
      </c>
      <c r="D2667" s="463">
        <v>0</v>
      </c>
    </row>
    <row r="2668" spans="1:4">
      <c r="A2668" s="462">
        <v>3494</v>
      </c>
      <c r="B2668" s="276" t="s">
        <v>2704</v>
      </c>
      <c r="C2668" s="462" t="s">
        <v>27</v>
      </c>
      <c r="D2668" s="463">
        <v>0</v>
      </c>
    </row>
    <row r="2669" spans="1:4">
      <c r="A2669" s="462">
        <v>3496</v>
      </c>
      <c r="B2669" s="276" t="s">
        <v>2705</v>
      </c>
      <c r="C2669" s="462" t="s">
        <v>27</v>
      </c>
      <c r="D2669" s="463">
        <v>0</v>
      </c>
    </row>
    <row r="2670" spans="1:4">
      <c r="A2670" s="462">
        <v>3497</v>
      </c>
      <c r="B2670" s="276" t="s">
        <v>2705</v>
      </c>
      <c r="C2670" s="462" t="s">
        <v>27</v>
      </c>
      <c r="D2670" s="463">
        <v>0</v>
      </c>
    </row>
    <row r="2671" spans="1:4">
      <c r="A2671" s="462">
        <v>3498</v>
      </c>
      <c r="B2671" s="276" t="s">
        <v>2706</v>
      </c>
      <c r="C2671" s="462" t="s">
        <v>27</v>
      </c>
      <c r="D2671" s="463">
        <v>0</v>
      </c>
    </row>
    <row r="2672" spans="1:4">
      <c r="A2672" s="462">
        <v>3499</v>
      </c>
      <c r="B2672" s="276" t="s">
        <v>2706</v>
      </c>
      <c r="C2672" s="462" t="s">
        <v>27</v>
      </c>
      <c r="D2672" s="463">
        <v>0</v>
      </c>
    </row>
    <row r="2673" spans="1:4">
      <c r="A2673" s="462">
        <v>3500</v>
      </c>
      <c r="B2673" s="276" t="s">
        <v>2707</v>
      </c>
      <c r="C2673" s="462" t="s">
        <v>27</v>
      </c>
      <c r="D2673" s="463">
        <v>0</v>
      </c>
    </row>
    <row r="2674" spans="1:4">
      <c r="A2674" s="462">
        <v>3501</v>
      </c>
      <c r="B2674" s="276" t="s">
        <v>2708</v>
      </c>
      <c r="C2674" s="462" t="s">
        <v>27</v>
      </c>
      <c r="D2674" s="463">
        <v>0</v>
      </c>
    </row>
    <row r="2675" spans="1:4">
      <c r="A2675" s="462">
        <v>3502</v>
      </c>
      <c r="B2675" s="276" t="s">
        <v>2709</v>
      </c>
      <c r="C2675" s="462" t="s">
        <v>27</v>
      </c>
      <c r="D2675" s="463">
        <v>0</v>
      </c>
    </row>
    <row r="2676" spans="1:4">
      <c r="A2676" s="462">
        <v>3503</v>
      </c>
      <c r="B2676" s="276" t="s">
        <v>2709</v>
      </c>
      <c r="C2676" s="462" t="s">
        <v>27</v>
      </c>
      <c r="D2676" s="463">
        <v>0</v>
      </c>
    </row>
    <row r="2677" spans="1:4">
      <c r="A2677" s="462">
        <v>3504</v>
      </c>
      <c r="B2677" s="276" t="s">
        <v>2710</v>
      </c>
      <c r="C2677" s="462" t="s">
        <v>27</v>
      </c>
      <c r="D2677" s="463">
        <v>0</v>
      </c>
    </row>
    <row r="2678" spans="1:4">
      <c r="A2678" s="462">
        <v>3505</v>
      </c>
      <c r="B2678" s="276" t="s">
        <v>2710</v>
      </c>
      <c r="C2678" s="462" t="s">
        <v>27</v>
      </c>
      <c r="D2678" s="463">
        <v>0</v>
      </c>
    </row>
    <row r="2679" spans="1:4">
      <c r="A2679" s="462">
        <v>3515</v>
      </c>
      <c r="B2679" s="276" t="s">
        <v>2711</v>
      </c>
      <c r="C2679" s="462" t="s">
        <v>27</v>
      </c>
      <c r="D2679" s="463">
        <v>328517</v>
      </c>
    </row>
    <row r="2680" spans="1:4">
      <c r="A2680" s="462">
        <v>3516</v>
      </c>
      <c r="B2680" s="276" t="s">
        <v>2712</v>
      </c>
      <c r="C2680" s="462" t="s">
        <v>27</v>
      </c>
      <c r="D2680" s="463">
        <v>24902</v>
      </c>
    </row>
    <row r="2681" spans="1:4">
      <c r="A2681" s="462">
        <v>3517</v>
      </c>
      <c r="B2681" s="276" t="s">
        <v>2713</v>
      </c>
      <c r="C2681" s="462" t="s">
        <v>27</v>
      </c>
      <c r="D2681" s="463">
        <v>1452</v>
      </c>
    </row>
    <row r="2682" spans="1:4">
      <c r="A2682" s="462">
        <v>3518</v>
      </c>
      <c r="B2682" s="276" t="s">
        <v>2714</v>
      </c>
      <c r="C2682" s="462" t="s">
        <v>27</v>
      </c>
      <c r="D2682" s="463">
        <v>193085</v>
      </c>
    </row>
    <row r="2683" spans="1:4">
      <c r="A2683" s="462">
        <v>3520</v>
      </c>
      <c r="B2683" s="276" t="s">
        <v>2715</v>
      </c>
      <c r="C2683" s="462" t="s">
        <v>27</v>
      </c>
      <c r="D2683" s="463">
        <v>2761</v>
      </c>
    </row>
    <row r="2684" spans="1:4">
      <c r="A2684" s="462">
        <v>3521</v>
      </c>
      <c r="B2684" s="276" t="s">
        <v>2716</v>
      </c>
      <c r="C2684" s="462" t="s">
        <v>27</v>
      </c>
      <c r="D2684" s="463">
        <v>0</v>
      </c>
    </row>
    <row r="2685" spans="1:4">
      <c r="A2685" s="462">
        <v>3523</v>
      </c>
      <c r="B2685" s="276" t="s">
        <v>2717</v>
      </c>
      <c r="C2685" s="462" t="s">
        <v>27</v>
      </c>
      <c r="D2685" s="463">
        <v>0</v>
      </c>
    </row>
    <row r="2686" spans="1:4">
      <c r="A2686" s="462">
        <v>3524</v>
      </c>
      <c r="B2686" s="276" t="s">
        <v>2718</v>
      </c>
      <c r="C2686" s="462" t="s">
        <v>27</v>
      </c>
      <c r="D2686" s="463">
        <v>0</v>
      </c>
    </row>
    <row r="2687" spans="1:4">
      <c r="A2687" s="462">
        <v>3526</v>
      </c>
      <c r="B2687" s="276" t="s">
        <v>2719</v>
      </c>
      <c r="C2687" s="462" t="s">
        <v>30</v>
      </c>
      <c r="D2687" s="463">
        <v>15450</v>
      </c>
    </row>
    <row r="2688" spans="1:4">
      <c r="A2688" s="462">
        <v>3527</v>
      </c>
      <c r="B2688" s="276" t="s">
        <v>2720</v>
      </c>
      <c r="C2688" s="462" t="s">
        <v>30</v>
      </c>
      <c r="D2688" s="463">
        <v>27315</v>
      </c>
    </row>
    <row r="2689" spans="1:4">
      <c r="A2689" s="462">
        <v>3528</v>
      </c>
      <c r="B2689" s="276" t="s">
        <v>2721</v>
      </c>
      <c r="C2689" s="462" t="s">
        <v>30</v>
      </c>
      <c r="D2689" s="463">
        <v>29689</v>
      </c>
    </row>
    <row r="2690" spans="1:4">
      <c r="A2690" s="462">
        <v>3529</v>
      </c>
      <c r="B2690" s="276" t="s">
        <v>2722</v>
      </c>
      <c r="C2690" s="462" t="s">
        <v>27</v>
      </c>
      <c r="D2690" s="463">
        <v>17986</v>
      </c>
    </row>
    <row r="2691" spans="1:4">
      <c r="A2691" s="462">
        <v>3530</v>
      </c>
      <c r="B2691" s="276" t="s">
        <v>2723</v>
      </c>
      <c r="C2691" s="462" t="s">
        <v>27</v>
      </c>
      <c r="D2691" s="463">
        <v>40651</v>
      </c>
    </row>
    <row r="2692" spans="1:4">
      <c r="A2692" s="462">
        <v>3531</v>
      </c>
      <c r="B2692" s="276" t="s">
        <v>2724</v>
      </c>
      <c r="C2692" s="462" t="s">
        <v>27</v>
      </c>
      <c r="D2692" s="463">
        <v>46309</v>
      </c>
    </row>
    <row r="2693" spans="1:4">
      <c r="A2693" s="462">
        <v>3532</v>
      </c>
      <c r="B2693" s="276" t="s">
        <v>2725</v>
      </c>
      <c r="C2693" s="462" t="s">
        <v>27</v>
      </c>
      <c r="D2693" s="463">
        <v>17312</v>
      </c>
    </row>
    <row r="2694" spans="1:4">
      <c r="A2694" s="462">
        <v>3533</v>
      </c>
      <c r="B2694" s="276" t="s">
        <v>2726</v>
      </c>
      <c r="C2694" s="462" t="s">
        <v>27</v>
      </c>
      <c r="D2694" s="463">
        <v>45583</v>
      </c>
    </row>
    <row r="2695" spans="1:4">
      <c r="A2695" s="462">
        <v>3534</v>
      </c>
      <c r="B2695" s="276" t="s">
        <v>2727</v>
      </c>
      <c r="C2695" s="462" t="s">
        <v>27</v>
      </c>
      <c r="D2695" s="463">
        <v>64454.01</v>
      </c>
    </row>
    <row r="2696" spans="1:4">
      <c r="A2696" s="462">
        <v>3535</v>
      </c>
      <c r="B2696" s="276" t="s">
        <v>2728</v>
      </c>
      <c r="C2696" s="462" t="s">
        <v>27</v>
      </c>
      <c r="D2696" s="463">
        <v>58856</v>
      </c>
    </row>
    <row r="2697" spans="1:4">
      <c r="A2697" s="462">
        <v>3536</v>
      </c>
      <c r="B2697" s="276" t="s">
        <v>2729</v>
      </c>
      <c r="C2697" s="462" t="s">
        <v>27</v>
      </c>
      <c r="D2697" s="463">
        <v>138159</v>
      </c>
    </row>
    <row r="2698" spans="1:4">
      <c r="A2698" s="462">
        <v>3537</v>
      </c>
      <c r="B2698" s="276" t="s">
        <v>2730</v>
      </c>
      <c r="C2698" s="462" t="s">
        <v>27</v>
      </c>
      <c r="D2698" s="463">
        <v>29690</v>
      </c>
    </row>
    <row r="2699" spans="1:4">
      <c r="A2699" s="462">
        <v>3538</v>
      </c>
      <c r="B2699" s="276" t="s">
        <v>2731</v>
      </c>
      <c r="C2699" s="462" t="s">
        <v>27</v>
      </c>
      <c r="D2699" s="463">
        <v>0</v>
      </c>
    </row>
    <row r="2700" spans="1:4">
      <c r="A2700" s="462">
        <v>3539</v>
      </c>
      <c r="B2700" s="276" t="s">
        <v>2732</v>
      </c>
      <c r="C2700" s="462" t="s">
        <v>27</v>
      </c>
      <c r="D2700" s="463">
        <v>82815</v>
      </c>
    </row>
    <row r="2701" spans="1:4">
      <c r="A2701" s="462">
        <v>3540</v>
      </c>
      <c r="B2701" s="276" t="s">
        <v>2733</v>
      </c>
      <c r="C2701" s="462" t="s">
        <v>27</v>
      </c>
      <c r="D2701" s="463">
        <v>0</v>
      </c>
    </row>
    <row r="2702" spans="1:4">
      <c r="A2702" s="462">
        <v>3541</v>
      </c>
      <c r="B2702" s="276" t="s">
        <v>2734</v>
      </c>
      <c r="C2702" s="462" t="s">
        <v>27</v>
      </c>
      <c r="D2702" s="463">
        <v>113130</v>
      </c>
    </row>
    <row r="2703" spans="1:4">
      <c r="A2703" s="462">
        <v>3542</v>
      </c>
      <c r="B2703" s="276" t="s">
        <v>2735</v>
      </c>
      <c r="C2703" s="462" t="s">
        <v>27</v>
      </c>
      <c r="D2703" s="463">
        <v>216434</v>
      </c>
    </row>
    <row r="2704" spans="1:4">
      <c r="A2704" s="462">
        <v>3543</v>
      </c>
      <c r="B2704" s="276" t="s">
        <v>2736</v>
      </c>
      <c r="C2704" s="462" t="s">
        <v>27</v>
      </c>
      <c r="D2704" s="463">
        <v>164554</v>
      </c>
    </row>
    <row r="2705" spans="1:4">
      <c r="A2705" s="462">
        <v>3544</v>
      </c>
      <c r="B2705" s="276" t="s">
        <v>2737</v>
      </c>
      <c r="C2705" s="462" t="s">
        <v>27</v>
      </c>
      <c r="D2705" s="463">
        <v>190205.01</v>
      </c>
    </row>
    <row r="2706" spans="1:4">
      <c r="A2706" s="462">
        <v>3545</v>
      </c>
      <c r="B2706" s="276" t="s">
        <v>2738</v>
      </c>
      <c r="C2706" s="462" t="s">
        <v>27</v>
      </c>
      <c r="D2706" s="463">
        <v>190204.72</v>
      </c>
    </row>
    <row r="2707" spans="1:4">
      <c r="A2707" s="462">
        <v>3546</v>
      </c>
      <c r="B2707" s="276" t="s">
        <v>2739</v>
      </c>
      <c r="C2707" s="462" t="s">
        <v>27</v>
      </c>
      <c r="D2707" s="463">
        <v>164554</v>
      </c>
    </row>
    <row r="2708" spans="1:4">
      <c r="A2708" s="462">
        <v>3547</v>
      </c>
      <c r="B2708" s="276" t="s">
        <v>2740</v>
      </c>
      <c r="C2708" s="462" t="s">
        <v>27</v>
      </c>
      <c r="D2708" s="463">
        <v>190205.01</v>
      </c>
    </row>
    <row r="2709" spans="1:4">
      <c r="A2709" s="462">
        <v>3548</v>
      </c>
      <c r="B2709" s="276" t="s">
        <v>2741</v>
      </c>
      <c r="C2709" s="462" t="s">
        <v>27</v>
      </c>
      <c r="D2709" s="463">
        <v>190205.01</v>
      </c>
    </row>
    <row r="2710" spans="1:4">
      <c r="A2710" s="462">
        <v>3549</v>
      </c>
      <c r="B2710" s="276" t="s">
        <v>2742</v>
      </c>
      <c r="C2710" s="462" t="s">
        <v>27</v>
      </c>
      <c r="D2710" s="463">
        <v>3439</v>
      </c>
    </row>
    <row r="2711" spans="1:4">
      <c r="A2711" s="462">
        <v>3550</v>
      </c>
      <c r="B2711" s="276" t="s">
        <v>2743</v>
      </c>
      <c r="C2711" s="462" t="s">
        <v>27</v>
      </c>
      <c r="D2711" s="463">
        <v>5585</v>
      </c>
    </row>
    <row r="2712" spans="1:4">
      <c r="A2712" s="462">
        <v>3551</v>
      </c>
      <c r="B2712" s="276" t="s">
        <v>2744</v>
      </c>
      <c r="C2712" s="462" t="s">
        <v>27</v>
      </c>
      <c r="D2712" s="463">
        <v>10095</v>
      </c>
    </row>
    <row r="2713" spans="1:4">
      <c r="A2713" s="462">
        <v>3552</v>
      </c>
      <c r="B2713" s="276" t="s">
        <v>2745</v>
      </c>
      <c r="C2713" s="462" t="s">
        <v>27</v>
      </c>
      <c r="D2713" s="463">
        <v>0</v>
      </c>
    </row>
    <row r="2714" spans="1:4">
      <c r="A2714" s="462">
        <v>3553</v>
      </c>
      <c r="B2714" s="276" t="s">
        <v>2746</v>
      </c>
      <c r="C2714" s="462" t="s">
        <v>27</v>
      </c>
      <c r="D2714" s="463">
        <v>0</v>
      </c>
    </row>
    <row r="2715" spans="1:4">
      <c r="A2715" s="462">
        <v>3554</v>
      </c>
      <c r="B2715" s="276" t="s">
        <v>2747</v>
      </c>
      <c r="C2715" s="462" t="s">
        <v>27</v>
      </c>
      <c r="D2715" s="463">
        <v>0</v>
      </c>
    </row>
    <row r="2716" spans="1:4">
      <c r="A2716" s="462">
        <v>3556</v>
      </c>
      <c r="B2716" s="276" t="s">
        <v>2748</v>
      </c>
      <c r="C2716" s="462" t="s">
        <v>27</v>
      </c>
      <c r="D2716" s="463">
        <v>0</v>
      </c>
    </row>
    <row r="2717" spans="1:4">
      <c r="A2717" s="462">
        <v>3557</v>
      </c>
      <c r="B2717" s="276" t="s">
        <v>2749</v>
      </c>
      <c r="C2717" s="462" t="s">
        <v>27</v>
      </c>
      <c r="D2717" s="463">
        <v>0</v>
      </c>
    </row>
    <row r="2718" spans="1:4">
      <c r="A2718" s="462">
        <v>3558</v>
      </c>
      <c r="B2718" s="276" t="s">
        <v>2750</v>
      </c>
      <c r="C2718" s="462" t="s">
        <v>27</v>
      </c>
      <c r="D2718" s="463">
        <v>0</v>
      </c>
    </row>
    <row r="2719" spans="1:4">
      <c r="A2719" s="462">
        <v>3559</v>
      </c>
      <c r="B2719" s="276" t="s">
        <v>2751</v>
      </c>
      <c r="C2719" s="462" t="s">
        <v>27</v>
      </c>
      <c r="D2719" s="463">
        <v>0</v>
      </c>
    </row>
    <row r="2720" spans="1:4">
      <c r="A2720" s="462">
        <v>3560</v>
      </c>
      <c r="B2720" s="276" t="s">
        <v>2752</v>
      </c>
      <c r="C2720" s="462" t="s">
        <v>27</v>
      </c>
      <c r="D2720" s="463">
        <v>0</v>
      </c>
    </row>
    <row r="2721" spans="1:4">
      <c r="A2721" s="462">
        <v>3561</v>
      </c>
      <c r="B2721" s="276" t="s">
        <v>2753</v>
      </c>
      <c r="C2721" s="462" t="s">
        <v>27</v>
      </c>
      <c r="D2721" s="463">
        <v>79.06</v>
      </c>
    </row>
    <row r="2722" spans="1:4">
      <c r="A2722" s="462">
        <v>3562</v>
      </c>
      <c r="B2722" s="276" t="s">
        <v>2754</v>
      </c>
      <c r="C2722" s="462" t="s">
        <v>27</v>
      </c>
      <c r="D2722" s="463">
        <v>0</v>
      </c>
    </row>
    <row r="2723" spans="1:4">
      <c r="A2723" s="462">
        <v>3563</v>
      </c>
      <c r="B2723" s="276" t="s">
        <v>2755</v>
      </c>
      <c r="C2723" s="462" t="s">
        <v>27</v>
      </c>
      <c r="D2723" s="463">
        <v>0</v>
      </c>
    </row>
    <row r="2724" spans="1:4">
      <c r="A2724" s="462">
        <v>3565</v>
      </c>
      <c r="B2724" s="276" t="s">
        <v>2756</v>
      </c>
      <c r="C2724" s="462" t="s">
        <v>211</v>
      </c>
      <c r="D2724" s="463">
        <v>0</v>
      </c>
    </row>
    <row r="2725" spans="1:4">
      <c r="A2725" s="462">
        <v>3566</v>
      </c>
      <c r="B2725" s="276" t="s">
        <v>2757</v>
      </c>
      <c r="C2725" s="462" t="s">
        <v>27</v>
      </c>
      <c r="D2725" s="463">
        <v>0</v>
      </c>
    </row>
    <row r="2726" spans="1:4">
      <c r="A2726" s="462">
        <v>3567</v>
      </c>
      <c r="B2726" s="276" t="s">
        <v>2758</v>
      </c>
      <c r="C2726" s="462" t="s">
        <v>27</v>
      </c>
      <c r="D2726" s="463">
        <v>0</v>
      </c>
    </row>
    <row r="2727" spans="1:4">
      <c r="A2727" s="462">
        <v>3568</v>
      </c>
      <c r="B2727" s="276" t="s">
        <v>2759</v>
      </c>
      <c r="C2727" s="462" t="s">
        <v>27</v>
      </c>
      <c r="D2727" s="463">
        <v>0</v>
      </c>
    </row>
    <row r="2728" spans="1:4">
      <c r="A2728" s="462">
        <v>3569</v>
      </c>
      <c r="B2728" s="276" t="s">
        <v>2760</v>
      </c>
      <c r="C2728" s="462" t="s">
        <v>27</v>
      </c>
      <c r="D2728" s="463">
        <v>0</v>
      </c>
    </row>
    <row r="2729" spans="1:4">
      <c r="A2729" s="462">
        <v>3570</v>
      </c>
      <c r="B2729" s="276" t="s">
        <v>2761</v>
      </c>
      <c r="C2729" s="462" t="s">
        <v>27</v>
      </c>
      <c r="D2729" s="463">
        <v>0</v>
      </c>
    </row>
    <row r="2730" spans="1:4">
      <c r="A2730" s="462">
        <v>3572</v>
      </c>
      <c r="B2730" s="276" t="s">
        <v>2762</v>
      </c>
      <c r="C2730" s="462" t="s">
        <v>27</v>
      </c>
      <c r="D2730" s="463">
        <v>0</v>
      </c>
    </row>
    <row r="2731" spans="1:4">
      <c r="A2731" s="462">
        <v>3574</v>
      </c>
      <c r="B2731" s="276" t="s">
        <v>2763</v>
      </c>
      <c r="C2731" s="462" t="s">
        <v>27</v>
      </c>
      <c r="D2731" s="463">
        <v>0</v>
      </c>
    </row>
    <row r="2732" spans="1:4">
      <c r="A2732" s="462">
        <v>3575</v>
      </c>
      <c r="B2732" s="276" t="s">
        <v>2764</v>
      </c>
      <c r="C2732" s="462" t="s">
        <v>27</v>
      </c>
      <c r="D2732" s="463">
        <v>0</v>
      </c>
    </row>
    <row r="2733" spans="1:4">
      <c r="A2733" s="462">
        <v>3576</v>
      </c>
      <c r="B2733" s="276" t="s">
        <v>2765</v>
      </c>
      <c r="C2733" s="462" t="s">
        <v>27</v>
      </c>
      <c r="D2733" s="463">
        <v>0</v>
      </c>
    </row>
    <row r="2734" spans="1:4">
      <c r="A2734" s="462">
        <v>3577</v>
      </c>
      <c r="B2734" s="276" t="s">
        <v>2766</v>
      </c>
      <c r="C2734" s="462" t="s">
        <v>27</v>
      </c>
      <c r="D2734" s="463">
        <v>9512</v>
      </c>
    </row>
    <row r="2735" spans="1:4">
      <c r="A2735" s="462">
        <v>3578</v>
      </c>
      <c r="B2735" s="276" t="s">
        <v>2767</v>
      </c>
      <c r="C2735" s="462" t="s">
        <v>27</v>
      </c>
      <c r="D2735" s="463">
        <v>0</v>
      </c>
    </row>
    <row r="2736" spans="1:4">
      <c r="A2736" s="462">
        <v>3579</v>
      </c>
      <c r="B2736" s="276" t="s">
        <v>2768</v>
      </c>
      <c r="C2736" s="462" t="s">
        <v>27</v>
      </c>
      <c r="D2736" s="463">
        <v>0</v>
      </c>
    </row>
    <row r="2737" spans="1:4">
      <c r="A2737" s="462">
        <v>3580</v>
      </c>
      <c r="B2737" s="276" t="s">
        <v>2769</v>
      </c>
      <c r="C2737" s="462" t="s">
        <v>27</v>
      </c>
      <c r="D2737" s="463">
        <v>0</v>
      </c>
    </row>
    <row r="2738" spans="1:4">
      <c r="A2738" s="462">
        <v>3581</v>
      </c>
      <c r="B2738" s="276" t="s">
        <v>2770</v>
      </c>
      <c r="C2738" s="462" t="s">
        <v>27</v>
      </c>
      <c r="D2738" s="463">
        <v>54085</v>
      </c>
    </row>
    <row r="2739" spans="1:4">
      <c r="A2739" s="462">
        <v>3582</v>
      </c>
      <c r="B2739" s="276" t="s">
        <v>2771</v>
      </c>
      <c r="C2739" s="462" t="s">
        <v>27</v>
      </c>
      <c r="D2739" s="463">
        <v>8269</v>
      </c>
    </row>
    <row r="2740" spans="1:4">
      <c r="A2740" s="462">
        <v>3583</v>
      </c>
      <c r="B2740" s="276" t="s">
        <v>2772</v>
      </c>
      <c r="C2740" s="462" t="s">
        <v>27</v>
      </c>
      <c r="D2740" s="463">
        <v>0</v>
      </c>
    </row>
    <row r="2741" spans="1:4">
      <c r="A2741" s="462">
        <v>3584</v>
      </c>
      <c r="B2741" s="276" t="s">
        <v>2773</v>
      </c>
      <c r="C2741" s="462" t="s">
        <v>27</v>
      </c>
      <c r="D2741" s="463">
        <v>0</v>
      </c>
    </row>
    <row r="2742" spans="1:4">
      <c r="A2742" s="462">
        <v>3585</v>
      </c>
      <c r="B2742" s="276" t="s">
        <v>2774</v>
      </c>
      <c r="C2742" s="462" t="s">
        <v>27</v>
      </c>
      <c r="D2742" s="463">
        <v>0</v>
      </c>
    </row>
    <row r="2743" spans="1:4">
      <c r="A2743" s="462">
        <v>3586</v>
      </c>
      <c r="B2743" s="276" t="s">
        <v>2775</v>
      </c>
      <c r="C2743" s="462" t="s">
        <v>27</v>
      </c>
      <c r="D2743" s="463">
        <v>0</v>
      </c>
    </row>
    <row r="2744" spans="1:4">
      <c r="A2744" s="462">
        <v>3587</v>
      </c>
      <c r="B2744" s="276" t="s">
        <v>2776</v>
      </c>
      <c r="C2744" s="462" t="s">
        <v>27</v>
      </c>
      <c r="D2744" s="463">
        <v>0</v>
      </c>
    </row>
    <row r="2745" spans="1:4">
      <c r="A2745" s="462">
        <v>3588</v>
      </c>
      <c r="B2745" s="276" t="s">
        <v>2777</v>
      </c>
      <c r="C2745" s="462" t="s">
        <v>27</v>
      </c>
      <c r="D2745" s="463">
        <v>37960.699999999997</v>
      </c>
    </row>
    <row r="2746" spans="1:4">
      <c r="A2746" s="462">
        <v>3589</v>
      </c>
      <c r="B2746" s="276" t="s">
        <v>2778</v>
      </c>
      <c r="C2746" s="462" t="s">
        <v>27</v>
      </c>
      <c r="D2746" s="463">
        <v>186563</v>
      </c>
    </row>
    <row r="2747" spans="1:4">
      <c r="A2747" s="462">
        <v>3590</v>
      </c>
      <c r="B2747" s="276" t="s">
        <v>2779</v>
      </c>
      <c r="C2747" s="462" t="s">
        <v>27</v>
      </c>
      <c r="D2747" s="463">
        <v>40220</v>
      </c>
    </row>
    <row r="2748" spans="1:4">
      <c r="A2748" s="462">
        <v>3591</v>
      </c>
      <c r="B2748" s="276" t="s">
        <v>2780</v>
      </c>
      <c r="C2748" s="462" t="s">
        <v>27</v>
      </c>
      <c r="D2748" s="463">
        <v>168729</v>
      </c>
    </row>
    <row r="2749" spans="1:4">
      <c r="A2749" s="462">
        <v>3593</v>
      </c>
      <c r="B2749" s="276" t="s">
        <v>2781</v>
      </c>
      <c r="C2749" s="462" t="s">
        <v>27</v>
      </c>
      <c r="D2749" s="463">
        <v>0</v>
      </c>
    </row>
    <row r="2750" spans="1:4">
      <c r="A2750" s="462">
        <v>3594</v>
      </c>
      <c r="B2750" s="276" t="s">
        <v>2782</v>
      </c>
      <c r="C2750" s="462" t="s">
        <v>27</v>
      </c>
      <c r="D2750" s="463">
        <v>191207.02</v>
      </c>
    </row>
    <row r="2751" spans="1:4">
      <c r="A2751" s="462">
        <v>3595</v>
      </c>
      <c r="B2751" s="276" t="s">
        <v>2783</v>
      </c>
      <c r="C2751" s="462" t="s">
        <v>27</v>
      </c>
      <c r="D2751" s="463">
        <v>0</v>
      </c>
    </row>
    <row r="2752" spans="1:4">
      <c r="A2752" s="462">
        <v>3596</v>
      </c>
      <c r="B2752" s="276" t="s">
        <v>2784</v>
      </c>
      <c r="C2752" s="462" t="s">
        <v>27</v>
      </c>
      <c r="D2752" s="463">
        <v>0</v>
      </c>
    </row>
    <row r="2753" spans="1:4">
      <c r="A2753" s="462">
        <v>3600</v>
      </c>
      <c r="B2753" s="276" t="s">
        <v>2785</v>
      </c>
      <c r="C2753" s="462" t="s">
        <v>83</v>
      </c>
      <c r="D2753" s="463">
        <v>503955</v>
      </c>
    </row>
    <row r="2754" spans="1:4">
      <c r="A2754" s="462">
        <v>3602</v>
      </c>
      <c r="B2754" s="276" t="s">
        <v>2786</v>
      </c>
      <c r="C2754" s="462" t="s">
        <v>30</v>
      </c>
      <c r="D2754" s="463">
        <v>0</v>
      </c>
    </row>
    <row r="2755" spans="1:4">
      <c r="A2755" s="462">
        <v>3603</v>
      </c>
      <c r="B2755" s="276" t="s">
        <v>2787</v>
      </c>
      <c r="C2755" s="462" t="s">
        <v>83</v>
      </c>
      <c r="D2755" s="463">
        <v>494476</v>
      </c>
    </row>
    <row r="2756" spans="1:4">
      <c r="A2756" s="462">
        <v>3604</v>
      </c>
      <c r="B2756" s="276" t="s">
        <v>2788</v>
      </c>
      <c r="C2756" s="462" t="s">
        <v>83</v>
      </c>
      <c r="D2756" s="463">
        <v>789971</v>
      </c>
    </row>
    <row r="2757" spans="1:4">
      <c r="A2757" s="462">
        <v>3605</v>
      </c>
      <c r="B2757" s="276" t="s">
        <v>2789</v>
      </c>
      <c r="C2757" s="462" t="s">
        <v>83</v>
      </c>
      <c r="D2757" s="463">
        <v>477239</v>
      </c>
    </row>
    <row r="2758" spans="1:4">
      <c r="A2758" s="462">
        <v>3606</v>
      </c>
      <c r="B2758" s="276" t="s">
        <v>2790</v>
      </c>
      <c r="C2758" s="462" t="s">
        <v>83</v>
      </c>
      <c r="D2758" s="463">
        <v>0</v>
      </c>
    </row>
    <row r="2759" spans="1:4">
      <c r="A2759" s="462">
        <v>3607</v>
      </c>
      <c r="B2759" s="276" t="s">
        <v>2791</v>
      </c>
      <c r="C2759" s="462" t="s">
        <v>83</v>
      </c>
      <c r="D2759" s="463">
        <v>0</v>
      </c>
    </row>
    <row r="2760" spans="1:4">
      <c r="A2760" s="462">
        <v>3608</v>
      </c>
      <c r="B2760" s="276" t="s">
        <v>2792</v>
      </c>
      <c r="C2760" s="462" t="s">
        <v>83</v>
      </c>
      <c r="D2760" s="463">
        <v>0</v>
      </c>
    </row>
    <row r="2761" spans="1:4">
      <c r="A2761" s="462">
        <v>3609</v>
      </c>
      <c r="B2761" s="276" t="s">
        <v>2793</v>
      </c>
      <c r="C2761" s="462" t="s">
        <v>83</v>
      </c>
      <c r="D2761" s="463">
        <v>498180.01</v>
      </c>
    </row>
    <row r="2762" spans="1:4">
      <c r="A2762" s="462">
        <v>3612</v>
      </c>
      <c r="B2762" s="276" t="s">
        <v>2794</v>
      </c>
      <c r="C2762" s="462" t="s">
        <v>27</v>
      </c>
      <c r="D2762" s="463">
        <v>0</v>
      </c>
    </row>
    <row r="2763" spans="1:4">
      <c r="A2763" s="462">
        <v>3613</v>
      </c>
      <c r="B2763" s="276" t="s">
        <v>2795</v>
      </c>
      <c r="C2763" s="462" t="s">
        <v>83</v>
      </c>
      <c r="D2763" s="463">
        <v>0</v>
      </c>
    </row>
    <row r="2764" spans="1:4">
      <c r="A2764" s="462">
        <v>3614</v>
      </c>
      <c r="B2764" s="276" t="s">
        <v>2796</v>
      </c>
      <c r="C2764" s="462" t="s">
        <v>83</v>
      </c>
      <c r="D2764" s="463">
        <v>0</v>
      </c>
    </row>
    <row r="2765" spans="1:4">
      <c r="A2765" s="462">
        <v>3615</v>
      </c>
      <c r="B2765" s="276" t="s">
        <v>2797</v>
      </c>
      <c r="C2765" s="462" t="s">
        <v>83</v>
      </c>
      <c r="D2765" s="463">
        <v>0</v>
      </c>
    </row>
    <row r="2766" spans="1:4">
      <c r="A2766" s="462">
        <v>3616</v>
      </c>
      <c r="B2766" s="276" t="s">
        <v>2798</v>
      </c>
      <c r="C2766" s="462" t="s">
        <v>83</v>
      </c>
      <c r="D2766" s="463">
        <v>0</v>
      </c>
    </row>
    <row r="2767" spans="1:4">
      <c r="A2767" s="462">
        <v>3617</v>
      </c>
      <c r="B2767" s="276" t="s">
        <v>2799</v>
      </c>
      <c r="C2767" s="462" t="s">
        <v>83</v>
      </c>
      <c r="D2767" s="463">
        <v>0</v>
      </c>
    </row>
    <row r="2768" spans="1:4">
      <c r="A2768" s="462">
        <v>3618</v>
      </c>
      <c r="B2768" s="276" t="s">
        <v>2800</v>
      </c>
      <c r="C2768" s="462" t="s">
        <v>27</v>
      </c>
      <c r="D2768" s="463">
        <v>0</v>
      </c>
    </row>
    <row r="2769" spans="1:4">
      <c r="A2769" s="462">
        <v>3619</v>
      </c>
      <c r="B2769" s="276" t="s">
        <v>2801</v>
      </c>
      <c r="C2769" s="462" t="s">
        <v>27</v>
      </c>
      <c r="D2769" s="463">
        <v>0</v>
      </c>
    </row>
    <row r="2770" spans="1:4">
      <c r="A2770" s="462">
        <v>3620</v>
      </c>
      <c r="B2770" s="276" t="s">
        <v>2802</v>
      </c>
      <c r="C2770" s="462" t="s">
        <v>27</v>
      </c>
      <c r="D2770" s="463">
        <v>0</v>
      </c>
    </row>
    <row r="2771" spans="1:4">
      <c r="A2771" s="462">
        <v>3621</v>
      </c>
      <c r="B2771" s="276" t="s">
        <v>2803</v>
      </c>
      <c r="C2771" s="462" t="s">
        <v>27</v>
      </c>
      <c r="D2771" s="463">
        <v>0</v>
      </c>
    </row>
    <row r="2772" spans="1:4">
      <c r="A2772" s="462">
        <v>3622</v>
      </c>
      <c r="B2772" s="276" t="s">
        <v>2804</v>
      </c>
      <c r="C2772" s="462" t="s">
        <v>27</v>
      </c>
      <c r="D2772" s="463">
        <v>0</v>
      </c>
    </row>
    <row r="2773" spans="1:4">
      <c r="A2773" s="462">
        <v>3623</v>
      </c>
      <c r="B2773" s="276" t="s">
        <v>2805</v>
      </c>
      <c r="C2773" s="462" t="s">
        <v>27</v>
      </c>
      <c r="D2773" s="463">
        <v>0</v>
      </c>
    </row>
    <row r="2774" spans="1:4">
      <c r="A2774" s="462">
        <v>3626</v>
      </c>
      <c r="B2774" s="276" t="s">
        <v>2806</v>
      </c>
      <c r="C2774" s="462" t="s">
        <v>27</v>
      </c>
      <c r="D2774" s="463">
        <v>337984</v>
      </c>
    </row>
    <row r="2775" spans="1:4">
      <c r="A2775" s="462">
        <v>3627</v>
      </c>
      <c r="B2775" s="276" t="s">
        <v>2807</v>
      </c>
      <c r="C2775" s="462" t="s">
        <v>27</v>
      </c>
      <c r="D2775" s="463">
        <v>0</v>
      </c>
    </row>
    <row r="2776" spans="1:4">
      <c r="A2776" s="462">
        <v>3628</v>
      </c>
      <c r="B2776" s="276" t="s">
        <v>2808</v>
      </c>
      <c r="C2776" s="462" t="s">
        <v>27</v>
      </c>
      <c r="D2776" s="463">
        <v>0</v>
      </c>
    </row>
    <row r="2777" spans="1:4">
      <c r="A2777" s="462">
        <v>3629</v>
      </c>
      <c r="B2777" s="276" t="s">
        <v>2809</v>
      </c>
      <c r="C2777" s="462" t="s">
        <v>27</v>
      </c>
      <c r="D2777" s="463">
        <v>0</v>
      </c>
    </row>
    <row r="2778" spans="1:4">
      <c r="A2778" s="462">
        <v>3630</v>
      </c>
      <c r="B2778" s="276" t="s">
        <v>2810</v>
      </c>
      <c r="C2778" s="462" t="s">
        <v>27</v>
      </c>
      <c r="D2778" s="463">
        <v>0</v>
      </c>
    </row>
    <row r="2779" spans="1:4">
      <c r="A2779" s="462">
        <v>3631</v>
      </c>
      <c r="B2779" s="276" t="s">
        <v>2811</v>
      </c>
      <c r="C2779" s="462" t="s">
        <v>44</v>
      </c>
      <c r="D2779" s="463">
        <v>0</v>
      </c>
    </row>
    <row r="2780" spans="1:4">
      <c r="A2780" s="462">
        <v>3632</v>
      </c>
      <c r="B2780" s="276" t="s">
        <v>2812</v>
      </c>
      <c r="C2780" s="462" t="s">
        <v>27</v>
      </c>
      <c r="D2780" s="463">
        <v>0</v>
      </c>
    </row>
    <row r="2781" spans="1:4">
      <c r="A2781" s="462">
        <v>3633</v>
      </c>
      <c r="B2781" s="276" t="s">
        <v>2813</v>
      </c>
      <c r="C2781" s="462" t="s">
        <v>27</v>
      </c>
      <c r="D2781" s="463">
        <v>0</v>
      </c>
    </row>
    <row r="2782" spans="1:4">
      <c r="A2782" s="462">
        <v>3634</v>
      </c>
      <c r="B2782" s="276" t="s">
        <v>2814</v>
      </c>
      <c r="C2782" s="462" t="s">
        <v>44</v>
      </c>
      <c r="D2782" s="463">
        <v>7555</v>
      </c>
    </row>
    <row r="2783" spans="1:4">
      <c r="A2783" s="462">
        <v>3636</v>
      </c>
      <c r="B2783" s="276" t="s">
        <v>2815</v>
      </c>
      <c r="C2783" s="462" t="s">
        <v>44</v>
      </c>
      <c r="D2783" s="463">
        <v>2440.17</v>
      </c>
    </row>
    <row r="2784" spans="1:4">
      <c r="A2784" s="462">
        <v>3637</v>
      </c>
      <c r="B2784" s="276" t="s">
        <v>2816</v>
      </c>
      <c r="C2784" s="462" t="s">
        <v>30</v>
      </c>
      <c r="D2784" s="463">
        <v>2042</v>
      </c>
    </row>
    <row r="2785" spans="1:4">
      <c r="A2785" s="462">
        <v>3638</v>
      </c>
      <c r="B2785" s="276" t="s">
        <v>2817</v>
      </c>
      <c r="C2785" s="462" t="s">
        <v>27</v>
      </c>
      <c r="D2785" s="463">
        <v>0</v>
      </c>
    </row>
    <row r="2786" spans="1:4">
      <c r="A2786" s="462">
        <v>3639</v>
      </c>
      <c r="B2786" s="276" t="s">
        <v>2818</v>
      </c>
      <c r="C2786" s="462" t="s">
        <v>89</v>
      </c>
      <c r="D2786" s="463">
        <v>16713</v>
      </c>
    </row>
    <row r="2787" spans="1:4">
      <c r="A2787" s="462">
        <v>3640</v>
      </c>
      <c r="B2787" s="276" t="s">
        <v>2819</v>
      </c>
      <c r="C2787" s="462" t="s">
        <v>27</v>
      </c>
      <c r="D2787" s="463">
        <v>0</v>
      </c>
    </row>
    <row r="2788" spans="1:4">
      <c r="A2788" s="462">
        <v>3641</v>
      </c>
      <c r="B2788" s="276" t="s">
        <v>2820</v>
      </c>
      <c r="C2788" s="462" t="s">
        <v>32</v>
      </c>
      <c r="D2788" s="463">
        <v>32.64</v>
      </c>
    </row>
    <row r="2789" spans="1:4">
      <c r="A2789" s="462">
        <v>3642</v>
      </c>
      <c r="B2789" s="276" t="s">
        <v>2821</v>
      </c>
      <c r="C2789" s="462" t="s">
        <v>89</v>
      </c>
      <c r="D2789" s="463">
        <v>14200</v>
      </c>
    </row>
    <row r="2790" spans="1:4">
      <c r="A2790" s="462">
        <v>3643</v>
      </c>
      <c r="B2790" s="276" t="s">
        <v>2822</v>
      </c>
      <c r="C2790" s="462" t="s">
        <v>89</v>
      </c>
      <c r="D2790" s="463">
        <v>23858</v>
      </c>
    </row>
    <row r="2791" spans="1:4">
      <c r="A2791" s="462">
        <v>3644</v>
      </c>
      <c r="B2791" s="276" t="s">
        <v>2823</v>
      </c>
      <c r="C2791" s="462" t="s">
        <v>27</v>
      </c>
      <c r="D2791" s="463">
        <v>4350</v>
      </c>
    </row>
    <row r="2792" spans="1:4">
      <c r="A2792" s="462">
        <v>3646</v>
      </c>
      <c r="B2792" s="276" t="s">
        <v>2824</v>
      </c>
      <c r="C2792" s="462" t="s">
        <v>83</v>
      </c>
      <c r="D2792" s="463">
        <v>0</v>
      </c>
    </row>
    <row r="2793" spans="1:4">
      <c r="A2793" s="462">
        <v>3648</v>
      </c>
      <c r="B2793" s="276" t="s">
        <v>2825</v>
      </c>
      <c r="C2793" s="462" t="s">
        <v>27</v>
      </c>
      <c r="D2793" s="463">
        <v>0</v>
      </c>
    </row>
    <row r="2794" spans="1:4">
      <c r="A2794" s="462">
        <v>3649</v>
      </c>
      <c r="B2794" s="276" t="s">
        <v>2826</v>
      </c>
      <c r="C2794" s="462" t="s">
        <v>27</v>
      </c>
      <c r="D2794" s="463">
        <v>0</v>
      </c>
    </row>
    <row r="2795" spans="1:4">
      <c r="A2795" s="462">
        <v>3650</v>
      </c>
      <c r="B2795" s="276" t="s">
        <v>2827</v>
      </c>
      <c r="C2795" s="462" t="s">
        <v>27</v>
      </c>
      <c r="D2795" s="463">
        <v>0</v>
      </c>
    </row>
    <row r="2796" spans="1:4">
      <c r="A2796" s="462">
        <v>3651</v>
      </c>
      <c r="B2796" s="276" t="s">
        <v>2828</v>
      </c>
      <c r="C2796" s="462" t="s">
        <v>27</v>
      </c>
      <c r="D2796" s="463">
        <v>0</v>
      </c>
    </row>
    <row r="2797" spans="1:4">
      <c r="A2797" s="462">
        <v>3652</v>
      </c>
      <c r="B2797" s="276" t="s">
        <v>2829</v>
      </c>
      <c r="C2797" s="462" t="s">
        <v>27</v>
      </c>
      <c r="D2797" s="463">
        <v>0</v>
      </c>
    </row>
    <row r="2798" spans="1:4">
      <c r="A2798" s="462">
        <v>3653</v>
      </c>
      <c r="B2798" s="276" t="s">
        <v>2830</v>
      </c>
      <c r="C2798" s="462" t="s">
        <v>27</v>
      </c>
      <c r="D2798" s="463">
        <v>0</v>
      </c>
    </row>
    <row r="2799" spans="1:4">
      <c r="A2799" s="462">
        <v>3655</v>
      </c>
      <c r="B2799" s="276" t="s">
        <v>2831</v>
      </c>
      <c r="C2799" s="462" t="s">
        <v>27</v>
      </c>
      <c r="D2799" s="463">
        <v>0</v>
      </c>
    </row>
    <row r="2800" spans="1:4">
      <c r="A2800" s="462">
        <v>3656</v>
      </c>
      <c r="B2800" s="276" t="s">
        <v>2832</v>
      </c>
      <c r="C2800" s="462" t="s">
        <v>27</v>
      </c>
      <c r="D2800" s="463">
        <v>0</v>
      </c>
    </row>
    <row r="2801" spans="1:4">
      <c r="A2801" s="462">
        <v>3657</v>
      </c>
      <c r="B2801" s="276" t="s">
        <v>2833</v>
      </c>
      <c r="C2801" s="462" t="s">
        <v>27</v>
      </c>
      <c r="D2801" s="463">
        <v>0</v>
      </c>
    </row>
    <row r="2802" spans="1:4">
      <c r="A2802" s="462">
        <v>3658</v>
      </c>
      <c r="B2802" s="276" t="s">
        <v>2834</v>
      </c>
      <c r="C2802" s="462" t="s">
        <v>27</v>
      </c>
      <c r="D2802" s="463">
        <v>0</v>
      </c>
    </row>
    <row r="2803" spans="1:4">
      <c r="A2803" s="462">
        <v>3659</v>
      </c>
      <c r="B2803" s="276" t="s">
        <v>2835</v>
      </c>
      <c r="C2803" s="462" t="s">
        <v>27</v>
      </c>
      <c r="D2803" s="463">
        <v>0</v>
      </c>
    </row>
    <row r="2804" spans="1:4">
      <c r="A2804" s="462">
        <v>3660</v>
      </c>
      <c r="B2804" s="276" t="s">
        <v>2836</v>
      </c>
      <c r="C2804" s="462" t="s">
        <v>27</v>
      </c>
      <c r="D2804" s="463">
        <v>0</v>
      </c>
    </row>
    <row r="2805" spans="1:4">
      <c r="A2805" s="462">
        <v>3661</v>
      </c>
      <c r="B2805" s="276" t="s">
        <v>2837</v>
      </c>
      <c r="C2805" s="462" t="s">
        <v>27</v>
      </c>
      <c r="D2805" s="463">
        <v>0</v>
      </c>
    </row>
    <row r="2806" spans="1:4">
      <c r="A2806" s="462">
        <v>3662</v>
      </c>
      <c r="B2806" s="276" t="s">
        <v>2838</v>
      </c>
      <c r="C2806" s="462" t="s">
        <v>1122</v>
      </c>
      <c r="D2806" s="463">
        <v>174962</v>
      </c>
    </row>
    <row r="2807" spans="1:4">
      <c r="A2807" s="462">
        <v>3663</v>
      </c>
      <c r="B2807" s="276" t="s">
        <v>2839</v>
      </c>
      <c r="C2807" s="462" t="s">
        <v>27</v>
      </c>
      <c r="D2807" s="463">
        <v>412795</v>
      </c>
    </row>
    <row r="2808" spans="1:4">
      <c r="A2808" s="462">
        <v>3664</v>
      </c>
      <c r="B2808" s="276" t="s">
        <v>2840</v>
      </c>
      <c r="C2808" s="462" t="s">
        <v>27</v>
      </c>
      <c r="D2808" s="463">
        <v>441204</v>
      </c>
    </row>
    <row r="2809" spans="1:4">
      <c r="A2809" s="462">
        <v>3665</v>
      </c>
      <c r="B2809" s="276" t="s">
        <v>2841</v>
      </c>
      <c r="C2809" s="462" t="s">
        <v>27</v>
      </c>
      <c r="D2809" s="463">
        <v>736521</v>
      </c>
    </row>
    <row r="2810" spans="1:4">
      <c r="A2810" s="462">
        <v>3666</v>
      </c>
      <c r="B2810" s="276" t="s">
        <v>2842</v>
      </c>
      <c r="C2810" s="462" t="s">
        <v>27</v>
      </c>
      <c r="D2810" s="463">
        <v>0</v>
      </c>
    </row>
    <row r="2811" spans="1:4">
      <c r="A2811" s="462">
        <v>3667</v>
      </c>
      <c r="B2811" s="276" t="s">
        <v>2843</v>
      </c>
      <c r="C2811" s="462" t="s">
        <v>27</v>
      </c>
      <c r="D2811" s="463">
        <v>1168991</v>
      </c>
    </row>
    <row r="2812" spans="1:4">
      <c r="A2812" s="462">
        <v>3668</v>
      </c>
      <c r="B2812" s="276" t="s">
        <v>2844</v>
      </c>
      <c r="C2812" s="462" t="s">
        <v>27</v>
      </c>
      <c r="D2812" s="463">
        <v>1242710</v>
      </c>
    </row>
    <row r="2813" spans="1:4">
      <c r="A2813" s="462">
        <v>3669</v>
      </c>
      <c r="B2813" s="276" t="s">
        <v>2845</v>
      </c>
      <c r="C2813" s="462" t="s">
        <v>27</v>
      </c>
      <c r="D2813" s="463">
        <v>1611621</v>
      </c>
    </row>
    <row r="2814" spans="1:4">
      <c r="A2814" s="462">
        <v>3670</v>
      </c>
      <c r="B2814" s="276" t="s">
        <v>2846</v>
      </c>
      <c r="C2814" s="462" t="s">
        <v>27</v>
      </c>
      <c r="D2814" s="463">
        <v>1682135</v>
      </c>
    </row>
    <row r="2815" spans="1:4">
      <c r="A2815" s="462">
        <v>3671</v>
      </c>
      <c r="B2815" s="276" t="s">
        <v>2847</v>
      </c>
      <c r="C2815" s="462" t="s">
        <v>27</v>
      </c>
      <c r="D2815" s="463">
        <v>1793081</v>
      </c>
    </row>
    <row r="2816" spans="1:4">
      <c r="A2816" s="462">
        <v>3672</v>
      </c>
      <c r="B2816" s="276" t="s">
        <v>2848</v>
      </c>
      <c r="C2816" s="462" t="s">
        <v>27</v>
      </c>
      <c r="D2816" s="463">
        <v>1863703</v>
      </c>
    </row>
    <row r="2817" spans="1:4">
      <c r="A2817" s="462">
        <v>3673</v>
      </c>
      <c r="B2817" s="276" t="s">
        <v>2849</v>
      </c>
      <c r="C2817" s="462" t="s">
        <v>27</v>
      </c>
      <c r="D2817" s="463">
        <v>3004977</v>
      </c>
    </row>
    <row r="2818" spans="1:4">
      <c r="A2818" s="462">
        <v>3674</v>
      </c>
      <c r="B2818" s="276" t="s">
        <v>2850</v>
      </c>
      <c r="C2818" s="462" t="s">
        <v>27</v>
      </c>
      <c r="D2818" s="463">
        <v>3073642</v>
      </c>
    </row>
    <row r="2819" spans="1:4">
      <c r="A2819" s="462">
        <v>3675</v>
      </c>
      <c r="B2819" s="276" t="s">
        <v>2851</v>
      </c>
      <c r="C2819" s="462" t="s">
        <v>27</v>
      </c>
      <c r="D2819" s="463">
        <v>3809431</v>
      </c>
    </row>
    <row r="2820" spans="1:4">
      <c r="A2820" s="462">
        <v>3676</v>
      </c>
      <c r="B2820" s="276" t="s">
        <v>2852</v>
      </c>
      <c r="C2820" s="462" t="s">
        <v>27</v>
      </c>
      <c r="D2820" s="463">
        <v>4014806</v>
      </c>
    </row>
    <row r="2821" spans="1:4">
      <c r="A2821" s="462">
        <v>3677</v>
      </c>
      <c r="B2821" s="276" t="s">
        <v>2853</v>
      </c>
      <c r="C2821" s="462" t="s">
        <v>44</v>
      </c>
      <c r="D2821" s="463">
        <v>0</v>
      </c>
    </row>
    <row r="2822" spans="1:4">
      <c r="A2822" s="462">
        <v>3678</v>
      </c>
      <c r="B2822" s="276" t="s">
        <v>2854</v>
      </c>
      <c r="C2822" s="462" t="s">
        <v>44</v>
      </c>
      <c r="D2822" s="463">
        <v>0</v>
      </c>
    </row>
    <row r="2823" spans="1:4">
      <c r="A2823" s="462">
        <v>3679</v>
      </c>
      <c r="B2823" s="276" t="s">
        <v>2855</v>
      </c>
      <c r="C2823" s="462" t="s">
        <v>27</v>
      </c>
      <c r="D2823" s="463">
        <v>0</v>
      </c>
    </row>
    <row r="2824" spans="1:4">
      <c r="A2824" s="462">
        <v>3680</v>
      </c>
      <c r="B2824" s="276" t="s">
        <v>2856</v>
      </c>
      <c r="C2824" s="462" t="s">
        <v>27</v>
      </c>
      <c r="D2824" s="463">
        <v>4973873</v>
      </c>
    </row>
    <row r="2825" spans="1:4">
      <c r="A2825" s="462">
        <v>3681</v>
      </c>
      <c r="B2825" s="276" t="s">
        <v>2857</v>
      </c>
      <c r="C2825" s="462" t="s">
        <v>27</v>
      </c>
      <c r="D2825" s="463">
        <v>18189548</v>
      </c>
    </row>
    <row r="2826" spans="1:4">
      <c r="A2826" s="462">
        <v>3682</v>
      </c>
      <c r="B2826" s="276" t="s">
        <v>2858</v>
      </c>
      <c r="C2826" s="462" t="s">
        <v>27</v>
      </c>
      <c r="D2826" s="463">
        <v>0</v>
      </c>
    </row>
    <row r="2827" spans="1:4">
      <c r="A2827" s="462">
        <v>3683</v>
      </c>
      <c r="B2827" s="276" t="s">
        <v>2859</v>
      </c>
      <c r="C2827" s="462" t="s">
        <v>27</v>
      </c>
      <c r="D2827" s="463">
        <v>27300330</v>
      </c>
    </row>
    <row r="2828" spans="1:4">
      <c r="A2828" s="462">
        <v>3684</v>
      </c>
      <c r="B2828" s="276" t="s">
        <v>2860</v>
      </c>
      <c r="C2828" s="462" t="s">
        <v>27</v>
      </c>
      <c r="D2828" s="463">
        <v>0</v>
      </c>
    </row>
    <row r="2829" spans="1:4">
      <c r="A2829" s="462">
        <v>3686</v>
      </c>
      <c r="B2829" s="276" t="s">
        <v>2861</v>
      </c>
      <c r="C2829" s="462" t="s">
        <v>27</v>
      </c>
      <c r="D2829" s="463">
        <v>0</v>
      </c>
    </row>
    <row r="2830" spans="1:4">
      <c r="A2830" s="462">
        <v>3687</v>
      </c>
      <c r="B2830" s="276" t="s">
        <v>2862</v>
      </c>
      <c r="C2830" s="462" t="s">
        <v>27</v>
      </c>
      <c r="D2830" s="463">
        <v>0</v>
      </c>
    </row>
    <row r="2831" spans="1:4">
      <c r="A2831" s="462">
        <v>3688</v>
      </c>
      <c r="B2831" s="276" t="s">
        <v>2863</v>
      </c>
      <c r="C2831" s="462" t="s">
        <v>27</v>
      </c>
      <c r="D2831" s="463">
        <v>0</v>
      </c>
    </row>
    <row r="2832" spans="1:4">
      <c r="A2832" s="462">
        <v>3689</v>
      </c>
      <c r="B2832" s="276" t="s">
        <v>2864</v>
      </c>
      <c r="C2832" s="462" t="s">
        <v>27</v>
      </c>
      <c r="D2832" s="463">
        <v>0</v>
      </c>
    </row>
    <row r="2833" spans="1:4">
      <c r="A2833" s="462">
        <v>3692</v>
      </c>
      <c r="B2833" s="276" t="s">
        <v>2865</v>
      </c>
      <c r="C2833" s="462" t="s">
        <v>30</v>
      </c>
      <c r="D2833" s="463">
        <v>0</v>
      </c>
    </row>
    <row r="2834" spans="1:4">
      <c r="A2834" s="462">
        <v>3693</v>
      </c>
      <c r="B2834" s="276" t="s">
        <v>2866</v>
      </c>
      <c r="C2834" s="462" t="s">
        <v>27</v>
      </c>
      <c r="D2834" s="463">
        <v>0</v>
      </c>
    </row>
    <row r="2835" spans="1:4">
      <c r="A2835" s="462">
        <v>3694</v>
      </c>
      <c r="B2835" s="276" t="s">
        <v>2867</v>
      </c>
      <c r="C2835" s="462" t="s">
        <v>27</v>
      </c>
      <c r="D2835" s="463">
        <v>0</v>
      </c>
    </row>
    <row r="2836" spans="1:4">
      <c r="A2836" s="462">
        <v>3695</v>
      </c>
      <c r="B2836" s="276" t="s">
        <v>2868</v>
      </c>
      <c r="C2836" s="462" t="s">
        <v>27</v>
      </c>
      <c r="D2836" s="463">
        <v>0</v>
      </c>
    </row>
    <row r="2837" spans="1:4">
      <c r="A2837" s="462">
        <v>3696</v>
      </c>
      <c r="B2837" s="276" t="s">
        <v>2869</v>
      </c>
      <c r="C2837" s="462" t="s">
        <v>27</v>
      </c>
      <c r="D2837" s="463">
        <v>0</v>
      </c>
    </row>
    <row r="2838" spans="1:4">
      <c r="A2838" s="462">
        <v>3697</v>
      </c>
      <c r="B2838" s="276" t="s">
        <v>2870</v>
      </c>
      <c r="C2838" s="462" t="s">
        <v>27</v>
      </c>
      <c r="D2838" s="463">
        <v>0</v>
      </c>
    </row>
    <row r="2839" spans="1:4">
      <c r="A2839" s="462">
        <v>3698</v>
      </c>
      <c r="B2839" s="276" t="s">
        <v>2871</v>
      </c>
      <c r="C2839" s="462" t="s">
        <v>27</v>
      </c>
      <c r="D2839" s="463">
        <v>39663</v>
      </c>
    </row>
    <row r="2840" spans="1:4">
      <c r="A2840" s="462">
        <v>3699</v>
      </c>
      <c r="B2840" s="276" t="s">
        <v>2872</v>
      </c>
      <c r="C2840" s="462" t="s">
        <v>27</v>
      </c>
      <c r="D2840" s="463">
        <v>0</v>
      </c>
    </row>
    <row r="2841" spans="1:4">
      <c r="A2841" s="462">
        <v>3700</v>
      </c>
      <c r="B2841" s="276" t="s">
        <v>2873</v>
      </c>
      <c r="C2841" s="462" t="s">
        <v>27</v>
      </c>
      <c r="D2841" s="463">
        <v>17163</v>
      </c>
    </row>
    <row r="2842" spans="1:4">
      <c r="A2842" s="462">
        <v>3701</v>
      </c>
      <c r="B2842" s="276" t="s">
        <v>2874</v>
      </c>
      <c r="C2842" s="462" t="s">
        <v>27</v>
      </c>
      <c r="D2842" s="463">
        <v>24087</v>
      </c>
    </row>
    <row r="2843" spans="1:4">
      <c r="A2843" s="462">
        <v>3702</v>
      </c>
      <c r="B2843" s="276" t="s">
        <v>2875</v>
      </c>
      <c r="C2843" s="462" t="s">
        <v>27</v>
      </c>
      <c r="D2843" s="463">
        <v>0</v>
      </c>
    </row>
    <row r="2844" spans="1:4">
      <c r="A2844" s="462">
        <v>3703</v>
      </c>
      <c r="B2844" s="276" t="s">
        <v>2876</v>
      </c>
      <c r="C2844" s="462" t="s">
        <v>27</v>
      </c>
      <c r="D2844" s="463">
        <v>1843.23</v>
      </c>
    </row>
    <row r="2845" spans="1:4">
      <c r="A2845" s="462">
        <v>3704</v>
      </c>
      <c r="B2845" s="276" t="s">
        <v>2877</v>
      </c>
      <c r="C2845" s="462" t="s">
        <v>27</v>
      </c>
      <c r="D2845" s="463">
        <v>5062.26</v>
      </c>
    </row>
    <row r="2846" spans="1:4">
      <c r="A2846" s="462">
        <v>3705</v>
      </c>
      <c r="B2846" s="276" t="s">
        <v>2878</v>
      </c>
      <c r="C2846" s="462" t="s">
        <v>27</v>
      </c>
      <c r="D2846" s="463">
        <v>0</v>
      </c>
    </row>
    <row r="2847" spans="1:4">
      <c r="A2847" s="462">
        <v>3706</v>
      </c>
      <c r="B2847" s="276" t="s">
        <v>2879</v>
      </c>
      <c r="C2847" s="462" t="s">
        <v>148</v>
      </c>
      <c r="D2847" s="463">
        <v>418314</v>
      </c>
    </row>
    <row r="2848" spans="1:4">
      <c r="A2848" s="462">
        <v>3707</v>
      </c>
      <c r="B2848" s="276" t="s">
        <v>2880</v>
      </c>
      <c r="C2848" s="462" t="s">
        <v>27</v>
      </c>
      <c r="D2848" s="463">
        <v>0</v>
      </c>
    </row>
    <row r="2849" spans="1:4">
      <c r="A2849" s="462">
        <v>3708</v>
      </c>
      <c r="B2849" s="276" t="s">
        <v>2881</v>
      </c>
      <c r="C2849" s="462" t="s">
        <v>27</v>
      </c>
      <c r="D2849" s="463">
        <v>9424</v>
      </c>
    </row>
    <row r="2850" spans="1:4">
      <c r="A2850" s="462">
        <v>3709</v>
      </c>
      <c r="B2850" s="276" t="s">
        <v>2882</v>
      </c>
      <c r="C2850" s="462" t="s">
        <v>27</v>
      </c>
      <c r="D2850" s="463">
        <v>0</v>
      </c>
    </row>
    <row r="2851" spans="1:4">
      <c r="A2851" s="462">
        <v>3710</v>
      </c>
      <c r="B2851" s="276" t="s">
        <v>2883</v>
      </c>
      <c r="C2851" s="462" t="s">
        <v>27</v>
      </c>
      <c r="D2851" s="463">
        <v>0</v>
      </c>
    </row>
    <row r="2852" spans="1:4">
      <c r="A2852" s="462">
        <v>3711</v>
      </c>
      <c r="B2852" s="276" t="s">
        <v>2884</v>
      </c>
      <c r="C2852" s="462" t="s">
        <v>27</v>
      </c>
      <c r="D2852" s="463">
        <v>23738</v>
      </c>
    </row>
    <row r="2853" spans="1:4">
      <c r="A2853" s="462">
        <v>3712</v>
      </c>
      <c r="B2853" s="276" t="s">
        <v>2885</v>
      </c>
      <c r="C2853" s="462" t="s">
        <v>27</v>
      </c>
      <c r="D2853" s="463">
        <v>14854</v>
      </c>
    </row>
    <row r="2854" spans="1:4">
      <c r="A2854" s="462">
        <v>3723</v>
      </c>
      <c r="B2854" s="276" t="s">
        <v>2886</v>
      </c>
      <c r="C2854" s="462" t="s">
        <v>27</v>
      </c>
      <c r="D2854" s="463">
        <v>30709</v>
      </c>
    </row>
    <row r="2855" spans="1:4">
      <c r="A2855" s="462">
        <v>3725</v>
      </c>
      <c r="B2855" s="276" t="s">
        <v>2887</v>
      </c>
      <c r="C2855" s="462" t="s">
        <v>27</v>
      </c>
      <c r="D2855" s="463">
        <v>4510</v>
      </c>
    </row>
    <row r="2856" spans="1:4">
      <c r="A2856" s="462">
        <v>3726</v>
      </c>
      <c r="B2856" s="276" t="s">
        <v>2888</v>
      </c>
      <c r="C2856" s="462" t="s">
        <v>27</v>
      </c>
      <c r="D2856" s="463">
        <v>0</v>
      </c>
    </row>
    <row r="2857" spans="1:4">
      <c r="A2857" s="462">
        <v>3728</v>
      </c>
      <c r="B2857" s="276" t="s">
        <v>2889</v>
      </c>
      <c r="C2857" s="462" t="s">
        <v>27</v>
      </c>
      <c r="D2857" s="463">
        <v>0</v>
      </c>
    </row>
    <row r="2858" spans="1:4">
      <c r="A2858" s="462">
        <v>3729</v>
      </c>
      <c r="B2858" s="276" t="s">
        <v>2890</v>
      </c>
      <c r="C2858" s="462" t="s">
        <v>27</v>
      </c>
      <c r="D2858" s="463">
        <v>0</v>
      </c>
    </row>
    <row r="2859" spans="1:4">
      <c r="A2859" s="462">
        <v>3730</v>
      </c>
      <c r="B2859" s="276" t="s">
        <v>2891</v>
      </c>
      <c r="C2859" s="462" t="s">
        <v>27</v>
      </c>
      <c r="D2859" s="463">
        <v>0</v>
      </c>
    </row>
    <row r="2860" spans="1:4">
      <c r="A2860" s="462">
        <v>3732</v>
      </c>
      <c r="B2860" s="276" t="s">
        <v>2892</v>
      </c>
      <c r="C2860" s="462" t="s">
        <v>27</v>
      </c>
      <c r="D2860" s="463">
        <v>0</v>
      </c>
    </row>
    <row r="2861" spans="1:4">
      <c r="A2861" s="462">
        <v>3733</v>
      </c>
      <c r="B2861" s="276" t="s">
        <v>2893</v>
      </c>
      <c r="C2861" s="462" t="s">
        <v>27</v>
      </c>
      <c r="D2861" s="463">
        <v>0</v>
      </c>
    </row>
    <row r="2862" spans="1:4">
      <c r="A2862" s="462">
        <v>3734</v>
      </c>
      <c r="B2862" s="276" t="s">
        <v>2894</v>
      </c>
      <c r="C2862" s="462" t="s">
        <v>30</v>
      </c>
      <c r="D2862" s="463">
        <v>36357</v>
      </c>
    </row>
    <row r="2863" spans="1:4">
      <c r="A2863" s="462">
        <v>3735</v>
      </c>
      <c r="B2863" s="276" t="s">
        <v>2895</v>
      </c>
      <c r="C2863" s="462" t="s">
        <v>27</v>
      </c>
      <c r="D2863" s="463">
        <v>60254</v>
      </c>
    </row>
    <row r="2864" spans="1:4">
      <c r="A2864" s="462">
        <v>3736</v>
      </c>
      <c r="B2864" s="276" t="s">
        <v>2896</v>
      </c>
      <c r="C2864" s="462" t="s">
        <v>27</v>
      </c>
      <c r="D2864" s="463">
        <v>0</v>
      </c>
    </row>
    <row r="2865" spans="1:4">
      <c r="A2865" s="462">
        <v>3737</v>
      </c>
      <c r="B2865" s="276" t="s">
        <v>2897</v>
      </c>
      <c r="C2865" s="462" t="s">
        <v>27</v>
      </c>
      <c r="D2865" s="463">
        <v>1426</v>
      </c>
    </row>
    <row r="2866" spans="1:4">
      <c r="A2866" s="462">
        <v>3738</v>
      </c>
      <c r="B2866" s="276" t="s">
        <v>2898</v>
      </c>
      <c r="C2866" s="462" t="s">
        <v>27</v>
      </c>
      <c r="D2866" s="463">
        <v>5486.01</v>
      </c>
    </row>
    <row r="2867" spans="1:4">
      <c r="A2867" s="462">
        <v>3740</v>
      </c>
      <c r="B2867" s="276" t="s">
        <v>2899</v>
      </c>
      <c r="C2867" s="462" t="s">
        <v>27</v>
      </c>
      <c r="D2867" s="463">
        <v>0</v>
      </c>
    </row>
    <row r="2868" spans="1:4">
      <c r="A2868" s="462">
        <v>3744</v>
      </c>
      <c r="B2868" s="276" t="s">
        <v>2900</v>
      </c>
      <c r="C2868" s="462" t="s">
        <v>27</v>
      </c>
      <c r="D2868" s="463">
        <v>0</v>
      </c>
    </row>
    <row r="2869" spans="1:4">
      <c r="A2869" s="462">
        <v>3745</v>
      </c>
      <c r="B2869" s="276" t="s">
        <v>2901</v>
      </c>
      <c r="C2869" s="462" t="s">
        <v>89</v>
      </c>
      <c r="D2869" s="463">
        <v>0</v>
      </c>
    </row>
    <row r="2870" spans="1:4">
      <c r="A2870" s="462">
        <v>3746</v>
      </c>
      <c r="B2870" s="276" t="s">
        <v>2902</v>
      </c>
      <c r="C2870" s="462" t="s">
        <v>27</v>
      </c>
      <c r="D2870" s="463">
        <v>0</v>
      </c>
    </row>
    <row r="2871" spans="1:4">
      <c r="A2871" s="462">
        <v>3747</v>
      </c>
      <c r="B2871" s="276" t="s">
        <v>2903</v>
      </c>
      <c r="C2871" s="462" t="s">
        <v>27</v>
      </c>
      <c r="D2871" s="463">
        <v>42945</v>
      </c>
    </row>
    <row r="2872" spans="1:4">
      <c r="A2872" s="462">
        <v>3748</v>
      </c>
      <c r="B2872" s="276" t="s">
        <v>2904</v>
      </c>
      <c r="C2872" s="462" t="s">
        <v>27</v>
      </c>
      <c r="D2872" s="463">
        <v>0</v>
      </c>
    </row>
    <row r="2873" spans="1:4">
      <c r="A2873" s="462">
        <v>3750</v>
      </c>
      <c r="B2873" s="276" t="s">
        <v>2905</v>
      </c>
      <c r="C2873" s="462" t="s">
        <v>998</v>
      </c>
      <c r="D2873" s="463">
        <v>315929</v>
      </c>
    </row>
    <row r="2874" spans="1:4">
      <c r="A2874" s="462">
        <v>3751</v>
      </c>
      <c r="B2874" s="276" t="s">
        <v>2906</v>
      </c>
      <c r="C2874" s="462" t="s">
        <v>27</v>
      </c>
      <c r="D2874" s="463">
        <v>0</v>
      </c>
    </row>
    <row r="2875" spans="1:4">
      <c r="A2875" s="462">
        <v>3752</v>
      </c>
      <c r="B2875" s="276" t="s">
        <v>2907</v>
      </c>
      <c r="C2875" s="462" t="s">
        <v>27</v>
      </c>
      <c r="D2875" s="463">
        <v>33381</v>
      </c>
    </row>
    <row r="2876" spans="1:4">
      <c r="A2876" s="462">
        <v>3753</v>
      </c>
      <c r="B2876" s="276" t="s">
        <v>2908</v>
      </c>
      <c r="C2876" s="462" t="s">
        <v>998</v>
      </c>
      <c r="D2876" s="463">
        <v>5986911</v>
      </c>
    </row>
    <row r="2877" spans="1:4">
      <c r="A2877" s="462">
        <v>3756</v>
      </c>
      <c r="B2877" s="276" t="s">
        <v>2909</v>
      </c>
      <c r="C2877" s="462" t="s">
        <v>27</v>
      </c>
      <c r="D2877" s="463">
        <v>7663.67</v>
      </c>
    </row>
    <row r="2878" spans="1:4">
      <c r="A2878" s="462">
        <v>3758</v>
      </c>
      <c r="B2878" s="276" t="s">
        <v>2910</v>
      </c>
      <c r="C2878" s="462" t="s">
        <v>44</v>
      </c>
      <c r="D2878" s="463">
        <v>0</v>
      </c>
    </row>
    <row r="2879" spans="1:4">
      <c r="A2879" s="462">
        <v>3759</v>
      </c>
      <c r="B2879" s="276" t="s">
        <v>2911</v>
      </c>
      <c r="C2879" s="462" t="s">
        <v>1122</v>
      </c>
      <c r="D2879" s="463">
        <v>64783</v>
      </c>
    </row>
    <row r="2880" spans="1:4">
      <c r="A2880" s="462">
        <v>3760</v>
      </c>
      <c r="B2880" s="276" t="s">
        <v>2912</v>
      </c>
      <c r="C2880" s="462" t="s">
        <v>27</v>
      </c>
      <c r="D2880" s="463">
        <v>0</v>
      </c>
    </row>
    <row r="2881" spans="1:4">
      <c r="A2881" s="462">
        <v>3761</v>
      </c>
      <c r="B2881" s="276" t="s">
        <v>2913</v>
      </c>
      <c r="C2881" s="462" t="s">
        <v>27</v>
      </c>
      <c r="D2881" s="463">
        <v>0</v>
      </c>
    </row>
    <row r="2882" spans="1:4">
      <c r="A2882" s="462">
        <v>3762</v>
      </c>
      <c r="B2882" s="276" t="s">
        <v>2914</v>
      </c>
      <c r="C2882" s="462" t="s">
        <v>27</v>
      </c>
      <c r="D2882" s="463">
        <v>0</v>
      </c>
    </row>
    <row r="2883" spans="1:4">
      <c r="A2883" s="462">
        <v>3765</v>
      </c>
      <c r="B2883" s="276" t="s">
        <v>2915</v>
      </c>
      <c r="C2883" s="462" t="s">
        <v>27</v>
      </c>
      <c r="D2883" s="463">
        <v>0</v>
      </c>
    </row>
    <row r="2884" spans="1:4">
      <c r="A2884" s="462">
        <v>3766</v>
      </c>
      <c r="B2884" s="276" t="s">
        <v>2916</v>
      </c>
      <c r="C2884" s="462" t="s">
        <v>211</v>
      </c>
      <c r="D2884" s="463">
        <v>5353890</v>
      </c>
    </row>
    <row r="2885" spans="1:4">
      <c r="A2885" s="462">
        <v>3767</v>
      </c>
      <c r="B2885" s="276" t="s">
        <v>2917</v>
      </c>
      <c r="C2885" s="462" t="s">
        <v>211</v>
      </c>
      <c r="D2885" s="463">
        <v>2167263</v>
      </c>
    </row>
    <row r="2886" spans="1:4">
      <c r="A2886" s="462">
        <v>3768</v>
      </c>
      <c r="B2886" s="276" t="s">
        <v>2918</v>
      </c>
      <c r="C2886" s="462" t="s">
        <v>211</v>
      </c>
      <c r="D2886" s="463">
        <v>4841432</v>
      </c>
    </row>
    <row r="2887" spans="1:4">
      <c r="A2887" s="462">
        <v>3769</v>
      </c>
      <c r="B2887" s="276" t="s">
        <v>2919</v>
      </c>
      <c r="C2887" s="462" t="s">
        <v>211</v>
      </c>
      <c r="D2887" s="463">
        <v>3374015</v>
      </c>
    </row>
    <row r="2888" spans="1:4">
      <c r="A2888" s="462">
        <v>3772</v>
      </c>
      <c r="B2888" s="276" t="s">
        <v>2920</v>
      </c>
      <c r="C2888" s="462" t="s">
        <v>89</v>
      </c>
      <c r="D2888" s="463">
        <v>14200</v>
      </c>
    </row>
    <row r="2889" spans="1:4">
      <c r="A2889" s="462">
        <v>3773</v>
      </c>
      <c r="B2889" s="276" t="s">
        <v>2921</v>
      </c>
      <c r="C2889" s="462" t="s">
        <v>89</v>
      </c>
      <c r="D2889" s="463">
        <v>23858</v>
      </c>
    </row>
    <row r="2890" spans="1:4">
      <c r="A2890" s="462">
        <v>3777</v>
      </c>
      <c r="B2890" s="276" t="s">
        <v>2922</v>
      </c>
      <c r="C2890" s="462" t="s">
        <v>211</v>
      </c>
      <c r="D2890" s="463">
        <v>4957685</v>
      </c>
    </row>
    <row r="2891" spans="1:4">
      <c r="A2891" s="462">
        <v>3778</v>
      </c>
      <c r="B2891" s="276" t="s">
        <v>2923</v>
      </c>
      <c r="C2891" s="462" t="s">
        <v>211</v>
      </c>
      <c r="D2891" s="463">
        <v>3963002.83</v>
      </c>
    </row>
    <row r="2892" spans="1:4">
      <c r="A2892" s="462">
        <v>3780</v>
      </c>
      <c r="B2892" s="276" t="s">
        <v>2924</v>
      </c>
      <c r="C2892" s="462" t="s">
        <v>211</v>
      </c>
      <c r="D2892" s="463">
        <v>6314849</v>
      </c>
    </row>
    <row r="2893" spans="1:4">
      <c r="A2893" s="462">
        <v>3781</v>
      </c>
      <c r="B2893" s="276" t="s">
        <v>2925</v>
      </c>
      <c r="C2893" s="462" t="s">
        <v>27</v>
      </c>
      <c r="D2893" s="463">
        <v>0</v>
      </c>
    </row>
    <row r="2894" spans="1:4">
      <c r="A2894" s="462">
        <v>3782</v>
      </c>
      <c r="B2894" s="276" t="s">
        <v>2926</v>
      </c>
      <c r="C2894" s="462" t="s">
        <v>30</v>
      </c>
      <c r="D2894" s="463">
        <v>3192</v>
      </c>
    </row>
    <row r="2895" spans="1:4">
      <c r="A2895" s="462">
        <v>3783</v>
      </c>
      <c r="B2895" s="276" t="s">
        <v>2927</v>
      </c>
      <c r="C2895" s="462" t="s">
        <v>27</v>
      </c>
      <c r="D2895" s="463">
        <v>0</v>
      </c>
    </row>
    <row r="2896" spans="1:4">
      <c r="A2896" s="462">
        <v>3784</v>
      </c>
      <c r="B2896" s="276" t="s">
        <v>2928</v>
      </c>
      <c r="C2896" s="462" t="s">
        <v>30</v>
      </c>
      <c r="D2896" s="463">
        <v>3170</v>
      </c>
    </row>
    <row r="2897" spans="1:4">
      <c r="A2897" s="462">
        <v>3785</v>
      </c>
      <c r="B2897" s="276" t="s">
        <v>2929</v>
      </c>
      <c r="C2897" s="462" t="s">
        <v>148</v>
      </c>
      <c r="D2897" s="463">
        <v>0</v>
      </c>
    </row>
    <row r="2898" spans="1:4">
      <c r="A2898" s="462">
        <v>3786</v>
      </c>
      <c r="B2898" s="276" t="s">
        <v>2930</v>
      </c>
      <c r="C2898" s="462" t="s">
        <v>27</v>
      </c>
      <c r="D2898" s="463">
        <v>0</v>
      </c>
    </row>
    <row r="2899" spans="1:4">
      <c r="A2899" s="462">
        <v>3787</v>
      </c>
      <c r="B2899" s="276" t="s">
        <v>2931</v>
      </c>
      <c r="C2899" s="462" t="s">
        <v>1122</v>
      </c>
      <c r="D2899" s="463">
        <v>51133</v>
      </c>
    </row>
    <row r="2900" spans="1:4">
      <c r="A2900" s="462">
        <v>3788</v>
      </c>
      <c r="B2900" s="276" t="s">
        <v>2932</v>
      </c>
      <c r="C2900" s="462" t="s">
        <v>1122</v>
      </c>
      <c r="D2900" s="463">
        <v>99667</v>
      </c>
    </row>
    <row r="2901" spans="1:4">
      <c r="A2901" s="462">
        <v>3789</v>
      </c>
      <c r="B2901" s="276" t="s">
        <v>2933</v>
      </c>
      <c r="C2901" s="462" t="s">
        <v>27</v>
      </c>
      <c r="D2901" s="463">
        <v>0</v>
      </c>
    </row>
    <row r="2902" spans="1:4">
      <c r="A2902" s="462">
        <v>3790</v>
      </c>
      <c r="B2902" s="276" t="s">
        <v>2934</v>
      </c>
      <c r="C2902" s="462" t="s">
        <v>30</v>
      </c>
      <c r="D2902" s="463">
        <v>0</v>
      </c>
    </row>
    <row r="2903" spans="1:4">
      <c r="A2903" s="462">
        <v>3791</v>
      </c>
      <c r="B2903" s="276" t="s">
        <v>2935</v>
      </c>
      <c r="C2903" s="462" t="s">
        <v>27</v>
      </c>
      <c r="D2903" s="463">
        <v>0</v>
      </c>
    </row>
    <row r="2904" spans="1:4">
      <c r="A2904" s="462">
        <v>3792</v>
      </c>
      <c r="B2904" s="276" t="s">
        <v>2936</v>
      </c>
      <c r="C2904" s="462" t="s">
        <v>211</v>
      </c>
      <c r="D2904" s="463">
        <v>0</v>
      </c>
    </row>
    <row r="2905" spans="1:4">
      <c r="A2905" s="462">
        <v>3793</v>
      </c>
      <c r="B2905" s="276" t="s">
        <v>2937</v>
      </c>
      <c r="C2905" s="462" t="s">
        <v>27</v>
      </c>
      <c r="D2905" s="463">
        <v>57878</v>
      </c>
    </row>
    <row r="2906" spans="1:4">
      <c r="A2906" s="462">
        <v>3794</v>
      </c>
      <c r="B2906" s="276" t="s">
        <v>2938</v>
      </c>
      <c r="C2906" s="462" t="s">
        <v>27</v>
      </c>
      <c r="D2906" s="463">
        <v>27861</v>
      </c>
    </row>
    <row r="2907" spans="1:4">
      <c r="A2907" s="462">
        <v>3795</v>
      </c>
      <c r="B2907" s="276" t="s">
        <v>2939</v>
      </c>
      <c r="C2907" s="462" t="s">
        <v>60</v>
      </c>
      <c r="D2907" s="463">
        <v>30957</v>
      </c>
    </row>
    <row r="2908" spans="1:4">
      <c r="A2908" s="462">
        <v>3796</v>
      </c>
      <c r="B2908" s="276" t="s">
        <v>2940</v>
      </c>
      <c r="C2908" s="462" t="s">
        <v>27</v>
      </c>
      <c r="D2908" s="463">
        <v>1954</v>
      </c>
    </row>
    <row r="2909" spans="1:4">
      <c r="A2909" s="462">
        <v>3797</v>
      </c>
      <c r="B2909" s="276" t="s">
        <v>2941</v>
      </c>
      <c r="C2909" s="462" t="s">
        <v>27</v>
      </c>
      <c r="D2909" s="463">
        <v>8332</v>
      </c>
    </row>
    <row r="2910" spans="1:4">
      <c r="A2910" s="462">
        <v>3798</v>
      </c>
      <c r="B2910" s="276" t="s">
        <v>2942</v>
      </c>
      <c r="C2910" s="462" t="s">
        <v>27</v>
      </c>
      <c r="D2910" s="463">
        <v>0</v>
      </c>
    </row>
    <row r="2911" spans="1:4">
      <c r="A2911" s="462">
        <v>3799</v>
      </c>
      <c r="B2911" s="276" t="s">
        <v>2943</v>
      </c>
      <c r="C2911" s="462" t="s">
        <v>27</v>
      </c>
      <c r="D2911" s="463">
        <v>0</v>
      </c>
    </row>
    <row r="2912" spans="1:4">
      <c r="A2912" s="462">
        <v>3800</v>
      </c>
      <c r="B2912" s="276" t="s">
        <v>2944</v>
      </c>
      <c r="C2912" s="462" t="s">
        <v>27</v>
      </c>
      <c r="D2912" s="463">
        <v>623625.85</v>
      </c>
    </row>
    <row r="2913" spans="1:4">
      <c r="A2913" s="462">
        <v>3801</v>
      </c>
      <c r="B2913" s="276" t="s">
        <v>2945</v>
      </c>
      <c r="C2913" s="462" t="s">
        <v>27</v>
      </c>
      <c r="D2913" s="463">
        <v>139266</v>
      </c>
    </row>
    <row r="2914" spans="1:4">
      <c r="A2914" s="462">
        <v>3802</v>
      </c>
      <c r="B2914" s="276" t="s">
        <v>2946</v>
      </c>
      <c r="C2914" s="462" t="s">
        <v>148</v>
      </c>
      <c r="D2914" s="463">
        <v>0</v>
      </c>
    </row>
    <row r="2915" spans="1:4">
      <c r="A2915" s="462">
        <v>3803</v>
      </c>
      <c r="B2915" s="276" t="s">
        <v>2947</v>
      </c>
      <c r="C2915" s="462" t="s">
        <v>148</v>
      </c>
      <c r="D2915" s="463">
        <v>0</v>
      </c>
    </row>
    <row r="2916" spans="1:4">
      <c r="A2916" s="462">
        <v>3804</v>
      </c>
      <c r="B2916" s="276" t="s">
        <v>2948</v>
      </c>
      <c r="C2916" s="462" t="s">
        <v>27</v>
      </c>
      <c r="D2916" s="463">
        <v>130226</v>
      </c>
    </row>
    <row r="2917" spans="1:4">
      <c r="A2917" s="462">
        <v>3805</v>
      </c>
      <c r="B2917" s="276" t="s">
        <v>2949</v>
      </c>
      <c r="C2917" s="462" t="s">
        <v>27</v>
      </c>
      <c r="D2917" s="463">
        <v>63234.01</v>
      </c>
    </row>
    <row r="2918" spans="1:4">
      <c r="A2918" s="462">
        <v>3806</v>
      </c>
      <c r="B2918" s="276" t="s">
        <v>2950</v>
      </c>
      <c r="C2918" s="462" t="s">
        <v>27</v>
      </c>
      <c r="D2918" s="463">
        <v>20503</v>
      </c>
    </row>
    <row r="2919" spans="1:4">
      <c r="A2919" s="462">
        <v>3807</v>
      </c>
      <c r="B2919" s="276" t="s">
        <v>2951</v>
      </c>
      <c r="C2919" s="462" t="s">
        <v>27</v>
      </c>
      <c r="D2919" s="463">
        <v>0</v>
      </c>
    </row>
    <row r="2920" spans="1:4">
      <c r="A2920" s="462">
        <v>3808</v>
      </c>
      <c r="B2920" s="276" t="s">
        <v>2952</v>
      </c>
      <c r="C2920" s="462" t="s">
        <v>148</v>
      </c>
      <c r="D2920" s="463">
        <v>0</v>
      </c>
    </row>
    <row r="2921" spans="1:4">
      <c r="A2921" s="462">
        <v>3809</v>
      </c>
      <c r="B2921" s="276" t="s">
        <v>2953</v>
      </c>
      <c r="C2921" s="462" t="s">
        <v>27</v>
      </c>
      <c r="D2921" s="463">
        <v>0</v>
      </c>
    </row>
    <row r="2922" spans="1:4">
      <c r="A2922" s="462">
        <v>3810</v>
      </c>
      <c r="B2922" s="276" t="s">
        <v>2954</v>
      </c>
      <c r="C2922" s="462" t="s">
        <v>476</v>
      </c>
      <c r="D2922" s="463">
        <v>66211</v>
      </c>
    </row>
    <row r="2923" spans="1:4">
      <c r="A2923" s="462">
        <v>3811</v>
      </c>
      <c r="B2923" s="276" t="s">
        <v>2955</v>
      </c>
      <c r="C2923" s="462" t="s">
        <v>476</v>
      </c>
      <c r="D2923" s="463">
        <v>12006.01</v>
      </c>
    </row>
    <row r="2924" spans="1:4">
      <c r="A2924" s="462">
        <v>3812</v>
      </c>
      <c r="B2924" s="276" t="s">
        <v>2956</v>
      </c>
      <c r="C2924" s="462" t="s">
        <v>27</v>
      </c>
      <c r="D2924" s="463">
        <v>0</v>
      </c>
    </row>
    <row r="2925" spans="1:4">
      <c r="A2925" s="462">
        <v>3822</v>
      </c>
      <c r="B2925" s="276" t="s">
        <v>2957</v>
      </c>
      <c r="C2925" s="462" t="s">
        <v>27</v>
      </c>
      <c r="D2925" s="463">
        <v>0</v>
      </c>
    </row>
    <row r="2926" spans="1:4">
      <c r="A2926" s="462">
        <v>3824</v>
      </c>
      <c r="B2926" s="276" t="s">
        <v>2958</v>
      </c>
      <c r="C2926" s="462" t="s">
        <v>27</v>
      </c>
      <c r="D2926" s="463">
        <v>9935</v>
      </c>
    </row>
    <row r="2927" spans="1:4">
      <c r="A2927" s="462">
        <v>3825</v>
      </c>
      <c r="B2927" s="276" t="s">
        <v>2959</v>
      </c>
      <c r="C2927" s="462" t="s">
        <v>27</v>
      </c>
      <c r="D2927" s="463">
        <v>0</v>
      </c>
    </row>
    <row r="2928" spans="1:4">
      <c r="A2928" s="462">
        <v>3828</v>
      </c>
      <c r="B2928" s="276" t="s">
        <v>2960</v>
      </c>
      <c r="C2928" s="462" t="s">
        <v>27</v>
      </c>
      <c r="D2928" s="463">
        <v>0</v>
      </c>
    </row>
    <row r="2929" spans="1:4">
      <c r="A2929" s="462">
        <v>3830</v>
      </c>
      <c r="B2929" s="276" t="s">
        <v>2961</v>
      </c>
      <c r="C2929" s="462" t="s">
        <v>27</v>
      </c>
      <c r="D2929" s="463">
        <v>0</v>
      </c>
    </row>
    <row r="2930" spans="1:4">
      <c r="A2930" s="462">
        <v>3831</v>
      </c>
      <c r="B2930" s="276" t="s">
        <v>2962</v>
      </c>
      <c r="C2930" s="462" t="s">
        <v>30</v>
      </c>
      <c r="D2930" s="463">
        <v>0</v>
      </c>
    </row>
    <row r="2931" spans="1:4">
      <c r="A2931" s="462">
        <v>3832</v>
      </c>
      <c r="B2931" s="276" t="s">
        <v>2963</v>
      </c>
      <c r="C2931" s="462" t="s">
        <v>27</v>
      </c>
      <c r="D2931" s="463">
        <v>0</v>
      </c>
    </row>
    <row r="2932" spans="1:4">
      <c r="A2932" s="462">
        <v>3834</v>
      </c>
      <c r="B2932" s="276" t="s">
        <v>2964</v>
      </c>
      <c r="C2932" s="462" t="s">
        <v>27</v>
      </c>
      <c r="D2932" s="463">
        <v>101057</v>
      </c>
    </row>
    <row r="2933" spans="1:4">
      <c r="A2933" s="462">
        <v>3836</v>
      </c>
      <c r="B2933" s="276" t="s">
        <v>2965</v>
      </c>
      <c r="C2933" s="462" t="s">
        <v>27</v>
      </c>
      <c r="D2933" s="463">
        <v>0</v>
      </c>
    </row>
    <row r="2934" spans="1:4">
      <c r="A2934" s="462">
        <v>3837</v>
      </c>
      <c r="B2934" s="276" t="s">
        <v>2966</v>
      </c>
      <c r="C2934" s="462" t="s">
        <v>27</v>
      </c>
      <c r="D2934" s="463">
        <v>10314</v>
      </c>
    </row>
    <row r="2935" spans="1:4">
      <c r="A2935" s="462">
        <v>3838</v>
      </c>
      <c r="B2935" s="276" t="s">
        <v>2967</v>
      </c>
      <c r="C2935" s="462" t="s">
        <v>27</v>
      </c>
      <c r="D2935" s="463">
        <v>447</v>
      </c>
    </row>
    <row r="2936" spans="1:4">
      <c r="A2936" s="462">
        <v>3840</v>
      </c>
      <c r="B2936" s="276" t="s">
        <v>2968</v>
      </c>
      <c r="C2936" s="462" t="s">
        <v>27</v>
      </c>
      <c r="D2936" s="463">
        <v>67633</v>
      </c>
    </row>
    <row r="2937" spans="1:4">
      <c r="A2937" s="462">
        <v>3846</v>
      </c>
      <c r="B2937" s="276" t="s">
        <v>2969</v>
      </c>
      <c r="C2937" s="462" t="s">
        <v>27</v>
      </c>
      <c r="D2937" s="463">
        <v>0</v>
      </c>
    </row>
    <row r="2938" spans="1:4">
      <c r="A2938" s="462">
        <v>3848</v>
      </c>
      <c r="B2938" s="276" t="s">
        <v>2970</v>
      </c>
      <c r="C2938" s="462" t="s">
        <v>30</v>
      </c>
      <c r="D2938" s="463">
        <v>0</v>
      </c>
    </row>
    <row r="2939" spans="1:4">
      <c r="A2939" s="462">
        <v>3849</v>
      </c>
      <c r="B2939" s="276" t="s">
        <v>2971</v>
      </c>
      <c r="C2939" s="462" t="s">
        <v>27</v>
      </c>
      <c r="D2939" s="463">
        <v>0</v>
      </c>
    </row>
    <row r="2940" spans="1:4">
      <c r="A2940" s="462">
        <v>3890</v>
      </c>
      <c r="B2940" s="276" t="s">
        <v>2972</v>
      </c>
      <c r="C2940" s="462" t="s">
        <v>27</v>
      </c>
      <c r="D2940" s="463">
        <v>0</v>
      </c>
    </row>
    <row r="2941" spans="1:4">
      <c r="A2941" s="462">
        <v>3891</v>
      </c>
      <c r="B2941" s="276" t="s">
        <v>2973</v>
      </c>
      <c r="C2941" s="462" t="s">
        <v>27</v>
      </c>
      <c r="D2941" s="463">
        <v>0</v>
      </c>
    </row>
    <row r="2942" spans="1:4">
      <c r="A2942" s="462">
        <v>3892</v>
      </c>
      <c r="B2942" s="276" t="s">
        <v>2974</v>
      </c>
      <c r="C2942" s="462" t="s">
        <v>27</v>
      </c>
      <c r="D2942" s="463">
        <v>0</v>
      </c>
    </row>
    <row r="2943" spans="1:4">
      <c r="A2943" s="462">
        <v>3893</v>
      </c>
      <c r="B2943" s="276" t="s">
        <v>2975</v>
      </c>
      <c r="C2943" s="462" t="s">
        <v>27</v>
      </c>
      <c r="D2943" s="463">
        <v>0</v>
      </c>
    </row>
    <row r="2944" spans="1:4">
      <c r="A2944" s="462">
        <v>3894</v>
      </c>
      <c r="B2944" s="276" t="s">
        <v>2976</v>
      </c>
      <c r="C2944" s="462" t="s">
        <v>27</v>
      </c>
      <c r="D2944" s="463">
        <v>0</v>
      </c>
    </row>
    <row r="2945" spans="1:4">
      <c r="A2945" s="462">
        <v>3895</v>
      </c>
      <c r="B2945" s="276" t="s">
        <v>2977</v>
      </c>
      <c r="C2945" s="462" t="s">
        <v>27</v>
      </c>
      <c r="D2945" s="463">
        <v>0</v>
      </c>
    </row>
    <row r="2946" spans="1:4">
      <c r="A2946" s="462">
        <v>3896</v>
      </c>
      <c r="B2946" s="276" t="s">
        <v>2978</v>
      </c>
      <c r="C2946" s="462" t="s">
        <v>1122</v>
      </c>
      <c r="D2946" s="463">
        <v>104130</v>
      </c>
    </row>
    <row r="2947" spans="1:4">
      <c r="A2947" s="462">
        <v>3897</v>
      </c>
      <c r="B2947" s="276" t="s">
        <v>2979</v>
      </c>
      <c r="C2947" s="462" t="s">
        <v>44</v>
      </c>
      <c r="D2947" s="463">
        <v>0</v>
      </c>
    </row>
    <row r="2948" spans="1:4">
      <c r="A2948" s="462">
        <v>3898</v>
      </c>
      <c r="B2948" s="276" t="s">
        <v>2980</v>
      </c>
      <c r="C2948" s="462" t="s">
        <v>44</v>
      </c>
      <c r="D2948" s="463">
        <v>0</v>
      </c>
    </row>
    <row r="2949" spans="1:4">
      <c r="A2949" s="462">
        <v>3900</v>
      </c>
      <c r="B2949" s="276" t="s">
        <v>2981</v>
      </c>
      <c r="C2949" s="462" t="s">
        <v>27</v>
      </c>
      <c r="D2949" s="463">
        <v>0</v>
      </c>
    </row>
    <row r="2950" spans="1:4">
      <c r="A2950" s="462">
        <v>3901</v>
      </c>
      <c r="B2950" s="276" t="s">
        <v>2982</v>
      </c>
      <c r="C2950" s="462" t="s">
        <v>44</v>
      </c>
      <c r="D2950" s="463">
        <v>0</v>
      </c>
    </row>
    <row r="2951" spans="1:4">
      <c r="A2951" s="462">
        <v>3902</v>
      </c>
      <c r="B2951" s="276" t="s">
        <v>2983</v>
      </c>
      <c r="C2951" s="462" t="s">
        <v>44</v>
      </c>
      <c r="D2951" s="463">
        <v>0</v>
      </c>
    </row>
    <row r="2952" spans="1:4">
      <c r="A2952" s="462">
        <v>3903</v>
      </c>
      <c r="B2952" s="276" t="s">
        <v>2984</v>
      </c>
      <c r="C2952" s="462" t="s">
        <v>44</v>
      </c>
      <c r="D2952" s="463">
        <v>0</v>
      </c>
    </row>
    <row r="2953" spans="1:4">
      <c r="A2953" s="462">
        <v>3904</v>
      </c>
      <c r="B2953" s="276" t="s">
        <v>2985</v>
      </c>
      <c r="C2953" s="462" t="s">
        <v>44</v>
      </c>
      <c r="D2953" s="463">
        <v>0</v>
      </c>
    </row>
    <row r="2954" spans="1:4">
      <c r="A2954" s="462">
        <v>3905</v>
      </c>
      <c r="B2954" s="276" t="s">
        <v>2986</v>
      </c>
      <c r="C2954" s="462" t="s">
        <v>44</v>
      </c>
      <c r="D2954" s="463">
        <v>0</v>
      </c>
    </row>
    <row r="2955" spans="1:4">
      <c r="A2955" s="462">
        <v>3906</v>
      </c>
      <c r="B2955" s="276" t="s">
        <v>2987</v>
      </c>
      <c r="C2955" s="462" t="s">
        <v>44</v>
      </c>
      <c r="D2955" s="463">
        <v>0</v>
      </c>
    </row>
    <row r="2956" spans="1:4">
      <c r="A2956" s="462">
        <v>3907</v>
      </c>
      <c r="B2956" s="276" t="s">
        <v>2988</v>
      </c>
      <c r="C2956" s="462" t="s">
        <v>44</v>
      </c>
      <c r="D2956" s="463">
        <v>0</v>
      </c>
    </row>
    <row r="2957" spans="1:4">
      <c r="A2957" s="462">
        <v>3908</v>
      </c>
      <c r="B2957" s="276" t="s">
        <v>2989</v>
      </c>
      <c r="C2957" s="462" t="s">
        <v>44</v>
      </c>
      <c r="D2957" s="463">
        <v>0</v>
      </c>
    </row>
    <row r="2958" spans="1:4">
      <c r="A2958" s="462">
        <v>3909</v>
      </c>
      <c r="B2958" s="276" t="s">
        <v>2990</v>
      </c>
      <c r="C2958" s="462" t="s">
        <v>27</v>
      </c>
      <c r="D2958" s="463">
        <v>58432</v>
      </c>
    </row>
    <row r="2959" spans="1:4">
      <c r="A2959" s="462">
        <v>3910</v>
      </c>
      <c r="B2959" s="276" t="s">
        <v>2991</v>
      </c>
      <c r="C2959" s="462" t="s">
        <v>44</v>
      </c>
      <c r="D2959" s="463">
        <v>0</v>
      </c>
    </row>
    <row r="2960" spans="1:4">
      <c r="A2960" s="462">
        <v>3911</v>
      </c>
      <c r="B2960" s="276" t="s">
        <v>2992</v>
      </c>
      <c r="C2960" s="462" t="s">
        <v>44</v>
      </c>
      <c r="D2960" s="463">
        <v>0</v>
      </c>
    </row>
    <row r="2961" spans="1:4">
      <c r="A2961" s="462">
        <v>3912</v>
      </c>
      <c r="B2961" s="276" t="s">
        <v>2993</v>
      </c>
      <c r="C2961" s="462" t="s">
        <v>44</v>
      </c>
      <c r="D2961" s="463">
        <v>55211</v>
      </c>
    </row>
    <row r="2962" spans="1:4">
      <c r="A2962" s="462">
        <v>3913</v>
      </c>
      <c r="B2962" s="276" t="s">
        <v>2994</v>
      </c>
      <c r="C2962" s="462" t="s">
        <v>27</v>
      </c>
      <c r="D2962" s="463">
        <v>0</v>
      </c>
    </row>
    <row r="2963" spans="1:4">
      <c r="A2963" s="462">
        <v>3914</v>
      </c>
      <c r="B2963" s="276" t="s">
        <v>2995</v>
      </c>
      <c r="C2963" s="462" t="s">
        <v>27</v>
      </c>
      <c r="D2963" s="463">
        <v>0</v>
      </c>
    </row>
    <row r="2964" spans="1:4">
      <c r="A2964" s="462">
        <v>3915</v>
      </c>
      <c r="B2964" s="276" t="s">
        <v>2996</v>
      </c>
      <c r="C2964" s="462" t="s">
        <v>27</v>
      </c>
      <c r="D2964" s="463">
        <v>79373</v>
      </c>
    </row>
    <row r="2965" spans="1:4">
      <c r="A2965" s="462">
        <v>3916</v>
      </c>
      <c r="B2965" s="276" t="s">
        <v>2997</v>
      </c>
      <c r="C2965" s="462" t="s">
        <v>27</v>
      </c>
      <c r="D2965" s="463">
        <v>0</v>
      </c>
    </row>
    <row r="2966" spans="1:4">
      <c r="A2966" s="462">
        <v>3917</v>
      </c>
      <c r="B2966" s="276" t="s">
        <v>2998</v>
      </c>
      <c r="C2966" s="462" t="s">
        <v>27</v>
      </c>
      <c r="D2966" s="463">
        <v>0</v>
      </c>
    </row>
    <row r="2967" spans="1:4">
      <c r="A2967" s="462">
        <v>3918</v>
      </c>
      <c r="B2967" s="276" t="s">
        <v>2999</v>
      </c>
      <c r="C2967" s="462" t="s">
        <v>27</v>
      </c>
      <c r="D2967" s="463">
        <v>0</v>
      </c>
    </row>
    <row r="2968" spans="1:4">
      <c r="A2968" s="462">
        <v>3919</v>
      </c>
      <c r="B2968" s="276" t="s">
        <v>3000</v>
      </c>
      <c r="C2968" s="462" t="s">
        <v>27</v>
      </c>
      <c r="D2968" s="463">
        <v>0</v>
      </c>
    </row>
    <row r="2969" spans="1:4">
      <c r="A2969" s="462">
        <v>3920</v>
      </c>
      <c r="B2969" s="276" t="s">
        <v>3001</v>
      </c>
      <c r="C2969" s="462" t="s">
        <v>27</v>
      </c>
      <c r="D2969" s="463">
        <v>0</v>
      </c>
    </row>
    <row r="2970" spans="1:4">
      <c r="A2970" s="462">
        <v>3921</v>
      </c>
      <c r="B2970" s="276" t="s">
        <v>3002</v>
      </c>
      <c r="C2970" s="462" t="s">
        <v>27</v>
      </c>
      <c r="D2970" s="463">
        <v>0</v>
      </c>
    </row>
    <row r="2971" spans="1:4">
      <c r="A2971" s="462">
        <v>3922</v>
      </c>
      <c r="B2971" s="276" t="s">
        <v>3003</v>
      </c>
      <c r="C2971" s="462" t="s">
        <v>30</v>
      </c>
      <c r="D2971" s="463">
        <v>0</v>
      </c>
    </row>
    <row r="2972" spans="1:4">
      <c r="A2972" s="462">
        <v>3923</v>
      </c>
      <c r="B2972" s="276" t="s">
        <v>3004</v>
      </c>
      <c r="C2972" s="462" t="s">
        <v>44</v>
      </c>
      <c r="D2972" s="463">
        <v>0</v>
      </c>
    </row>
    <row r="2973" spans="1:4">
      <c r="A2973" s="462">
        <v>3924</v>
      </c>
      <c r="B2973" s="276" t="s">
        <v>3005</v>
      </c>
      <c r="C2973" s="462" t="s">
        <v>44</v>
      </c>
      <c r="D2973" s="463">
        <v>2073</v>
      </c>
    </row>
    <row r="2974" spans="1:4">
      <c r="A2974" s="462">
        <v>3925</v>
      </c>
      <c r="B2974" s="276" t="s">
        <v>3006</v>
      </c>
      <c r="C2974" s="462" t="s">
        <v>27</v>
      </c>
      <c r="D2974" s="463">
        <v>0</v>
      </c>
    </row>
    <row r="2975" spans="1:4">
      <c r="A2975" s="462">
        <v>3926</v>
      </c>
      <c r="B2975" s="276" t="s">
        <v>3007</v>
      </c>
      <c r="C2975" s="462" t="s">
        <v>27</v>
      </c>
      <c r="D2975" s="463">
        <v>0</v>
      </c>
    </row>
    <row r="2976" spans="1:4">
      <c r="A2976" s="462">
        <v>3927</v>
      </c>
      <c r="B2976" s="276" t="s">
        <v>3008</v>
      </c>
      <c r="C2976" s="462" t="s">
        <v>27</v>
      </c>
      <c r="D2976" s="463">
        <v>0</v>
      </c>
    </row>
    <row r="2977" spans="1:4">
      <c r="A2977" s="462">
        <v>3928</v>
      </c>
      <c r="B2977" s="276" t="s">
        <v>3009</v>
      </c>
      <c r="C2977" s="462" t="s">
        <v>27</v>
      </c>
      <c r="D2977" s="463">
        <v>0</v>
      </c>
    </row>
    <row r="2978" spans="1:4">
      <c r="A2978" s="462">
        <v>3929</v>
      </c>
      <c r="B2978" s="276" t="s">
        <v>3010</v>
      </c>
      <c r="C2978" s="462" t="s">
        <v>27</v>
      </c>
      <c r="D2978" s="463">
        <v>0</v>
      </c>
    </row>
    <row r="2979" spans="1:4">
      <c r="A2979" s="462">
        <v>3931</v>
      </c>
      <c r="B2979" s="276" t="s">
        <v>3011</v>
      </c>
      <c r="C2979" s="462" t="s">
        <v>44</v>
      </c>
      <c r="D2979" s="463">
        <v>0</v>
      </c>
    </row>
    <row r="2980" spans="1:4">
      <c r="A2980" s="462">
        <v>3932</v>
      </c>
      <c r="B2980" s="276" t="s">
        <v>3012</v>
      </c>
      <c r="C2980" s="462" t="s">
        <v>44</v>
      </c>
      <c r="D2980" s="463">
        <v>0</v>
      </c>
    </row>
    <row r="2981" spans="1:4">
      <c r="A2981" s="462">
        <v>3934</v>
      </c>
      <c r="B2981" s="276" t="s">
        <v>3013</v>
      </c>
      <c r="C2981" s="462" t="s">
        <v>44</v>
      </c>
      <c r="D2981" s="463">
        <v>0</v>
      </c>
    </row>
    <row r="2982" spans="1:4">
      <c r="A2982" s="462">
        <v>3935</v>
      </c>
      <c r="B2982" s="276" t="s">
        <v>3014</v>
      </c>
      <c r="C2982" s="462" t="s">
        <v>44</v>
      </c>
      <c r="D2982" s="463">
        <v>0</v>
      </c>
    </row>
    <row r="2983" spans="1:4">
      <c r="A2983" s="462">
        <v>3936</v>
      </c>
      <c r="B2983" s="276" t="s">
        <v>3015</v>
      </c>
      <c r="C2983" s="462" t="s">
        <v>44</v>
      </c>
      <c r="D2983" s="463">
        <v>0</v>
      </c>
    </row>
    <row r="2984" spans="1:4">
      <c r="A2984" s="462">
        <v>3937</v>
      </c>
      <c r="B2984" s="276" t="s">
        <v>3016</v>
      </c>
      <c r="C2984" s="462" t="s">
        <v>310</v>
      </c>
      <c r="D2984" s="463">
        <v>10061</v>
      </c>
    </row>
    <row r="2985" spans="1:4">
      <c r="A2985" s="462">
        <v>3938</v>
      </c>
      <c r="B2985" s="276" t="s">
        <v>3017</v>
      </c>
      <c r="C2985" s="462" t="s">
        <v>44</v>
      </c>
      <c r="D2985" s="463">
        <v>0</v>
      </c>
    </row>
    <row r="2986" spans="1:4">
      <c r="A2986" s="462">
        <v>3939</v>
      </c>
      <c r="B2986" s="276" t="s">
        <v>3018</v>
      </c>
      <c r="C2986" s="462" t="s">
        <v>44</v>
      </c>
      <c r="D2986" s="463">
        <v>0</v>
      </c>
    </row>
    <row r="2987" spans="1:4">
      <c r="A2987" s="462">
        <v>3940</v>
      </c>
      <c r="B2987" s="276" t="s">
        <v>3019</v>
      </c>
      <c r="C2987" s="462" t="s">
        <v>44</v>
      </c>
      <c r="D2987" s="463">
        <v>0</v>
      </c>
    </row>
    <row r="2988" spans="1:4">
      <c r="A2988" s="462">
        <v>3941</v>
      </c>
      <c r="B2988" s="276" t="s">
        <v>3020</v>
      </c>
      <c r="C2988" s="462" t="s">
        <v>44</v>
      </c>
      <c r="D2988" s="463">
        <v>0</v>
      </c>
    </row>
    <row r="2989" spans="1:4">
      <c r="A2989" s="462">
        <v>3942</v>
      </c>
      <c r="B2989" s="276" t="s">
        <v>3021</v>
      </c>
      <c r="C2989" s="462" t="s">
        <v>44</v>
      </c>
      <c r="D2989" s="463">
        <v>70569</v>
      </c>
    </row>
    <row r="2990" spans="1:4">
      <c r="A2990" s="462">
        <v>3943</v>
      </c>
      <c r="B2990" s="276" t="s">
        <v>3022</v>
      </c>
      <c r="C2990" s="462" t="s">
        <v>44</v>
      </c>
      <c r="D2990" s="463">
        <v>73661</v>
      </c>
    </row>
    <row r="2991" spans="1:4">
      <c r="A2991" s="462">
        <v>3944</v>
      </c>
      <c r="B2991" s="276" t="s">
        <v>3023</v>
      </c>
      <c r="C2991" s="462" t="s">
        <v>44</v>
      </c>
      <c r="D2991" s="463">
        <v>0</v>
      </c>
    </row>
    <row r="2992" spans="1:4">
      <c r="A2992" s="462">
        <v>3945</v>
      </c>
      <c r="B2992" s="276" t="s">
        <v>3024</v>
      </c>
      <c r="C2992" s="462" t="s">
        <v>97</v>
      </c>
      <c r="D2992" s="463">
        <v>34591</v>
      </c>
    </row>
    <row r="2993" spans="1:4">
      <c r="A2993" s="462">
        <v>3946</v>
      </c>
      <c r="B2993" s="276" t="s">
        <v>3025</v>
      </c>
      <c r="C2993" s="462" t="s">
        <v>30</v>
      </c>
      <c r="D2993" s="463">
        <v>0</v>
      </c>
    </row>
    <row r="2994" spans="1:4">
      <c r="A2994" s="462">
        <v>3947</v>
      </c>
      <c r="B2994" s="276" t="s">
        <v>3026</v>
      </c>
      <c r="C2994" s="462" t="s">
        <v>30</v>
      </c>
      <c r="D2994" s="463">
        <v>0</v>
      </c>
    </row>
    <row r="2995" spans="1:4">
      <c r="A2995" s="462">
        <v>3948</v>
      </c>
      <c r="B2995" s="276" t="s">
        <v>3027</v>
      </c>
      <c r="C2995" s="462" t="s">
        <v>30</v>
      </c>
      <c r="D2995" s="463">
        <v>0</v>
      </c>
    </row>
    <row r="2996" spans="1:4">
      <c r="A2996" s="462">
        <v>3949</v>
      </c>
      <c r="B2996" s="276" t="s">
        <v>3028</v>
      </c>
      <c r="C2996" s="462" t="s">
        <v>30</v>
      </c>
      <c r="D2996" s="463">
        <v>0</v>
      </c>
    </row>
    <row r="2997" spans="1:4">
      <c r="A2997" s="462">
        <v>3950</v>
      </c>
      <c r="B2997" s="276" t="s">
        <v>3029</v>
      </c>
      <c r="C2997" s="462" t="s">
        <v>27</v>
      </c>
      <c r="D2997" s="463">
        <v>69.69</v>
      </c>
    </row>
    <row r="2998" spans="1:4">
      <c r="A2998" s="462">
        <v>3951</v>
      </c>
      <c r="B2998" s="276" t="s">
        <v>3030</v>
      </c>
      <c r="C2998" s="462" t="s">
        <v>27</v>
      </c>
      <c r="D2998" s="463">
        <v>0</v>
      </c>
    </row>
    <row r="2999" spans="1:4">
      <c r="A2999" s="462">
        <v>3952</v>
      </c>
      <c r="B2999" s="276" t="s">
        <v>3031</v>
      </c>
      <c r="C2999" s="462" t="s">
        <v>27</v>
      </c>
      <c r="D2999" s="463">
        <v>292</v>
      </c>
    </row>
    <row r="3000" spans="1:4">
      <c r="A3000" s="462">
        <v>3953</v>
      </c>
      <c r="B3000" s="276" t="s">
        <v>3032</v>
      </c>
      <c r="C3000" s="462" t="s">
        <v>30</v>
      </c>
      <c r="D3000" s="463">
        <v>0</v>
      </c>
    </row>
    <row r="3001" spans="1:4">
      <c r="A3001" s="462">
        <v>3954</v>
      </c>
      <c r="B3001" s="276" t="s">
        <v>3033</v>
      </c>
      <c r="C3001" s="462" t="s">
        <v>30</v>
      </c>
      <c r="D3001" s="463">
        <v>0</v>
      </c>
    </row>
    <row r="3002" spans="1:4">
      <c r="A3002" s="462">
        <v>3955</v>
      </c>
      <c r="B3002" s="276" t="s">
        <v>3034</v>
      </c>
      <c r="C3002" s="462" t="s">
        <v>30</v>
      </c>
      <c r="D3002" s="463">
        <v>0</v>
      </c>
    </row>
    <row r="3003" spans="1:4">
      <c r="A3003" s="462">
        <v>3956</v>
      </c>
      <c r="B3003" s="276" t="s">
        <v>3035</v>
      </c>
      <c r="C3003" s="462" t="s">
        <v>30</v>
      </c>
      <c r="D3003" s="463">
        <v>0</v>
      </c>
    </row>
    <row r="3004" spans="1:4">
      <c r="A3004" s="462">
        <v>3957</v>
      </c>
      <c r="B3004" s="276" t="s">
        <v>3036</v>
      </c>
      <c r="C3004" s="462" t="s">
        <v>30</v>
      </c>
      <c r="D3004" s="463">
        <v>0</v>
      </c>
    </row>
    <row r="3005" spans="1:4">
      <c r="A3005" s="462">
        <v>3958</v>
      </c>
      <c r="B3005" s="276" t="s">
        <v>3037</v>
      </c>
      <c r="C3005" s="462" t="s">
        <v>44</v>
      </c>
      <c r="D3005" s="463">
        <v>0</v>
      </c>
    </row>
    <row r="3006" spans="1:4">
      <c r="A3006" s="462">
        <v>3959</v>
      </c>
      <c r="B3006" s="276" t="s">
        <v>3038</v>
      </c>
      <c r="C3006" s="462" t="s">
        <v>44</v>
      </c>
      <c r="D3006" s="463">
        <v>0</v>
      </c>
    </row>
    <row r="3007" spans="1:4">
      <c r="A3007" s="462">
        <v>3960</v>
      </c>
      <c r="B3007" s="276" t="s">
        <v>3039</v>
      </c>
      <c r="C3007" s="462" t="s">
        <v>44</v>
      </c>
      <c r="D3007" s="463">
        <v>0</v>
      </c>
    </row>
    <row r="3008" spans="1:4">
      <c r="A3008" s="462">
        <v>3961</v>
      </c>
      <c r="B3008" s="276" t="s">
        <v>3040</v>
      </c>
      <c r="C3008" s="462" t="s">
        <v>44</v>
      </c>
      <c r="D3008" s="463">
        <v>0</v>
      </c>
    </row>
    <row r="3009" spans="1:4">
      <c r="A3009" s="462">
        <v>3962</v>
      </c>
      <c r="B3009" s="276" t="s">
        <v>3041</v>
      </c>
      <c r="C3009" s="462" t="s">
        <v>44</v>
      </c>
      <c r="D3009" s="463">
        <v>0</v>
      </c>
    </row>
    <row r="3010" spans="1:4">
      <c r="A3010" s="462">
        <v>3963</v>
      </c>
      <c r="B3010" s="276" t="s">
        <v>3042</v>
      </c>
      <c r="C3010" s="462" t="s">
        <v>44</v>
      </c>
      <c r="D3010" s="463">
        <v>0</v>
      </c>
    </row>
    <row r="3011" spans="1:4">
      <c r="A3011" s="462">
        <v>3964</v>
      </c>
      <c r="B3011" s="276" t="s">
        <v>3043</v>
      </c>
      <c r="C3011" s="462" t="s">
        <v>44</v>
      </c>
      <c r="D3011" s="463">
        <v>0</v>
      </c>
    </row>
    <row r="3012" spans="1:4">
      <c r="A3012" s="462">
        <v>3965</v>
      </c>
      <c r="B3012" s="276" t="s">
        <v>3044</v>
      </c>
      <c r="C3012" s="462" t="s">
        <v>44</v>
      </c>
      <c r="D3012" s="463">
        <v>0</v>
      </c>
    </row>
    <row r="3013" spans="1:4">
      <c r="A3013" s="462">
        <v>3966</v>
      </c>
      <c r="B3013" s="276" t="s">
        <v>3045</v>
      </c>
      <c r="C3013" s="462" t="s">
        <v>44</v>
      </c>
      <c r="D3013" s="463">
        <v>0</v>
      </c>
    </row>
    <row r="3014" spans="1:4">
      <c r="A3014" s="462">
        <v>3967</v>
      </c>
      <c r="B3014" s="276" t="s">
        <v>3046</v>
      </c>
      <c r="C3014" s="462" t="s">
        <v>30</v>
      </c>
      <c r="D3014" s="463">
        <v>0</v>
      </c>
    </row>
    <row r="3015" spans="1:4">
      <c r="A3015" s="462">
        <v>3968</v>
      </c>
      <c r="B3015" s="276" t="s">
        <v>3047</v>
      </c>
      <c r="C3015" s="462" t="s">
        <v>30</v>
      </c>
      <c r="D3015" s="463">
        <v>0</v>
      </c>
    </row>
    <row r="3016" spans="1:4">
      <c r="A3016" s="462">
        <v>3969</v>
      </c>
      <c r="B3016" s="276" t="s">
        <v>3048</v>
      </c>
      <c r="C3016" s="462" t="s">
        <v>30</v>
      </c>
      <c r="D3016" s="463">
        <v>0</v>
      </c>
    </row>
    <row r="3017" spans="1:4">
      <c r="A3017" s="462">
        <v>3970</v>
      </c>
      <c r="B3017" s="276" t="s">
        <v>3049</v>
      </c>
      <c r="C3017" s="462" t="s">
        <v>30</v>
      </c>
      <c r="D3017" s="463">
        <v>0</v>
      </c>
    </row>
    <row r="3018" spans="1:4">
      <c r="A3018" s="462">
        <v>3973</v>
      </c>
      <c r="B3018" s="276" t="s">
        <v>3050</v>
      </c>
      <c r="C3018" s="462" t="s">
        <v>32</v>
      </c>
      <c r="D3018" s="463">
        <v>21618</v>
      </c>
    </row>
    <row r="3019" spans="1:4">
      <c r="A3019" s="462">
        <v>3976</v>
      </c>
      <c r="B3019" s="276" t="s">
        <v>3051</v>
      </c>
      <c r="C3019" s="462" t="s">
        <v>148</v>
      </c>
      <c r="D3019" s="463">
        <v>47130</v>
      </c>
    </row>
    <row r="3020" spans="1:4">
      <c r="A3020" s="462">
        <v>3977</v>
      </c>
      <c r="B3020" s="276" t="s">
        <v>3052</v>
      </c>
      <c r="C3020" s="462" t="s">
        <v>148</v>
      </c>
      <c r="D3020" s="463">
        <v>46639</v>
      </c>
    </row>
    <row r="3021" spans="1:4">
      <c r="A3021" s="462">
        <v>3996</v>
      </c>
      <c r="B3021" s="276" t="s">
        <v>3053</v>
      </c>
      <c r="C3021" s="462" t="s">
        <v>211</v>
      </c>
      <c r="D3021" s="463">
        <v>5611468</v>
      </c>
    </row>
    <row r="3022" spans="1:4">
      <c r="A3022" s="462">
        <v>3997</v>
      </c>
      <c r="B3022" s="276" t="s">
        <v>3054</v>
      </c>
      <c r="C3022" s="462" t="s">
        <v>27</v>
      </c>
      <c r="D3022" s="463">
        <v>0</v>
      </c>
    </row>
    <row r="3023" spans="1:4">
      <c r="A3023" s="462">
        <v>4001</v>
      </c>
      <c r="B3023" s="276" t="s">
        <v>3055</v>
      </c>
      <c r="C3023" s="462" t="s">
        <v>27</v>
      </c>
      <c r="D3023" s="463">
        <v>0</v>
      </c>
    </row>
    <row r="3024" spans="1:4">
      <c r="A3024" s="462">
        <v>4002</v>
      </c>
      <c r="B3024" s="276" t="s">
        <v>3056</v>
      </c>
      <c r="C3024" s="462" t="s">
        <v>27</v>
      </c>
      <c r="D3024" s="463">
        <v>25689847</v>
      </c>
    </row>
    <row r="3025" spans="1:4">
      <c r="A3025" s="462">
        <v>4003</v>
      </c>
      <c r="B3025" s="276" t="s">
        <v>3057</v>
      </c>
      <c r="C3025" s="462" t="s">
        <v>27</v>
      </c>
      <c r="D3025" s="463">
        <v>0</v>
      </c>
    </row>
    <row r="3026" spans="1:4">
      <c r="A3026" s="462">
        <v>4004</v>
      </c>
      <c r="B3026" s="276" t="s">
        <v>3058</v>
      </c>
      <c r="C3026" s="462" t="s">
        <v>27</v>
      </c>
      <c r="D3026" s="463">
        <v>0</v>
      </c>
    </row>
    <row r="3027" spans="1:4">
      <c r="A3027" s="462">
        <v>4005</v>
      </c>
      <c r="B3027" s="276" t="s">
        <v>3059</v>
      </c>
      <c r="C3027" s="462" t="s">
        <v>27</v>
      </c>
      <c r="D3027" s="463">
        <v>0</v>
      </c>
    </row>
    <row r="3028" spans="1:4">
      <c r="A3028" s="462">
        <v>4006</v>
      </c>
      <c r="B3028" s="276" t="s">
        <v>3060</v>
      </c>
      <c r="C3028" s="462" t="s">
        <v>27</v>
      </c>
      <c r="D3028" s="463">
        <v>0</v>
      </c>
    </row>
    <row r="3029" spans="1:4">
      <c r="A3029" s="462">
        <v>4007</v>
      </c>
      <c r="B3029" s="276" t="s">
        <v>3061</v>
      </c>
      <c r="C3029" s="462" t="s">
        <v>27</v>
      </c>
      <c r="D3029" s="463">
        <v>0</v>
      </c>
    </row>
    <row r="3030" spans="1:4">
      <c r="A3030" s="462">
        <v>4008</v>
      </c>
      <c r="B3030" s="276" t="s">
        <v>3062</v>
      </c>
      <c r="C3030" s="462" t="s">
        <v>27</v>
      </c>
      <c r="D3030" s="463">
        <v>0</v>
      </c>
    </row>
    <row r="3031" spans="1:4">
      <c r="A3031" s="462">
        <v>4009</v>
      </c>
      <c r="B3031" s="276" t="s">
        <v>3063</v>
      </c>
      <c r="C3031" s="462" t="s">
        <v>27</v>
      </c>
      <c r="D3031" s="463">
        <v>0</v>
      </c>
    </row>
    <row r="3032" spans="1:4">
      <c r="A3032" s="462">
        <v>4010</v>
      </c>
      <c r="B3032" s="276" t="s">
        <v>3064</v>
      </c>
      <c r="C3032" s="462" t="s">
        <v>27</v>
      </c>
      <c r="D3032" s="463">
        <v>0</v>
      </c>
    </row>
    <row r="3033" spans="1:4">
      <c r="A3033" s="462">
        <v>4011</v>
      </c>
      <c r="B3033" s="276" t="s">
        <v>55</v>
      </c>
      <c r="C3033" s="462" t="s">
        <v>44</v>
      </c>
      <c r="D3033" s="463">
        <v>0</v>
      </c>
    </row>
    <row r="3034" spans="1:4">
      <c r="A3034" s="462">
        <v>4012</v>
      </c>
      <c r="B3034" s="276" t="s">
        <v>56</v>
      </c>
      <c r="C3034" s="462" t="s">
        <v>44</v>
      </c>
      <c r="D3034" s="463">
        <v>0</v>
      </c>
    </row>
    <row r="3035" spans="1:4">
      <c r="A3035" s="462">
        <v>4013</v>
      </c>
      <c r="B3035" s="276" t="s">
        <v>57</v>
      </c>
      <c r="C3035" s="462" t="s">
        <v>44</v>
      </c>
      <c r="D3035" s="463">
        <v>0</v>
      </c>
    </row>
    <row r="3036" spans="1:4">
      <c r="A3036" s="462">
        <v>4014</v>
      </c>
      <c r="B3036" s="276" t="s">
        <v>1625</v>
      </c>
      <c r="C3036" s="462" t="s">
        <v>44</v>
      </c>
      <c r="D3036" s="463">
        <v>0</v>
      </c>
    </row>
    <row r="3037" spans="1:4">
      <c r="A3037" s="462">
        <v>4015</v>
      </c>
      <c r="B3037" s="276" t="s">
        <v>1337</v>
      </c>
      <c r="C3037" s="462" t="s">
        <v>44</v>
      </c>
      <c r="D3037" s="463">
        <v>0</v>
      </c>
    </row>
    <row r="3038" spans="1:4">
      <c r="A3038" s="462">
        <v>4016</v>
      </c>
      <c r="B3038" s="276" t="s">
        <v>180</v>
      </c>
      <c r="C3038" s="462" t="s">
        <v>44</v>
      </c>
      <c r="D3038" s="463">
        <v>31322</v>
      </c>
    </row>
    <row r="3039" spans="1:4">
      <c r="A3039" s="462">
        <v>4017</v>
      </c>
      <c r="B3039" s="276" t="s">
        <v>2968</v>
      </c>
      <c r="C3039" s="462" t="s">
        <v>44</v>
      </c>
      <c r="D3039" s="463">
        <v>0</v>
      </c>
    </row>
    <row r="3040" spans="1:4">
      <c r="A3040" s="462">
        <v>4018</v>
      </c>
      <c r="B3040" s="276" t="s">
        <v>3065</v>
      </c>
      <c r="C3040" s="462" t="s">
        <v>44</v>
      </c>
      <c r="D3040" s="463">
        <v>0</v>
      </c>
    </row>
    <row r="3041" spans="1:4">
      <c r="A3041" s="462">
        <v>4019</v>
      </c>
      <c r="B3041" s="276" t="s">
        <v>1336</v>
      </c>
      <c r="C3041" s="462" t="s">
        <v>44</v>
      </c>
      <c r="D3041" s="463">
        <v>0</v>
      </c>
    </row>
    <row r="3042" spans="1:4">
      <c r="A3042" s="462">
        <v>4020</v>
      </c>
      <c r="B3042" s="276" t="s">
        <v>1200</v>
      </c>
      <c r="C3042" s="462" t="s">
        <v>44</v>
      </c>
      <c r="D3042" s="463">
        <v>0</v>
      </c>
    </row>
    <row r="3043" spans="1:4">
      <c r="A3043" s="462">
        <v>4021</v>
      </c>
      <c r="B3043" s="276" t="s">
        <v>617</v>
      </c>
      <c r="C3043" s="462" t="s">
        <v>44</v>
      </c>
      <c r="D3043" s="463">
        <v>40912.639999999999</v>
      </c>
    </row>
    <row r="3044" spans="1:4">
      <c r="A3044" s="462">
        <v>4022</v>
      </c>
      <c r="B3044" s="276" t="s">
        <v>422</v>
      </c>
      <c r="C3044" s="462" t="s">
        <v>44</v>
      </c>
      <c r="D3044" s="463">
        <v>0</v>
      </c>
    </row>
    <row r="3045" spans="1:4">
      <c r="A3045" s="462">
        <v>4023</v>
      </c>
      <c r="B3045" s="276" t="s">
        <v>3066</v>
      </c>
      <c r="C3045" s="462" t="s">
        <v>27</v>
      </c>
      <c r="D3045" s="463">
        <v>24.96</v>
      </c>
    </row>
    <row r="3046" spans="1:4">
      <c r="A3046" s="462">
        <v>4025</v>
      </c>
      <c r="B3046" s="276" t="s">
        <v>3067</v>
      </c>
      <c r="C3046" s="462" t="s">
        <v>83</v>
      </c>
      <c r="D3046" s="463">
        <v>0</v>
      </c>
    </row>
    <row r="3047" spans="1:4">
      <c r="A3047" s="462">
        <v>4027</v>
      </c>
      <c r="B3047" s="276" t="s">
        <v>3068</v>
      </c>
      <c r="C3047" s="462" t="s">
        <v>27</v>
      </c>
      <c r="D3047" s="463">
        <v>0</v>
      </c>
    </row>
    <row r="3048" spans="1:4">
      <c r="A3048" s="462">
        <v>4028</v>
      </c>
      <c r="B3048" s="276" t="s">
        <v>3069</v>
      </c>
      <c r="C3048" s="462" t="s">
        <v>27</v>
      </c>
      <c r="D3048" s="463">
        <v>0</v>
      </c>
    </row>
    <row r="3049" spans="1:4">
      <c r="A3049" s="462">
        <v>4029</v>
      </c>
      <c r="B3049" s="276" t="s">
        <v>3070</v>
      </c>
      <c r="C3049" s="462" t="s">
        <v>27</v>
      </c>
      <c r="D3049" s="463">
        <v>0</v>
      </c>
    </row>
    <row r="3050" spans="1:4">
      <c r="A3050" s="462">
        <v>4030</v>
      </c>
      <c r="B3050" s="276" t="s">
        <v>3071</v>
      </c>
      <c r="C3050" s="462" t="s">
        <v>27</v>
      </c>
      <c r="D3050" s="463">
        <v>0</v>
      </c>
    </row>
    <row r="3051" spans="1:4">
      <c r="A3051" s="462">
        <v>4031</v>
      </c>
      <c r="B3051" s="276" t="s">
        <v>3072</v>
      </c>
      <c r="C3051" s="462" t="s">
        <v>27</v>
      </c>
      <c r="D3051" s="463">
        <v>0</v>
      </c>
    </row>
    <row r="3052" spans="1:4">
      <c r="A3052" s="462">
        <v>4032</v>
      </c>
      <c r="B3052" s="276" t="s">
        <v>3073</v>
      </c>
      <c r="C3052" s="462" t="s">
        <v>27</v>
      </c>
      <c r="D3052" s="463">
        <v>0</v>
      </c>
    </row>
    <row r="3053" spans="1:4">
      <c r="A3053" s="462">
        <v>4033</v>
      </c>
      <c r="B3053" s="276" t="s">
        <v>3074</v>
      </c>
      <c r="C3053" s="462" t="s">
        <v>27</v>
      </c>
      <c r="D3053" s="463">
        <v>0</v>
      </c>
    </row>
    <row r="3054" spans="1:4">
      <c r="A3054" s="462">
        <v>4034</v>
      </c>
      <c r="B3054" s="276" t="s">
        <v>3075</v>
      </c>
      <c r="C3054" s="462" t="s">
        <v>27</v>
      </c>
      <c r="D3054" s="463">
        <v>0</v>
      </c>
    </row>
    <row r="3055" spans="1:4">
      <c r="A3055" s="462">
        <v>4035</v>
      </c>
      <c r="B3055" s="276" t="s">
        <v>3076</v>
      </c>
      <c r="C3055" s="462" t="s">
        <v>27</v>
      </c>
      <c r="D3055" s="463">
        <v>0</v>
      </c>
    </row>
    <row r="3056" spans="1:4">
      <c r="A3056" s="462">
        <v>4036</v>
      </c>
      <c r="B3056" s="276" t="s">
        <v>3077</v>
      </c>
      <c r="C3056" s="462" t="s">
        <v>211</v>
      </c>
      <c r="D3056" s="463">
        <v>0</v>
      </c>
    </row>
    <row r="3057" spans="1:4">
      <c r="A3057" s="462">
        <v>4037</v>
      </c>
      <c r="B3057" s="276" t="s">
        <v>3078</v>
      </c>
      <c r="C3057" s="462" t="s">
        <v>211</v>
      </c>
      <c r="D3057" s="463">
        <v>0</v>
      </c>
    </row>
    <row r="3058" spans="1:4">
      <c r="A3058" s="462">
        <v>4038</v>
      </c>
      <c r="B3058" s="276" t="s">
        <v>3079</v>
      </c>
      <c r="C3058" s="462" t="s">
        <v>211</v>
      </c>
      <c r="D3058" s="463">
        <v>0</v>
      </c>
    </row>
    <row r="3059" spans="1:4">
      <c r="A3059" s="462">
        <v>4039</v>
      </c>
      <c r="B3059" s="276" t="s">
        <v>3080</v>
      </c>
      <c r="C3059" s="462" t="s">
        <v>211</v>
      </c>
      <c r="D3059" s="463">
        <v>0</v>
      </c>
    </row>
    <row r="3060" spans="1:4">
      <c r="A3060" s="462">
        <v>4040</v>
      </c>
      <c r="B3060" s="276" t="s">
        <v>3081</v>
      </c>
      <c r="C3060" s="462" t="s">
        <v>211</v>
      </c>
      <c r="D3060" s="463">
        <v>0</v>
      </c>
    </row>
    <row r="3061" spans="1:4">
      <c r="A3061" s="462">
        <v>4041</v>
      </c>
      <c r="B3061" s="276" t="s">
        <v>3082</v>
      </c>
      <c r="C3061" s="462" t="s">
        <v>211</v>
      </c>
      <c r="D3061" s="463">
        <v>1551149.99</v>
      </c>
    </row>
    <row r="3062" spans="1:4">
      <c r="A3062" s="462">
        <v>4042</v>
      </c>
      <c r="B3062" s="276" t="s">
        <v>3083</v>
      </c>
      <c r="C3062" s="462" t="s">
        <v>27</v>
      </c>
      <c r="D3062" s="463">
        <v>0</v>
      </c>
    </row>
    <row r="3063" spans="1:4">
      <c r="A3063" s="462">
        <v>4043</v>
      </c>
      <c r="B3063" s="276" t="s">
        <v>3084</v>
      </c>
      <c r="C3063" s="462" t="s">
        <v>27</v>
      </c>
      <c r="D3063" s="463">
        <v>0</v>
      </c>
    </row>
    <row r="3064" spans="1:4">
      <c r="A3064" s="462">
        <v>4044</v>
      </c>
      <c r="B3064" s="276" t="s">
        <v>3085</v>
      </c>
      <c r="C3064" s="462" t="s">
        <v>27</v>
      </c>
      <c r="D3064" s="463">
        <v>0</v>
      </c>
    </row>
    <row r="3065" spans="1:4">
      <c r="A3065" s="462">
        <v>4045</v>
      </c>
      <c r="B3065" s="276" t="s">
        <v>3086</v>
      </c>
      <c r="C3065" s="462" t="s">
        <v>27</v>
      </c>
      <c r="D3065" s="463">
        <v>0</v>
      </c>
    </row>
    <row r="3066" spans="1:4">
      <c r="A3066" s="462">
        <v>4046</v>
      </c>
      <c r="B3066" s="276" t="s">
        <v>3087</v>
      </c>
      <c r="C3066" s="462" t="s">
        <v>27</v>
      </c>
      <c r="D3066" s="463">
        <v>0</v>
      </c>
    </row>
    <row r="3067" spans="1:4">
      <c r="A3067" s="462">
        <v>4047</v>
      </c>
      <c r="B3067" s="276" t="s">
        <v>3088</v>
      </c>
      <c r="C3067" s="462" t="s">
        <v>27</v>
      </c>
      <c r="D3067" s="463">
        <v>0</v>
      </c>
    </row>
    <row r="3068" spans="1:4">
      <c r="A3068" s="462">
        <v>4048</v>
      </c>
      <c r="B3068" s="276" t="s">
        <v>3089</v>
      </c>
      <c r="C3068" s="462" t="s">
        <v>27</v>
      </c>
      <c r="D3068" s="463">
        <v>0</v>
      </c>
    </row>
    <row r="3069" spans="1:4">
      <c r="A3069" s="462">
        <v>4049</v>
      </c>
      <c r="B3069" s="276" t="s">
        <v>3090</v>
      </c>
      <c r="C3069" s="462" t="s">
        <v>27</v>
      </c>
      <c r="D3069" s="463">
        <v>0</v>
      </c>
    </row>
    <row r="3070" spans="1:4">
      <c r="A3070" s="462">
        <v>4050</v>
      </c>
      <c r="B3070" s="276" t="s">
        <v>3091</v>
      </c>
      <c r="C3070" s="462" t="s">
        <v>27</v>
      </c>
      <c r="D3070" s="463">
        <v>0</v>
      </c>
    </row>
    <row r="3071" spans="1:4">
      <c r="A3071" s="462">
        <v>4051</v>
      </c>
      <c r="B3071" s="276" t="s">
        <v>3092</v>
      </c>
      <c r="C3071" s="462" t="s">
        <v>27</v>
      </c>
      <c r="D3071" s="463">
        <v>0</v>
      </c>
    </row>
    <row r="3072" spans="1:4">
      <c r="A3072" s="462">
        <v>4052</v>
      </c>
      <c r="B3072" s="276" t="s">
        <v>3093</v>
      </c>
      <c r="C3072" s="462" t="s">
        <v>27</v>
      </c>
      <c r="D3072" s="463">
        <v>0</v>
      </c>
    </row>
    <row r="3073" spans="1:4">
      <c r="A3073" s="462">
        <v>4053</v>
      </c>
      <c r="B3073" s="276" t="s">
        <v>3094</v>
      </c>
      <c r="C3073" s="462" t="s">
        <v>27</v>
      </c>
      <c r="D3073" s="463">
        <v>0</v>
      </c>
    </row>
    <row r="3074" spans="1:4">
      <c r="A3074" s="462">
        <v>4054</v>
      </c>
      <c r="B3074" s="276" t="s">
        <v>3095</v>
      </c>
      <c r="C3074" s="462" t="s">
        <v>27</v>
      </c>
      <c r="D3074" s="463">
        <v>0</v>
      </c>
    </row>
    <row r="3075" spans="1:4">
      <c r="A3075" s="462">
        <v>5713</v>
      </c>
      <c r="B3075" s="276" t="s">
        <v>3096</v>
      </c>
      <c r="C3075" s="462" t="s">
        <v>27</v>
      </c>
      <c r="D3075" s="463">
        <v>0</v>
      </c>
    </row>
    <row r="3076" spans="1:4">
      <c r="A3076" s="462">
        <v>5763</v>
      </c>
      <c r="B3076" s="276" t="s">
        <v>3097</v>
      </c>
      <c r="C3076" s="462" t="s">
        <v>27</v>
      </c>
      <c r="D3076" s="463">
        <v>0</v>
      </c>
    </row>
    <row r="3077" spans="1:4">
      <c r="A3077" s="462">
        <v>6023</v>
      </c>
      <c r="B3077" s="276" t="s">
        <v>3098</v>
      </c>
      <c r="C3077" s="462" t="s">
        <v>83</v>
      </c>
      <c r="D3077" s="463">
        <v>0</v>
      </c>
    </row>
    <row r="3078" spans="1:4">
      <c r="A3078" s="462">
        <v>6533</v>
      </c>
      <c r="B3078" s="276" t="s">
        <v>3099</v>
      </c>
      <c r="C3078" s="462" t="s">
        <v>27</v>
      </c>
      <c r="D3078" s="463">
        <v>1096382.1499999999</v>
      </c>
    </row>
    <row r="3079" spans="1:4">
      <c r="A3079" s="462">
        <v>7000</v>
      </c>
      <c r="B3079" s="276" t="s">
        <v>3100</v>
      </c>
      <c r="C3079" s="462" t="s">
        <v>30</v>
      </c>
      <c r="D3079" s="463">
        <v>0</v>
      </c>
    </row>
    <row r="3080" spans="1:4">
      <c r="A3080" s="462">
        <v>7001</v>
      </c>
      <c r="B3080" s="276" t="s">
        <v>3101</v>
      </c>
      <c r="C3080" s="462" t="s">
        <v>27</v>
      </c>
      <c r="D3080" s="463">
        <v>0</v>
      </c>
    </row>
    <row r="3081" spans="1:4">
      <c r="A3081" s="462">
        <v>7002</v>
      </c>
      <c r="B3081" s="276" t="s">
        <v>71</v>
      </c>
      <c r="C3081" s="462" t="s">
        <v>27</v>
      </c>
      <c r="D3081" s="463">
        <v>0</v>
      </c>
    </row>
    <row r="3082" spans="1:4">
      <c r="A3082" s="462">
        <v>7004</v>
      </c>
      <c r="B3082" s="276" t="s">
        <v>3102</v>
      </c>
      <c r="C3082" s="462" t="s">
        <v>27</v>
      </c>
      <c r="D3082" s="463">
        <v>8778</v>
      </c>
    </row>
    <row r="3083" spans="1:4">
      <c r="A3083" s="462">
        <v>7005</v>
      </c>
      <c r="B3083" s="276" t="s">
        <v>3103</v>
      </c>
      <c r="C3083" s="462" t="s">
        <v>27</v>
      </c>
      <c r="D3083" s="463">
        <v>20038.009999999998</v>
      </c>
    </row>
    <row r="3084" spans="1:4">
      <c r="A3084" s="462">
        <v>7006</v>
      </c>
      <c r="B3084" s="276" t="s">
        <v>3104</v>
      </c>
      <c r="C3084" s="462" t="s">
        <v>27</v>
      </c>
      <c r="D3084" s="463">
        <v>0</v>
      </c>
    </row>
    <row r="3085" spans="1:4">
      <c r="A3085" s="462">
        <v>9333</v>
      </c>
      <c r="B3085" s="276" t="s">
        <v>3105</v>
      </c>
      <c r="C3085" s="462" t="s">
        <v>44</v>
      </c>
      <c r="D3085" s="463">
        <v>0</v>
      </c>
    </row>
    <row r="3086" spans="1:4">
      <c r="A3086" s="462">
        <v>9360</v>
      </c>
      <c r="B3086" s="276" t="s">
        <v>3106</v>
      </c>
      <c r="C3086" s="462" t="s">
        <v>44</v>
      </c>
      <c r="D3086" s="463">
        <v>0</v>
      </c>
    </row>
    <row r="3087" spans="1:4">
      <c r="A3087" s="462">
        <v>9400</v>
      </c>
      <c r="B3087" s="276" t="s">
        <v>3107</v>
      </c>
      <c r="C3087" s="462" t="s">
        <v>27</v>
      </c>
      <c r="D3087" s="463">
        <v>0</v>
      </c>
    </row>
    <row r="3088" spans="1:4">
      <c r="A3088" s="462">
        <v>9401</v>
      </c>
      <c r="B3088" s="276" t="s">
        <v>3108</v>
      </c>
      <c r="C3088" s="462" t="s">
        <v>27</v>
      </c>
      <c r="D3088" s="463">
        <v>0</v>
      </c>
    </row>
    <row r="3089" spans="1:4">
      <c r="A3089" s="462">
        <v>9402</v>
      </c>
      <c r="B3089" s="276" t="s">
        <v>3109</v>
      </c>
      <c r="C3089" s="462" t="s">
        <v>27</v>
      </c>
      <c r="D3089" s="463">
        <v>0</v>
      </c>
    </row>
    <row r="3090" spans="1:4">
      <c r="A3090" s="462">
        <v>9403</v>
      </c>
      <c r="B3090" s="276" t="s">
        <v>3110</v>
      </c>
      <c r="C3090" s="462" t="s">
        <v>27</v>
      </c>
      <c r="D3090" s="463">
        <v>0</v>
      </c>
    </row>
    <row r="3091" spans="1:4">
      <c r="A3091" s="462">
        <v>9404</v>
      </c>
      <c r="B3091" s="276" t="s">
        <v>94</v>
      </c>
      <c r="C3091" s="462" t="s">
        <v>27</v>
      </c>
      <c r="D3091" s="463">
        <v>0</v>
      </c>
    </row>
    <row r="3092" spans="1:4">
      <c r="A3092" s="462">
        <v>9405</v>
      </c>
      <c r="B3092" s="276" t="s">
        <v>3111</v>
      </c>
      <c r="C3092" s="462" t="s">
        <v>27</v>
      </c>
      <c r="D3092" s="463">
        <v>0</v>
      </c>
    </row>
    <row r="3093" spans="1:4">
      <c r="A3093" s="462">
        <v>9406</v>
      </c>
      <c r="B3093" s="276" t="s">
        <v>3112</v>
      </c>
      <c r="C3093" s="462" t="s">
        <v>27</v>
      </c>
      <c r="D3093" s="463">
        <v>0</v>
      </c>
    </row>
    <row r="3094" spans="1:4">
      <c r="A3094" s="462">
        <v>9407</v>
      </c>
      <c r="B3094" s="276" t="s">
        <v>3113</v>
      </c>
      <c r="C3094" s="462" t="s">
        <v>44</v>
      </c>
      <c r="D3094" s="463">
        <v>0</v>
      </c>
    </row>
    <row r="3095" spans="1:4">
      <c r="A3095" s="462">
        <v>9408</v>
      </c>
      <c r="B3095" s="276" t="s">
        <v>3114</v>
      </c>
      <c r="C3095" s="462" t="s">
        <v>44</v>
      </c>
      <c r="D3095" s="463">
        <v>0</v>
      </c>
    </row>
    <row r="3096" spans="1:4">
      <c r="A3096" s="462">
        <v>9411</v>
      </c>
      <c r="B3096" s="276" t="s">
        <v>3115</v>
      </c>
      <c r="C3096" s="462" t="s">
        <v>27</v>
      </c>
      <c r="D3096" s="463">
        <v>0</v>
      </c>
    </row>
    <row r="3097" spans="1:4">
      <c r="A3097" s="462">
        <v>9412</v>
      </c>
      <c r="B3097" s="276" t="s">
        <v>3116</v>
      </c>
      <c r="C3097" s="462" t="s">
        <v>27</v>
      </c>
      <c r="D3097" s="463">
        <v>0</v>
      </c>
    </row>
    <row r="3098" spans="1:4">
      <c r="A3098" s="462">
        <v>9413</v>
      </c>
      <c r="B3098" s="276" t="s">
        <v>3117</v>
      </c>
      <c r="C3098" s="462" t="s">
        <v>27</v>
      </c>
      <c r="D3098" s="463">
        <v>0</v>
      </c>
    </row>
    <row r="3099" spans="1:4">
      <c r="A3099" s="462">
        <v>9414</v>
      </c>
      <c r="B3099" s="276" t="s">
        <v>3118</v>
      </c>
      <c r="C3099" s="462" t="s">
        <v>27</v>
      </c>
      <c r="D3099" s="463">
        <v>0</v>
      </c>
    </row>
    <row r="3100" spans="1:4">
      <c r="A3100" s="462">
        <v>9415</v>
      </c>
      <c r="B3100" s="276" t="s">
        <v>3119</v>
      </c>
      <c r="C3100" s="462" t="s">
        <v>27</v>
      </c>
      <c r="D3100" s="463">
        <v>0</v>
      </c>
    </row>
    <row r="3101" spans="1:4">
      <c r="A3101" s="462">
        <v>9417</v>
      </c>
      <c r="B3101" s="276" t="s">
        <v>3120</v>
      </c>
      <c r="C3101" s="462" t="s">
        <v>27</v>
      </c>
      <c r="D3101" s="463">
        <v>0</v>
      </c>
    </row>
    <row r="3102" spans="1:4">
      <c r="A3102" s="462">
        <v>9418</v>
      </c>
      <c r="B3102" s="276" t="s">
        <v>3121</v>
      </c>
      <c r="C3102" s="462" t="s">
        <v>27</v>
      </c>
      <c r="D3102" s="463">
        <v>0</v>
      </c>
    </row>
    <row r="3103" spans="1:4">
      <c r="A3103" s="462">
        <v>9419</v>
      </c>
      <c r="B3103" s="276" t="s">
        <v>3122</v>
      </c>
      <c r="C3103" s="462" t="s">
        <v>27</v>
      </c>
      <c r="D3103" s="463">
        <v>40496</v>
      </c>
    </row>
    <row r="3104" spans="1:4">
      <c r="A3104" s="462">
        <v>9420</v>
      </c>
      <c r="B3104" s="276" t="s">
        <v>3123</v>
      </c>
      <c r="C3104" s="462" t="s">
        <v>27</v>
      </c>
      <c r="D3104" s="463">
        <v>45429</v>
      </c>
    </row>
    <row r="3105" spans="1:4">
      <c r="A3105" s="462">
        <v>9421</v>
      </c>
      <c r="B3105" s="276" t="s">
        <v>3124</v>
      </c>
      <c r="C3105" s="462" t="s">
        <v>27</v>
      </c>
      <c r="D3105" s="463">
        <v>52851.01</v>
      </c>
    </row>
    <row r="3106" spans="1:4">
      <c r="A3106" s="462">
        <v>9422</v>
      </c>
      <c r="B3106" s="276" t="s">
        <v>3125</v>
      </c>
      <c r="C3106" s="462" t="s">
        <v>27</v>
      </c>
      <c r="D3106" s="463">
        <v>0</v>
      </c>
    </row>
    <row r="3107" spans="1:4">
      <c r="A3107" s="462">
        <v>9423</v>
      </c>
      <c r="B3107" s="276" t="s">
        <v>3126</v>
      </c>
      <c r="C3107" s="462" t="s">
        <v>27</v>
      </c>
      <c r="D3107" s="463">
        <v>118915.66</v>
      </c>
    </row>
    <row r="3108" spans="1:4">
      <c r="A3108" s="462">
        <v>9424</v>
      </c>
      <c r="B3108" s="276" t="s">
        <v>3127</v>
      </c>
      <c r="C3108" s="462" t="s">
        <v>27</v>
      </c>
      <c r="D3108" s="463">
        <v>131518.51</v>
      </c>
    </row>
    <row r="3109" spans="1:4">
      <c r="A3109" s="462">
        <v>9425</v>
      </c>
      <c r="B3109" s="276" t="s">
        <v>3128</v>
      </c>
      <c r="C3109" s="462" t="s">
        <v>27</v>
      </c>
      <c r="D3109" s="463">
        <v>141083</v>
      </c>
    </row>
    <row r="3110" spans="1:4">
      <c r="A3110" s="462">
        <v>9426</v>
      </c>
      <c r="B3110" s="276" t="s">
        <v>3129</v>
      </c>
      <c r="C3110" s="462" t="s">
        <v>27</v>
      </c>
      <c r="D3110" s="463">
        <v>186116</v>
      </c>
    </row>
    <row r="3111" spans="1:4">
      <c r="A3111" s="462">
        <v>9427</v>
      </c>
      <c r="B3111" s="276" t="s">
        <v>3130</v>
      </c>
      <c r="C3111" s="462" t="s">
        <v>27</v>
      </c>
      <c r="D3111" s="463">
        <v>228492</v>
      </c>
    </row>
    <row r="3112" spans="1:4">
      <c r="A3112" s="462">
        <v>9428</v>
      </c>
      <c r="B3112" s="276" t="s">
        <v>3131</v>
      </c>
      <c r="C3112" s="462" t="s">
        <v>27</v>
      </c>
      <c r="D3112" s="463">
        <v>270248</v>
      </c>
    </row>
    <row r="3113" spans="1:4">
      <c r="A3113" s="462">
        <v>9429</v>
      </c>
      <c r="B3113" s="276" t="s">
        <v>3132</v>
      </c>
      <c r="C3113" s="462" t="s">
        <v>27</v>
      </c>
      <c r="D3113" s="463">
        <v>0</v>
      </c>
    </row>
    <row r="3114" spans="1:4">
      <c r="A3114" s="462">
        <v>9430</v>
      </c>
      <c r="B3114" s="276" t="s">
        <v>3133</v>
      </c>
      <c r="C3114" s="462" t="s">
        <v>30</v>
      </c>
      <c r="D3114" s="463">
        <v>14676.18</v>
      </c>
    </row>
    <row r="3115" spans="1:4">
      <c r="A3115" s="462">
        <v>9431</v>
      </c>
      <c r="B3115" s="276" t="s">
        <v>3134</v>
      </c>
      <c r="C3115" s="462" t="s">
        <v>30</v>
      </c>
      <c r="D3115" s="463">
        <v>0</v>
      </c>
    </row>
    <row r="3116" spans="1:4">
      <c r="A3116" s="462">
        <v>9432</v>
      </c>
      <c r="B3116" s="276" t="s">
        <v>3135</v>
      </c>
      <c r="C3116" s="462" t="s">
        <v>30</v>
      </c>
      <c r="D3116" s="463">
        <v>0</v>
      </c>
    </row>
    <row r="3117" spans="1:4">
      <c r="A3117" s="462">
        <v>9433</v>
      </c>
      <c r="B3117" s="276" t="s">
        <v>3136</v>
      </c>
      <c r="C3117" s="462" t="s">
        <v>30</v>
      </c>
      <c r="D3117" s="463">
        <v>0</v>
      </c>
    </row>
    <row r="3118" spans="1:4">
      <c r="A3118" s="462">
        <v>9434</v>
      </c>
      <c r="B3118" s="276" t="s">
        <v>3137</v>
      </c>
      <c r="C3118" s="462" t="s">
        <v>27</v>
      </c>
      <c r="D3118" s="463">
        <v>0</v>
      </c>
    </row>
    <row r="3119" spans="1:4">
      <c r="A3119" s="462">
        <v>9435</v>
      </c>
      <c r="B3119" s="276" t="s">
        <v>3138</v>
      </c>
      <c r="C3119" s="462" t="s">
        <v>27</v>
      </c>
      <c r="D3119" s="463">
        <v>0</v>
      </c>
    </row>
    <row r="3120" spans="1:4">
      <c r="A3120" s="462">
        <v>9436</v>
      </c>
      <c r="B3120" s="276" t="s">
        <v>3139</v>
      </c>
      <c r="C3120" s="462" t="s">
        <v>27</v>
      </c>
      <c r="D3120" s="463">
        <v>0</v>
      </c>
    </row>
    <row r="3121" spans="1:4">
      <c r="A3121" s="462">
        <v>9437</v>
      </c>
      <c r="B3121" s="276" t="s">
        <v>3140</v>
      </c>
      <c r="C3121" s="462" t="s">
        <v>27</v>
      </c>
      <c r="D3121" s="463">
        <v>0</v>
      </c>
    </row>
    <row r="3122" spans="1:4">
      <c r="A3122" s="462">
        <v>9438</v>
      </c>
      <c r="B3122" s="276" t="s">
        <v>3141</v>
      </c>
      <c r="C3122" s="462" t="s">
        <v>27</v>
      </c>
      <c r="D3122" s="463">
        <v>0</v>
      </c>
    </row>
    <row r="3123" spans="1:4">
      <c r="A3123" s="462">
        <v>9439</v>
      </c>
      <c r="B3123" s="276" t="s">
        <v>3142</v>
      </c>
      <c r="C3123" s="462" t="s">
        <v>27</v>
      </c>
      <c r="D3123" s="463">
        <v>4595</v>
      </c>
    </row>
    <row r="3124" spans="1:4">
      <c r="A3124" s="462">
        <v>9440</v>
      </c>
      <c r="B3124" s="276" t="s">
        <v>3143</v>
      </c>
      <c r="C3124" s="462" t="s">
        <v>27</v>
      </c>
      <c r="D3124" s="463">
        <v>3690</v>
      </c>
    </row>
    <row r="3125" spans="1:4">
      <c r="A3125" s="462">
        <v>9441</v>
      </c>
      <c r="B3125" s="276" t="s">
        <v>3144</v>
      </c>
      <c r="C3125" s="462" t="s">
        <v>27</v>
      </c>
      <c r="D3125" s="463">
        <v>0</v>
      </c>
    </row>
    <row r="3126" spans="1:4">
      <c r="A3126" s="462">
        <v>9442</v>
      </c>
      <c r="B3126" s="276" t="s">
        <v>3145</v>
      </c>
      <c r="C3126" s="462" t="s">
        <v>27</v>
      </c>
      <c r="D3126" s="463">
        <v>0</v>
      </c>
    </row>
    <row r="3127" spans="1:4">
      <c r="A3127" s="462">
        <v>9443</v>
      </c>
      <c r="B3127" s="276" t="s">
        <v>3146</v>
      </c>
      <c r="C3127" s="462" t="s">
        <v>27</v>
      </c>
      <c r="D3127" s="463">
        <v>0</v>
      </c>
    </row>
    <row r="3128" spans="1:4">
      <c r="A3128" s="462">
        <v>9446</v>
      </c>
      <c r="B3128" s="276" t="s">
        <v>3147</v>
      </c>
      <c r="C3128" s="462" t="s">
        <v>27</v>
      </c>
      <c r="D3128" s="463">
        <v>0</v>
      </c>
    </row>
    <row r="3129" spans="1:4">
      <c r="A3129" s="462">
        <v>9448</v>
      </c>
      <c r="B3129" s="276" t="s">
        <v>3148</v>
      </c>
      <c r="C3129" s="462" t="s">
        <v>44</v>
      </c>
      <c r="D3129" s="463">
        <v>0</v>
      </c>
    </row>
    <row r="3130" spans="1:4">
      <c r="A3130" s="462">
        <v>9449</v>
      </c>
      <c r="B3130" s="276" t="s">
        <v>3149</v>
      </c>
      <c r="C3130" s="462" t="s">
        <v>27</v>
      </c>
      <c r="D3130" s="463">
        <v>0</v>
      </c>
    </row>
    <row r="3131" spans="1:4">
      <c r="A3131" s="462">
        <v>9450</v>
      </c>
      <c r="B3131" s="276" t="s">
        <v>3150</v>
      </c>
      <c r="C3131" s="462" t="s">
        <v>27</v>
      </c>
      <c r="D3131" s="463">
        <v>0</v>
      </c>
    </row>
    <row r="3132" spans="1:4">
      <c r="A3132" s="462">
        <v>9451</v>
      </c>
      <c r="B3132" s="276" t="s">
        <v>3151</v>
      </c>
      <c r="C3132" s="462" t="s">
        <v>27</v>
      </c>
      <c r="D3132" s="463">
        <v>0</v>
      </c>
    </row>
    <row r="3133" spans="1:4">
      <c r="A3133" s="462">
        <v>9452</v>
      </c>
      <c r="B3133" s="276" t="s">
        <v>3152</v>
      </c>
      <c r="C3133" s="462" t="s">
        <v>27</v>
      </c>
      <c r="D3133" s="463">
        <v>0</v>
      </c>
    </row>
    <row r="3134" spans="1:4">
      <c r="A3134" s="462">
        <v>9453</v>
      </c>
      <c r="B3134" s="276" t="s">
        <v>3153</v>
      </c>
      <c r="C3134" s="462" t="s">
        <v>27</v>
      </c>
      <c r="D3134" s="463">
        <v>0</v>
      </c>
    </row>
    <row r="3135" spans="1:4">
      <c r="A3135" s="462">
        <v>9454</v>
      </c>
      <c r="B3135" s="276" t="s">
        <v>3154</v>
      </c>
      <c r="C3135" s="462" t="s">
        <v>27</v>
      </c>
      <c r="D3135" s="463">
        <v>0</v>
      </c>
    </row>
    <row r="3136" spans="1:4">
      <c r="A3136" s="462">
        <v>9455</v>
      </c>
      <c r="B3136" s="276" t="s">
        <v>3155</v>
      </c>
      <c r="C3136" s="462" t="s">
        <v>27</v>
      </c>
      <c r="D3136" s="463">
        <v>0</v>
      </c>
    </row>
    <row r="3137" spans="1:4">
      <c r="A3137" s="462">
        <v>9456</v>
      </c>
      <c r="B3137" s="276" t="s">
        <v>3156</v>
      </c>
      <c r="C3137" s="462" t="s">
        <v>30</v>
      </c>
      <c r="D3137" s="463">
        <v>0</v>
      </c>
    </row>
    <row r="3138" spans="1:4">
      <c r="A3138" s="462">
        <v>9457</v>
      </c>
      <c r="B3138" s="276" t="s">
        <v>3157</v>
      </c>
      <c r="C3138" s="462" t="s">
        <v>30</v>
      </c>
      <c r="D3138" s="463">
        <v>0</v>
      </c>
    </row>
    <row r="3139" spans="1:4">
      <c r="A3139" s="462">
        <v>9458</v>
      </c>
      <c r="B3139" s="276" t="s">
        <v>3158</v>
      </c>
      <c r="C3139" s="462" t="s">
        <v>30</v>
      </c>
      <c r="D3139" s="463">
        <v>0</v>
      </c>
    </row>
    <row r="3140" spans="1:4">
      <c r="A3140" s="462">
        <v>9459</v>
      </c>
      <c r="B3140" s="276" t="s">
        <v>3159</v>
      </c>
      <c r="C3140" s="462" t="s">
        <v>27</v>
      </c>
      <c r="D3140" s="463">
        <v>0</v>
      </c>
    </row>
    <row r="3141" spans="1:4">
      <c r="A3141" s="462">
        <v>9460</v>
      </c>
      <c r="B3141" s="276" t="s">
        <v>3160</v>
      </c>
      <c r="C3141" s="462" t="s">
        <v>27</v>
      </c>
      <c r="D3141" s="463">
        <v>0</v>
      </c>
    </row>
    <row r="3142" spans="1:4">
      <c r="A3142" s="462">
        <v>9461</v>
      </c>
      <c r="B3142" s="276" t="s">
        <v>3161</v>
      </c>
      <c r="C3142" s="462" t="s">
        <v>27</v>
      </c>
      <c r="D3142" s="463">
        <v>0</v>
      </c>
    </row>
    <row r="3143" spans="1:4">
      <c r="A3143" s="462">
        <v>9462</v>
      </c>
      <c r="B3143" s="276" t="s">
        <v>3162</v>
      </c>
      <c r="C3143" s="462" t="s">
        <v>27</v>
      </c>
      <c r="D3143" s="463">
        <v>0</v>
      </c>
    </row>
    <row r="3144" spans="1:4">
      <c r="A3144" s="462">
        <v>9463</v>
      </c>
      <c r="B3144" s="276" t="s">
        <v>3163</v>
      </c>
      <c r="C3144" s="462" t="s">
        <v>27</v>
      </c>
      <c r="D3144" s="463">
        <v>0</v>
      </c>
    </row>
    <row r="3145" spans="1:4">
      <c r="A3145" s="462">
        <v>9464</v>
      </c>
      <c r="B3145" s="276" t="s">
        <v>3164</v>
      </c>
      <c r="C3145" s="462" t="s">
        <v>27</v>
      </c>
      <c r="D3145" s="463">
        <v>0</v>
      </c>
    </row>
    <row r="3146" spans="1:4">
      <c r="A3146" s="462">
        <v>9465</v>
      </c>
      <c r="B3146" s="276" t="s">
        <v>3165</v>
      </c>
      <c r="C3146" s="462" t="s">
        <v>27</v>
      </c>
      <c r="D3146" s="463">
        <v>0</v>
      </c>
    </row>
    <row r="3147" spans="1:4">
      <c r="A3147" s="462">
        <v>9466</v>
      </c>
      <c r="B3147" s="276" t="s">
        <v>3166</v>
      </c>
      <c r="C3147" s="462" t="s">
        <v>27</v>
      </c>
      <c r="D3147" s="463">
        <v>0</v>
      </c>
    </row>
    <row r="3148" spans="1:4">
      <c r="A3148" s="462">
        <v>9467</v>
      </c>
      <c r="B3148" s="276" t="s">
        <v>3167</v>
      </c>
      <c r="C3148" s="462" t="s">
        <v>27</v>
      </c>
      <c r="D3148" s="463">
        <v>0</v>
      </c>
    </row>
    <row r="3149" spans="1:4">
      <c r="A3149" s="462">
        <v>9468</v>
      </c>
      <c r="B3149" s="276" t="s">
        <v>3168</v>
      </c>
      <c r="C3149" s="462" t="s">
        <v>27</v>
      </c>
      <c r="D3149" s="463">
        <v>0</v>
      </c>
    </row>
    <row r="3150" spans="1:4">
      <c r="A3150" s="462">
        <v>9469</v>
      </c>
      <c r="B3150" s="276" t="s">
        <v>3169</v>
      </c>
      <c r="C3150" s="462" t="s">
        <v>27</v>
      </c>
      <c r="D3150" s="463">
        <v>0</v>
      </c>
    </row>
    <row r="3151" spans="1:4">
      <c r="A3151" s="462">
        <v>9470</v>
      </c>
      <c r="B3151" s="276" t="s">
        <v>3170</v>
      </c>
      <c r="C3151" s="462" t="s">
        <v>27</v>
      </c>
      <c r="D3151" s="463">
        <v>0</v>
      </c>
    </row>
    <row r="3152" spans="1:4">
      <c r="A3152" s="462">
        <v>9471</v>
      </c>
      <c r="B3152" s="276" t="s">
        <v>3171</v>
      </c>
      <c r="C3152" s="462" t="s">
        <v>1934</v>
      </c>
      <c r="D3152" s="463">
        <v>571230</v>
      </c>
    </row>
    <row r="3153" spans="1:4">
      <c r="A3153" s="462">
        <v>9472</v>
      </c>
      <c r="B3153" s="276" t="s">
        <v>3172</v>
      </c>
      <c r="C3153" s="462" t="s">
        <v>30</v>
      </c>
      <c r="D3153" s="463">
        <v>0</v>
      </c>
    </row>
    <row r="3154" spans="1:4">
      <c r="A3154" s="462">
        <v>9474</v>
      </c>
      <c r="B3154" s="276" t="s">
        <v>3173</v>
      </c>
      <c r="C3154" s="462" t="s">
        <v>27</v>
      </c>
      <c r="D3154" s="463">
        <v>0</v>
      </c>
    </row>
    <row r="3155" spans="1:4">
      <c r="A3155" s="462">
        <v>9475</v>
      </c>
      <c r="B3155" s="276" t="s">
        <v>3174</v>
      </c>
      <c r="C3155" s="462" t="s">
        <v>27</v>
      </c>
      <c r="D3155" s="463">
        <v>0</v>
      </c>
    </row>
    <row r="3156" spans="1:4">
      <c r="A3156" s="462">
        <v>9476</v>
      </c>
      <c r="B3156" s="276" t="s">
        <v>3175</v>
      </c>
      <c r="C3156" s="462" t="s">
        <v>27</v>
      </c>
      <c r="D3156" s="463">
        <v>0</v>
      </c>
    </row>
    <row r="3157" spans="1:4">
      <c r="A3157" s="462">
        <v>9477</v>
      </c>
      <c r="B3157" s="276" t="s">
        <v>3176</v>
      </c>
      <c r="C3157" s="462" t="s">
        <v>27</v>
      </c>
      <c r="D3157" s="463">
        <v>0</v>
      </c>
    </row>
    <row r="3158" spans="1:4">
      <c r="A3158" s="462">
        <v>9479</v>
      </c>
      <c r="B3158" s="276" t="s">
        <v>3177</v>
      </c>
      <c r="C3158" s="462" t="s">
        <v>27</v>
      </c>
      <c r="D3158" s="463">
        <v>45692</v>
      </c>
    </row>
    <row r="3159" spans="1:4">
      <c r="A3159" s="462">
        <v>9481</v>
      </c>
      <c r="B3159" s="276" t="s">
        <v>3178</v>
      </c>
      <c r="C3159" s="462" t="s">
        <v>44</v>
      </c>
      <c r="D3159" s="463">
        <v>0</v>
      </c>
    </row>
    <row r="3160" spans="1:4">
      <c r="A3160" s="462">
        <v>9482</v>
      </c>
      <c r="B3160" s="276" t="s">
        <v>3179</v>
      </c>
      <c r="C3160" s="462" t="s">
        <v>44</v>
      </c>
      <c r="D3160" s="463">
        <v>0</v>
      </c>
    </row>
    <row r="3161" spans="1:4">
      <c r="A3161" s="462">
        <v>9484</v>
      </c>
      <c r="B3161" s="276" t="s">
        <v>3180</v>
      </c>
      <c r="C3161" s="462" t="s">
        <v>83</v>
      </c>
      <c r="D3161" s="463">
        <v>0</v>
      </c>
    </row>
    <row r="3162" spans="1:4">
      <c r="A3162" s="462">
        <v>9485</v>
      </c>
      <c r="B3162" s="276" t="s">
        <v>3181</v>
      </c>
      <c r="C3162" s="462" t="s">
        <v>27</v>
      </c>
      <c r="D3162" s="463">
        <v>0</v>
      </c>
    </row>
    <row r="3163" spans="1:4">
      <c r="A3163" s="462">
        <v>9486</v>
      </c>
      <c r="B3163" s="276" t="s">
        <v>3182</v>
      </c>
      <c r="C3163" s="462" t="s">
        <v>310</v>
      </c>
      <c r="D3163" s="463">
        <v>0</v>
      </c>
    </row>
    <row r="3164" spans="1:4">
      <c r="A3164" s="462">
        <v>9487</v>
      </c>
      <c r="B3164" s="276" t="s">
        <v>3183</v>
      </c>
      <c r="C3164" s="462" t="s">
        <v>310</v>
      </c>
      <c r="D3164" s="463">
        <v>0</v>
      </c>
    </row>
    <row r="3165" spans="1:4">
      <c r="A3165" s="462">
        <v>9489</v>
      </c>
      <c r="B3165" s="276" t="s">
        <v>3184</v>
      </c>
      <c r="C3165" s="462" t="s">
        <v>27</v>
      </c>
      <c r="D3165" s="463">
        <v>0</v>
      </c>
    </row>
    <row r="3166" spans="1:4">
      <c r="A3166" s="462">
        <v>9491</v>
      </c>
      <c r="B3166" s="276" t="s">
        <v>3185</v>
      </c>
      <c r="C3166" s="462" t="s">
        <v>44</v>
      </c>
      <c r="D3166" s="463">
        <v>0</v>
      </c>
    </row>
    <row r="3167" spans="1:4">
      <c r="A3167" s="462">
        <v>9788</v>
      </c>
      <c r="B3167" s="276" t="s">
        <v>3186</v>
      </c>
      <c r="C3167" s="462" t="s">
        <v>27</v>
      </c>
      <c r="D3167" s="463">
        <v>0</v>
      </c>
    </row>
    <row r="3168" spans="1:4">
      <c r="A3168" s="462">
        <v>9789</v>
      </c>
      <c r="B3168" s="276" t="s">
        <v>3187</v>
      </c>
      <c r="C3168" s="462" t="s">
        <v>89</v>
      </c>
      <c r="D3168" s="463">
        <v>0</v>
      </c>
    </row>
    <row r="3169" spans="1:4">
      <c r="A3169" s="462">
        <v>9791</v>
      </c>
      <c r="B3169" s="276" t="s">
        <v>3188</v>
      </c>
      <c r="C3169" s="462" t="s">
        <v>30</v>
      </c>
      <c r="D3169" s="463">
        <v>0</v>
      </c>
    </row>
    <row r="3170" spans="1:4">
      <c r="A3170" s="462">
        <v>9792</v>
      </c>
      <c r="B3170" s="276" t="s">
        <v>3189</v>
      </c>
      <c r="C3170" s="462" t="s">
        <v>27</v>
      </c>
      <c r="D3170" s="463">
        <v>0</v>
      </c>
    </row>
    <row r="3171" spans="1:4">
      <c r="A3171" s="462">
        <v>9793</v>
      </c>
      <c r="B3171" s="276" t="s">
        <v>3190</v>
      </c>
      <c r="C3171" s="462" t="s">
        <v>27</v>
      </c>
      <c r="D3171" s="463">
        <v>597782.01</v>
      </c>
    </row>
    <row r="3172" spans="1:4">
      <c r="A3172" s="462">
        <v>9794</v>
      </c>
      <c r="B3172" s="276" t="s">
        <v>3191</v>
      </c>
      <c r="C3172" s="462" t="s">
        <v>27</v>
      </c>
      <c r="D3172" s="463">
        <v>0</v>
      </c>
    </row>
    <row r="3173" spans="1:4">
      <c r="A3173" s="462">
        <v>9795</v>
      </c>
      <c r="B3173" s="276" t="s">
        <v>3192</v>
      </c>
      <c r="C3173" s="462" t="s">
        <v>27</v>
      </c>
      <c r="D3173" s="463">
        <v>0</v>
      </c>
    </row>
    <row r="3174" spans="1:4">
      <c r="A3174" s="462">
        <v>9796</v>
      </c>
      <c r="B3174" s="276" t="s">
        <v>3193</v>
      </c>
      <c r="C3174" s="462" t="s">
        <v>27</v>
      </c>
      <c r="D3174" s="463">
        <v>4806.01</v>
      </c>
    </row>
    <row r="3175" spans="1:4">
      <c r="A3175" s="462">
        <v>9797</v>
      </c>
      <c r="B3175" s="276" t="s">
        <v>3194</v>
      </c>
      <c r="C3175" s="462" t="s">
        <v>30</v>
      </c>
      <c r="D3175" s="463">
        <v>0</v>
      </c>
    </row>
    <row r="3176" spans="1:4">
      <c r="A3176" s="462">
        <v>9798</v>
      </c>
      <c r="B3176" s="276" t="s">
        <v>3195</v>
      </c>
      <c r="C3176" s="462" t="s">
        <v>27</v>
      </c>
      <c r="D3176" s="463">
        <v>0</v>
      </c>
    </row>
    <row r="3177" spans="1:4">
      <c r="A3177" s="462">
        <v>9799</v>
      </c>
      <c r="B3177" s="276" t="s">
        <v>3196</v>
      </c>
      <c r="C3177" s="462" t="s">
        <v>27</v>
      </c>
      <c r="D3177" s="463">
        <v>0</v>
      </c>
    </row>
    <row r="3178" spans="1:4">
      <c r="A3178" s="462">
        <v>9800</v>
      </c>
      <c r="B3178" s="276" t="s">
        <v>3197</v>
      </c>
      <c r="C3178" s="462" t="s">
        <v>30</v>
      </c>
      <c r="D3178" s="463">
        <v>67780</v>
      </c>
    </row>
    <row r="3179" spans="1:4">
      <c r="A3179" s="462">
        <v>9801</v>
      </c>
      <c r="B3179" s="276" t="s">
        <v>3198</v>
      </c>
      <c r="C3179" s="462" t="s">
        <v>27</v>
      </c>
      <c r="D3179" s="463">
        <v>0</v>
      </c>
    </row>
    <row r="3180" spans="1:4">
      <c r="A3180" s="462">
        <v>9803</v>
      </c>
      <c r="B3180" s="276" t="s">
        <v>3199</v>
      </c>
      <c r="C3180" s="462" t="s">
        <v>27</v>
      </c>
      <c r="D3180" s="463">
        <v>0</v>
      </c>
    </row>
    <row r="3181" spans="1:4">
      <c r="A3181" s="462">
        <v>9804</v>
      </c>
      <c r="B3181" s="276" t="s">
        <v>3200</v>
      </c>
      <c r="C3181" s="462" t="s">
        <v>30</v>
      </c>
      <c r="D3181" s="463">
        <v>0</v>
      </c>
    </row>
    <row r="3182" spans="1:4">
      <c r="A3182" s="462">
        <v>9806</v>
      </c>
      <c r="B3182" s="276" t="s">
        <v>3201</v>
      </c>
      <c r="C3182" s="462" t="s">
        <v>30</v>
      </c>
      <c r="D3182" s="463">
        <v>2090</v>
      </c>
    </row>
    <row r="3183" spans="1:4">
      <c r="A3183" s="462">
        <v>9807</v>
      </c>
      <c r="B3183" s="276" t="s">
        <v>3202</v>
      </c>
      <c r="C3183" s="462" t="s">
        <v>30</v>
      </c>
      <c r="D3183" s="463">
        <v>0</v>
      </c>
    </row>
    <row r="3184" spans="1:4">
      <c r="A3184" s="462">
        <v>9808</v>
      </c>
      <c r="B3184" s="276" t="s">
        <v>3203</v>
      </c>
      <c r="C3184" s="462" t="s">
        <v>30</v>
      </c>
      <c r="D3184" s="463">
        <v>0</v>
      </c>
    </row>
    <row r="3185" spans="1:4">
      <c r="A3185" s="462">
        <v>9809</v>
      </c>
      <c r="B3185" s="276" t="s">
        <v>3204</v>
      </c>
      <c r="C3185" s="462" t="s">
        <v>30</v>
      </c>
      <c r="D3185" s="463">
        <v>0</v>
      </c>
    </row>
    <row r="3186" spans="1:4">
      <c r="A3186" s="462">
        <v>9810</v>
      </c>
      <c r="B3186" s="276" t="s">
        <v>3205</v>
      </c>
      <c r="C3186" s="462" t="s">
        <v>30</v>
      </c>
      <c r="D3186" s="463">
        <v>0</v>
      </c>
    </row>
    <row r="3187" spans="1:4">
      <c r="A3187" s="462">
        <v>9811</v>
      </c>
      <c r="B3187" s="276" t="s">
        <v>3206</v>
      </c>
      <c r="C3187" s="462" t="s">
        <v>30</v>
      </c>
      <c r="D3187" s="463">
        <v>0</v>
      </c>
    </row>
    <row r="3188" spans="1:4">
      <c r="A3188" s="462">
        <v>9812</v>
      </c>
      <c r="B3188" s="276" t="s">
        <v>3207</v>
      </c>
      <c r="C3188" s="462" t="s">
        <v>27</v>
      </c>
      <c r="D3188" s="463">
        <v>0</v>
      </c>
    </row>
    <row r="3189" spans="1:4">
      <c r="A3189" s="462">
        <v>9813</v>
      </c>
      <c r="B3189" s="276" t="s">
        <v>3208</v>
      </c>
      <c r="C3189" s="462" t="s">
        <v>27</v>
      </c>
      <c r="D3189" s="463">
        <v>0</v>
      </c>
    </row>
    <row r="3190" spans="1:4">
      <c r="A3190" s="462">
        <v>9814</v>
      </c>
      <c r="B3190" s="276" t="s">
        <v>3209</v>
      </c>
      <c r="C3190" s="462" t="s">
        <v>27</v>
      </c>
      <c r="D3190" s="463">
        <v>0</v>
      </c>
    </row>
    <row r="3191" spans="1:4">
      <c r="A3191" s="462">
        <v>9815</v>
      </c>
      <c r="B3191" s="276" t="s">
        <v>3210</v>
      </c>
      <c r="C3191" s="462" t="s">
        <v>27</v>
      </c>
      <c r="D3191" s="463">
        <v>0</v>
      </c>
    </row>
    <row r="3192" spans="1:4">
      <c r="A3192" s="462">
        <v>9816</v>
      </c>
      <c r="B3192" s="276" t="s">
        <v>3211</v>
      </c>
      <c r="C3192" s="462" t="s">
        <v>27</v>
      </c>
      <c r="D3192" s="463">
        <v>0</v>
      </c>
    </row>
    <row r="3193" spans="1:4">
      <c r="A3193" s="462">
        <v>9817</v>
      </c>
      <c r="B3193" s="276" t="s">
        <v>3212</v>
      </c>
      <c r="C3193" s="462" t="s">
        <v>27</v>
      </c>
      <c r="D3193" s="463">
        <v>0</v>
      </c>
    </row>
    <row r="3194" spans="1:4">
      <c r="A3194" s="462">
        <v>9818</v>
      </c>
      <c r="B3194" s="276" t="s">
        <v>3213</v>
      </c>
      <c r="C3194" s="462" t="s">
        <v>27</v>
      </c>
      <c r="D3194" s="463">
        <v>0</v>
      </c>
    </row>
    <row r="3195" spans="1:4">
      <c r="A3195" s="462">
        <v>9819</v>
      </c>
      <c r="B3195" s="276" t="s">
        <v>3214</v>
      </c>
      <c r="C3195" s="462" t="s">
        <v>27</v>
      </c>
      <c r="D3195" s="463">
        <v>0</v>
      </c>
    </row>
    <row r="3196" spans="1:4">
      <c r="A3196" s="462">
        <v>9820</v>
      </c>
      <c r="B3196" s="276" t="s">
        <v>3215</v>
      </c>
      <c r="C3196" s="462" t="s">
        <v>27</v>
      </c>
      <c r="D3196" s="463">
        <v>0</v>
      </c>
    </row>
    <row r="3197" spans="1:4">
      <c r="A3197" s="462">
        <v>9821</v>
      </c>
      <c r="B3197" s="276" t="s">
        <v>3216</v>
      </c>
      <c r="C3197" s="462" t="s">
        <v>27</v>
      </c>
      <c r="D3197" s="463">
        <v>0</v>
      </c>
    </row>
    <row r="3198" spans="1:4">
      <c r="A3198" s="462">
        <v>9822</v>
      </c>
      <c r="B3198" s="276" t="s">
        <v>3217</v>
      </c>
      <c r="C3198" s="462" t="s">
        <v>27</v>
      </c>
      <c r="D3198" s="463">
        <v>0</v>
      </c>
    </row>
    <row r="3199" spans="1:4">
      <c r="A3199" s="462">
        <v>10363</v>
      </c>
      <c r="B3199" s="276" t="s">
        <v>3218</v>
      </c>
      <c r="C3199" s="462" t="s">
        <v>27</v>
      </c>
      <c r="D3199" s="463">
        <v>2872</v>
      </c>
    </row>
    <row r="3200" spans="1:4">
      <c r="A3200" s="462">
        <v>10571</v>
      </c>
      <c r="B3200" s="276" t="s">
        <v>3219</v>
      </c>
      <c r="C3200" s="462" t="s">
        <v>30</v>
      </c>
      <c r="D3200" s="463">
        <v>71668</v>
      </c>
    </row>
    <row r="3201" spans="1:4">
      <c r="A3201" s="462">
        <v>10624</v>
      </c>
      <c r="B3201" s="276" t="s">
        <v>3220</v>
      </c>
      <c r="C3201" s="462" t="s">
        <v>44</v>
      </c>
      <c r="D3201" s="463">
        <v>139336</v>
      </c>
    </row>
    <row r="3202" spans="1:4">
      <c r="A3202" s="462">
        <v>10625</v>
      </c>
      <c r="B3202" s="276" t="s">
        <v>3221</v>
      </c>
      <c r="C3202" s="462" t="s">
        <v>27</v>
      </c>
      <c r="D3202" s="463">
        <v>9301</v>
      </c>
    </row>
    <row r="3203" spans="1:4">
      <c r="A3203" s="462">
        <v>10626</v>
      </c>
      <c r="B3203" s="276" t="s">
        <v>3222</v>
      </c>
      <c r="C3203" s="462" t="s">
        <v>44</v>
      </c>
      <c r="D3203" s="463">
        <v>58786</v>
      </c>
    </row>
    <row r="3204" spans="1:4">
      <c r="A3204" s="462">
        <v>10627</v>
      </c>
      <c r="B3204" s="276" t="s">
        <v>3223</v>
      </c>
      <c r="C3204" s="462" t="s">
        <v>27</v>
      </c>
      <c r="D3204" s="463">
        <v>3107</v>
      </c>
    </row>
    <row r="3205" spans="1:4">
      <c r="A3205" s="462">
        <v>10628</v>
      </c>
      <c r="B3205" s="276" t="s">
        <v>3224</v>
      </c>
      <c r="C3205" s="462" t="s">
        <v>27</v>
      </c>
      <c r="D3205" s="463">
        <v>2872</v>
      </c>
    </row>
    <row r="3206" spans="1:4">
      <c r="A3206" s="462">
        <v>10629</v>
      </c>
      <c r="B3206" s="276" t="s">
        <v>3225</v>
      </c>
      <c r="C3206" s="462" t="s">
        <v>27</v>
      </c>
      <c r="D3206" s="463">
        <v>2872</v>
      </c>
    </row>
    <row r="3207" spans="1:4">
      <c r="A3207" s="462">
        <v>10630</v>
      </c>
      <c r="B3207" s="276" t="s">
        <v>3226</v>
      </c>
      <c r="C3207" s="462" t="s">
        <v>27</v>
      </c>
      <c r="D3207" s="463">
        <v>3070</v>
      </c>
    </row>
    <row r="3208" spans="1:4">
      <c r="A3208" s="462">
        <v>10631</v>
      </c>
      <c r="B3208" s="276" t="s">
        <v>3227</v>
      </c>
      <c r="C3208" s="462" t="s">
        <v>27</v>
      </c>
      <c r="D3208" s="463">
        <v>2593</v>
      </c>
    </row>
    <row r="3209" spans="1:4">
      <c r="A3209" s="462">
        <v>10632</v>
      </c>
      <c r="B3209" s="276" t="s">
        <v>3228</v>
      </c>
      <c r="C3209" s="462" t="s">
        <v>27</v>
      </c>
      <c r="D3209" s="463">
        <v>2593</v>
      </c>
    </row>
    <row r="3210" spans="1:4">
      <c r="A3210" s="462">
        <v>10633</v>
      </c>
      <c r="B3210" s="276" t="s">
        <v>3229</v>
      </c>
      <c r="C3210" s="462" t="s">
        <v>44</v>
      </c>
      <c r="D3210" s="463">
        <v>37372</v>
      </c>
    </row>
    <row r="3211" spans="1:4">
      <c r="A3211" s="462">
        <v>10634</v>
      </c>
      <c r="B3211" s="276" t="s">
        <v>3230</v>
      </c>
      <c r="C3211" s="462" t="s">
        <v>44</v>
      </c>
      <c r="D3211" s="463">
        <v>10785.01</v>
      </c>
    </row>
    <row r="3212" spans="1:4">
      <c r="A3212" s="462">
        <v>10635</v>
      </c>
      <c r="B3212" s="276" t="s">
        <v>3231</v>
      </c>
      <c r="C3212" s="462" t="s">
        <v>44</v>
      </c>
      <c r="D3212" s="463">
        <v>11088</v>
      </c>
    </row>
    <row r="3213" spans="1:4">
      <c r="A3213" s="462">
        <v>10636</v>
      </c>
      <c r="B3213" s="276" t="s">
        <v>3232</v>
      </c>
      <c r="C3213" s="462" t="s">
        <v>27</v>
      </c>
      <c r="D3213" s="463">
        <v>1390194</v>
      </c>
    </row>
    <row r="3214" spans="1:4">
      <c r="A3214" s="462">
        <v>10637</v>
      </c>
      <c r="B3214" s="276" t="s">
        <v>3233</v>
      </c>
      <c r="C3214" s="462" t="s">
        <v>27</v>
      </c>
      <c r="D3214" s="463">
        <v>1796900</v>
      </c>
    </row>
    <row r="3215" spans="1:4">
      <c r="A3215" s="462">
        <v>10638</v>
      </c>
      <c r="B3215" s="276" t="s">
        <v>3234</v>
      </c>
      <c r="C3215" s="462" t="s">
        <v>27</v>
      </c>
      <c r="D3215" s="463">
        <v>1390194</v>
      </c>
    </row>
    <row r="3216" spans="1:4">
      <c r="A3216" s="462">
        <v>10639</v>
      </c>
      <c r="B3216" s="276" t="s">
        <v>3235</v>
      </c>
      <c r="C3216" s="462" t="s">
        <v>27</v>
      </c>
      <c r="D3216" s="463">
        <v>982942</v>
      </c>
    </row>
    <row r="3217" spans="1:4">
      <c r="A3217" s="462">
        <v>10640</v>
      </c>
      <c r="B3217" s="276" t="s">
        <v>3236</v>
      </c>
      <c r="C3217" s="462" t="s">
        <v>27</v>
      </c>
      <c r="D3217" s="463">
        <v>982942</v>
      </c>
    </row>
    <row r="3218" spans="1:4">
      <c r="A3218" s="462">
        <v>10641</v>
      </c>
      <c r="B3218" s="276" t="s">
        <v>3237</v>
      </c>
      <c r="C3218" s="462" t="s">
        <v>27</v>
      </c>
      <c r="D3218" s="463">
        <v>982942</v>
      </c>
    </row>
    <row r="3219" spans="1:4">
      <c r="A3219" s="462">
        <v>10642</v>
      </c>
      <c r="B3219" s="276" t="s">
        <v>3238</v>
      </c>
      <c r="C3219" s="462" t="s">
        <v>27</v>
      </c>
      <c r="D3219" s="463">
        <v>1597281</v>
      </c>
    </row>
    <row r="3220" spans="1:4">
      <c r="A3220" s="462">
        <v>10643</v>
      </c>
      <c r="B3220" s="276" t="s">
        <v>3239</v>
      </c>
      <c r="C3220" s="462" t="s">
        <v>27</v>
      </c>
      <c r="D3220" s="463">
        <v>2102334</v>
      </c>
    </row>
    <row r="3221" spans="1:4">
      <c r="A3221" s="462">
        <v>10644</v>
      </c>
      <c r="B3221" s="276" t="s">
        <v>3240</v>
      </c>
      <c r="C3221" s="462" t="s">
        <v>27</v>
      </c>
      <c r="D3221" s="463">
        <v>2733807</v>
      </c>
    </row>
    <row r="3222" spans="1:4">
      <c r="A3222" s="462">
        <v>10645</v>
      </c>
      <c r="B3222" s="276" t="s">
        <v>3241</v>
      </c>
      <c r="C3222" s="462" t="s">
        <v>27</v>
      </c>
      <c r="D3222" s="463">
        <v>2518789</v>
      </c>
    </row>
    <row r="3223" spans="1:4">
      <c r="A3223" s="462">
        <v>10646</v>
      </c>
      <c r="B3223" s="276" t="s">
        <v>3242</v>
      </c>
      <c r="C3223" s="462" t="s">
        <v>27</v>
      </c>
      <c r="D3223" s="463">
        <v>1720148</v>
      </c>
    </row>
    <row r="3224" spans="1:4">
      <c r="A3224" s="462">
        <v>10647</v>
      </c>
      <c r="B3224" s="276" t="s">
        <v>3243</v>
      </c>
      <c r="C3224" s="462" t="s">
        <v>27</v>
      </c>
      <c r="D3224" s="463">
        <v>982942</v>
      </c>
    </row>
    <row r="3225" spans="1:4">
      <c r="A3225" s="462">
        <v>10648</v>
      </c>
      <c r="B3225" s="276" t="s">
        <v>3244</v>
      </c>
      <c r="C3225" s="462" t="s">
        <v>27</v>
      </c>
      <c r="D3225" s="463">
        <v>982942</v>
      </c>
    </row>
    <row r="3226" spans="1:4">
      <c r="A3226" s="462">
        <v>10649</v>
      </c>
      <c r="B3226" s="276" t="s">
        <v>3245</v>
      </c>
      <c r="C3226" s="462" t="s">
        <v>27</v>
      </c>
      <c r="D3226" s="463">
        <v>982942</v>
      </c>
    </row>
    <row r="3227" spans="1:4">
      <c r="A3227" s="462">
        <v>10650</v>
      </c>
      <c r="B3227" s="276" t="s">
        <v>3246</v>
      </c>
      <c r="C3227" s="462" t="s">
        <v>27</v>
      </c>
      <c r="D3227" s="463">
        <v>982942</v>
      </c>
    </row>
    <row r="3228" spans="1:4">
      <c r="A3228" s="462">
        <v>10651</v>
      </c>
      <c r="B3228" s="276" t="s">
        <v>3247</v>
      </c>
      <c r="C3228" s="462" t="s">
        <v>27</v>
      </c>
      <c r="D3228" s="463">
        <v>1468269.01</v>
      </c>
    </row>
    <row r="3229" spans="1:4">
      <c r="A3229" s="462">
        <v>10652</v>
      </c>
      <c r="B3229" s="276" t="s">
        <v>3248</v>
      </c>
      <c r="C3229" s="462" t="s">
        <v>27</v>
      </c>
      <c r="D3229" s="463">
        <v>4116069</v>
      </c>
    </row>
    <row r="3230" spans="1:4">
      <c r="A3230" s="462">
        <v>10653</v>
      </c>
      <c r="B3230" s="276" t="s">
        <v>3249</v>
      </c>
      <c r="C3230" s="462" t="s">
        <v>27</v>
      </c>
      <c r="D3230" s="463">
        <v>4116069</v>
      </c>
    </row>
    <row r="3231" spans="1:4">
      <c r="A3231" s="462">
        <v>10654</v>
      </c>
      <c r="B3231" s="276" t="s">
        <v>3250</v>
      </c>
      <c r="C3231" s="462" t="s">
        <v>27</v>
      </c>
      <c r="D3231" s="463">
        <v>4116069</v>
      </c>
    </row>
    <row r="3232" spans="1:4">
      <c r="A3232" s="462">
        <v>10655</v>
      </c>
      <c r="B3232" s="276" t="s">
        <v>3251</v>
      </c>
      <c r="C3232" s="462" t="s">
        <v>27</v>
      </c>
      <c r="D3232" s="463">
        <v>142812</v>
      </c>
    </row>
    <row r="3233" spans="1:4">
      <c r="A3233" s="462">
        <v>10656</v>
      </c>
      <c r="B3233" s="276" t="s">
        <v>3252</v>
      </c>
      <c r="C3233" s="462" t="s">
        <v>27</v>
      </c>
      <c r="D3233" s="463">
        <v>367927</v>
      </c>
    </row>
    <row r="3234" spans="1:4">
      <c r="A3234" s="462">
        <v>10657</v>
      </c>
      <c r="B3234" s="276" t="s">
        <v>3253</v>
      </c>
      <c r="C3234" s="462" t="s">
        <v>27</v>
      </c>
      <c r="D3234" s="463">
        <v>706088</v>
      </c>
    </row>
    <row r="3235" spans="1:4">
      <c r="A3235" s="462">
        <v>10658</v>
      </c>
      <c r="B3235" s="276" t="s">
        <v>3254</v>
      </c>
      <c r="C3235" s="462" t="s">
        <v>27</v>
      </c>
      <c r="D3235" s="463">
        <v>1291734</v>
      </c>
    </row>
    <row r="3236" spans="1:4">
      <c r="A3236" s="462">
        <v>10659</v>
      </c>
      <c r="B3236" s="276" t="s">
        <v>3255</v>
      </c>
      <c r="C3236" s="462" t="s">
        <v>27</v>
      </c>
      <c r="D3236" s="463">
        <v>31000</v>
      </c>
    </row>
    <row r="3237" spans="1:4">
      <c r="A3237" s="462">
        <v>10660</v>
      </c>
      <c r="B3237" s="276" t="s">
        <v>3256</v>
      </c>
      <c r="C3237" s="462" t="s">
        <v>32</v>
      </c>
      <c r="D3237" s="463">
        <v>17943</v>
      </c>
    </row>
    <row r="3238" spans="1:4">
      <c r="A3238" s="462">
        <v>10661</v>
      </c>
      <c r="B3238" s="276" t="s">
        <v>3257</v>
      </c>
      <c r="C3238" s="462" t="s">
        <v>27</v>
      </c>
      <c r="D3238" s="463">
        <v>139500</v>
      </c>
    </row>
    <row r="3239" spans="1:4">
      <c r="A3239" s="462">
        <v>10662</v>
      </c>
      <c r="B3239" s="276" t="s">
        <v>3258</v>
      </c>
      <c r="C3239" s="462" t="s">
        <v>44</v>
      </c>
      <c r="D3239" s="463">
        <v>23666</v>
      </c>
    </row>
    <row r="3240" spans="1:4">
      <c r="A3240" s="462">
        <v>10663</v>
      </c>
      <c r="B3240" s="276" t="s">
        <v>3259</v>
      </c>
      <c r="C3240" s="462" t="s">
        <v>44</v>
      </c>
      <c r="D3240" s="463">
        <v>8027</v>
      </c>
    </row>
    <row r="3241" spans="1:4">
      <c r="A3241" s="462">
        <v>10664</v>
      </c>
      <c r="B3241" s="276" t="s">
        <v>3260</v>
      </c>
      <c r="C3241" s="462" t="s">
        <v>44</v>
      </c>
      <c r="D3241" s="463">
        <v>7862</v>
      </c>
    </row>
    <row r="3242" spans="1:4">
      <c r="A3242" s="462">
        <v>10665</v>
      </c>
      <c r="B3242" s="276" t="s">
        <v>3261</v>
      </c>
      <c r="C3242" s="462" t="s">
        <v>30</v>
      </c>
      <c r="D3242" s="463">
        <v>44989</v>
      </c>
    </row>
    <row r="3243" spans="1:4">
      <c r="A3243" s="462">
        <v>10666</v>
      </c>
      <c r="B3243" s="276" t="s">
        <v>3262</v>
      </c>
      <c r="C3243" s="462" t="s">
        <v>44</v>
      </c>
      <c r="D3243" s="463">
        <v>34035</v>
      </c>
    </row>
    <row r="3244" spans="1:4">
      <c r="A3244" s="462">
        <v>10667</v>
      </c>
      <c r="B3244" s="276" t="s">
        <v>3263</v>
      </c>
      <c r="C3244" s="462" t="s">
        <v>83</v>
      </c>
      <c r="D3244" s="463">
        <v>110890</v>
      </c>
    </row>
    <row r="3245" spans="1:4">
      <c r="A3245" s="462">
        <v>10668</v>
      </c>
      <c r="B3245" s="276" t="s">
        <v>3264</v>
      </c>
      <c r="C3245" s="462" t="s">
        <v>27</v>
      </c>
      <c r="D3245" s="463">
        <v>340380</v>
      </c>
    </row>
    <row r="3246" spans="1:4">
      <c r="A3246" s="462">
        <v>10669</v>
      </c>
      <c r="B3246" s="276" t="s">
        <v>3265</v>
      </c>
      <c r="C3246" s="462" t="s">
        <v>27</v>
      </c>
      <c r="D3246" s="463">
        <v>7571</v>
      </c>
    </row>
    <row r="3247" spans="1:4">
      <c r="A3247" s="462">
        <v>10670</v>
      </c>
      <c r="B3247" s="276" t="s">
        <v>3266</v>
      </c>
      <c r="C3247" s="462" t="s">
        <v>27</v>
      </c>
      <c r="D3247" s="463">
        <v>6191</v>
      </c>
    </row>
    <row r="3248" spans="1:4">
      <c r="A3248" s="462">
        <v>10671</v>
      </c>
      <c r="B3248" s="276" t="s">
        <v>3267</v>
      </c>
      <c r="C3248" s="462" t="s">
        <v>27</v>
      </c>
      <c r="D3248" s="463">
        <v>5051</v>
      </c>
    </row>
    <row r="3249" spans="1:4">
      <c r="A3249" s="462">
        <v>10672</v>
      </c>
      <c r="B3249" s="276" t="s">
        <v>3268</v>
      </c>
      <c r="C3249" s="462" t="s">
        <v>27</v>
      </c>
      <c r="D3249" s="463">
        <v>134188596</v>
      </c>
    </row>
    <row r="3250" spans="1:4">
      <c r="A3250" s="462">
        <v>10673</v>
      </c>
      <c r="B3250" s="276" t="s">
        <v>3269</v>
      </c>
      <c r="C3250" s="462" t="s">
        <v>27</v>
      </c>
      <c r="D3250" s="463">
        <v>54410239</v>
      </c>
    </row>
    <row r="3251" spans="1:4">
      <c r="A3251" s="462">
        <v>10674</v>
      </c>
      <c r="B3251" s="276" t="s">
        <v>3270</v>
      </c>
      <c r="C3251" s="462" t="s">
        <v>27</v>
      </c>
      <c r="D3251" s="463">
        <v>24209057</v>
      </c>
    </row>
    <row r="3252" spans="1:4">
      <c r="A3252" s="462">
        <v>10675</v>
      </c>
      <c r="B3252" s="276" t="s">
        <v>3271</v>
      </c>
      <c r="C3252" s="462" t="s">
        <v>27</v>
      </c>
      <c r="D3252" s="463">
        <v>45334576</v>
      </c>
    </row>
    <row r="3253" spans="1:4">
      <c r="A3253" s="462">
        <v>10676</v>
      </c>
      <c r="B3253" s="276" t="s">
        <v>3272</v>
      </c>
      <c r="C3253" s="462" t="s">
        <v>27</v>
      </c>
      <c r="D3253" s="463">
        <v>19044303</v>
      </c>
    </row>
    <row r="3254" spans="1:4">
      <c r="A3254" s="462">
        <v>10677</v>
      </c>
      <c r="B3254" s="276" t="s">
        <v>3273</v>
      </c>
      <c r="C3254" s="462" t="s">
        <v>27</v>
      </c>
      <c r="D3254" s="463">
        <v>17251103.010000002</v>
      </c>
    </row>
    <row r="3255" spans="1:4">
      <c r="A3255" s="462">
        <v>10678</v>
      </c>
      <c r="B3255" s="276" t="s">
        <v>3274</v>
      </c>
      <c r="C3255" s="462" t="s">
        <v>27</v>
      </c>
      <c r="D3255" s="463">
        <v>15061543.01</v>
      </c>
    </row>
    <row r="3256" spans="1:4">
      <c r="A3256" s="462">
        <v>10679</v>
      </c>
      <c r="B3256" s="276" t="s">
        <v>3275</v>
      </c>
      <c r="C3256" s="462" t="s">
        <v>27</v>
      </c>
      <c r="D3256" s="463">
        <v>29686728</v>
      </c>
    </row>
    <row r="3257" spans="1:4">
      <c r="A3257" s="462">
        <v>10680</v>
      </c>
      <c r="B3257" s="276" t="s">
        <v>3276</v>
      </c>
      <c r="C3257" s="462" t="s">
        <v>27</v>
      </c>
      <c r="D3257" s="463">
        <v>14416359</v>
      </c>
    </row>
    <row r="3258" spans="1:4">
      <c r="A3258" s="462">
        <v>10681</v>
      </c>
      <c r="B3258" s="276" t="s">
        <v>3277</v>
      </c>
      <c r="C3258" s="462" t="s">
        <v>27</v>
      </c>
      <c r="D3258" s="463">
        <v>20113858</v>
      </c>
    </row>
    <row r="3259" spans="1:4">
      <c r="A3259" s="462">
        <v>10682</v>
      </c>
      <c r="B3259" s="276" t="s">
        <v>3278</v>
      </c>
      <c r="C3259" s="462" t="s">
        <v>27</v>
      </c>
      <c r="D3259" s="463">
        <v>10486735</v>
      </c>
    </row>
    <row r="3260" spans="1:4">
      <c r="A3260" s="462">
        <v>10683</v>
      </c>
      <c r="B3260" s="276" t="s">
        <v>3279</v>
      </c>
      <c r="C3260" s="462" t="s">
        <v>27</v>
      </c>
      <c r="D3260" s="463">
        <v>25667876</v>
      </c>
    </row>
    <row r="3261" spans="1:4">
      <c r="A3261" s="462">
        <v>10684</v>
      </c>
      <c r="B3261" s="276" t="s">
        <v>3280</v>
      </c>
      <c r="C3261" s="462" t="s">
        <v>27</v>
      </c>
      <c r="D3261" s="463">
        <v>26835516</v>
      </c>
    </row>
    <row r="3262" spans="1:4">
      <c r="A3262" s="462">
        <v>10685</v>
      </c>
      <c r="B3262" s="276" t="s">
        <v>3281</v>
      </c>
      <c r="C3262" s="462" t="s">
        <v>27</v>
      </c>
      <c r="D3262" s="463">
        <v>29791571</v>
      </c>
    </row>
    <row r="3263" spans="1:4">
      <c r="A3263" s="462">
        <v>10686</v>
      </c>
      <c r="B3263" s="276" t="s">
        <v>3282</v>
      </c>
      <c r="C3263" s="462" t="s">
        <v>27</v>
      </c>
      <c r="D3263" s="463">
        <v>2633855</v>
      </c>
    </row>
    <row r="3264" spans="1:4">
      <c r="A3264" s="462">
        <v>10687</v>
      </c>
      <c r="B3264" s="276" t="s">
        <v>3283</v>
      </c>
      <c r="C3264" s="462" t="s">
        <v>44</v>
      </c>
      <c r="D3264" s="463">
        <v>81035.67</v>
      </c>
    </row>
    <row r="3265" spans="1:4">
      <c r="A3265" s="462">
        <v>10688</v>
      </c>
      <c r="B3265" s="276" t="s">
        <v>3284</v>
      </c>
      <c r="C3265" s="462" t="s">
        <v>27</v>
      </c>
      <c r="D3265" s="463">
        <v>742881</v>
      </c>
    </row>
    <row r="3266" spans="1:4">
      <c r="A3266" s="462">
        <v>10689</v>
      </c>
      <c r="B3266" s="276" t="s">
        <v>3285</v>
      </c>
      <c r="C3266" s="462" t="s">
        <v>27</v>
      </c>
      <c r="D3266" s="463">
        <v>1040484</v>
      </c>
    </row>
    <row r="3267" spans="1:4">
      <c r="A3267" s="462">
        <v>10690</v>
      </c>
      <c r="B3267" s="276" t="s">
        <v>3286</v>
      </c>
      <c r="C3267" s="462" t="s">
        <v>27</v>
      </c>
      <c r="D3267" s="463">
        <v>1186028</v>
      </c>
    </row>
    <row r="3268" spans="1:4">
      <c r="A3268" s="462">
        <v>10691</v>
      </c>
      <c r="B3268" s="276" t="s">
        <v>3287</v>
      </c>
      <c r="C3268" s="462" t="s">
        <v>27</v>
      </c>
      <c r="D3268" s="463">
        <v>1217104</v>
      </c>
    </row>
    <row r="3269" spans="1:4">
      <c r="A3269" s="462">
        <v>10692</v>
      </c>
      <c r="B3269" s="276" t="s">
        <v>3288</v>
      </c>
      <c r="C3269" s="462" t="s">
        <v>27</v>
      </c>
      <c r="D3269" s="463">
        <v>1205679</v>
      </c>
    </row>
    <row r="3270" spans="1:4">
      <c r="A3270" s="462">
        <v>10693</v>
      </c>
      <c r="B3270" s="276" t="s">
        <v>3289</v>
      </c>
      <c r="C3270" s="462" t="s">
        <v>27</v>
      </c>
      <c r="D3270" s="463">
        <v>1234491</v>
      </c>
    </row>
    <row r="3271" spans="1:4">
      <c r="A3271" s="462">
        <v>10694</v>
      </c>
      <c r="B3271" s="276" t="s">
        <v>3290</v>
      </c>
      <c r="C3271" s="462" t="s">
        <v>27</v>
      </c>
      <c r="D3271" s="463">
        <v>1352472</v>
      </c>
    </row>
    <row r="3272" spans="1:4">
      <c r="A3272" s="462">
        <v>10695</v>
      </c>
      <c r="B3272" s="276" t="s">
        <v>3291</v>
      </c>
      <c r="C3272" s="462" t="s">
        <v>27</v>
      </c>
      <c r="D3272" s="463">
        <v>1382517</v>
      </c>
    </row>
    <row r="3273" spans="1:4">
      <c r="A3273" s="462">
        <v>10696</v>
      </c>
      <c r="B3273" s="276" t="s">
        <v>3292</v>
      </c>
      <c r="C3273" s="462" t="s">
        <v>27</v>
      </c>
      <c r="D3273" s="463">
        <v>1456681</v>
      </c>
    </row>
    <row r="3274" spans="1:4">
      <c r="A3274" s="462">
        <v>10697</v>
      </c>
      <c r="B3274" s="276" t="s">
        <v>3293</v>
      </c>
      <c r="C3274" s="462" t="s">
        <v>27</v>
      </c>
      <c r="D3274" s="463">
        <v>1524639</v>
      </c>
    </row>
    <row r="3275" spans="1:4">
      <c r="A3275" s="462">
        <v>10698</v>
      </c>
      <c r="B3275" s="276" t="s">
        <v>3294</v>
      </c>
      <c r="C3275" s="462" t="s">
        <v>27</v>
      </c>
      <c r="D3275" s="463">
        <v>2177951</v>
      </c>
    </row>
    <row r="3276" spans="1:4">
      <c r="A3276" s="462">
        <v>10699</v>
      </c>
      <c r="B3276" s="276" t="s">
        <v>3295</v>
      </c>
      <c r="C3276" s="462" t="s">
        <v>27</v>
      </c>
      <c r="D3276" s="463">
        <v>3069573</v>
      </c>
    </row>
    <row r="3277" spans="1:4">
      <c r="A3277" s="462">
        <v>10700</v>
      </c>
      <c r="B3277" s="276" t="s">
        <v>3296</v>
      </c>
      <c r="C3277" s="462" t="s">
        <v>27</v>
      </c>
      <c r="D3277" s="463">
        <v>3297957</v>
      </c>
    </row>
    <row r="3278" spans="1:4">
      <c r="A3278" s="462">
        <v>10701</v>
      </c>
      <c r="B3278" s="276" t="s">
        <v>3297</v>
      </c>
      <c r="C3278" s="462" t="s">
        <v>27</v>
      </c>
      <c r="D3278" s="463">
        <v>3297957</v>
      </c>
    </row>
    <row r="3279" spans="1:4">
      <c r="A3279" s="462">
        <v>10702</v>
      </c>
      <c r="B3279" s="276" t="s">
        <v>3298</v>
      </c>
      <c r="C3279" s="462" t="s">
        <v>27</v>
      </c>
      <c r="D3279" s="463">
        <v>13686882</v>
      </c>
    </row>
    <row r="3280" spans="1:4">
      <c r="A3280" s="462">
        <v>10703</v>
      </c>
      <c r="B3280" s="276" t="s">
        <v>3299</v>
      </c>
      <c r="C3280" s="462" t="s">
        <v>27</v>
      </c>
      <c r="D3280" s="463">
        <v>6258400</v>
      </c>
    </row>
    <row r="3281" spans="1:4">
      <c r="A3281" s="462">
        <v>10704</v>
      </c>
      <c r="B3281" s="276" t="s">
        <v>3300</v>
      </c>
      <c r="C3281" s="462" t="s">
        <v>27</v>
      </c>
      <c r="D3281" s="463">
        <v>6087806.4199999999</v>
      </c>
    </row>
    <row r="3282" spans="1:4">
      <c r="A3282" s="462">
        <v>10705</v>
      </c>
      <c r="B3282" s="276" t="s">
        <v>3301</v>
      </c>
      <c r="C3282" s="462" t="s">
        <v>27</v>
      </c>
      <c r="D3282" s="463">
        <v>5629361.5199999996</v>
      </c>
    </row>
    <row r="3283" spans="1:4">
      <c r="A3283" s="462">
        <v>10706</v>
      </c>
      <c r="B3283" s="276" t="s">
        <v>3302</v>
      </c>
      <c r="C3283" s="462" t="s">
        <v>27</v>
      </c>
      <c r="D3283" s="463">
        <v>5140108.01</v>
      </c>
    </row>
    <row r="3284" spans="1:4">
      <c r="A3284" s="462">
        <v>10707</v>
      </c>
      <c r="B3284" s="276" t="s">
        <v>3303</v>
      </c>
      <c r="C3284" s="462" t="s">
        <v>27</v>
      </c>
      <c r="D3284" s="463">
        <v>1991824</v>
      </c>
    </row>
    <row r="3285" spans="1:4">
      <c r="A3285" s="462">
        <v>10708</v>
      </c>
      <c r="B3285" s="276" t="s">
        <v>3304</v>
      </c>
      <c r="C3285" s="462" t="s">
        <v>27</v>
      </c>
      <c r="D3285" s="463">
        <v>1643214.01</v>
      </c>
    </row>
    <row r="3286" spans="1:4">
      <c r="A3286" s="462">
        <v>10709</v>
      </c>
      <c r="B3286" s="276" t="s">
        <v>3305</v>
      </c>
      <c r="C3286" s="462" t="s">
        <v>27</v>
      </c>
      <c r="D3286" s="463">
        <v>1069708.01</v>
      </c>
    </row>
    <row r="3287" spans="1:4">
      <c r="A3287" s="462">
        <v>10710</v>
      </c>
      <c r="B3287" s="276" t="s">
        <v>3306</v>
      </c>
      <c r="C3287" s="462" t="s">
        <v>27</v>
      </c>
      <c r="D3287" s="463">
        <v>139633</v>
      </c>
    </row>
    <row r="3288" spans="1:4">
      <c r="A3288" s="462">
        <v>10711</v>
      </c>
      <c r="B3288" s="276" t="s">
        <v>3307</v>
      </c>
      <c r="C3288" s="462" t="s">
        <v>27</v>
      </c>
      <c r="D3288" s="463">
        <v>150700</v>
      </c>
    </row>
    <row r="3289" spans="1:4">
      <c r="A3289" s="462">
        <v>10712</v>
      </c>
      <c r="B3289" s="276" t="s">
        <v>3308</v>
      </c>
      <c r="C3289" s="462" t="s">
        <v>27</v>
      </c>
      <c r="D3289" s="463">
        <v>172701</v>
      </c>
    </row>
    <row r="3290" spans="1:4">
      <c r="A3290" s="462">
        <v>10713</v>
      </c>
      <c r="B3290" s="276" t="s">
        <v>3309</v>
      </c>
      <c r="C3290" s="462" t="s">
        <v>27</v>
      </c>
      <c r="D3290" s="463">
        <v>285462.01</v>
      </c>
    </row>
    <row r="3291" spans="1:4">
      <c r="A3291" s="462">
        <v>10714</v>
      </c>
      <c r="B3291" s="276" t="s">
        <v>3310</v>
      </c>
      <c r="C3291" s="462" t="s">
        <v>27</v>
      </c>
      <c r="D3291" s="463">
        <v>305204</v>
      </c>
    </row>
    <row r="3292" spans="1:4">
      <c r="A3292" s="462">
        <v>10715</v>
      </c>
      <c r="B3292" s="276" t="s">
        <v>3311</v>
      </c>
      <c r="C3292" s="462" t="s">
        <v>27</v>
      </c>
      <c r="D3292" s="463">
        <v>728874</v>
      </c>
    </row>
    <row r="3293" spans="1:4">
      <c r="A3293" s="462">
        <v>10716</v>
      </c>
      <c r="B3293" s="276" t="s">
        <v>3312</v>
      </c>
      <c r="C3293" s="462" t="s">
        <v>27</v>
      </c>
      <c r="D3293" s="463">
        <v>736617</v>
      </c>
    </row>
    <row r="3294" spans="1:4">
      <c r="A3294" s="462">
        <v>10717</v>
      </c>
      <c r="B3294" s="276" t="s">
        <v>3313</v>
      </c>
      <c r="C3294" s="462" t="s">
        <v>27</v>
      </c>
      <c r="D3294" s="463">
        <v>780984.01</v>
      </c>
    </row>
    <row r="3295" spans="1:4">
      <c r="A3295" s="462">
        <v>10718</v>
      </c>
      <c r="B3295" s="276" t="s">
        <v>3314</v>
      </c>
      <c r="C3295" s="462" t="s">
        <v>27</v>
      </c>
      <c r="D3295" s="463">
        <v>971233</v>
      </c>
    </row>
    <row r="3296" spans="1:4">
      <c r="A3296" s="462">
        <v>10719</v>
      </c>
      <c r="B3296" s="276" t="s">
        <v>3315</v>
      </c>
      <c r="C3296" s="462" t="s">
        <v>27</v>
      </c>
      <c r="D3296" s="463">
        <v>946184</v>
      </c>
    </row>
    <row r="3297" spans="1:4">
      <c r="A3297" s="462">
        <v>10720</v>
      </c>
      <c r="B3297" s="276" t="s">
        <v>3316</v>
      </c>
      <c r="C3297" s="462" t="s">
        <v>27</v>
      </c>
      <c r="D3297" s="463">
        <v>1112729</v>
      </c>
    </row>
    <row r="3298" spans="1:4">
      <c r="A3298" s="462">
        <v>10721</v>
      </c>
      <c r="B3298" s="276" t="s">
        <v>3317</v>
      </c>
      <c r="C3298" s="462" t="s">
        <v>27</v>
      </c>
      <c r="D3298" s="463">
        <v>2507450.4300000002</v>
      </c>
    </row>
    <row r="3299" spans="1:4">
      <c r="A3299" s="462">
        <v>10722</v>
      </c>
      <c r="B3299" s="276" t="s">
        <v>3318</v>
      </c>
      <c r="C3299" s="462" t="s">
        <v>27</v>
      </c>
      <c r="D3299" s="463">
        <v>2551995.34</v>
      </c>
    </row>
    <row r="3300" spans="1:4">
      <c r="A3300" s="462">
        <v>10723</v>
      </c>
      <c r="B3300" s="276" t="s">
        <v>3319</v>
      </c>
      <c r="C3300" s="462" t="s">
        <v>27</v>
      </c>
      <c r="D3300" s="463">
        <v>2524047</v>
      </c>
    </row>
    <row r="3301" spans="1:4">
      <c r="A3301" s="462">
        <v>10724</v>
      </c>
      <c r="B3301" s="276" t="s">
        <v>3320</v>
      </c>
      <c r="C3301" s="462" t="s">
        <v>27</v>
      </c>
      <c r="D3301" s="463">
        <v>3026052.01</v>
      </c>
    </row>
    <row r="3302" spans="1:4">
      <c r="A3302" s="462">
        <v>10725</v>
      </c>
      <c r="B3302" s="276" t="s">
        <v>3321</v>
      </c>
      <c r="C3302" s="462" t="s">
        <v>27</v>
      </c>
      <c r="D3302" s="463">
        <v>4337472.1100000003</v>
      </c>
    </row>
    <row r="3303" spans="1:4">
      <c r="A3303" s="462">
        <v>10726</v>
      </c>
      <c r="B3303" s="276" t="s">
        <v>3322</v>
      </c>
      <c r="C3303" s="462" t="s">
        <v>27</v>
      </c>
      <c r="D3303" s="463">
        <v>51000</v>
      </c>
    </row>
    <row r="3304" spans="1:4">
      <c r="A3304" s="462">
        <v>10727</v>
      </c>
      <c r="B3304" s="276" t="s">
        <v>3323</v>
      </c>
      <c r="C3304" s="462" t="s">
        <v>27</v>
      </c>
      <c r="D3304" s="463">
        <v>6890000</v>
      </c>
    </row>
    <row r="3305" spans="1:4">
      <c r="A3305" s="462">
        <v>10728</v>
      </c>
      <c r="B3305" s="276" t="s">
        <v>3324</v>
      </c>
      <c r="C3305" s="462" t="s">
        <v>27</v>
      </c>
      <c r="D3305" s="463">
        <v>10790000</v>
      </c>
    </row>
    <row r="3306" spans="1:4">
      <c r="A3306" s="462">
        <v>10729</v>
      </c>
      <c r="B3306" s="276" t="s">
        <v>3325</v>
      </c>
      <c r="C3306" s="462" t="s">
        <v>27</v>
      </c>
      <c r="D3306" s="463">
        <v>6584984</v>
      </c>
    </row>
    <row r="3307" spans="1:4">
      <c r="A3307" s="462">
        <v>10730</v>
      </c>
      <c r="B3307" s="276" t="s">
        <v>3326</v>
      </c>
      <c r="C3307" s="462" t="s">
        <v>83</v>
      </c>
      <c r="D3307" s="463">
        <v>230158</v>
      </c>
    </row>
    <row r="3308" spans="1:4">
      <c r="A3308" s="462">
        <v>10731</v>
      </c>
      <c r="B3308" s="276" t="s">
        <v>3327</v>
      </c>
      <c r="C3308" s="462" t="s">
        <v>83</v>
      </c>
      <c r="D3308" s="463">
        <v>69615</v>
      </c>
    </row>
    <row r="3309" spans="1:4">
      <c r="A3309" s="462">
        <v>10732</v>
      </c>
      <c r="B3309" s="276" t="s">
        <v>3328</v>
      </c>
      <c r="C3309" s="462" t="s">
        <v>27</v>
      </c>
      <c r="D3309" s="463">
        <v>3094000</v>
      </c>
    </row>
    <row r="3310" spans="1:4">
      <c r="A3310" s="462">
        <v>10733</v>
      </c>
      <c r="B3310" s="276" t="s">
        <v>3329</v>
      </c>
      <c r="C3310" s="462" t="s">
        <v>30</v>
      </c>
      <c r="D3310" s="463">
        <v>10780</v>
      </c>
    </row>
    <row r="3311" spans="1:4">
      <c r="A3311" s="462">
        <v>10734</v>
      </c>
      <c r="B3311" s="276" t="s">
        <v>3330</v>
      </c>
      <c r="C3311" s="462" t="s">
        <v>44</v>
      </c>
      <c r="D3311" s="463">
        <v>27250</v>
      </c>
    </row>
    <row r="3312" spans="1:4">
      <c r="A3312" s="462">
        <v>10735</v>
      </c>
      <c r="B3312" s="276" t="s">
        <v>3331</v>
      </c>
      <c r="C3312" s="462" t="s">
        <v>27</v>
      </c>
      <c r="D3312" s="463">
        <v>1800.01</v>
      </c>
    </row>
    <row r="3313" spans="1:4">
      <c r="A3313" s="462">
        <v>10736</v>
      </c>
      <c r="B3313" s="276" t="s">
        <v>3332</v>
      </c>
      <c r="C3313" s="462" t="s">
        <v>27</v>
      </c>
      <c r="D3313" s="463">
        <v>8500</v>
      </c>
    </row>
    <row r="3314" spans="1:4">
      <c r="A3314" s="462">
        <v>10737</v>
      </c>
      <c r="B3314" s="276" t="s">
        <v>2868</v>
      </c>
      <c r="C3314" s="462" t="s">
        <v>27</v>
      </c>
      <c r="D3314" s="463">
        <v>30999</v>
      </c>
    </row>
    <row r="3315" spans="1:4">
      <c r="A3315" s="462">
        <v>10738</v>
      </c>
      <c r="B3315" s="276" t="s">
        <v>3333</v>
      </c>
      <c r="C3315" s="462" t="s">
        <v>30</v>
      </c>
      <c r="D3315" s="463">
        <v>18879</v>
      </c>
    </row>
    <row r="3316" spans="1:4">
      <c r="A3316" s="462">
        <v>10739</v>
      </c>
      <c r="B3316" s="276" t="s">
        <v>3334</v>
      </c>
      <c r="C3316" s="462" t="s">
        <v>27</v>
      </c>
      <c r="D3316" s="463">
        <v>1948262</v>
      </c>
    </row>
    <row r="3317" spans="1:4">
      <c r="A3317" s="462">
        <v>10740</v>
      </c>
      <c r="B3317" s="276" t="s">
        <v>3335</v>
      </c>
      <c r="C3317" s="462" t="s">
        <v>27</v>
      </c>
      <c r="D3317" s="463">
        <v>20798849</v>
      </c>
    </row>
    <row r="3318" spans="1:4">
      <c r="A3318" s="462">
        <v>10741</v>
      </c>
      <c r="B3318" s="276" t="s">
        <v>3336</v>
      </c>
      <c r="C3318" s="462" t="s">
        <v>32</v>
      </c>
      <c r="D3318" s="463">
        <v>810</v>
      </c>
    </row>
    <row r="3319" spans="1:4">
      <c r="A3319" s="462">
        <v>10742</v>
      </c>
      <c r="B3319" s="276" t="s">
        <v>3337</v>
      </c>
      <c r="C3319" s="462" t="s">
        <v>27</v>
      </c>
      <c r="D3319" s="463">
        <v>1172150</v>
      </c>
    </row>
    <row r="3320" spans="1:4">
      <c r="A3320" s="462">
        <v>10743</v>
      </c>
      <c r="B3320" s="276" t="s">
        <v>3338</v>
      </c>
      <c r="C3320" s="462" t="s">
        <v>253</v>
      </c>
      <c r="D3320" s="463">
        <v>680000</v>
      </c>
    </row>
    <row r="3321" spans="1:4">
      <c r="A3321" s="462">
        <v>10744</v>
      </c>
      <c r="B3321" s="276" t="s">
        <v>3339</v>
      </c>
      <c r="C3321" s="462" t="s">
        <v>30</v>
      </c>
      <c r="D3321" s="463">
        <v>13678.4</v>
      </c>
    </row>
    <row r="3322" spans="1:4">
      <c r="A3322" s="462">
        <v>10745</v>
      </c>
      <c r="B3322" s="276" t="s">
        <v>3340</v>
      </c>
      <c r="C3322" s="462" t="s">
        <v>30</v>
      </c>
      <c r="D3322" s="463">
        <v>8330</v>
      </c>
    </row>
    <row r="3323" spans="1:4">
      <c r="A3323" s="462">
        <v>10746</v>
      </c>
      <c r="B3323" s="276" t="s">
        <v>3341</v>
      </c>
      <c r="C3323" s="462" t="s">
        <v>253</v>
      </c>
      <c r="D3323" s="463">
        <v>30998320</v>
      </c>
    </row>
    <row r="3324" spans="1:4">
      <c r="A3324" s="462">
        <v>10747</v>
      </c>
      <c r="B3324" s="276" t="s">
        <v>3342</v>
      </c>
      <c r="C3324" s="462" t="s">
        <v>27</v>
      </c>
      <c r="D3324" s="463">
        <v>1196564</v>
      </c>
    </row>
    <row r="3325" spans="1:4">
      <c r="A3325" s="462">
        <v>10748</v>
      </c>
      <c r="B3325" s="276" t="s">
        <v>3343</v>
      </c>
      <c r="C3325" s="462" t="s">
        <v>27</v>
      </c>
      <c r="D3325" s="463">
        <v>3061842</v>
      </c>
    </row>
    <row r="3326" spans="1:4">
      <c r="A3326" s="462">
        <v>10749</v>
      </c>
      <c r="B3326" s="276" t="s">
        <v>3344</v>
      </c>
      <c r="C3326" s="462" t="s">
        <v>27</v>
      </c>
      <c r="D3326" s="463">
        <v>3061842</v>
      </c>
    </row>
    <row r="3327" spans="1:4">
      <c r="A3327" s="462">
        <v>10750</v>
      </c>
      <c r="B3327" s="276" t="s">
        <v>3345</v>
      </c>
      <c r="C3327" s="462" t="s">
        <v>27</v>
      </c>
      <c r="D3327" s="463">
        <v>3315233.38</v>
      </c>
    </row>
    <row r="3328" spans="1:4">
      <c r="A3328" s="462">
        <v>10751</v>
      </c>
      <c r="B3328" s="276" t="s">
        <v>3346</v>
      </c>
      <c r="C3328" s="462" t="s">
        <v>27</v>
      </c>
      <c r="D3328" s="463">
        <v>8367776.5499999998</v>
      </c>
    </row>
    <row r="3329" spans="1:4">
      <c r="A3329" s="462">
        <v>10752</v>
      </c>
      <c r="B3329" s="276" t="s">
        <v>3347</v>
      </c>
      <c r="C3329" s="462" t="s">
        <v>27</v>
      </c>
      <c r="D3329" s="463">
        <v>1271699</v>
      </c>
    </row>
    <row r="3330" spans="1:4">
      <c r="A3330" s="462">
        <v>10753</v>
      </c>
      <c r="B3330" s="276" t="s">
        <v>3348</v>
      </c>
      <c r="C3330" s="462" t="s">
        <v>27</v>
      </c>
      <c r="D3330" s="463">
        <v>2142000</v>
      </c>
    </row>
    <row r="3331" spans="1:4">
      <c r="A3331" s="462">
        <v>10754</v>
      </c>
      <c r="B3331" s="276" t="s">
        <v>3349</v>
      </c>
      <c r="C3331" s="462" t="s">
        <v>27</v>
      </c>
      <c r="D3331" s="463">
        <v>3332000</v>
      </c>
    </row>
    <row r="3332" spans="1:4">
      <c r="A3332" s="462">
        <v>10755</v>
      </c>
      <c r="B3332" s="276" t="s">
        <v>3350</v>
      </c>
      <c r="C3332" s="462" t="s">
        <v>27</v>
      </c>
      <c r="D3332" s="463">
        <v>193532080</v>
      </c>
    </row>
    <row r="3333" spans="1:4">
      <c r="A3333" s="462">
        <v>10756</v>
      </c>
      <c r="B3333" s="276" t="s">
        <v>3351</v>
      </c>
      <c r="C3333" s="462" t="s">
        <v>27</v>
      </c>
      <c r="D3333" s="463">
        <v>212555718</v>
      </c>
    </row>
    <row r="3334" spans="1:4">
      <c r="A3334" s="462">
        <v>10757</v>
      </c>
      <c r="B3334" s="276" t="s">
        <v>3352</v>
      </c>
      <c r="C3334" s="462" t="s">
        <v>27</v>
      </c>
      <c r="D3334" s="463">
        <v>219941453</v>
      </c>
    </row>
    <row r="3335" spans="1:4">
      <c r="A3335" s="462">
        <v>10758</v>
      </c>
      <c r="B3335" s="276" t="s">
        <v>3353</v>
      </c>
      <c r="C3335" s="462" t="s">
        <v>83</v>
      </c>
      <c r="D3335" s="463">
        <v>1213</v>
      </c>
    </row>
    <row r="3336" spans="1:4">
      <c r="A3336" s="462">
        <v>10759</v>
      </c>
      <c r="B3336" s="276" t="s">
        <v>3354</v>
      </c>
      <c r="C3336" s="462" t="s">
        <v>27</v>
      </c>
      <c r="D3336" s="463">
        <v>1576854</v>
      </c>
    </row>
    <row r="3337" spans="1:4">
      <c r="A3337" s="462">
        <v>10760</v>
      </c>
      <c r="B3337" s="276" t="s">
        <v>3355</v>
      </c>
      <c r="C3337" s="462" t="s">
        <v>27</v>
      </c>
      <c r="D3337" s="463">
        <v>4863354.79</v>
      </c>
    </row>
    <row r="3338" spans="1:4">
      <c r="A3338" s="462">
        <v>10761</v>
      </c>
      <c r="B3338" s="276" t="s">
        <v>3356</v>
      </c>
      <c r="C3338" s="462" t="s">
        <v>27</v>
      </c>
      <c r="D3338" s="463">
        <v>5697012.6500000004</v>
      </c>
    </row>
    <row r="3339" spans="1:4">
      <c r="A3339" s="462">
        <v>10762</v>
      </c>
      <c r="B3339" s="276" t="s">
        <v>3357</v>
      </c>
      <c r="C3339" s="462" t="s">
        <v>27</v>
      </c>
      <c r="D3339" s="463">
        <v>5995682.9100000001</v>
      </c>
    </row>
    <row r="3340" spans="1:4">
      <c r="A3340" s="462">
        <v>10763</v>
      </c>
      <c r="B3340" s="276" t="s">
        <v>3358</v>
      </c>
      <c r="C3340" s="462" t="s">
        <v>27</v>
      </c>
      <c r="D3340" s="463">
        <v>62516</v>
      </c>
    </row>
    <row r="3341" spans="1:4">
      <c r="A3341" s="462">
        <v>10764</v>
      </c>
      <c r="B3341" s="276" t="s">
        <v>3359</v>
      </c>
      <c r="C3341" s="462" t="s">
        <v>44</v>
      </c>
      <c r="D3341" s="463">
        <v>33511</v>
      </c>
    </row>
    <row r="3342" spans="1:4">
      <c r="A3342" s="462">
        <v>10765</v>
      </c>
      <c r="B3342" s="276" t="s">
        <v>3360</v>
      </c>
      <c r="C3342" s="462" t="s">
        <v>27</v>
      </c>
      <c r="D3342" s="463">
        <v>216600</v>
      </c>
    </row>
    <row r="3343" spans="1:4">
      <c r="A3343" s="462">
        <v>10766</v>
      </c>
      <c r="B3343" s="276" t="s">
        <v>3361</v>
      </c>
      <c r="C3343" s="462" t="s">
        <v>27</v>
      </c>
      <c r="D3343" s="463">
        <v>259461</v>
      </c>
    </row>
    <row r="3344" spans="1:4">
      <c r="A3344" s="462">
        <v>10767</v>
      </c>
      <c r="B3344" s="276" t="s">
        <v>3362</v>
      </c>
      <c r="C3344" s="462" t="s">
        <v>27</v>
      </c>
      <c r="D3344" s="463">
        <v>86691504</v>
      </c>
    </row>
    <row r="3345" spans="1:4">
      <c r="A3345" s="462">
        <v>10768</v>
      </c>
      <c r="B3345" s="276" t="s">
        <v>3363</v>
      </c>
      <c r="C3345" s="462" t="s">
        <v>27</v>
      </c>
      <c r="D3345" s="463">
        <v>82789309</v>
      </c>
    </row>
    <row r="3346" spans="1:4">
      <c r="A3346" s="462">
        <v>10769</v>
      </c>
      <c r="B3346" s="276" t="s">
        <v>3364</v>
      </c>
      <c r="C3346" s="462" t="s">
        <v>27</v>
      </c>
      <c r="D3346" s="463">
        <v>74492684</v>
      </c>
    </row>
    <row r="3347" spans="1:4">
      <c r="A3347" s="462">
        <v>10770</v>
      </c>
      <c r="B3347" s="276" t="s">
        <v>3365</v>
      </c>
      <c r="C3347" s="462" t="s">
        <v>27</v>
      </c>
      <c r="D3347" s="463">
        <v>133689694</v>
      </c>
    </row>
    <row r="3348" spans="1:4">
      <c r="A3348" s="462">
        <v>10771</v>
      </c>
      <c r="B3348" s="276" t="s">
        <v>3366</v>
      </c>
      <c r="C3348" s="462" t="s">
        <v>27</v>
      </c>
      <c r="D3348" s="463">
        <v>156468065</v>
      </c>
    </row>
    <row r="3349" spans="1:4">
      <c r="A3349" s="462">
        <v>10772</v>
      </c>
      <c r="B3349" s="276" t="s">
        <v>3367</v>
      </c>
      <c r="C3349" s="462" t="s">
        <v>27</v>
      </c>
      <c r="D3349" s="463">
        <v>154095576</v>
      </c>
    </row>
    <row r="3350" spans="1:4">
      <c r="A3350" s="462">
        <v>10773</v>
      </c>
      <c r="B3350" s="276" t="s">
        <v>3368</v>
      </c>
      <c r="C3350" s="462" t="s">
        <v>27</v>
      </c>
      <c r="D3350" s="463">
        <v>138762039</v>
      </c>
    </row>
    <row r="3351" spans="1:4">
      <c r="A3351" s="462">
        <v>10774</v>
      </c>
      <c r="B3351" s="276" t="s">
        <v>3369</v>
      </c>
      <c r="C3351" s="462" t="s">
        <v>27</v>
      </c>
      <c r="D3351" s="463">
        <v>307681442</v>
      </c>
    </row>
    <row r="3352" spans="1:4">
      <c r="A3352" s="462">
        <v>10775</v>
      </c>
      <c r="B3352" s="276" t="s">
        <v>3369</v>
      </c>
      <c r="C3352" s="462" t="s">
        <v>27</v>
      </c>
      <c r="D3352" s="463">
        <v>743118097</v>
      </c>
    </row>
    <row r="3353" spans="1:4">
      <c r="A3353" s="462">
        <v>10776</v>
      </c>
      <c r="B3353" s="276" t="s">
        <v>3370</v>
      </c>
      <c r="C3353" s="462" t="s">
        <v>27</v>
      </c>
      <c r="D3353" s="463">
        <v>559393068</v>
      </c>
    </row>
    <row r="3354" spans="1:4">
      <c r="A3354" s="462">
        <v>10777</v>
      </c>
      <c r="B3354" s="276" t="s">
        <v>3371</v>
      </c>
      <c r="C3354" s="462" t="s">
        <v>27</v>
      </c>
      <c r="D3354" s="463">
        <v>105489615</v>
      </c>
    </row>
    <row r="3355" spans="1:4">
      <c r="A3355" s="462">
        <v>10778</v>
      </c>
      <c r="B3355" s="276" t="s">
        <v>3372</v>
      </c>
      <c r="C3355" s="462" t="s">
        <v>27</v>
      </c>
      <c r="D3355" s="463">
        <v>120638201</v>
      </c>
    </row>
    <row r="3356" spans="1:4">
      <c r="A3356" s="462">
        <v>10779</v>
      </c>
      <c r="B3356" s="276" t="s">
        <v>3373</v>
      </c>
      <c r="C3356" s="462" t="s">
        <v>27</v>
      </c>
      <c r="D3356" s="463">
        <v>158332046</v>
      </c>
    </row>
    <row r="3357" spans="1:4">
      <c r="A3357" s="462">
        <v>10780</v>
      </c>
      <c r="B3357" s="276" t="s">
        <v>3374</v>
      </c>
      <c r="C3357" s="462" t="s">
        <v>27</v>
      </c>
      <c r="D3357" s="463">
        <v>123077981</v>
      </c>
    </row>
    <row r="3358" spans="1:4">
      <c r="A3358" s="462">
        <v>10781</v>
      </c>
      <c r="B3358" s="276" t="s">
        <v>3375</v>
      </c>
      <c r="C3358" s="462" t="s">
        <v>27</v>
      </c>
      <c r="D3358" s="463">
        <v>136506717</v>
      </c>
    </row>
    <row r="3359" spans="1:4">
      <c r="A3359" s="462">
        <v>10782</v>
      </c>
      <c r="B3359" s="276" t="s">
        <v>3376</v>
      </c>
      <c r="C3359" s="462" t="s">
        <v>27</v>
      </c>
      <c r="D3359" s="463">
        <v>51421655</v>
      </c>
    </row>
    <row r="3360" spans="1:4">
      <c r="A3360" s="462">
        <v>10783</v>
      </c>
      <c r="B3360" s="276" t="s">
        <v>3377</v>
      </c>
      <c r="C3360" s="462" t="s">
        <v>27</v>
      </c>
      <c r="D3360" s="463">
        <v>294237704</v>
      </c>
    </row>
    <row r="3361" spans="1:4">
      <c r="A3361" s="462">
        <v>10784</v>
      </c>
      <c r="B3361" s="276" t="s">
        <v>3378</v>
      </c>
      <c r="C3361" s="462" t="s">
        <v>27</v>
      </c>
      <c r="D3361" s="463">
        <v>2677500</v>
      </c>
    </row>
    <row r="3362" spans="1:4">
      <c r="A3362" s="462">
        <v>10785</v>
      </c>
      <c r="B3362" s="276" t="s">
        <v>3379</v>
      </c>
      <c r="C3362" s="462" t="s">
        <v>27</v>
      </c>
      <c r="D3362" s="463">
        <v>345752</v>
      </c>
    </row>
    <row r="3363" spans="1:4">
      <c r="A3363" s="462">
        <v>10786</v>
      </c>
      <c r="B3363" s="276" t="s">
        <v>3380</v>
      </c>
      <c r="C3363" s="462" t="s">
        <v>27</v>
      </c>
      <c r="D3363" s="463">
        <v>476089</v>
      </c>
    </row>
    <row r="3364" spans="1:4">
      <c r="A3364" s="462">
        <v>10787</v>
      </c>
      <c r="B3364" s="276" t="s">
        <v>3381</v>
      </c>
      <c r="C3364" s="462" t="s">
        <v>27</v>
      </c>
      <c r="D3364" s="463">
        <v>19574863</v>
      </c>
    </row>
    <row r="3365" spans="1:4">
      <c r="A3365" s="462">
        <v>10788</v>
      </c>
      <c r="B3365" s="276" t="s">
        <v>3382</v>
      </c>
      <c r="C3365" s="462" t="s">
        <v>27</v>
      </c>
      <c r="D3365" s="463">
        <v>22515203.010000002</v>
      </c>
    </row>
    <row r="3366" spans="1:4">
      <c r="A3366" s="462">
        <v>10789</v>
      </c>
      <c r="B3366" s="276" t="s">
        <v>3383</v>
      </c>
      <c r="C3366" s="462" t="s">
        <v>27</v>
      </c>
      <c r="D3366" s="463">
        <v>11325711</v>
      </c>
    </row>
    <row r="3367" spans="1:4">
      <c r="A3367" s="462">
        <v>10790</v>
      </c>
      <c r="B3367" s="276" t="s">
        <v>3384</v>
      </c>
      <c r="C3367" s="462" t="s">
        <v>27</v>
      </c>
      <c r="D3367" s="463">
        <v>11263459</v>
      </c>
    </row>
    <row r="3368" spans="1:4">
      <c r="A3368" s="462">
        <v>10791</v>
      </c>
      <c r="B3368" s="276" t="s">
        <v>3384</v>
      </c>
      <c r="C3368" s="462" t="s">
        <v>27</v>
      </c>
      <c r="D3368" s="463">
        <v>11356898.01</v>
      </c>
    </row>
    <row r="3369" spans="1:4">
      <c r="A3369" s="462">
        <v>10792</v>
      </c>
      <c r="B3369" s="276" t="s">
        <v>3385</v>
      </c>
      <c r="C3369" s="462" t="s">
        <v>27</v>
      </c>
      <c r="D3369" s="463">
        <v>11419397</v>
      </c>
    </row>
    <row r="3370" spans="1:4">
      <c r="A3370" s="462">
        <v>10793</v>
      </c>
      <c r="B3370" s="276" t="s">
        <v>3384</v>
      </c>
      <c r="C3370" s="462" t="s">
        <v>27</v>
      </c>
      <c r="D3370" s="463">
        <v>8970187</v>
      </c>
    </row>
    <row r="3371" spans="1:4">
      <c r="A3371" s="462">
        <v>10794</v>
      </c>
      <c r="B3371" s="276" t="s">
        <v>3384</v>
      </c>
      <c r="C3371" s="462" t="s">
        <v>27</v>
      </c>
      <c r="D3371" s="463">
        <v>8963194</v>
      </c>
    </row>
    <row r="3372" spans="1:4">
      <c r="A3372" s="462">
        <v>10795</v>
      </c>
      <c r="B3372" s="276" t="s">
        <v>3386</v>
      </c>
      <c r="C3372" s="462" t="s">
        <v>27</v>
      </c>
      <c r="D3372" s="463">
        <v>8049412.0099999998</v>
      </c>
    </row>
    <row r="3373" spans="1:4">
      <c r="A3373" s="462">
        <v>10796</v>
      </c>
      <c r="B3373" s="276" t="s">
        <v>3387</v>
      </c>
      <c r="C3373" s="462" t="s">
        <v>27</v>
      </c>
      <c r="D3373" s="463">
        <v>8101391</v>
      </c>
    </row>
    <row r="3374" spans="1:4">
      <c r="A3374" s="462">
        <v>10797</v>
      </c>
      <c r="B3374" s="276" t="s">
        <v>3388</v>
      </c>
      <c r="C3374" s="462" t="s">
        <v>27</v>
      </c>
      <c r="D3374" s="463">
        <v>6953146</v>
      </c>
    </row>
    <row r="3375" spans="1:4">
      <c r="A3375" s="462">
        <v>10798</v>
      </c>
      <c r="B3375" s="276" t="s">
        <v>3389</v>
      </c>
      <c r="C3375" s="462" t="s">
        <v>27</v>
      </c>
      <c r="D3375" s="463">
        <v>6994668</v>
      </c>
    </row>
    <row r="3376" spans="1:4">
      <c r="A3376" s="462">
        <v>10799</v>
      </c>
      <c r="B3376" s="276" t="s">
        <v>3390</v>
      </c>
      <c r="C3376" s="462" t="s">
        <v>27</v>
      </c>
      <c r="D3376" s="463">
        <v>5932002</v>
      </c>
    </row>
    <row r="3377" spans="1:4">
      <c r="A3377" s="462">
        <v>10800</v>
      </c>
      <c r="B3377" s="276" t="s">
        <v>3390</v>
      </c>
      <c r="C3377" s="462" t="s">
        <v>27</v>
      </c>
      <c r="D3377" s="463">
        <v>5932002</v>
      </c>
    </row>
    <row r="3378" spans="1:4">
      <c r="A3378" s="462">
        <v>10801</v>
      </c>
      <c r="B3378" s="276" t="s">
        <v>3391</v>
      </c>
      <c r="C3378" s="462" t="s">
        <v>27</v>
      </c>
      <c r="D3378" s="463">
        <v>5982868</v>
      </c>
    </row>
    <row r="3379" spans="1:4">
      <c r="A3379" s="462">
        <v>10802</v>
      </c>
      <c r="B3379" s="276" t="s">
        <v>3392</v>
      </c>
      <c r="C3379" s="462" t="s">
        <v>27</v>
      </c>
      <c r="D3379" s="463">
        <v>5978289</v>
      </c>
    </row>
    <row r="3380" spans="1:4">
      <c r="A3380" s="462">
        <v>10803</v>
      </c>
      <c r="B3380" s="276" t="s">
        <v>3393</v>
      </c>
      <c r="C3380" s="462" t="s">
        <v>27</v>
      </c>
      <c r="D3380" s="463">
        <v>902855</v>
      </c>
    </row>
    <row r="3381" spans="1:4">
      <c r="A3381" s="462">
        <v>10804</v>
      </c>
      <c r="B3381" s="276" t="s">
        <v>3394</v>
      </c>
      <c r="C3381" s="462" t="s">
        <v>27</v>
      </c>
      <c r="D3381" s="463">
        <v>906521</v>
      </c>
    </row>
    <row r="3382" spans="1:4">
      <c r="A3382" s="462">
        <v>10805</v>
      </c>
      <c r="B3382" s="276" t="s">
        <v>3395</v>
      </c>
      <c r="C3382" s="462" t="s">
        <v>27</v>
      </c>
      <c r="D3382" s="463">
        <v>914138</v>
      </c>
    </row>
    <row r="3383" spans="1:4">
      <c r="A3383" s="462">
        <v>10806</v>
      </c>
      <c r="B3383" s="276" t="s">
        <v>3396</v>
      </c>
      <c r="C3383" s="462" t="s">
        <v>27</v>
      </c>
      <c r="D3383" s="463">
        <v>932409.01</v>
      </c>
    </row>
    <row r="3384" spans="1:4">
      <c r="A3384" s="462">
        <v>10807</v>
      </c>
      <c r="B3384" s="276" t="s">
        <v>3397</v>
      </c>
      <c r="C3384" s="462" t="s">
        <v>27</v>
      </c>
      <c r="D3384" s="463">
        <v>935101</v>
      </c>
    </row>
    <row r="3385" spans="1:4">
      <c r="A3385" s="462">
        <v>10808</v>
      </c>
      <c r="B3385" s="276" t="s">
        <v>3398</v>
      </c>
      <c r="C3385" s="462" t="s">
        <v>27</v>
      </c>
      <c r="D3385" s="463">
        <v>1174142</v>
      </c>
    </row>
    <row r="3386" spans="1:4">
      <c r="A3386" s="462">
        <v>10809</v>
      </c>
      <c r="B3386" s="276" t="s">
        <v>3399</v>
      </c>
      <c r="C3386" s="462" t="s">
        <v>27</v>
      </c>
      <c r="D3386" s="463">
        <v>1179784</v>
      </c>
    </row>
    <row r="3387" spans="1:4">
      <c r="A3387" s="462">
        <v>10810</v>
      </c>
      <c r="B3387" s="276" t="s">
        <v>3400</v>
      </c>
      <c r="C3387" s="462" t="s">
        <v>27</v>
      </c>
      <c r="D3387" s="463">
        <v>1192442</v>
      </c>
    </row>
    <row r="3388" spans="1:4">
      <c r="A3388" s="462">
        <v>10811</v>
      </c>
      <c r="B3388" s="276" t="s">
        <v>3401</v>
      </c>
      <c r="C3388" s="462" t="s">
        <v>27</v>
      </c>
      <c r="D3388" s="463">
        <v>1197998</v>
      </c>
    </row>
    <row r="3389" spans="1:4">
      <c r="A3389" s="462">
        <v>10812</v>
      </c>
      <c r="B3389" s="276" t="s">
        <v>3402</v>
      </c>
      <c r="C3389" s="462" t="s">
        <v>27</v>
      </c>
      <c r="D3389" s="463">
        <v>1295453</v>
      </c>
    </row>
    <row r="3390" spans="1:4">
      <c r="A3390" s="462">
        <v>10813</v>
      </c>
      <c r="B3390" s="276" t="s">
        <v>3403</v>
      </c>
      <c r="C3390" s="462" t="s">
        <v>27</v>
      </c>
      <c r="D3390" s="463">
        <v>1300851</v>
      </c>
    </row>
    <row r="3391" spans="1:4">
      <c r="A3391" s="462">
        <v>10814</v>
      </c>
      <c r="B3391" s="276" t="s">
        <v>3404</v>
      </c>
      <c r="C3391" s="462" t="s">
        <v>27</v>
      </c>
      <c r="D3391" s="463">
        <v>2831350.01</v>
      </c>
    </row>
    <row r="3392" spans="1:4">
      <c r="A3392" s="462">
        <v>10815</v>
      </c>
      <c r="B3392" s="276" t="s">
        <v>3404</v>
      </c>
      <c r="C3392" s="462" t="s">
        <v>27</v>
      </c>
      <c r="D3392" s="463">
        <v>2832281</v>
      </c>
    </row>
    <row r="3393" spans="1:4">
      <c r="A3393" s="462">
        <v>10816</v>
      </c>
      <c r="B3393" s="276" t="s">
        <v>3405</v>
      </c>
      <c r="C3393" s="462" t="s">
        <v>27</v>
      </c>
      <c r="D3393" s="463">
        <v>2882598</v>
      </c>
    </row>
    <row r="3394" spans="1:4">
      <c r="A3394" s="462">
        <v>10817</v>
      </c>
      <c r="B3394" s="276" t="s">
        <v>3406</v>
      </c>
      <c r="C3394" s="462" t="s">
        <v>27</v>
      </c>
      <c r="D3394" s="463">
        <v>127720</v>
      </c>
    </row>
    <row r="3395" spans="1:4">
      <c r="A3395" s="462">
        <v>10818</v>
      </c>
      <c r="B3395" s="276" t="s">
        <v>3407</v>
      </c>
      <c r="C3395" s="462" t="s">
        <v>27</v>
      </c>
      <c r="D3395" s="463">
        <v>202286.01</v>
      </c>
    </row>
    <row r="3396" spans="1:4">
      <c r="A3396" s="462">
        <v>10819</v>
      </c>
      <c r="B3396" s="276" t="s">
        <v>3408</v>
      </c>
      <c r="C3396" s="462" t="s">
        <v>27</v>
      </c>
      <c r="D3396" s="463">
        <v>290279</v>
      </c>
    </row>
    <row r="3397" spans="1:4">
      <c r="A3397" s="462">
        <v>10820</v>
      </c>
      <c r="B3397" s="276" t="s">
        <v>3409</v>
      </c>
      <c r="C3397" s="462" t="s">
        <v>27</v>
      </c>
      <c r="D3397" s="463">
        <v>882161.01</v>
      </c>
    </row>
    <row r="3398" spans="1:4">
      <c r="A3398" s="462">
        <v>10821</v>
      </c>
      <c r="B3398" s="276" t="s">
        <v>3410</v>
      </c>
      <c r="C3398" s="462" t="s">
        <v>27</v>
      </c>
      <c r="D3398" s="463">
        <v>1180918</v>
      </c>
    </row>
    <row r="3399" spans="1:4">
      <c r="A3399" s="462">
        <v>10822</v>
      </c>
      <c r="B3399" s="276" t="s">
        <v>3411</v>
      </c>
      <c r="C3399" s="462" t="s">
        <v>27</v>
      </c>
      <c r="D3399" s="463">
        <v>31947</v>
      </c>
    </row>
    <row r="3400" spans="1:4">
      <c r="A3400" s="462">
        <v>10823</v>
      </c>
      <c r="B3400" s="276" t="s">
        <v>3412</v>
      </c>
      <c r="C3400" s="462" t="s">
        <v>27</v>
      </c>
      <c r="D3400" s="463">
        <v>48263</v>
      </c>
    </row>
    <row r="3401" spans="1:4">
      <c r="A3401" s="462">
        <v>10824</v>
      </c>
      <c r="B3401" s="276" t="s">
        <v>3413</v>
      </c>
      <c r="C3401" s="462" t="s">
        <v>27</v>
      </c>
      <c r="D3401" s="463">
        <v>69529</v>
      </c>
    </row>
    <row r="3402" spans="1:4">
      <c r="A3402" s="462">
        <v>10825</v>
      </c>
      <c r="B3402" s="276" t="s">
        <v>3414</v>
      </c>
      <c r="C3402" s="462" t="s">
        <v>27</v>
      </c>
      <c r="D3402" s="463">
        <v>101879.01</v>
      </c>
    </row>
    <row r="3403" spans="1:4">
      <c r="A3403" s="462">
        <v>10826</v>
      </c>
      <c r="B3403" s="276" t="s">
        <v>3415</v>
      </c>
      <c r="C3403" s="462" t="s">
        <v>27</v>
      </c>
      <c r="D3403" s="463">
        <v>206678</v>
      </c>
    </row>
    <row r="3404" spans="1:4">
      <c r="A3404" s="462">
        <v>10827</v>
      </c>
      <c r="B3404" s="276" t="s">
        <v>3415</v>
      </c>
      <c r="C3404" s="462" t="s">
        <v>97</v>
      </c>
      <c r="D3404" s="463">
        <v>319183</v>
      </c>
    </row>
    <row r="3405" spans="1:4">
      <c r="A3405" s="462">
        <v>10828</v>
      </c>
      <c r="B3405" s="276" t="s">
        <v>3415</v>
      </c>
      <c r="C3405" s="462" t="s">
        <v>27</v>
      </c>
      <c r="D3405" s="463">
        <v>395236</v>
      </c>
    </row>
    <row r="3406" spans="1:4">
      <c r="A3406" s="462">
        <v>11778</v>
      </c>
      <c r="B3406" s="276" t="s">
        <v>3416</v>
      </c>
      <c r="C3406" s="462" t="s">
        <v>27</v>
      </c>
      <c r="D3406" s="463">
        <v>1901160.01</v>
      </c>
    </row>
    <row r="3407" spans="1:4">
      <c r="A3407" s="462">
        <v>11779</v>
      </c>
      <c r="B3407" s="276" t="s">
        <v>3417</v>
      </c>
      <c r="C3407" s="462" t="s">
        <v>27</v>
      </c>
      <c r="D3407" s="463">
        <v>154349240</v>
      </c>
    </row>
    <row r="3408" spans="1:4">
      <c r="A3408" s="462">
        <v>12287</v>
      </c>
      <c r="B3408" s="276" t="s">
        <v>3418</v>
      </c>
      <c r="C3408" s="462" t="s">
        <v>998</v>
      </c>
      <c r="D3408" s="463">
        <v>1520570</v>
      </c>
    </row>
    <row r="3409" spans="1:4">
      <c r="A3409" s="462">
        <v>12446</v>
      </c>
      <c r="B3409" s="276" t="s">
        <v>3419</v>
      </c>
      <c r="C3409" s="462" t="s">
        <v>44</v>
      </c>
      <c r="D3409" s="463">
        <v>219511.49</v>
      </c>
    </row>
    <row r="3410" spans="1:4">
      <c r="A3410" s="462">
        <v>12448</v>
      </c>
      <c r="B3410" s="276" t="s">
        <v>3420</v>
      </c>
      <c r="C3410" s="462" t="s">
        <v>27</v>
      </c>
      <c r="D3410" s="463">
        <v>179541</v>
      </c>
    </row>
    <row r="3411" spans="1:4">
      <c r="A3411" s="462">
        <v>12449</v>
      </c>
      <c r="B3411" s="276" t="s">
        <v>3421</v>
      </c>
      <c r="C3411" s="462" t="s">
        <v>83</v>
      </c>
      <c r="D3411" s="463">
        <v>755510</v>
      </c>
    </row>
    <row r="3412" spans="1:4">
      <c r="A3412" s="462">
        <v>12450</v>
      </c>
      <c r="B3412" s="276" t="s">
        <v>3422</v>
      </c>
      <c r="C3412" s="462" t="s">
        <v>27</v>
      </c>
      <c r="D3412" s="463">
        <v>11830004.199999999</v>
      </c>
    </row>
    <row r="3413" spans="1:4">
      <c r="A3413" s="462">
        <v>12452</v>
      </c>
      <c r="B3413" s="276" t="s">
        <v>3423</v>
      </c>
      <c r="C3413" s="462" t="s">
        <v>27</v>
      </c>
      <c r="D3413" s="463">
        <v>30892</v>
      </c>
    </row>
    <row r="3414" spans="1:4">
      <c r="A3414" s="462">
        <v>12453</v>
      </c>
      <c r="B3414" s="276" t="s">
        <v>3424</v>
      </c>
      <c r="C3414" s="462" t="s">
        <v>27</v>
      </c>
      <c r="D3414" s="463">
        <v>136250.23999999999</v>
      </c>
    </row>
    <row r="3415" spans="1:4">
      <c r="A3415" s="462">
        <v>12454</v>
      </c>
      <c r="B3415" s="276" t="s">
        <v>3425</v>
      </c>
      <c r="C3415" s="462" t="s">
        <v>30</v>
      </c>
      <c r="D3415" s="463">
        <v>108470.88</v>
      </c>
    </row>
    <row r="3416" spans="1:4">
      <c r="A3416" s="462">
        <v>12455</v>
      </c>
      <c r="B3416" s="276" t="s">
        <v>3426</v>
      </c>
      <c r="C3416" s="462" t="s">
        <v>27</v>
      </c>
      <c r="D3416" s="463">
        <v>172500.02</v>
      </c>
    </row>
    <row r="3417" spans="1:4">
      <c r="A3417" s="462">
        <v>12456</v>
      </c>
      <c r="B3417" s="276" t="s">
        <v>3427</v>
      </c>
      <c r="C3417" s="462" t="s">
        <v>27</v>
      </c>
      <c r="D3417" s="463">
        <v>25000</v>
      </c>
    </row>
    <row r="3418" spans="1:4">
      <c r="A3418" s="462">
        <v>12459</v>
      </c>
      <c r="B3418" s="276" t="s">
        <v>3428</v>
      </c>
      <c r="C3418" s="462" t="s">
        <v>27</v>
      </c>
      <c r="D3418" s="463">
        <v>29500</v>
      </c>
    </row>
    <row r="3419" spans="1:4">
      <c r="A3419" s="462">
        <v>12460</v>
      </c>
      <c r="B3419" s="276" t="s">
        <v>3429</v>
      </c>
      <c r="C3419" s="462" t="s">
        <v>27</v>
      </c>
      <c r="D3419" s="463">
        <v>36875.01</v>
      </c>
    </row>
    <row r="3420" spans="1:4">
      <c r="A3420" s="462">
        <v>12461</v>
      </c>
      <c r="B3420" s="276" t="s">
        <v>3430</v>
      </c>
      <c r="C3420" s="462" t="s">
        <v>27</v>
      </c>
      <c r="D3420" s="463">
        <v>49167</v>
      </c>
    </row>
    <row r="3421" spans="1:4">
      <c r="A3421" s="462">
        <v>12462</v>
      </c>
      <c r="B3421" s="276" t="s">
        <v>3431</v>
      </c>
      <c r="C3421" s="462" t="s">
        <v>27</v>
      </c>
      <c r="D3421" s="463">
        <v>61458</v>
      </c>
    </row>
    <row r="3422" spans="1:4">
      <c r="A3422" s="462">
        <v>12463</v>
      </c>
      <c r="B3422" s="276" t="s">
        <v>3432</v>
      </c>
      <c r="C3422" s="462" t="s">
        <v>27</v>
      </c>
      <c r="D3422" s="463">
        <v>98333</v>
      </c>
    </row>
    <row r="3423" spans="1:4">
      <c r="A3423" s="462">
        <v>12465</v>
      </c>
      <c r="B3423" s="276" t="s">
        <v>3433</v>
      </c>
      <c r="C3423" s="462" t="s">
        <v>27</v>
      </c>
      <c r="D3423" s="463">
        <v>853000</v>
      </c>
    </row>
    <row r="3424" spans="1:4">
      <c r="A3424" s="462">
        <v>12466</v>
      </c>
      <c r="B3424" s="276" t="s">
        <v>3434</v>
      </c>
      <c r="C3424" s="462" t="s">
        <v>27</v>
      </c>
      <c r="D3424" s="463">
        <v>292900</v>
      </c>
    </row>
    <row r="3425" spans="1:4">
      <c r="A3425" s="462">
        <v>12467</v>
      </c>
      <c r="B3425" s="276" t="s">
        <v>3435</v>
      </c>
      <c r="C3425" s="462" t="s">
        <v>27</v>
      </c>
      <c r="D3425" s="463">
        <v>284646</v>
      </c>
    </row>
    <row r="3426" spans="1:4">
      <c r="A3426" s="462">
        <v>12468</v>
      </c>
      <c r="B3426" s="276" t="s">
        <v>3436</v>
      </c>
      <c r="C3426" s="462" t="s">
        <v>27</v>
      </c>
      <c r="D3426" s="463">
        <v>478050</v>
      </c>
    </row>
    <row r="3427" spans="1:4">
      <c r="A3427" s="462">
        <v>12469</v>
      </c>
      <c r="B3427" s="276" t="s">
        <v>3437</v>
      </c>
      <c r="C3427" s="462" t="s">
        <v>27</v>
      </c>
      <c r="D3427" s="463">
        <v>21513</v>
      </c>
    </row>
    <row r="3428" spans="1:4">
      <c r="A3428" s="462">
        <v>12470</v>
      </c>
      <c r="B3428" s="276" t="s">
        <v>3438</v>
      </c>
      <c r="C3428" s="462" t="s">
        <v>27</v>
      </c>
      <c r="D3428" s="463">
        <v>223717</v>
      </c>
    </row>
    <row r="3429" spans="1:4">
      <c r="A3429" s="462">
        <v>12471</v>
      </c>
      <c r="B3429" s="276" t="s">
        <v>3439</v>
      </c>
      <c r="C3429" s="462" t="s">
        <v>27</v>
      </c>
      <c r="D3429" s="463">
        <v>411666.14</v>
      </c>
    </row>
    <row r="3430" spans="1:4">
      <c r="A3430" s="462">
        <v>12472</v>
      </c>
      <c r="B3430" s="276" t="s">
        <v>3440</v>
      </c>
      <c r="C3430" s="462" t="s">
        <v>27</v>
      </c>
      <c r="D3430" s="463">
        <v>318189.15999999997</v>
      </c>
    </row>
    <row r="3431" spans="1:4">
      <c r="A3431" s="462">
        <v>12473</v>
      </c>
      <c r="B3431" s="276" t="s">
        <v>3441</v>
      </c>
      <c r="C3431" s="462" t="s">
        <v>27</v>
      </c>
      <c r="D3431" s="463">
        <v>15232000</v>
      </c>
    </row>
    <row r="3432" spans="1:4">
      <c r="A3432" s="462">
        <v>12474</v>
      </c>
      <c r="B3432" s="276" t="s">
        <v>3442</v>
      </c>
      <c r="C3432" s="462" t="s">
        <v>27</v>
      </c>
      <c r="D3432" s="463">
        <v>101999.99</v>
      </c>
    </row>
    <row r="3433" spans="1:4">
      <c r="A3433" s="462">
        <v>12476</v>
      </c>
      <c r="B3433" s="276" t="s">
        <v>3443</v>
      </c>
      <c r="C3433" s="462" t="s">
        <v>30</v>
      </c>
      <c r="D3433" s="463">
        <v>8000.37</v>
      </c>
    </row>
    <row r="3434" spans="1:4">
      <c r="A3434" s="462">
        <v>12477</v>
      </c>
      <c r="B3434" s="276" t="s">
        <v>3444</v>
      </c>
      <c r="C3434" s="462" t="s">
        <v>27</v>
      </c>
      <c r="D3434" s="463">
        <v>162692.04</v>
      </c>
    </row>
    <row r="3435" spans="1:4">
      <c r="A3435" s="462">
        <v>12478</v>
      </c>
      <c r="B3435" s="276" t="s">
        <v>3445</v>
      </c>
      <c r="C3435" s="462" t="s">
        <v>27</v>
      </c>
      <c r="D3435" s="463">
        <v>119000</v>
      </c>
    </row>
    <row r="3436" spans="1:4">
      <c r="A3436" s="462">
        <v>12481</v>
      </c>
      <c r="B3436" s="276" t="s">
        <v>3446</v>
      </c>
      <c r="C3436" s="462" t="s">
        <v>3447</v>
      </c>
      <c r="D3436" s="463">
        <v>690262</v>
      </c>
    </row>
    <row r="3437" spans="1:4">
      <c r="A3437" s="462">
        <v>12482</v>
      </c>
      <c r="B3437" s="276" t="s">
        <v>3448</v>
      </c>
      <c r="C3437" s="462" t="s">
        <v>44</v>
      </c>
      <c r="D3437" s="463">
        <v>0</v>
      </c>
    </row>
    <row r="3438" spans="1:4">
      <c r="A3438" s="462">
        <v>12483</v>
      </c>
      <c r="B3438" s="276" t="s">
        <v>3449</v>
      </c>
      <c r="C3438" s="462" t="s">
        <v>148</v>
      </c>
      <c r="D3438" s="463">
        <v>17850</v>
      </c>
    </row>
    <row r="3439" spans="1:4">
      <c r="A3439" s="462">
        <v>12487</v>
      </c>
      <c r="B3439" s="276" t="s">
        <v>3450</v>
      </c>
      <c r="C3439" s="462" t="s">
        <v>27</v>
      </c>
      <c r="D3439" s="463">
        <v>136955</v>
      </c>
    </row>
    <row r="3440" spans="1:4">
      <c r="A3440" s="462">
        <v>12488</v>
      </c>
      <c r="B3440" s="276" t="s">
        <v>3451</v>
      </c>
      <c r="C3440" s="462" t="s">
        <v>27</v>
      </c>
      <c r="D3440" s="463">
        <v>52707599</v>
      </c>
    </row>
    <row r="3441" spans="1:4">
      <c r="A3441" s="462">
        <v>12490</v>
      </c>
      <c r="B3441" s="276" t="s">
        <v>3452</v>
      </c>
      <c r="C3441" s="462" t="s">
        <v>3453</v>
      </c>
      <c r="D3441" s="463">
        <v>995.01</v>
      </c>
    </row>
    <row r="3442" spans="1:4">
      <c r="A3442" s="462">
        <v>12491</v>
      </c>
      <c r="B3442" s="276" t="s">
        <v>3454</v>
      </c>
      <c r="C3442" s="462" t="s">
        <v>27</v>
      </c>
      <c r="D3442" s="463">
        <v>1189000.3999999999</v>
      </c>
    </row>
    <row r="3443" spans="1:4">
      <c r="A3443" s="462">
        <v>12494</v>
      </c>
      <c r="B3443" s="276" t="s">
        <v>3455</v>
      </c>
      <c r="C3443" s="462" t="s">
        <v>30</v>
      </c>
      <c r="D3443" s="463">
        <v>80257</v>
      </c>
    </row>
    <row r="3444" spans="1:4">
      <c r="A3444" s="462">
        <v>12495</v>
      </c>
      <c r="B3444" s="276" t="s">
        <v>3456</v>
      </c>
      <c r="C3444" s="462" t="s">
        <v>27</v>
      </c>
      <c r="D3444" s="463">
        <v>465633.99</v>
      </c>
    </row>
    <row r="3445" spans="1:4">
      <c r="A3445" s="462">
        <v>12497</v>
      </c>
      <c r="B3445" s="276" t="s">
        <v>3457</v>
      </c>
      <c r="C3445" s="462" t="s">
        <v>27</v>
      </c>
      <c r="D3445" s="463">
        <v>40629</v>
      </c>
    </row>
    <row r="3446" spans="1:4">
      <c r="A3446" s="462">
        <v>12498</v>
      </c>
      <c r="B3446" s="276" t="s">
        <v>3458</v>
      </c>
      <c r="C3446" s="462" t="s">
        <v>27</v>
      </c>
      <c r="D3446" s="463">
        <v>797431</v>
      </c>
    </row>
    <row r="3447" spans="1:4">
      <c r="A3447" s="462">
        <v>12499</v>
      </c>
      <c r="B3447" s="276" t="s">
        <v>3459</v>
      </c>
      <c r="C3447" s="462" t="s">
        <v>27</v>
      </c>
      <c r="D3447" s="463">
        <v>286851.88</v>
      </c>
    </row>
    <row r="3448" spans="1:4">
      <c r="A3448" s="462">
        <v>12500</v>
      </c>
      <c r="B3448" s="276" t="s">
        <v>3460</v>
      </c>
      <c r="C3448" s="462" t="s">
        <v>44</v>
      </c>
      <c r="D3448" s="463">
        <v>6852</v>
      </c>
    </row>
    <row r="3449" spans="1:4">
      <c r="A3449" s="462">
        <v>12502</v>
      </c>
      <c r="B3449" s="276" t="s">
        <v>3461</v>
      </c>
      <c r="C3449" s="462" t="s">
        <v>27</v>
      </c>
      <c r="D3449" s="463">
        <v>100320.57</v>
      </c>
    </row>
    <row r="3450" spans="1:4">
      <c r="A3450" s="462">
        <v>12503</v>
      </c>
      <c r="B3450" s="276" t="s">
        <v>3462</v>
      </c>
      <c r="C3450" s="462" t="s">
        <v>27</v>
      </c>
      <c r="D3450" s="463">
        <v>20999.93</v>
      </c>
    </row>
    <row r="3451" spans="1:4">
      <c r="A3451" s="462">
        <v>12504</v>
      </c>
      <c r="B3451" s="276" t="s">
        <v>3463</v>
      </c>
      <c r="C3451" s="462" t="s">
        <v>27</v>
      </c>
      <c r="D3451" s="463">
        <v>156200</v>
      </c>
    </row>
    <row r="3452" spans="1:4">
      <c r="A3452" s="462">
        <v>12512</v>
      </c>
      <c r="B3452" s="276" t="s">
        <v>3464</v>
      </c>
      <c r="C3452" s="462" t="s">
        <v>593</v>
      </c>
      <c r="D3452" s="463">
        <v>982682521</v>
      </c>
    </row>
    <row r="3453" spans="1:4">
      <c r="A3453" s="462">
        <v>12513</v>
      </c>
      <c r="B3453" s="276" t="s">
        <v>3465</v>
      </c>
      <c r="C3453" s="462" t="s">
        <v>27</v>
      </c>
      <c r="D3453" s="463">
        <v>26263598</v>
      </c>
    </row>
    <row r="3454" spans="1:4">
      <c r="A3454" s="462">
        <v>12514</v>
      </c>
      <c r="B3454" s="276" t="s">
        <v>3466</v>
      </c>
      <c r="C3454" s="462" t="s">
        <v>27</v>
      </c>
      <c r="D3454" s="463">
        <v>23714618</v>
      </c>
    </row>
    <row r="3455" spans="1:4">
      <c r="A3455" s="462">
        <v>12515</v>
      </c>
      <c r="B3455" s="276" t="s">
        <v>3467</v>
      </c>
      <c r="C3455" s="462" t="s">
        <v>27</v>
      </c>
      <c r="D3455" s="463">
        <v>14383530</v>
      </c>
    </row>
    <row r="3456" spans="1:4">
      <c r="A3456" s="462">
        <v>12516</v>
      </c>
      <c r="B3456" s="276" t="s">
        <v>3468</v>
      </c>
      <c r="C3456" s="462" t="s">
        <v>27</v>
      </c>
      <c r="D3456" s="463">
        <v>13373042</v>
      </c>
    </row>
    <row r="3457" spans="1:4">
      <c r="A3457" s="462">
        <v>12517</v>
      </c>
      <c r="B3457" s="276" t="s">
        <v>3469</v>
      </c>
      <c r="C3457" s="462" t="s">
        <v>27</v>
      </c>
      <c r="D3457" s="463">
        <v>7273697</v>
      </c>
    </row>
    <row r="3458" spans="1:4">
      <c r="A3458" s="462">
        <v>12518</v>
      </c>
      <c r="B3458" s="276" t="s">
        <v>3470</v>
      </c>
      <c r="C3458" s="462" t="s">
        <v>27</v>
      </c>
      <c r="D3458" s="463">
        <v>35688100</v>
      </c>
    </row>
    <row r="3459" spans="1:4">
      <c r="A3459" s="462">
        <v>12519</v>
      </c>
      <c r="B3459" s="276" t="s">
        <v>3471</v>
      </c>
      <c r="C3459" s="462" t="s">
        <v>27</v>
      </c>
      <c r="D3459" s="463">
        <v>9058392</v>
      </c>
    </row>
    <row r="3460" spans="1:4">
      <c r="A3460" s="462">
        <v>12520</v>
      </c>
      <c r="B3460" s="276" t="s">
        <v>3472</v>
      </c>
      <c r="C3460" s="462" t="s">
        <v>27</v>
      </c>
      <c r="D3460" s="463">
        <v>15202845</v>
      </c>
    </row>
    <row r="3461" spans="1:4">
      <c r="A3461" s="462">
        <v>12521</v>
      </c>
      <c r="B3461" s="276" t="s">
        <v>3473</v>
      </c>
      <c r="C3461" s="462" t="s">
        <v>27</v>
      </c>
      <c r="D3461" s="463">
        <v>6554816</v>
      </c>
    </row>
    <row r="3462" spans="1:4">
      <c r="A3462" s="462">
        <v>12522</v>
      </c>
      <c r="B3462" s="276" t="s">
        <v>3474</v>
      </c>
      <c r="C3462" s="462" t="s">
        <v>27</v>
      </c>
      <c r="D3462" s="463">
        <v>22750674.66</v>
      </c>
    </row>
    <row r="3463" spans="1:4">
      <c r="A3463" s="462">
        <v>12523</v>
      </c>
      <c r="B3463" s="276" t="s">
        <v>3475</v>
      </c>
      <c r="C3463" s="462" t="s">
        <v>27</v>
      </c>
      <c r="D3463" s="463">
        <v>2285082.0099999998</v>
      </c>
    </row>
    <row r="3464" spans="1:4">
      <c r="A3464" s="462">
        <v>12524</v>
      </c>
      <c r="B3464" s="276" t="s">
        <v>3476</v>
      </c>
      <c r="C3464" s="462" t="s">
        <v>27</v>
      </c>
      <c r="D3464" s="463">
        <v>2794905.17</v>
      </c>
    </row>
    <row r="3465" spans="1:4">
      <c r="A3465" s="462">
        <v>12525</v>
      </c>
      <c r="B3465" s="276" t="s">
        <v>3477</v>
      </c>
      <c r="C3465" s="462" t="s">
        <v>27</v>
      </c>
      <c r="D3465" s="463">
        <v>19798188</v>
      </c>
    </row>
    <row r="3466" spans="1:4">
      <c r="A3466" s="462">
        <v>12526</v>
      </c>
      <c r="B3466" s="276" t="s">
        <v>3478</v>
      </c>
      <c r="C3466" s="462" t="s">
        <v>27</v>
      </c>
      <c r="D3466" s="463">
        <v>15259123.52</v>
      </c>
    </row>
    <row r="3467" spans="1:4">
      <c r="A3467" s="462">
        <v>12527</v>
      </c>
      <c r="B3467" s="276" t="s">
        <v>3479</v>
      </c>
      <c r="C3467" s="462" t="s">
        <v>27</v>
      </c>
      <c r="D3467" s="463">
        <v>29883282.02</v>
      </c>
    </row>
    <row r="3468" spans="1:4">
      <c r="A3468" s="462">
        <v>12528</v>
      </c>
      <c r="B3468" s="276" t="s">
        <v>3480</v>
      </c>
      <c r="C3468" s="462" t="s">
        <v>27</v>
      </c>
      <c r="D3468" s="463">
        <v>13901672.82</v>
      </c>
    </row>
    <row r="3469" spans="1:4">
      <c r="A3469" s="462">
        <v>12529</v>
      </c>
      <c r="B3469" s="276" t="s">
        <v>3481</v>
      </c>
      <c r="C3469" s="462" t="s">
        <v>27</v>
      </c>
      <c r="D3469" s="463">
        <v>20711399.010000002</v>
      </c>
    </row>
    <row r="3470" spans="1:4">
      <c r="A3470" s="462">
        <v>12530</v>
      </c>
      <c r="B3470" s="276" t="s">
        <v>3482</v>
      </c>
      <c r="C3470" s="462" t="s">
        <v>27</v>
      </c>
      <c r="D3470" s="463">
        <v>15649623</v>
      </c>
    </row>
    <row r="3471" spans="1:4">
      <c r="A3471" s="462">
        <v>12531</v>
      </c>
      <c r="B3471" s="276" t="s">
        <v>3483</v>
      </c>
      <c r="C3471" s="462" t="s">
        <v>27</v>
      </c>
      <c r="D3471" s="463">
        <v>27029513.629999999</v>
      </c>
    </row>
    <row r="3472" spans="1:4">
      <c r="A3472" s="462">
        <v>12532</v>
      </c>
      <c r="B3472" s="276" t="s">
        <v>3484</v>
      </c>
      <c r="C3472" s="462" t="s">
        <v>27</v>
      </c>
      <c r="D3472" s="463">
        <v>20083229.010000002</v>
      </c>
    </row>
    <row r="3473" spans="1:4">
      <c r="A3473" s="462">
        <v>12533</v>
      </c>
      <c r="B3473" s="276" t="s">
        <v>3485</v>
      </c>
      <c r="C3473" s="462" t="s">
        <v>27</v>
      </c>
      <c r="D3473" s="463">
        <v>15012086.810000001</v>
      </c>
    </row>
    <row r="3474" spans="1:4">
      <c r="A3474" s="462">
        <v>12534</v>
      </c>
      <c r="B3474" s="276" t="s">
        <v>3486</v>
      </c>
      <c r="C3474" s="462" t="s">
        <v>27</v>
      </c>
      <c r="D3474" s="463">
        <v>29105208.309999999</v>
      </c>
    </row>
    <row r="3475" spans="1:4">
      <c r="A3475" s="462">
        <v>12535</v>
      </c>
      <c r="B3475" s="276" t="s">
        <v>3487</v>
      </c>
      <c r="C3475" s="462" t="s">
        <v>27</v>
      </c>
      <c r="D3475" s="463">
        <v>12526982</v>
      </c>
    </row>
    <row r="3476" spans="1:4">
      <c r="A3476" s="462">
        <v>12536</v>
      </c>
      <c r="B3476" s="276" t="s">
        <v>3488</v>
      </c>
      <c r="C3476" s="462" t="s">
        <v>27</v>
      </c>
      <c r="D3476" s="463">
        <v>12526982</v>
      </c>
    </row>
    <row r="3477" spans="1:4">
      <c r="A3477" s="462">
        <v>12537</v>
      </c>
      <c r="B3477" s="276" t="s">
        <v>3489</v>
      </c>
      <c r="C3477" s="462" t="s">
        <v>27</v>
      </c>
      <c r="D3477" s="463">
        <v>4936920.87</v>
      </c>
    </row>
    <row r="3478" spans="1:4">
      <c r="A3478" s="462">
        <v>12538</v>
      </c>
      <c r="B3478" s="276" t="s">
        <v>3490</v>
      </c>
      <c r="C3478" s="462" t="s">
        <v>27</v>
      </c>
      <c r="D3478" s="463">
        <v>11152292</v>
      </c>
    </row>
    <row r="3479" spans="1:4">
      <c r="A3479" s="462">
        <v>12539</v>
      </c>
      <c r="B3479" s="276" t="s">
        <v>3491</v>
      </c>
      <c r="C3479" s="462" t="s">
        <v>27</v>
      </c>
      <c r="D3479" s="463">
        <v>17496803.239999998</v>
      </c>
    </row>
    <row r="3480" spans="1:4">
      <c r="A3480" s="462">
        <v>12540</v>
      </c>
      <c r="B3480" s="276" t="s">
        <v>3492</v>
      </c>
      <c r="C3480" s="462" t="s">
        <v>27</v>
      </c>
      <c r="D3480" s="463">
        <v>21439711.010000002</v>
      </c>
    </row>
    <row r="3481" spans="1:4">
      <c r="A3481" s="462">
        <v>12541</v>
      </c>
      <c r="B3481" s="276" t="s">
        <v>3493</v>
      </c>
      <c r="C3481" s="462" t="s">
        <v>27</v>
      </c>
      <c r="D3481" s="463">
        <v>2528082.0099999998</v>
      </c>
    </row>
    <row r="3482" spans="1:4">
      <c r="A3482" s="462">
        <v>12543</v>
      </c>
      <c r="B3482" s="276" t="s">
        <v>3494</v>
      </c>
      <c r="C3482" s="462" t="s">
        <v>27</v>
      </c>
      <c r="D3482" s="463">
        <v>6363576.8099999996</v>
      </c>
    </row>
    <row r="3483" spans="1:4">
      <c r="A3483" s="462">
        <v>12544</v>
      </c>
      <c r="B3483" s="276" t="s">
        <v>3495</v>
      </c>
      <c r="C3483" s="462" t="s">
        <v>27</v>
      </c>
      <c r="D3483" s="463">
        <v>5608005.9000000004</v>
      </c>
    </row>
    <row r="3484" spans="1:4">
      <c r="A3484" s="462">
        <v>12545</v>
      </c>
      <c r="B3484" s="276" t="s">
        <v>3496</v>
      </c>
      <c r="C3484" s="462" t="s">
        <v>27</v>
      </c>
      <c r="D3484" s="463">
        <v>5598902.2300000004</v>
      </c>
    </row>
    <row r="3485" spans="1:4">
      <c r="A3485" s="462">
        <v>12546</v>
      </c>
      <c r="B3485" s="276" t="s">
        <v>3497</v>
      </c>
      <c r="C3485" s="462" t="s">
        <v>27</v>
      </c>
      <c r="D3485" s="463">
        <v>91660497</v>
      </c>
    </row>
    <row r="3486" spans="1:4">
      <c r="A3486" s="462">
        <v>12547</v>
      </c>
      <c r="B3486" s="276" t="s">
        <v>3498</v>
      </c>
      <c r="C3486" s="462" t="s">
        <v>27</v>
      </c>
      <c r="D3486" s="463">
        <v>28030944</v>
      </c>
    </row>
    <row r="3487" spans="1:4">
      <c r="A3487" s="462">
        <v>12548</v>
      </c>
      <c r="B3487" s="276" t="s">
        <v>3499</v>
      </c>
      <c r="C3487" s="462" t="s">
        <v>27</v>
      </c>
      <c r="D3487" s="463">
        <v>27029514</v>
      </c>
    </row>
    <row r="3488" spans="1:4">
      <c r="A3488" s="462">
        <v>12550</v>
      </c>
      <c r="B3488" s="276" t="s">
        <v>3500</v>
      </c>
      <c r="C3488" s="462" t="s">
        <v>27</v>
      </c>
      <c r="D3488" s="463">
        <v>196659</v>
      </c>
    </row>
    <row r="3489" spans="1:4">
      <c r="A3489" s="462">
        <v>12556</v>
      </c>
      <c r="B3489" s="276" t="s">
        <v>3501</v>
      </c>
      <c r="C3489" s="462" t="s">
        <v>27</v>
      </c>
      <c r="D3489" s="463">
        <v>637</v>
      </c>
    </row>
    <row r="3490" spans="1:4">
      <c r="A3490" s="462">
        <v>12557</v>
      </c>
      <c r="B3490" s="276" t="s">
        <v>3502</v>
      </c>
      <c r="C3490" s="462" t="s">
        <v>27</v>
      </c>
      <c r="D3490" s="463">
        <v>128990</v>
      </c>
    </row>
    <row r="3491" spans="1:4">
      <c r="A3491" s="462">
        <v>12558</v>
      </c>
      <c r="B3491" s="276" t="s">
        <v>3503</v>
      </c>
      <c r="C3491" s="462" t="s">
        <v>30</v>
      </c>
      <c r="D3491" s="463">
        <v>163211.51</v>
      </c>
    </row>
    <row r="3492" spans="1:4">
      <c r="A3492" s="462">
        <v>12559</v>
      </c>
      <c r="B3492" s="276" t="s">
        <v>3504</v>
      </c>
      <c r="C3492" s="462" t="s">
        <v>30</v>
      </c>
      <c r="D3492" s="463">
        <v>200507.48</v>
      </c>
    </row>
    <row r="3493" spans="1:4">
      <c r="A3493" s="462">
        <v>12560</v>
      </c>
      <c r="B3493" s="276" t="s">
        <v>3505</v>
      </c>
      <c r="C3493" s="462" t="s">
        <v>30</v>
      </c>
      <c r="D3493" s="463">
        <v>244007.04000000001</v>
      </c>
    </row>
    <row r="3494" spans="1:4">
      <c r="A3494" s="462">
        <v>12561</v>
      </c>
      <c r="B3494" s="276" t="s">
        <v>3506</v>
      </c>
      <c r="C3494" s="462" t="s">
        <v>30</v>
      </c>
      <c r="D3494" s="463">
        <v>220182.76</v>
      </c>
    </row>
    <row r="3495" spans="1:4">
      <c r="A3495" s="462">
        <v>12562</v>
      </c>
      <c r="B3495" s="276" t="s">
        <v>3507</v>
      </c>
      <c r="C3495" s="462" t="s">
        <v>30</v>
      </c>
      <c r="D3495" s="463">
        <v>265658.06</v>
      </c>
    </row>
    <row r="3496" spans="1:4">
      <c r="A3496" s="462">
        <v>12564</v>
      </c>
      <c r="B3496" s="276" t="s">
        <v>3508</v>
      </c>
      <c r="C3496" s="462" t="s">
        <v>27</v>
      </c>
      <c r="D3496" s="463">
        <v>59900.01</v>
      </c>
    </row>
    <row r="3497" spans="1:4">
      <c r="A3497" s="462">
        <v>12565</v>
      </c>
      <c r="B3497" s="276" t="s">
        <v>3509</v>
      </c>
      <c r="C3497" s="462" t="s">
        <v>27</v>
      </c>
      <c r="D3497" s="463">
        <v>18135.009999999998</v>
      </c>
    </row>
    <row r="3498" spans="1:4">
      <c r="A3498" s="462">
        <v>12566</v>
      </c>
      <c r="B3498" s="276" t="s">
        <v>3510</v>
      </c>
      <c r="C3498" s="462" t="s">
        <v>60</v>
      </c>
      <c r="D3498" s="463">
        <v>55524</v>
      </c>
    </row>
    <row r="3499" spans="1:4">
      <c r="A3499" s="462">
        <v>12567</v>
      </c>
      <c r="B3499" s="276" t="s">
        <v>3511</v>
      </c>
      <c r="C3499" s="462" t="s">
        <v>27</v>
      </c>
      <c r="D3499" s="463">
        <v>75.010000000000005</v>
      </c>
    </row>
    <row r="3500" spans="1:4">
      <c r="A3500" s="462">
        <v>12568</v>
      </c>
      <c r="B3500" s="276" t="s">
        <v>3512</v>
      </c>
      <c r="C3500" s="462" t="s">
        <v>27</v>
      </c>
      <c r="D3500" s="463">
        <v>283.01</v>
      </c>
    </row>
    <row r="3501" spans="1:4">
      <c r="A3501" s="462">
        <v>12569</v>
      </c>
      <c r="B3501" s="276" t="s">
        <v>3513</v>
      </c>
      <c r="C3501" s="462" t="s">
        <v>83</v>
      </c>
      <c r="D3501" s="463">
        <v>479548</v>
      </c>
    </row>
    <row r="3502" spans="1:4">
      <c r="A3502" s="462">
        <v>12571</v>
      </c>
      <c r="B3502" s="276" t="s">
        <v>3514</v>
      </c>
      <c r="C3502" s="462" t="s">
        <v>27</v>
      </c>
      <c r="D3502" s="463">
        <v>20334.009999999998</v>
      </c>
    </row>
    <row r="3503" spans="1:4">
      <c r="A3503" s="462">
        <v>12572</v>
      </c>
      <c r="B3503" s="276" t="s">
        <v>3515</v>
      </c>
      <c r="C3503" s="462" t="s">
        <v>27</v>
      </c>
      <c r="D3503" s="463">
        <v>21684644</v>
      </c>
    </row>
    <row r="3504" spans="1:4">
      <c r="A3504" s="462">
        <v>12574</v>
      </c>
      <c r="B3504" s="276" t="s">
        <v>3516</v>
      </c>
      <c r="C3504" s="462" t="s">
        <v>27</v>
      </c>
      <c r="D3504" s="463">
        <v>0</v>
      </c>
    </row>
    <row r="3505" spans="1:4">
      <c r="A3505" s="462">
        <v>12575</v>
      </c>
      <c r="B3505" s="276" t="s">
        <v>3517</v>
      </c>
      <c r="C3505" s="462" t="s">
        <v>27</v>
      </c>
      <c r="D3505" s="463">
        <v>0</v>
      </c>
    </row>
    <row r="3506" spans="1:4">
      <c r="A3506" s="462">
        <v>12576</v>
      </c>
      <c r="B3506" s="276" t="s">
        <v>3518</v>
      </c>
      <c r="C3506" s="462" t="s">
        <v>27</v>
      </c>
      <c r="D3506" s="463">
        <v>0</v>
      </c>
    </row>
    <row r="3507" spans="1:4">
      <c r="A3507" s="462">
        <v>12577</v>
      </c>
      <c r="B3507" s="276" t="s">
        <v>3519</v>
      </c>
      <c r="C3507" s="462" t="s">
        <v>27</v>
      </c>
      <c r="D3507" s="463">
        <v>0</v>
      </c>
    </row>
    <row r="3508" spans="1:4">
      <c r="A3508" s="462">
        <v>12578</v>
      </c>
      <c r="B3508" s="276" t="s">
        <v>3520</v>
      </c>
      <c r="C3508" s="462" t="s">
        <v>27</v>
      </c>
      <c r="D3508" s="463">
        <v>0</v>
      </c>
    </row>
    <row r="3509" spans="1:4">
      <c r="A3509" s="462">
        <v>12579</v>
      </c>
      <c r="B3509" s="276" t="s">
        <v>3521</v>
      </c>
      <c r="C3509" s="462" t="s">
        <v>27</v>
      </c>
      <c r="D3509" s="463">
        <v>0</v>
      </c>
    </row>
    <row r="3510" spans="1:4">
      <c r="A3510" s="462">
        <v>12581</v>
      </c>
      <c r="B3510" s="276" t="s">
        <v>3522</v>
      </c>
      <c r="C3510" s="462" t="s">
        <v>27</v>
      </c>
      <c r="D3510" s="463">
        <v>832518</v>
      </c>
    </row>
    <row r="3511" spans="1:4">
      <c r="A3511" s="462">
        <v>12582</v>
      </c>
      <c r="B3511" s="276" t="s">
        <v>3523</v>
      </c>
      <c r="C3511" s="462" t="s">
        <v>27</v>
      </c>
      <c r="D3511" s="463">
        <v>0</v>
      </c>
    </row>
    <row r="3512" spans="1:4">
      <c r="A3512" s="462">
        <v>12583</v>
      </c>
      <c r="B3512" s="276" t="s">
        <v>3524</v>
      </c>
      <c r="C3512" s="462" t="s">
        <v>27</v>
      </c>
      <c r="D3512" s="463">
        <v>22441360.449999999</v>
      </c>
    </row>
    <row r="3513" spans="1:4">
      <c r="A3513" s="462">
        <v>12584</v>
      </c>
      <c r="B3513" s="276" t="s">
        <v>3525</v>
      </c>
      <c r="C3513" s="462" t="s">
        <v>27</v>
      </c>
      <c r="D3513" s="463">
        <v>5014124</v>
      </c>
    </row>
    <row r="3514" spans="1:4">
      <c r="A3514" s="462">
        <v>12585</v>
      </c>
      <c r="B3514" s="276" t="s">
        <v>3526</v>
      </c>
      <c r="C3514" s="462" t="s">
        <v>27</v>
      </c>
      <c r="D3514" s="463">
        <v>5110798.01</v>
      </c>
    </row>
    <row r="3515" spans="1:4">
      <c r="A3515" s="462">
        <v>12586</v>
      </c>
      <c r="B3515" s="276" t="s">
        <v>3527</v>
      </c>
      <c r="C3515" s="462" t="s">
        <v>27</v>
      </c>
      <c r="D3515" s="463">
        <v>1002257</v>
      </c>
    </row>
    <row r="3516" spans="1:4">
      <c r="A3516" s="462">
        <v>12587</v>
      </c>
      <c r="B3516" s="276" t="s">
        <v>3528</v>
      </c>
      <c r="C3516" s="462" t="s">
        <v>27</v>
      </c>
      <c r="D3516" s="463">
        <v>29578</v>
      </c>
    </row>
    <row r="3517" spans="1:4">
      <c r="A3517" s="462">
        <v>12588</v>
      </c>
      <c r="B3517" s="276" t="s">
        <v>3529</v>
      </c>
      <c r="C3517" s="462" t="s">
        <v>27</v>
      </c>
      <c r="D3517" s="463">
        <v>36134</v>
      </c>
    </row>
    <row r="3518" spans="1:4">
      <c r="A3518" s="462">
        <v>12589</v>
      </c>
      <c r="B3518" s="276" t="s">
        <v>3530</v>
      </c>
      <c r="C3518" s="462" t="s">
        <v>27</v>
      </c>
      <c r="D3518" s="463">
        <v>450355</v>
      </c>
    </row>
    <row r="3519" spans="1:4">
      <c r="A3519" s="462">
        <v>12590</v>
      </c>
      <c r="B3519" s="276" t="s">
        <v>3531</v>
      </c>
      <c r="C3519" s="462" t="s">
        <v>27</v>
      </c>
      <c r="D3519" s="463">
        <v>347465.99</v>
      </c>
    </row>
    <row r="3520" spans="1:4">
      <c r="A3520" s="462">
        <v>12591</v>
      </c>
      <c r="B3520" s="276" t="s">
        <v>3532</v>
      </c>
      <c r="C3520" s="462" t="s">
        <v>27</v>
      </c>
      <c r="D3520" s="463">
        <v>294012</v>
      </c>
    </row>
    <row r="3521" spans="1:4">
      <c r="A3521" s="462">
        <v>12593</v>
      </c>
      <c r="B3521" s="276" t="s">
        <v>3533</v>
      </c>
      <c r="C3521" s="462" t="s">
        <v>27</v>
      </c>
      <c r="D3521" s="463">
        <v>303119</v>
      </c>
    </row>
    <row r="3522" spans="1:4">
      <c r="A3522" s="462">
        <v>12594</v>
      </c>
      <c r="B3522" s="276" t="s">
        <v>3534</v>
      </c>
      <c r="C3522" s="462" t="s">
        <v>27</v>
      </c>
      <c r="D3522" s="463">
        <v>607212.01</v>
      </c>
    </row>
    <row r="3523" spans="1:4">
      <c r="A3523" s="462">
        <v>12595</v>
      </c>
      <c r="B3523" s="276" t="s">
        <v>3535</v>
      </c>
      <c r="C3523" s="462" t="s">
        <v>27</v>
      </c>
      <c r="D3523" s="463">
        <v>840761</v>
      </c>
    </row>
    <row r="3524" spans="1:4">
      <c r="A3524" s="462">
        <v>12596</v>
      </c>
      <c r="B3524" s="276" t="s">
        <v>3536</v>
      </c>
      <c r="C3524" s="462" t="s">
        <v>44</v>
      </c>
      <c r="D3524" s="463">
        <v>91473</v>
      </c>
    </row>
    <row r="3525" spans="1:4">
      <c r="A3525" s="462">
        <v>12598</v>
      </c>
      <c r="B3525" s="276" t="s">
        <v>3537</v>
      </c>
      <c r="C3525" s="462" t="s">
        <v>30</v>
      </c>
      <c r="D3525" s="463">
        <v>543887</v>
      </c>
    </row>
    <row r="3526" spans="1:4">
      <c r="A3526" s="462">
        <v>12599</v>
      </c>
      <c r="B3526" s="276" t="s">
        <v>3538</v>
      </c>
      <c r="C3526" s="462" t="s">
        <v>30</v>
      </c>
      <c r="D3526" s="463">
        <v>649733</v>
      </c>
    </row>
    <row r="3527" spans="1:4">
      <c r="A3527" s="462">
        <v>12600</v>
      </c>
      <c r="B3527" s="276" t="s">
        <v>3539</v>
      </c>
      <c r="C3527" s="462" t="s">
        <v>30</v>
      </c>
      <c r="D3527" s="463">
        <v>4343317</v>
      </c>
    </row>
    <row r="3528" spans="1:4">
      <c r="A3528" s="462">
        <v>12601</v>
      </c>
      <c r="B3528" s="276" t="s">
        <v>3540</v>
      </c>
      <c r="C3528" s="462" t="s">
        <v>27</v>
      </c>
      <c r="D3528" s="463">
        <v>502884</v>
      </c>
    </row>
    <row r="3529" spans="1:4">
      <c r="A3529" s="462">
        <v>12602</v>
      </c>
      <c r="B3529" s="276" t="s">
        <v>3541</v>
      </c>
      <c r="C3529" s="462" t="s">
        <v>27</v>
      </c>
      <c r="D3529" s="463">
        <v>736427</v>
      </c>
    </row>
    <row r="3530" spans="1:4">
      <c r="A3530" s="462">
        <v>12603</v>
      </c>
      <c r="B3530" s="276" t="s">
        <v>3542</v>
      </c>
      <c r="C3530" s="462" t="s">
        <v>27</v>
      </c>
      <c r="D3530" s="463">
        <v>259293</v>
      </c>
    </row>
    <row r="3531" spans="1:4">
      <c r="A3531" s="462">
        <v>12604</v>
      </c>
      <c r="B3531" s="276" t="s">
        <v>3543</v>
      </c>
      <c r="C3531" s="462" t="s">
        <v>27</v>
      </c>
      <c r="D3531" s="463">
        <v>64130</v>
      </c>
    </row>
    <row r="3532" spans="1:4">
      <c r="A3532" s="462">
        <v>12605</v>
      </c>
      <c r="B3532" s="276" t="s">
        <v>3544</v>
      </c>
      <c r="C3532" s="462" t="s">
        <v>27</v>
      </c>
      <c r="D3532" s="463">
        <v>66788</v>
      </c>
    </row>
    <row r="3533" spans="1:4">
      <c r="A3533" s="462">
        <v>12606</v>
      </c>
      <c r="B3533" s="276" t="s">
        <v>3545</v>
      </c>
      <c r="C3533" s="462" t="s">
        <v>27</v>
      </c>
      <c r="D3533" s="463">
        <v>84192</v>
      </c>
    </row>
    <row r="3534" spans="1:4">
      <c r="A3534" s="462">
        <v>12607</v>
      </c>
      <c r="B3534" s="276" t="s">
        <v>3546</v>
      </c>
      <c r="C3534" s="462" t="s">
        <v>27</v>
      </c>
      <c r="D3534" s="463">
        <v>70013</v>
      </c>
    </row>
    <row r="3535" spans="1:4">
      <c r="A3535" s="462">
        <v>12608</v>
      </c>
      <c r="B3535" s="276" t="s">
        <v>3547</v>
      </c>
      <c r="C3535" s="462" t="s">
        <v>27</v>
      </c>
      <c r="D3535" s="463">
        <v>91391</v>
      </c>
    </row>
    <row r="3536" spans="1:4">
      <c r="A3536" s="462">
        <v>12609</v>
      </c>
      <c r="B3536" s="276" t="s">
        <v>3548</v>
      </c>
      <c r="C3536" s="462" t="s">
        <v>27</v>
      </c>
      <c r="D3536" s="463">
        <v>50234.01</v>
      </c>
    </row>
    <row r="3537" spans="1:4">
      <c r="A3537" s="462">
        <v>12610</v>
      </c>
      <c r="B3537" s="276" t="s">
        <v>3549</v>
      </c>
      <c r="C3537" s="462" t="s">
        <v>27</v>
      </c>
      <c r="D3537" s="463">
        <v>296895</v>
      </c>
    </row>
    <row r="3538" spans="1:4">
      <c r="A3538" s="462">
        <v>12614</v>
      </c>
      <c r="B3538" s="276" t="s">
        <v>3550</v>
      </c>
      <c r="C3538" s="462" t="s">
        <v>83</v>
      </c>
      <c r="D3538" s="463">
        <v>265825</v>
      </c>
    </row>
    <row r="3539" spans="1:4">
      <c r="A3539" s="462">
        <v>12615</v>
      </c>
      <c r="B3539" s="276" t="s">
        <v>3551</v>
      </c>
      <c r="C3539" s="462" t="s">
        <v>44</v>
      </c>
      <c r="D3539" s="463">
        <v>194230</v>
      </c>
    </row>
    <row r="3540" spans="1:4">
      <c r="A3540" s="462">
        <v>12616</v>
      </c>
      <c r="B3540" s="276" t="s">
        <v>3552</v>
      </c>
      <c r="C3540" s="462" t="s">
        <v>44</v>
      </c>
      <c r="D3540" s="463">
        <v>114395</v>
      </c>
    </row>
    <row r="3541" spans="1:4">
      <c r="A3541" s="462">
        <v>12619</v>
      </c>
      <c r="B3541" s="276" t="s">
        <v>3553</v>
      </c>
      <c r="C3541" s="462" t="s">
        <v>27</v>
      </c>
      <c r="D3541" s="463">
        <v>2716356</v>
      </c>
    </row>
    <row r="3542" spans="1:4">
      <c r="A3542" s="462">
        <v>12620</v>
      </c>
      <c r="B3542" s="276" t="s">
        <v>3554</v>
      </c>
      <c r="C3542" s="462" t="s">
        <v>27</v>
      </c>
      <c r="D3542" s="463">
        <v>3305150.01</v>
      </c>
    </row>
    <row r="3543" spans="1:4">
      <c r="A3543" s="462">
        <v>12621</v>
      </c>
      <c r="B3543" s="276" t="s">
        <v>3555</v>
      </c>
      <c r="C3543" s="462" t="s">
        <v>27</v>
      </c>
      <c r="D3543" s="463">
        <v>3013794</v>
      </c>
    </row>
    <row r="3544" spans="1:4">
      <c r="A3544" s="462">
        <v>12622</v>
      </c>
      <c r="B3544" s="276" t="s">
        <v>3556</v>
      </c>
      <c r="C3544" s="462" t="s">
        <v>27</v>
      </c>
      <c r="D3544" s="463">
        <v>1568584.01</v>
      </c>
    </row>
    <row r="3545" spans="1:4">
      <c r="A3545" s="462">
        <v>12623</v>
      </c>
      <c r="B3545" s="276" t="s">
        <v>3557</v>
      </c>
      <c r="C3545" s="462" t="s">
        <v>27</v>
      </c>
      <c r="D3545" s="463">
        <v>871706</v>
      </c>
    </row>
    <row r="3546" spans="1:4">
      <c r="A3546" s="462">
        <v>12624</v>
      </c>
      <c r="B3546" s="276" t="s">
        <v>3558</v>
      </c>
      <c r="C3546" s="462" t="s">
        <v>27</v>
      </c>
      <c r="D3546" s="463">
        <v>1106560</v>
      </c>
    </row>
    <row r="3547" spans="1:4">
      <c r="A3547" s="462">
        <v>12626</v>
      </c>
      <c r="B3547" s="276" t="s">
        <v>3559</v>
      </c>
      <c r="C3547" s="462" t="s">
        <v>44</v>
      </c>
      <c r="D3547" s="463">
        <v>0</v>
      </c>
    </row>
    <row r="3548" spans="1:4">
      <c r="A3548" s="462">
        <v>12627</v>
      </c>
      <c r="B3548" s="276" t="s">
        <v>3560</v>
      </c>
      <c r="C3548" s="462" t="s">
        <v>30</v>
      </c>
      <c r="D3548" s="463">
        <v>0</v>
      </c>
    </row>
    <row r="3549" spans="1:4">
      <c r="A3549" s="462">
        <v>12628</v>
      </c>
      <c r="B3549" s="276" t="s">
        <v>3561</v>
      </c>
      <c r="C3549" s="462" t="s">
        <v>30</v>
      </c>
      <c r="D3549" s="463">
        <v>0</v>
      </c>
    </row>
    <row r="3550" spans="1:4">
      <c r="A3550" s="462">
        <v>12629</v>
      </c>
      <c r="B3550" s="276" t="s">
        <v>3562</v>
      </c>
      <c r="C3550" s="462" t="s">
        <v>30</v>
      </c>
      <c r="D3550" s="463">
        <v>21401</v>
      </c>
    </row>
    <row r="3551" spans="1:4">
      <c r="A3551" s="462">
        <v>12630</v>
      </c>
      <c r="B3551" s="276" t="s">
        <v>3563</v>
      </c>
      <c r="C3551" s="462" t="s">
        <v>30</v>
      </c>
      <c r="D3551" s="463">
        <v>37018.26</v>
      </c>
    </row>
    <row r="3552" spans="1:4">
      <c r="A3552" s="462">
        <v>12631</v>
      </c>
      <c r="B3552" s="276" t="s">
        <v>3564</v>
      </c>
      <c r="C3552" s="462" t="s">
        <v>30</v>
      </c>
      <c r="D3552" s="463">
        <v>30824.3</v>
      </c>
    </row>
    <row r="3553" spans="1:4">
      <c r="A3553" s="462">
        <v>12632</v>
      </c>
      <c r="B3553" s="276" t="s">
        <v>3565</v>
      </c>
      <c r="C3553" s="462" t="s">
        <v>44</v>
      </c>
      <c r="D3553" s="463">
        <v>14617</v>
      </c>
    </row>
    <row r="3554" spans="1:4">
      <c r="A3554" s="462">
        <v>12633</v>
      </c>
      <c r="B3554" s="276" t="s">
        <v>3566</v>
      </c>
      <c r="C3554" s="462" t="s">
        <v>30</v>
      </c>
      <c r="D3554" s="463">
        <v>1312853.01</v>
      </c>
    </row>
    <row r="3555" spans="1:4">
      <c r="A3555" s="462">
        <v>12634</v>
      </c>
      <c r="B3555" s="276" t="s">
        <v>3567</v>
      </c>
      <c r="C3555" s="462" t="s">
        <v>27</v>
      </c>
      <c r="D3555" s="463">
        <v>8396294</v>
      </c>
    </row>
    <row r="3556" spans="1:4">
      <c r="A3556" s="462">
        <v>12635</v>
      </c>
      <c r="B3556" s="276" t="s">
        <v>3568</v>
      </c>
      <c r="C3556" s="462" t="s">
        <v>27</v>
      </c>
      <c r="D3556" s="463">
        <v>20587000</v>
      </c>
    </row>
    <row r="3557" spans="1:4">
      <c r="A3557" s="462">
        <v>12636</v>
      </c>
      <c r="B3557" s="276" t="s">
        <v>3569</v>
      </c>
      <c r="C3557" s="462" t="s">
        <v>97</v>
      </c>
      <c r="D3557" s="463">
        <v>5728779</v>
      </c>
    </row>
    <row r="3558" spans="1:4">
      <c r="A3558" s="462">
        <v>12637</v>
      </c>
      <c r="B3558" s="276" t="s">
        <v>3570</v>
      </c>
      <c r="C3558" s="462" t="s">
        <v>27</v>
      </c>
      <c r="D3558" s="463">
        <v>3831562</v>
      </c>
    </row>
    <row r="3559" spans="1:4">
      <c r="A3559" s="462">
        <v>12638</v>
      </c>
      <c r="B3559" s="276" t="s">
        <v>3571</v>
      </c>
      <c r="C3559" s="462" t="s">
        <v>27</v>
      </c>
      <c r="D3559" s="463">
        <v>1374450</v>
      </c>
    </row>
    <row r="3560" spans="1:4">
      <c r="A3560" s="462">
        <v>12639</v>
      </c>
      <c r="B3560" s="276" t="s">
        <v>3572</v>
      </c>
      <c r="C3560" s="462" t="s">
        <v>27</v>
      </c>
      <c r="D3560" s="463">
        <v>662235</v>
      </c>
    </row>
    <row r="3561" spans="1:4">
      <c r="A3561" s="462">
        <v>12640</v>
      </c>
      <c r="B3561" s="276" t="s">
        <v>3573</v>
      </c>
      <c r="C3561" s="462" t="s">
        <v>27</v>
      </c>
      <c r="D3561" s="463">
        <v>189805</v>
      </c>
    </row>
    <row r="3562" spans="1:4">
      <c r="A3562" s="462">
        <v>12641</v>
      </c>
      <c r="B3562" s="276" t="s">
        <v>3574</v>
      </c>
      <c r="C3562" s="462" t="s">
        <v>27</v>
      </c>
      <c r="D3562" s="463">
        <v>19992</v>
      </c>
    </row>
    <row r="3563" spans="1:4">
      <c r="A3563" s="462">
        <v>12642</v>
      </c>
      <c r="B3563" s="276" t="s">
        <v>3575</v>
      </c>
      <c r="C3563" s="462" t="s">
        <v>27</v>
      </c>
      <c r="D3563" s="463">
        <v>394604</v>
      </c>
    </row>
    <row r="3564" spans="1:4">
      <c r="A3564" s="462">
        <v>12643</v>
      </c>
      <c r="B3564" s="276" t="s">
        <v>3576</v>
      </c>
      <c r="C3564" s="462" t="s">
        <v>27</v>
      </c>
      <c r="D3564" s="463">
        <v>392755</v>
      </c>
    </row>
    <row r="3565" spans="1:4">
      <c r="A3565" s="462">
        <v>12644</v>
      </c>
      <c r="B3565" s="276" t="s">
        <v>3577</v>
      </c>
      <c r="C3565" s="462" t="s">
        <v>30</v>
      </c>
      <c r="D3565" s="463">
        <v>2804999</v>
      </c>
    </row>
    <row r="3566" spans="1:4">
      <c r="A3566" s="462">
        <v>12645</v>
      </c>
      <c r="B3566" s="276" t="s">
        <v>3578</v>
      </c>
      <c r="C3566" s="462" t="s">
        <v>27</v>
      </c>
      <c r="D3566" s="463">
        <v>152920900.02000001</v>
      </c>
    </row>
    <row r="3567" spans="1:4">
      <c r="A3567" s="462">
        <v>12646</v>
      </c>
      <c r="B3567" s="276" t="s">
        <v>3579</v>
      </c>
      <c r="C3567" s="462" t="s">
        <v>593</v>
      </c>
      <c r="D3567" s="463">
        <v>273700000</v>
      </c>
    </row>
    <row r="3568" spans="1:4">
      <c r="A3568" s="462">
        <v>12647</v>
      </c>
      <c r="B3568" s="276" t="s">
        <v>3580</v>
      </c>
      <c r="C3568" s="462" t="s">
        <v>27</v>
      </c>
      <c r="D3568" s="463">
        <v>656880</v>
      </c>
    </row>
    <row r="3569" spans="1:4">
      <c r="A3569" s="462">
        <v>12648</v>
      </c>
      <c r="B3569" s="276" t="s">
        <v>3581</v>
      </c>
      <c r="C3569" s="462" t="s">
        <v>593</v>
      </c>
      <c r="D3569" s="463">
        <v>399140197</v>
      </c>
    </row>
    <row r="3570" spans="1:4">
      <c r="A3570" s="462">
        <v>12649</v>
      </c>
      <c r="B3570" s="276" t="s">
        <v>3582</v>
      </c>
      <c r="C3570" s="462" t="s">
        <v>27</v>
      </c>
      <c r="D3570" s="463">
        <v>2915500</v>
      </c>
    </row>
    <row r="3571" spans="1:4">
      <c r="A3571" s="462">
        <v>12650</v>
      </c>
      <c r="B3571" s="276" t="s">
        <v>3583</v>
      </c>
      <c r="C3571" s="462" t="s">
        <v>27</v>
      </c>
      <c r="D3571" s="463">
        <v>0</v>
      </c>
    </row>
    <row r="3572" spans="1:4">
      <c r="A3572" s="462">
        <v>12651</v>
      </c>
      <c r="B3572" s="276" t="s">
        <v>3584</v>
      </c>
      <c r="C3572" s="462" t="s">
        <v>27</v>
      </c>
      <c r="D3572" s="463">
        <v>117347698.01000001</v>
      </c>
    </row>
    <row r="3573" spans="1:4">
      <c r="A3573" s="462">
        <v>12652</v>
      </c>
      <c r="B3573" s="276" t="s">
        <v>3585</v>
      </c>
      <c r="C3573" s="462" t="s">
        <v>27</v>
      </c>
      <c r="D3573" s="463">
        <v>19040000</v>
      </c>
    </row>
    <row r="3574" spans="1:4">
      <c r="A3574" s="462">
        <v>12653</v>
      </c>
      <c r="B3574" s="276" t="s">
        <v>3586</v>
      </c>
      <c r="C3574" s="462" t="s">
        <v>27</v>
      </c>
      <c r="D3574" s="463">
        <v>170170</v>
      </c>
    </row>
    <row r="3575" spans="1:4">
      <c r="A3575" s="462">
        <v>12654</v>
      </c>
      <c r="B3575" s="276" t="s">
        <v>3587</v>
      </c>
      <c r="C3575" s="462" t="s">
        <v>27</v>
      </c>
      <c r="D3575" s="463">
        <v>208726</v>
      </c>
    </row>
    <row r="3576" spans="1:4">
      <c r="A3576" s="462">
        <v>12655</v>
      </c>
      <c r="B3576" s="276" t="s">
        <v>3588</v>
      </c>
      <c r="C3576" s="462" t="s">
        <v>44</v>
      </c>
      <c r="D3576" s="463">
        <v>9916</v>
      </c>
    </row>
    <row r="3577" spans="1:4">
      <c r="A3577" s="462">
        <v>12656</v>
      </c>
      <c r="B3577" s="276" t="s">
        <v>3589</v>
      </c>
      <c r="C3577" s="462" t="s">
        <v>44</v>
      </c>
      <c r="D3577" s="463">
        <v>46410</v>
      </c>
    </row>
    <row r="3578" spans="1:4">
      <c r="A3578" s="462">
        <v>12657</v>
      </c>
      <c r="B3578" s="276" t="s">
        <v>3590</v>
      </c>
      <c r="C3578" s="462" t="s">
        <v>30</v>
      </c>
      <c r="D3578" s="463">
        <v>7231.63</v>
      </c>
    </row>
    <row r="3579" spans="1:4">
      <c r="A3579" s="462">
        <v>12658</v>
      </c>
      <c r="B3579" s="276" t="s">
        <v>3591</v>
      </c>
      <c r="C3579" s="462" t="s">
        <v>44</v>
      </c>
      <c r="D3579" s="463">
        <v>3371.27</v>
      </c>
    </row>
    <row r="3580" spans="1:4">
      <c r="A3580" s="462">
        <v>12659</v>
      </c>
      <c r="B3580" s="276" t="s">
        <v>3592</v>
      </c>
      <c r="C3580" s="462" t="s">
        <v>44</v>
      </c>
      <c r="D3580" s="463">
        <v>16263.34</v>
      </c>
    </row>
    <row r="3581" spans="1:4">
      <c r="A3581" s="462">
        <v>12660</v>
      </c>
      <c r="B3581" s="276" t="s">
        <v>3593</v>
      </c>
      <c r="C3581" s="462" t="s">
        <v>27</v>
      </c>
      <c r="D3581" s="463">
        <v>1874250</v>
      </c>
    </row>
    <row r="3582" spans="1:4">
      <c r="A3582" s="462">
        <v>12661</v>
      </c>
      <c r="B3582" s="276" t="s">
        <v>3594</v>
      </c>
      <c r="C3582" s="462" t="s">
        <v>27</v>
      </c>
      <c r="D3582" s="463">
        <v>2229822</v>
      </c>
    </row>
    <row r="3583" spans="1:4">
      <c r="A3583" s="462">
        <v>12662</v>
      </c>
      <c r="B3583" s="276" t="s">
        <v>3595</v>
      </c>
      <c r="C3583" s="462" t="s">
        <v>27</v>
      </c>
      <c r="D3583" s="463">
        <v>3150000</v>
      </c>
    </row>
    <row r="3584" spans="1:4">
      <c r="A3584" s="462">
        <v>12663</v>
      </c>
      <c r="B3584" s="276" t="s">
        <v>3596</v>
      </c>
      <c r="C3584" s="462" t="s">
        <v>27</v>
      </c>
      <c r="D3584" s="463">
        <v>16946</v>
      </c>
    </row>
    <row r="3585" spans="1:4">
      <c r="A3585" s="462">
        <v>12664</v>
      </c>
      <c r="B3585" s="276" t="s">
        <v>3597</v>
      </c>
      <c r="C3585" s="462" t="s">
        <v>44</v>
      </c>
      <c r="D3585" s="463">
        <v>226960</v>
      </c>
    </row>
    <row r="3586" spans="1:4">
      <c r="A3586" s="462">
        <v>12665</v>
      </c>
      <c r="B3586" s="276" t="s">
        <v>3598</v>
      </c>
      <c r="C3586" s="462" t="s">
        <v>27</v>
      </c>
      <c r="D3586" s="463">
        <v>636333.71</v>
      </c>
    </row>
    <row r="3587" spans="1:4">
      <c r="A3587" s="462">
        <v>12666</v>
      </c>
      <c r="B3587" s="276" t="s">
        <v>3599</v>
      </c>
      <c r="C3587" s="462" t="s">
        <v>27</v>
      </c>
      <c r="D3587" s="463">
        <v>2686743.66</v>
      </c>
    </row>
    <row r="3588" spans="1:4">
      <c r="A3588" s="462">
        <v>12668</v>
      </c>
      <c r="B3588" s="276" t="s">
        <v>3600</v>
      </c>
      <c r="C3588" s="462" t="s">
        <v>27</v>
      </c>
      <c r="D3588" s="463">
        <v>917564.27</v>
      </c>
    </row>
    <row r="3589" spans="1:4">
      <c r="A3589" s="462">
        <v>12669</v>
      </c>
      <c r="B3589" s="276" t="s">
        <v>3601</v>
      </c>
      <c r="C3589" s="462" t="s">
        <v>27</v>
      </c>
      <c r="D3589" s="463">
        <v>171258.85</v>
      </c>
    </row>
    <row r="3590" spans="1:4">
      <c r="A3590" s="462">
        <v>12670</v>
      </c>
      <c r="B3590" s="276" t="s">
        <v>3602</v>
      </c>
      <c r="C3590" s="462" t="s">
        <v>27</v>
      </c>
      <c r="D3590" s="463">
        <v>313922</v>
      </c>
    </row>
    <row r="3591" spans="1:4">
      <c r="A3591" s="462">
        <v>12671</v>
      </c>
      <c r="B3591" s="276" t="s">
        <v>3603</v>
      </c>
      <c r="C3591" s="462" t="s">
        <v>27</v>
      </c>
      <c r="D3591" s="463">
        <v>593601</v>
      </c>
    </row>
    <row r="3592" spans="1:4">
      <c r="A3592" s="462">
        <v>12672</v>
      </c>
      <c r="B3592" s="276" t="s">
        <v>3604</v>
      </c>
      <c r="C3592" s="462" t="s">
        <v>30</v>
      </c>
      <c r="D3592" s="463">
        <v>423718</v>
      </c>
    </row>
    <row r="3593" spans="1:4">
      <c r="A3593" s="462">
        <v>12673</v>
      </c>
      <c r="B3593" s="276" t="s">
        <v>3605</v>
      </c>
      <c r="C3593" s="462" t="s">
        <v>44</v>
      </c>
      <c r="D3593" s="463">
        <v>113630.99</v>
      </c>
    </row>
    <row r="3594" spans="1:4">
      <c r="A3594" s="462">
        <v>12674</v>
      </c>
      <c r="B3594" s="276" t="s">
        <v>3606</v>
      </c>
      <c r="C3594" s="462" t="s">
        <v>32</v>
      </c>
      <c r="D3594" s="463">
        <v>800</v>
      </c>
    </row>
    <row r="3595" spans="1:4">
      <c r="A3595" s="462">
        <v>12675</v>
      </c>
      <c r="B3595" s="276" t="s">
        <v>3607</v>
      </c>
      <c r="C3595" s="462" t="s">
        <v>27</v>
      </c>
      <c r="D3595" s="463">
        <v>35129</v>
      </c>
    </row>
    <row r="3596" spans="1:4">
      <c r="A3596" s="462">
        <v>12676</v>
      </c>
      <c r="B3596" s="276" t="s">
        <v>3608</v>
      </c>
      <c r="C3596" s="462" t="s">
        <v>27</v>
      </c>
      <c r="D3596" s="463">
        <v>469336</v>
      </c>
    </row>
    <row r="3597" spans="1:4">
      <c r="A3597" s="462">
        <v>12677</v>
      </c>
      <c r="B3597" s="276" t="s">
        <v>3609</v>
      </c>
      <c r="C3597" s="462" t="s">
        <v>27</v>
      </c>
      <c r="D3597" s="463">
        <v>46008.01</v>
      </c>
    </row>
    <row r="3598" spans="1:4">
      <c r="A3598" s="462">
        <v>12678</v>
      </c>
      <c r="B3598" s="276" t="s">
        <v>3610</v>
      </c>
      <c r="C3598" s="462" t="s">
        <v>27</v>
      </c>
      <c r="D3598" s="463">
        <v>875543</v>
      </c>
    </row>
    <row r="3599" spans="1:4">
      <c r="A3599" s="462">
        <v>12679</v>
      </c>
      <c r="B3599" s="276" t="s">
        <v>3611</v>
      </c>
      <c r="C3599" s="462" t="s">
        <v>27</v>
      </c>
      <c r="D3599" s="463">
        <v>438634</v>
      </c>
    </row>
    <row r="3600" spans="1:4">
      <c r="A3600" s="462">
        <v>12680</v>
      </c>
      <c r="B3600" s="276" t="s">
        <v>3612</v>
      </c>
      <c r="C3600" s="462" t="s">
        <v>27</v>
      </c>
      <c r="D3600" s="463">
        <v>325974</v>
      </c>
    </row>
    <row r="3601" spans="1:4">
      <c r="A3601" s="462">
        <v>12681</v>
      </c>
      <c r="B3601" s="276" t="s">
        <v>3613</v>
      </c>
      <c r="C3601" s="462" t="s">
        <v>27</v>
      </c>
      <c r="D3601" s="463">
        <v>213546</v>
      </c>
    </row>
    <row r="3602" spans="1:4">
      <c r="A3602" s="462">
        <v>12682</v>
      </c>
      <c r="B3602" s="276" t="s">
        <v>3614</v>
      </c>
      <c r="C3602" s="462" t="s">
        <v>30</v>
      </c>
      <c r="D3602" s="463">
        <v>4959</v>
      </c>
    </row>
    <row r="3603" spans="1:4">
      <c r="A3603" s="462">
        <v>12683</v>
      </c>
      <c r="B3603" s="276" t="s">
        <v>3615</v>
      </c>
      <c r="C3603" s="462" t="s">
        <v>27</v>
      </c>
      <c r="D3603" s="463">
        <v>13482</v>
      </c>
    </row>
    <row r="3604" spans="1:4">
      <c r="A3604" s="462">
        <v>12684</v>
      </c>
      <c r="B3604" s="276" t="s">
        <v>3616</v>
      </c>
      <c r="C3604" s="462" t="s">
        <v>32</v>
      </c>
      <c r="D3604" s="463">
        <v>1152</v>
      </c>
    </row>
    <row r="3605" spans="1:4">
      <c r="A3605" s="462">
        <v>12685</v>
      </c>
      <c r="B3605" s="276" t="s">
        <v>3617</v>
      </c>
      <c r="C3605" s="462" t="s">
        <v>27</v>
      </c>
      <c r="D3605" s="463">
        <v>544999.77</v>
      </c>
    </row>
    <row r="3606" spans="1:4">
      <c r="A3606" s="462">
        <v>12686</v>
      </c>
      <c r="B3606" s="276" t="s">
        <v>3618</v>
      </c>
      <c r="C3606" s="462" t="s">
        <v>27</v>
      </c>
      <c r="D3606" s="463">
        <v>357999.6</v>
      </c>
    </row>
    <row r="3607" spans="1:4">
      <c r="A3607" s="462">
        <v>12687</v>
      </c>
      <c r="B3607" s="276" t="s">
        <v>3619</v>
      </c>
      <c r="C3607" s="462" t="s">
        <v>27</v>
      </c>
      <c r="D3607" s="463">
        <v>1802405</v>
      </c>
    </row>
    <row r="3608" spans="1:4">
      <c r="A3608" s="462">
        <v>12688</v>
      </c>
      <c r="B3608" s="276" t="s">
        <v>3620</v>
      </c>
      <c r="C3608" s="462" t="s">
        <v>27</v>
      </c>
      <c r="D3608" s="463">
        <v>1168141</v>
      </c>
    </row>
    <row r="3609" spans="1:4">
      <c r="A3609" s="462">
        <v>12689</v>
      </c>
      <c r="B3609" s="276" t="s">
        <v>3621</v>
      </c>
      <c r="C3609" s="462" t="s">
        <v>30</v>
      </c>
      <c r="D3609" s="463">
        <v>30208</v>
      </c>
    </row>
    <row r="3610" spans="1:4">
      <c r="A3610" s="462">
        <v>12690</v>
      </c>
      <c r="B3610" s="276" t="s">
        <v>3622</v>
      </c>
      <c r="C3610" s="462" t="s">
        <v>97</v>
      </c>
      <c r="D3610" s="463">
        <v>140420</v>
      </c>
    </row>
    <row r="3611" spans="1:4">
      <c r="A3611" s="462">
        <v>12691</v>
      </c>
      <c r="B3611" s="276" t="s">
        <v>3623</v>
      </c>
      <c r="C3611" s="462" t="s">
        <v>148</v>
      </c>
      <c r="D3611" s="463">
        <v>16095</v>
      </c>
    </row>
    <row r="3612" spans="1:4">
      <c r="A3612" s="462">
        <v>12692</v>
      </c>
      <c r="B3612" s="276" t="s">
        <v>3624</v>
      </c>
      <c r="C3612" s="462" t="s">
        <v>27</v>
      </c>
      <c r="D3612" s="463">
        <v>16090</v>
      </c>
    </row>
    <row r="3613" spans="1:4">
      <c r="A3613" s="462">
        <v>12693</v>
      </c>
      <c r="B3613" s="276" t="s">
        <v>3625</v>
      </c>
      <c r="C3613" s="462" t="s">
        <v>27</v>
      </c>
      <c r="D3613" s="463">
        <v>11389</v>
      </c>
    </row>
    <row r="3614" spans="1:4">
      <c r="A3614" s="462">
        <v>12694</v>
      </c>
      <c r="B3614" s="276" t="s">
        <v>3626</v>
      </c>
      <c r="C3614" s="462" t="s">
        <v>27</v>
      </c>
      <c r="D3614" s="463">
        <v>12582</v>
      </c>
    </row>
    <row r="3615" spans="1:4">
      <c r="A3615" s="462">
        <v>12695</v>
      </c>
      <c r="B3615" s="276" t="s">
        <v>3627</v>
      </c>
      <c r="C3615" s="462" t="s">
        <v>27</v>
      </c>
      <c r="D3615" s="463">
        <v>10906</v>
      </c>
    </row>
    <row r="3616" spans="1:4">
      <c r="A3616" s="462">
        <v>12696</v>
      </c>
      <c r="B3616" s="276" t="s">
        <v>3628</v>
      </c>
      <c r="C3616" s="462" t="s">
        <v>27</v>
      </c>
      <c r="D3616" s="463">
        <v>15559</v>
      </c>
    </row>
    <row r="3617" spans="1:4">
      <c r="A3617" s="462">
        <v>12697</v>
      </c>
      <c r="B3617" s="276" t="s">
        <v>3629</v>
      </c>
      <c r="C3617" s="462" t="s">
        <v>27</v>
      </c>
      <c r="D3617" s="463">
        <v>9844</v>
      </c>
    </row>
    <row r="3618" spans="1:4">
      <c r="A3618" s="462">
        <v>12698</v>
      </c>
      <c r="B3618" s="276" t="s">
        <v>3630</v>
      </c>
      <c r="C3618" s="462" t="s">
        <v>27</v>
      </c>
      <c r="D3618" s="463">
        <v>22625.01</v>
      </c>
    </row>
    <row r="3619" spans="1:4">
      <c r="A3619" s="462">
        <v>12699</v>
      </c>
      <c r="B3619" s="276" t="s">
        <v>3631</v>
      </c>
      <c r="C3619" s="462" t="s">
        <v>27</v>
      </c>
      <c r="D3619" s="463">
        <v>23106</v>
      </c>
    </row>
    <row r="3620" spans="1:4">
      <c r="A3620" s="462">
        <v>12700</v>
      </c>
      <c r="B3620" s="276" t="s">
        <v>3632</v>
      </c>
      <c r="C3620" s="462" t="s">
        <v>27</v>
      </c>
      <c r="D3620" s="463">
        <v>38318</v>
      </c>
    </row>
    <row r="3621" spans="1:4">
      <c r="A3621" s="462">
        <v>12701</v>
      </c>
      <c r="B3621" s="276" t="s">
        <v>3633</v>
      </c>
      <c r="C3621" s="462" t="s">
        <v>27</v>
      </c>
      <c r="D3621" s="463">
        <v>202206</v>
      </c>
    </row>
    <row r="3622" spans="1:4">
      <c r="A3622" s="462">
        <v>12702</v>
      </c>
      <c r="B3622" s="276" t="s">
        <v>3634</v>
      </c>
      <c r="C3622" s="462" t="s">
        <v>27</v>
      </c>
      <c r="D3622" s="463">
        <v>100328</v>
      </c>
    </row>
    <row r="3623" spans="1:4">
      <c r="A3623" s="462">
        <v>12703</v>
      </c>
      <c r="B3623" s="276" t="s">
        <v>3635</v>
      </c>
      <c r="C3623" s="462" t="s">
        <v>27</v>
      </c>
      <c r="D3623" s="463">
        <v>67873.009999999995</v>
      </c>
    </row>
    <row r="3624" spans="1:4">
      <c r="A3624" s="462">
        <v>12705</v>
      </c>
      <c r="B3624" s="276" t="s">
        <v>3636</v>
      </c>
      <c r="C3624" s="462" t="s">
        <v>27</v>
      </c>
      <c r="D3624" s="463">
        <v>17067777</v>
      </c>
    </row>
    <row r="3625" spans="1:4">
      <c r="A3625" s="462">
        <v>12706</v>
      </c>
      <c r="B3625" s="276" t="s">
        <v>3637</v>
      </c>
      <c r="C3625" s="462" t="s">
        <v>27</v>
      </c>
      <c r="D3625" s="463">
        <v>72590</v>
      </c>
    </row>
    <row r="3626" spans="1:4">
      <c r="A3626" s="462">
        <v>12707</v>
      </c>
      <c r="B3626" s="276" t="s">
        <v>3638</v>
      </c>
      <c r="C3626" s="462" t="s">
        <v>27</v>
      </c>
      <c r="D3626" s="463">
        <v>347004</v>
      </c>
    </row>
    <row r="3627" spans="1:4">
      <c r="A3627" s="462">
        <v>12708</v>
      </c>
      <c r="B3627" s="276" t="s">
        <v>3639</v>
      </c>
      <c r="C3627" s="462" t="s">
        <v>27</v>
      </c>
      <c r="D3627" s="463">
        <v>86957</v>
      </c>
    </row>
    <row r="3628" spans="1:4">
      <c r="A3628" s="462">
        <v>12709</v>
      </c>
      <c r="B3628" s="276" t="s">
        <v>3640</v>
      </c>
      <c r="C3628" s="462" t="s">
        <v>30</v>
      </c>
      <c r="D3628" s="463">
        <v>447570</v>
      </c>
    </row>
    <row r="3629" spans="1:4">
      <c r="A3629" s="462">
        <v>12710</v>
      </c>
      <c r="B3629" s="276" t="s">
        <v>3641</v>
      </c>
      <c r="C3629" s="462" t="s">
        <v>27</v>
      </c>
      <c r="D3629" s="463">
        <v>840851</v>
      </c>
    </row>
    <row r="3630" spans="1:4">
      <c r="A3630" s="462">
        <v>12711</v>
      </c>
      <c r="B3630" s="276" t="s">
        <v>3642</v>
      </c>
      <c r="C3630" s="462" t="s">
        <v>27</v>
      </c>
      <c r="D3630" s="463">
        <v>637517</v>
      </c>
    </row>
    <row r="3631" spans="1:4">
      <c r="A3631" s="462">
        <v>12713</v>
      </c>
      <c r="B3631" s="276" t="s">
        <v>3643</v>
      </c>
      <c r="C3631" s="462" t="s">
        <v>27</v>
      </c>
      <c r="D3631" s="463">
        <v>1045597</v>
      </c>
    </row>
    <row r="3632" spans="1:4">
      <c r="A3632" s="462">
        <v>12714</v>
      </c>
      <c r="B3632" s="276" t="s">
        <v>3644</v>
      </c>
      <c r="C3632" s="462" t="s">
        <v>27</v>
      </c>
      <c r="D3632" s="463">
        <v>1731625</v>
      </c>
    </row>
    <row r="3633" spans="1:4">
      <c r="A3633" s="462">
        <v>12715</v>
      </c>
      <c r="B3633" s="276" t="s">
        <v>3645</v>
      </c>
      <c r="C3633" s="462" t="s">
        <v>27</v>
      </c>
      <c r="D3633" s="463">
        <v>1227</v>
      </c>
    </row>
    <row r="3634" spans="1:4">
      <c r="A3634" s="462">
        <v>12716</v>
      </c>
      <c r="B3634" s="276" t="s">
        <v>3646</v>
      </c>
      <c r="C3634" s="462" t="s">
        <v>27</v>
      </c>
      <c r="D3634" s="463">
        <v>14505</v>
      </c>
    </row>
    <row r="3635" spans="1:4">
      <c r="A3635" s="462">
        <v>12717</v>
      </c>
      <c r="B3635" s="276" t="s">
        <v>3647</v>
      </c>
      <c r="C3635" s="462" t="s">
        <v>27</v>
      </c>
      <c r="D3635" s="463">
        <v>6560470</v>
      </c>
    </row>
    <row r="3636" spans="1:4">
      <c r="A3636" s="462">
        <v>12718</v>
      </c>
      <c r="B3636" s="276" t="s">
        <v>3648</v>
      </c>
      <c r="C3636" s="462" t="s">
        <v>27</v>
      </c>
      <c r="D3636" s="463">
        <v>367126.9</v>
      </c>
    </row>
    <row r="3637" spans="1:4">
      <c r="A3637" s="462">
        <v>12719</v>
      </c>
      <c r="B3637" s="276" t="s">
        <v>3649</v>
      </c>
      <c r="C3637" s="462" t="s">
        <v>27</v>
      </c>
      <c r="D3637" s="463">
        <v>824098.8</v>
      </c>
    </row>
    <row r="3638" spans="1:4">
      <c r="A3638" s="462">
        <v>12720</v>
      </c>
      <c r="B3638" s="276" t="s">
        <v>3650</v>
      </c>
      <c r="C3638" s="462" t="s">
        <v>27</v>
      </c>
      <c r="D3638" s="463">
        <v>148050</v>
      </c>
    </row>
    <row r="3639" spans="1:4">
      <c r="A3639" s="462">
        <v>12721</v>
      </c>
      <c r="B3639" s="276" t="s">
        <v>3651</v>
      </c>
      <c r="C3639" s="462" t="s">
        <v>27</v>
      </c>
      <c r="D3639" s="463">
        <v>22320</v>
      </c>
    </row>
    <row r="3640" spans="1:4">
      <c r="A3640" s="462">
        <v>12722</v>
      </c>
      <c r="B3640" s="276" t="s">
        <v>3652</v>
      </c>
      <c r="C3640" s="462" t="s">
        <v>27</v>
      </c>
      <c r="D3640" s="463">
        <v>742018.43</v>
      </c>
    </row>
    <row r="3641" spans="1:4">
      <c r="A3641" s="462">
        <v>12723</v>
      </c>
      <c r="B3641" s="276" t="s">
        <v>3653</v>
      </c>
      <c r="C3641" s="462" t="s">
        <v>27</v>
      </c>
      <c r="D3641" s="463">
        <v>79334</v>
      </c>
    </row>
    <row r="3642" spans="1:4">
      <c r="A3642" s="462">
        <v>12724</v>
      </c>
      <c r="B3642" s="276" t="s">
        <v>3654</v>
      </c>
      <c r="C3642" s="462" t="s">
        <v>27</v>
      </c>
      <c r="D3642" s="463">
        <v>128578.31</v>
      </c>
    </row>
    <row r="3643" spans="1:4">
      <c r="A3643" s="462">
        <v>12725</v>
      </c>
      <c r="B3643" s="276" t="s">
        <v>3655</v>
      </c>
      <c r="C3643" s="462" t="s">
        <v>27</v>
      </c>
      <c r="D3643" s="463">
        <v>331720</v>
      </c>
    </row>
    <row r="3644" spans="1:4">
      <c r="A3644" s="462">
        <v>12726</v>
      </c>
      <c r="B3644" s="276" t="s">
        <v>3656</v>
      </c>
      <c r="C3644" s="462" t="s">
        <v>27</v>
      </c>
      <c r="D3644" s="463">
        <v>25774.21</v>
      </c>
    </row>
    <row r="3645" spans="1:4">
      <c r="A3645" s="462">
        <v>12727</v>
      </c>
      <c r="B3645" s="276" t="s">
        <v>3657</v>
      </c>
      <c r="C3645" s="462" t="s">
        <v>27</v>
      </c>
      <c r="D3645" s="463">
        <v>39528.230000000003</v>
      </c>
    </row>
    <row r="3646" spans="1:4">
      <c r="A3646" s="462">
        <v>12728</v>
      </c>
      <c r="B3646" s="276" t="s">
        <v>3658</v>
      </c>
      <c r="C3646" s="462" t="s">
        <v>27</v>
      </c>
      <c r="D3646" s="463">
        <v>59266</v>
      </c>
    </row>
    <row r="3647" spans="1:4">
      <c r="A3647" s="462">
        <v>12729</v>
      </c>
      <c r="B3647" s="276" t="s">
        <v>3659</v>
      </c>
      <c r="C3647" s="462" t="s">
        <v>27</v>
      </c>
      <c r="D3647" s="463">
        <v>22777.79</v>
      </c>
    </row>
    <row r="3648" spans="1:4">
      <c r="A3648" s="462">
        <v>12730</v>
      </c>
      <c r="B3648" s="276" t="s">
        <v>3660</v>
      </c>
      <c r="C3648" s="462" t="s">
        <v>27</v>
      </c>
      <c r="D3648" s="463">
        <v>298441</v>
      </c>
    </row>
    <row r="3649" spans="1:4">
      <c r="A3649" s="462">
        <v>12731</v>
      </c>
      <c r="B3649" s="276" t="s">
        <v>3661</v>
      </c>
      <c r="C3649" s="462" t="s">
        <v>97</v>
      </c>
      <c r="D3649" s="463">
        <v>634617.48</v>
      </c>
    </row>
    <row r="3650" spans="1:4">
      <c r="A3650" s="462">
        <v>12732</v>
      </c>
      <c r="B3650" s="276" t="s">
        <v>3662</v>
      </c>
      <c r="C3650" s="462" t="s">
        <v>27</v>
      </c>
      <c r="D3650" s="463">
        <v>80762.92</v>
      </c>
    </row>
    <row r="3651" spans="1:4">
      <c r="A3651" s="462">
        <v>12733</v>
      </c>
      <c r="B3651" s="276" t="s">
        <v>3663</v>
      </c>
      <c r="C3651" s="462" t="s">
        <v>27</v>
      </c>
      <c r="D3651" s="463">
        <v>120000</v>
      </c>
    </row>
    <row r="3652" spans="1:4">
      <c r="A3652" s="462">
        <v>12734</v>
      </c>
      <c r="B3652" s="276" t="s">
        <v>3664</v>
      </c>
      <c r="C3652" s="462" t="s">
        <v>44</v>
      </c>
      <c r="D3652" s="463">
        <v>773647.39</v>
      </c>
    </row>
    <row r="3653" spans="1:4">
      <c r="A3653" s="462">
        <v>12735</v>
      </c>
      <c r="B3653" s="276" t="s">
        <v>3665</v>
      </c>
      <c r="C3653" s="462" t="s">
        <v>44</v>
      </c>
      <c r="D3653" s="463">
        <v>596171.65</v>
      </c>
    </row>
    <row r="3654" spans="1:4">
      <c r="A3654" s="462">
        <v>12736</v>
      </c>
      <c r="B3654" s="276" t="s">
        <v>3666</v>
      </c>
      <c r="C3654" s="462" t="s">
        <v>27</v>
      </c>
      <c r="D3654" s="463">
        <v>138089186.02000001</v>
      </c>
    </row>
    <row r="3655" spans="1:4">
      <c r="A3655" s="462">
        <v>12737</v>
      </c>
      <c r="B3655" s="276" t="s">
        <v>3667</v>
      </c>
      <c r="C3655" s="462" t="s">
        <v>27</v>
      </c>
      <c r="D3655" s="463">
        <v>53410243.840000004</v>
      </c>
    </row>
    <row r="3656" spans="1:4">
      <c r="A3656" s="462">
        <v>12738</v>
      </c>
      <c r="B3656" s="276" t="s">
        <v>3668</v>
      </c>
      <c r="C3656" s="462" t="s">
        <v>27</v>
      </c>
      <c r="D3656" s="463">
        <v>5416880</v>
      </c>
    </row>
    <row r="3657" spans="1:4">
      <c r="A3657" s="462">
        <v>12739</v>
      </c>
      <c r="B3657" s="276" t="s">
        <v>3669</v>
      </c>
      <c r="C3657" s="462" t="s">
        <v>27</v>
      </c>
      <c r="D3657" s="463">
        <v>304368.68</v>
      </c>
    </row>
    <row r="3658" spans="1:4">
      <c r="A3658" s="462">
        <v>12740</v>
      </c>
      <c r="B3658" s="276" t="s">
        <v>3670</v>
      </c>
      <c r="C3658" s="462" t="s">
        <v>27</v>
      </c>
      <c r="D3658" s="463">
        <v>8393835</v>
      </c>
    </row>
    <row r="3659" spans="1:4">
      <c r="A3659" s="462">
        <v>12741</v>
      </c>
      <c r="B3659" s="276" t="s">
        <v>3671</v>
      </c>
      <c r="C3659" s="462" t="s">
        <v>27</v>
      </c>
      <c r="D3659" s="463">
        <v>19564</v>
      </c>
    </row>
    <row r="3660" spans="1:4">
      <c r="A3660" s="462">
        <v>12742</v>
      </c>
      <c r="B3660" s="276" t="s">
        <v>3672</v>
      </c>
      <c r="C3660" s="462" t="s">
        <v>44</v>
      </c>
      <c r="D3660" s="463">
        <v>30356.9</v>
      </c>
    </row>
    <row r="3661" spans="1:4">
      <c r="A3661" s="462">
        <v>12743</v>
      </c>
      <c r="B3661" s="276" t="s">
        <v>3673</v>
      </c>
      <c r="C3661" s="462" t="s">
        <v>27</v>
      </c>
      <c r="D3661" s="463">
        <v>71628658.5</v>
      </c>
    </row>
    <row r="3662" spans="1:4">
      <c r="A3662" s="462">
        <v>12744</v>
      </c>
      <c r="B3662" s="276" t="s">
        <v>3674</v>
      </c>
      <c r="C3662" s="462" t="s">
        <v>27</v>
      </c>
      <c r="D3662" s="463">
        <v>254429.74</v>
      </c>
    </row>
    <row r="3663" spans="1:4">
      <c r="A3663" s="462">
        <v>12745</v>
      </c>
      <c r="B3663" s="276" t="s">
        <v>3675</v>
      </c>
      <c r="C3663" s="462" t="s">
        <v>44</v>
      </c>
      <c r="D3663" s="463">
        <v>114337.59</v>
      </c>
    </row>
    <row r="3664" spans="1:4">
      <c r="A3664" s="462">
        <v>12746</v>
      </c>
      <c r="B3664" s="276" t="s">
        <v>3676</v>
      </c>
      <c r="C3664" s="462" t="s">
        <v>44</v>
      </c>
      <c r="D3664" s="463">
        <v>733040</v>
      </c>
    </row>
    <row r="3665" spans="1:4">
      <c r="A3665" s="462">
        <v>12747</v>
      </c>
      <c r="B3665" s="276" t="s">
        <v>3677</v>
      </c>
      <c r="C3665" s="462" t="s">
        <v>27</v>
      </c>
      <c r="D3665" s="463">
        <v>1850000</v>
      </c>
    </row>
    <row r="3666" spans="1:4">
      <c r="A3666" s="462">
        <v>12748</v>
      </c>
      <c r="B3666" s="276" t="s">
        <v>3678</v>
      </c>
      <c r="C3666" s="462" t="s">
        <v>998</v>
      </c>
      <c r="D3666" s="463">
        <v>2499000</v>
      </c>
    </row>
    <row r="3667" spans="1:4">
      <c r="A3667" s="462">
        <v>12749</v>
      </c>
      <c r="B3667" s="276" t="s">
        <v>3679</v>
      </c>
      <c r="C3667" s="462" t="s">
        <v>27</v>
      </c>
      <c r="D3667" s="463">
        <v>60690</v>
      </c>
    </row>
    <row r="3668" spans="1:4">
      <c r="A3668" s="462">
        <v>12750</v>
      </c>
      <c r="B3668" s="276" t="s">
        <v>3680</v>
      </c>
      <c r="C3668" s="462" t="s">
        <v>27</v>
      </c>
      <c r="D3668" s="463">
        <v>621180</v>
      </c>
    </row>
    <row r="3669" spans="1:4">
      <c r="A3669" s="462">
        <v>12751</v>
      </c>
      <c r="B3669" s="276" t="s">
        <v>3681</v>
      </c>
      <c r="C3669" s="462" t="s">
        <v>27</v>
      </c>
      <c r="D3669" s="463">
        <v>669375</v>
      </c>
    </row>
    <row r="3670" spans="1:4">
      <c r="A3670" s="462">
        <v>12752</v>
      </c>
      <c r="B3670" s="276" t="s">
        <v>3682</v>
      </c>
      <c r="C3670" s="462" t="s">
        <v>27</v>
      </c>
      <c r="D3670" s="463">
        <v>230664483</v>
      </c>
    </row>
    <row r="3671" spans="1:4">
      <c r="A3671" s="462">
        <v>12753</v>
      </c>
      <c r="B3671" s="276" t="s">
        <v>3683</v>
      </c>
      <c r="C3671" s="462" t="s">
        <v>27</v>
      </c>
      <c r="D3671" s="463">
        <v>34666</v>
      </c>
    </row>
    <row r="3672" spans="1:4">
      <c r="A3672" s="462">
        <v>12754</v>
      </c>
      <c r="B3672" s="276" t="s">
        <v>3684</v>
      </c>
      <c r="C3672" s="462" t="s">
        <v>27</v>
      </c>
      <c r="D3672" s="463">
        <v>9845785.9900000002</v>
      </c>
    </row>
    <row r="3673" spans="1:4">
      <c r="A3673" s="462">
        <v>12756</v>
      </c>
      <c r="B3673" s="276" t="s">
        <v>3685</v>
      </c>
      <c r="C3673" s="462" t="s">
        <v>27</v>
      </c>
      <c r="D3673" s="463">
        <v>124950</v>
      </c>
    </row>
    <row r="3674" spans="1:4">
      <c r="A3674" s="462">
        <v>12757</v>
      </c>
      <c r="B3674" s="276" t="s">
        <v>3686</v>
      </c>
      <c r="C3674" s="462" t="s">
        <v>27</v>
      </c>
      <c r="D3674" s="463">
        <v>154733</v>
      </c>
    </row>
    <row r="3675" spans="1:4">
      <c r="A3675" s="462">
        <v>12758</v>
      </c>
      <c r="B3675" s="276" t="s">
        <v>3687</v>
      </c>
      <c r="C3675" s="462" t="s">
        <v>27</v>
      </c>
      <c r="D3675" s="463">
        <v>226219</v>
      </c>
    </row>
    <row r="3676" spans="1:4">
      <c r="A3676" s="462">
        <v>12759</v>
      </c>
      <c r="B3676" s="276" t="s">
        <v>3688</v>
      </c>
      <c r="C3676" s="462" t="s">
        <v>27</v>
      </c>
      <c r="D3676" s="463">
        <v>1312510.5</v>
      </c>
    </row>
    <row r="3677" spans="1:4">
      <c r="A3677" s="462">
        <v>12760</v>
      </c>
      <c r="B3677" s="276" t="s">
        <v>3689</v>
      </c>
      <c r="C3677" s="462" t="s">
        <v>27</v>
      </c>
      <c r="D3677" s="463">
        <v>921060</v>
      </c>
    </row>
    <row r="3678" spans="1:4">
      <c r="A3678" s="462">
        <v>12761</v>
      </c>
      <c r="B3678" s="276" t="s">
        <v>3690</v>
      </c>
      <c r="C3678" s="462" t="s">
        <v>30</v>
      </c>
      <c r="D3678" s="463">
        <v>9818</v>
      </c>
    </row>
    <row r="3679" spans="1:4">
      <c r="A3679" s="462">
        <v>12762</v>
      </c>
      <c r="B3679" s="276" t="s">
        <v>3691</v>
      </c>
      <c r="C3679" s="462" t="s">
        <v>30</v>
      </c>
      <c r="D3679" s="463">
        <v>22454298</v>
      </c>
    </row>
    <row r="3680" spans="1:4">
      <c r="A3680" s="462">
        <v>12763</v>
      </c>
      <c r="B3680" s="276" t="s">
        <v>3692</v>
      </c>
      <c r="C3680" s="462" t="s">
        <v>30</v>
      </c>
      <c r="D3680" s="463">
        <v>38482.01</v>
      </c>
    </row>
    <row r="3681" spans="1:4">
      <c r="A3681" s="462">
        <v>12764</v>
      </c>
      <c r="B3681" s="276" t="s">
        <v>3693</v>
      </c>
      <c r="C3681" s="462" t="s">
        <v>27</v>
      </c>
      <c r="D3681" s="463">
        <v>5076052</v>
      </c>
    </row>
    <row r="3682" spans="1:4">
      <c r="A3682" s="462">
        <v>12765</v>
      </c>
      <c r="B3682" s="276" t="s">
        <v>3694</v>
      </c>
      <c r="C3682" s="462" t="s">
        <v>27</v>
      </c>
      <c r="D3682" s="463">
        <v>33290250</v>
      </c>
    </row>
    <row r="3683" spans="1:4">
      <c r="A3683" s="462">
        <v>12767</v>
      </c>
      <c r="B3683" s="276" t="s">
        <v>3695</v>
      </c>
      <c r="C3683" s="462" t="s">
        <v>30</v>
      </c>
      <c r="D3683" s="463">
        <v>619351.01</v>
      </c>
    </row>
    <row r="3684" spans="1:4">
      <c r="A3684" s="462">
        <v>12768</v>
      </c>
      <c r="B3684" s="276" t="s">
        <v>3696</v>
      </c>
      <c r="C3684" s="462" t="s">
        <v>27</v>
      </c>
      <c r="D3684" s="463">
        <v>71357.009999999995</v>
      </c>
    </row>
    <row r="3685" spans="1:4">
      <c r="A3685" s="462">
        <v>12769</v>
      </c>
      <c r="B3685" s="276" t="s">
        <v>3697</v>
      </c>
      <c r="C3685" s="462" t="s">
        <v>148</v>
      </c>
      <c r="D3685" s="463">
        <v>506188</v>
      </c>
    </row>
    <row r="3686" spans="1:4">
      <c r="A3686" s="462">
        <v>12770</v>
      </c>
      <c r="B3686" s="276" t="s">
        <v>3698</v>
      </c>
      <c r="C3686" s="462" t="s">
        <v>27</v>
      </c>
      <c r="D3686" s="463">
        <v>36967</v>
      </c>
    </row>
    <row r="3687" spans="1:4">
      <c r="A3687" s="462">
        <v>12771</v>
      </c>
      <c r="B3687" s="276" t="s">
        <v>3699</v>
      </c>
      <c r="C3687" s="462" t="s">
        <v>27</v>
      </c>
      <c r="D3687" s="463">
        <v>0</v>
      </c>
    </row>
    <row r="3688" spans="1:4">
      <c r="A3688" s="462">
        <v>12772</v>
      </c>
      <c r="B3688" s="276" t="s">
        <v>3700</v>
      </c>
      <c r="C3688" s="462" t="s">
        <v>27</v>
      </c>
      <c r="D3688" s="463">
        <v>0</v>
      </c>
    </row>
    <row r="3689" spans="1:4">
      <c r="A3689" s="462">
        <v>12773</v>
      </c>
      <c r="B3689" s="276" t="s">
        <v>3701</v>
      </c>
      <c r="C3689" s="462" t="s">
        <v>27</v>
      </c>
      <c r="D3689" s="463">
        <v>0</v>
      </c>
    </row>
    <row r="3690" spans="1:4">
      <c r="A3690" s="462">
        <v>12774</v>
      </c>
      <c r="B3690" s="276" t="s">
        <v>3702</v>
      </c>
      <c r="C3690" s="462" t="s">
        <v>27</v>
      </c>
      <c r="D3690" s="463">
        <v>1068874.01</v>
      </c>
    </row>
    <row r="3691" spans="1:4">
      <c r="A3691" s="462">
        <v>12775</v>
      </c>
      <c r="B3691" s="276" t="s">
        <v>3703</v>
      </c>
      <c r="C3691" s="462" t="s">
        <v>27</v>
      </c>
      <c r="D3691" s="463">
        <v>792150</v>
      </c>
    </row>
    <row r="3692" spans="1:4">
      <c r="A3692" s="462">
        <v>12776</v>
      </c>
      <c r="B3692" s="276" t="s">
        <v>3704</v>
      </c>
      <c r="C3692" s="462" t="s">
        <v>27</v>
      </c>
      <c r="D3692" s="463">
        <v>236776</v>
      </c>
    </row>
    <row r="3693" spans="1:4">
      <c r="A3693" s="462">
        <v>12777</v>
      </c>
      <c r="B3693" s="276" t="s">
        <v>3705</v>
      </c>
      <c r="C3693" s="462" t="s">
        <v>27</v>
      </c>
      <c r="D3693" s="463">
        <v>0</v>
      </c>
    </row>
    <row r="3694" spans="1:4">
      <c r="A3694" s="462">
        <v>12779</v>
      </c>
      <c r="B3694" s="276" t="s">
        <v>3706</v>
      </c>
      <c r="C3694" s="462" t="s">
        <v>27</v>
      </c>
      <c r="D3694" s="463">
        <v>3816939.01</v>
      </c>
    </row>
    <row r="3695" spans="1:4">
      <c r="A3695" s="462">
        <v>12780</v>
      </c>
      <c r="B3695" s="276" t="s">
        <v>3707</v>
      </c>
      <c r="C3695" s="462" t="s">
        <v>148</v>
      </c>
      <c r="D3695" s="463">
        <v>1508254</v>
      </c>
    </row>
    <row r="3696" spans="1:4">
      <c r="A3696" s="462">
        <v>12781</v>
      </c>
      <c r="B3696" s="276" t="s">
        <v>3708</v>
      </c>
      <c r="C3696" s="462" t="s">
        <v>148</v>
      </c>
      <c r="D3696" s="463">
        <v>991677</v>
      </c>
    </row>
    <row r="3697" spans="1:4">
      <c r="A3697" s="462">
        <v>12782</v>
      </c>
      <c r="B3697" s="276" t="s">
        <v>3709</v>
      </c>
      <c r="C3697" s="462" t="s">
        <v>148</v>
      </c>
      <c r="D3697" s="463">
        <v>1168953.01</v>
      </c>
    </row>
    <row r="3698" spans="1:4">
      <c r="A3698" s="462">
        <v>12783</v>
      </c>
      <c r="B3698" s="276" t="s">
        <v>3710</v>
      </c>
      <c r="C3698" s="462" t="s">
        <v>148</v>
      </c>
      <c r="D3698" s="463">
        <v>1168953.01</v>
      </c>
    </row>
    <row r="3699" spans="1:4">
      <c r="A3699" s="462">
        <v>12784</v>
      </c>
      <c r="B3699" s="276" t="s">
        <v>3711</v>
      </c>
      <c r="C3699" s="462" t="s">
        <v>148</v>
      </c>
      <c r="D3699" s="463">
        <v>74005.009999999995</v>
      </c>
    </row>
    <row r="3700" spans="1:4">
      <c r="A3700" s="462">
        <v>12785</v>
      </c>
      <c r="B3700" s="276" t="s">
        <v>3712</v>
      </c>
      <c r="C3700" s="462" t="s">
        <v>30</v>
      </c>
      <c r="D3700" s="463">
        <v>120381</v>
      </c>
    </row>
    <row r="3701" spans="1:4">
      <c r="A3701" s="462">
        <v>12786</v>
      </c>
      <c r="B3701" s="276" t="s">
        <v>3713</v>
      </c>
      <c r="C3701" s="462" t="s">
        <v>27</v>
      </c>
      <c r="D3701" s="463">
        <v>134486.01</v>
      </c>
    </row>
    <row r="3702" spans="1:4">
      <c r="A3702" s="462">
        <v>12787</v>
      </c>
      <c r="B3702" s="276" t="s">
        <v>3714</v>
      </c>
      <c r="C3702" s="462" t="s">
        <v>44</v>
      </c>
      <c r="D3702" s="463">
        <v>11011</v>
      </c>
    </row>
    <row r="3703" spans="1:4">
      <c r="A3703" s="462">
        <v>12788</v>
      </c>
      <c r="B3703" s="276" t="s">
        <v>3715</v>
      </c>
      <c r="C3703" s="462" t="s">
        <v>27</v>
      </c>
      <c r="D3703" s="463">
        <v>125688</v>
      </c>
    </row>
    <row r="3704" spans="1:4">
      <c r="A3704" s="462">
        <v>12789</v>
      </c>
      <c r="B3704" s="276" t="s">
        <v>3716</v>
      </c>
      <c r="C3704" s="462" t="s">
        <v>30</v>
      </c>
      <c r="D3704" s="463">
        <v>75978</v>
      </c>
    </row>
    <row r="3705" spans="1:4">
      <c r="A3705" s="462">
        <v>12790</v>
      </c>
      <c r="B3705" s="276" t="s">
        <v>3717</v>
      </c>
      <c r="C3705" s="462" t="s">
        <v>27</v>
      </c>
      <c r="D3705" s="463">
        <v>719246</v>
      </c>
    </row>
    <row r="3706" spans="1:4">
      <c r="A3706" s="462">
        <v>12791</v>
      </c>
      <c r="B3706" s="276" t="s">
        <v>3718</v>
      </c>
      <c r="C3706" s="462" t="s">
        <v>27</v>
      </c>
      <c r="D3706" s="463">
        <v>200673098</v>
      </c>
    </row>
    <row r="3707" spans="1:4">
      <c r="A3707" s="462">
        <v>12793</v>
      </c>
      <c r="B3707" s="276" t="s">
        <v>3719</v>
      </c>
      <c r="C3707" s="462" t="s">
        <v>27</v>
      </c>
      <c r="D3707" s="463">
        <v>2605938</v>
      </c>
    </row>
    <row r="3708" spans="1:4">
      <c r="A3708" s="462">
        <v>12794</v>
      </c>
      <c r="B3708" s="276" t="s">
        <v>3720</v>
      </c>
      <c r="C3708" s="462" t="s">
        <v>211</v>
      </c>
      <c r="D3708" s="463">
        <v>4949405.01</v>
      </c>
    </row>
    <row r="3709" spans="1:4">
      <c r="A3709" s="462">
        <v>12795</v>
      </c>
      <c r="B3709" s="276" t="s">
        <v>3721</v>
      </c>
      <c r="C3709" s="462" t="s">
        <v>60</v>
      </c>
      <c r="D3709" s="463">
        <v>29196</v>
      </c>
    </row>
    <row r="3710" spans="1:4">
      <c r="A3710" s="462">
        <v>12796</v>
      </c>
      <c r="B3710" s="276" t="s">
        <v>3722</v>
      </c>
      <c r="C3710" s="462" t="s">
        <v>27</v>
      </c>
      <c r="D3710" s="463">
        <v>20661</v>
      </c>
    </row>
    <row r="3711" spans="1:4">
      <c r="A3711" s="462">
        <v>12797</v>
      </c>
      <c r="B3711" s="276" t="s">
        <v>3723</v>
      </c>
      <c r="C3711" s="462" t="s">
        <v>27</v>
      </c>
      <c r="D3711" s="463">
        <v>10959</v>
      </c>
    </row>
    <row r="3712" spans="1:4">
      <c r="A3712" s="462">
        <v>12798</v>
      </c>
      <c r="B3712" s="276" t="s">
        <v>3724</v>
      </c>
      <c r="C3712" s="462" t="s">
        <v>27</v>
      </c>
      <c r="D3712" s="463">
        <v>14786</v>
      </c>
    </row>
    <row r="3713" spans="1:4">
      <c r="A3713" s="462">
        <v>12799</v>
      </c>
      <c r="B3713" s="276" t="s">
        <v>3725</v>
      </c>
      <c r="C3713" s="462" t="s">
        <v>27</v>
      </c>
      <c r="D3713" s="463">
        <v>18484</v>
      </c>
    </row>
    <row r="3714" spans="1:4">
      <c r="A3714" s="462">
        <v>12800</v>
      </c>
      <c r="B3714" s="276" t="s">
        <v>3726</v>
      </c>
      <c r="C3714" s="462" t="s">
        <v>27</v>
      </c>
      <c r="D3714" s="463">
        <v>1056.01</v>
      </c>
    </row>
    <row r="3715" spans="1:4">
      <c r="A3715" s="462">
        <v>12801</v>
      </c>
      <c r="B3715" s="276" t="s">
        <v>3727</v>
      </c>
      <c r="C3715" s="462" t="s">
        <v>27</v>
      </c>
      <c r="D3715" s="463">
        <v>1056.01</v>
      </c>
    </row>
    <row r="3716" spans="1:4">
      <c r="A3716" s="462">
        <v>12802</v>
      </c>
      <c r="B3716" s="276" t="s">
        <v>3728</v>
      </c>
      <c r="C3716" s="462" t="s">
        <v>27</v>
      </c>
      <c r="D3716" s="463">
        <v>1056.01</v>
      </c>
    </row>
    <row r="3717" spans="1:4">
      <c r="A3717" s="462">
        <v>12803</v>
      </c>
      <c r="B3717" s="276" t="s">
        <v>3729</v>
      </c>
      <c r="C3717" s="462" t="s">
        <v>27</v>
      </c>
      <c r="D3717" s="463">
        <v>17849</v>
      </c>
    </row>
    <row r="3718" spans="1:4">
      <c r="A3718" s="462">
        <v>12804</v>
      </c>
      <c r="B3718" s="276" t="s">
        <v>3730</v>
      </c>
      <c r="C3718" s="462" t="s">
        <v>30</v>
      </c>
      <c r="D3718" s="463">
        <v>21065</v>
      </c>
    </row>
    <row r="3719" spans="1:4">
      <c r="A3719" s="462">
        <v>12805</v>
      </c>
      <c r="B3719" s="276" t="s">
        <v>3731</v>
      </c>
      <c r="C3719" s="462" t="s">
        <v>27</v>
      </c>
      <c r="D3719" s="463">
        <v>72141</v>
      </c>
    </row>
    <row r="3720" spans="1:4">
      <c r="A3720" s="462">
        <v>12806</v>
      </c>
      <c r="B3720" s="276" t="s">
        <v>3732</v>
      </c>
      <c r="C3720" s="462" t="s">
        <v>27</v>
      </c>
      <c r="D3720" s="463">
        <v>28697</v>
      </c>
    </row>
    <row r="3721" spans="1:4">
      <c r="A3721" s="462">
        <v>12807</v>
      </c>
      <c r="B3721" s="276" t="s">
        <v>3733</v>
      </c>
      <c r="C3721" s="462" t="s">
        <v>32</v>
      </c>
      <c r="D3721" s="463">
        <v>58773.01</v>
      </c>
    </row>
    <row r="3722" spans="1:4">
      <c r="A3722" s="462">
        <v>12808</v>
      </c>
      <c r="B3722" s="276" t="s">
        <v>3734</v>
      </c>
      <c r="C3722" s="462" t="s">
        <v>253</v>
      </c>
      <c r="D3722" s="463">
        <v>0</v>
      </c>
    </row>
    <row r="3723" spans="1:4">
      <c r="A3723" s="462">
        <v>12809</v>
      </c>
      <c r="B3723" s="276" t="s">
        <v>3735</v>
      </c>
      <c r="C3723" s="462" t="s">
        <v>27</v>
      </c>
      <c r="D3723" s="463">
        <v>138007</v>
      </c>
    </row>
    <row r="3724" spans="1:4">
      <c r="A3724" s="462">
        <v>12810</v>
      </c>
      <c r="B3724" s="276" t="s">
        <v>3736</v>
      </c>
      <c r="C3724" s="462" t="s">
        <v>27</v>
      </c>
      <c r="D3724" s="463">
        <v>89645</v>
      </c>
    </row>
    <row r="3725" spans="1:4">
      <c r="A3725" s="462">
        <v>12811</v>
      </c>
      <c r="B3725" s="276" t="s">
        <v>3737</v>
      </c>
      <c r="C3725" s="462" t="s">
        <v>27</v>
      </c>
      <c r="D3725" s="463">
        <v>51643</v>
      </c>
    </row>
    <row r="3726" spans="1:4">
      <c r="A3726" s="462">
        <v>12812</v>
      </c>
      <c r="B3726" s="276" t="s">
        <v>3738</v>
      </c>
      <c r="C3726" s="462" t="s">
        <v>27</v>
      </c>
      <c r="D3726" s="463">
        <v>158536</v>
      </c>
    </row>
    <row r="3727" spans="1:4">
      <c r="A3727" s="462">
        <v>12813</v>
      </c>
      <c r="B3727" s="276" t="s">
        <v>3739</v>
      </c>
      <c r="C3727" s="462" t="s">
        <v>27</v>
      </c>
      <c r="D3727" s="463">
        <v>117254</v>
      </c>
    </row>
    <row r="3728" spans="1:4">
      <c r="A3728" s="462">
        <v>12814</v>
      </c>
      <c r="B3728" s="276" t="s">
        <v>3740</v>
      </c>
      <c r="C3728" s="462" t="s">
        <v>27</v>
      </c>
      <c r="D3728" s="463">
        <v>77309</v>
      </c>
    </row>
    <row r="3729" spans="1:4">
      <c r="A3729" s="462">
        <v>12815</v>
      </c>
      <c r="B3729" s="276" t="s">
        <v>3741</v>
      </c>
      <c r="C3729" s="462" t="s">
        <v>30</v>
      </c>
      <c r="D3729" s="463">
        <v>0</v>
      </c>
    </row>
    <row r="3730" spans="1:4">
      <c r="A3730" s="462">
        <v>12816</v>
      </c>
      <c r="B3730" s="276" t="s">
        <v>3742</v>
      </c>
      <c r="C3730" s="462" t="s">
        <v>27</v>
      </c>
      <c r="D3730" s="463">
        <v>272057</v>
      </c>
    </row>
    <row r="3731" spans="1:4">
      <c r="A3731" s="462">
        <v>12817</v>
      </c>
      <c r="B3731" s="276" t="s">
        <v>3743</v>
      </c>
      <c r="C3731" s="462" t="s">
        <v>27</v>
      </c>
      <c r="D3731" s="463">
        <v>1362</v>
      </c>
    </row>
    <row r="3732" spans="1:4">
      <c r="A3732" s="462">
        <v>12819</v>
      </c>
      <c r="B3732" s="276" t="s">
        <v>3744</v>
      </c>
      <c r="C3732" s="462" t="s">
        <v>27</v>
      </c>
      <c r="D3732" s="463">
        <v>188532</v>
      </c>
    </row>
    <row r="3733" spans="1:4">
      <c r="A3733" s="462">
        <v>12820</v>
      </c>
      <c r="B3733" s="276" t="s">
        <v>3745</v>
      </c>
      <c r="C3733" s="462" t="s">
        <v>27</v>
      </c>
      <c r="D3733" s="463">
        <v>40136</v>
      </c>
    </row>
    <row r="3734" spans="1:4">
      <c r="A3734" s="462">
        <v>12822</v>
      </c>
      <c r="B3734" s="276" t="s">
        <v>3746</v>
      </c>
      <c r="C3734" s="462" t="s">
        <v>148</v>
      </c>
      <c r="D3734" s="463">
        <v>10591000</v>
      </c>
    </row>
    <row r="3735" spans="1:4">
      <c r="A3735" s="462">
        <v>12824</v>
      </c>
      <c r="B3735" s="276" t="s">
        <v>3747</v>
      </c>
      <c r="C3735" s="462" t="s">
        <v>27</v>
      </c>
      <c r="D3735" s="463">
        <v>11563278</v>
      </c>
    </row>
    <row r="3736" spans="1:4">
      <c r="A3736" s="462">
        <v>12825</v>
      </c>
      <c r="B3736" s="276" t="s">
        <v>3748</v>
      </c>
      <c r="C3736" s="462" t="s">
        <v>27</v>
      </c>
      <c r="D3736" s="463">
        <v>5027512</v>
      </c>
    </row>
    <row r="3737" spans="1:4">
      <c r="A3737" s="462">
        <v>12826</v>
      </c>
      <c r="B3737" s="276" t="s">
        <v>3749</v>
      </c>
      <c r="C3737" s="462" t="s">
        <v>27</v>
      </c>
      <c r="D3737" s="463">
        <v>10055024</v>
      </c>
    </row>
    <row r="3738" spans="1:4">
      <c r="A3738" s="462">
        <v>12828</v>
      </c>
      <c r="B3738" s="276" t="s">
        <v>3750</v>
      </c>
      <c r="C3738" s="462" t="s">
        <v>30</v>
      </c>
      <c r="D3738" s="463">
        <v>79758</v>
      </c>
    </row>
    <row r="3739" spans="1:4">
      <c r="A3739" s="462">
        <v>12830</v>
      </c>
      <c r="B3739" s="276" t="s">
        <v>3751</v>
      </c>
      <c r="C3739" s="462" t="s">
        <v>60</v>
      </c>
      <c r="D3739" s="463">
        <v>62844</v>
      </c>
    </row>
    <row r="3740" spans="1:4">
      <c r="A3740" s="462">
        <v>12831</v>
      </c>
      <c r="B3740" s="276" t="s">
        <v>3752</v>
      </c>
      <c r="C3740" s="462" t="s">
        <v>32</v>
      </c>
      <c r="D3740" s="463">
        <v>2228</v>
      </c>
    </row>
    <row r="3741" spans="1:4">
      <c r="A3741" s="462">
        <v>12832</v>
      </c>
      <c r="B3741" s="276" t="s">
        <v>3753</v>
      </c>
      <c r="C3741" s="462" t="s">
        <v>27</v>
      </c>
      <c r="D3741" s="463">
        <v>26405.01</v>
      </c>
    </row>
    <row r="3742" spans="1:4">
      <c r="A3742" s="462">
        <v>12833</v>
      </c>
      <c r="B3742" s="276" t="s">
        <v>3754</v>
      </c>
      <c r="C3742" s="462" t="s">
        <v>3755</v>
      </c>
      <c r="D3742" s="463">
        <v>23493</v>
      </c>
    </row>
    <row r="3743" spans="1:4">
      <c r="A3743" s="462">
        <v>12834</v>
      </c>
      <c r="B3743" s="276" t="s">
        <v>3756</v>
      </c>
      <c r="C3743" s="462" t="s">
        <v>27</v>
      </c>
      <c r="D3743" s="463">
        <v>25340</v>
      </c>
    </row>
    <row r="3744" spans="1:4">
      <c r="A3744" s="462">
        <v>12835</v>
      </c>
      <c r="B3744" s="276" t="s">
        <v>3757</v>
      </c>
      <c r="C3744" s="462" t="s">
        <v>27</v>
      </c>
      <c r="D3744" s="463">
        <v>142594</v>
      </c>
    </row>
    <row r="3745" spans="1:4">
      <c r="A3745" s="462">
        <v>12836</v>
      </c>
      <c r="B3745" s="276" t="s">
        <v>3758</v>
      </c>
      <c r="C3745" s="462" t="s">
        <v>27</v>
      </c>
      <c r="D3745" s="463">
        <v>142547.01</v>
      </c>
    </row>
    <row r="3746" spans="1:4">
      <c r="A3746" s="462">
        <v>12837</v>
      </c>
      <c r="B3746" s="276" t="s">
        <v>3759</v>
      </c>
      <c r="C3746" s="462" t="s">
        <v>27</v>
      </c>
      <c r="D3746" s="463">
        <v>518858</v>
      </c>
    </row>
    <row r="3747" spans="1:4">
      <c r="A3747" s="462">
        <v>12838</v>
      </c>
      <c r="B3747" s="276" t="s">
        <v>3760</v>
      </c>
      <c r="C3747" s="462" t="s">
        <v>27</v>
      </c>
      <c r="D3747" s="463">
        <v>25183.01</v>
      </c>
    </row>
    <row r="3748" spans="1:4">
      <c r="A3748" s="462">
        <v>12839</v>
      </c>
      <c r="B3748" s="276" t="s">
        <v>3761</v>
      </c>
      <c r="C3748" s="462" t="s">
        <v>27</v>
      </c>
      <c r="D3748" s="463">
        <v>917904</v>
      </c>
    </row>
    <row r="3749" spans="1:4">
      <c r="A3749" s="462">
        <v>12840</v>
      </c>
      <c r="B3749" s="276" t="s">
        <v>3762</v>
      </c>
      <c r="C3749" s="462" t="s">
        <v>27</v>
      </c>
      <c r="D3749" s="463">
        <v>1420</v>
      </c>
    </row>
    <row r="3750" spans="1:4">
      <c r="A3750" s="462">
        <v>12841</v>
      </c>
      <c r="B3750" s="276" t="s">
        <v>3763</v>
      </c>
      <c r="C3750" s="462" t="s">
        <v>998</v>
      </c>
      <c r="D3750" s="463">
        <v>37027</v>
      </c>
    </row>
    <row r="3751" spans="1:4">
      <c r="A3751" s="462">
        <v>12842</v>
      </c>
      <c r="B3751" s="276" t="s">
        <v>3764</v>
      </c>
      <c r="C3751" s="462" t="s">
        <v>27</v>
      </c>
      <c r="D3751" s="463">
        <v>33820</v>
      </c>
    </row>
    <row r="3752" spans="1:4">
      <c r="A3752" s="462">
        <v>12843</v>
      </c>
      <c r="B3752" s="276" t="s">
        <v>3765</v>
      </c>
      <c r="C3752" s="462" t="s">
        <v>27</v>
      </c>
      <c r="D3752" s="463">
        <v>38917</v>
      </c>
    </row>
    <row r="3753" spans="1:4">
      <c r="A3753" s="462">
        <v>12844</v>
      </c>
      <c r="B3753" s="276" t="s">
        <v>3766</v>
      </c>
      <c r="C3753" s="462" t="s">
        <v>27</v>
      </c>
      <c r="D3753" s="463">
        <v>41837</v>
      </c>
    </row>
    <row r="3754" spans="1:4">
      <c r="A3754" s="462">
        <v>12845</v>
      </c>
      <c r="B3754" s="276" t="s">
        <v>3767</v>
      </c>
      <c r="C3754" s="462" t="s">
        <v>27</v>
      </c>
      <c r="D3754" s="463">
        <v>99483</v>
      </c>
    </row>
    <row r="3755" spans="1:4">
      <c r="A3755" s="462">
        <v>12846</v>
      </c>
      <c r="B3755" s="276" t="s">
        <v>3768</v>
      </c>
      <c r="C3755" s="462" t="s">
        <v>60</v>
      </c>
      <c r="D3755" s="463">
        <v>146706</v>
      </c>
    </row>
    <row r="3756" spans="1:4">
      <c r="A3756" s="462">
        <v>12847</v>
      </c>
      <c r="B3756" s="276" t="s">
        <v>3769</v>
      </c>
      <c r="C3756" s="462" t="s">
        <v>998</v>
      </c>
      <c r="D3756" s="463">
        <v>63900</v>
      </c>
    </row>
    <row r="3757" spans="1:4">
      <c r="A3757" s="462">
        <v>12848</v>
      </c>
      <c r="B3757" s="276" t="s">
        <v>3770</v>
      </c>
      <c r="C3757" s="462" t="s">
        <v>27</v>
      </c>
      <c r="D3757" s="463">
        <v>18449</v>
      </c>
    </row>
    <row r="3758" spans="1:4">
      <c r="A3758" s="462">
        <v>12849</v>
      </c>
      <c r="B3758" s="276" t="s">
        <v>3771</v>
      </c>
      <c r="C3758" s="462" t="s">
        <v>27</v>
      </c>
      <c r="D3758" s="463">
        <v>33988</v>
      </c>
    </row>
    <row r="3759" spans="1:4">
      <c r="A3759" s="462">
        <v>12850</v>
      </c>
      <c r="B3759" s="276" t="s">
        <v>3772</v>
      </c>
      <c r="C3759" s="462" t="s">
        <v>27</v>
      </c>
      <c r="D3759" s="463">
        <v>284118</v>
      </c>
    </row>
    <row r="3760" spans="1:4">
      <c r="A3760" s="462">
        <v>12852</v>
      </c>
      <c r="B3760" s="276" t="s">
        <v>3773</v>
      </c>
      <c r="C3760" s="462" t="s">
        <v>27</v>
      </c>
      <c r="D3760" s="463">
        <v>107700</v>
      </c>
    </row>
    <row r="3761" spans="1:4">
      <c r="A3761" s="462">
        <v>12857</v>
      </c>
      <c r="B3761" s="276" t="s">
        <v>3774</v>
      </c>
      <c r="C3761" s="462" t="s">
        <v>148</v>
      </c>
      <c r="D3761" s="463">
        <v>1445410</v>
      </c>
    </row>
    <row r="3762" spans="1:4">
      <c r="A3762" s="462">
        <v>12858</v>
      </c>
      <c r="B3762" s="276" t="s">
        <v>3775</v>
      </c>
      <c r="C3762" s="462" t="s">
        <v>27</v>
      </c>
      <c r="D3762" s="463">
        <v>314219</v>
      </c>
    </row>
    <row r="3763" spans="1:4">
      <c r="A3763" s="462">
        <v>12859</v>
      </c>
      <c r="B3763" s="276" t="s">
        <v>3776</v>
      </c>
      <c r="C3763" s="462" t="s">
        <v>27</v>
      </c>
      <c r="D3763" s="463">
        <v>1796</v>
      </c>
    </row>
    <row r="3764" spans="1:4">
      <c r="A3764" s="462">
        <v>12860</v>
      </c>
      <c r="B3764" s="276" t="s">
        <v>3777</v>
      </c>
      <c r="C3764" s="462" t="s">
        <v>27</v>
      </c>
      <c r="D3764" s="463">
        <v>13625</v>
      </c>
    </row>
    <row r="3765" spans="1:4">
      <c r="A3765" s="462">
        <v>12861</v>
      </c>
      <c r="B3765" s="276" t="s">
        <v>3778</v>
      </c>
      <c r="C3765" s="462" t="s">
        <v>253</v>
      </c>
      <c r="D3765" s="463">
        <v>35859</v>
      </c>
    </row>
    <row r="3766" spans="1:4">
      <c r="A3766" s="462">
        <v>12862</v>
      </c>
      <c r="B3766" s="276" t="s">
        <v>3779</v>
      </c>
      <c r="C3766" s="462" t="s">
        <v>27</v>
      </c>
      <c r="D3766" s="463">
        <v>150825</v>
      </c>
    </row>
    <row r="3767" spans="1:4">
      <c r="A3767" s="462">
        <v>12863</v>
      </c>
      <c r="B3767" s="276" t="s">
        <v>3780</v>
      </c>
      <c r="C3767" s="462" t="s">
        <v>27</v>
      </c>
      <c r="D3767" s="463">
        <v>137663</v>
      </c>
    </row>
    <row r="3768" spans="1:4">
      <c r="A3768" s="462">
        <v>12864</v>
      </c>
      <c r="B3768" s="276" t="s">
        <v>3781</v>
      </c>
      <c r="C3768" s="462" t="s">
        <v>27</v>
      </c>
      <c r="D3768" s="463">
        <v>2116291</v>
      </c>
    </row>
    <row r="3769" spans="1:4">
      <c r="A3769" s="462">
        <v>12865</v>
      </c>
      <c r="B3769" s="276" t="s">
        <v>3782</v>
      </c>
      <c r="C3769" s="462" t="s">
        <v>32</v>
      </c>
      <c r="D3769" s="463">
        <v>1089</v>
      </c>
    </row>
    <row r="3770" spans="1:4">
      <c r="A3770" s="462">
        <v>12866</v>
      </c>
      <c r="B3770" s="276" t="s">
        <v>3783</v>
      </c>
      <c r="C3770" s="462" t="s">
        <v>27</v>
      </c>
      <c r="D3770" s="463">
        <v>10934839</v>
      </c>
    </row>
    <row r="3771" spans="1:4">
      <c r="A3771" s="462">
        <v>12867</v>
      </c>
      <c r="B3771" s="276" t="s">
        <v>3784</v>
      </c>
      <c r="C3771" s="462" t="s">
        <v>998</v>
      </c>
      <c r="D3771" s="463">
        <v>3388543</v>
      </c>
    </row>
    <row r="3772" spans="1:4">
      <c r="A3772" s="462">
        <v>12868</v>
      </c>
      <c r="B3772" s="276" t="s">
        <v>3785</v>
      </c>
      <c r="C3772" s="462" t="s">
        <v>83</v>
      </c>
      <c r="D3772" s="463">
        <v>25138</v>
      </c>
    </row>
    <row r="3773" spans="1:4">
      <c r="A3773" s="462">
        <v>12869</v>
      </c>
      <c r="B3773" s="276" t="s">
        <v>3786</v>
      </c>
      <c r="C3773" s="462" t="s">
        <v>27</v>
      </c>
      <c r="D3773" s="463">
        <v>69128</v>
      </c>
    </row>
    <row r="3774" spans="1:4">
      <c r="A3774" s="462">
        <v>12870</v>
      </c>
      <c r="B3774" s="276" t="s">
        <v>3787</v>
      </c>
      <c r="C3774" s="462" t="s">
        <v>253</v>
      </c>
      <c r="D3774" s="463">
        <v>53346</v>
      </c>
    </row>
    <row r="3775" spans="1:4">
      <c r="A3775" s="462">
        <v>12872</v>
      </c>
      <c r="B3775" s="276" t="s">
        <v>3788</v>
      </c>
      <c r="C3775" s="462" t="s">
        <v>27</v>
      </c>
      <c r="D3775" s="463">
        <v>10400461</v>
      </c>
    </row>
    <row r="3776" spans="1:4">
      <c r="A3776" s="462">
        <v>12873</v>
      </c>
      <c r="B3776" s="276" t="s">
        <v>3789</v>
      </c>
      <c r="C3776" s="462" t="s">
        <v>27</v>
      </c>
      <c r="D3776" s="463">
        <v>943756</v>
      </c>
    </row>
    <row r="3777" spans="1:4">
      <c r="A3777" s="462">
        <v>12874</v>
      </c>
      <c r="B3777" s="276" t="s">
        <v>3790</v>
      </c>
      <c r="C3777" s="462" t="s">
        <v>27</v>
      </c>
      <c r="D3777" s="463">
        <v>720743</v>
      </c>
    </row>
    <row r="3778" spans="1:4">
      <c r="A3778" s="462">
        <v>12875</v>
      </c>
      <c r="B3778" s="276" t="s">
        <v>3791</v>
      </c>
      <c r="C3778" s="462" t="s">
        <v>27</v>
      </c>
      <c r="D3778" s="463">
        <v>480984.01</v>
      </c>
    </row>
    <row r="3779" spans="1:4">
      <c r="A3779" s="462">
        <v>12876</v>
      </c>
      <c r="B3779" s="276" t="s">
        <v>3792</v>
      </c>
      <c r="C3779" s="462" t="s">
        <v>27</v>
      </c>
      <c r="D3779" s="463">
        <v>88721.64</v>
      </c>
    </row>
    <row r="3780" spans="1:4">
      <c r="A3780" s="462">
        <v>12877</v>
      </c>
      <c r="B3780" s="276" t="s">
        <v>3793</v>
      </c>
      <c r="C3780" s="462" t="s">
        <v>27</v>
      </c>
      <c r="D3780" s="463">
        <v>436841</v>
      </c>
    </row>
    <row r="3781" spans="1:4">
      <c r="A3781" s="462">
        <v>12878</v>
      </c>
      <c r="B3781" s="276" t="s">
        <v>3794</v>
      </c>
      <c r="C3781" s="462" t="s">
        <v>30</v>
      </c>
      <c r="D3781" s="463">
        <v>19766</v>
      </c>
    </row>
    <row r="3782" spans="1:4">
      <c r="A3782" s="462">
        <v>12878</v>
      </c>
      <c r="B3782" s="276" t="s">
        <v>3795</v>
      </c>
      <c r="C3782" s="462" t="s">
        <v>27</v>
      </c>
      <c r="D3782" s="463">
        <v>9371962</v>
      </c>
    </row>
    <row r="3783" spans="1:4">
      <c r="A3783" s="462">
        <v>12879</v>
      </c>
      <c r="B3783" s="276" t="s">
        <v>3796</v>
      </c>
      <c r="C3783" s="462" t="s">
        <v>27</v>
      </c>
      <c r="D3783" s="463">
        <v>2933508.34</v>
      </c>
    </row>
    <row r="3784" spans="1:4">
      <c r="A3784" s="462">
        <v>12880</v>
      </c>
      <c r="B3784" s="276" t="s">
        <v>3797</v>
      </c>
      <c r="C3784" s="462" t="s">
        <v>27</v>
      </c>
      <c r="D3784" s="463">
        <v>4081253.27</v>
      </c>
    </row>
    <row r="3785" spans="1:4">
      <c r="A3785" s="462">
        <v>12886</v>
      </c>
      <c r="B3785" s="276" t="s">
        <v>3798</v>
      </c>
      <c r="C3785" s="462" t="s">
        <v>27</v>
      </c>
      <c r="D3785" s="463">
        <v>27431362</v>
      </c>
    </row>
    <row r="3786" spans="1:4">
      <c r="A3786" s="462">
        <v>12887</v>
      </c>
      <c r="B3786" s="276" t="s">
        <v>3799</v>
      </c>
      <c r="C3786" s="462" t="s">
        <v>30</v>
      </c>
      <c r="D3786" s="463">
        <v>20020</v>
      </c>
    </row>
    <row r="3787" spans="1:4">
      <c r="A3787" s="462">
        <v>12888</v>
      </c>
      <c r="B3787" s="276" t="s">
        <v>3800</v>
      </c>
      <c r="C3787" s="462" t="s">
        <v>30</v>
      </c>
      <c r="D3787" s="463">
        <v>29289.01</v>
      </c>
    </row>
    <row r="3788" spans="1:4">
      <c r="A3788" s="462">
        <v>12889</v>
      </c>
      <c r="B3788" s="276" t="s">
        <v>3801</v>
      </c>
      <c r="C3788" s="462" t="s">
        <v>30</v>
      </c>
      <c r="D3788" s="463">
        <v>84496</v>
      </c>
    </row>
    <row r="3789" spans="1:4">
      <c r="A3789" s="462">
        <v>12890</v>
      </c>
      <c r="B3789" s="276" t="s">
        <v>3802</v>
      </c>
      <c r="C3789" s="462" t="s">
        <v>27</v>
      </c>
      <c r="D3789" s="463">
        <v>18484</v>
      </c>
    </row>
    <row r="3790" spans="1:4">
      <c r="A3790" s="462">
        <v>12891</v>
      </c>
      <c r="B3790" s="276" t="s">
        <v>3803</v>
      </c>
      <c r="C3790" s="462" t="s">
        <v>30</v>
      </c>
      <c r="D3790" s="463">
        <v>24270</v>
      </c>
    </row>
    <row r="3791" spans="1:4">
      <c r="A3791" s="462">
        <v>12896</v>
      </c>
      <c r="B3791" s="276" t="s">
        <v>3804</v>
      </c>
      <c r="C3791" s="462" t="s">
        <v>27</v>
      </c>
      <c r="D3791" s="463">
        <v>4803</v>
      </c>
    </row>
    <row r="3792" spans="1:4">
      <c r="A3792" s="462">
        <v>12897</v>
      </c>
      <c r="B3792" s="276" t="s">
        <v>3805</v>
      </c>
      <c r="C3792" s="462" t="s">
        <v>27</v>
      </c>
      <c r="D3792" s="463">
        <v>2192.86</v>
      </c>
    </row>
    <row r="3793" spans="1:4">
      <c r="A3793" s="462">
        <v>12898</v>
      </c>
      <c r="B3793" s="276" t="s">
        <v>3806</v>
      </c>
      <c r="C3793" s="462" t="s">
        <v>27</v>
      </c>
      <c r="D3793" s="463">
        <v>34392</v>
      </c>
    </row>
    <row r="3794" spans="1:4">
      <c r="A3794" s="462">
        <v>12899</v>
      </c>
      <c r="B3794" s="276" t="s">
        <v>3807</v>
      </c>
      <c r="C3794" s="462" t="s">
        <v>27</v>
      </c>
      <c r="D3794" s="463">
        <v>2828203</v>
      </c>
    </row>
    <row r="3795" spans="1:4">
      <c r="A3795" s="462">
        <v>12900</v>
      </c>
      <c r="B3795" s="276" t="s">
        <v>3808</v>
      </c>
      <c r="C3795" s="462" t="s">
        <v>27</v>
      </c>
      <c r="D3795" s="463">
        <v>3206213</v>
      </c>
    </row>
    <row r="3796" spans="1:4">
      <c r="A3796" s="462">
        <v>12901</v>
      </c>
      <c r="B3796" s="276" t="s">
        <v>3809</v>
      </c>
      <c r="C3796" s="462" t="s">
        <v>27</v>
      </c>
      <c r="D3796" s="463">
        <v>2915050</v>
      </c>
    </row>
    <row r="3797" spans="1:4">
      <c r="A3797" s="462">
        <v>12902</v>
      </c>
      <c r="B3797" s="276" t="s">
        <v>3810</v>
      </c>
      <c r="C3797" s="462" t="s">
        <v>27</v>
      </c>
      <c r="D3797" s="463">
        <v>14001306</v>
      </c>
    </row>
    <row r="3798" spans="1:4">
      <c r="A3798" s="462">
        <v>12903</v>
      </c>
      <c r="B3798" s="276" t="s">
        <v>3811</v>
      </c>
      <c r="C3798" s="462" t="s">
        <v>27</v>
      </c>
      <c r="D3798" s="463">
        <v>77297257</v>
      </c>
    </row>
    <row r="3799" spans="1:4">
      <c r="A3799" s="462">
        <v>12904</v>
      </c>
      <c r="B3799" s="276" t="s">
        <v>3812</v>
      </c>
      <c r="C3799" s="462" t="s">
        <v>27</v>
      </c>
      <c r="D3799" s="463">
        <v>13020383</v>
      </c>
    </row>
    <row r="3800" spans="1:4">
      <c r="A3800" s="462">
        <v>12905</v>
      </c>
      <c r="B3800" s="276" t="s">
        <v>3813</v>
      </c>
      <c r="C3800" s="462" t="s">
        <v>27</v>
      </c>
      <c r="D3800" s="463">
        <v>6251460</v>
      </c>
    </row>
    <row r="3801" spans="1:4">
      <c r="A3801" s="462">
        <v>12906</v>
      </c>
      <c r="B3801" s="276" t="s">
        <v>3814</v>
      </c>
      <c r="C3801" s="462" t="s">
        <v>27</v>
      </c>
      <c r="D3801" s="463">
        <v>38115</v>
      </c>
    </row>
    <row r="3802" spans="1:4">
      <c r="A3802" s="462">
        <v>12907</v>
      </c>
      <c r="B3802" s="276" t="s">
        <v>3815</v>
      </c>
      <c r="C3802" s="462" t="s">
        <v>27</v>
      </c>
      <c r="D3802" s="463">
        <v>22796</v>
      </c>
    </row>
    <row r="3803" spans="1:4">
      <c r="A3803" s="462">
        <v>12908</v>
      </c>
      <c r="B3803" s="276" t="s">
        <v>3816</v>
      </c>
      <c r="C3803" s="462" t="s">
        <v>27</v>
      </c>
      <c r="D3803" s="463">
        <v>41812</v>
      </c>
    </row>
    <row r="3804" spans="1:4">
      <c r="A3804" s="462">
        <v>12909</v>
      </c>
      <c r="B3804" s="276" t="s">
        <v>3817</v>
      </c>
      <c r="C3804" s="462" t="s">
        <v>27</v>
      </c>
      <c r="D3804" s="463">
        <v>62787</v>
      </c>
    </row>
    <row r="3805" spans="1:4">
      <c r="A3805" s="462">
        <v>12910</v>
      </c>
      <c r="B3805" s="276" t="s">
        <v>3818</v>
      </c>
      <c r="C3805" s="462" t="s">
        <v>27</v>
      </c>
      <c r="D3805" s="463">
        <v>64319</v>
      </c>
    </row>
    <row r="3806" spans="1:4">
      <c r="A3806" s="462">
        <v>12911</v>
      </c>
      <c r="B3806" s="276" t="s">
        <v>3819</v>
      </c>
      <c r="C3806" s="462" t="s">
        <v>27</v>
      </c>
      <c r="D3806" s="463">
        <v>77300</v>
      </c>
    </row>
    <row r="3807" spans="1:4">
      <c r="A3807" s="462">
        <v>12916</v>
      </c>
      <c r="B3807" s="276" t="s">
        <v>3820</v>
      </c>
      <c r="C3807" s="462" t="s">
        <v>27</v>
      </c>
      <c r="D3807" s="463">
        <v>9483968</v>
      </c>
    </row>
    <row r="3808" spans="1:4">
      <c r="A3808" s="462">
        <v>12917</v>
      </c>
      <c r="B3808" s="276" t="s">
        <v>3821</v>
      </c>
      <c r="C3808" s="462" t="s">
        <v>27</v>
      </c>
      <c r="D3808" s="463">
        <v>0</v>
      </c>
    </row>
    <row r="3809" spans="1:4">
      <c r="A3809" s="462">
        <v>12918</v>
      </c>
      <c r="B3809" s="276" t="s">
        <v>3822</v>
      </c>
      <c r="C3809" s="462" t="s">
        <v>27</v>
      </c>
      <c r="D3809" s="463">
        <v>80286</v>
      </c>
    </row>
    <row r="3810" spans="1:4">
      <c r="A3810" s="462">
        <v>12919</v>
      </c>
      <c r="B3810" s="276" t="s">
        <v>3823</v>
      </c>
      <c r="C3810" s="462" t="s">
        <v>27</v>
      </c>
      <c r="D3810" s="463">
        <v>20834</v>
      </c>
    </row>
    <row r="3811" spans="1:4">
      <c r="A3811" s="462">
        <v>12920</v>
      </c>
      <c r="B3811" s="276" t="s">
        <v>3824</v>
      </c>
      <c r="C3811" s="462" t="s">
        <v>27</v>
      </c>
      <c r="D3811" s="463">
        <v>0</v>
      </c>
    </row>
    <row r="3812" spans="1:4">
      <c r="A3812" s="462">
        <v>12921</v>
      </c>
      <c r="B3812" s="276" t="s">
        <v>3825</v>
      </c>
      <c r="C3812" s="462" t="s">
        <v>27</v>
      </c>
      <c r="D3812" s="463">
        <v>2980639.01</v>
      </c>
    </row>
    <row r="3813" spans="1:4">
      <c r="A3813" s="462">
        <v>12922</v>
      </c>
      <c r="B3813" s="276" t="s">
        <v>3826</v>
      </c>
      <c r="C3813" s="462" t="s">
        <v>27</v>
      </c>
      <c r="D3813" s="463">
        <v>6567464</v>
      </c>
    </row>
    <row r="3814" spans="1:4">
      <c r="A3814" s="462">
        <v>12923</v>
      </c>
      <c r="B3814" s="276" t="s">
        <v>3827</v>
      </c>
      <c r="C3814" s="462" t="s">
        <v>27</v>
      </c>
      <c r="D3814" s="463">
        <v>703284104</v>
      </c>
    </row>
    <row r="3815" spans="1:4">
      <c r="A3815" s="462">
        <v>12924</v>
      </c>
      <c r="B3815" s="276" t="s">
        <v>3828</v>
      </c>
      <c r="C3815" s="462" t="s">
        <v>27</v>
      </c>
      <c r="D3815" s="463">
        <v>3838506</v>
      </c>
    </row>
    <row r="3816" spans="1:4">
      <c r="A3816" s="462">
        <v>12925</v>
      </c>
      <c r="B3816" s="276" t="s">
        <v>3829</v>
      </c>
      <c r="C3816" s="462" t="s">
        <v>27</v>
      </c>
      <c r="D3816" s="463">
        <v>1320395057</v>
      </c>
    </row>
    <row r="3817" spans="1:4">
      <c r="A3817" s="462">
        <v>12926</v>
      </c>
      <c r="B3817" s="276" t="s">
        <v>3830</v>
      </c>
      <c r="C3817" s="462" t="s">
        <v>27</v>
      </c>
      <c r="D3817" s="463">
        <v>108092</v>
      </c>
    </row>
    <row r="3818" spans="1:4">
      <c r="A3818" s="462">
        <v>12927</v>
      </c>
      <c r="B3818" s="276" t="s">
        <v>3831</v>
      </c>
      <c r="C3818" s="462" t="s">
        <v>27</v>
      </c>
      <c r="D3818" s="463">
        <v>75325895</v>
      </c>
    </row>
    <row r="3819" spans="1:4">
      <c r="A3819" s="462">
        <v>12928</v>
      </c>
      <c r="B3819" s="276" t="s">
        <v>3832</v>
      </c>
      <c r="C3819" s="462" t="s">
        <v>27</v>
      </c>
      <c r="D3819" s="463">
        <v>41640</v>
      </c>
    </row>
    <row r="3820" spans="1:4">
      <c r="A3820" s="462">
        <v>12929</v>
      </c>
      <c r="B3820" s="276" t="s">
        <v>3833</v>
      </c>
      <c r="C3820" s="462" t="s">
        <v>27</v>
      </c>
      <c r="D3820" s="463">
        <v>113898288</v>
      </c>
    </row>
    <row r="3821" spans="1:4">
      <c r="A3821" s="462">
        <v>12930</v>
      </c>
      <c r="B3821" s="276" t="s">
        <v>3834</v>
      </c>
      <c r="C3821" s="462" t="s">
        <v>27</v>
      </c>
      <c r="D3821" s="463">
        <v>2760735</v>
      </c>
    </row>
    <row r="3822" spans="1:4">
      <c r="A3822" s="462">
        <v>12931</v>
      </c>
      <c r="B3822" s="276" t="s">
        <v>3835</v>
      </c>
      <c r="C3822" s="462" t="s">
        <v>27</v>
      </c>
      <c r="D3822" s="463">
        <v>117259286</v>
      </c>
    </row>
    <row r="3823" spans="1:4">
      <c r="A3823" s="462">
        <v>12932</v>
      </c>
      <c r="B3823" s="276" t="s">
        <v>3836</v>
      </c>
      <c r="C3823" s="462" t="s">
        <v>27</v>
      </c>
      <c r="D3823" s="463">
        <v>5384978</v>
      </c>
    </row>
    <row r="3824" spans="1:4">
      <c r="A3824" s="462">
        <v>12933</v>
      </c>
      <c r="B3824" s="276" t="s">
        <v>3837</v>
      </c>
      <c r="C3824" s="462" t="s">
        <v>27</v>
      </c>
      <c r="D3824" s="463">
        <v>1286111</v>
      </c>
    </row>
    <row r="3825" spans="1:4">
      <c r="A3825" s="462">
        <v>12934</v>
      </c>
      <c r="B3825" s="276" t="s">
        <v>3838</v>
      </c>
      <c r="C3825" s="462" t="s">
        <v>27</v>
      </c>
      <c r="D3825" s="463">
        <v>28588253</v>
      </c>
    </row>
    <row r="3826" spans="1:4">
      <c r="A3826" s="462">
        <v>12935</v>
      </c>
      <c r="B3826" s="276" t="s">
        <v>3839</v>
      </c>
      <c r="C3826" s="462" t="s">
        <v>27</v>
      </c>
      <c r="D3826" s="463">
        <v>4867746</v>
      </c>
    </row>
    <row r="3827" spans="1:4">
      <c r="A3827" s="462">
        <v>12936</v>
      </c>
      <c r="B3827" s="276" t="s">
        <v>3840</v>
      </c>
      <c r="C3827" s="462" t="s">
        <v>27</v>
      </c>
      <c r="D3827" s="463">
        <v>83253896</v>
      </c>
    </row>
    <row r="3828" spans="1:4">
      <c r="A3828" s="462">
        <v>12937</v>
      </c>
      <c r="B3828" s="276" t="s">
        <v>3841</v>
      </c>
      <c r="C3828" s="462" t="s">
        <v>27</v>
      </c>
      <c r="D3828" s="463">
        <v>100551</v>
      </c>
    </row>
    <row r="3829" spans="1:4">
      <c r="A3829" s="462">
        <v>12938</v>
      </c>
      <c r="B3829" s="276" t="s">
        <v>3842</v>
      </c>
      <c r="C3829" s="462" t="s">
        <v>27</v>
      </c>
      <c r="D3829" s="463">
        <v>10973566</v>
      </c>
    </row>
    <row r="3830" spans="1:4">
      <c r="A3830" s="462">
        <v>12939</v>
      </c>
      <c r="B3830" s="276" t="s">
        <v>3843</v>
      </c>
      <c r="C3830" s="462" t="s">
        <v>27</v>
      </c>
      <c r="D3830" s="463">
        <v>2570</v>
      </c>
    </row>
    <row r="3831" spans="1:4">
      <c r="A3831" s="462">
        <v>12940</v>
      </c>
      <c r="B3831" s="276" t="s">
        <v>3844</v>
      </c>
      <c r="C3831" s="462" t="s">
        <v>27</v>
      </c>
      <c r="D3831" s="463">
        <v>1333</v>
      </c>
    </row>
    <row r="3832" spans="1:4">
      <c r="A3832" s="462">
        <v>12941</v>
      </c>
      <c r="B3832" s="276" t="s">
        <v>3845</v>
      </c>
      <c r="C3832" s="462" t="s">
        <v>27</v>
      </c>
      <c r="D3832" s="463">
        <v>153108.01</v>
      </c>
    </row>
    <row r="3833" spans="1:4">
      <c r="A3833" s="462">
        <v>12942</v>
      </c>
      <c r="B3833" s="276" t="s">
        <v>3846</v>
      </c>
      <c r="C3833" s="462" t="s">
        <v>27</v>
      </c>
      <c r="D3833" s="463">
        <v>18905.009999999998</v>
      </c>
    </row>
    <row r="3834" spans="1:4">
      <c r="A3834" s="462">
        <v>12943</v>
      </c>
      <c r="B3834" s="276" t="s">
        <v>3847</v>
      </c>
      <c r="C3834" s="462" t="s">
        <v>27</v>
      </c>
      <c r="D3834" s="463">
        <v>31529</v>
      </c>
    </row>
    <row r="3835" spans="1:4">
      <c r="A3835" s="462">
        <v>12944</v>
      </c>
      <c r="B3835" s="276" t="s">
        <v>3848</v>
      </c>
      <c r="C3835" s="462" t="s">
        <v>27</v>
      </c>
      <c r="D3835" s="463">
        <v>149356</v>
      </c>
    </row>
    <row r="3836" spans="1:4">
      <c r="A3836" s="462">
        <v>12945</v>
      </c>
      <c r="B3836" s="276" t="s">
        <v>3849</v>
      </c>
      <c r="C3836" s="462" t="s">
        <v>27</v>
      </c>
      <c r="D3836" s="463">
        <v>186553</v>
      </c>
    </row>
    <row r="3837" spans="1:4">
      <c r="A3837" s="462">
        <v>12946</v>
      </c>
      <c r="B3837" s="276" t="s">
        <v>3850</v>
      </c>
      <c r="C3837" s="462" t="s">
        <v>27</v>
      </c>
      <c r="D3837" s="463">
        <v>52281</v>
      </c>
    </row>
    <row r="3838" spans="1:4">
      <c r="A3838" s="462">
        <v>12947</v>
      </c>
      <c r="B3838" s="276" t="s">
        <v>3851</v>
      </c>
      <c r="C3838" s="462" t="s">
        <v>27</v>
      </c>
      <c r="D3838" s="463">
        <v>52281</v>
      </c>
    </row>
    <row r="3839" spans="1:4">
      <c r="A3839" s="462">
        <v>12948</v>
      </c>
      <c r="B3839" s="276" t="s">
        <v>3852</v>
      </c>
      <c r="C3839" s="462" t="s">
        <v>27</v>
      </c>
      <c r="D3839" s="463">
        <v>52281</v>
      </c>
    </row>
    <row r="3840" spans="1:4">
      <c r="A3840" s="462">
        <v>12949</v>
      </c>
      <c r="B3840" s="276" t="s">
        <v>3853</v>
      </c>
      <c r="C3840" s="462" t="s">
        <v>27</v>
      </c>
      <c r="D3840" s="463">
        <v>52281</v>
      </c>
    </row>
    <row r="3841" spans="1:4">
      <c r="A3841" s="462">
        <v>12950</v>
      </c>
      <c r="B3841" s="276" t="s">
        <v>3854</v>
      </c>
      <c r="C3841" s="462" t="s">
        <v>27</v>
      </c>
      <c r="D3841" s="463">
        <v>52281</v>
      </c>
    </row>
    <row r="3842" spans="1:4">
      <c r="A3842" s="462">
        <v>12951</v>
      </c>
      <c r="B3842" s="276" t="s">
        <v>3855</v>
      </c>
      <c r="C3842" s="462" t="s">
        <v>27</v>
      </c>
      <c r="D3842" s="463">
        <v>460871.01</v>
      </c>
    </row>
    <row r="3843" spans="1:4">
      <c r="A3843" s="462">
        <v>12952</v>
      </c>
      <c r="B3843" s="276" t="s">
        <v>3856</v>
      </c>
      <c r="C3843" s="462" t="s">
        <v>27</v>
      </c>
      <c r="D3843" s="463">
        <v>87892</v>
      </c>
    </row>
    <row r="3844" spans="1:4">
      <c r="A3844" s="462">
        <v>12953</v>
      </c>
      <c r="B3844" s="276" t="s">
        <v>3857</v>
      </c>
      <c r="C3844" s="462" t="s">
        <v>27</v>
      </c>
      <c r="D3844" s="463">
        <v>93725</v>
      </c>
    </row>
    <row r="3845" spans="1:4">
      <c r="A3845" s="462">
        <v>12954</v>
      </c>
      <c r="B3845" s="276" t="s">
        <v>3858</v>
      </c>
      <c r="C3845" s="462" t="s">
        <v>27</v>
      </c>
      <c r="D3845" s="463">
        <v>100742</v>
      </c>
    </row>
    <row r="3846" spans="1:4">
      <c r="A3846" s="462">
        <v>12955</v>
      </c>
      <c r="B3846" s="276" t="s">
        <v>3859</v>
      </c>
      <c r="C3846" s="462" t="s">
        <v>27</v>
      </c>
      <c r="D3846" s="463">
        <v>147868</v>
      </c>
    </row>
    <row r="3847" spans="1:4">
      <c r="A3847" s="462">
        <v>12956</v>
      </c>
      <c r="B3847" s="276" t="s">
        <v>3860</v>
      </c>
      <c r="C3847" s="462" t="s">
        <v>27</v>
      </c>
      <c r="D3847" s="463">
        <v>168992</v>
      </c>
    </row>
    <row r="3848" spans="1:4">
      <c r="A3848" s="462">
        <v>12957</v>
      </c>
      <c r="B3848" s="276" t="s">
        <v>3861</v>
      </c>
      <c r="C3848" s="462" t="s">
        <v>27</v>
      </c>
      <c r="D3848" s="463">
        <v>171746</v>
      </c>
    </row>
    <row r="3849" spans="1:4">
      <c r="A3849" s="462">
        <v>12958</v>
      </c>
      <c r="B3849" s="276" t="s">
        <v>3862</v>
      </c>
      <c r="C3849" s="462" t="s">
        <v>27</v>
      </c>
      <c r="D3849" s="463">
        <v>221298</v>
      </c>
    </row>
    <row r="3850" spans="1:4">
      <c r="A3850" s="462">
        <v>12959</v>
      </c>
      <c r="B3850" s="276" t="s">
        <v>3863</v>
      </c>
      <c r="C3850" s="462" t="s">
        <v>27</v>
      </c>
      <c r="D3850" s="463">
        <v>191900</v>
      </c>
    </row>
    <row r="3851" spans="1:4">
      <c r="A3851" s="462">
        <v>12960</v>
      </c>
      <c r="B3851" s="276" t="s">
        <v>3864</v>
      </c>
      <c r="C3851" s="462" t="s">
        <v>27</v>
      </c>
      <c r="D3851" s="463">
        <v>192587.01</v>
      </c>
    </row>
    <row r="3852" spans="1:4">
      <c r="A3852" s="462">
        <v>12961</v>
      </c>
      <c r="B3852" s="276" t="s">
        <v>3865</v>
      </c>
      <c r="C3852" s="462" t="s">
        <v>27</v>
      </c>
      <c r="D3852" s="463">
        <v>1233031</v>
      </c>
    </row>
    <row r="3853" spans="1:4">
      <c r="A3853" s="462">
        <v>12962</v>
      </c>
      <c r="B3853" s="276" t="s">
        <v>3866</v>
      </c>
      <c r="C3853" s="462" t="s">
        <v>27</v>
      </c>
      <c r="D3853" s="463">
        <v>1653358</v>
      </c>
    </row>
    <row r="3854" spans="1:4">
      <c r="A3854" s="462">
        <v>12963</v>
      </c>
      <c r="B3854" s="276" t="s">
        <v>3867</v>
      </c>
      <c r="C3854" s="462" t="s">
        <v>32</v>
      </c>
      <c r="D3854" s="463">
        <v>7636</v>
      </c>
    </row>
    <row r="3855" spans="1:4">
      <c r="A3855" s="462">
        <v>12964</v>
      </c>
      <c r="B3855" s="276" t="s">
        <v>3868</v>
      </c>
      <c r="C3855" s="462" t="s">
        <v>579</v>
      </c>
      <c r="D3855" s="463">
        <v>5782</v>
      </c>
    </row>
    <row r="3856" spans="1:4">
      <c r="A3856" s="462">
        <v>12966</v>
      </c>
      <c r="B3856" s="276" t="s">
        <v>3869</v>
      </c>
      <c r="C3856" s="462" t="s">
        <v>27</v>
      </c>
      <c r="D3856" s="463">
        <v>110616373</v>
      </c>
    </row>
    <row r="3857" spans="1:4">
      <c r="A3857" s="462">
        <v>12967</v>
      </c>
      <c r="B3857" s="276" t="s">
        <v>3870</v>
      </c>
      <c r="C3857" s="462" t="s">
        <v>27</v>
      </c>
      <c r="D3857" s="463">
        <v>168208061</v>
      </c>
    </row>
    <row r="3858" spans="1:4">
      <c r="A3858" s="462">
        <v>12968</v>
      </c>
      <c r="B3858" s="276" t="s">
        <v>3871</v>
      </c>
      <c r="C3858" s="462" t="s">
        <v>27</v>
      </c>
      <c r="D3858" s="463">
        <v>48971717</v>
      </c>
    </row>
    <row r="3859" spans="1:4">
      <c r="A3859" s="462">
        <v>12969</v>
      </c>
      <c r="B3859" s="276" t="s">
        <v>3872</v>
      </c>
      <c r="C3859" s="462" t="s">
        <v>27</v>
      </c>
      <c r="D3859" s="463">
        <v>218484635</v>
      </c>
    </row>
    <row r="3860" spans="1:4">
      <c r="A3860" s="462">
        <v>12970</v>
      </c>
      <c r="B3860" s="276" t="s">
        <v>3873</v>
      </c>
      <c r="C3860" s="462" t="s">
        <v>27</v>
      </c>
      <c r="D3860" s="463">
        <v>142842412</v>
      </c>
    </row>
    <row r="3861" spans="1:4">
      <c r="A3861" s="462">
        <v>12971</v>
      </c>
      <c r="B3861" s="276" t="s">
        <v>3874</v>
      </c>
      <c r="C3861" s="462" t="s">
        <v>27</v>
      </c>
      <c r="D3861" s="463">
        <v>83431831</v>
      </c>
    </row>
    <row r="3862" spans="1:4">
      <c r="A3862" s="462">
        <v>12972</v>
      </c>
      <c r="B3862" s="276" t="s">
        <v>3875</v>
      </c>
      <c r="C3862" s="462" t="s">
        <v>27</v>
      </c>
      <c r="D3862" s="463">
        <v>0</v>
      </c>
    </row>
    <row r="3863" spans="1:4">
      <c r="A3863" s="462">
        <v>12973</v>
      </c>
      <c r="B3863" s="276" t="s">
        <v>3876</v>
      </c>
      <c r="C3863" s="462" t="s">
        <v>27</v>
      </c>
      <c r="D3863" s="463">
        <v>17354611</v>
      </c>
    </row>
    <row r="3864" spans="1:4">
      <c r="A3864" s="462">
        <v>12974</v>
      </c>
      <c r="B3864" s="276" t="s">
        <v>3877</v>
      </c>
      <c r="C3864" s="462" t="s">
        <v>27</v>
      </c>
      <c r="D3864" s="463">
        <v>37079715</v>
      </c>
    </row>
    <row r="3865" spans="1:4">
      <c r="A3865" s="462">
        <v>12975</v>
      </c>
      <c r="B3865" s="276" t="s">
        <v>3878</v>
      </c>
      <c r="C3865" s="462" t="s">
        <v>27</v>
      </c>
      <c r="D3865" s="463">
        <v>38080107</v>
      </c>
    </row>
    <row r="3866" spans="1:4">
      <c r="A3866" s="462">
        <v>12976</v>
      </c>
      <c r="B3866" s="276" t="s">
        <v>3879</v>
      </c>
      <c r="C3866" s="462" t="s">
        <v>27</v>
      </c>
      <c r="D3866" s="463">
        <v>125701322</v>
      </c>
    </row>
    <row r="3867" spans="1:4">
      <c r="A3867" s="462">
        <v>12977</v>
      </c>
      <c r="B3867" s="276" t="s">
        <v>3880</v>
      </c>
      <c r="C3867" s="462" t="s">
        <v>27</v>
      </c>
      <c r="D3867" s="463">
        <v>16854416</v>
      </c>
    </row>
    <row r="3868" spans="1:4">
      <c r="A3868" s="462">
        <v>12980</v>
      </c>
      <c r="B3868" s="276" t="s">
        <v>3881</v>
      </c>
      <c r="C3868" s="462" t="s">
        <v>148</v>
      </c>
      <c r="D3868" s="463">
        <v>1096097</v>
      </c>
    </row>
    <row r="3869" spans="1:4">
      <c r="A3869" s="462">
        <v>12981</v>
      </c>
      <c r="B3869" s="276" t="s">
        <v>3882</v>
      </c>
      <c r="C3869" s="462" t="s">
        <v>148</v>
      </c>
      <c r="D3869" s="463">
        <v>1903916.8</v>
      </c>
    </row>
    <row r="3870" spans="1:4">
      <c r="A3870" s="462">
        <v>12982</v>
      </c>
      <c r="B3870" s="276" t="s">
        <v>3883</v>
      </c>
      <c r="C3870" s="462" t="s">
        <v>148</v>
      </c>
      <c r="D3870" s="463">
        <v>3104455.2</v>
      </c>
    </row>
    <row r="3871" spans="1:4">
      <c r="A3871" s="462">
        <v>12983</v>
      </c>
      <c r="B3871" s="276" t="s">
        <v>3884</v>
      </c>
      <c r="C3871" s="462" t="s">
        <v>27</v>
      </c>
      <c r="D3871" s="463">
        <v>18484</v>
      </c>
    </row>
    <row r="3872" spans="1:4">
      <c r="A3872" s="462">
        <v>12984</v>
      </c>
      <c r="B3872" s="276" t="s">
        <v>3885</v>
      </c>
      <c r="C3872" s="462" t="s">
        <v>27</v>
      </c>
      <c r="D3872" s="463">
        <v>14760</v>
      </c>
    </row>
    <row r="3873" spans="1:4">
      <c r="A3873" s="462">
        <v>12985</v>
      </c>
      <c r="B3873" s="276" t="s">
        <v>3886</v>
      </c>
      <c r="C3873" s="462" t="s">
        <v>27</v>
      </c>
      <c r="D3873" s="463">
        <v>624480</v>
      </c>
    </row>
    <row r="3874" spans="1:4">
      <c r="A3874" s="462">
        <v>12988</v>
      </c>
      <c r="B3874" s="276" t="s">
        <v>3887</v>
      </c>
      <c r="C3874" s="462" t="s">
        <v>27</v>
      </c>
      <c r="D3874" s="463">
        <v>1977115</v>
      </c>
    </row>
    <row r="3875" spans="1:4">
      <c r="A3875" s="462">
        <v>12989</v>
      </c>
      <c r="B3875" s="276" t="s">
        <v>3888</v>
      </c>
      <c r="C3875" s="462" t="s">
        <v>27</v>
      </c>
      <c r="D3875" s="463">
        <v>6577558</v>
      </c>
    </row>
    <row r="3876" spans="1:4">
      <c r="A3876" s="462">
        <v>12990</v>
      </c>
      <c r="B3876" s="276" t="s">
        <v>3889</v>
      </c>
      <c r="C3876" s="462" t="s">
        <v>27</v>
      </c>
      <c r="D3876" s="463">
        <v>2460730</v>
      </c>
    </row>
    <row r="3877" spans="1:4">
      <c r="A3877" s="462">
        <v>12991</v>
      </c>
      <c r="B3877" s="276" t="s">
        <v>3890</v>
      </c>
      <c r="C3877" s="462" t="s">
        <v>27</v>
      </c>
      <c r="D3877" s="463">
        <v>1673637</v>
      </c>
    </row>
    <row r="3878" spans="1:4">
      <c r="A3878" s="462">
        <v>12992</v>
      </c>
      <c r="B3878" s="276" t="s">
        <v>3891</v>
      </c>
      <c r="C3878" s="462" t="s">
        <v>27</v>
      </c>
      <c r="D3878" s="463">
        <v>2814806</v>
      </c>
    </row>
    <row r="3879" spans="1:4">
      <c r="A3879" s="462">
        <v>12993</v>
      </c>
      <c r="B3879" s="276" t="s">
        <v>3892</v>
      </c>
      <c r="C3879" s="462" t="s">
        <v>27</v>
      </c>
      <c r="D3879" s="463">
        <v>656826</v>
      </c>
    </row>
    <row r="3880" spans="1:4">
      <c r="A3880" s="462">
        <v>12994</v>
      </c>
      <c r="B3880" s="276" t="s">
        <v>3893</v>
      </c>
      <c r="C3880" s="462" t="s">
        <v>27</v>
      </c>
      <c r="D3880" s="463">
        <v>330165</v>
      </c>
    </row>
    <row r="3881" spans="1:4">
      <c r="A3881" s="462">
        <v>12995</v>
      </c>
      <c r="B3881" s="276" t="s">
        <v>3894</v>
      </c>
      <c r="C3881" s="462" t="s">
        <v>27</v>
      </c>
      <c r="D3881" s="463">
        <v>246855</v>
      </c>
    </row>
    <row r="3882" spans="1:4">
      <c r="A3882" s="462">
        <v>12996</v>
      </c>
      <c r="B3882" s="276" t="s">
        <v>3895</v>
      </c>
      <c r="C3882" s="462" t="s">
        <v>27</v>
      </c>
      <c r="D3882" s="463">
        <v>273875</v>
      </c>
    </row>
    <row r="3883" spans="1:4">
      <c r="A3883" s="462">
        <v>12997</v>
      </c>
      <c r="B3883" s="276" t="s">
        <v>3896</v>
      </c>
      <c r="C3883" s="462" t="s">
        <v>27</v>
      </c>
      <c r="D3883" s="463">
        <v>81067</v>
      </c>
    </row>
    <row r="3884" spans="1:4">
      <c r="A3884" s="462">
        <v>12998</v>
      </c>
      <c r="B3884" s="276" t="s">
        <v>3897</v>
      </c>
      <c r="C3884" s="462" t="s">
        <v>27</v>
      </c>
      <c r="D3884" s="463">
        <v>164877</v>
      </c>
    </row>
    <row r="3885" spans="1:4">
      <c r="A3885" s="462">
        <v>12999</v>
      </c>
      <c r="B3885" s="276" t="s">
        <v>3898</v>
      </c>
      <c r="C3885" s="462" t="s">
        <v>27</v>
      </c>
      <c r="D3885" s="463">
        <v>25755</v>
      </c>
    </row>
    <row r="3886" spans="1:4">
      <c r="A3886" s="462">
        <v>13000</v>
      </c>
      <c r="B3886" s="276" t="s">
        <v>3899</v>
      </c>
      <c r="C3886" s="462" t="s">
        <v>27</v>
      </c>
      <c r="D3886" s="463">
        <v>20251</v>
      </c>
    </row>
    <row r="3887" spans="1:4">
      <c r="A3887" s="462">
        <v>13001</v>
      </c>
      <c r="B3887" s="276" t="s">
        <v>3900</v>
      </c>
      <c r="C3887" s="462" t="s">
        <v>27</v>
      </c>
      <c r="D3887" s="463">
        <v>100479.01</v>
      </c>
    </row>
    <row r="3888" spans="1:4">
      <c r="A3888" s="462">
        <v>13002</v>
      </c>
      <c r="B3888" s="276" t="s">
        <v>3901</v>
      </c>
      <c r="C3888" s="462" t="s">
        <v>27</v>
      </c>
      <c r="D3888" s="463">
        <v>20596</v>
      </c>
    </row>
    <row r="3889" spans="1:4">
      <c r="A3889" s="462">
        <v>13003</v>
      </c>
      <c r="B3889" s="276" t="s">
        <v>3902</v>
      </c>
      <c r="C3889" s="462" t="s">
        <v>27</v>
      </c>
      <c r="D3889" s="463">
        <v>90939</v>
      </c>
    </row>
    <row r="3890" spans="1:4">
      <c r="A3890" s="462">
        <v>13004</v>
      </c>
      <c r="B3890" s="276" t="s">
        <v>3903</v>
      </c>
      <c r="C3890" s="462" t="s">
        <v>27</v>
      </c>
      <c r="D3890" s="463">
        <v>404269</v>
      </c>
    </row>
    <row r="3891" spans="1:4">
      <c r="A3891" s="462">
        <v>13005</v>
      </c>
      <c r="B3891" s="276" t="s">
        <v>3904</v>
      </c>
      <c r="C3891" s="462" t="s">
        <v>3905</v>
      </c>
      <c r="D3891" s="463">
        <v>5307</v>
      </c>
    </row>
    <row r="3892" spans="1:4">
      <c r="A3892" s="462">
        <v>13006</v>
      </c>
      <c r="B3892" s="276" t="s">
        <v>3906</v>
      </c>
      <c r="C3892" s="462" t="s">
        <v>3905</v>
      </c>
      <c r="D3892" s="463">
        <v>5597</v>
      </c>
    </row>
    <row r="3893" spans="1:4">
      <c r="A3893" s="462">
        <v>13007</v>
      </c>
      <c r="B3893" s="276" t="s">
        <v>3907</v>
      </c>
      <c r="C3893" s="462" t="s">
        <v>3905</v>
      </c>
      <c r="D3893" s="463">
        <v>5175</v>
      </c>
    </row>
    <row r="3894" spans="1:4">
      <c r="A3894" s="462">
        <v>13008</v>
      </c>
      <c r="B3894" s="276" t="s">
        <v>3908</v>
      </c>
      <c r="C3894" s="462" t="s">
        <v>3905</v>
      </c>
      <c r="D3894" s="463">
        <v>8365</v>
      </c>
    </row>
    <row r="3895" spans="1:4">
      <c r="A3895" s="462">
        <v>13009</v>
      </c>
      <c r="B3895" s="276" t="s">
        <v>3909</v>
      </c>
      <c r="C3895" s="462" t="s">
        <v>3905</v>
      </c>
      <c r="D3895" s="463">
        <v>13066</v>
      </c>
    </row>
    <row r="3896" spans="1:4">
      <c r="A3896" s="462">
        <v>13010</v>
      </c>
      <c r="B3896" s="276" t="s">
        <v>3910</v>
      </c>
      <c r="C3896" s="462" t="s">
        <v>3905</v>
      </c>
      <c r="D3896" s="463">
        <v>6337</v>
      </c>
    </row>
    <row r="3897" spans="1:4">
      <c r="A3897" s="462">
        <v>13011</v>
      </c>
      <c r="B3897" s="276" t="s">
        <v>3911</v>
      </c>
      <c r="C3897" s="462" t="s">
        <v>3905</v>
      </c>
      <c r="D3897" s="463">
        <v>8439</v>
      </c>
    </row>
    <row r="3898" spans="1:4">
      <c r="A3898" s="462">
        <v>13012</v>
      </c>
      <c r="B3898" s="276" t="s">
        <v>3912</v>
      </c>
      <c r="C3898" s="462" t="s">
        <v>3905</v>
      </c>
      <c r="D3898" s="463">
        <v>7393.01</v>
      </c>
    </row>
    <row r="3899" spans="1:4">
      <c r="A3899" s="462">
        <v>13013</v>
      </c>
      <c r="B3899" s="276" t="s">
        <v>3913</v>
      </c>
      <c r="C3899" s="462" t="s">
        <v>3905</v>
      </c>
      <c r="D3899" s="463">
        <v>6834</v>
      </c>
    </row>
    <row r="3900" spans="1:4">
      <c r="A3900" s="462">
        <v>13014</v>
      </c>
      <c r="B3900" s="276" t="s">
        <v>3914</v>
      </c>
      <c r="C3900" s="462" t="s">
        <v>3905</v>
      </c>
      <c r="D3900" s="463">
        <v>4850</v>
      </c>
    </row>
    <row r="3901" spans="1:4">
      <c r="A3901" s="462">
        <v>13015</v>
      </c>
      <c r="B3901" s="276" t="s">
        <v>3915</v>
      </c>
      <c r="C3901" s="462" t="s">
        <v>27</v>
      </c>
      <c r="D3901" s="463">
        <v>5847.01</v>
      </c>
    </row>
    <row r="3902" spans="1:4">
      <c r="A3902" s="462">
        <v>13016</v>
      </c>
      <c r="B3902" s="276" t="s">
        <v>3916</v>
      </c>
      <c r="C3902" s="462" t="s">
        <v>3905</v>
      </c>
      <c r="D3902" s="463">
        <v>9033</v>
      </c>
    </row>
    <row r="3903" spans="1:4">
      <c r="A3903" s="462">
        <v>13017</v>
      </c>
      <c r="B3903" s="276" t="s">
        <v>3917</v>
      </c>
      <c r="C3903" s="462" t="s">
        <v>27</v>
      </c>
      <c r="D3903" s="463">
        <v>13407</v>
      </c>
    </row>
    <row r="3904" spans="1:4">
      <c r="A3904" s="462">
        <v>13018</v>
      </c>
      <c r="B3904" s="276" t="s">
        <v>3918</v>
      </c>
      <c r="C3904" s="462" t="s">
        <v>27</v>
      </c>
      <c r="D3904" s="463">
        <v>18684</v>
      </c>
    </row>
    <row r="3905" spans="1:4">
      <c r="A3905" s="462">
        <v>13019</v>
      </c>
      <c r="B3905" s="276" t="s">
        <v>3919</v>
      </c>
      <c r="C3905" s="462" t="s">
        <v>27</v>
      </c>
      <c r="D3905" s="463">
        <v>5550.01</v>
      </c>
    </row>
    <row r="3906" spans="1:4">
      <c r="A3906" s="462">
        <v>13020</v>
      </c>
      <c r="B3906" s="276" t="s">
        <v>3920</v>
      </c>
      <c r="C3906" s="462" t="s">
        <v>27</v>
      </c>
      <c r="D3906" s="463">
        <v>11994</v>
      </c>
    </row>
    <row r="3907" spans="1:4">
      <c r="A3907" s="462">
        <v>13021</v>
      </c>
      <c r="B3907" s="276" t="s">
        <v>3921</v>
      </c>
      <c r="C3907" s="462" t="s">
        <v>27</v>
      </c>
      <c r="D3907" s="463">
        <v>4834.01</v>
      </c>
    </row>
    <row r="3908" spans="1:4">
      <c r="A3908" s="462">
        <v>13022</v>
      </c>
      <c r="B3908" s="276" t="s">
        <v>3922</v>
      </c>
      <c r="C3908" s="462" t="s">
        <v>27</v>
      </c>
      <c r="D3908" s="463">
        <v>3578</v>
      </c>
    </row>
    <row r="3909" spans="1:4">
      <c r="A3909" s="462">
        <v>13023</v>
      </c>
      <c r="B3909" s="276" t="s">
        <v>3923</v>
      </c>
      <c r="C3909" s="462" t="s">
        <v>27</v>
      </c>
      <c r="D3909" s="463">
        <v>8799</v>
      </c>
    </row>
    <row r="3910" spans="1:4">
      <c r="A3910" s="462">
        <v>13024</v>
      </c>
      <c r="B3910" s="276" t="s">
        <v>3924</v>
      </c>
      <c r="C3910" s="462" t="s">
        <v>27</v>
      </c>
      <c r="D3910" s="463">
        <v>27562.01</v>
      </c>
    </row>
    <row r="3911" spans="1:4">
      <c r="A3911" s="462">
        <v>13025</v>
      </c>
      <c r="B3911" s="276" t="s">
        <v>3925</v>
      </c>
      <c r="C3911" s="462" t="s">
        <v>27</v>
      </c>
      <c r="D3911" s="463">
        <v>25243.01</v>
      </c>
    </row>
    <row r="3912" spans="1:4">
      <c r="A3912" s="462">
        <v>13026</v>
      </c>
      <c r="B3912" s="276" t="s">
        <v>3926</v>
      </c>
      <c r="C3912" s="462" t="s">
        <v>27</v>
      </c>
      <c r="D3912" s="463">
        <v>21196.01</v>
      </c>
    </row>
    <row r="3913" spans="1:4">
      <c r="A3913" s="462">
        <v>13027</v>
      </c>
      <c r="B3913" s="276" t="s">
        <v>3927</v>
      </c>
      <c r="C3913" s="462" t="s">
        <v>60</v>
      </c>
      <c r="D3913" s="463">
        <v>26516</v>
      </c>
    </row>
    <row r="3914" spans="1:4">
      <c r="A3914" s="462">
        <v>13028</v>
      </c>
      <c r="B3914" s="276" t="s">
        <v>3928</v>
      </c>
      <c r="C3914" s="462" t="s">
        <v>3755</v>
      </c>
      <c r="D3914" s="463">
        <v>25968708</v>
      </c>
    </row>
    <row r="3915" spans="1:4">
      <c r="A3915" s="462">
        <v>13029</v>
      </c>
      <c r="B3915" s="276" t="s">
        <v>3929</v>
      </c>
      <c r="C3915" s="462" t="s">
        <v>27</v>
      </c>
      <c r="D3915" s="463">
        <v>6912829</v>
      </c>
    </row>
    <row r="3916" spans="1:4">
      <c r="A3916" s="462">
        <v>13030</v>
      </c>
      <c r="B3916" s="276" t="s">
        <v>3930</v>
      </c>
      <c r="C3916" s="462" t="s">
        <v>27</v>
      </c>
      <c r="D3916" s="463">
        <v>1988755</v>
      </c>
    </row>
    <row r="3917" spans="1:4">
      <c r="A3917" s="462">
        <v>13031</v>
      </c>
      <c r="B3917" s="276" t="s">
        <v>3931</v>
      </c>
      <c r="C3917" s="462" t="s">
        <v>27</v>
      </c>
      <c r="D3917" s="463">
        <v>1568248</v>
      </c>
    </row>
    <row r="3918" spans="1:4">
      <c r="A3918" s="462">
        <v>13032</v>
      </c>
      <c r="B3918" s="276" t="s">
        <v>3932</v>
      </c>
      <c r="C3918" s="462" t="s">
        <v>27</v>
      </c>
      <c r="D3918" s="463">
        <v>5476</v>
      </c>
    </row>
    <row r="3919" spans="1:4">
      <c r="A3919" s="462">
        <v>13033</v>
      </c>
      <c r="B3919" s="276" t="s">
        <v>3933</v>
      </c>
      <c r="C3919" s="462" t="s">
        <v>27</v>
      </c>
      <c r="D3919" s="463">
        <v>20120</v>
      </c>
    </row>
    <row r="3920" spans="1:4">
      <c r="A3920" s="462">
        <v>13034</v>
      </c>
      <c r="B3920" s="276" t="s">
        <v>3934</v>
      </c>
      <c r="C3920" s="462" t="s">
        <v>44</v>
      </c>
      <c r="D3920" s="463">
        <v>26394</v>
      </c>
    </row>
    <row r="3921" spans="1:4">
      <c r="A3921" s="462">
        <v>13035</v>
      </c>
      <c r="B3921" s="276" t="s">
        <v>3935</v>
      </c>
      <c r="C3921" s="462" t="s">
        <v>211</v>
      </c>
      <c r="D3921" s="463">
        <v>10949862</v>
      </c>
    </row>
    <row r="3922" spans="1:4">
      <c r="A3922" s="462">
        <v>13036</v>
      </c>
      <c r="B3922" s="276" t="s">
        <v>3936</v>
      </c>
      <c r="C3922" s="462" t="s">
        <v>211</v>
      </c>
      <c r="D3922" s="463">
        <v>6945296</v>
      </c>
    </row>
    <row r="3923" spans="1:4">
      <c r="A3923" s="462">
        <v>13037</v>
      </c>
      <c r="B3923" s="276" t="s">
        <v>3937</v>
      </c>
      <c r="C3923" s="462" t="s">
        <v>27</v>
      </c>
      <c r="D3923" s="463">
        <v>603957</v>
      </c>
    </row>
    <row r="3924" spans="1:4">
      <c r="A3924" s="462">
        <v>13038</v>
      </c>
      <c r="B3924" s="276" t="s">
        <v>3938</v>
      </c>
      <c r="C3924" s="462" t="s">
        <v>27</v>
      </c>
      <c r="D3924" s="463">
        <v>105147</v>
      </c>
    </row>
    <row r="3925" spans="1:4">
      <c r="A3925" s="462">
        <v>13039</v>
      </c>
      <c r="B3925" s="276" t="s">
        <v>3939</v>
      </c>
      <c r="C3925" s="462" t="s">
        <v>27</v>
      </c>
      <c r="D3925" s="463">
        <v>62970</v>
      </c>
    </row>
    <row r="3926" spans="1:4">
      <c r="A3926" s="462">
        <v>13040</v>
      </c>
      <c r="B3926" s="276" t="s">
        <v>3940</v>
      </c>
      <c r="C3926" s="462" t="s">
        <v>253</v>
      </c>
      <c r="D3926" s="463">
        <v>46357</v>
      </c>
    </row>
    <row r="3927" spans="1:4">
      <c r="A3927" s="462">
        <v>13041</v>
      </c>
      <c r="B3927" s="276" t="s">
        <v>3941</v>
      </c>
      <c r="C3927" s="462" t="s">
        <v>27</v>
      </c>
      <c r="D3927" s="463">
        <v>1950552.82</v>
      </c>
    </row>
    <row r="3928" spans="1:4">
      <c r="A3928" s="462">
        <v>13042</v>
      </c>
      <c r="B3928" s="276" t="s">
        <v>3942</v>
      </c>
      <c r="C3928" s="462" t="s">
        <v>211</v>
      </c>
      <c r="D3928" s="463">
        <v>10202448</v>
      </c>
    </row>
    <row r="3929" spans="1:4">
      <c r="A3929" s="462">
        <v>13043</v>
      </c>
      <c r="B3929" s="276" t="s">
        <v>3943</v>
      </c>
      <c r="C3929" s="462" t="s">
        <v>27</v>
      </c>
      <c r="D3929" s="463">
        <v>426447</v>
      </c>
    </row>
    <row r="3930" spans="1:4">
      <c r="A3930" s="462">
        <v>13044</v>
      </c>
      <c r="B3930" s="276" t="s">
        <v>3944</v>
      </c>
      <c r="C3930" s="462" t="s">
        <v>27</v>
      </c>
      <c r="D3930" s="463">
        <v>714899</v>
      </c>
    </row>
    <row r="3931" spans="1:4">
      <c r="A3931" s="462">
        <v>13045</v>
      </c>
      <c r="B3931" s="276" t="s">
        <v>3945</v>
      </c>
      <c r="C3931" s="462" t="s">
        <v>27</v>
      </c>
      <c r="D3931" s="463">
        <v>756426</v>
      </c>
    </row>
    <row r="3932" spans="1:4">
      <c r="A3932" s="462">
        <v>13046</v>
      </c>
      <c r="B3932" s="276" t="s">
        <v>3946</v>
      </c>
      <c r="C3932" s="462" t="s">
        <v>27</v>
      </c>
      <c r="D3932" s="463">
        <v>575864</v>
      </c>
    </row>
    <row r="3933" spans="1:4">
      <c r="A3933" s="462">
        <v>13047</v>
      </c>
      <c r="B3933" s="276" t="s">
        <v>3947</v>
      </c>
      <c r="C3933" s="462" t="s">
        <v>27</v>
      </c>
      <c r="D3933" s="463">
        <v>1016891</v>
      </c>
    </row>
    <row r="3934" spans="1:4">
      <c r="A3934" s="462">
        <v>13048</v>
      </c>
      <c r="B3934" s="276" t="s">
        <v>3948</v>
      </c>
      <c r="C3934" s="462" t="s">
        <v>27</v>
      </c>
      <c r="D3934" s="463">
        <v>884429</v>
      </c>
    </row>
    <row r="3935" spans="1:4">
      <c r="A3935" s="462">
        <v>13049</v>
      </c>
      <c r="B3935" s="276" t="s">
        <v>3949</v>
      </c>
      <c r="C3935" s="462" t="s">
        <v>27</v>
      </c>
      <c r="D3935" s="463">
        <v>80159</v>
      </c>
    </row>
    <row r="3936" spans="1:4">
      <c r="A3936" s="462">
        <v>13050</v>
      </c>
      <c r="B3936" s="276" t="s">
        <v>3950</v>
      </c>
      <c r="C3936" s="462" t="s">
        <v>44</v>
      </c>
      <c r="D3936" s="463">
        <v>196180</v>
      </c>
    </row>
    <row r="3937" spans="1:4">
      <c r="A3937" s="462">
        <v>13051</v>
      </c>
      <c r="B3937" s="276" t="s">
        <v>3951</v>
      </c>
      <c r="C3937" s="462" t="s">
        <v>27</v>
      </c>
      <c r="D3937" s="463">
        <v>7384159</v>
      </c>
    </row>
    <row r="3938" spans="1:4">
      <c r="A3938" s="462">
        <v>13052</v>
      </c>
      <c r="B3938" s="276" t="s">
        <v>3952</v>
      </c>
      <c r="C3938" s="462" t="s">
        <v>27</v>
      </c>
      <c r="D3938" s="463">
        <v>1115479</v>
      </c>
    </row>
    <row r="3939" spans="1:4">
      <c r="A3939" s="462">
        <v>13053</v>
      </c>
      <c r="B3939" s="276" t="s">
        <v>3953</v>
      </c>
      <c r="C3939" s="462" t="s">
        <v>27</v>
      </c>
      <c r="D3939" s="463">
        <v>11620036.01</v>
      </c>
    </row>
    <row r="3940" spans="1:4">
      <c r="A3940" s="462">
        <v>13054</v>
      </c>
      <c r="B3940" s="276" t="s">
        <v>3954</v>
      </c>
      <c r="C3940" s="462" t="s">
        <v>27</v>
      </c>
      <c r="D3940" s="463">
        <v>4565141</v>
      </c>
    </row>
    <row r="3941" spans="1:4">
      <c r="A3941" s="462">
        <v>13055</v>
      </c>
      <c r="B3941" s="276" t="s">
        <v>3955</v>
      </c>
      <c r="C3941" s="462" t="s">
        <v>27</v>
      </c>
      <c r="D3941" s="463">
        <v>4718481</v>
      </c>
    </row>
    <row r="3942" spans="1:4">
      <c r="A3942" s="462">
        <v>13056</v>
      </c>
      <c r="B3942" s="276" t="s">
        <v>3956</v>
      </c>
      <c r="C3942" s="462" t="s">
        <v>27</v>
      </c>
      <c r="D3942" s="463">
        <v>12766472</v>
      </c>
    </row>
    <row r="3943" spans="1:4">
      <c r="A3943" s="462">
        <v>13057</v>
      </c>
      <c r="B3943" s="276" t="s">
        <v>3957</v>
      </c>
      <c r="C3943" s="462" t="s">
        <v>44</v>
      </c>
      <c r="D3943" s="463">
        <v>3881.01</v>
      </c>
    </row>
    <row r="3944" spans="1:4">
      <c r="A3944" s="462">
        <v>13058</v>
      </c>
      <c r="B3944" s="276" t="s">
        <v>3958</v>
      </c>
      <c r="C3944" s="462" t="s">
        <v>27</v>
      </c>
      <c r="D3944" s="463">
        <v>4094757</v>
      </c>
    </row>
    <row r="3945" spans="1:4">
      <c r="A3945" s="462">
        <v>13060</v>
      </c>
      <c r="B3945" s="276" t="s">
        <v>3959</v>
      </c>
      <c r="C3945" s="462" t="s">
        <v>27</v>
      </c>
      <c r="D3945" s="463">
        <v>982942</v>
      </c>
    </row>
    <row r="3946" spans="1:4">
      <c r="A3946" s="462">
        <v>13061</v>
      </c>
      <c r="B3946" s="276" t="s">
        <v>3960</v>
      </c>
      <c r="C3946" s="462" t="s">
        <v>27</v>
      </c>
      <c r="D3946" s="463">
        <v>780885</v>
      </c>
    </row>
    <row r="3947" spans="1:4">
      <c r="A3947" s="462">
        <v>13062</v>
      </c>
      <c r="B3947" s="276" t="s">
        <v>3961</v>
      </c>
      <c r="C3947" s="462" t="s">
        <v>27</v>
      </c>
      <c r="D3947" s="463">
        <v>1468269.01</v>
      </c>
    </row>
    <row r="3948" spans="1:4">
      <c r="A3948" s="462">
        <v>13063</v>
      </c>
      <c r="B3948" s="276" t="s">
        <v>3962</v>
      </c>
      <c r="C3948" s="462" t="s">
        <v>27</v>
      </c>
      <c r="D3948" s="463">
        <v>897123.1</v>
      </c>
    </row>
    <row r="3949" spans="1:4">
      <c r="A3949" s="462">
        <v>13064</v>
      </c>
      <c r="B3949" s="276" t="s">
        <v>3963</v>
      </c>
      <c r="C3949" s="462" t="s">
        <v>27</v>
      </c>
      <c r="D3949" s="463">
        <v>897123.1</v>
      </c>
    </row>
    <row r="3950" spans="1:4">
      <c r="A3950" s="462">
        <v>13065</v>
      </c>
      <c r="B3950" s="276" t="s">
        <v>3964</v>
      </c>
      <c r="C3950" s="462" t="s">
        <v>27</v>
      </c>
      <c r="D3950" s="463">
        <v>3756702.42</v>
      </c>
    </row>
    <row r="3951" spans="1:4">
      <c r="A3951" s="462">
        <v>13066</v>
      </c>
      <c r="B3951" s="276" t="s">
        <v>3965</v>
      </c>
      <c r="C3951" s="462" t="s">
        <v>27</v>
      </c>
      <c r="D3951" s="463">
        <v>3756702.42</v>
      </c>
    </row>
    <row r="3952" spans="1:4">
      <c r="A3952" s="462">
        <v>13067</v>
      </c>
      <c r="B3952" s="276" t="s">
        <v>3966</v>
      </c>
      <c r="C3952" s="462" t="s">
        <v>27</v>
      </c>
      <c r="D3952" s="463">
        <v>3756702.42</v>
      </c>
    </row>
    <row r="3953" spans="1:4">
      <c r="A3953" s="462">
        <v>13068</v>
      </c>
      <c r="B3953" s="276" t="s">
        <v>3967</v>
      </c>
      <c r="C3953" s="462" t="s">
        <v>27</v>
      </c>
      <c r="D3953" s="463">
        <v>31077368</v>
      </c>
    </row>
    <row r="3954" spans="1:4">
      <c r="A3954" s="462">
        <v>13069</v>
      </c>
      <c r="B3954" s="276" t="s">
        <v>3968</v>
      </c>
      <c r="C3954" s="462" t="s">
        <v>27</v>
      </c>
      <c r="D3954" s="463">
        <v>41255261</v>
      </c>
    </row>
    <row r="3955" spans="1:4">
      <c r="A3955" s="462">
        <v>13070</v>
      </c>
      <c r="B3955" s="276" t="s">
        <v>3969</v>
      </c>
      <c r="C3955" s="462" t="s">
        <v>27</v>
      </c>
      <c r="D3955" s="463">
        <v>9547211</v>
      </c>
    </row>
    <row r="3956" spans="1:4">
      <c r="A3956" s="462">
        <v>13071</v>
      </c>
      <c r="B3956" s="276" t="s">
        <v>3970</v>
      </c>
      <c r="C3956" s="462" t="s">
        <v>27</v>
      </c>
      <c r="D3956" s="463">
        <v>62763671</v>
      </c>
    </row>
    <row r="3957" spans="1:4">
      <c r="A3957" s="462">
        <v>13072</v>
      </c>
      <c r="B3957" s="276" t="s">
        <v>3971</v>
      </c>
      <c r="C3957" s="462" t="s">
        <v>27</v>
      </c>
      <c r="D3957" s="463">
        <v>9851678</v>
      </c>
    </row>
    <row r="3958" spans="1:4">
      <c r="A3958" s="462">
        <v>13073</v>
      </c>
      <c r="B3958" s="276" t="s">
        <v>3972</v>
      </c>
      <c r="C3958" s="462" t="s">
        <v>27</v>
      </c>
      <c r="D3958" s="463">
        <v>55391223</v>
      </c>
    </row>
    <row r="3959" spans="1:4">
      <c r="A3959" s="462">
        <v>13074</v>
      </c>
      <c r="B3959" s="276" t="s">
        <v>3973</v>
      </c>
      <c r="C3959" s="462" t="s">
        <v>27</v>
      </c>
      <c r="D3959" s="463">
        <v>77965266</v>
      </c>
    </row>
    <row r="3960" spans="1:4">
      <c r="A3960" s="462">
        <v>13075</v>
      </c>
      <c r="B3960" s="276" t="s">
        <v>3974</v>
      </c>
      <c r="C3960" s="462" t="s">
        <v>27</v>
      </c>
      <c r="D3960" s="463">
        <v>30207463</v>
      </c>
    </row>
    <row r="3961" spans="1:4">
      <c r="A3961" s="462">
        <v>13076</v>
      </c>
      <c r="B3961" s="276" t="s">
        <v>3975</v>
      </c>
      <c r="C3961" s="462" t="s">
        <v>27</v>
      </c>
      <c r="D3961" s="463">
        <v>24205116</v>
      </c>
    </row>
    <row r="3962" spans="1:4">
      <c r="A3962" s="462">
        <v>13077</v>
      </c>
      <c r="B3962" s="276" t="s">
        <v>3976</v>
      </c>
      <c r="C3962" s="462" t="s">
        <v>27</v>
      </c>
      <c r="D3962" s="463">
        <v>48736447</v>
      </c>
    </row>
    <row r="3963" spans="1:4">
      <c r="A3963" s="462">
        <v>13078</v>
      </c>
      <c r="B3963" s="276" t="s">
        <v>3977</v>
      </c>
      <c r="C3963" s="462" t="s">
        <v>27</v>
      </c>
      <c r="D3963" s="463">
        <v>14744895</v>
      </c>
    </row>
    <row r="3964" spans="1:4">
      <c r="A3964" s="462">
        <v>13079</v>
      </c>
      <c r="B3964" s="276" t="s">
        <v>3978</v>
      </c>
      <c r="C3964" s="462" t="s">
        <v>27</v>
      </c>
      <c r="D3964" s="463">
        <v>86272863</v>
      </c>
    </row>
    <row r="3965" spans="1:4">
      <c r="A3965" s="462">
        <v>13080</v>
      </c>
      <c r="B3965" s="276" t="s">
        <v>3979</v>
      </c>
      <c r="C3965" s="462" t="s">
        <v>27</v>
      </c>
      <c r="D3965" s="463">
        <v>47757804</v>
      </c>
    </row>
    <row r="3966" spans="1:4">
      <c r="A3966" s="462">
        <v>13081</v>
      </c>
      <c r="B3966" s="276" t="s">
        <v>3980</v>
      </c>
      <c r="C3966" s="462" t="s">
        <v>27</v>
      </c>
      <c r="D3966" s="463">
        <v>36932555</v>
      </c>
    </row>
    <row r="3967" spans="1:4">
      <c r="A3967" s="462">
        <v>13082</v>
      </c>
      <c r="B3967" s="276" t="s">
        <v>3981</v>
      </c>
      <c r="C3967" s="462" t="s">
        <v>27</v>
      </c>
      <c r="D3967" s="463">
        <v>42351413</v>
      </c>
    </row>
    <row r="3968" spans="1:4">
      <c r="A3968" s="462">
        <v>13083</v>
      </c>
      <c r="B3968" s="276" t="s">
        <v>3982</v>
      </c>
      <c r="C3968" s="462" t="s">
        <v>27</v>
      </c>
      <c r="D3968" s="463">
        <v>46979741</v>
      </c>
    </row>
    <row r="3969" spans="1:4">
      <c r="A3969" s="462">
        <v>13084</v>
      </c>
      <c r="B3969" s="276" t="s">
        <v>3983</v>
      </c>
      <c r="C3969" s="462" t="s">
        <v>27</v>
      </c>
      <c r="D3969" s="463">
        <v>42815465</v>
      </c>
    </row>
    <row r="3970" spans="1:4">
      <c r="A3970" s="462">
        <v>13085</v>
      </c>
      <c r="B3970" s="276" t="s">
        <v>3984</v>
      </c>
      <c r="C3970" s="462" t="s">
        <v>27</v>
      </c>
      <c r="D3970" s="463">
        <v>43461646</v>
      </c>
    </row>
    <row r="3971" spans="1:4">
      <c r="A3971" s="462">
        <v>13086</v>
      </c>
      <c r="B3971" s="276" t="s">
        <v>3985</v>
      </c>
      <c r="C3971" s="462" t="s">
        <v>27</v>
      </c>
      <c r="D3971" s="463">
        <v>32040925</v>
      </c>
    </row>
    <row r="3972" spans="1:4">
      <c r="A3972" s="462">
        <v>13087</v>
      </c>
      <c r="B3972" s="276" t="s">
        <v>3986</v>
      </c>
      <c r="C3972" s="462" t="s">
        <v>27</v>
      </c>
      <c r="D3972" s="463">
        <v>49158978</v>
      </c>
    </row>
    <row r="3973" spans="1:4">
      <c r="A3973" s="462">
        <v>13088</v>
      </c>
      <c r="B3973" s="276" t="s">
        <v>3987</v>
      </c>
      <c r="C3973" s="462" t="s">
        <v>27</v>
      </c>
      <c r="D3973" s="463">
        <v>24068916</v>
      </c>
    </row>
    <row r="3974" spans="1:4">
      <c r="A3974" s="462">
        <v>13089</v>
      </c>
      <c r="B3974" s="276" t="s">
        <v>3988</v>
      </c>
      <c r="C3974" s="462" t="s">
        <v>27</v>
      </c>
      <c r="D3974" s="463">
        <v>16226318</v>
      </c>
    </row>
    <row r="3975" spans="1:4">
      <c r="A3975" s="462">
        <v>13090</v>
      </c>
      <c r="B3975" s="276" t="s">
        <v>3989</v>
      </c>
      <c r="C3975" s="462" t="s">
        <v>27</v>
      </c>
      <c r="D3975" s="463">
        <v>14247714</v>
      </c>
    </row>
    <row r="3976" spans="1:4">
      <c r="A3976" s="462">
        <v>13091</v>
      </c>
      <c r="B3976" s="276" t="s">
        <v>3990</v>
      </c>
      <c r="C3976" s="462" t="s">
        <v>27</v>
      </c>
      <c r="D3976" s="463">
        <v>23441098</v>
      </c>
    </row>
    <row r="3977" spans="1:4">
      <c r="A3977" s="462">
        <v>13092</v>
      </c>
      <c r="B3977" s="276" t="s">
        <v>3991</v>
      </c>
      <c r="C3977" s="462" t="s">
        <v>27</v>
      </c>
      <c r="D3977" s="463">
        <v>33927595</v>
      </c>
    </row>
    <row r="3978" spans="1:4">
      <c r="A3978" s="462">
        <v>13093</v>
      </c>
      <c r="B3978" s="276" t="s">
        <v>3992</v>
      </c>
      <c r="C3978" s="462" t="s">
        <v>27</v>
      </c>
      <c r="D3978" s="463">
        <v>35514575</v>
      </c>
    </row>
    <row r="3979" spans="1:4">
      <c r="A3979" s="462">
        <v>13094</v>
      </c>
      <c r="B3979" s="276" t="s">
        <v>3993</v>
      </c>
      <c r="C3979" s="462" t="s">
        <v>27</v>
      </c>
      <c r="D3979" s="463">
        <v>35514575</v>
      </c>
    </row>
    <row r="3980" spans="1:4">
      <c r="A3980" s="462">
        <v>13095</v>
      </c>
      <c r="B3980" s="276" t="s">
        <v>3994</v>
      </c>
      <c r="C3980" s="462" t="s">
        <v>27</v>
      </c>
      <c r="D3980" s="463">
        <v>12937919</v>
      </c>
    </row>
    <row r="3981" spans="1:4">
      <c r="A3981" s="462">
        <v>13096</v>
      </c>
      <c r="B3981" s="276" t="s">
        <v>3995</v>
      </c>
      <c r="C3981" s="462" t="s">
        <v>27</v>
      </c>
      <c r="D3981" s="463">
        <v>33927595</v>
      </c>
    </row>
    <row r="3982" spans="1:4">
      <c r="A3982" s="462">
        <v>13097</v>
      </c>
      <c r="B3982" s="276" t="s">
        <v>3996</v>
      </c>
      <c r="C3982" s="462" t="s">
        <v>27</v>
      </c>
      <c r="D3982" s="463">
        <v>35708655</v>
      </c>
    </row>
    <row r="3983" spans="1:4">
      <c r="A3983" s="462">
        <v>13098</v>
      </c>
      <c r="B3983" s="276" t="s">
        <v>3997</v>
      </c>
      <c r="C3983" s="462" t="s">
        <v>27</v>
      </c>
      <c r="D3983" s="463">
        <v>8075575</v>
      </c>
    </row>
    <row r="3984" spans="1:4">
      <c r="A3984" s="462">
        <v>13099</v>
      </c>
      <c r="B3984" s="276" t="s">
        <v>3998</v>
      </c>
      <c r="C3984" s="462" t="s">
        <v>27</v>
      </c>
      <c r="D3984" s="463">
        <v>14306931</v>
      </c>
    </row>
    <row r="3985" spans="1:4">
      <c r="A3985" s="462">
        <v>13100</v>
      </c>
      <c r="B3985" s="276" t="s">
        <v>3999</v>
      </c>
      <c r="C3985" s="462" t="s">
        <v>27</v>
      </c>
      <c r="D3985" s="463">
        <v>12490015</v>
      </c>
    </row>
    <row r="3986" spans="1:4">
      <c r="A3986" s="462">
        <v>13101</v>
      </c>
      <c r="B3986" s="276" t="s">
        <v>4000</v>
      </c>
      <c r="C3986" s="462" t="s">
        <v>27</v>
      </c>
      <c r="D3986" s="463">
        <v>5241861</v>
      </c>
    </row>
    <row r="3987" spans="1:4">
      <c r="A3987" s="462">
        <v>13102</v>
      </c>
      <c r="B3987" s="276" t="s">
        <v>4001</v>
      </c>
      <c r="C3987" s="462" t="s">
        <v>27</v>
      </c>
      <c r="D3987" s="463">
        <v>30293634</v>
      </c>
    </row>
    <row r="3988" spans="1:4">
      <c r="A3988" s="462">
        <v>13103</v>
      </c>
      <c r="B3988" s="276" t="s">
        <v>4002</v>
      </c>
      <c r="C3988" s="462" t="s">
        <v>27</v>
      </c>
      <c r="D3988" s="463">
        <v>21487281</v>
      </c>
    </row>
    <row r="3989" spans="1:4">
      <c r="A3989" s="462">
        <v>13104</v>
      </c>
      <c r="B3989" s="276" t="s">
        <v>4003</v>
      </c>
      <c r="C3989" s="462" t="s">
        <v>27</v>
      </c>
      <c r="D3989" s="463">
        <v>42808598</v>
      </c>
    </row>
    <row r="3990" spans="1:4">
      <c r="A3990" s="462">
        <v>13105</v>
      </c>
      <c r="B3990" s="276" t="s">
        <v>4004</v>
      </c>
      <c r="C3990" s="462" t="s">
        <v>27</v>
      </c>
      <c r="D3990" s="463">
        <v>38448808</v>
      </c>
    </row>
    <row r="3991" spans="1:4">
      <c r="A3991" s="462">
        <v>13106</v>
      </c>
      <c r="B3991" s="276" t="s">
        <v>4005</v>
      </c>
      <c r="C3991" s="462" t="s">
        <v>27</v>
      </c>
      <c r="D3991" s="463">
        <v>38702468</v>
      </c>
    </row>
    <row r="3992" spans="1:4">
      <c r="A3992" s="462">
        <v>13110</v>
      </c>
      <c r="B3992" s="276" t="s">
        <v>4006</v>
      </c>
      <c r="C3992" s="462" t="s">
        <v>27</v>
      </c>
      <c r="D3992" s="463">
        <v>120547133</v>
      </c>
    </row>
    <row r="3993" spans="1:4">
      <c r="A3993" s="462">
        <v>13111</v>
      </c>
      <c r="B3993" s="276" t="s">
        <v>4007</v>
      </c>
      <c r="C3993" s="462" t="s">
        <v>27</v>
      </c>
      <c r="D3993" s="463">
        <v>27771729</v>
      </c>
    </row>
    <row r="3994" spans="1:4">
      <c r="A3994" s="462">
        <v>13112</v>
      </c>
      <c r="B3994" s="276" t="s">
        <v>4008</v>
      </c>
      <c r="C3994" s="462" t="s">
        <v>27</v>
      </c>
      <c r="D3994" s="463">
        <v>10460612</v>
      </c>
    </row>
    <row r="3995" spans="1:4">
      <c r="A3995" s="462">
        <v>13113</v>
      </c>
      <c r="B3995" s="276" t="s">
        <v>4009</v>
      </c>
      <c r="C3995" s="462" t="s">
        <v>27</v>
      </c>
      <c r="D3995" s="463">
        <v>31512321</v>
      </c>
    </row>
    <row r="3996" spans="1:4">
      <c r="A3996" s="462">
        <v>13114</v>
      </c>
      <c r="B3996" s="276" t="s">
        <v>4010</v>
      </c>
      <c r="C3996" s="462" t="s">
        <v>27</v>
      </c>
      <c r="D3996" s="463">
        <v>27228038</v>
      </c>
    </row>
    <row r="3997" spans="1:4">
      <c r="A3997" s="462">
        <v>13115</v>
      </c>
      <c r="B3997" s="276" t="s">
        <v>4011</v>
      </c>
      <c r="C3997" s="462" t="s">
        <v>27</v>
      </c>
      <c r="D3997" s="463">
        <v>9259711</v>
      </c>
    </row>
    <row r="3998" spans="1:4">
      <c r="A3998" s="462">
        <v>13116</v>
      </c>
      <c r="B3998" s="276" t="s">
        <v>4012</v>
      </c>
      <c r="C3998" s="462" t="s">
        <v>27</v>
      </c>
      <c r="D3998" s="463">
        <v>11771946</v>
      </c>
    </row>
    <row r="3999" spans="1:4">
      <c r="A3999" s="462">
        <v>13117</v>
      </c>
      <c r="B3999" s="276" t="s">
        <v>4013</v>
      </c>
      <c r="C3999" s="462" t="s">
        <v>27</v>
      </c>
      <c r="D3999" s="463">
        <v>11771946</v>
      </c>
    </row>
    <row r="4000" spans="1:4">
      <c r="A4000" s="462">
        <v>13118</v>
      </c>
      <c r="B4000" s="276" t="s">
        <v>4014</v>
      </c>
      <c r="C4000" s="462" t="s">
        <v>27</v>
      </c>
      <c r="D4000" s="463">
        <v>11771946</v>
      </c>
    </row>
    <row r="4001" spans="1:4">
      <c r="A4001" s="462">
        <v>13119</v>
      </c>
      <c r="B4001" s="276" t="s">
        <v>4015</v>
      </c>
      <c r="C4001" s="462" t="s">
        <v>27</v>
      </c>
      <c r="D4001" s="463">
        <v>11771946</v>
      </c>
    </row>
    <row r="4002" spans="1:4">
      <c r="A4002" s="462">
        <v>13120</v>
      </c>
      <c r="B4002" s="276" t="s">
        <v>4016</v>
      </c>
      <c r="C4002" s="462" t="s">
        <v>27</v>
      </c>
      <c r="D4002" s="463">
        <v>11771946</v>
      </c>
    </row>
    <row r="4003" spans="1:4">
      <c r="A4003" s="462">
        <v>13121</v>
      </c>
      <c r="B4003" s="276" t="s">
        <v>4017</v>
      </c>
      <c r="C4003" s="462" t="s">
        <v>44</v>
      </c>
      <c r="D4003" s="463">
        <v>338515.54</v>
      </c>
    </row>
    <row r="4004" spans="1:4">
      <c r="A4004" s="462">
        <v>13184</v>
      </c>
      <c r="B4004" s="276" t="s">
        <v>4018</v>
      </c>
      <c r="C4004" s="462" t="s">
        <v>83</v>
      </c>
      <c r="D4004" s="463">
        <v>577269</v>
      </c>
    </row>
    <row r="4005" spans="1:4">
      <c r="A4005" s="462">
        <v>13185</v>
      </c>
      <c r="B4005" s="276" t="s">
        <v>4019</v>
      </c>
      <c r="C4005" s="462" t="s">
        <v>83</v>
      </c>
      <c r="D4005" s="463">
        <v>62286</v>
      </c>
    </row>
    <row r="4006" spans="1:4">
      <c r="A4006" s="462">
        <v>13186</v>
      </c>
      <c r="B4006" s="276" t="s">
        <v>4020</v>
      </c>
      <c r="C4006" s="462" t="s">
        <v>27</v>
      </c>
      <c r="D4006" s="463">
        <v>145180</v>
      </c>
    </row>
    <row r="4007" spans="1:4">
      <c r="A4007" s="462">
        <v>13187</v>
      </c>
      <c r="B4007" s="276" t="s">
        <v>4021</v>
      </c>
      <c r="C4007" s="462" t="s">
        <v>27</v>
      </c>
      <c r="D4007" s="463">
        <v>136850</v>
      </c>
    </row>
    <row r="4008" spans="1:4">
      <c r="A4008" s="462">
        <v>13251</v>
      </c>
      <c r="B4008" s="276" t="s">
        <v>4022</v>
      </c>
      <c r="C4008" s="462" t="s">
        <v>27</v>
      </c>
      <c r="D4008" s="463">
        <v>3458</v>
      </c>
    </row>
    <row r="4009" spans="1:4">
      <c r="A4009" s="462">
        <v>13270</v>
      </c>
      <c r="B4009" s="276" t="s">
        <v>4023</v>
      </c>
      <c r="C4009" s="462" t="s">
        <v>27</v>
      </c>
      <c r="D4009" s="463">
        <v>2228482</v>
      </c>
    </row>
    <row r="4010" spans="1:4">
      <c r="A4010" s="462">
        <v>13293</v>
      </c>
      <c r="B4010" s="276" t="s">
        <v>4024</v>
      </c>
      <c r="C4010" s="462" t="s">
        <v>27</v>
      </c>
      <c r="D4010" s="463">
        <v>3205860</v>
      </c>
    </row>
    <row r="4011" spans="1:4">
      <c r="A4011" s="462">
        <v>13294</v>
      </c>
      <c r="B4011" s="276" t="s">
        <v>4025</v>
      </c>
      <c r="C4011" s="462" t="s">
        <v>27</v>
      </c>
      <c r="D4011" s="463">
        <v>146018</v>
      </c>
    </row>
    <row r="4012" spans="1:4">
      <c r="A4012" s="462">
        <v>13316</v>
      </c>
      <c r="B4012" s="276" t="s">
        <v>4026</v>
      </c>
      <c r="C4012" s="462" t="s">
        <v>2223</v>
      </c>
      <c r="D4012" s="463">
        <v>315235</v>
      </c>
    </row>
    <row r="4013" spans="1:4">
      <c r="A4013" s="462">
        <v>13337</v>
      </c>
      <c r="B4013" s="276" t="s">
        <v>4027</v>
      </c>
      <c r="C4013" s="462" t="s">
        <v>32</v>
      </c>
      <c r="D4013" s="463">
        <v>1487</v>
      </c>
    </row>
    <row r="4014" spans="1:4">
      <c r="A4014" s="462">
        <v>13338</v>
      </c>
      <c r="B4014" s="276" t="s">
        <v>4028</v>
      </c>
      <c r="C4014" s="462" t="s">
        <v>211</v>
      </c>
      <c r="D4014" s="463">
        <v>13316619.85</v>
      </c>
    </row>
    <row r="4015" spans="1:4">
      <c r="A4015" s="462">
        <v>13339</v>
      </c>
      <c r="B4015" s="276" t="s">
        <v>4029</v>
      </c>
      <c r="C4015" s="462" t="s">
        <v>211</v>
      </c>
      <c r="D4015" s="463">
        <v>10415056.4</v>
      </c>
    </row>
    <row r="4016" spans="1:4">
      <c r="A4016" s="462">
        <v>13340</v>
      </c>
      <c r="B4016" s="276" t="s">
        <v>4030</v>
      </c>
      <c r="C4016" s="462" t="s">
        <v>211</v>
      </c>
      <c r="D4016" s="463">
        <v>10415056.4</v>
      </c>
    </row>
    <row r="4017" spans="1:4">
      <c r="A4017" s="462">
        <v>13341</v>
      </c>
      <c r="B4017" s="276" t="s">
        <v>4031</v>
      </c>
      <c r="C4017" s="462" t="s">
        <v>97</v>
      </c>
      <c r="D4017" s="463">
        <v>6694520</v>
      </c>
    </row>
    <row r="4018" spans="1:4">
      <c r="A4018" s="462">
        <v>13342</v>
      </c>
      <c r="B4018" s="276" t="s">
        <v>4032</v>
      </c>
      <c r="C4018" s="462" t="s">
        <v>211</v>
      </c>
      <c r="D4018" s="463">
        <v>6386963</v>
      </c>
    </row>
    <row r="4019" spans="1:4">
      <c r="A4019" s="462">
        <v>13343</v>
      </c>
      <c r="B4019" s="276" t="s">
        <v>4033</v>
      </c>
      <c r="C4019" s="462" t="s">
        <v>211</v>
      </c>
      <c r="D4019" s="463">
        <v>3450561</v>
      </c>
    </row>
    <row r="4020" spans="1:4">
      <c r="A4020" s="462">
        <v>13344</v>
      </c>
      <c r="B4020" s="276" t="s">
        <v>4034</v>
      </c>
      <c r="C4020" s="462" t="s">
        <v>211</v>
      </c>
      <c r="D4020" s="463">
        <v>3894401</v>
      </c>
    </row>
    <row r="4021" spans="1:4">
      <c r="A4021" s="462">
        <v>13345</v>
      </c>
      <c r="B4021" s="276" t="s">
        <v>4035</v>
      </c>
      <c r="C4021" s="462" t="s">
        <v>211</v>
      </c>
      <c r="D4021" s="463">
        <v>3442276</v>
      </c>
    </row>
    <row r="4022" spans="1:4">
      <c r="A4022" s="462">
        <v>13346</v>
      </c>
      <c r="B4022" s="276" t="s">
        <v>4036</v>
      </c>
      <c r="C4022" s="462" t="s">
        <v>211</v>
      </c>
      <c r="D4022" s="463">
        <v>5117127</v>
      </c>
    </row>
    <row r="4023" spans="1:4">
      <c r="A4023" s="462">
        <v>13347</v>
      </c>
      <c r="B4023" s="276" t="s">
        <v>4037</v>
      </c>
      <c r="C4023" s="462" t="s">
        <v>211</v>
      </c>
      <c r="D4023" s="463">
        <v>3743724</v>
      </c>
    </row>
    <row r="4024" spans="1:4">
      <c r="A4024" s="462">
        <v>13348</v>
      </c>
      <c r="B4024" s="276" t="s">
        <v>4038</v>
      </c>
      <c r="C4024" s="462" t="s">
        <v>211</v>
      </c>
      <c r="D4024" s="463">
        <v>3325631</v>
      </c>
    </row>
    <row r="4025" spans="1:4">
      <c r="A4025" s="462">
        <v>13349</v>
      </c>
      <c r="B4025" s="276" t="s">
        <v>4039</v>
      </c>
      <c r="C4025" s="462" t="s">
        <v>211</v>
      </c>
      <c r="D4025" s="463">
        <v>3078946</v>
      </c>
    </row>
    <row r="4026" spans="1:4">
      <c r="A4026" s="462">
        <v>13350</v>
      </c>
      <c r="B4026" s="276" t="s">
        <v>4040</v>
      </c>
      <c r="C4026" s="462" t="s">
        <v>211</v>
      </c>
      <c r="D4026" s="463">
        <v>3092957</v>
      </c>
    </row>
    <row r="4027" spans="1:4">
      <c r="A4027" s="462">
        <v>13351</v>
      </c>
      <c r="B4027" s="276" t="s">
        <v>4041</v>
      </c>
      <c r="C4027" s="462" t="s">
        <v>211</v>
      </c>
      <c r="D4027" s="463">
        <v>2888833</v>
      </c>
    </row>
    <row r="4028" spans="1:4">
      <c r="A4028" s="462">
        <v>13352</v>
      </c>
      <c r="B4028" s="276" t="s">
        <v>4042</v>
      </c>
      <c r="C4028" s="462" t="s">
        <v>211</v>
      </c>
      <c r="D4028" s="463">
        <v>1980182</v>
      </c>
    </row>
    <row r="4029" spans="1:4">
      <c r="A4029" s="462">
        <v>13353</v>
      </c>
      <c r="B4029" s="276" t="s">
        <v>4043</v>
      </c>
      <c r="C4029" s="462" t="s">
        <v>211</v>
      </c>
      <c r="D4029" s="463">
        <v>2436687</v>
      </c>
    </row>
    <row r="4030" spans="1:4">
      <c r="A4030" s="462">
        <v>13354</v>
      </c>
      <c r="B4030" s="276" t="s">
        <v>4044</v>
      </c>
      <c r="C4030" s="462" t="s">
        <v>211</v>
      </c>
      <c r="D4030" s="463">
        <v>1985649</v>
      </c>
    </row>
    <row r="4031" spans="1:4">
      <c r="A4031" s="462">
        <v>13356</v>
      </c>
      <c r="B4031" s="276" t="s">
        <v>4045</v>
      </c>
      <c r="C4031" s="462" t="s">
        <v>211</v>
      </c>
      <c r="D4031" s="463">
        <v>2401987</v>
      </c>
    </row>
    <row r="4032" spans="1:4">
      <c r="A4032" s="462">
        <v>13357</v>
      </c>
      <c r="B4032" s="276" t="s">
        <v>4046</v>
      </c>
      <c r="C4032" s="462" t="s">
        <v>211</v>
      </c>
      <c r="D4032" s="463">
        <v>3599550</v>
      </c>
    </row>
    <row r="4033" spans="1:4">
      <c r="A4033" s="462">
        <v>13358</v>
      </c>
      <c r="B4033" s="276" t="s">
        <v>4047</v>
      </c>
      <c r="C4033" s="462" t="s">
        <v>211</v>
      </c>
      <c r="D4033" s="463">
        <v>3163822</v>
      </c>
    </row>
    <row r="4034" spans="1:4">
      <c r="A4034" s="462">
        <v>13359</v>
      </c>
      <c r="B4034" s="276" t="s">
        <v>4048</v>
      </c>
      <c r="C4034" s="462" t="s">
        <v>211</v>
      </c>
      <c r="D4034" s="463">
        <v>3828330</v>
      </c>
    </row>
    <row r="4035" spans="1:4">
      <c r="A4035" s="462">
        <v>13360</v>
      </c>
      <c r="B4035" s="276" t="s">
        <v>4049</v>
      </c>
      <c r="C4035" s="462" t="s">
        <v>211</v>
      </c>
      <c r="D4035" s="463">
        <v>3150830</v>
      </c>
    </row>
    <row r="4036" spans="1:4">
      <c r="A4036" s="462">
        <v>13361</v>
      </c>
      <c r="B4036" s="276" t="s">
        <v>4050</v>
      </c>
      <c r="C4036" s="462" t="s">
        <v>211</v>
      </c>
      <c r="D4036" s="463">
        <v>1160000</v>
      </c>
    </row>
    <row r="4037" spans="1:4">
      <c r="A4037" s="462">
        <v>13362</v>
      </c>
      <c r="B4037" s="276" t="s">
        <v>4051</v>
      </c>
      <c r="C4037" s="462" t="s">
        <v>30</v>
      </c>
      <c r="D4037" s="463">
        <v>2403764</v>
      </c>
    </row>
    <row r="4038" spans="1:4">
      <c r="A4038" s="462">
        <v>13363</v>
      </c>
      <c r="B4038" s="276" t="s">
        <v>4052</v>
      </c>
      <c r="C4038" s="462" t="s">
        <v>27</v>
      </c>
      <c r="D4038" s="463">
        <v>3554</v>
      </c>
    </row>
    <row r="4039" spans="1:4">
      <c r="A4039" s="462">
        <v>13364</v>
      </c>
      <c r="B4039" s="276" t="s">
        <v>4053</v>
      </c>
      <c r="C4039" s="462" t="s">
        <v>27</v>
      </c>
      <c r="D4039" s="463">
        <v>6322.01</v>
      </c>
    </row>
    <row r="4040" spans="1:4">
      <c r="A4040" s="462">
        <v>13365</v>
      </c>
      <c r="B4040" s="276" t="s">
        <v>4054</v>
      </c>
      <c r="C4040" s="462" t="s">
        <v>27</v>
      </c>
      <c r="D4040" s="463">
        <v>5318</v>
      </c>
    </row>
    <row r="4041" spans="1:4">
      <c r="A4041" s="462">
        <v>13366</v>
      </c>
      <c r="B4041" s="276" t="s">
        <v>4055</v>
      </c>
      <c r="C4041" s="462" t="s">
        <v>27</v>
      </c>
      <c r="D4041" s="463">
        <v>6017</v>
      </c>
    </row>
    <row r="4042" spans="1:4">
      <c r="A4042" s="462">
        <v>13367</v>
      </c>
      <c r="B4042" s="276" t="s">
        <v>4056</v>
      </c>
      <c r="C4042" s="462" t="s">
        <v>27</v>
      </c>
      <c r="D4042" s="463">
        <v>2772700</v>
      </c>
    </row>
    <row r="4043" spans="1:4">
      <c r="A4043" s="462">
        <v>13368</v>
      </c>
      <c r="B4043" s="276" t="s">
        <v>4057</v>
      </c>
      <c r="C4043" s="462" t="s">
        <v>27</v>
      </c>
      <c r="D4043" s="463">
        <v>2915500</v>
      </c>
    </row>
    <row r="4044" spans="1:4">
      <c r="A4044" s="462">
        <v>13369</v>
      </c>
      <c r="B4044" s="276" t="s">
        <v>4058</v>
      </c>
      <c r="C4044" s="462" t="s">
        <v>27</v>
      </c>
      <c r="D4044" s="463">
        <v>2975000</v>
      </c>
    </row>
    <row r="4045" spans="1:4">
      <c r="A4045" s="462">
        <v>13370</v>
      </c>
      <c r="B4045" s="276" t="s">
        <v>4059</v>
      </c>
      <c r="C4045" s="462" t="s">
        <v>27</v>
      </c>
      <c r="D4045" s="463">
        <v>1118600</v>
      </c>
    </row>
    <row r="4046" spans="1:4">
      <c r="A4046" s="462">
        <v>13371</v>
      </c>
      <c r="B4046" s="276" t="s">
        <v>4060</v>
      </c>
      <c r="C4046" s="462" t="s">
        <v>27</v>
      </c>
      <c r="D4046" s="463">
        <v>35736</v>
      </c>
    </row>
    <row r="4047" spans="1:4">
      <c r="A4047" s="462">
        <v>13372</v>
      </c>
      <c r="B4047" s="276" t="s">
        <v>4061</v>
      </c>
      <c r="C4047" s="462" t="s">
        <v>27</v>
      </c>
      <c r="D4047" s="463">
        <v>19952858</v>
      </c>
    </row>
    <row r="4048" spans="1:4">
      <c r="A4048" s="462">
        <v>13373</v>
      </c>
      <c r="B4048" s="276" t="s">
        <v>4062</v>
      </c>
      <c r="C4048" s="462" t="s">
        <v>27</v>
      </c>
      <c r="D4048" s="463">
        <v>19397000</v>
      </c>
    </row>
    <row r="4049" spans="1:4">
      <c r="A4049" s="462">
        <v>13374</v>
      </c>
      <c r="B4049" s="276" t="s">
        <v>4063</v>
      </c>
      <c r="C4049" s="462" t="s">
        <v>27</v>
      </c>
      <c r="D4049" s="463">
        <v>629838</v>
      </c>
    </row>
    <row r="4050" spans="1:4">
      <c r="A4050" s="462">
        <v>13375</v>
      </c>
      <c r="B4050" s="276" t="s">
        <v>4064</v>
      </c>
      <c r="C4050" s="462" t="s">
        <v>27</v>
      </c>
      <c r="D4050" s="463">
        <v>9097</v>
      </c>
    </row>
    <row r="4051" spans="1:4">
      <c r="A4051" s="462">
        <v>13376</v>
      </c>
      <c r="B4051" s="276" t="s">
        <v>3232</v>
      </c>
      <c r="C4051" s="462" t="s">
        <v>27</v>
      </c>
      <c r="D4051" s="463">
        <v>1210230</v>
      </c>
    </row>
    <row r="4052" spans="1:4">
      <c r="A4052" s="462">
        <v>13377</v>
      </c>
      <c r="B4052" s="276" t="s">
        <v>4065</v>
      </c>
      <c r="C4052" s="462" t="s">
        <v>27</v>
      </c>
      <c r="D4052" s="463">
        <v>2612050</v>
      </c>
    </row>
    <row r="4053" spans="1:4">
      <c r="A4053" s="462">
        <v>13378</v>
      </c>
      <c r="B4053" s="276" t="s">
        <v>4066</v>
      </c>
      <c r="C4053" s="462" t="s">
        <v>27</v>
      </c>
      <c r="D4053" s="463">
        <v>3103520</v>
      </c>
    </row>
    <row r="4054" spans="1:4">
      <c r="A4054" s="462">
        <v>13379</v>
      </c>
      <c r="B4054" s="276" t="s">
        <v>4067</v>
      </c>
      <c r="C4054" s="462" t="s">
        <v>27</v>
      </c>
      <c r="D4054" s="463">
        <v>244780</v>
      </c>
    </row>
    <row r="4055" spans="1:4">
      <c r="A4055" s="462">
        <v>13380</v>
      </c>
      <c r="B4055" s="276" t="s">
        <v>4068</v>
      </c>
      <c r="C4055" s="462" t="s">
        <v>27</v>
      </c>
      <c r="D4055" s="463">
        <v>200832</v>
      </c>
    </row>
    <row r="4056" spans="1:4">
      <c r="A4056" s="462">
        <v>13381</v>
      </c>
      <c r="B4056" s="276" t="s">
        <v>4069</v>
      </c>
      <c r="C4056" s="462" t="s">
        <v>27</v>
      </c>
      <c r="D4056" s="463">
        <v>5188400</v>
      </c>
    </row>
    <row r="4057" spans="1:4">
      <c r="A4057" s="462">
        <v>13382</v>
      </c>
      <c r="B4057" s="276" t="s">
        <v>4070</v>
      </c>
      <c r="C4057" s="462" t="s">
        <v>27</v>
      </c>
      <c r="D4057" s="463">
        <v>2283033</v>
      </c>
    </row>
    <row r="4058" spans="1:4">
      <c r="A4058" s="462">
        <v>13383</v>
      </c>
      <c r="B4058" s="276" t="s">
        <v>4071</v>
      </c>
      <c r="C4058" s="462" t="s">
        <v>27</v>
      </c>
      <c r="D4058" s="463">
        <v>23512</v>
      </c>
    </row>
    <row r="4059" spans="1:4">
      <c r="A4059" s="462">
        <v>13384</v>
      </c>
      <c r="B4059" s="276" t="s">
        <v>4072</v>
      </c>
      <c r="C4059" s="462" t="s">
        <v>27</v>
      </c>
      <c r="D4059" s="463">
        <v>14459</v>
      </c>
    </row>
    <row r="4060" spans="1:4">
      <c r="A4060" s="462">
        <v>13385</v>
      </c>
      <c r="B4060" s="276" t="s">
        <v>4073</v>
      </c>
      <c r="C4060" s="462" t="s">
        <v>44</v>
      </c>
      <c r="D4060" s="463">
        <v>17776</v>
      </c>
    </row>
    <row r="4061" spans="1:4">
      <c r="A4061" s="462">
        <v>13386</v>
      </c>
      <c r="B4061" s="276" t="s">
        <v>4074</v>
      </c>
      <c r="C4061" s="462" t="s">
        <v>44</v>
      </c>
      <c r="D4061" s="463">
        <v>11620</v>
      </c>
    </row>
    <row r="4062" spans="1:4">
      <c r="A4062" s="462">
        <v>13387</v>
      </c>
      <c r="B4062" s="276" t="s">
        <v>4075</v>
      </c>
      <c r="C4062" s="462" t="s">
        <v>27</v>
      </c>
      <c r="D4062" s="463">
        <v>59500000</v>
      </c>
    </row>
    <row r="4063" spans="1:4">
      <c r="A4063" s="462">
        <v>13388</v>
      </c>
      <c r="B4063" s="276" t="s">
        <v>4076</v>
      </c>
      <c r="C4063" s="462" t="s">
        <v>998</v>
      </c>
      <c r="D4063" s="463">
        <v>51427807</v>
      </c>
    </row>
    <row r="4064" spans="1:4">
      <c r="A4064" s="462">
        <v>13389</v>
      </c>
      <c r="B4064" s="276" t="s">
        <v>4077</v>
      </c>
      <c r="C4064" s="462" t="s">
        <v>27</v>
      </c>
      <c r="D4064" s="463">
        <v>10500</v>
      </c>
    </row>
    <row r="4065" spans="1:4">
      <c r="A4065" s="462">
        <v>13390</v>
      </c>
      <c r="B4065" s="276" t="s">
        <v>4078</v>
      </c>
      <c r="C4065" s="462" t="s">
        <v>27</v>
      </c>
      <c r="D4065" s="463">
        <v>29441</v>
      </c>
    </row>
    <row r="4066" spans="1:4">
      <c r="A4066" s="462">
        <v>13391</v>
      </c>
      <c r="B4066" s="276" t="s">
        <v>4079</v>
      </c>
      <c r="C4066" s="462" t="s">
        <v>27</v>
      </c>
      <c r="D4066" s="463">
        <v>23534</v>
      </c>
    </row>
    <row r="4067" spans="1:4">
      <c r="A4067" s="462">
        <v>13392</v>
      </c>
      <c r="B4067" s="276" t="s">
        <v>4080</v>
      </c>
      <c r="C4067" s="462" t="s">
        <v>27</v>
      </c>
      <c r="D4067" s="463">
        <v>3886</v>
      </c>
    </row>
    <row r="4068" spans="1:4">
      <c r="A4068" s="462">
        <v>13393</v>
      </c>
      <c r="B4068" s="276" t="s">
        <v>4081</v>
      </c>
      <c r="C4068" s="462" t="s">
        <v>27</v>
      </c>
      <c r="D4068" s="463">
        <v>211124</v>
      </c>
    </row>
    <row r="4069" spans="1:4">
      <c r="A4069" s="462">
        <v>13394</v>
      </c>
      <c r="B4069" s="276" t="s">
        <v>4082</v>
      </c>
      <c r="C4069" s="462" t="s">
        <v>30</v>
      </c>
      <c r="D4069" s="463">
        <v>101423.7</v>
      </c>
    </row>
    <row r="4070" spans="1:4">
      <c r="A4070" s="462">
        <v>13395</v>
      </c>
      <c r="B4070" s="276" t="s">
        <v>4083</v>
      </c>
      <c r="C4070" s="462" t="s">
        <v>30</v>
      </c>
      <c r="D4070" s="463">
        <v>51550.8</v>
      </c>
    </row>
    <row r="4071" spans="1:4">
      <c r="A4071" s="462">
        <v>13396</v>
      </c>
      <c r="B4071" s="276" t="s">
        <v>4084</v>
      </c>
      <c r="C4071" s="462" t="s">
        <v>83</v>
      </c>
      <c r="D4071" s="463">
        <v>793230</v>
      </c>
    </row>
    <row r="4072" spans="1:4">
      <c r="A4072" s="462">
        <v>13397</v>
      </c>
      <c r="B4072" s="276" t="s">
        <v>4085</v>
      </c>
      <c r="C4072" s="462" t="s">
        <v>30</v>
      </c>
      <c r="D4072" s="463">
        <v>60993.85</v>
      </c>
    </row>
    <row r="4073" spans="1:4">
      <c r="A4073" s="462">
        <v>13398</v>
      </c>
      <c r="B4073" s="276" t="s">
        <v>4086</v>
      </c>
      <c r="C4073" s="462" t="s">
        <v>27</v>
      </c>
      <c r="D4073" s="463">
        <v>37466</v>
      </c>
    </row>
    <row r="4074" spans="1:4">
      <c r="A4074" s="462">
        <v>13399</v>
      </c>
      <c r="B4074" s="276" t="s">
        <v>4087</v>
      </c>
      <c r="C4074" s="462" t="s">
        <v>27</v>
      </c>
      <c r="D4074" s="463">
        <v>471621</v>
      </c>
    </row>
    <row r="4075" spans="1:4">
      <c r="A4075" s="462">
        <v>13400</v>
      </c>
      <c r="B4075" s="276" t="s">
        <v>4088</v>
      </c>
      <c r="C4075" s="462" t="s">
        <v>27</v>
      </c>
      <c r="D4075" s="463">
        <v>204952</v>
      </c>
    </row>
    <row r="4076" spans="1:4">
      <c r="A4076" s="462">
        <v>13401</v>
      </c>
      <c r="B4076" s="276" t="s">
        <v>4089</v>
      </c>
      <c r="C4076" s="462" t="s">
        <v>97</v>
      </c>
      <c r="D4076" s="463">
        <v>116214</v>
      </c>
    </row>
    <row r="4077" spans="1:4">
      <c r="A4077" s="462">
        <v>13402</v>
      </c>
      <c r="B4077" s="276" t="s">
        <v>4090</v>
      </c>
      <c r="C4077" s="462" t="s">
        <v>27</v>
      </c>
      <c r="D4077" s="463">
        <v>39084</v>
      </c>
    </row>
    <row r="4078" spans="1:4">
      <c r="A4078" s="462">
        <v>13403</v>
      </c>
      <c r="B4078" s="276" t="s">
        <v>4091</v>
      </c>
      <c r="C4078" s="462" t="s">
        <v>30</v>
      </c>
      <c r="D4078" s="463">
        <v>67145.75</v>
      </c>
    </row>
    <row r="4079" spans="1:4">
      <c r="A4079" s="462">
        <v>13404</v>
      </c>
      <c r="B4079" s="276" t="s">
        <v>4092</v>
      </c>
      <c r="C4079" s="462" t="s">
        <v>89</v>
      </c>
      <c r="D4079" s="463">
        <v>27738</v>
      </c>
    </row>
    <row r="4080" spans="1:4">
      <c r="A4080" s="462">
        <v>13405</v>
      </c>
      <c r="B4080" s="276" t="s">
        <v>4093</v>
      </c>
      <c r="C4080" s="462" t="s">
        <v>27</v>
      </c>
      <c r="D4080" s="463">
        <v>545215</v>
      </c>
    </row>
    <row r="4081" spans="1:4">
      <c r="A4081" s="462">
        <v>13406</v>
      </c>
      <c r="B4081" s="276" t="s">
        <v>4094</v>
      </c>
      <c r="C4081" s="462" t="s">
        <v>27</v>
      </c>
      <c r="D4081" s="463">
        <v>23948750</v>
      </c>
    </row>
    <row r="4082" spans="1:4">
      <c r="A4082" s="462">
        <v>13407</v>
      </c>
      <c r="B4082" s="276" t="s">
        <v>4095</v>
      </c>
      <c r="C4082" s="462" t="s">
        <v>27</v>
      </c>
      <c r="D4082" s="463">
        <v>4311370</v>
      </c>
    </row>
    <row r="4083" spans="1:4">
      <c r="A4083" s="462">
        <v>13408</v>
      </c>
      <c r="B4083" s="276" t="s">
        <v>4096</v>
      </c>
      <c r="C4083" s="462" t="s">
        <v>27</v>
      </c>
      <c r="D4083" s="463">
        <v>15396220</v>
      </c>
    </row>
    <row r="4084" spans="1:4">
      <c r="A4084" s="462">
        <v>13409</v>
      </c>
      <c r="B4084" s="276" t="s">
        <v>4097</v>
      </c>
      <c r="C4084" s="462" t="s">
        <v>27</v>
      </c>
      <c r="D4084" s="463">
        <v>2600150</v>
      </c>
    </row>
    <row r="4085" spans="1:4">
      <c r="A4085" s="462">
        <v>13410</v>
      </c>
      <c r="B4085" s="276" t="s">
        <v>4098</v>
      </c>
      <c r="C4085" s="462" t="s">
        <v>27</v>
      </c>
      <c r="D4085" s="463">
        <v>260610</v>
      </c>
    </row>
    <row r="4086" spans="1:4">
      <c r="A4086" s="462">
        <v>13411</v>
      </c>
      <c r="B4086" s="276" t="s">
        <v>4099</v>
      </c>
      <c r="C4086" s="462" t="s">
        <v>27</v>
      </c>
      <c r="D4086" s="463">
        <v>10115000</v>
      </c>
    </row>
    <row r="4087" spans="1:4">
      <c r="A4087" s="462">
        <v>13412</v>
      </c>
      <c r="B4087" s="276" t="s">
        <v>4100</v>
      </c>
      <c r="C4087" s="462" t="s">
        <v>27</v>
      </c>
      <c r="D4087" s="463">
        <v>3801361.35</v>
      </c>
    </row>
    <row r="4088" spans="1:4">
      <c r="A4088" s="462">
        <v>13413</v>
      </c>
      <c r="B4088" s="276" t="s">
        <v>4101</v>
      </c>
      <c r="C4088" s="462" t="s">
        <v>27</v>
      </c>
      <c r="D4088" s="463">
        <v>6545000</v>
      </c>
    </row>
    <row r="4089" spans="1:4">
      <c r="A4089" s="462">
        <v>13414</v>
      </c>
      <c r="B4089" s="276" t="s">
        <v>4102</v>
      </c>
      <c r="C4089" s="462" t="s">
        <v>27</v>
      </c>
      <c r="D4089" s="463">
        <v>39270000</v>
      </c>
    </row>
    <row r="4090" spans="1:4">
      <c r="A4090" s="462">
        <v>13415</v>
      </c>
      <c r="B4090" s="276" t="s">
        <v>4103</v>
      </c>
      <c r="C4090" s="462" t="s">
        <v>27</v>
      </c>
      <c r="D4090" s="463">
        <v>48790000</v>
      </c>
    </row>
    <row r="4091" spans="1:4">
      <c r="A4091" s="462">
        <v>13416</v>
      </c>
      <c r="B4091" s="276" t="s">
        <v>4104</v>
      </c>
      <c r="C4091" s="462" t="s">
        <v>30</v>
      </c>
      <c r="D4091" s="463">
        <v>62339</v>
      </c>
    </row>
    <row r="4092" spans="1:4">
      <c r="A4092" s="462">
        <v>13417</v>
      </c>
      <c r="B4092" s="276" t="s">
        <v>4105</v>
      </c>
      <c r="C4092" s="462" t="s">
        <v>27</v>
      </c>
      <c r="D4092" s="463">
        <v>468702</v>
      </c>
    </row>
    <row r="4093" spans="1:4">
      <c r="A4093" s="462">
        <v>13418</v>
      </c>
      <c r="B4093" s="276" t="s">
        <v>4106</v>
      </c>
      <c r="C4093" s="462" t="s">
        <v>27</v>
      </c>
      <c r="D4093" s="463">
        <v>448446</v>
      </c>
    </row>
    <row r="4094" spans="1:4">
      <c r="A4094" s="462">
        <v>13419</v>
      </c>
      <c r="B4094" s="276" t="s">
        <v>4107</v>
      </c>
      <c r="C4094" s="462" t="s">
        <v>30</v>
      </c>
      <c r="D4094" s="463">
        <v>280000</v>
      </c>
    </row>
    <row r="4095" spans="1:4">
      <c r="A4095" s="462">
        <v>13420</v>
      </c>
      <c r="B4095" s="276" t="s">
        <v>4108</v>
      </c>
      <c r="C4095" s="462" t="s">
        <v>27</v>
      </c>
      <c r="D4095" s="463">
        <v>135000</v>
      </c>
    </row>
    <row r="4096" spans="1:4">
      <c r="A4096" s="462">
        <v>13421</v>
      </c>
      <c r="B4096" s="276" t="s">
        <v>4109</v>
      </c>
      <c r="C4096" s="462" t="s">
        <v>27</v>
      </c>
      <c r="D4096" s="463">
        <v>520000</v>
      </c>
    </row>
    <row r="4097" spans="1:4">
      <c r="A4097" s="462">
        <v>13422</v>
      </c>
      <c r="B4097" s="276" t="s">
        <v>4110</v>
      </c>
      <c r="C4097" s="462" t="s">
        <v>27</v>
      </c>
      <c r="D4097" s="463">
        <v>128214</v>
      </c>
    </row>
    <row r="4098" spans="1:4">
      <c r="A4098" s="462">
        <v>13423</v>
      </c>
      <c r="B4098" s="276" t="s">
        <v>4111</v>
      </c>
      <c r="C4098" s="462" t="s">
        <v>27</v>
      </c>
      <c r="D4098" s="463">
        <v>15500</v>
      </c>
    </row>
    <row r="4099" spans="1:4">
      <c r="A4099" s="462">
        <v>13424</v>
      </c>
      <c r="B4099" s="276" t="s">
        <v>4112</v>
      </c>
      <c r="C4099" s="462" t="s">
        <v>30</v>
      </c>
      <c r="D4099" s="463">
        <v>9000.01</v>
      </c>
    </row>
    <row r="4100" spans="1:4">
      <c r="A4100" s="462">
        <v>13425</v>
      </c>
      <c r="B4100" s="276" t="s">
        <v>4113</v>
      </c>
      <c r="C4100" s="462" t="s">
        <v>30</v>
      </c>
      <c r="D4100" s="463">
        <v>13805</v>
      </c>
    </row>
    <row r="4101" spans="1:4">
      <c r="A4101" s="462">
        <v>13426</v>
      </c>
      <c r="B4101" s="276" t="s">
        <v>4114</v>
      </c>
      <c r="C4101" s="462" t="s">
        <v>27</v>
      </c>
      <c r="D4101" s="463">
        <v>110000.01</v>
      </c>
    </row>
    <row r="4102" spans="1:4">
      <c r="A4102" s="462">
        <v>13427</v>
      </c>
      <c r="B4102" s="276" t="s">
        <v>4115</v>
      </c>
      <c r="C4102" s="462" t="s">
        <v>27</v>
      </c>
      <c r="D4102" s="463">
        <v>13827</v>
      </c>
    </row>
    <row r="4103" spans="1:4">
      <c r="A4103" s="462">
        <v>13428</v>
      </c>
      <c r="B4103" s="276" t="s">
        <v>4116</v>
      </c>
      <c r="C4103" s="462" t="s">
        <v>27</v>
      </c>
      <c r="D4103" s="463">
        <v>20000</v>
      </c>
    </row>
    <row r="4104" spans="1:4">
      <c r="A4104" s="462">
        <v>13429</v>
      </c>
      <c r="B4104" s="276" t="s">
        <v>4117</v>
      </c>
      <c r="C4104" s="462" t="s">
        <v>27</v>
      </c>
      <c r="D4104" s="463">
        <v>6069000</v>
      </c>
    </row>
    <row r="4105" spans="1:4">
      <c r="A4105" s="462">
        <v>13430</v>
      </c>
      <c r="B4105" s="276" t="s">
        <v>4118</v>
      </c>
      <c r="C4105" s="462" t="s">
        <v>44</v>
      </c>
      <c r="D4105" s="463">
        <v>60907</v>
      </c>
    </row>
    <row r="4106" spans="1:4">
      <c r="A4106" s="462">
        <v>13431</v>
      </c>
      <c r="B4106" s="276" t="s">
        <v>4119</v>
      </c>
      <c r="C4106" s="462" t="s">
        <v>27</v>
      </c>
      <c r="D4106" s="463">
        <v>2334830</v>
      </c>
    </row>
    <row r="4107" spans="1:4">
      <c r="A4107" s="462">
        <v>13432</v>
      </c>
      <c r="B4107" s="276" t="s">
        <v>4120</v>
      </c>
      <c r="C4107" s="462" t="s">
        <v>27</v>
      </c>
      <c r="D4107" s="463">
        <v>159950376</v>
      </c>
    </row>
    <row r="4108" spans="1:4">
      <c r="A4108" s="462">
        <v>13433</v>
      </c>
      <c r="B4108" s="276" t="s">
        <v>4121</v>
      </c>
      <c r="C4108" s="462" t="s">
        <v>27</v>
      </c>
      <c r="D4108" s="463">
        <v>3575408</v>
      </c>
    </row>
    <row r="4109" spans="1:4">
      <c r="A4109" s="462">
        <v>13434</v>
      </c>
      <c r="B4109" s="276" t="s">
        <v>4122</v>
      </c>
      <c r="C4109" s="462" t="s">
        <v>27</v>
      </c>
      <c r="D4109" s="463">
        <v>12333484</v>
      </c>
    </row>
    <row r="4110" spans="1:4">
      <c r="A4110" s="462">
        <v>13435</v>
      </c>
      <c r="B4110" s="276" t="s">
        <v>4123</v>
      </c>
      <c r="C4110" s="462" t="s">
        <v>27</v>
      </c>
      <c r="D4110" s="463">
        <v>5994903</v>
      </c>
    </row>
    <row r="4111" spans="1:4">
      <c r="A4111" s="462">
        <v>13436</v>
      </c>
      <c r="B4111" s="276" t="s">
        <v>4124</v>
      </c>
      <c r="C4111" s="462" t="s">
        <v>27</v>
      </c>
      <c r="D4111" s="463">
        <v>1854772</v>
      </c>
    </row>
    <row r="4112" spans="1:4">
      <c r="A4112" s="462">
        <v>13437</v>
      </c>
      <c r="B4112" s="276" t="s">
        <v>4125</v>
      </c>
      <c r="C4112" s="462" t="s">
        <v>27</v>
      </c>
      <c r="D4112" s="463">
        <v>4647</v>
      </c>
    </row>
    <row r="4113" spans="1:4">
      <c r="A4113" s="462">
        <v>13438</v>
      </c>
      <c r="B4113" s="276" t="s">
        <v>4126</v>
      </c>
      <c r="C4113" s="462" t="s">
        <v>44</v>
      </c>
      <c r="D4113" s="463">
        <v>59248</v>
      </c>
    </row>
    <row r="4114" spans="1:4">
      <c r="A4114" s="462">
        <v>13439</v>
      </c>
      <c r="B4114" s="276" t="s">
        <v>4127</v>
      </c>
      <c r="C4114" s="462" t="s">
        <v>89</v>
      </c>
      <c r="D4114" s="463">
        <v>347849.99</v>
      </c>
    </row>
    <row r="4115" spans="1:4">
      <c r="A4115" s="462">
        <v>13440</v>
      </c>
      <c r="B4115" s="276" t="s">
        <v>4128</v>
      </c>
      <c r="C4115" s="462" t="s">
        <v>83</v>
      </c>
      <c r="D4115" s="463">
        <v>791857</v>
      </c>
    </row>
    <row r="4116" spans="1:4">
      <c r="A4116" s="462">
        <v>13441</v>
      </c>
      <c r="B4116" s="276" t="s">
        <v>4129</v>
      </c>
      <c r="C4116" s="462" t="s">
        <v>27</v>
      </c>
      <c r="D4116" s="463">
        <v>7657519</v>
      </c>
    </row>
    <row r="4117" spans="1:4">
      <c r="A4117" s="462">
        <v>13442</v>
      </c>
      <c r="B4117" s="276" t="s">
        <v>4130</v>
      </c>
      <c r="C4117" s="462" t="s">
        <v>27</v>
      </c>
      <c r="D4117" s="463">
        <v>5308829</v>
      </c>
    </row>
    <row r="4118" spans="1:4">
      <c r="A4118" s="462">
        <v>13443</v>
      </c>
      <c r="B4118" s="276" t="s">
        <v>4131</v>
      </c>
      <c r="C4118" s="462" t="s">
        <v>27</v>
      </c>
      <c r="D4118" s="463">
        <v>4469425</v>
      </c>
    </row>
    <row r="4119" spans="1:4">
      <c r="A4119" s="462">
        <v>13444</v>
      </c>
      <c r="B4119" s="276" t="s">
        <v>4132</v>
      </c>
      <c r="C4119" s="462" t="s">
        <v>27</v>
      </c>
      <c r="D4119" s="463">
        <v>4023421</v>
      </c>
    </row>
    <row r="4120" spans="1:4">
      <c r="A4120" s="462">
        <v>13445</v>
      </c>
      <c r="B4120" s="276" t="s">
        <v>4133</v>
      </c>
      <c r="C4120" s="462" t="s">
        <v>27</v>
      </c>
      <c r="D4120" s="463">
        <v>6497400</v>
      </c>
    </row>
    <row r="4121" spans="1:4">
      <c r="A4121" s="462">
        <v>13446</v>
      </c>
      <c r="B4121" s="276" t="s">
        <v>4134</v>
      </c>
      <c r="C4121" s="462" t="s">
        <v>27</v>
      </c>
      <c r="D4121" s="463">
        <v>1529388</v>
      </c>
    </row>
    <row r="4122" spans="1:4">
      <c r="A4122" s="462">
        <v>13447</v>
      </c>
      <c r="B4122" s="276" t="s">
        <v>4135</v>
      </c>
      <c r="C4122" s="462" t="s">
        <v>27</v>
      </c>
      <c r="D4122" s="463">
        <v>4887244</v>
      </c>
    </row>
    <row r="4123" spans="1:4">
      <c r="A4123" s="462">
        <v>13448</v>
      </c>
      <c r="B4123" s="276" t="s">
        <v>4136</v>
      </c>
      <c r="C4123" s="462" t="s">
        <v>27</v>
      </c>
      <c r="D4123" s="463">
        <v>4560508</v>
      </c>
    </row>
    <row r="4124" spans="1:4">
      <c r="A4124" s="462">
        <v>13449</v>
      </c>
      <c r="B4124" s="276" t="s">
        <v>4137</v>
      </c>
      <c r="C4124" s="462" t="s">
        <v>27</v>
      </c>
      <c r="D4124" s="463">
        <v>4341763</v>
      </c>
    </row>
    <row r="4125" spans="1:4">
      <c r="A4125" s="462">
        <v>13450</v>
      </c>
      <c r="B4125" s="276" t="s">
        <v>4138</v>
      </c>
      <c r="C4125" s="462" t="s">
        <v>27</v>
      </c>
      <c r="D4125" s="463">
        <v>7735238</v>
      </c>
    </row>
    <row r="4126" spans="1:4">
      <c r="A4126" s="462">
        <v>13451</v>
      </c>
      <c r="B4126" s="276" t="s">
        <v>4139</v>
      </c>
      <c r="C4126" s="462" t="s">
        <v>27</v>
      </c>
      <c r="D4126" s="463">
        <v>1122118</v>
      </c>
    </row>
    <row r="4127" spans="1:4">
      <c r="A4127" s="462">
        <v>13452</v>
      </c>
      <c r="B4127" s="276" t="s">
        <v>4140</v>
      </c>
      <c r="C4127" s="462" t="s">
        <v>27</v>
      </c>
      <c r="D4127" s="463">
        <v>16022</v>
      </c>
    </row>
    <row r="4128" spans="1:4">
      <c r="A4128" s="462">
        <v>13453</v>
      </c>
      <c r="B4128" s="276" t="s">
        <v>4141</v>
      </c>
      <c r="C4128" s="462" t="s">
        <v>27</v>
      </c>
      <c r="D4128" s="463">
        <v>20375</v>
      </c>
    </row>
    <row r="4129" spans="1:4">
      <c r="A4129" s="462">
        <v>13454</v>
      </c>
      <c r="B4129" s="276" t="s">
        <v>4142</v>
      </c>
      <c r="C4129" s="462" t="s">
        <v>27</v>
      </c>
      <c r="D4129" s="463">
        <v>45778</v>
      </c>
    </row>
    <row r="4130" spans="1:4">
      <c r="A4130" s="462">
        <v>13455</v>
      </c>
      <c r="B4130" s="276" t="s">
        <v>4143</v>
      </c>
      <c r="C4130" s="462" t="s">
        <v>27</v>
      </c>
      <c r="D4130" s="463">
        <v>18514</v>
      </c>
    </row>
    <row r="4131" spans="1:4">
      <c r="A4131" s="462">
        <v>13456</v>
      </c>
      <c r="B4131" s="276" t="s">
        <v>4144</v>
      </c>
      <c r="C4131" s="462" t="s">
        <v>27</v>
      </c>
      <c r="D4131" s="463">
        <v>16357</v>
      </c>
    </row>
    <row r="4132" spans="1:4">
      <c r="A4132" s="462">
        <v>13457</v>
      </c>
      <c r="B4132" s="276" t="s">
        <v>4145</v>
      </c>
      <c r="C4132" s="462" t="s">
        <v>27</v>
      </c>
      <c r="D4132" s="463">
        <v>70107</v>
      </c>
    </row>
    <row r="4133" spans="1:4">
      <c r="A4133" s="462">
        <v>13458</v>
      </c>
      <c r="B4133" s="276" t="s">
        <v>4146</v>
      </c>
      <c r="C4133" s="462" t="s">
        <v>27</v>
      </c>
      <c r="D4133" s="463">
        <v>44116</v>
      </c>
    </row>
    <row r="4134" spans="1:4">
      <c r="A4134" s="462">
        <v>13459</v>
      </c>
      <c r="B4134" s="276" t="s">
        <v>4147</v>
      </c>
      <c r="C4134" s="462" t="s">
        <v>27</v>
      </c>
      <c r="D4134" s="463">
        <v>18328</v>
      </c>
    </row>
    <row r="4135" spans="1:4">
      <c r="A4135" s="462">
        <v>13460</v>
      </c>
      <c r="B4135" s="276" t="s">
        <v>4148</v>
      </c>
      <c r="C4135" s="462" t="s">
        <v>27</v>
      </c>
      <c r="D4135" s="463">
        <v>18185</v>
      </c>
    </row>
    <row r="4136" spans="1:4">
      <c r="A4136" s="462">
        <v>13461</v>
      </c>
      <c r="B4136" s="276" t="s">
        <v>4149</v>
      </c>
      <c r="C4136" s="462" t="s">
        <v>27</v>
      </c>
      <c r="D4136" s="463">
        <v>9716</v>
      </c>
    </row>
    <row r="4137" spans="1:4">
      <c r="A4137" s="462">
        <v>13462</v>
      </c>
      <c r="B4137" s="276" t="s">
        <v>4150</v>
      </c>
      <c r="C4137" s="462" t="s">
        <v>27</v>
      </c>
      <c r="D4137" s="463">
        <v>15684</v>
      </c>
    </row>
    <row r="4138" spans="1:4">
      <c r="A4138" s="462">
        <v>13463</v>
      </c>
      <c r="B4138" s="276" t="s">
        <v>4151</v>
      </c>
      <c r="C4138" s="462" t="s">
        <v>27</v>
      </c>
      <c r="D4138" s="463">
        <v>41348</v>
      </c>
    </row>
    <row r="4139" spans="1:4">
      <c r="A4139" s="462">
        <v>13464</v>
      </c>
      <c r="B4139" s="276" t="s">
        <v>4152</v>
      </c>
      <c r="C4139" s="462" t="s">
        <v>27</v>
      </c>
      <c r="D4139" s="463">
        <v>26845</v>
      </c>
    </row>
    <row r="4140" spans="1:4">
      <c r="A4140" s="462">
        <v>13465</v>
      </c>
      <c r="B4140" s="276" t="s">
        <v>4153</v>
      </c>
      <c r="C4140" s="462" t="s">
        <v>27</v>
      </c>
      <c r="D4140" s="463">
        <v>22977</v>
      </c>
    </row>
    <row r="4141" spans="1:4">
      <c r="A4141" s="462">
        <v>13466</v>
      </c>
      <c r="B4141" s="276" t="s">
        <v>4154</v>
      </c>
      <c r="C4141" s="462" t="s">
        <v>27</v>
      </c>
      <c r="D4141" s="463">
        <v>22253</v>
      </c>
    </row>
    <row r="4142" spans="1:4">
      <c r="A4142" s="462">
        <v>13467</v>
      </c>
      <c r="B4142" s="276" t="s">
        <v>4155</v>
      </c>
      <c r="C4142" s="462" t="s">
        <v>27</v>
      </c>
      <c r="D4142" s="463">
        <v>22253</v>
      </c>
    </row>
    <row r="4143" spans="1:4">
      <c r="A4143" s="462">
        <v>13468</v>
      </c>
      <c r="B4143" s="276" t="s">
        <v>4156</v>
      </c>
      <c r="C4143" s="462" t="s">
        <v>27</v>
      </c>
      <c r="D4143" s="463">
        <v>5293</v>
      </c>
    </row>
    <row r="4144" spans="1:4">
      <c r="A4144" s="462">
        <v>13469</v>
      </c>
      <c r="B4144" s="276" t="s">
        <v>4157</v>
      </c>
      <c r="C4144" s="462" t="s">
        <v>27</v>
      </c>
      <c r="D4144" s="463">
        <v>2268</v>
      </c>
    </row>
    <row r="4145" spans="1:4">
      <c r="A4145" s="462">
        <v>13470</v>
      </c>
      <c r="B4145" s="276" t="s">
        <v>4158</v>
      </c>
      <c r="C4145" s="462" t="s">
        <v>27</v>
      </c>
      <c r="D4145" s="463">
        <v>8901</v>
      </c>
    </row>
    <row r="4146" spans="1:4">
      <c r="A4146" s="462">
        <v>13471</v>
      </c>
      <c r="B4146" s="276" t="s">
        <v>4159</v>
      </c>
      <c r="C4146" s="462" t="s">
        <v>27</v>
      </c>
      <c r="D4146" s="463">
        <v>3956</v>
      </c>
    </row>
    <row r="4147" spans="1:4">
      <c r="A4147" s="462">
        <v>13472</v>
      </c>
      <c r="B4147" s="276" t="s">
        <v>4160</v>
      </c>
      <c r="C4147" s="462" t="s">
        <v>27</v>
      </c>
      <c r="D4147" s="463">
        <v>4856</v>
      </c>
    </row>
    <row r="4148" spans="1:4">
      <c r="A4148" s="462">
        <v>13473</v>
      </c>
      <c r="B4148" s="276" t="s">
        <v>4161</v>
      </c>
      <c r="C4148" s="462" t="s">
        <v>27</v>
      </c>
      <c r="D4148" s="463">
        <v>4484</v>
      </c>
    </row>
    <row r="4149" spans="1:4">
      <c r="A4149" s="462">
        <v>13474</v>
      </c>
      <c r="B4149" s="276" t="s">
        <v>4162</v>
      </c>
      <c r="C4149" s="462" t="s">
        <v>27</v>
      </c>
      <c r="D4149" s="463">
        <v>4728</v>
      </c>
    </row>
    <row r="4150" spans="1:4">
      <c r="A4150" s="462">
        <v>13475</v>
      </c>
      <c r="B4150" s="276" t="s">
        <v>4163</v>
      </c>
      <c r="C4150" s="462" t="s">
        <v>27</v>
      </c>
      <c r="D4150" s="463">
        <v>5229</v>
      </c>
    </row>
    <row r="4151" spans="1:4">
      <c r="A4151" s="462">
        <v>13476</v>
      </c>
      <c r="B4151" s="276" t="s">
        <v>4164</v>
      </c>
      <c r="C4151" s="462" t="s">
        <v>27</v>
      </c>
      <c r="D4151" s="463">
        <v>2639</v>
      </c>
    </row>
    <row r="4152" spans="1:4">
      <c r="A4152" s="462">
        <v>13477</v>
      </c>
      <c r="B4152" s="276" t="s">
        <v>4165</v>
      </c>
      <c r="C4152" s="462" t="s">
        <v>27</v>
      </c>
      <c r="D4152" s="463">
        <v>8925</v>
      </c>
    </row>
    <row r="4153" spans="1:4">
      <c r="A4153" s="462">
        <v>13478</v>
      </c>
      <c r="B4153" s="276" t="s">
        <v>4166</v>
      </c>
      <c r="C4153" s="462" t="s">
        <v>30</v>
      </c>
      <c r="D4153" s="463">
        <v>1000</v>
      </c>
    </row>
    <row r="4154" spans="1:4">
      <c r="A4154" s="462">
        <v>13479</v>
      </c>
      <c r="B4154" s="276" t="s">
        <v>4167</v>
      </c>
      <c r="C4154" s="462" t="s">
        <v>27</v>
      </c>
      <c r="D4154" s="463">
        <v>3832</v>
      </c>
    </row>
    <row r="4155" spans="1:4">
      <c r="A4155" s="462">
        <v>13480</v>
      </c>
      <c r="B4155" s="276" t="s">
        <v>4168</v>
      </c>
      <c r="C4155" s="462" t="s">
        <v>30</v>
      </c>
      <c r="D4155" s="463">
        <v>898</v>
      </c>
    </row>
    <row r="4156" spans="1:4">
      <c r="A4156" s="462">
        <v>13481</v>
      </c>
      <c r="B4156" s="276" t="s">
        <v>4169</v>
      </c>
      <c r="C4156" s="462" t="s">
        <v>32</v>
      </c>
      <c r="D4156" s="463">
        <v>60697</v>
      </c>
    </row>
    <row r="4157" spans="1:4">
      <c r="A4157" s="462">
        <v>13482</v>
      </c>
      <c r="B4157" s="276" t="s">
        <v>4170</v>
      </c>
      <c r="C4157" s="462" t="s">
        <v>32</v>
      </c>
      <c r="D4157" s="463">
        <v>3906</v>
      </c>
    </row>
    <row r="4158" spans="1:4">
      <c r="A4158" s="462">
        <v>13483</v>
      </c>
      <c r="B4158" s="276" t="s">
        <v>4171</v>
      </c>
      <c r="C4158" s="462" t="s">
        <v>32</v>
      </c>
      <c r="D4158" s="463">
        <v>16746</v>
      </c>
    </row>
    <row r="4159" spans="1:4">
      <c r="A4159" s="462">
        <v>13484</v>
      </c>
      <c r="B4159" s="276" t="s">
        <v>4172</v>
      </c>
      <c r="C4159" s="462" t="s">
        <v>27</v>
      </c>
      <c r="D4159" s="463">
        <v>157059610</v>
      </c>
    </row>
    <row r="4160" spans="1:4">
      <c r="A4160" s="462">
        <v>13485</v>
      </c>
      <c r="B4160" s="276" t="s">
        <v>4173</v>
      </c>
      <c r="C4160" s="462" t="s">
        <v>27</v>
      </c>
      <c r="D4160" s="463">
        <v>211755668</v>
      </c>
    </row>
    <row r="4161" spans="1:4">
      <c r="A4161" s="462">
        <v>13486</v>
      </c>
      <c r="B4161" s="276" t="s">
        <v>4174</v>
      </c>
      <c r="C4161" s="462" t="s">
        <v>27</v>
      </c>
      <c r="D4161" s="463">
        <v>307473153</v>
      </c>
    </row>
    <row r="4162" spans="1:4">
      <c r="A4162" s="462">
        <v>13487</v>
      </c>
      <c r="B4162" s="276" t="s">
        <v>4175</v>
      </c>
      <c r="C4162" s="462" t="s">
        <v>27</v>
      </c>
      <c r="D4162" s="463">
        <v>175484609</v>
      </c>
    </row>
    <row r="4163" spans="1:4">
      <c r="A4163" s="462">
        <v>13488</v>
      </c>
      <c r="B4163" s="276" t="s">
        <v>4176</v>
      </c>
      <c r="C4163" s="462" t="s">
        <v>27</v>
      </c>
      <c r="D4163" s="463">
        <v>248590159</v>
      </c>
    </row>
    <row r="4164" spans="1:4">
      <c r="A4164" s="462">
        <v>13489</v>
      </c>
      <c r="B4164" s="276" t="s">
        <v>4177</v>
      </c>
      <c r="C4164" s="462" t="s">
        <v>211</v>
      </c>
      <c r="D4164" s="463">
        <v>592374</v>
      </c>
    </row>
    <row r="4165" spans="1:4">
      <c r="A4165" s="462">
        <v>13490</v>
      </c>
      <c r="B4165" s="276" t="s">
        <v>4178</v>
      </c>
      <c r="C4165" s="462" t="s">
        <v>211</v>
      </c>
      <c r="D4165" s="463">
        <v>604546</v>
      </c>
    </row>
    <row r="4166" spans="1:4">
      <c r="A4166" s="462">
        <v>13491</v>
      </c>
      <c r="B4166" s="276" t="s">
        <v>4179</v>
      </c>
      <c r="C4166" s="462" t="s">
        <v>211</v>
      </c>
      <c r="D4166" s="463">
        <v>697865</v>
      </c>
    </row>
    <row r="4167" spans="1:4">
      <c r="A4167" s="462">
        <v>13492</v>
      </c>
      <c r="B4167" s="276" t="s">
        <v>4180</v>
      </c>
      <c r="C4167" s="462" t="s">
        <v>211</v>
      </c>
      <c r="D4167" s="463">
        <v>659320</v>
      </c>
    </row>
    <row r="4168" spans="1:4">
      <c r="A4168" s="462">
        <v>13493</v>
      </c>
      <c r="B4168" s="276" t="s">
        <v>4181</v>
      </c>
      <c r="C4168" s="462" t="s">
        <v>211</v>
      </c>
      <c r="D4168" s="463">
        <v>407300</v>
      </c>
    </row>
    <row r="4169" spans="1:4">
      <c r="A4169" s="462">
        <v>13494</v>
      </c>
      <c r="B4169" s="276" t="s">
        <v>4182</v>
      </c>
      <c r="C4169" s="462" t="s">
        <v>27</v>
      </c>
      <c r="D4169" s="463">
        <v>2794590</v>
      </c>
    </row>
    <row r="4170" spans="1:4">
      <c r="A4170" s="462">
        <v>13495</v>
      </c>
      <c r="B4170" s="276" t="s">
        <v>4183</v>
      </c>
      <c r="C4170" s="462" t="s">
        <v>27</v>
      </c>
      <c r="D4170" s="463">
        <v>3269056</v>
      </c>
    </row>
    <row r="4171" spans="1:4">
      <c r="A4171" s="462">
        <v>13496</v>
      </c>
      <c r="B4171" s="276" t="s">
        <v>4184</v>
      </c>
      <c r="C4171" s="462" t="s">
        <v>27</v>
      </c>
      <c r="D4171" s="463">
        <v>797524</v>
      </c>
    </row>
    <row r="4172" spans="1:4">
      <c r="A4172" s="462">
        <v>13497</v>
      </c>
      <c r="B4172" s="276" t="s">
        <v>4185</v>
      </c>
      <c r="C4172" s="462" t="s">
        <v>30</v>
      </c>
      <c r="D4172" s="463">
        <v>75869</v>
      </c>
    </row>
    <row r="4173" spans="1:4">
      <c r="A4173" s="462">
        <v>13498</v>
      </c>
      <c r="B4173" s="276" t="s">
        <v>4186</v>
      </c>
      <c r="C4173" s="462" t="s">
        <v>27</v>
      </c>
      <c r="D4173" s="463">
        <v>20542</v>
      </c>
    </row>
    <row r="4174" spans="1:4">
      <c r="A4174" s="462">
        <v>13499</v>
      </c>
      <c r="B4174" s="276" t="s">
        <v>4187</v>
      </c>
      <c r="C4174" s="462" t="s">
        <v>27</v>
      </c>
      <c r="D4174" s="463">
        <v>7553334</v>
      </c>
    </row>
    <row r="4175" spans="1:4">
      <c r="A4175" s="462">
        <v>13500</v>
      </c>
      <c r="B4175" s="276" t="s">
        <v>4188</v>
      </c>
      <c r="C4175" s="462" t="s">
        <v>27</v>
      </c>
      <c r="D4175" s="463">
        <v>4521892</v>
      </c>
    </row>
    <row r="4176" spans="1:4">
      <c r="A4176" s="462">
        <v>13501</v>
      </c>
      <c r="B4176" s="276" t="s">
        <v>4189</v>
      </c>
      <c r="C4176" s="462" t="s">
        <v>27</v>
      </c>
      <c r="D4176" s="463">
        <v>6099046</v>
      </c>
    </row>
    <row r="4177" spans="1:4">
      <c r="A4177" s="462">
        <v>13502</v>
      </c>
      <c r="B4177" s="276" t="s">
        <v>4190</v>
      </c>
      <c r="C4177" s="462" t="s">
        <v>27</v>
      </c>
      <c r="D4177" s="463">
        <v>31570464</v>
      </c>
    </row>
    <row r="4178" spans="1:4">
      <c r="A4178" s="462">
        <v>13503</v>
      </c>
      <c r="B4178" s="276" t="s">
        <v>4191</v>
      </c>
      <c r="C4178" s="462" t="s">
        <v>27</v>
      </c>
      <c r="D4178" s="463">
        <v>2182556</v>
      </c>
    </row>
    <row r="4179" spans="1:4">
      <c r="A4179" s="462">
        <v>13504</v>
      </c>
      <c r="B4179" s="276" t="s">
        <v>4192</v>
      </c>
      <c r="C4179" s="462" t="s">
        <v>27</v>
      </c>
      <c r="D4179" s="463">
        <v>316381</v>
      </c>
    </row>
    <row r="4180" spans="1:4">
      <c r="A4180" s="462">
        <v>13505</v>
      </c>
      <c r="B4180" s="276" t="s">
        <v>4193</v>
      </c>
      <c r="C4180" s="462" t="s">
        <v>27</v>
      </c>
      <c r="D4180" s="463">
        <v>419660</v>
      </c>
    </row>
    <row r="4181" spans="1:4">
      <c r="A4181" s="462">
        <v>13506</v>
      </c>
      <c r="B4181" s="276" t="s">
        <v>4194</v>
      </c>
      <c r="C4181" s="462" t="s">
        <v>27</v>
      </c>
      <c r="D4181" s="463">
        <v>4735385</v>
      </c>
    </row>
    <row r="4182" spans="1:4">
      <c r="A4182" s="462">
        <v>13507</v>
      </c>
      <c r="B4182" s="276" t="s">
        <v>4195</v>
      </c>
      <c r="C4182" s="462" t="s">
        <v>27</v>
      </c>
      <c r="D4182" s="463">
        <v>2559270</v>
      </c>
    </row>
    <row r="4183" spans="1:4">
      <c r="A4183" s="462">
        <v>13508</v>
      </c>
      <c r="B4183" s="276" t="s">
        <v>4196</v>
      </c>
      <c r="C4183" s="462" t="s">
        <v>27</v>
      </c>
      <c r="D4183" s="463">
        <v>1774899</v>
      </c>
    </row>
    <row r="4184" spans="1:4">
      <c r="A4184" s="462">
        <v>13509</v>
      </c>
      <c r="B4184" s="276" t="s">
        <v>4197</v>
      </c>
      <c r="C4184" s="462" t="s">
        <v>27</v>
      </c>
      <c r="D4184" s="463">
        <v>6972418</v>
      </c>
    </row>
    <row r="4185" spans="1:4">
      <c r="A4185" s="462">
        <v>13510</v>
      </c>
      <c r="B4185" s="276" t="s">
        <v>4198</v>
      </c>
      <c r="C4185" s="462" t="s">
        <v>27</v>
      </c>
      <c r="D4185" s="463">
        <v>1536626</v>
      </c>
    </row>
    <row r="4186" spans="1:4">
      <c r="A4186" s="462">
        <v>13511</v>
      </c>
      <c r="B4186" s="276" t="s">
        <v>4199</v>
      </c>
      <c r="C4186" s="462" t="s">
        <v>27</v>
      </c>
      <c r="D4186" s="463">
        <v>2347982</v>
      </c>
    </row>
    <row r="4187" spans="1:4">
      <c r="A4187" s="462">
        <v>13512</v>
      </c>
      <c r="B4187" s="276" t="s">
        <v>4200</v>
      </c>
      <c r="C4187" s="462" t="s">
        <v>593</v>
      </c>
      <c r="D4187" s="463">
        <v>25154417</v>
      </c>
    </row>
    <row r="4188" spans="1:4">
      <c r="A4188" s="462">
        <v>13517</v>
      </c>
      <c r="B4188" s="276" t="s">
        <v>4201</v>
      </c>
      <c r="C4188" s="462" t="s">
        <v>27</v>
      </c>
      <c r="D4188" s="463">
        <v>189218</v>
      </c>
    </row>
    <row r="4189" spans="1:4">
      <c r="A4189" s="462">
        <v>13518</v>
      </c>
      <c r="B4189" s="276" t="s">
        <v>4202</v>
      </c>
      <c r="C4189" s="462" t="s">
        <v>27</v>
      </c>
      <c r="D4189" s="463">
        <v>492170</v>
      </c>
    </row>
    <row r="4190" spans="1:4">
      <c r="A4190" s="462">
        <v>13519</v>
      </c>
      <c r="B4190" s="276" t="s">
        <v>4203</v>
      </c>
      <c r="C4190" s="462" t="s">
        <v>27</v>
      </c>
      <c r="D4190" s="463">
        <v>67780</v>
      </c>
    </row>
    <row r="4191" spans="1:4">
      <c r="A4191" s="462">
        <v>13520</v>
      </c>
      <c r="B4191" s="276" t="s">
        <v>4204</v>
      </c>
      <c r="C4191" s="462" t="s">
        <v>27</v>
      </c>
      <c r="D4191" s="463">
        <v>505015</v>
      </c>
    </row>
    <row r="4192" spans="1:4">
      <c r="A4192" s="462">
        <v>13521</v>
      </c>
      <c r="B4192" s="276" t="s">
        <v>4205</v>
      </c>
      <c r="C4192" s="462" t="s">
        <v>27</v>
      </c>
      <c r="D4192" s="463">
        <v>657285</v>
      </c>
    </row>
    <row r="4193" spans="1:4">
      <c r="A4193" s="462">
        <v>13522</v>
      </c>
      <c r="B4193" s="276" t="s">
        <v>4206</v>
      </c>
      <c r="C4193" s="462" t="s">
        <v>27</v>
      </c>
      <c r="D4193" s="463">
        <v>112288</v>
      </c>
    </row>
    <row r="4194" spans="1:4">
      <c r="A4194" s="462">
        <v>13523</v>
      </c>
      <c r="B4194" s="276" t="s">
        <v>4207</v>
      </c>
      <c r="C4194" s="462" t="s">
        <v>27</v>
      </c>
      <c r="D4194" s="463">
        <v>29424</v>
      </c>
    </row>
    <row r="4195" spans="1:4">
      <c r="A4195" s="462">
        <v>13524</v>
      </c>
      <c r="B4195" s="276" t="s">
        <v>4208</v>
      </c>
      <c r="C4195" s="462" t="s">
        <v>27</v>
      </c>
      <c r="D4195" s="463">
        <v>74369</v>
      </c>
    </row>
    <row r="4196" spans="1:4">
      <c r="A4196" s="462">
        <v>13525</v>
      </c>
      <c r="B4196" s="276" t="s">
        <v>4209</v>
      </c>
      <c r="C4196" s="462" t="s">
        <v>27</v>
      </c>
      <c r="D4196" s="463">
        <v>13321</v>
      </c>
    </row>
    <row r="4197" spans="1:4">
      <c r="A4197" s="462">
        <v>13526</v>
      </c>
      <c r="B4197" s="276" t="s">
        <v>4210</v>
      </c>
      <c r="C4197" s="462" t="s">
        <v>27</v>
      </c>
      <c r="D4197" s="463">
        <v>1026578</v>
      </c>
    </row>
    <row r="4198" spans="1:4">
      <c r="A4198" s="462">
        <v>13527</v>
      </c>
      <c r="B4198" s="276" t="s">
        <v>4211</v>
      </c>
      <c r="C4198" s="462" t="s">
        <v>27</v>
      </c>
      <c r="D4198" s="463">
        <v>132389</v>
      </c>
    </row>
    <row r="4199" spans="1:4">
      <c r="A4199" s="462">
        <v>13528</v>
      </c>
      <c r="B4199" s="276" t="s">
        <v>4212</v>
      </c>
      <c r="C4199" s="462" t="s">
        <v>32</v>
      </c>
      <c r="D4199" s="463">
        <v>53222</v>
      </c>
    </row>
    <row r="4200" spans="1:4">
      <c r="A4200" s="462">
        <v>13529</v>
      </c>
      <c r="B4200" s="276" t="s">
        <v>4213</v>
      </c>
      <c r="C4200" s="462" t="s">
        <v>27</v>
      </c>
      <c r="D4200" s="463">
        <v>4874948</v>
      </c>
    </row>
    <row r="4201" spans="1:4">
      <c r="A4201" s="462">
        <v>13530</v>
      </c>
      <c r="B4201" s="276" t="s">
        <v>4214</v>
      </c>
      <c r="C4201" s="462" t="s">
        <v>27</v>
      </c>
      <c r="D4201" s="463">
        <v>4478217</v>
      </c>
    </row>
    <row r="4202" spans="1:4">
      <c r="A4202" s="462">
        <v>13531</v>
      </c>
      <c r="B4202" s="276" t="s">
        <v>4215</v>
      </c>
      <c r="C4202" s="462" t="s">
        <v>27</v>
      </c>
      <c r="D4202" s="463">
        <v>4478217</v>
      </c>
    </row>
    <row r="4203" spans="1:4">
      <c r="A4203" s="462">
        <v>13532</v>
      </c>
      <c r="B4203" s="276" t="s">
        <v>4216</v>
      </c>
      <c r="C4203" s="462" t="s">
        <v>27</v>
      </c>
      <c r="D4203" s="463">
        <v>4935954</v>
      </c>
    </row>
    <row r="4204" spans="1:4">
      <c r="A4204" s="462">
        <v>13533</v>
      </c>
      <c r="B4204" s="276" t="s">
        <v>4217</v>
      </c>
      <c r="C4204" s="462" t="s">
        <v>44</v>
      </c>
      <c r="D4204" s="463">
        <v>2052876</v>
      </c>
    </row>
    <row r="4205" spans="1:4">
      <c r="A4205" s="462">
        <v>13560</v>
      </c>
      <c r="B4205" s="276" t="s">
        <v>4218</v>
      </c>
      <c r="C4205" s="462" t="s">
        <v>211</v>
      </c>
      <c r="D4205" s="463">
        <v>22448095</v>
      </c>
    </row>
    <row r="4206" spans="1:4">
      <c r="A4206" s="462">
        <v>13561</v>
      </c>
      <c r="B4206" s="276" t="s">
        <v>4219</v>
      </c>
      <c r="C4206" s="462" t="s">
        <v>211</v>
      </c>
      <c r="D4206" s="463">
        <v>22448095</v>
      </c>
    </row>
    <row r="4207" spans="1:4">
      <c r="A4207" s="462">
        <v>13562</v>
      </c>
      <c r="B4207" s="276" t="s">
        <v>4220</v>
      </c>
      <c r="C4207" s="462" t="s">
        <v>211</v>
      </c>
      <c r="D4207" s="463">
        <v>13204771</v>
      </c>
    </row>
    <row r="4208" spans="1:4">
      <c r="A4208" s="462">
        <v>13563</v>
      </c>
      <c r="B4208" s="276" t="s">
        <v>4221</v>
      </c>
      <c r="C4208" s="462" t="s">
        <v>211</v>
      </c>
      <c r="D4208" s="463">
        <v>20294528.850000001</v>
      </c>
    </row>
    <row r="4209" spans="1:4">
      <c r="A4209" s="462">
        <v>13564</v>
      </c>
      <c r="B4209" s="276" t="s">
        <v>4222</v>
      </c>
      <c r="C4209" s="462" t="s">
        <v>211</v>
      </c>
      <c r="D4209" s="463">
        <v>15872546.4</v>
      </c>
    </row>
    <row r="4210" spans="1:4">
      <c r="A4210" s="462">
        <v>13565</v>
      </c>
      <c r="B4210" s="276" t="s">
        <v>4223</v>
      </c>
      <c r="C4210" s="462" t="s">
        <v>211</v>
      </c>
      <c r="D4210" s="463">
        <v>15872546.4</v>
      </c>
    </row>
    <row r="4211" spans="1:4">
      <c r="A4211" s="462">
        <v>13566</v>
      </c>
      <c r="B4211" s="276" t="s">
        <v>4224</v>
      </c>
      <c r="C4211" s="462" t="s">
        <v>211</v>
      </c>
      <c r="D4211" s="463">
        <v>10202448</v>
      </c>
    </row>
    <row r="4212" spans="1:4">
      <c r="A4212" s="462">
        <v>13567</v>
      </c>
      <c r="B4212" s="276" t="s">
        <v>4225</v>
      </c>
      <c r="C4212" s="462" t="s">
        <v>211</v>
      </c>
      <c r="D4212" s="463">
        <v>10202448</v>
      </c>
    </row>
    <row r="4213" spans="1:4">
      <c r="A4213" s="462">
        <v>13568</v>
      </c>
      <c r="B4213" s="276" t="s">
        <v>4226</v>
      </c>
      <c r="C4213" s="462" t="s">
        <v>211</v>
      </c>
      <c r="D4213" s="463">
        <v>9733732</v>
      </c>
    </row>
    <row r="4214" spans="1:4">
      <c r="A4214" s="462">
        <v>13569</v>
      </c>
      <c r="B4214" s="276" t="s">
        <v>4227</v>
      </c>
      <c r="C4214" s="462" t="s">
        <v>211</v>
      </c>
      <c r="D4214" s="463">
        <v>6945296</v>
      </c>
    </row>
    <row r="4215" spans="1:4">
      <c r="A4215" s="462">
        <v>13570</v>
      </c>
      <c r="B4215" s="276" t="s">
        <v>4228</v>
      </c>
      <c r="C4215" s="462" t="s">
        <v>211</v>
      </c>
      <c r="D4215" s="463">
        <v>6565255</v>
      </c>
    </row>
    <row r="4216" spans="1:4">
      <c r="A4216" s="462">
        <v>13571</v>
      </c>
      <c r="B4216" s="276" t="s">
        <v>4229</v>
      </c>
      <c r="C4216" s="462" t="s">
        <v>211</v>
      </c>
      <c r="D4216" s="463">
        <v>5172046</v>
      </c>
    </row>
    <row r="4217" spans="1:4">
      <c r="A4217" s="462">
        <v>13572</v>
      </c>
      <c r="B4217" s="276" t="s">
        <v>4230</v>
      </c>
      <c r="C4217" s="462" t="s">
        <v>211</v>
      </c>
      <c r="D4217" s="463">
        <v>5837318</v>
      </c>
    </row>
    <row r="4218" spans="1:4">
      <c r="A4218" s="462">
        <v>13573</v>
      </c>
      <c r="B4218" s="276" t="s">
        <v>4231</v>
      </c>
      <c r="C4218" s="462" t="s">
        <v>211</v>
      </c>
      <c r="D4218" s="463">
        <v>7670062</v>
      </c>
    </row>
    <row r="4219" spans="1:4">
      <c r="A4219" s="462">
        <v>13574</v>
      </c>
      <c r="B4219" s="276" t="s">
        <v>4232</v>
      </c>
      <c r="C4219" s="462" t="s">
        <v>211</v>
      </c>
      <c r="D4219" s="463">
        <v>4908705</v>
      </c>
    </row>
    <row r="4220" spans="1:4">
      <c r="A4220" s="462">
        <v>13575</v>
      </c>
      <c r="B4220" s="276" t="s">
        <v>4233</v>
      </c>
      <c r="C4220" s="462" t="s">
        <v>211</v>
      </c>
      <c r="D4220" s="463">
        <v>5650912</v>
      </c>
    </row>
    <row r="4221" spans="1:4">
      <c r="A4221" s="462">
        <v>13576</v>
      </c>
      <c r="B4221" s="276" t="s">
        <v>4234</v>
      </c>
      <c r="C4221" s="462" t="s">
        <v>211</v>
      </c>
      <c r="D4221" s="463">
        <v>5231745</v>
      </c>
    </row>
    <row r="4222" spans="1:4">
      <c r="A4222" s="462">
        <v>13577</v>
      </c>
      <c r="B4222" s="276" t="s">
        <v>4235</v>
      </c>
      <c r="C4222" s="462" t="s">
        <v>211</v>
      </c>
      <c r="D4222" s="463">
        <v>5255553</v>
      </c>
    </row>
    <row r="4223" spans="1:4">
      <c r="A4223" s="462">
        <v>13578</v>
      </c>
      <c r="B4223" s="276" t="s">
        <v>4236</v>
      </c>
      <c r="C4223" s="462" t="s">
        <v>211</v>
      </c>
      <c r="D4223" s="463">
        <v>4151451</v>
      </c>
    </row>
    <row r="4224" spans="1:4">
      <c r="A4224" s="462">
        <v>13579</v>
      </c>
      <c r="B4224" s="276" t="s">
        <v>4237</v>
      </c>
      <c r="C4224" s="462" t="s">
        <v>211</v>
      </c>
      <c r="D4224" s="463">
        <v>3364725</v>
      </c>
    </row>
    <row r="4225" spans="1:4">
      <c r="A4225" s="462">
        <v>13580</v>
      </c>
      <c r="B4225" s="276" t="s">
        <v>4238</v>
      </c>
      <c r="C4225" s="462" t="s">
        <v>211</v>
      </c>
      <c r="D4225" s="463">
        <v>4140419</v>
      </c>
    </row>
    <row r="4226" spans="1:4">
      <c r="A4226" s="462">
        <v>13581</v>
      </c>
      <c r="B4226" s="276" t="s">
        <v>4239</v>
      </c>
      <c r="C4226" s="462" t="s">
        <v>211</v>
      </c>
      <c r="D4226" s="463">
        <v>4081456</v>
      </c>
    </row>
    <row r="4227" spans="1:4">
      <c r="A4227" s="462">
        <v>13582</v>
      </c>
      <c r="B4227" s="276" t="s">
        <v>4240</v>
      </c>
      <c r="C4227" s="462" t="s">
        <v>211</v>
      </c>
      <c r="D4227" s="463">
        <v>5395365</v>
      </c>
    </row>
    <row r="4228" spans="1:4">
      <c r="A4228" s="462">
        <v>13583</v>
      </c>
      <c r="B4228" s="276" t="s">
        <v>4241</v>
      </c>
      <c r="C4228" s="462" t="s">
        <v>211</v>
      </c>
      <c r="D4228" s="463">
        <v>5738284</v>
      </c>
    </row>
    <row r="4229" spans="1:4">
      <c r="A4229" s="462">
        <v>13584</v>
      </c>
      <c r="B4229" s="276" t="s">
        <v>4242</v>
      </c>
      <c r="C4229" s="462" t="s">
        <v>27</v>
      </c>
      <c r="D4229" s="463">
        <v>10680266</v>
      </c>
    </row>
    <row r="4230" spans="1:4">
      <c r="A4230" s="462">
        <v>13585</v>
      </c>
      <c r="B4230" s="276" t="s">
        <v>4243</v>
      </c>
      <c r="C4230" s="462" t="s">
        <v>27</v>
      </c>
      <c r="D4230" s="463">
        <v>4244246</v>
      </c>
    </row>
    <row r="4231" spans="1:4">
      <c r="A4231" s="462">
        <v>13586</v>
      </c>
      <c r="B4231" s="276" t="s">
        <v>4244</v>
      </c>
      <c r="C4231" s="462" t="s">
        <v>27</v>
      </c>
      <c r="D4231" s="463">
        <v>577057</v>
      </c>
    </row>
    <row r="4232" spans="1:4">
      <c r="A4232" s="462">
        <v>13587</v>
      </c>
      <c r="B4232" s="276" t="s">
        <v>4245</v>
      </c>
      <c r="C4232" s="462" t="s">
        <v>27</v>
      </c>
      <c r="D4232" s="463">
        <v>17036075</v>
      </c>
    </row>
    <row r="4233" spans="1:4">
      <c r="A4233" s="462">
        <v>13588</v>
      </c>
      <c r="B4233" s="276" t="s">
        <v>4246</v>
      </c>
      <c r="C4233" s="462" t="s">
        <v>27</v>
      </c>
      <c r="D4233" s="463">
        <v>70056610</v>
      </c>
    </row>
    <row r="4234" spans="1:4">
      <c r="A4234" s="462">
        <v>13589</v>
      </c>
      <c r="B4234" s="276" t="s">
        <v>4247</v>
      </c>
      <c r="C4234" s="462" t="s">
        <v>27</v>
      </c>
      <c r="D4234" s="463">
        <v>243699995</v>
      </c>
    </row>
    <row r="4235" spans="1:4">
      <c r="A4235" s="462">
        <v>13590</v>
      </c>
      <c r="B4235" s="276" t="s">
        <v>4248</v>
      </c>
      <c r="C4235" s="462" t="s">
        <v>27</v>
      </c>
      <c r="D4235" s="463">
        <v>228916792</v>
      </c>
    </row>
    <row r="4236" spans="1:4">
      <c r="A4236" s="462">
        <v>13591</v>
      </c>
      <c r="B4236" s="276" t="s">
        <v>4249</v>
      </c>
      <c r="C4236" s="462" t="s">
        <v>27</v>
      </c>
      <c r="D4236" s="463">
        <v>46346860</v>
      </c>
    </row>
    <row r="4237" spans="1:4">
      <c r="A4237" s="462">
        <v>13592</v>
      </c>
      <c r="B4237" s="276" t="s">
        <v>4250</v>
      </c>
      <c r="C4237" s="462" t="s">
        <v>27</v>
      </c>
      <c r="D4237" s="463">
        <v>13738066</v>
      </c>
    </row>
    <row r="4238" spans="1:4">
      <c r="A4238" s="462">
        <v>13593</v>
      </c>
      <c r="B4238" s="276" t="s">
        <v>4251</v>
      </c>
      <c r="C4238" s="462" t="s">
        <v>27</v>
      </c>
      <c r="D4238" s="463">
        <v>9286521</v>
      </c>
    </row>
    <row r="4239" spans="1:4">
      <c r="A4239" s="462">
        <v>13594</v>
      </c>
      <c r="B4239" s="276" t="s">
        <v>4252</v>
      </c>
      <c r="C4239" s="462" t="s">
        <v>27</v>
      </c>
      <c r="D4239" s="463">
        <v>125630129</v>
      </c>
    </row>
    <row r="4240" spans="1:4">
      <c r="A4240" s="462">
        <v>13595</v>
      </c>
      <c r="B4240" s="276" t="s">
        <v>4253</v>
      </c>
      <c r="C4240" s="462" t="s">
        <v>27</v>
      </c>
      <c r="D4240" s="463">
        <v>54098451</v>
      </c>
    </row>
    <row r="4241" spans="1:4">
      <c r="A4241" s="462">
        <v>13596</v>
      </c>
      <c r="B4241" s="276" t="s">
        <v>4254</v>
      </c>
      <c r="C4241" s="462" t="s">
        <v>27</v>
      </c>
      <c r="D4241" s="463">
        <v>16285734</v>
      </c>
    </row>
    <row r="4242" spans="1:4">
      <c r="A4242" s="462">
        <v>13597</v>
      </c>
      <c r="B4242" s="276" t="s">
        <v>4255</v>
      </c>
      <c r="C4242" s="462" t="s">
        <v>27</v>
      </c>
      <c r="D4242" s="463">
        <v>21746260</v>
      </c>
    </row>
    <row r="4243" spans="1:4">
      <c r="A4243" s="462">
        <v>13598</v>
      </c>
      <c r="B4243" s="276" t="s">
        <v>4256</v>
      </c>
      <c r="C4243" s="462" t="s">
        <v>27</v>
      </c>
      <c r="D4243" s="463">
        <v>32694534</v>
      </c>
    </row>
    <row r="4244" spans="1:4">
      <c r="A4244" s="462">
        <v>13599</v>
      </c>
      <c r="B4244" s="276" t="s">
        <v>4257</v>
      </c>
      <c r="C4244" s="462" t="s">
        <v>27</v>
      </c>
      <c r="D4244" s="463">
        <v>46133719</v>
      </c>
    </row>
    <row r="4245" spans="1:4">
      <c r="A4245" s="462">
        <v>13600</v>
      </c>
      <c r="B4245" s="276" t="s">
        <v>4258</v>
      </c>
      <c r="C4245" s="462" t="s">
        <v>27</v>
      </c>
      <c r="D4245" s="463">
        <v>9675700</v>
      </c>
    </row>
    <row r="4246" spans="1:4">
      <c r="A4246" s="462">
        <v>13601</v>
      </c>
      <c r="B4246" s="276" t="s">
        <v>4259</v>
      </c>
      <c r="C4246" s="462" t="s">
        <v>27</v>
      </c>
      <c r="D4246" s="463">
        <v>343271959</v>
      </c>
    </row>
    <row r="4247" spans="1:4">
      <c r="A4247" s="462">
        <v>13602</v>
      </c>
      <c r="B4247" s="276" t="s">
        <v>4260</v>
      </c>
      <c r="C4247" s="462" t="s">
        <v>27</v>
      </c>
      <c r="D4247" s="463">
        <v>85328781</v>
      </c>
    </row>
    <row r="4248" spans="1:4">
      <c r="A4248" s="462">
        <v>13603</v>
      </c>
      <c r="B4248" s="276" t="s">
        <v>4261</v>
      </c>
      <c r="C4248" s="462" t="s">
        <v>27</v>
      </c>
      <c r="D4248" s="463">
        <v>34350484</v>
      </c>
    </row>
    <row r="4249" spans="1:4">
      <c r="A4249" s="462">
        <v>13604</v>
      </c>
      <c r="B4249" s="276" t="s">
        <v>4262</v>
      </c>
      <c r="C4249" s="462" t="s">
        <v>27</v>
      </c>
      <c r="D4249" s="463">
        <v>85027690</v>
      </c>
    </row>
    <row r="4250" spans="1:4">
      <c r="A4250" s="462">
        <v>13605</v>
      </c>
      <c r="B4250" s="276" t="s">
        <v>4263</v>
      </c>
      <c r="C4250" s="462" t="s">
        <v>27</v>
      </c>
      <c r="D4250" s="463">
        <v>88585928</v>
      </c>
    </row>
    <row r="4251" spans="1:4">
      <c r="A4251" s="462">
        <v>13606</v>
      </c>
      <c r="B4251" s="276" t="s">
        <v>4264</v>
      </c>
      <c r="C4251" s="462" t="s">
        <v>27</v>
      </c>
      <c r="D4251" s="463">
        <v>23990627</v>
      </c>
    </row>
    <row r="4252" spans="1:4">
      <c r="A4252" s="462">
        <v>13607</v>
      </c>
      <c r="B4252" s="276" t="s">
        <v>4265</v>
      </c>
      <c r="C4252" s="462" t="s">
        <v>27</v>
      </c>
      <c r="D4252" s="463">
        <v>43109144</v>
      </c>
    </row>
    <row r="4253" spans="1:4">
      <c r="A4253" s="462">
        <v>13608</v>
      </c>
      <c r="B4253" s="276" t="s">
        <v>4266</v>
      </c>
      <c r="C4253" s="462" t="s">
        <v>27</v>
      </c>
      <c r="D4253" s="463">
        <v>33228301</v>
      </c>
    </row>
    <row r="4254" spans="1:4">
      <c r="A4254" s="462">
        <v>13609</v>
      </c>
      <c r="B4254" s="276" t="s">
        <v>4267</v>
      </c>
      <c r="C4254" s="462" t="s">
        <v>27</v>
      </c>
      <c r="D4254" s="463">
        <v>35130589</v>
      </c>
    </row>
    <row r="4255" spans="1:4">
      <c r="A4255" s="462">
        <v>13610</v>
      </c>
      <c r="B4255" s="276" t="s">
        <v>4268</v>
      </c>
      <c r="C4255" s="462" t="s">
        <v>27</v>
      </c>
      <c r="D4255" s="463">
        <v>32379780</v>
      </c>
    </row>
    <row r="4256" spans="1:4">
      <c r="A4256" s="462">
        <v>13611</v>
      </c>
      <c r="B4256" s="276" t="s">
        <v>4269</v>
      </c>
      <c r="C4256" s="462" t="s">
        <v>27</v>
      </c>
      <c r="D4256" s="463">
        <v>38811996</v>
      </c>
    </row>
    <row r="4257" spans="1:4">
      <c r="A4257" s="462">
        <v>13612</v>
      </c>
      <c r="B4257" s="276" t="s">
        <v>4270</v>
      </c>
      <c r="C4257" s="462" t="s">
        <v>27</v>
      </c>
      <c r="D4257" s="463">
        <v>134965882</v>
      </c>
    </row>
    <row r="4258" spans="1:4">
      <c r="A4258" s="462">
        <v>13613</v>
      </c>
      <c r="B4258" s="276" t="s">
        <v>4271</v>
      </c>
      <c r="C4258" s="462" t="s">
        <v>27</v>
      </c>
      <c r="D4258" s="463">
        <v>309249994</v>
      </c>
    </row>
    <row r="4259" spans="1:4">
      <c r="A4259" s="462">
        <v>13614</v>
      </c>
      <c r="B4259" s="276" t="s">
        <v>4272</v>
      </c>
      <c r="C4259" s="462" t="s">
        <v>27</v>
      </c>
      <c r="D4259" s="463">
        <v>365059206</v>
      </c>
    </row>
    <row r="4260" spans="1:4">
      <c r="A4260" s="462">
        <v>13615</v>
      </c>
      <c r="B4260" s="276" t="s">
        <v>4273</v>
      </c>
      <c r="C4260" s="462" t="s">
        <v>27</v>
      </c>
      <c r="D4260" s="463">
        <v>38634074</v>
      </c>
    </row>
    <row r="4261" spans="1:4">
      <c r="A4261" s="462">
        <v>13616</v>
      </c>
      <c r="B4261" s="276" t="s">
        <v>4274</v>
      </c>
      <c r="C4261" s="462" t="s">
        <v>27</v>
      </c>
      <c r="D4261" s="463">
        <v>67482941</v>
      </c>
    </row>
    <row r="4262" spans="1:4">
      <c r="A4262" s="462">
        <v>13617</v>
      </c>
      <c r="B4262" s="276" t="s">
        <v>4275</v>
      </c>
      <c r="C4262" s="462" t="s">
        <v>27</v>
      </c>
      <c r="D4262" s="463">
        <v>86888887</v>
      </c>
    </row>
    <row r="4263" spans="1:4">
      <c r="A4263" s="462">
        <v>13618</v>
      </c>
      <c r="B4263" s="276" t="s">
        <v>4276</v>
      </c>
      <c r="C4263" s="462" t="s">
        <v>27</v>
      </c>
      <c r="D4263" s="463">
        <v>77254381</v>
      </c>
    </row>
    <row r="4264" spans="1:4">
      <c r="A4264" s="462">
        <v>13619</v>
      </c>
      <c r="B4264" s="276" t="s">
        <v>4277</v>
      </c>
      <c r="C4264" s="462" t="s">
        <v>27</v>
      </c>
      <c r="D4264" s="463">
        <v>170506965</v>
      </c>
    </row>
    <row r="4265" spans="1:4">
      <c r="A4265" s="462">
        <v>13620</v>
      </c>
      <c r="B4265" s="276" t="s">
        <v>4278</v>
      </c>
      <c r="C4265" s="462" t="s">
        <v>27</v>
      </c>
      <c r="D4265" s="463">
        <v>149143977</v>
      </c>
    </row>
    <row r="4266" spans="1:4">
      <c r="A4266" s="462">
        <v>13621</v>
      </c>
      <c r="B4266" s="276" t="s">
        <v>4279</v>
      </c>
      <c r="C4266" s="462" t="s">
        <v>27</v>
      </c>
      <c r="D4266" s="463">
        <v>230914520</v>
      </c>
    </row>
    <row r="4267" spans="1:4">
      <c r="A4267" s="462">
        <v>13622</v>
      </c>
      <c r="B4267" s="276" t="s">
        <v>4280</v>
      </c>
      <c r="C4267" s="462" t="s">
        <v>27</v>
      </c>
      <c r="D4267" s="463">
        <v>198548402</v>
      </c>
    </row>
    <row r="4268" spans="1:4">
      <c r="A4268" s="462">
        <v>13623</v>
      </c>
      <c r="B4268" s="276" t="s">
        <v>4281</v>
      </c>
      <c r="C4268" s="462" t="s">
        <v>27</v>
      </c>
      <c r="D4268" s="463">
        <v>170698550</v>
      </c>
    </row>
    <row r="4269" spans="1:4">
      <c r="A4269" s="462">
        <v>13624</v>
      </c>
      <c r="B4269" s="276" t="s">
        <v>4282</v>
      </c>
      <c r="C4269" s="462" t="s">
        <v>27</v>
      </c>
      <c r="D4269" s="463">
        <v>270246517</v>
      </c>
    </row>
    <row r="4270" spans="1:4">
      <c r="A4270" s="462">
        <v>13625</v>
      </c>
      <c r="B4270" s="276" t="s">
        <v>4283</v>
      </c>
      <c r="C4270" s="462" t="s">
        <v>27</v>
      </c>
      <c r="D4270" s="463">
        <v>399286522</v>
      </c>
    </row>
    <row r="4271" spans="1:4">
      <c r="A4271" s="462">
        <v>13626</v>
      </c>
      <c r="B4271" s="276" t="s">
        <v>4284</v>
      </c>
      <c r="C4271" s="462" t="s">
        <v>27</v>
      </c>
      <c r="D4271" s="463">
        <v>335060728</v>
      </c>
    </row>
    <row r="4272" spans="1:4">
      <c r="A4272" s="462">
        <v>13627</v>
      </c>
      <c r="B4272" s="276" t="s">
        <v>4285</v>
      </c>
      <c r="C4272" s="462" t="s">
        <v>27</v>
      </c>
      <c r="D4272" s="463">
        <v>503720158</v>
      </c>
    </row>
    <row r="4273" spans="1:4">
      <c r="A4273" s="462">
        <v>13628</v>
      </c>
      <c r="B4273" s="276" t="s">
        <v>4286</v>
      </c>
      <c r="C4273" s="462" t="s">
        <v>27</v>
      </c>
      <c r="D4273" s="463">
        <v>584674266</v>
      </c>
    </row>
    <row r="4274" spans="1:4">
      <c r="A4274" s="462">
        <v>13629</v>
      </c>
      <c r="B4274" s="276" t="s">
        <v>4287</v>
      </c>
      <c r="C4274" s="462" t="s">
        <v>27</v>
      </c>
      <c r="D4274" s="463">
        <v>4885772</v>
      </c>
    </row>
    <row r="4275" spans="1:4">
      <c r="A4275" s="462">
        <v>13630</v>
      </c>
      <c r="B4275" s="276" t="s">
        <v>4288</v>
      </c>
      <c r="C4275" s="462" t="s">
        <v>27</v>
      </c>
      <c r="D4275" s="463">
        <v>4493908</v>
      </c>
    </row>
    <row r="4276" spans="1:4">
      <c r="A4276" s="462">
        <v>13631</v>
      </c>
      <c r="B4276" s="276" t="s">
        <v>4289</v>
      </c>
      <c r="C4276" s="462" t="s">
        <v>27</v>
      </c>
      <c r="D4276" s="463">
        <v>4885772</v>
      </c>
    </row>
    <row r="4277" spans="1:4">
      <c r="A4277" s="462">
        <v>13632</v>
      </c>
      <c r="B4277" s="276" t="s">
        <v>4290</v>
      </c>
      <c r="C4277" s="462" t="s">
        <v>27</v>
      </c>
      <c r="D4277" s="463">
        <v>5966865</v>
      </c>
    </row>
    <row r="4278" spans="1:4">
      <c r="A4278" s="462">
        <v>13633</v>
      </c>
      <c r="B4278" s="276" t="s">
        <v>4291</v>
      </c>
      <c r="C4278" s="462" t="s">
        <v>27</v>
      </c>
      <c r="D4278" s="463">
        <v>8498660</v>
      </c>
    </row>
    <row r="4279" spans="1:4">
      <c r="A4279" s="462">
        <v>13634</v>
      </c>
      <c r="B4279" s="276" t="s">
        <v>4292</v>
      </c>
      <c r="C4279" s="462" t="s">
        <v>27</v>
      </c>
      <c r="D4279" s="463">
        <v>6719644</v>
      </c>
    </row>
    <row r="4280" spans="1:4">
      <c r="A4280" s="462">
        <v>13635</v>
      </c>
      <c r="B4280" s="276" t="s">
        <v>4293</v>
      </c>
      <c r="C4280" s="462" t="s">
        <v>27</v>
      </c>
      <c r="D4280" s="463">
        <v>9100842</v>
      </c>
    </row>
    <row r="4281" spans="1:4">
      <c r="A4281" s="462">
        <v>13636</v>
      </c>
      <c r="B4281" s="276" t="s">
        <v>4294</v>
      </c>
      <c r="C4281" s="462" t="s">
        <v>27</v>
      </c>
      <c r="D4281" s="463">
        <v>28096294</v>
      </c>
    </row>
    <row r="4282" spans="1:4">
      <c r="A4282" s="462">
        <v>13637</v>
      </c>
      <c r="B4282" s="276" t="s">
        <v>4295</v>
      </c>
      <c r="C4282" s="462" t="s">
        <v>27</v>
      </c>
      <c r="D4282" s="463">
        <v>11605313</v>
      </c>
    </row>
    <row r="4283" spans="1:4">
      <c r="A4283" s="462">
        <v>13638</v>
      </c>
      <c r="B4283" s="276" t="s">
        <v>4296</v>
      </c>
      <c r="C4283" s="462" t="s">
        <v>27</v>
      </c>
      <c r="D4283" s="463">
        <v>8649257</v>
      </c>
    </row>
    <row r="4284" spans="1:4">
      <c r="A4284" s="462">
        <v>13639</v>
      </c>
      <c r="B4284" s="276" t="s">
        <v>4297</v>
      </c>
      <c r="C4284" s="462" t="s">
        <v>27</v>
      </c>
      <c r="D4284" s="463">
        <v>5488387</v>
      </c>
    </row>
    <row r="4285" spans="1:4">
      <c r="A4285" s="462">
        <v>13640</v>
      </c>
      <c r="B4285" s="276" t="s">
        <v>4298</v>
      </c>
      <c r="C4285" s="462" t="s">
        <v>27</v>
      </c>
      <c r="D4285" s="463">
        <v>11284517</v>
      </c>
    </row>
    <row r="4286" spans="1:4">
      <c r="A4286" s="462">
        <v>13641</v>
      </c>
      <c r="B4286" s="276" t="s">
        <v>4299</v>
      </c>
      <c r="C4286" s="462" t="s">
        <v>27</v>
      </c>
      <c r="D4286" s="463">
        <v>9711883</v>
      </c>
    </row>
    <row r="4287" spans="1:4">
      <c r="A4287" s="462">
        <v>13642</v>
      </c>
      <c r="B4287" s="276" t="s">
        <v>4300</v>
      </c>
      <c r="C4287" s="462" t="s">
        <v>27</v>
      </c>
      <c r="D4287" s="463">
        <v>5469781</v>
      </c>
    </row>
    <row r="4288" spans="1:4">
      <c r="A4288" s="462">
        <v>13643</v>
      </c>
      <c r="B4288" s="276" t="s">
        <v>4301</v>
      </c>
      <c r="C4288" s="462" t="s">
        <v>27</v>
      </c>
      <c r="D4288" s="463">
        <v>11694990</v>
      </c>
    </row>
    <row r="4289" spans="1:4">
      <c r="A4289" s="462">
        <v>13644</v>
      </c>
      <c r="B4289" s="276" t="s">
        <v>4302</v>
      </c>
      <c r="C4289" s="462" t="s">
        <v>27</v>
      </c>
      <c r="D4289" s="463">
        <v>10903429</v>
      </c>
    </row>
    <row r="4290" spans="1:4">
      <c r="A4290" s="462">
        <v>13645</v>
      </c>
      <c r="B4290" s="276" t="s">
        <v>4303</v>
      </c>
      <c r="C4290" s="462" t="s">
        <v>27</v>
      </c>
      <c r="D4290" s="463">
        <v>6914511</v>
      </c>
    </row>
    <row r="4291" spans="1:4">
      <c r="A4291" s="462">
        <v>13646</v>
      </c>
      <c r="B4291" s="276" t="s">
        <v>4304</v>
      </c>
      <c r="C4291" s="462" t="s">
        <v>27</v>
      </c>
      <c r="D4291" s="463">
        <v>4331068</v>
      </c>
    </row>
    <row r="4292" spans="1:4">
      <c r="A4292" s="462">
        <v>13647</v>
      </c>
      <c r="B4292" s="276" t="s">
        <v>4305</v>
      </c>
      <c r="C4292" s="462" t="s">
        <v>27</v>
      </c>
      <c r="D4292" s="463">
        <v>11416539</v>
      </c>
    </row>
    <row r="4293" spans="1:4">
      <c r="A4293" s="462">
        <v>13648</v>
      </c>
      <c r="B4293" s="276" t="s">
        <v>4306</v>
      </c>
      <c r="C4293" s="462" t="s">
        <v>27</v>
      </c>
      <c r="D4293" s="463">
        <v>15348694</v>
      </c>
    </row>
    <row r="4294" spans="1:4">
      <c r="A4294" s="462">
        <v>13649</v>
      </c>
      <c r="B4294" s="276" t="s">
        <v>4307</v>
      </c>
      <c r="C4294" s="462" t="s">
        <v>27</v>
      </c>
      <c r="D4294" s="463">
        <v>4505</v>
      </c>
    </row>
    <row r="4295" spans="1:4">
      <c r="A4295" s="462">
        <v>13650</v>
      </c>
      <c r="B4295" s="276" t="s">
        <v>4308</v>
      </c>
      <c r="C4295" s="462" t="s">
        <v>27</v>
      </c>
      <c r="D4295" s="463">
        <v>3458</v>
      </c>
    </row>
    <row r="4296" spans="1:4">
      <c r="A4296" s="462">
        <v>13652</v>
      </c>
      <c r="B4296" s="276" t="s">
        <v>4309</v>
      </c>
      <c r="C4296" s="462" t="s">
        <v>27</v>
      </c>
      <c r="D4296" s="463">
        <v>1021210.28</v>
      </c>
    </row>
    <row r="4297" spans="1:4">
      <c r="A4297" s="462">
        <v>13653</v>
      </c>
      <c r="B4297" s="276" t="s">
        <v>4310</v>
      </c>
      <c r="C4297" s="462" t="s">
        <v>27</v>
      </c>
      <c r="D4297" s="463">
        <v>1021210.28</v>
      </c>
    </row>
    <row r="4298" spans="1:4">
      <c r="A4298" s="462">
        <v>13654</v>
      </c>
      <c r="B4298" s="276" t="s">
        <v>4311</v>
      </c>
      <c r="C4298" s="462" t="s">
        <v>27</v>
      </c>
      <c r="D4298" s="463">
        <v>10212102.810000001</v>
      </c>
    </row>
    <row r="4299" spans="1:4">
      <c r="A4299" s="462">
        <v>13655</v>
      </c>
      <c r="B4299" s="276" t="s">
        <v>4312</v>
      </c>
      <c r="C4299" s="462" t="s">
        <v>27</v>
      </c>
      <c r="D4299" s="463">
        <v>1021210.28</v>
      </c>
    </row>
    <row r="4300" spans="1:4">
      <c r="A4300" s="462">
        <v>13656</v>
      </c>
      <c r="B4300" s="276" t="s">
        <v>4313</v>
      </c>
      <c r="C4300" s="462" t="s">
        <v>27</v>
      </c>
      <c r="D4300" s="463">
        <v>1021210.28</v>
      </c>
    </row>
    <row r="4301" spans="1:4">
      <c r="A4301" s="462">
        <v>13657</v>
      </c>
      <c r="B4301" s="276" t="s">
        <v>4314</v>
      </c>
      <c r="C4301" s="462" t="s">
        <v>97</v>
      </c>
      <c r="D4301" s="463">
        <v>1021210.28</v>
      </c>
    </row>
    <row r="4302" spans="1:4">
      <c r="A4302" s="462">
        <v>13658</v>
      </c>
      <c r="B4302" s="276" t="s">
        <v>4315</v>
      </c>
      <c r="C4302" s="462" t="s">
        <v>27</v>
      </c>
      <c r="D4302" s="463">
        <v>1283059.07</v>
      </c>
    </row>
    <row r="4303" spans="1:4">
      <c r="A4303" s="462">
        <v>13659</v>
      </c>
      <c r="B4303" s="276" t="s">
        <v>4316</v>
      </c>
      <c r="C4303" s="462" t="s">
        <v>27</v>
      </c>
      <c r="D4303" s="463">
        <v>1283059.07</v>
      </c>
    </row>
    <row r="4304" spans="1:4">
      <c r="A4304" s="462">
        <v>13660</v>
      </c>
      <c r="B4304" s="276" t="s">
        <v>4317</v>
      </c>
      <c r="C4304" s="462" t="s">
        <v>27</v>
      </c>
      <c r="D4304" s="463">
        <v>5212566</v>
      </c>
    </row>
    <row r="4305" spans="1:4">
      <c r="A4305" s="462">
        <v>13661</v>
      </c>
      <c r="B4305" s="276" t="s">
        <v>4318</v>
      </c>
      <c r="C4305" s="462" t="s">
        <v>44</v>
      </c>
      <c r="D4305" s="463">
        <v>42166</v>
      </c>
    </row>
    <row r="4306" spans="1:4">
      <c r="A4306" s="462">
        <v>13662</v>
      </c>
      <c r="B4306" s="276" t="s">
        <v>4319</v>
      </c>
      <c r="C4306" s="462" t="s">
        <v>27</v>
      </c>
      <c r="D4306" s="463">
        <v>3921988</v>
      </c>
    </row>
    <row r="4307" spans="1:4">
      <c r="A4307" s="462">
        <v>13663</v>
      </c>
      <c r="B4307" s="276" t="s">
        <v>4320</v>
      </c>
      <c r="C4307" s="462" t="s">
        <v>27</v>
      </c>
      <c r="D4307" s="463">
        <v>20814661</v>
      </c>
    </row>
    <row r="4308" spans="1:4">
      <c r="A4308" s="462">
        <v>13664</v>
      </c>
      <c r="B4308" s="276" t="s">
        <v>4321</v>
      </c>
      <c r="C4308" s="462" t="s">
        <v>27</v>
      </c>
      <c r="D4308" s="463">
        <v>11455017</v>
      </c>
    </row>
    <row r="4309" spans="1:4">
      <c r="A4309" s="462">
        <v>13665</v>
      </c>
      <c r="B4309" s="276" t="s">
        <v>4322</v>
      </c>
      <c r="C4309" s="462" t="s">
        <v>27</v>
      </c>
      <c r="D4309" s="463">
        <v>32641690</v>
      </c>
    </row>
    <row r="4310" spans="1:4">
      <c r="A4310" s="462">
        <v>13666</v>
      </c>
      <c r="B4310" s="276" t="s">
        <v>4323</v>
      </c>
      <c r="C4310" s="462" t="s">
        <v>27</v>
      </c>
      <c r="D4310" s="463">
        <v>3524</v>
      </c>
    </row>
    <row r="4311" spans="1:4">
      <c r="A4311" s="462">
        <v>13667</v>
      </c>
      <c r="B4311" s="276" t="s">
        <v>4324</v>
      </c>
      <c r="C4311" s="462" t="s">
        <v>27</v>
      </c>
      <c r="D4311" s="463">
        <v>1217408</v>
      </c>
    </row>
    <row r="4312" spans="1:4">
      <c r="A4312" s="462">
        <v>13668</v>
      </c>
      <c r="B4312" s="276" t="s">
        <v>4325</v>
      </c>
      <c r="C4312" s="462" t="s">
        <v>27</v>
      </c>
      <c r="D4312" s="463">
        <v>3899936</v>
      </c>
    </row>
    <row r="4313" spans="1:4">
      <c r="A4313" s="462">
        <v>13669</v>
      </c>
      <c r="B4313" s="276" t="s">
        <v>4326</v>
      </c>
      <c r="C4313" s="462" t="s">
        <v>27</v>
      </c>
      <c r="D4313" s="463">
        <v>34178</v>
      </c>
    </row>
    <row r="4314" spans="1:4">
      <c r="A4314" s="462">
        <v>13670</v>
      </c>
      <c r="B4314" s="276" t="s">
        <v>4327</v>
      </c>
      <c r="C4314" s="462" t="s">
        <v>27</v>
      </c>
      <c r="D4314" s="463">
        <v>642</v>
      </c>
    </row>
    <row r="4315" spans="1:4">
      <c r="A4315" s="462">
        <v>13671</v>
      </c>
      <c r="B4315" s="276" t="s">
        <v>4328</v>
      </c>
      <c r="C4315" s="462" t="s">
        <v>30</v>
      </c>
      <c r="D4315" s="463">
        <v>33254</v>
      </c>
    </row>
    <row r="4316" spans="1:4">
      <c r="A4316" s="462">
        <v>13672</v>
      </c>
      <c r="B4316" s="276" t="s">
        <v>4329</v>
      </c>
      <c r="C4316" s="462" t="s">
        <v>27</v>
      </c>
      <c r="D4316" s="463">
        <v>965644</v>
      </c>
    </row>
    <row r="4317" spans="1:4">
      <c r="A4317" s="462">
        <v>13673</v>
      </c>
      <c r="B4317" s="276" t="s">
        <v>4330</v>
      </c>
      <c r="C4317" s="462" t="s">
        <v>44</v>
      </c>
      <c r="D4317" s="463">
        <v>379832</v>
      </c>
    </row>
    <row r="4318" spans="1:4">
      <c r="A4318" s="462">
        <v>13674</v>
      </c>
      <c r="B4318" s="276" t="s">
        <v>4331</v>
      </c>
      <c r="C4318" s="462" t="s">
        <v>44</v>
      </c>
      <c r="D4318" s="463">
        <v>669476</v>
      </c>
    </row>
    <row r="4319" spans="1:4">
      <c r="A4319" s="462">
        <v>13675</v>
      </c>
      <c r="B4319" s="276" t="s">
        <v>4332</v>
      </c>
      <c r="C4319" s="462" t="s">
        <v>44</v>
      </c>
      <c r="D4319" s="463">
        <v>803210</v>
      </c>
    </row>
    <row r="4320" spans="1:4">
      <c r="A4320" s="462">
        <v>13676</v>
      </c>
      <c r="B4320" s="276" t="s">
        <v>4333</v>
      </c>
      <c r="C4320" s="462" t="s">
        <v>44</v>
      </c>
      <c r="D4320" s="463">
        <v>949741</v>
      </c>
    </row>
    <row r="4321" spans="1:4">
      <c r="A4321" s="462">
        <v>13677</v>
      </c>
      <c r="B4321" s="276" t="s">
        <v>4334</v>
      </c>
      <c r="C4321" s="462" t="s">
        <v>44</v>
      </c>
      <c r="D4321" s="463">
        <v>968629</v>
      </c>
    </row>
    <row r="4322" spans="1:4">
      <c r="A4322" s="462">
        <v>13678</v>
      </c>
      <c r="B4322" s="276" t="s">
        <v>4335</v>
      </c>
      <c r="C4322" s="462" t="s">
        <v>27</v>
      </c>
      <c r="D4322" s="463">
        <v>726507</v>
      </c>
    </row>
    <row r="4323" spans="1:4">
      <c r="A4323" s="462">
        <v>13679</v>
      </c>
      <c r="B4323" s="276" t="s">
        <v>4336</v>
      </c>
      <c r="C4323" s="462" t="s">
        <v>27</v>
      </c>
      <c r="D4323" s="463">
        <v>741443</v>
      </c>
    </row>
    <row r="4324" spans="1:4">
      <c r="A4324" s="462">
        <v>13680</v>
      </c>
      <c r="B4324" s="276" t="s">
        <v>4337</v>
      </c>
      <c r="C4324" s="462" t="s">
        <v>27</v>
      </c>
      <c r="D4324" s="463">
        <v>13331280</v>
      </c>
    </row>
    <row r="4325" spans="1:4">
      <c r="A4325" s="462">
        <v>13681</v>
      </c>
      <c r="B4325" s="276" t="s">
        <v>4338</v>
      </c>
      <c r="C4325" s="462" t="s">
        <v>27</v>
      </c>
      <c r="D4325" s="463">
        <v>13909661</v>
      </c>
    </row>
    <row r="4326" spans="1:4">
      <c r="A4326" s="462">
        <v>13682</v>
      </c>
      <c r="B4326" s="276" t="s">
        <v>4339</v>
      </c>
      <c r="C4326" s="462" t="s">
        <v>30</v>
      </c>
      <c r="D4326" s="463">
        <v>34155</v>
      </c>
    </row>
    <row r="4327" spans="1:4">
      <c r="A4327" s="462">
        <v>13683</v>
      </c>
      <c r="B4327" s="276" t="s">
        <v>4340</v>
      </c>
      <c r="C4327" s="462" t="s">
        <v>998</v>
      </c>
      <c r="D4327" s="463">
        <v>33095204</v>
      </c>
    </row>
    <row r="4328" spans="1:4">
      <c r="A4328" s="462">
        <v>13684</v>
      </c>
      <c r="B4328" s="276" t="s">
        <v>4341</v>
      </c>
      <c r="C4328" s="462" t="s">
        <v>998</v>
      </c>
      <c r="D4328" s="463">
        <v>2527255</v>
      </c>
    </row>
    <row r="4329" spans="1:4">
      <c r="A4329" s="462">
        <v>13685</v>
      </c>
      <c r="B4329" s="276" t="s">
        <v>4342</v>
      </c>
      <c r="C4329" s="462" t="s">
        <v>998</v>
      </c>
      <c r="D4329" s="463">
        <v>4844076</v>
      </c>
    </row>
    <row r="4330" spans="1:4">
      <c r="A4330" s="462">
        <v>13686</v>
      </c>
      <c r="B4330" s="276" t="s">
        <v>4343</v>
      </c>
      <c r="C4330" s="462" t="s">
        <v>998</v>
      </c>
      <c r="D4330" s="463">
        <v>15008222</v>
      </c>
    </row>
    <row r="4331" spans="1:4">
      <c r="A4331" s="462">
        <v>13687</v>
      </c>
      <c r="B4331" s="276" t="s">
        <v>4344</v>
      </c>
      <c r="C4331" s="462" t="s">
        <v>998</v>
      </c>
      <c r="D4331" s="463">
        <v>2490705</v>
      </c>
    </row>
    <row r="4332" spans="1:4">
      <c r="A4332" s="462">
        <v>13688</v>
      </c>
      <c r="B4332" s="276" t="s">
        <v>4345</v>
      </c>
      <c r="C4332" s="462" t="s">
        <v>998</v>
      </c>
      <c r="D4332" s="463">
        <v>2617708</v>
      </c>
    </row>
    <row r="4333" spans="1:4">
      <c r="A4333" s="462">
        <v>13689</v>
      </c>
      <c r="B4333" s="276" t="s">
        <v>4346</v>
      </c>
      <c r="C4333" s="462" t="s">
        <v>998</v>
      </c>
      <c r="D4333" s="463">
        <v>1500217</v>
      </c>
    </row>
    <row r="4334" spans="1:4">
      <c r="A4334" s="462">
        <v>13690</v>
      </c>
      <c r="B4334" s="276" t="s">
        <v>4347</v>
      </c>
      <c r="C4334" s="462" t="s">
        <v>27</v>
      </c>
      <c r="D4334" s="463">
        <v>2173585</v>
      </c>
    </row>
    <row r="4335" spans="1:4">
      <c r="A4335" s="462">
        <v>13691</v>
      </c>
      <c r="B4335" s="276" t="s">
        <v>4348</v>
      </c>
      <c r="C4335" s="462" t="s">
        <v>310</v>
      </c>
      <c r="D4335" s="463">
        <v>863165</v>
      </c>
    </row>
    <row r="4336" spans="1:4">
      <c r="A4336" s="462">
        <v>13692</v>
      </c>
      <c r="B4336" s="276" t="s">
        <v>4349</v>
      </c>
      <c r="C4336" s="462" t="s">
        <v>998</v>
      </c>
      <c r="D4336" s="463">
        <v>2815868</v>
      </c>
    </row>
    <row r="4337" spans="1:4">
      <c r="A4337" s="462">
        <v>13693</v>
      </c>
      <c r="B4337" s="276" t="s">
        <v>4350</v>
      </c>
      <c r="C4337" s="462" t="s">
        <v>310</v>
      </c>
      <c r="D4337" s="463">
        <v>840260</v>
      </c>
    </row>
    <row r="4338" spans="1:4">
      <c r="A4338" s="462">
        <v>13694</v>
      </c>
      <c r="B4338" s="276" t="s">
        <v>4351</v>
      </c>
      <c r="C4338" s="462" t="s">
        <v>998</v>
      </c>
      <c r="D4338" s="463">
        <v>22240122</v>
      </c>
    </row>
    <row r="4339" spans="1:4">
      <c r="A4339" s="462">
        <v>13695</v>
      </c>
      <c r="B4339" s="276" t="s">
        <v>4352</v>
      </c>
      <c r="C4339" s="462" t="s">
        <v>998</v>
      </c>
      <c r="D4339" s="463">
        <v>2490705</v>
      </c>
    </row>
    <row r="4340" spans="1:4">
      <c r="A4340" s="462">
        <v>13696</v>
      </c>
      <c r="B4340" s="276" t="s">
        <v>4353</v>
      </c>
      <c r="C4340" s="462" t="s">
        <v>998</v>
      </c>
      <c r="D4340" s="463">
        <v>2618266</v>
      </c>
    </row>
    <row r="4341" spans="1:4">
      <c r="A4341" s="462">
        <v>13697</v>
      </c>
      <c r="B4341" s="276" t="s">
        <v>4354</v>
      </c>
      <c r="C4341" s="462" t="s">
        <v>27</v>
      </c>
      <c r="D4341" s="463">
        <v>1820098</v>
      </c>
    </row>
    <row r="4342" spans="1:4">
      <c r="A4342" s="462">
        <v>13698</v>
      </c>
      <c r="B4342" s="276" t="s">
        <v>4355</v>
      </c>
      <c r="C4342" s="462" t="s">
        <v>310</v>
      </c>
      <c r="D4342" s="463">
        <v>1848774</v>
      </c>
    </row>
    <row r="4343" spans="1:4">
      <c r="A4343" s="462">
        <v>13699</v>
      </c>
      <c r="B4343" s="276" t="s">
        <v>4356</v>
      </c>
      <c r="C4343" s="462" t="s">
        <v>998</v>
      </c>
      <c r="D4343" s="463">
        <v>1234832</v>
      </c>
    </row>
    <row r="4344" spans="1:4">
      <c r="A4344" s="462">
        <v>13700</v>
      </c>
      <c r="B4344" s="276" t="s">
        <v>4357</v>
      </c>
      <c r="C4344" s="462" t="s">
        <v>310</v>
      </c>
      <c r="D4344" s="463">
        <v>1729596</v>
      </c>
    </row>
    <row r="4345" spans="1:4">
      <c r="A4345" s="462">
        <v>13701</v>
      </c>
      <c r="B4345" s="276" t="s">
        <v>4358</v>
      </c>
      <c r="C4345" s="462" t="s">
        <v>998</v>
      </c>
      <c r="D4345" s="463">
        <v>24932265</v>
      </c>
    </row>
    <row r="4346" spans="1:4">
      <c r="A4346" s="462">
        <v>13702</v>
      </c>
      <c r="B4346" s="276" t="s">
        <v>4359</v>
      </c>
      <c r="C4346" s="462" t="s">
        <v>998</v>
      </c>
      <c r="D4346" s="463">
        <v>2567217</v>
      </c>
    </row>
    <row r="4347" spans="1:4">
      <c r="A4347" s="462">
        <v>13703</v>
      </c>
      <c r="B4347" s="276" t="s">
        <v>4360</v>
      </c>
      <c r="C4347" s="462" t="s">
        <v>1934</v>
      </c>
      <c r="D4347" s="463">
        <v>1549977</v>
      </c>
    </row>
    <row r="4348" spans="1:4">
      <c r="A4348" s="462">
        <v>13704</v>
      </c>
      <c r="B4348" s="276" t="s">
        <v>4361</v>
      </c>
      <c r="C4348" s="462" t="s">
        <v>148</v>
      </c>
      <c r="D4348" s="463">
        <v>2608370</v>
      </c>
    </row>
    <row r="4349" spans="1:4">
      <c r="A4349" s="462">
        <v>13705</v>
      </c>
      <c r="B4349" s="276" t="s">
        <v>4362</v>
      </c>
      <c r="C4349" s="462" t="s">
        <v>1934</v>
      </c>
      <c r="D4349" s="463">
        <v>2066636</v>
      </c>
    </row>
    <row r="4350" spans="1:4">
      <c r="A4350" s="462">
        <v>13706</v>
      </c>
      <c r="B4350" s="276" t="s">
        <v>4363</v>
      </c>
      <c r="C4350" s="462" t="s">
        <v>310</v>
      </c>
      <c r="D4350" s="463">
        <v>857530</v>
      </c>
    </row>
    <row r="4351" spans="1:4">
      <c r="A4351" s="462">
        <v>13707</v>
      </c>
      <c r="B4351" s="276" t="s">
        <v>4364</v>
      </c>
      <c r="C4351" s="462" t="s">
        <v>998</v>
      </c>
      <c r="D4351" s="463">
        <v>1174411</v>
      </c>
    </row>
    <row r="4352" spans="1:4">
      <c r="A4352" s="462">
        <v>13708</v>
      </c>
      <c r="B4352" s="276" t="s">
        <v>4365</v>
      </c>
      <c r="C4352" s="462" t="s">
        <v>998</v>
      </c>
      <c r="D4352" s="463">
        <v>1098121</v>
      </c>
    </row>
    <row r="4353" spans="1:4">
      <c r="A4353" s="462">
        <v>13709</v>
      </c>
      <c r="B4353" s="276" t="s">
        <v>4366</v>
      </c>
      <c r="C4353" s="462" t="s">
        <v>27</v>
      </c>
      <c r="D4353" s="463">
        <v>43054920</v>
      </c>
    </row>
    <row r="4354" spans="1:4">
      <c r="A4354" s="462">
        <v>13710</v>
      </c>
      <c r="B4354" s="276" t="s">
        <v>4367</v>
      </c>
      <c r="C4354" s="462" t="s">
        <v>27</v>
      </c>
      <c r="D4354" s="463">
        <v>109410</v>
      </c>
    </row>
    <row r="4355" spans="1:4">
      <c r="A4355" s="462">
        <v>13711</v>
      </c>
      <c r="B4355" s="276" t="s">
        <v>4368</v>
      </c>
      <c r="C4355" s="462" t="s">
        <v>27</v>
      </c>
      <c r="D4355" s="463">
        <v>5014632</v>
      </c>
    </row>
    <row r="4356" spans="1:4">
      <c r="A4356" s="462">
        <v>13712</v>
      </c>
      <c r="B4356" s="276" t="s">
        <v>4369</v>
      </c>
      <c r="C4356" s="462" t="s">
        <v>27</v>
      </c>
      <c r="D4356" s="463">
        <v>6199909</v>
      </c>
    </row>
    <row r="4357" spans="1:4">
      <c r="A4357" s="462">
        <v>13713</v>
      </c>
      <c r="B4357" s="276" t="s">
        <v>4370</v>
      </c>
      <c r="C4357" s="462" t="s">
        <v>27</v>
      </c>
      <c r="D4357" s="463">
        <v>3191130</v>
      </c>
    </row>
    <row r="4358" spans="1:4">
      <c r="A4358" s="462">
        <v>13714</v>
      </c>
      <c r="B4358" s="276" t="s">
        <v>4371</v>
      </c>
      <c r="C4358" s="462" t="s">
        <v>27</v>
      </c>
      <c r="D4358" s="463">
        <v>1350090.7</v>
      </c>
    </row>
    <row r="4359" spans="1:4">
      <c r="A4359" s="462">
        <v>13715</v>
      </c>
      <c r="B4359" s="276" t="s">
        <v>4372</v>
      </c>
      <c r="C4359" s="462" t="s">
        <v>27</v>
      </c>
      <c r="D4359" s="463">
        <v>37595556</v>
      </c>
    </row>
    <row r="4360" spans="1:4">
      <c r="A4360" s="462">
        <v>13716</v>
      </c>
      <c r="B4360" s="276" t="s">
        <v>4373</v>
      </c>
      <c r="C4360" s="462" t="s">
        <v>27</v>
      </c>
      <c r="D4360" s="463">
        <v>185867</v>
      </c>
    </row>
    <row r="4361" spans="1:4">
      <c r="A4361" s="462">
        <v>13717</v>
      </c>
      <c r="B4361" s="276" t="s">
        <v>4374</v>
      </c>
      <c r="C4361" s="462" t="s">
        <v>27</v>
      </c>
      <c r="D4361" s="463">
        <v>1008997</v>
      </c>
    </row>
    <row r="4362" spans="1:4">
      <c r="A4362" s="462">
        <v>13718</v>
      </c>
      <c r="B4362" s="276" t="s">
        <v>4375</v>
      </c>
      <c r="C4362" s="462" t="s">
        <v>27</v>
      </c>
      <c r="D4362" s="463">
        <v>5236336</v>
      </c>
    </row>
    <row r="4363" spans="1:4">
      <c r="A4363" s="462">
        <v>13719</v>
      </c>
      <c r="B4363" s="276" t="s">
        <v>4376</v>
      </c>
      <c r="C4363" s="462" t="s">
        <v>27</v>
      </c>
      <c r="D4363" s="463">
        <v>59625</v>
      </c>
    </row>
    <row r="4364" spans="1:4">
      <c r="A4364" s="462">
        <v>13720</v>
      </c>
      <c r="B4364" s="276" t="s">
        <v>4377</v>
      </c>
      <c r="C4364" s="462" t="s">
        <v>27</v>
      </c>
      <c r="D4364" s="463">
        <v>26210.94</v>
      </c>
    </row>
    <row r="4365" spans="1:4">
      <c r="A4365" s="462">
        <v>13721</v>
      </c>
      <c r="B4365" s="276" t="s">
        <v>4378</v>
      </c>
      <c r="C4365" s="462" t="s">
        <v>27</v>
      </c>
      <c r="D4365" s="463">
        <v>4967809</v>
      </c>
    </row>
    <row r="4366" spans="1:4">
      <c r="A4366" s="462">
        <v>13722</v>
      </c>
      <c r="B4366" s="276" t="s">
        <v>4379</v>
      </c>
      <c r="C4366" s="462" t="s">
        <v>44</v>
      </c>
      <c r="D4366" s="463">
        <v>35749</v>
      </c>
    </row>
    <row r="4367" spans="1:4">
      <c r="A4367" s="462">
        <v>13723</v>
      </c>
      <c r="B4367" s="276" t="s">
        <v>4380</v>
      </c>
      <c r="C4367" s="462" t="s">
        <v>44</v>
      </c>
      <c r="D4367" s="463">
        <v>44030</v>
      </c>
    </row>
    <row r="4368" spans="1:4">
      <c r="A4368" s="462">
        <v>13724</v>
      </c>
      <c r="B4368" s="276" t="s">
        <v>4381</v>
      </c>
      <c r="C4368" s="462" t="s">
        <v>27</v>
      </c>
      <c r="D4368" s="463">
        <v>1974041.02</v>
      </c>
    </row>
    <row r="4369" spans="1:4">
      <c r="A4369" s="462">
        <v>13725</v>
      </c>
      <c r="B4369" s="276" t="s">
        <v>4382</v>
      </c>
      <c r="C4369" s="462" t="s">
        <v>27</v>
      </c>
      <c r="D4369" s="463">
        <v>5722290</v>
      </c>
    </row>
    <row r="4370" spans="1:4">
      <c r="A4370" s="462">
        <v>13726</v>
      </c>
      <c r="B4370" s="276" t="s">
        <v>4383</v>
      </c>
      <c r="C4370" s="462" t="s">
        <v>27</v>
      </c>
      <c r="D4370" s="463">
        <v>1002052</v>
      </c>
    </row>
    <row r="4371" spans="1:4">
      <c r="A4371" s="462">
        <v>13727</v>
      </c>
      <c r="B4371" s="276" t="s">
        <v>4384</v>
      </c>
      <c r="C4371" s="462" t="s">
        <v>27</v>
      </c>
      <c r="D4371" s="463">
        <v>1673022</v>
      </c>
    </row>
    <row r="4372" spans="1:4">
      <c r="A4372" s="462">
        <v>13728</v>
      </c>
      <c r="B4372" s="276" t="s">
        <v>4385</v>
      </c>
      <c r="C4372" s="462" t="s">
        <v>27</v>
      </c>
      <c r="D4372" s="463">
        <v>5531143</v>
      </c>
    </row>
    <row r="4373" spans="1:4">
      <c r="A4373" s="462">
        <v>13729</v>
      </c>
      <c r="B4373" s="276" t="s">
        <v>4386</v>
      </c>
      <c r="C4373" s="462" t="s">
        <v>27</v>
      </c>
      <c r="D4373" s="463">
        <v>1035033</v>
      </c>
    </row>
    <row r="4374" spans="1:4">
      <c r="A4374" s="462">
        <v>13730</v>
      </c>
      <c r="B4374" s="276" t="s">
        <v>4387</v>
      </c>
      <c r="C4374" s="462" t="s">
        <v>27</v>
      </c>
      <c r="D4374" s="463">
        <v>1914812</v>
      </c>
    </row>
    <row r="4375" spans="1:4">
      <c r="A4375" s="462">
        <v>13731</v>
      </c>
      <c r="B4375" s="276" t="s">
        <v>4388</v>
      </c>
      <c r="C4375" s="462" t="s">
        <v>27</v>
      </c>
      <c r="D4375" s="463">
        <v>151933</v>
      </c>
    </row>
    <row r="4376" spans="1:4">
      <c r="A4376" s="462">
        <v>13732</v>
      </c>
      <c r="B4376" s="276" t="s">
        <v>4389</v>
      </c>
      <c r="C4376" s="462" t="s">
        <v>27</v>
      </c>
      <c r="D4376" s="463">
        <v>19095718</v>
      </c>
    </row>
    <row r="4377" spans="1:4">
      <c r="A4377" s="462">
        <v>13733</v>
      </c>
      <c r="B4377" s="276" t="s">
        <v>4390</v>
      </c>
      <c r="C4377" s="462" t="s">
        <v>27</v>
      </c>
      <c r="D4377" s="463">
        <v>461775</v>
      </c>
    </row>
    <row r="4378" spans="1:4">
      <c r="A4378" s="462">
        <v>13734</v>
      </c>
      <c r="B4378" s="276" t="s">
        <v>4391</v>
      </c>
      <c r="C4378" s="462" t="s">
        <v>27</v>
      </c>
      <c r="D4378" s="463">
        <v>8797785</v>
      </c>
    </row>
    <row r="4379" spans="1:4">
      <c r="A4379" s="462">
        <v>13735</v>
      </c>
      <c r="B4379" s="276" t="s">
        <v>4392</v>
      </c>
      <c r="C4379" s="462" t="s">
        <v>998</v>
      </c>
      <c r="D4379" s="463">
        <v>9574060</v>
      </c>
    </row>
    <row r="4380" spans="1:4">
      <c r="A4380" s="462">
        <v>13736</v>
      </c>
      <c r="B4380" s="276" t="s">
        <v>4393</v>
      </c>
      <c r="C4380" s="462" t="s">
        <v>27</v>
      </c>
      <c r="D4380" s="463">
        <v>7503993</v>
      </c>
    </row>
    <row r="4381" spans="1:4">
      <c r="A4381" s="462">
        <v>13737</v>
      </c>
      <c r="B4381" s="276" t="s">
        <v>4394</v>
      </c>
      <c r="C4381" s="462" t="s">
        <v>27</v>
      </c>
      <c r="D4381" s="463">
        <v>9444725</v>
      </c>
    </row>
    <row r="4382" spans="1:4">
      <c r="A4382" s="462">
        <v>13738</v>
      </c>
      <c r="B4382" s="276" t="s">
        <v>4395</v>
      </c>
      <c r="C4382" s="462" t="s">
        <v>998</v>
      </c>
      <c r="D4382" s="463">
        <v>10231797</v>
      </c>
    </row>
    <row r="4383" spans="1:4">
      <c r="A4383" s="462">
        <v>13739</v>
      </c>
      <c r="B4383" s="276" t="s">
        <v>4396</v>
      </c>
      <c r="C4383" s="462" t="s">
        <v>27</v>
      </c>
      <c r="D4383" s="463">
        <v>5874798</v>
      </c>
    </row>
    <row r="4384" spans="1:4">
      <c r="A4384" s="462">
        <v>13740</v>
      </c>
      <c r="B4384" s="276" t="s">
        <v>4397</v>
      </c>
      <c r="C4384" s="462" t="s">
        <v>27</v>
      </c>
      <c r="D4384" s="463">
        <v>9798093</v>
      </c>
    </row>
    <row r="4385" spans="1:4">
      <c r="A4385" s="462">
        <v>13741</v>
      </c>
      <c r="B4385" s="276" t="s">
        <v>4398</v>
      </c>
      <c r="C4385" s="462" t="s">
        <v>27</v>
      </c>
      <c r="D4385" s="463">
        <v>0</v>
      </c>
    </row>
    <row r="4386" spans="1:4">
      <c r="A4386" s="462">
        <v>13742</v>
      </c>
      <c r="B4386" s="276" t="s">
        <v>4399</v>
      </c>
      <c r="C4386" s="462" t="s">
        <v>44</v>
      </c>
      <c r="D4386" s="463">
        <v>0</v>
      </c>
    </row>
    <row r="4387" spans="1:4">
      <c r="A4387" s="462">
        <v>13743</v>
      </c>
      <c r="B4387" s="276" t="s">
        <v>4400</v>
      </c>
      <c r="C4387" s="462" t="s">
        <v>27</v>
      </c>
      <c r="D4387" s="463">
        <v>2328826</v>
      </c>
    </row>
    <row r="4388" spans="1:4">
      <c r="A4388" s="462">
        <v>13744</v>
      </c>
      <c r="B4388" s="276" t="s">
        <v>4401</v>
      </c>
      <c r="C4388" s="462" t="s">
        <v>998</v>
      </c>
      <c r="D4388" s="463">
        <v>1159755</v>
      </c>
    </row>
    <row r="4389" spans="1:4">
      <c r="A4389" s="462">
        <v>13745</v>
      </c>
      <c r="B4389" s="276" t="s">
        <v>4402</v>
      </c>
      <c r="C4389" s="462" t="s">
        <v>27</v>
      </c>
      <c r="D4389" s="463">
        <v>166463</v>
      </c>
    </row>
    <row r="4390" spans="1:4">
      <c r="A4390" s="462">
        <v>13756</v>
      </c>
      <c r="B4390" s="276" t="s">
        <v>4403</v>
      </c>
      <c r="C4390" s="462" t="s">
        <v>148</v>
      </c>
      <c r="D4390" s="463">
        <v>29953</v>
      </c>
    </row>
    <row r="4391" spans="1:4">
      <c r="A4391" s="462">
        <v>13758</v>
      </c>
      <c r="B4391" s="276" t="s">
        <v>4404</v>
      </c>
      <c r="C4391" s="462" t="s">
        <v>30</v>
      </c>
      <c r="D4391" s="463">
        <v>10635</v>
      </c>
    </row>
    <row r="4392" spans="1:4">
      <c r="A4392" s="462">
        <v>13759</v>
      </c>
      <c r="B4392" s="276" t="s">
        <v>4405</v>
      </c>
      <c r="C4392" s="462" t="s">
        <v>27</v>
      </c>
      <c r="D4392" s="463">
        <v>10456619</v>
      </c>
    </row>
    <row r="4393" spans="1:4">
      <c r="A4393" s="462">
        <v>13760</v>
      </c>
      <c r="B4393" s="276" t="s">
        <v>4406</v>
      </c>
      <c r="C4393" s="462" t="s">
        <v>30</v>
      </c>
      <c r="D4393" s="463">
        <v>27787</v>
      </c>
    </row>
    <row r="4394" spans="1:4">
      <c r="A4394" s="462">
        <v>13761</v>
      </c>
      <c r="B4394" s="276" t="s">
        <v>4407</v>
      </c>
      <c r="C4394" s="462" t="s">
        <v>27</v>
      </c>
      <c r="D4394" s="463">
        <v>118221</v>
      </c>
    </row>
    <row r="4395" spans="1:4">
      <c r="A4395" s="462">
        <v>13762</v>
      </c>
      <c r="B4395" s="276" t="s">
        <v>4408</v>
      </c>
      <c r="C4395" s="462" t="s">
        <v>27</v>
      </c>
      <c r="D4395" s="463">
        <v>86148</v>
      </c>
    </row>
    <row r="4396" spans="1:4">
      <c r="A4396" s="462">
        <v>13763</v>
      </c>
      <c r="B4396" s="276" t="s">
        <v>4409</v>
      </c>
      <c r="C4396" s="462" t="s">
        <v>44</v>
      </c>
      <c r="D4396" s="463">
        <v>16333</v>
      </c>
    </row>
    <row r="4397" spans="1:4">
      <c r="A4397" s="462">
        <v>13764</v>
      </c>
      <c r="B4397" s="276" t="s">
        <v>4410</v>
      </c>
      <c r="C4397" s="462" t="s">
        <v>44</v>
      </c>
      <c r="D4397" s="463">
        <v>76435</v>
      </c>
    </row>
    <row r="4398" spans="1:4">
      <c r="A4398" s="462">
        <v>13765</v>
      </c>
      <c r="B4398" s="276" t="s">
        <v>4411</v>
      </c>
      <c r="C4398" s="462" t="s">
        <v>44</v>
      </c>
      <c r="D4398" s="463">
        <v>103887</v>
      </c>
    </row>
    <row r="4399" spans="1:4">
      <c r="A4399" s="462">
        <v>13766</v>
      </c>
      <c r="B4399" s="276" t="s">
        <v>4412</v>
      </c>
      <c r="C4399" s="462" t="s">
        <v>27</v>
      </c>
      <c r="D4399" s="463">
        <v>3204310</v>
      </c>
    </row>
    <row r="4400" spans="1:4">
      <c r="A4400" s="462">
        <v>13767</v>
      </c>
      <c r="B4400" s="276" t="s">
        <v>4413</v>
      </c>
      <c r="C4400" s="462" t="s">
        <v>27</v>
      </c>
      <c r="D4400" s="463">
        <v>426251</v>
      </c>
    </row>
    <row r="4401" spans="1:4">
      <c r="A4401" s="462">
        <v>13768</v>
      </c>
      <c r="B4401" s="276" t="s">
        <v>4414</v>
      </c>
      <c r="C4401" s="462" t="s">
        <v>27</v>
      </c>
      <c r="D4401" s="463">
        <v>3222255</v>
      </c>
    </row>
    <row r="4402" spans="1:4">
      <c r="A4402" s="462">
        <v>13769</v>
      </c>
      <c r="B4402" s="276" t="s">
        <v>4415</v>
      </c>
      <c r="C4402" s="462" t="s">
        <v>593</v>
      </c>
      <c r="D4402" s="463">
        <v>167941310</v>
      </c>
    </row>
    <row r="4403" spans="1:4">
      <c r="A4403" s="462">
        <v>13770</v>
      </c>
      <c r="B4403" s="276" t="s">
        <v>4416</v>
      </c>
      <c r="C4403" s="462" t="s">
        <v>593</v>
      </c>
      <c r="D4403" s="463">
        <v>928781192</v>
      </c>
    </row>
    <row r="4404" spans="1:4">
      <c r="A4404" s="462">
        <v>13771</v>
      </c>
      <c r="B4404" s="276" t="s">
        <v>4417</v>
      </c>
      <c r="C4404" s="462" t="s">
        <v>593</v>
      </c>
      <c r="D4404" s="463">
        <v>517191094</v>
      </c>
    </row>
    <row r="4405" spans="1:4">
      <c r="A4405" s="462">
        <v>13772</v>
      </c>
      <c r="B4405" s="276" t="s">
        <v>4418</v>
      </c>
      <c r="C4405" s="462" t="s">
        <v>593</v>
      </c>
      <c r="D4405" s="463">
        <v>1452068845</v>
      </c>
    </row>
    <row r="4406" spans="1:4">
      <c r="A4406" s="462">
        <v>13773</v>
      </c>
      <c r="B4406" s="276" t="s">
        <v>4419</v>
      </c>
      <c r="C4406" s="462" t="s">
        <v>27</v>
      </c>
      <c r="D4406" s="463">
        <v>433790</v>
      </c>
    </row>
    <row r="4407" spans="1:4">
      <c r="A4407" s="462">
        <v>13774</v>
      </c>
      <c r="B4407" s="276" t="s">
        <v>4420</v>
      </c>
      <c r="C4407" s="462" t="s">
        <v>27</v>
      </c>
      <c r="D4407" s="463">
        <v>49609</v>
      </c>
    </row>
    <row r="4408" spans="1:4">
      <c r="A4408" s="462">
        <v>13775</v>
      </c>
      <c r="B4408" s="276" t="s">
        <v>4421</v>
      </c>
      <c r="C4408" s="462" t="s">
        <v>27</v>
      </c>
      <c r="D4408" s="463">
        <v>16908</v>
      </c>
    </row>
    <row r="4409" spans="1:4">
      <c r="A4409" s="462">
        <v>13780</v>
      </c>
      <c r="B4409" s="276" t="s">
        <v>4422</v>
      </c>
      <c r="C4409" s="462" t="s">
        <v>32</v>
      </c>
      <c r="D4409" s="463">
        <v>225</v>
      </c>
    </row>
    <row r="4410" spans="1:4">
      <c r="A4410" s="462">
        <v>13781</v>
      </c>
      <c r="B4410" s="276" t="s">
        <v>4423</v>
      </c>
      <c r="C4410" s="462" t="s">
        <v>27</v>
      </c>
      <c r="D4410" s="463">
        <v>687047</v>
      </c>
    </row>
    <row r="4411" spans="1:4">
      <c r="A4411" s="462">
        <v>13782</v>
      </c>
      <c r="B4411" s="276" t="s">
        <v>4424</v>
      </c>
      <c r="C4411" s="462" t="s">
        <v>27</v>
      </c>
      <c r="D4411" s="463">
        <v>214308</v>
      </c>
    </row>
    <row r="4412" spans="1:4">
      <c r="A4412" s="462">
        <v>13783</v>
      </c>
      <c r="B4412" s="276" t="s">
        <v>4425</v>
      </c>
      <c r="C4412" s="462" t="s">
        <v>27</v>
      </c>
      <c r="D4412" s="463">
        <v>130077</v>
      </c>
    </row>
    <row r="4413" spans="1:4">
      <c r="A4413" s="462">
        <v>13784</v>
      </c>
      <c r="B4413" s="276" t="s">
        <v>4426</v>
      </c>
      <c r="C4413" s="462" t="s">
        <v>44</v>
      </c>
      <c r="D4413" s="463">
        <v>76435</v>
      </c>
    </row>
    <row r="4414" spans="1:4">
      <c r="A4414" s="462">
        <v>13785</v>
      </c>
      <c r="B4414" s="276" t="s">
        <v>4427</v>
      </c>
      <c r="C4414" s="462" t="s">
        <v>44</v>
      </c>
      <c r="D4414" s="463">
        <v>50381</v>
      </c>
    </row>
    <row r="4415" spans="1:4">
      <c r="A4415" s="462">
        <v>13786</v>
      </c>
      <c r="B4415" s="276" t="s">
        <v>4428</v>
      </c>
      <c r="C4415" s="462" t="s">
        <v>44</v>
      </c>
      <c r="D4415" s="463">
        <v>141417</v>
      </c>
    </row>
    <row r="4416" spans="1:4">
      <c r="A4416" s="462">
        <v>13787</v>
      </c>
      <c r="B4416" s="276" t="s">
        <v>4429</v>
      </c>
      <c r="C4416" s="462" t="s">
        <v>27</v>
      </c>
      <c r="D4416" s="463">
        <v>4526</v>
      </c>
    </row>
    <row r="4417" spans="1:4">
      <c r="A4417" s="462">
        <v>13788</v>
      </c>
      <c r="B4417" s="276" t="s">
        <v>4430</v>
      </c>
      <c r="C4417" s="462" t="s">
        <v>27</v>
      </c>
      <c r="D4417" s="463">
        <v>3682753</v>
      </c>
    </row>
    <row r="4418" spans="1:4">
      <c r="A4418" s="462">
        <v>13789</v>
      </c>
      <c r="B4418" s="276" t="s">
        <v>4431</v>
      </c>
      <c r="C4418" s="462" t="s">
        <v>44</v>
      </c>
      <c r="D4418" s="463">
        <v>332311</v>
      </c>
    </row>
    <row r="4419" spans="1:4">
      <c r="A4419" s="462">
        <v>13790</v>
      </c>
      <c r="B4419" s="276" t="s">
        <v>4432</v>
      </c>
      <c r="C4419" s="462" t="s">
        <v>30</v>
      </c>
      <c r="D4419" s="463">
        <v>1185604</v>
      </c>
    </row>
    <row r="4420" spans="1:4">
      <c r="A4420" s="462">
        <v>13791</v>
      </c>
      <c r="B4420" s="276" t="s">
        <v>4433</v>
      </c>
      <c r="C4420" s="462" t="s">
        <v>44</v>
      </c>
      <c r="D4420" s="463">
        <v>453878</v>
      </c>
    </row>
    <row r="4421" spans="1:4">
      <c r="A4421" s="462">
        <v>13792</v>
      </c>
      <c r="B4421" s="276" t="s">
        <v>4434</v>
      </c>
      <c r="C4421" s="462" t="s">
        <v>44</v>
      </c>
      <c r="D4421" s="463">
        <v>443408</v>
      </c>
    </row>
    <row r="4422" spans="1:4">
      <c r="A4422" s="462">
        <v>13793</v>
      </c>
      <c r="B4422" s="276" t="s">
        <v>4435</v>
      </c>
      <c r="C4422" s="462" t="s">
        <v>30</v>
      </c>
      <c r="D4422" s="463">
        <v>658473</v>
      </c>
    </row>
    <row r="4423" spans="1:4">
      <c r="A4423" s="462">
        <v>13794</v>
      </c>
      <c r="B4423" s="276" t="s">
        <v>4436</v>
      </c>
      <c r="C4423" s="462" t="s">
        <v>44</v>
      </c>
      <c r="D4423" s="463">
        <v>634401</v>
      </c>
    </row>
    <row r="4424" spans="1:4">
      <c r="A4424" s="462">
        <v>13795</v>
      </c>
      <c r="B4424" s="276" t="s">
        <v>4437</v>
      </c>
      <c r="C4424" s="462" t="s">
        <v>27</v>
      </c>
      <c r="D4424" s="463">
        <v>45345</v>
      </c>
    </row>
    <row r="4425" spans="1:4">
      <c r="A4425" s="462">
        <v>13796</v>
      </c>
      <c r="B4425" s="276" t="s">
        <v>4438</v>
      </c>
      <c r="C4425" s="462" t="s">
        <v>27</v>
      </c>
      <c r="D4425" s="463">
        <v>97453</v>
      </c>
    </row>
    <row r="4426" spans="1:4">
      <c r="A4426" s="462">
        <v>13797</v>
      </c>
      <c r="B4426" s="276" t="s">
        <v>4439</v>
      </c>
      <c r="C4426" s="462" t="s">
        <v>27</v>
      </c>
      <c r="D4426" s="463">
        <v>432341</v>
      </c>
    </row>
    <row r="4427" spans="1:4">
      <c r="A4427" s="462">
        <v>13798</v>
      </c>
      <c r="B4427" s="276" t="s">
        <v>4440</v>
      </c>
      <c r="C4427" s="462" t="s">
        <v>27</v>
      </c>
      <c r="D4427" s="463">
        <v>66946</v>
      </c>
    </row>
    <row r="4428" spans="1:4">
      <c r="A4428" s="462">
        <v>13799</v>
      </c>
      <c r="B4428" s="276" t="s">
        <v>4441</v>
      </c>
      <c r="C4428" s="462" t="s">
        <v>27</v>
      </c>
      <c r="D4428" s="463">
        <v>69167</v>
      </c>
    </row>
    <row r="4429" spans="1:4">
      <c r="A4429" s="462">
        <v>13800</v>
      </c>
      <c r="B4429" s="276" t="s">
        <v>4442</v>
      </c>
      <c r="C4429" s="462" t="s">
        <v>27</v>
      </c>
      <c r="D4429" s="463">
        <v>217877</v>
      </c>
    </row>
    <row r="4430" spans="1:4">
      <c r="A4430" s="462">
        <v>13801</v>
      </c>
      <c r="B4430" s="276" t="s">
        <v>4443</v>
      </c>
      <c r="C4430" s="462" t="s">
        <v>27</v>
      </c>
      <c r="D4430" s="463">
        <v>117585</v>
      </c>
    </row>
    <row r="4431" spans="1:4">
      <c r="A4431" s="462">
        <v>13802</v>
      </c>
      <c r="B4431" s="276" t="s">
        <v>4444</v>
      </c>
      <c r="C4431" s="462" t="s">
        <v>27</v>
      </c>
      <c r="D4431" s="463">
        <v>109515</v>
      </c>
    </row>
    <row r="4432" spans="1:4">
      <c r="A4432" s="462">
        <v>13803</v>
      </c>
      <c r="B4432" s="276" t="s">
        <v>4445</v>
      </c>
      <c r="C4432" s="462" t="s">
        <v>27</v>
      </c>
      <c r="D4432" s="463">
        <v>259378</v>
      </c>
    </row>
    <row r="4433" spans="1:4">
      <c r="A4433" s="462">
        <v>13804</v>
      </c>
      <c r="B4433" s="276" t="s">
        <v>4446</v>
      </c>
      <c r="C4433" s="462" t="s">
        <v>27</v>
      </c>
      <c r="D4433" s="463">
        <v>245544</v>
      </c>
    </row>
    <row r="4434" spans="1:4">
      <c r="A4434" s="462">
        <v>13805</v>
      </c>
      <c r="B4434" s="276" t="s">
        <v>4447</v>
      </c>
      <c r="C4434" s="462" t="s">
        <v>27</v>
      </c>
      <c r="D4434" s="463">
        <v>486006</v>
      </c>
    </row>
    <row r="4435" spans="1:4">
      <c r="A4435" s="462">
        <v>13806</v>
      </c>
      <c r="B4435" s="276" t="s">
        <v>4448</v>
      </c>
      <c r="C4435" s="462" t="s">
        <v>27</v>
      </c>
      <c r="D4435" s="463">
        <v>12131</v>
      </c>
    </row>
    <row r="4436" spans="1:4">
      <c r="A4436" s="462">
        <v>13807</v>
      </c>
      <c r="B4436" s="276" t="s">
        <v>4449</v>
      </c>
      <c r="C4436" s="462" t="s">
        <v>27</v>
      </c>
      <c r="D4436" s="463">
        <v>82678</v>
      </c>
    </row>
    <row r="4437" spans="1:4">
      <c r="A4437" s="462">
        <v>13808</v>
      </c>
      <c r="B4437" s="276" t="s">
        <v>4450</v>
      </c>
      <c r="C4437" s="462" t="s">
        <v>27</v>
      </c>
      <c r="D4437" s="463">
        <v>10431</v>
      </c>
    </row>
    <row r="4438" spans="1:4">
      <c r="A4438" s="462">
        <v>13809</v>
      </c>
      <c r="B4438" s="276" t="s">
        <v>4451</v>
      </c>
      <c r="C4438" s="462" t="s">
        <v>27</v>
      </c>
      <c r="D4438" s="463">
        <v>640489</v>
      </c>
    </row>
    <row r="4439" spans="1:4">
      <c r="A4439" s="462">
        <v>13810</v>
      </c>
      <c r="B4439" s="276" t="s">
        <v>4452</v>
      </c>
      <c r="C4439" s="462" t="s">
        <v>27</v>
      </c>
      <c r="D4439" s="463">
        <v>270257</v>
      </c>
    </row>
    <row r="4440" spans="1:4">
      <c r="A4440" s="462">
        <v>13811</v>
      </c>
      <c r="B4440" s="276" t="s">
        <v>4453</v>
      </c>
      <c r="C4440" s="462" t="s">
        <v>27</v>
      </c>
      <c r="D4440" s="463">
        <v>6465937</v>
      </c>
    </row>
    <row r="4441" spans="1:4">
      <c r="A4441" s="462">
        <v>13812</v>
      </c>
      <c r="B4441" s="276" t="s">
        <v>4454</v>
      </c>
      <c r="C4441" s="462" t="s">
        <v>27</v>
      </c>
      <c r="D4441" s="463">
        <v>262563</v>
      </c>
    </row>
    <row r="4442" spans="1:4">
      <c r="A4442" s="462">
        <v>13813</v>
      </c>
      <c r="B4442" s="276" t="s">
        <v>4455</v>
      </c>
      <c r="C4442" s="462" t="s">
        <v>27</v>
      </c>
      <c r="D4442" s="463">
        <v>10544233</v>
      </c>
    </row>
    <row r="4443" spans="1:4">
      <c r="A4443" s="462">
        <v>13814</v>
      </c>
      <c r="B4443" s="276" t="s">
        <v>4456</v>
      </c>
      <c r="C4443" s="462" t="s">
        <v>27</v>
      </c>
      <c r="D4443" s="463">
        <v>130641</v>
      </c>
    </row>
    <row r="4444" spans="1:4">
      <c r="A4444" s="462">
        <v>13815</v>
      </c>
      <c r="B4444" s="276" t="s">
        <v>4457</v>
      </c>
      <c r="C4444" s="462" t="s">
        <v>27</v>
      </c>
      <c r="D4444" s="463">
        <v>491989</v>
      </c>
    </row>
    <row r="4445" spans="1:4">
      <c r="A4445" s="462">
        <v>13816</v>
      </c>
      <c r="B4445" s="276" t="s">
        <v>4458</v>
      </c>
      <c r="C4445" s="462" t="s">
        <v>27</v>
      </c>
      <c r="D4445" s="463">
        <v>506045</v>
      </c>
    </row>
    <row r="4446" spans="1:4">
      <c r="A4446" s="462">
        <v>13817</v>
      </c>
      <c r="B4446" s="276" t="s">
        <v>4459</v>
      </c>
      <c r="C4446" s="462" t="s">
        <v>27</v>
      </c>
      <c r="D4446" s="463">
        <v>632558</v>
      </c>
    </row>
    <row r="4447" spans="1:4">
      <c r="A4447" s="462">
        <v>13818</v>
      </c>
      <c r="B4447" s="276" t="s">
        <v>4460</v>
      </c>
      <c r="C4447" s="462" t="s">
        <v>27</v>
      </c>
      <c r="D4447" s="463">
        <v>674728</v>
      </c>
    </row>
    <row r="4448" spans="1:4">
      <c r="A4448" s="462">
        <v>13819</v>
      </c>
      <c r="B4448" s="276" t="s">
        <v>4461</v>
      </c>
      <c r="C4448" s="462" t="s">
        <v>27</v>
      </c>
      <c r="D4448" s="463">
        <v>871524</v>
      </c>
    </row>
    <row r="4449" spans="1:4">
      <c r="A4449" s="462">
        <v>13820</v>
      </c>
      <c r="B4449" s="276" t="s">
        <v>4462</v>
      </c>
      <c r="C4449" s="462" t="s">
        <v>27</v>
      </c>
      <c r="D4449" s="463">
        <v>4834499</v>
      </c>
    </row>
    <row r="4450" spans="1:4">
      <c r="A4450" s="462">
        <v>13821</v>
      </c>
      <c r="B4450" s="276" t="s">
        <v>4463</v>
      </c>
      <c r="C4450" s="462" t="s">
        <v>27</v>
      </c>
      <c r="D4450" s="463">
        <v>5663210</v>
      </c>
    </row>
    <row r="4451" spans="1:4">
      <c r="A4451" s="462">
        <v>13822</v>
      </c>
      <c r="B4451" s="276" t="s">
        <v>4464</v>
      </c>
      <c r="C4451" s="462" t="s">
        <v>27</v>
      </c>
      <c r="D4451" s="463">
        <v>5960108</v>
      </c>
    </row>
    <row r="4452" spans="1:4">
      <c r="A4452" s="462">
        <v>13823</v>
      </c>
      <c r="B4452" s="276" t="s">
        <v>4465</v>
      </c>
      <c r="C4452" s="462" t="s">
        <v>27</v>
      </c>
      <c r="D4452" s="463">
        <v>2670802</v>
      </c>
    </row>
    <row r="4453" spans="1:4">
      <c r="A4453" s="462">
        <v>13824</v>
      </c>
      <c r="B4453" s="276" t="s">
        <v>4466</v>
      </c>
      <c r="C4453" s="462" t="s">
        <v>27</v>
      </c>
      <c r="D4453" s="463">
        <v>912120</v>
      </c>
    </row>
    <row r="4454" spans="1:4">
      <c r="A4454" s="462">
        <v>13825</v>
      </c>
      <c r="B4454" s="276" t="s">
        <v>4467</v>
      </c>
      <c r="C4454" s="462" t="s">
        <v>27</v>
      </c>
      <c r="D4454" s="463">
        <v>674728</v>
      </c>
    </row>
    <row r="4455" spans="1:4">
      <c r="A4455" s="462">
        <v>13826</v>
      </c>
      <c r="B4455" s="276" t="s">
        <v>4468</v>
      </c>
      <c r="C4455" s="462" t="s">
        <v>27</v>
      </c>
      <c r="D4455" s="463">
        <v>1657565</v>
      </c>
    </row>
    <row r="4456" spans="1:4">
      <c r="A4456" s="462">
        <v>13827</v>
      </c>
      <c r="B4456" s="276" t="s">
        <v>4469</v>
      </c>
      <c r="C4456" s="462" t="s">
        <v>27</v>
      </c>
      <c r="D4456" s="463">
        <v>2820170</v>
      </c>
    </row>
    <row r="4457" spans="1:4">
      <c r="A4457" s="462">
        <v>13828</v>
      </c>
      <c r="B4457" s="276" t="s">
        <v>4470</v>
      </c>
      <c r="C4457" s="462" t="s">
        <v>27</v>
      </c>
      <c r="D4457" s="463">
        <v>3736725</v>
      </c>
    </row>
    <row r="4458" spans="1:4">
      <c r="A4458" s="462">
        <v>13830</v>
      </c>
      <c r="B4458" s="276" t="s">
        <v>4471</v>
      </c>
      <c r="C4458" s="462" t="s">
        <v>27</v>
      </c>
      <c r="D4458" s="463">
        <v>1207</v>
      </c>
    </row>
    <row r="4459" spans="1:4">
      <c r="A4459" s="462">
        <v>13831</v>
      </c>
      <c r="B4459" s="276" t="s">
        <v>4472</v>
      </c>
      <c r="C4459" s="462" t="s">
        <v>27</v>
      </c>
      <c r="D4459" s="463">
        <v>623</v>
      </c>
    </row>
    <row r="4460" spans="1:4">
      <c r="A4460" s="462">
        <v>13832</v>
      </c>
      <c r="B4460" s="276" t="s">
        <v>4473</v>
      </c>
      <c r="C4460" s="462" t="s">
        <v>27</v>
      </c>
      <c r="D4460" s="463">
        <v>412</v>
      </c>
    </row>
    <row r="4461" spans="1:4">
      <c r="A4461" s="462">
        <v>13833</v>
      </c>
      <c r="B4461" s="276" t="s">
        <v>4474</v>
      </c>
      <c r="C4461" s="462" t="s">
        <v>27</v>
      </c>
      <c r="D4461" s="463">
        <v>247</v>
      </c>
    </row>
    <row r="4462" spans="1:4">
      <c r="A4462" s="462">
        <v>13834</v>
      </c>
      <c r="B4462" s="276" t="s">
        <v>4475</v>
      </c>
      <c r="C4462" s="462" t="s">
        <v>27</v>
      </c>
      <c r="D4462" s="463">
        <v>19420</v>
      </c>
    </row>
    <row r="4463" spans="1:4">
      <c r="A4463" s="462">
        <v>13835</v>
      </c>
      <c r="B4463" s="276" t="s">
        <v>4476</v>
      </c>
      <c r="C4463" s="462" t="s">
        <v>27</v>
      </c>
      <c r="D4463" s="463">
        <v>49719</v>
      </c>
    </row>
    <row r="4464" spans="1:4">
      <c r="A4464" s="462">
        <v>13836</v>
      </c>
      <c r="B4464" s="276" t="s">
        <v>4477</v>
      </c>
      <c r="C4464" s="462" t="s">
        <v>27</v>
      </c>
      <c r="D4464" s="463">
        <v>20154</v>
      </c>
    </row>
    <row r="4465" spans="1:4">
      <c r="A4465" s="462">
        <v>13837</v>
      </c>
      <c r="B4465" s="276" t="s">
        <v>4478</v>
      </c>
      <c r="C4465" s="462" t="s">
        <v>27</v>
      </c>
      <c r="D4465" s="463">
        <v>82135</v>
      </c>
    </row>
    <row r="4466" spans="1:4">
      <c r="A4466" s="462">
        <v>13838</v>
      </c>
      <c r="B4466" s="276" t="s">
        <v>4479</v>
      </c>
      <c r="C4466" s="462" t="s">
        <v>27</v>
      </c>
      <c r="D4466" s="463">
        <v>25707</v>
      </c>
    </row>
    <row r="4467" spans="1:4">
      <c r="A4467" s="462">
        <v>13839</v>
      </c>
      <c r="B4467" s="276" t="s">
        <v>4480</v>
      </c>
      <c r="C4467" s="462" t="s">
        <v>27</v>
      </c>
      <c r="D4467" s="463">
        <v>32691</v>
      </c>
    </row>
    <row r="4468" spans="1:4">
      <c r="A4468" s="462">
        <v>13840</v>
      </c>
      <c r="B4468" s="276" t="s">
        <v>4481</v>
      </c>
      <c r="C4468" s="462" t="s">
        <v>27</v>
      </c>
      <c r="D4468" s="463">
        <v>79379</v>
      </c>
    </row>
    <row r="4469" spans="1:4">
      <c r="A4469" s="462">
        <v>13841</v>
      </c>
      <c r="B4469" s="276" t="s">
        <v>4482</v>
      </c>
      <c r="C4469" s="462" t="s">
        <v>27</v>
      </c>
      <c r="D4469" s="463">
        <v>24916</v>
      </c>
    </row>
    <row r="4470" spans="1:4">
      <c r="A4470" s="462">
        <v>13842</v>
      </c>
      <c r="B4470" s="276" t="s">
        <v>4483</v>
      </c>
      <c r="C4470" s="462" t="s">
        <v>27</v>
      </c>
      <c r="D4470" s="463">
        <v>15878</v>
      </c>
    </row>
    <row r="4471" spans="1:4">
      <c r="A4471" s="462">
        <v>13843</v>
      </c>
      <c r="B4471" s="276" t="s">
        <v>4484</v>
      </c>
      <c r="C4471" s="462" t="s">
        <v>27</v>
      </c>
      <c r="D4471" s="463">
        <v>33262</v>
      </c>
    </row>
    <row r="4472" spans="1:4">
      <c r="A4472" s="462">
        <v>13844</v>
      </c>
      <c r="B4472" s="276" t="s">
        <v>4485</v>
      </c>
      <c r="C4472" s="462" t="s">
        <v>253</v>
      </c>
      <c r="D4472" s="463">
        <v>36932</v>
      </c>
    </row>
    <row r="4473" spans="1:4">
      <c r="A4473" s="462">
        <v>13845</v>
      </c>
      <c r="B4473" s="276" t="s">
        <v>4486</v>
      </c>
      <c r="C4473" s="462" t="s">
        <v>253</v>
      </c>
      <c r="D4473" s="463">
        <v>704682</v>
      </c>
    </row>
    <row r="4474" spans="1:4">
      <c r="A4474" s="462">
        <v>13846</v>
      </c>
      <c r="B4474" s="276" t="s">
        <v>4487</v>
      </c>
      <c r="C4474" s="462" t="s">
        <v>27</v>
      </c>
      <c r="D4474" s="463">
        <v>6165796</v>
      </c>
    </row>
    <row r="4475" spans="1:4">
      <c r="A4475" s="462">
        <v>13847</v>
      </c>
      <c r="B4475" s="276" t="s">
        <v>4488</v>
      </c>
      <c r="C4475" s="462" t="s">
        <v>27</v>
      </c>
      <c r="D4475" s="463">
        <v>4064436</v>
      </c>
    </row>
    <row r="4476" spans="1:4">
      <c r="A4476" s="462">
        <v>13848</v>
      </c>
      <c r="B4476" s="276" t="s">
        <v>4489</v>
      </c>
      <c r="C4476" s="462" t="s">
        <v>27</v>
      </c>
      <c r="D4476" s="463">
        <v>644424</v>
      </c>
    </row>
    <row r="4477" spans="1:4">
      <c r="A4477" s="462">
        <v>13849</v>
      </c>
      <c r="B4477" s="276" t="s">
        <v>4490</v>
      </c>
      <c r="C4477" s="462" t="s">
        <v>27</v>
      </c>
      <c r="D4477" s="463">
        <v>242571</v>
      </c>
    </row>
    <row r="4478" spans="1:4">
      <c r="A4478" s="462">
        <v>13850</v>
      </c>
      <c r="B4478" s="276" t="s">
        <v>4491</v>
      </c>
      <c r="C4478" s="462" t="s">
        <v>27</v>
      </c>
      <c r="D4478" s="463">
        <v>647280</v>
      </c>
    </row>
    <row r="4479" spans="1:4">
      <c r="A4479" s="462">
        <v>13851</v>
      </c>
      <c r="B4479" s="276" t="s">
        <v>4492</v>
      </c>
      <c r="C4479" s="462" t="s">
        <v>27</v>
      </c>
      <c r="D4479" s="463">
        <v>123380</v>
      </c>
    </row>
    <row r="4480" spans="1:4">
      <c r="A4480" s="462">
        <v>13852</v>
      </c>
      <c r="B4480" s="276" t="s">
        <v>4493</v>
      </c>
      <c r="C4480" s="462" t="s">
        <v>27</v>
      </c>
      <c r="D4480" s="463">
        <v>1172781</v>
      </c>
    </row>
    <row r="4481" spans="1:4">
      <c r="A4481" s="462">
        <v>13853</v>
      </c>
      <c r="B4481" s="276" t="s">
        <v>4494</v>
      </c>
      <c r="C4481" s="462" t="s">
        <v>27</v>
      </c>
      <c r="D4481" s="463">
        <v>783520</v>
      </c>
    </row>
    <row r="4482" spans="1:4">
      <c r="A4482" s="462">
        <v>13854</v>
      </c>
      <c r="B4482" s="276" t="s">
        <v>4495</v>
      </c>
      <c r="C4482" s="462" t="s">
        <v>27</v>
      </c>
      <c r="D4482" s="463">
        <v>319281</v>
      </c>
    </row>
    <row r="4483" spans="1:4">
      <c r="A4483" s="462">
        <v>13855</v>
      </c>
      <c r="B4483" s="276" t="s">
        <v>4496</v>
      </c>
      <c r="C4483" s="462" t="s">
        <v>27</v>
      </c>
      <c r="D4483" s="463">
        <v>495437</v>
      </c>
    </row>
    <row r="4484" spans="1:4">
      <c r="A4484" s="462">
        <v>13856</v>
      </c>
      <c r="B4484" s="276" t="s">
        <v>4497</v>
      </c>
      <c r="C4484" s="462" t="s">
        <v>27</v>
      </c>
      <c r="D4484" s="463">
        <v>325833</v>
      </c>
    </row>
    <row r="4485" spans="1:4">
      <c r="A4485" s="462">
        <v>13857</v>
      </c>
      <c r="B4485" s="276" t="s">
        <v>4498</v>
      </c>
      <c r="C4485" s="462" t="s">
        <v>27</v>
      </c>
      <c r="D4485" s="463">
        <v>370517</v>
      </c>
    </row>
    <row r="4486" spans="1:4">
      <c r="A4486" s="462">
        <v>13858</v>
      </c>
      <c r="B4486" s="276" t="s">
        <v>4499</v>
      </c>
      <c r="C4486" s="462" t="s">
        <v>27</v>
      </c>
      <c r="D4486" s="463">
        <v>38518</v>
      </c>
    </row>
    <row r="4487" spans="1:4">
      <c r="A4487" s="462">
        <v>13859</v>
      </c>
      <c r="B4487" s="276" t="s">
        <v>4500</v>
      </c>
      <c r="C4487" s="462" t="s">
        <v>27</v>
      </c>
      <c r="D4487" s="463">
        <v>92378</v>
      </c>
    </row>
    <row r="4488" spans="1:4">
      <c r="A4488" s="462">
        <v>13860</v>
      </c>
      <c r="B4488" s="276" t="s">
        <v>4501</v>
      </c>
      <c r="C4488" s="462" t="s">
        <v>27</v>
      </c>
      <c r="D4488" s="463">
        <v>6263649</v>
      </c>
    </row>
    <row r="4489" spans="1:4">
      <c r="A4489" s="462">
        <v>13861</v>
      </c>
      <c r="B4489" s="276" t="s">
        <v>4502</v>
      </c>
      <c r="C4489" s="462" t="s">
        <v>27</v>
      </c>
      <c r="D4489" s="463">
        <v>2622356</v>
      </c>
    </row>
    <row r="4490" spans="1:4">
      <c r="A4490" s="462">
        <v>13862</v>
      </c>
      <c r="B4490" s="276" t="s">
        <v>4503</v>
      </c>
      <c r="C4490" s="462" t="s">
        <v>27</v>
      </c>
      <c r="D4490" s="463">
        <v>2594240</v>
      </c>
    </row>
    <row r="4491" spans="1:4">
      <c r="A4491" s="462">
        <v>13863</v>
      </c>
      <c r="B4491" s="276" t="s">
        <v>4504</v>
      </c>
      <c r="C4491" s="462" t="s">
        <v>27</v>
      </c>
      <c r="D4491" s="463">
        <v>384059</v>
      </c>
    </row>
    <row r="4492" spans="1:4">
      <c r="A4492" s="462">
        <v>13864</v>
      </c>
      <c r="B4492" s="276" t="s">
        <v>4505</v>
      </c>
      <c r="C4492" s="462" t="s">
        <v>27</v>
      </c>
      <c r="D4492" s="463">
        <v>301160</v>
      </c>
    </row>
    <row r="4493" spans="1:4">
      <c r="A4493" s="462">
        <v>13865</v>
      </c>
      <c r="B4493" s="276" t="s">
        <v>4506</v>
      </c>
      <c r="C4493" s="462" t="s">
        <v>27</v>
      </c>
      <c r="D4493" s="463">
        <v>842013</v>
      </c>
    </row>
    <row r="4494" spans="1:4">
      <c r="A4494" s="462">
        <v>13866</v>
      </c>
      <c r="B4494" s="276" t="s">
        <v>4507</v>
      </c>
      <c r="C4494" s="462" t="s">
        <v>27</v>
      </c>
      <c r="D4494" s="463">
        <v>13414143</v>
      </c>
    </row>
    <row r="4495" spans="1:4">
      <c r="A4495" s="462">
        <v>13867</v>
      </c>
      <c r="B4495" s="276" t="s">
        <v>4508</v>
      </c>
      <c r="C4495" s="462" t="s">
        <v>27</v>
      </c>
      <c r="D4495" s="463">
        <v>144298</v>
      </c>
    </row>
    <row r="4496" spans="1:4">
      <c r="A4496" s="462">
        <v>13868</v>
      </c>
      <c r="B4496" s="276" t="s">
        <v>4509</v>
      </c>
      <c r="C4496" s="462" t="s">
        <v>27</v>
      </c>
      <c r="D4496" s="463">
        <v>144298</v>
      </c>
    </row>
    <row r="4497" spans="1:4">
      <c r="A4497" s="462">
        <v>13869</v>
      </c>
      <c r="B4497" s="276" t="s">
        <v>4510</v>
      </c>
      <c r="C4497" s="462" t="s">
        <v>27</v>
      </c>
      <c r="D4497" s="463">
        <v>162441</v>
      </c>
    </row>
    <row r="4498" spans="1:4">
      <c r="A4498" s="462">
        <v>13870</v>
      </c>
      <c r="B4498" s="276" t="s">
        <v>4511</v>
      </c>
      <c r="C4498" s="462" t="s">
        <v>27</v>
      </c>
      <c r="D4498" s="463">
        <v>189944</v>
      </c>
    </row>
    <row r="4499" spans="1:4">
      <c r="A4499" s="462">
        <v>13871</v>
      </c>
      <c r="B4499" s="276" t="s">
        <v>4512</v>
      </c>
      <c r="C4499" s="462" t="s">
        <v>83</v>
      </c>
      <c r="D4499" s="463">
        <v>209292</v>
      </c>
    </row>
    <row r="4500" spans="1:4">
      <c r="A4500" s="462">
        <v>13872</v>
      </c>
      <c r="B4500" s="276" t="s">
        <v>4513</v>
      </c>
      <c r="C4500" s="462" t="s">
        <v>27</v>
      </c>
      <c r="D4500" s="463">
        <v>1165282</v>
      </c>
    </row>
    <row r="4501" spans="1:4">
      <c r="A4501" s="462">
        <v>13873</v>
      </c>
      <c r="B4501" s="276" t="s">
        <v>4514</v>
      </c>
      <c r="C4501" s="462" t="s">
        <v>27</v>
      </c>
      <c r="D4501" s="463">
        <v>5151726</v>
      </c>
    </row>
    <row r="4502" spans="1:4">
      <c r="A4502" s="462">
        <v>13874</v>
      </c>
      <c r="B4502" s="276" t="s">
        <v>4515</v>
      </c>
      <c r="C4502" s="462" t="s">
        <v>27</v>
      </c>
      <c r="D4502" s="463">
        <v>264172</v>
      </c>
    </row>
    <row r="4503" spans="1:4">
      <c r="A4503" s="462">
        <v>13876</v>
      </c>
      <c r="B4503" s="276" t="s">
        <v>4516</v>
      </c>
      <c r="C4503" s="462" t="s">
        <v>27</v>
      </c>
      <c r="D4503" s="463">
        <v>18071</v>
      </c>
    </row>
    <row r="4504" spans="1:4">
      <c r="A4504" s="462">
        <v>13877</v>
      </c>
      <c r="B4504" s="276" t="s">
        <v>4517</v>
      </c>
      <c r="C4504" s="462" t="s">
        <v>60</v>
      </c>
      <c r="D4504" s="463">
        <v>272755</v>
      </c>
    </row>
    <row r="4505" spans="1:4">
      <c r="A4505" s="462">
        <v>13878</v>
      </c>
      <c r="B4505" s="276" t="s">
        <v>4518</v>
      </c>
      <c r="C4505" s="462" t="s">
        <v>27</v>
      </c>
      <c r="D4505" s="463">
        <v>2811575</v>
      </c>
    </row>
    <row r="4506" spans="1:4">
      <c r="A4506" s="462">
        <v>13879</v>
      </c>
      <c r="B4506" s="276" t="s">
        <v>4519</v>
      </c>
      <c r="C4506" s="462" t="s">
        <v>27</v>
      </c>
      <c r="D4506" s="463">
        <v>156374</v>
      </c>
    </row>
    <row r="4507" spans="1:4">
      <c r="A4507" s="462">
        <v>13880</v>
      </c>
      <c r="B4507" s="276" t="s">
        <v>4520</v>
      </c>
      <c r="C4507" s="462" t="s">
        <v>27</v>
      </c>
      <c r="D4507" s="463">
        <v>32585563</v>
      </c>
    </row>
    <row r="4508" spans="1:4">
      <c r="A4508" s="462">
        <v>13881</v>
      </c>
      <c r="B4508" s="276" t="s">
        <v>4521</v>
      </c>
      <c r="C4508" s="462" t="s">
        <v>27</v>
      </c>
      <c r="D4508" s="463">
        <v>6687003</v>
      </c>
    </row>
    <row r="4509" spans="1:4">
      <c r="A4509" s="462">
        <v>13882</v>
      </c>
      <c r="B4509" s="276" t="s">
        <v>4522</v>
      </c>
      <c r="C4509" s="462" t="s">
        <v>27</v>
      </c>
      <c r="D4509" s="463">
        <v>3249788</v>
      </c>
    </row>
    <row r="4510" spans="1:4">
      <c r="A4510" s="462">
        <v>13883</v>
      </c>
      <c r="B4510" s="276" t="s">
        <v>4523</v>
      </c>
      <c r="C4510" s="462" t="s">
        <v>27</v>
      </c>
      <c r="D4510" s="463">
        <v>1042053</v>
      </c>
    </row>
    <row r="4511" spans="1:4">
      <c r="A4511" s="462">
        <v>13884</v>
      </c>
      <c r="B4511" s="276" t="s">
        <v>4524</v>
      </c>
      <c r="C4511" s="462" t="s">
        <v>27</v>
      </c>
      <c r="D4511" s="463">
        <v>502713</v>
      </c>
    </row>
    <row r="4512" spans="1:4">
      <c r="A4512" s="462">
        <v>13885</v>
      </c>
      <c r="B4512" s="276" t="s">
        <v>4525</v>
      </c>
      <c r="C4512" s="462" t="s">
        <v>27</v>
      </c>
      <c r="D4512" s="463">
        <v>3920221</v>
      </c>
    </row>
    <row r="4513" spans="1:4">
      <c r="A4513" s="462">
        <v>13888</v>
      </c>
      <c r="B4513" s="276" t="s">
        <v>4526</v>
      </c>
      <c r="C4513" s="462" t="s">
        <v>27</v>
      </c>
      <c r="D4513" s="463">
        <v>125387325</v>
      </c>
    </row>
    <row r="4514" spans="1:4">
      <c r="A4514" s="462">
        <v>13889</v>
      </c>
      <c r="B4514" s="276" t="s">
        <v>4527</v>
      </c>
      <c r="C4514" s="462" t="s">
        <v>27</v>
      </c>
      <c r="D4514" s="463">
        <v>36049</v>
      </c>
    </row>
    <row r="4515" spans="1:4">
      <c r="A4515" s="462">
        <v>13890</v>
      </c>
      <c r="B4515" s="276" t="s">
        <v>4528</v>
      </c>
      <c r="C4515" s="462" t="s">
        <v>27</v>
      </c>
      <c r="D4515" s="463">
        <v>37071</v>
      </c>
    </row>
    <row r="4516" spans="1:4">
      <c r="A4516" s="462">
        <v>13891</v>
      </c>
      <c r="B4516" s="276" t="s">
        <v>4529</v>
      </c>
      <c r="C4516" s="462" t="s">
        <v>27</v>
      </c>
      <c r="D4516" s="463">
        <v>37790</v>
      </c>
    </row>
    <row r="4517" spans="1:4">
      <c r="A4517" s="462">
        <v>13892</v>
      </c>
      <c r="B4517" s="276" t="s">
        <v>4530</v>
      </c>
      <c r="C4517" s="462" t="s">
        <v>27</v>
      </c>
      <c r="D4517" s="463">
        <v>38735</v>
      </c>
    </row>
    <row r="4518" spans="1:4">
      <c r="A4518" s="462">
        <v>13893</v>
      </c>
      <c r="B4518" s="276" t="s">
        <v>4531</v>
      </c>
      <c r="C4518" s="462" t="s">
        <v>27</v>
      </c>
      <c r="D4518" s="463">
        <v>36479</v>
      </c>
    </row>
    <row r="4519" spans="1:4">
      <c r="A4519" s="462">
        <v>13894</v>
      </c>
      <c r="B4519" s="276" t="s">
        <v>4532</v>
      </c>
      <c r="C4519" s="462" t="s">
        <v>27</v>
      </c>
      <c r="D4519" s="463">
        <v>36512</v>
      </c>
    </row>
    <row r="4520" spans="1:4">
      <c r="A4520" s="462">
        <v>13896</v>
      </c>
      <c r="B4520" s="276" t="s">
        <v>4533</v>
      </c>
      <c r="C4520" s="462" t="s">
        <v>27</v>
      </c>
      <c r="D4520" s="463">
        <v>43980</v>
      </c>
    </row>
    <row r="4521" spans="1:4">
      <c r="A4521" s="462">
        <v>13897</v>
      </c>
      <c r="B4521" s="276" t="s">
        <v>4534</v>
      </c>
      <c r="C4521" s="462" t="s">
        <v>83</v>
      </c>
      <c r="D4521" s="463">
        <v>770358</v>
      </c>
    </row>
    <row r="4522" spans="1:4">
      <c r="A4522" s="462">
        <v>13898</v>
      </c>
      <c r="B4522" s="276" t="s">
        <v>4535</v>
      </c>
      <c r="C4522" s="462" t="s">
        <v>83</v>
      </c>
      <c r="D4522" s="463">
        <v>155636</v>
      </c>
    </row>
    <row r="4523" spans="1:4">
      <c r="A4523" s="462">
        <v>13899</v>
      </c>
      <c r="B4523" s="276" t="s">
        <v>4536</v>
      </c>
      <c r="C4523" s="462" t="s">
        <v>83</v>
      </c>
      <c r="D4523" s="463">
        <v>802167</v>
      </c>
    </row>
    <row r="4524" spans="1:4">
      <c r="A4524" s="462">
        <v>13900</v>
      </c>
      <c r="B4524" s="276" t="s">
        <v>4537</v>
      </c>
      <c r="C4524" s="462" t="s">
        <v>83</v>
      </c>
      <c r="D4524" s="463">
        <v>749093</v>
      </c>
    </row>
    <row r="4525" spans="1:4">
      <c r="A4525" s="462">
        <v>13901</v>
      </c>
      <c r="B4525" s="276" t="s">
        <v>4538</v>
      </c>
      <c r="C4525" s="462" t="s">
        <v>27</v>
      </c>
      <c r="D4525" s="463">
        <v>543212</v>
      </c>
    </row>
    <row r="4526" spans="1:4">
      <c r="A4526" s="462">
        <v>13902</v>
      </c>
      <c r="B4526" s="276" t="s">
        <v>4539</v>
      </c>
      <c r="C4526" s="462" t="s">
        <v>27</v>
      </c>
      <c r="D4526" s="463">
        <v>506868</v>
      </c>
    </row>
    <row r="4527" spans="1:4">
      <c r="A4527" s="462">
        <v>13903</v>
      </c>
      <c r="B4527" s="276" t="s">
        <v>4540</v>
      </c>
      <c r="C4527" s="462" t="s">
        <v>27</v>
      </c>
      <c r="D4527" s="463">
        <v>602953</v>
      </c>
    </row>
    <row r="4528" spans="1:4">
      <c r="A4528" s="462">
        <v>13904</v>
      </c>
      <c r="B4528" s="276" t="s">
        <v>4541</v>
      </c>
      <c r="C4528" s="462" t="s">
        <v>27</v>
      </c>
      <c r="D4528" s="463">
        <v>167009</v>
      </c>
    </row>
    <row r="4529" spans="1:4">
      <c r="A4529" s="462">
        <v>13905</v>
      </c>
      <c r="B4529" s="276" t="s">
        <v>4542</v>
      </c>
      <c r="C4529" s="462" t="s">
        <v>27</v>
      </c>
      <c r="D4529" s="463">
        <v>192820</v>
      </c>
    </row>
    <row r="4530" spans="1:4">
      <c r="A4530" s="462">
        <v>13906</v>
      </c>
      <c r="B4530" s="276" t="s">
        <v>4543</v>
      </c>
      <c r="C4530" s="462" t="s">
        <v>27</v>
      </c>
      <c r="D4530" s="463">
        <v>9489</v>
      </c>
    </row>
    <row r="4531" spans="1:4">
      <c r="A4531" s="462">
        <v>13907</v>
      </c>
      <c r="B4531" s="276" t="s">
        <v>4544</v>
      </c>
      <c r="C4531" s="462" t="s">
        <v>27</v>
      </c>
      <c r="D4531" s="463">
        <v>82582</v>
      </c>
    </row>
    <row r="4532" spans="1:4">
      <c r="A4532" s="462">
        <v>13908</v>
      </c>
      <c r="B4532" s="276" t="s">
        <v>4545</v>
      </c>
      <c r="C4532" s="462" t="s">
        <v>27</v>
      </c>
      <c r="D4532" s="463">
        <v>75074</v>
      </c>
    </row>
    <row r="4533" spans="1:4">
      <c r="A4533" s="462">
        <v>13909</v>
      </c>
      <c r="B4533" s="276" t="s">
        <v>4546</v>
      </c>
      <c r="C4533" s="462" t="s">
        <v>27</v>
      </c>
      <c r="D4533" s="463">
        <v>255068</v>
      </c>
    </row>
    <row r="4534" spans="1:4">
      <c r="A4534" s="462">
        <v>13910</v>
      </c>
      <c r="B4534" s="276" t="s">
        <v>4547</v>
      </c>
      <c r="C4534" s="462" t="s">
        <v>27</v>
      </c>
      <c r="D4534" s="463">
        <v>313810</v>
      </c>
    </row>
    <row r="4535" spans="1:4">
      <c r="A4535" s="462">
        <v>13911</v>
      </c>
      <c r="B4535" s="276" t="s">
        <v>4548</v>
      </c>
      <c r="C4535" s="462" t="s">
        <v>27</v>
      </c>
      <c r="D4535" s="463">
        <v>3416</v>
      </c>
    </row>
    <row r="4536" spans="1:4">
      <c r="A4536" s="462">
        <v>13912</v>
      </c>
      <c r="B4536" s="276" t="s">
        <v>4549</v>
      </c>
      <c r="C4536" s="462" t="s">
        <v>27</v>
      </c>
      <c r="D4536" s="463">
        <v>4505</v>
      </c>
    </row>
    <row r="4537" spans="1:4">
      <c r="A4537" s="462">
        <v>13913</v>
      </c>
      <c r="B4537" s="276" t="s">
        <v>4550</v>
      </c>
      <c r="C4537" s="462" t="s">
        <v>27</v>
      </c>
      <c r="D4537" s="463">
        <v>5630</v>
      </c>
    </row>
    <row r="4538" spans="1:4">
      <c r="A4538" s="462">
        <v>13914</v>
      </c>
      <c r="B4538" s="276" t="s">
        <v>4551</v>
      </c>
      <c r="C4538" s="462" t="s">
        <v>27</v>
      </c>
      <c r="D4538" s="463">
        <v>27027</v>
      </c>
    </row>
    <row r="4539" spans="1:4">
      <c r="A4539" s="462">
        <v>13915</v>
      </c>
      <c r="B4539" s="276" t="s">
        <v>4552</v>
      </c>
      <c r="C4539" s="462" t="s">
        <v>27</v>
      </c>
      <c r="D4539" s="463">
        <v>7018</v>
      </c>
    </row>
    <row r="4540" spans="1:4">
      <c r="A4540" s="462">
        <v>13916</v>
      </c>
      <c r="B4540" s="276" t="s">
        <v>4553</v>
      </c>
      <c r="C4540" s="462" t="s">
        <v>27</v>
      </c>
      <c r="D4540" s="463">
        <v>8773</v>
      </c>
    </row>
    <row r="4541" spans="1:4">
      <c r="A4541" s="462">
        <v>13917</v>
      </c>
      <c r="B4541" s="276" t="s">
        <v>4554</v>
      </c>
      <c r="C4541" s="462" t="s">
        <v>27</v>
      </c>
      <c r="D4541" s="463">
        <v>70184</v>
      </c>
    </row>
    <row r="4542" spans="1:4">
      <c r="A4542" s="462">
        <v>13918</v>
      </c>
      <c r="B4542" s="276" t="s">
        <v>4555</v>
      </c>
      <c r="C4542" s="462" t="s">
        <v>27</v>
      </c>
      <c r="D4542" s="463">
        <v>424169</v>
      </c>
    </row>
    <row r="4543" spans="1:4">
      <c r="A4543" s="462">
        <v>13919</v>
      </c>
      <c r="B4543" s="276" t="s">
        <v>4556</v>
      </c>
      <c r="C4543" s="462" t="s">
        <v>27</v>
      </c>
      <c r="D4543" s="463">
        <v>3181</v>
      </c>
    </row>
    <row r="4544" spans="1:4">
      <c r="A4544" s="462">
        <v>13920</v>
      </c>
      <c r="B4544" s="276" t="s">
        <v>4557</v>
      </c>
      <c r="C4544" s="462" t="s">
        <v>27</v>
      </c>
      <c r="D4544" s="463">
        <v>23862</v>
      </c>
    </row>
    <row r="4545" spans="1:4">
      <c r="A4545" s="462">
        <v>13921</v>
      </c>
      <c r="B4545" s="276" t="s">
        <v>4558</v>
      </c>
      <c r="C4545" s="462" t="s">
        <v>27</v>
      </c>
      <c r="D4545" s="463">
        <v>133306</v>
      </c>
    </row>
    <row r="4546" spans="1:4">
      <c r="A4546" s="462">
        <v>13922</v>
      </c>
      <c r="B4546" s="276" t="s">
        <v>4559</v>
      </c>
      <c r="C4546" s="462" t="s">
        <v>27</v>
      </c>
      <c r="D4546" s="463">
        <v>566760</v>
      </c>
    </row>
    <row r="4547" spans="1:4">
      <c r="A4547" s="462">
        <v>13923</v>
      </c>
      <c r="B4547" s="276" t="s">
        <v>4560</v>
      </c>
      <c r="C4547" s="462" t="s">
        <v>27</v>
      </c>
      <c r="D4547" s="463">
        <v>569146</v>
      </c>
    </row>
    <row r="4548" spans="1:4">
      <c r="A4548" s="462">
        <v>13924</v>
      </c>
      <c r="B4548" s="276" t="s">
        <v>4561</v>
      </c>
      <c r="C4548" s="462" t="s">
        <v>27</v>
      </c>
      <c r="D4548" s="463">
        <v>2950577</v>
      </c>
    </row>
    <row r="4549" spans="1:4">
      <c r="A4549" s="462">
        <v>13925</v>
      </c>
      <c r="B4549" s="276" t="s">
        <v>4562</v>
      </c>
      <c r="C4549" s="462" t="s">
        <v>27</v>
      </c>
      <c r="D4549" s="463">
        <v>1000672</v>
      </c>
    </row>
    <row r="4550" spans="1:4">
      <c r="A4550" s="462">
        <v>13926</v>
      </c>
      <c r="B4550" s="276" t="s">
        <v>4563</v>
      </c>
      <c r="C4550" s="462" t="s">
        <v>27</v>
      </c>
      <c r="D4550" s="463">
        <v>577823</v>
      </c>
    </row>
    <row r="4551" spans="1:4">
      <c r="A4551" s="462">
        <v>13927</v>
      </c>
      <c r="B4551" s="276" t="s">
        <v>4564</v>
      </c>
      <c r="C4551" s="462" t="s">
        <v>27</v>
      </c>
      <c r="D4551" s="463">
        <v>21894667</v>
      </c>
    </row>
    <row r="4552" spans="1:4">
      <c r="A4552" s="462">
        <v>13929</v>
      </c>
      <c r="B4552" s="276" t="s">
        <v>4565</v>
      </c>
      <c r="C4552" s="462" t="s">
        <v>27</v>
      </c>
      <c r="D4552" s="463">
        <v>8183649</v>
      </c>
    </row>
    <row r="4553" spans="1:4">
      <c r="A4553" s="462">
        <v>13930</v>
      </c>
      <c r="B4553" s="276" t="s">
        <v>4566</v>
      </c>
      <c r="C4553" s="462" t="s">
        <v>32</v>
      </c>
      <c r="D4553" s="463">
        <v>2115</v>
      </c>
    </row>
    <row r="4554" spans="1:4">
      <c r="A4554" s="462">
        <v>13931</v>
      </c>
      <c r="B4554" s="276" t="s">
        <v>4567</v>
      </c>
      <c r="C4554" s="462" t="s">
        <v>83</v>
      </c>
      <c r="D4554" s="463">
        <v>780669</v>
      </c>
    </row>
    <row r="4555" spans="1:4">
      <c r="A4555" s="462">
        <v>13932</v>
      </c>
      <c r="B4555" s="276" t="s">
        <v>4568</v>
      </c>
      <c r="C4555" s="462" t="s">
        <v>83</v>
      </c>
      <c r="D4555" s="463">
        <v>716390</v>
      </c>
    </row>
    <row r="4556" spans="1:4">
      <c r="A4556" s="462">
        <v>13933</v>
      </c>
      <c r="B4556" s="276" t="s">
        <v>4569</v>
      </c>
      <c r="C4556" s="462" t="s">
        <v>44</v>
      </c>
      <c r="D4556" s="463">
        <v>27681</v>
      </c>
    </row>
    <row r="4557" spans="1:4">
      <c r="A4557" s="462">
        <v>13934</v>
      </c>
      <c r="B4557" s="276" t="s">
        <v>4570</v>
      </c>
      <c r="C4557" s="462" t="s">
        <v>593</v>
      </c>
      <c r="D4557" s="463">
        <v>145896630</v>
      </c>
    </row>
    <row r="4558" spans="1:4">
      <c r="A4558" s="462">
        <v>14067</v>
      </c>
      <c r="B4558" s="276" t="s">
        <v>4571</v>
      </c>
      <c r="C4558" s="462" t="s">
        <v>27</v>
      </c>
      <c r="D4558" s="463">
        <v>3542</v>
      </c>
    </row>
    <row r="4559" spans="1:4">
      <c r="A4559" s="462">
        <v>14068</v>
      </c>
      <c r="B4559" s="276" t="s">
        <v>4572</v>
      </c>
      <c r="C4559" s="462" t="s">
        <v>83</v>
      </c>
      <c r="D4559" s="463">
        <v>738929</v>
      </c>
    </row>
    <row r="4560" spans="1:4">
      <c r="A4560" s="462">
        <v>14069</v>
      </c>
      <c r="B4560" s="276" t="s">
        <v>4573</v>
      </c>
      <c r="C4560" s="462" t="s">
        <v>30</v>
      </c>
      <c r="D4560" s="463">
        <v>342719</v>
      </c>
    </row>
    <row r="4561" spans="1:4">
      <c r="A4561" s="462">
        <v>14070</v>
      </c>
      <c r="B4561" s="276" t="s">
        <v>4574</v>
      </c>
      <c r="C4561" s="462" t="s">
        <v>27</v>
      </c>
      <c r="D4561" s="463">
        <v>25189</v>
      </c>
    </row>
    <row r="4562" spans="1:4">
      <c r="A4562" s="462">
        <v>14071</v>
      </c>
      <c r="B4562" s="276" t="s">
        <v>4575</v>
      </c>
      <c r="C4562" s="462" t="s">
        <v>27</v>
      </c>
      <c r="D4562" s="463">
        <v>248</v>
      </c>
    </row>
    <row r="4563" spans="1:4">
      <c r="A4563" s="462">
        <v>14072</v>
      </c>
      <c r="B4563" s="276" t="s">
        <v>4576</v>
      </c>
      <c r="C4563" s="462" t="s">
        <v>27</v>
      </c>
      <c r="D4563" s="463">
        <v>243124</v>
      </c>
    </row>
    <row r="4564" spans="1:4">
      <c r="A4564" s="462">
        <v>14073</v>
      </c>
      <c r="B4564" s="276" t="s">
        <v>4577</v>
      </c>
      <c r="C4564" s="462" t="s">
        <v>27</v>
      </c>
      <c r="D4564" s="463">
        <v>499778</v>
      </c>
    </row>
    <row r="4565" spans="1:4">
      <c r="A4565" s="462">
        <v>14074</v>
      </c>
      <c r="B4565" s="276" t="s">
        <v>4578</v>
      </c>
      <c r="C4565" s="462" t="s">
        <v>27</v>
      </c>
      <c r="D4565" s="463">
        <v>77320</v>
      </c>
    </row>
    <row r="4566" spans="1:4">
      <c r="A4566" s="462">
        <v>14075</v>
      </c>
      <c r="B4566" s="276" t="s">
        <v>4579</v>
      </c>
      <c r="C4566" s="462" t="s">
        <v>30</v>
      </c>
      <c r="D4566" s="463">
        <v>63131</v>
      </c>
    </row>
    <row r="4567" spans="1:4">
      <c r="A4567" s="462">
        <v>14076</v>
      </c>
      <c r="B4567" s="276" t="s">
        <v>4580</v>
      </c>
      <c r="C4567" s="462" t="s">
        <v>30</v>
      </c>
      <c r="D4567" s="463">
        <v>149549</v>
      </c>
    </row>
    <row r="4568" spans="1:4">
      <c r="A4568" s="462">
        <v>14077</v>
      </c>
      <c r="B4568" s="276" t="s">
        <v>4581</v>
      </c>
      <c r="C4568" s="462" t="s">
        <v>27</v>
      </c>
      <c r="D4568" s="463">
        <v>265647</v>
      </c>
    </row>
    <row r="4569" spans="1:4">
      <c r="A4569" s="462">
        <v>14078</v>
      </c>
      <c r="B4569" s="276" t="s">
        <v>4582</v>
      </c>
      <c r="C4569" s="462" t="s">
        <v>27</v>
      </c>
      <c r="D4569" s="463">
        <v>202608</v>
      </c>
    </row>
    <row r="4570" spans="1:4">
      <c r="A4570" s="462">
        <v>14079</v>
      </c>
      <c r="B4570" s="276" t="s">
        <v>4583</v>
      </c>
      <c r="C4570" s="462" t="s">
        <v>27</v>
      </c>
      <c r="D4570" s="463">
        <v>199154</v>
      </c>
    </row>
    <row r="4571" spans="1:4">
      <c r="A4571" s="462">
        <v>14080</v>
      </c>
      <c r="B4571" s="276" t="s">
        <v>4584</v>
      </c>
      <c r="C4571" s="462" t="s">
        <v>27</v>
      </c>
      <c r="D4571" s="463">
        <v>163928</v>
      </c>
    </row>
    <row r="4572" spans="1:4">
      <c r="A4572" s="462">
        <v>14081</v>
      </c>
      <c r="B4572" s="276" t="s">
        <v>4585</v>
      </c>
      <c r="C4572" s="462" t="s">
        <v>27</v>
      </c>
      <c r="D4572" s="463">
        <v>225785</v>
      </c>
    </row>
    <row r="4573" spans="1:4">
      <c r="A4573" s="462">
        <v>14082</v>
      </c>
      <c r="B4573" s="276" t="s">
        <v>4586</v>
      </c>
      <c r="C4573" s="462" t="s">
        <v>27</v>
      </c>
      <c r="D4573" s="463">
        <v>90684</v>
      </c>
    </row>
    <row r="4574" spans="1:4">
      <c r="A4574" s="462">
        <v>14083</v>
      </c>
      <c r="B4574" s="276" t="s">
        <v>4587</v>
      </c>
      <c r="C4574" s="462" t="s">
        <v>27</v>
      </c>
      <c r="D4574" s="463">
        <v>317023</v>
      </c>
    </row>
    <row r="4575" spans="1:4">
      <c r="A4575" s="462">
        <v>14084</v>
      </c>
      <c r="B4575" s="276" t="s">
        <v>4588</v>
      </c>
      <c r="C4575" s="462" t="s">
        <v>27</v>
      </c>
      <c r="D4575" s="463">
        <v>396.63</v>
      </c>
    </row>
    <row r="4576" spans="1:4">
      <c r="A4576" s="462">
        <v>14085</v>
      </c>
      <c r="B4576" s="276" t="s">
        <v>4589</v>
      </c>
      <c r="C4576" s="462" t="s">
        <v>27</v>
      </c>
      <c r="D4576" s="463">
        <v>166884</v>
      </c>
    </row>
    <row r="4577" spans="1:4">
      <c r="A4577" s="462">
        <v>14086</v>
      </c>
      <c r="B4577" s="276" t="s">
        <v>4590</v>
      </c>
      <c r="C4577" s="462" t="s">
        <v>27</v>
      </c>
      <c r="D4577" s="463">
        <v>88673</v>
      </c>
    </row>
    <row r="4578" spans="1:4">
      <c r="A4578" s="462">
        <v>14087</v>
      </c>
      <c r="B4578" s="276" t="s">
        <v>4591</v>
      </c>
      <c r="C4578" s="462" t="s">
        <v>27</v>
      </c>
      <c r="D4578" s="463">
        <v>171715</v>
      </c>
    </row>
    <row r="4579" spans="1:4">
      <c r="A4579" s="462">
        <v>14088</v>
      </c>
      <c r="B4579" s="276" t="s">
        <v>4592</v>
      </c>
      <c r="C4579" s="462" t="s">
        <v>27</v>
      </c>
      <c r="D4579" s="463">
        <v>1880931</v>
      </c>
    </row>
    <row r="4580" spans="1:4">
      <c r="A4580" s="462">
        <v>14089</v>
      </c>
      <c r="B4580" s="276" t="s">
        <v>4593</v>
      </c>
      <c r="C4580" s="462" t="s">
        <v>27</v>
      </c>
      <c r="D4580" s="463">
        <v>0</v>
      </c>
    </row>
    <row r="4581" spans="1:4">
      <c r="A4581" s="462">
        <v>14090</v>
      </c>
      <c r="B4581" s="276" t="s">
        <v>4594</v>
      </c>
      <c r="C4581" s="462" t="s">
        <v>27</v>
      </c>
      <c r="D4581" s="463">
        <v>0</v>
      </c>
    </row>
    <row r="4582" spans="1:4">
      <c r="A4582" s="462">
        <v>14091</v>
      </c>
      <c r="B4582" s="276" t="s">
        <v>4595</v>
      </c>
      <c r="C4582" s="462" t="s">
        <v>27</v>
      </c>
      <c r="D4582" s="463">
        <v>0</v>
      </c>
    </row>
    <row r="4583" spans="1:4">
      <c r="A4583" s="462">
        <v>14092</v>
      </c>
      <c r="B4583" s="276" t="s">
        <v>4596</v>
      </c>
      <c r="C4583" s="462" t="s">
        <v>27</v>
      </c>
      <c r="D4583" s="463">
        <v>0</v>
      </c>
    </row>
    <row r="4584" spans="1:4">
      <c r="A4584" s="462">
        <v>14093</v>
      </c>
      <c r="B4584" s="276" t="s">
        <v>4597</v>
      </c>
      <c r="C4584" s="462" t="s">
        <v>27</v>
      </c>
      <c r="D4584" s="463">
        <v>0</v>
      </c>
    </row>
    <row r="4585" spans="1:4">
      <c r="A4585" s="462">
        <v>14094</v>
      </c>
      <c r="B4585" s="276" t="s">
        <v>4598</v>
      </c>
      <c r="C4585" s="462" t="s">
        <v>27</v>
      </c>
      <c r="D4585" s="463">
        <v>0</v>
      </c>
    </row>
    <row r="4586" spans="1:4">
      <c r="A4586" s="462">
        <v>14095</v>
      </c>
      <c r="B4586" s="276" t="s">
        <v>4599</v>
      </c>
      <c r="C4586" s="462" t="s">
        <v>27</v>
      </c>
      <c r="D4586" s="463">
        <v>0</v>
      </c>
    </row>
    <row r="4587" spans="1:4">
      <c r="A4587" s="462">
        <v>14096</v>
      </c>
      <c r="B4587" s="276" t="s">
        <v>4600</v>
      </c>
      <c r="C4587" s="462" t="s">
        <v>27</v>
      </c>
      <c r="D4587" s="463">
        <v>0</v>
      </c>
    </row>
    <row r="4588" spans="1:4">
      <c r="A4588" s="462">
        <v>14097</v>
      </c>
      <c r="B4588" s="276" t="s">
        <v>4601</v>
      </c>
      <c r="C4588" s="462" t="s">
        <v>27</v>
      </c>
      <c r="D4588" s="463">
        <v>0</v>
      </c>
    </row>
    <row r="4589" spans="1:4">
      <c r="A4589" s="462">
        <v>14098</v>
      </c>
      <c r="B4589" s="276" t="s">
        <v>4602</v>
      </c>
      <c r="C4589" s="462" t="s">
        <v>27</v>
      </c>
      <c r="D4589" s="463">
        <v>0</v>
      </c>
    </row>
    <row r="4590" spans="1:4">
      <c r="A4590" s="462">
        <v>14099</v>
      </c>
      <c r="B4590" s="276" t="s">
        <v>4603</v>
      </c>
      <c r="C4590" s="462" t="s">
        <v>27</v>
      </c>
      <c r="D4590" s="463">
        <v>0</v>
      </c>
    </row>
    <row r="4591" spans="1:4">
      <c r="A4591" s="462">
        <v>14100</v>
      </c>
      <c r="B4591" s="276" t="s">
        <v>4604</v>
      </c>
      <c r="C4591" s="462" t="s">
        <v>27</v>
      </c>
      <c r="D4591" s="463">
        <v>0</v>
      </c>
    </row>
    <row r="4592" spans="1:4">
      <c r="A4592" s="462">
        <v>14101</v>
      </c>
      <c r="B4592" s="276" t="s">
        <v>4605</v>
      </c>
      <c r="C4592" s="462" t="s">
        <v>27</v>
      </c>
      <c r="D4592" s="463">
        <v>0</v>
      </c>
    </row>
    <row r="4593" spans="1:4">
      <c r="A4593" s="462">
        <v>14102</v>
      </c>
      <c r="B4593" s="276" t="s">
        <v>4606</v>
      </c>
      <c r="C4593" s="462" t="s">
        <v>27</v>
      </c>
      <c r="D4593" s="463">
        <v>0</v>
      </c>
    </row>
    <row r="4594" spans="1:4">
      <c r="A4594" s="462">
        <v>14103</v>
      </c>
      <c r="B4594" s="276" t="s">
        <v>4607</v>
      </c>
      <c r="C4594" s="462" t="s">
        <v>27</v>
      </c>
      <c r="D4594" s="463">
        <v>0</v>
      </c>
    </row>
    <row r="4595" spans="1:4">
      <c r="A4595" s="462">
        <v>14104</v>
      </c>
      <c r="B4595" s="276" t="s">
        <v>4608</v>
      </c>
      <c r="C4595" s="462" t="s">
        <v>27</v>
      </c>
      <c r="D4595" s="463">
        <v>0</v>
      </c>
    </row>
    <row r="4596" spans="1:4">
      <c r="A4596" s="462">
        <v>14105</v>
      </c>
      <c r="B4596" s="276" t="s">
        <v>4609</v>
      </c>
      <c r="C4596" s="462" t="s">
        <v>27</v>
      </c>
      <c r="D4596" s="463">
        <v>0</v>
      </c>
    </row>
    <row r="4597" spans="1:4">
      <c r="A4597" s="462">
        <v>14106</v>
      </c>
      <c r="B4597" s="276" t="s">
        <v>4610</v>
      </c>
      <c r="C4597" s="462" t="s">
        <v>27</v>
      </c>
      <c r="D4597" s="463">
        <v>0</v>
      </c>
    </row>
    <row r="4598" spans="1:4">
      <c r="A4598" s="462">
        <v>14107</v>
      </c>
      <c r="B4598" s="276" t="s">
        <v>4611</v>
      </c>
      <c r="C4598" s="462" t="s">
        <v>27</v>
      </c>
      <c r="D4598" s="463">
        <v>0</v>
      </c>
    </row>
    <row r="4599" spans="1:4">
      <c r="A4599" s="462">
        <v>14108</v>
      </c>
      <c r="B4599" s="276" t="s">
        <v>4612</v>
      </c>
      <c r="C4599" s="462" t="s">
        <v>27</v>
      </c>
      <c r="D4599" s="463">
        <v>0</v>
      </c>
    </row>
    <row r="4600" spans="1:4">
      <c r="A4600" s="462">
        <v>14109</v>
      </c>
      <c r="B4600" s="276" t="s">
        <v>4613</v>
      </c>
      <c r="C4600" s="462" t="s">
        <v>27</v>
      </c>
      <c r="D4600" s="463">
        <v>0</v>
      </c>
    </row>
    <row r="4601" spans="1:4">
      <c r="A4601" s="462">
        <v>14110</v>
      </c>
      <c r="B4601" s="276" t="s">
        <v>4614</v>
      </c>
      <c r="C4601" s="462" t="s">
        <v>27</v>
      </c>
      <c r="D4601" s="463">
        <v>0</v>
      </c>
    </row>
    <row r="4602" spans="1:4">
      <c r="A4602" s="462">
        <v>14111</v>
      </c>
      <c r="B4602" s="276" t="s">
        <v>4615</v>
      </c>
      <c r="C4602" s="462" t="s">
        <v>27</v>
      </c>
      <c r="D4602" s="463">
        <v>0</v>
      </c>
    </row>
    <row r="4603" spans="1:4">
      <c r="A4603" s="462">
        <v>14112</v>
      </c>
      <c r="B4603" s="276" t="s">
        <v>4616</v>
      </c>
      <c r="C4603" s="462" t="s">
        <v>27</v>
      </c>
      <c r="D4603" s="463">
        <v>0</v>
      </c>
    </row>
    <row r="4604" spans="1:4">
      <c r="A4604" s="462">
        <v>14113</v>
      </c>
      <c r="B4604" s="276" t="s">
        <v>4617</v>
      </c>
      <c r="C4604" s="462" t="s">
        <v>27</v>
      </c>
      <c r="D4604" s="463">
        <v>0</v>
      </c>
    </row>
    <row r="4605" spans="1:4">
      <c r="A4605" s="462">
        <v>14114</v>
      </c>
      <c r="B4605" s="276" t="s">
        <v>4618</v>
      </c>
      <c r="C4605" s="462" t="s">
        <v>27</v>
      </c>
      <c r="D4605" s="463">
        <v>0</v>
      </c>
    </row>
    <row r="4606" spans="1:4">
      <c r="A4606" s="462">
        <v>14115</v>
      </c>
      <c r="B4606" s="276" t="s">
        <v>4619</v>
      </c>
      <c r="C4606" s="462" t="s">
        <v>27</v>
      </c>
      <c r="D4606" s="463">
        <v>0</v>
      </c>
    </row>
    <row r="4607" spans="1:4">
      <c r="A4607" s="462">
        <v>14116</v>
      </c>
      <c r="B4607" s="276" t="s">
        <v>4620</v>
      </c>
      <c r="C4607" s="462" t="s">
        <v>27</v>
      </c>
      <c r="D4607" s="463">
        <v>0</v>
      </c>
    </row>
    <row r="4608" spans="1:4">
      <c r="A4608" s="462">
        <v>14117</v>
      </c>
      <c r="B4608" s="276" t="s">
        <v>4621</v>
      </c>
      <c r="C4608" s="462" t="s">
        <v>27</v>
      </c>
      <c r="D4608" s="463">
        <v>0</v>
      </c>
    </row>
    <row r="4609" spans="1:4">
      <c r="A4609" s="462">
        <v>14118</v>
      </c>
      <c r="B4609" s="276" t="s">
        <v>4622</v>
      </c>
      <c r="C4609" s="462" t="s">
        <v>27</v>
      </c>
      <c r="D4609" s="463">
        <v>0</v>
      </c>
    </row>
    <row r="4610" spans="1:4">
      <c r="A4610" s="462">
        <v>14119</v>
      </c>
      <c r="B4610" s="276" t="s">
        <v>4623</v>
      </c>
      <c r="C4610" s="462" t="s">
        <v>27</v>
      </c>
      <c r="D4610" s="463">
        <v>0</v>
      </c>
    </row>
    <row r="4611" spans="1:4">
      <c r="A4611" s="462">
        <v>14120</v>
      </c>
      <c r="B4611" s="276" t="s">
        <v>4624</v>
      </c>
      <c r="C4611" s="462" t="s">
        <v>27</v>
      </c>
      <c r="D4611" s="463">
        <v>0</v>
      </c>
    </row>
    <row r="4612" spans="1:4">
      <c r="A4612" s="462">
        <v>14121</v>
      </c>
      <c r="B4612" s="276" t="s">
        <v>4625</v>
      </c>
      <c r="C4612" s="462" t="s">
        <v>27</v>
      </c>
      <c r="D4612" s="463">
        <v>0</v>
      </c>
    </row>
    <row r="4613" spans="1:4">
      <c r="A4613" s="462">
        <v>14122</v>
      </c>
      <c r="B4613" s="276" t="s">
        <v>4626</v>
      </c>
      <c r="C4613" s="462" t="s">
        <v>27</v>
      </c>
      <c r="D4613" s="463">
        <v>0</v>
      </c>
    </row>
    <row r="4614" spans="1:4">
      <c r="A4614" s="462">
        <v>14123</v>
      </c>
      <c r="B4614" s="276" t="s">
        <v>4627</v>
      </c>
      <c r="C4614" s="462" t="s">
        <v>27</v>
      </c>
      <c r="D4614" s="463">
        <v>0</v>
      </c>
    </row>
    <row r="4615" spans="1:4">
      <c r="A4615" s="462">
        <v>14124</v>
      </c>
      <c r="B4615" s="276" t="s">
        <v>4628</v>
      </c>
      <c r="C4615" s="462" t="s">
        <v>27</v>
      </c>
      <c r="D4615" s="463">
        <v>0</v>
      </c>
    </row>
    <row r="4616" spans="1:4">
      <c r="A4616" s="462">
        <v>14125</v>
      </c>
      <c r="B4616" s="276" t="s">
        <v>4629</v>
      </c>
      <c r="C4616" s="462" t="s">
        <v>27</v>
      </c>
      <c r="D4616" s="463">
        <v>0</v>
      </c>
    </row>
    <row r="4617" spans="1:4">
      <c r="A4617" s="462">
        <v>14126</v>
      </c>
      <c r="B4617" s="276" t="s">
        <v>4630</v>
      </c>
      <c r="C4617" s="462" t="s">
        <v>27</v>
      </c>
      <c r="D4617" s="463">
        <v>0</v>
      </c>
    </row>
    <row r="4618" spans="1:4">
      <c r="A4618" s="462">
        <v>14127</v>
      </c>
      <c r="B4618" s="276" t="s">
        <v>4631</v>
      </c>
      <c r="C4618" s="462" t="s">
        <v>27</v>
      </c>
      <c r="D4618" s="463">
        <v>0</v>
      </c>
    </row>
    <row r="4619" spans="1:4">
      <c r="A4619" s="462">
        <v>14128</v>
      </c>
      <c r="B4619" s="276" t="s">
        <v>4632</v>
      </c>
      <c r="C4619" s="462" t="s">
        <v>27</v>
      </c>
      <c r="D4619" s="463">
        <v>0</v>
      </c>
    </row>
    <row r="4620" spans="1:4">
      <c r="A4620" s="462">
        <v>14129</v>
      </c>
      <c r="B4620" s="276" t="s">
        <v>4594</v>
      </c>
      <c r="C4620" s="462" t="s">
        <v>27</v>
      </c>
      <c r="D4620" s="463">
        <v>0</v>
      </c>
    </row>
    <row r="4621" spans="1:4">
      <c r="A4621" s="462">
        <v>14130</v>
      </c>
      <c r="B4621" s="276" t="s">
        <v>4633</v>
      </c>
      <c r="C4621" s="462" t="s">
        <v>27</v>
      </c>
      <c r="D4621" s="463">
        <v>0</v>
      </c>
    </row>
    <row r="4622" spans="1:4">
      <c r="A4622" s="462">
        <v>14131</v>
      </c>
      <c r="B4622" s="276" t="s">
        <v>4634</v>
      </c>
      <c r="C4622" s="462" t="s">
        <v>27</v>
      </c>
      <c r="D4622" s="463">
        <v>0</v>
      </c>
    </row>
    <row r="4623" spans="1:4">
      <c r="A4623" s="462">
        <v>14132</v>
      </c>
      <c r="B4623" s="276" t="s">
        <v>4635</v>
      </c>
      <c r="C4623" s="462" t="s">
        <v>27</v>
      </c>
      <c r="D4623" s="463">
        <v>0</v>
      </c>
    </row>
    <row r="4624" spans="1:4">
      <c r="A4624" s="462">
        <v>14133</v>
      </c>
      <c r="B4624" s="276" t="s">
        <v>4636</v>
      </c>
      <c r="C4624" s="462" t="s">
        <v>27</v>
      </c>
      <c r="D4624" s="463">
        <v>0</v>
      </c>
    </row>
    <row r="4625" spans="1:4">
      <c r="A4625" s="462">
        <v>14134</v>
      </c>
      <c r="B4625" s="276" t="s">
        <v>4637</v>
      </c>
      <c r="C4625" s="462" t="s">
        <v>27</v>
      </c>
      <c r="D4625" s="463">
        <v>0</v>
      </c>
    </row>
    <row r="4626" spans="1:4">
      <c r="A4626" s="462">
        <v>14135</v>
      </c>
      <c r="B4626" s="276" t="s">
        <v>4638</v>
      </c>
      <c r="C4626" s="462" t="s">
        <v>27</v>
      </c>
      <c r="D4626" s="463">
        <v>0</v>
      </c>
    </row>
    <row r="4627" spans="1:4">
      <c r="A4627" s="462">
        <v>14136</v>
      </c>
      <c r="B4627" s="276" t="s">
        <v>4639</v>
      </c>
      <c r="C4627" s="462" t="s">
        <v>27</v>
      </c>
      <c r="D4627" s="463">
        <v>0</v>
      </c>
    </row>
    <row r="4628" spans="1:4">
      <c r="A4628" s="462">
        <v>14137</v>
      </c>
      <c r="B4628" s="276" t="s">
        <v>4640</v>
      </c>
      <c r="C4628" s="462" t="s">
        <v>27</v>
      </c>
      <c r="D4628" s="463">
        <v>0</v>
      </c>
    </row>
    <row r="4629" spans="1:4">
      <c r="A4629" s="462">
        <v>14138</v>
      </c>
      <c r="B4629" s="276" t="s">
        <v>4641</v>
      </c>
      <c r="C4629" s="462" t="s">
        <v>27</v>
      </c>
      <c r="D4629" s="463">
        <v>0</v>
      </c>
    </row>
    <row r="4630" spans="1:4">
      <c r="A4630" s="462">
        <v>14139</v>
      </c>
      <c r="B4630" s="276" t="s">
        <v>4640</v>
      </c>
      <c r="C4630" s="462" t="s">
        <v>27</v>
      </c>
      <c r="D4630" s="463">
        <v>0</v>
      </c>
    </row>
    <row r="4631" spans="1:4">
      <c r="A4631" s="462">
        <v>14140</v>
      </c>
      <c r="B4631" s="276" t="s">
        <v>4642</v>
      </c>
      <c r="C4631" s="462" t="s">
        <v>27</v>
      </c>
      <c r="D4631" s="463">
        <v>0</v>
      </c>
    </row>
    <row r="4632" spans="1:4">
      <c r="A4632" s="462">
        <v>14141</v>
      </c>
      <c r="B4632" s="276" t="s">
        <v>4643</v>
      </c>
      <c r="C4632" s="462" t="s">
        <v>27</v>
      </c>
      <c r="D4632" s="463">
        <v>0</v>
      </c>
    </row>
    <row r="4633" spans="1:4">
      <c r="A4633" s="462">
        <v>14142</v>
      </c>
      <c r="B4633" s="276" t="s">
        <v>4644</v>
      </c>
      <c r="C4633" s="462" t="s">
        <v>27</v>
      </c>
      <c r="D4633" s="463">
        <v>0</v>
      </c>
    </row>
    <row r="4634" spans="1:4">
      <c r="A4634" s="462">
        <v>14143</v>
      </c>
      <c r="B4634" s="276" t="s">
        <v>4645</v>
      </c>
      <c r="C4634" s="462" t="s">
        <v>27</v>
      </c>
      <c r="D4634" s="463">
        <v>0</v>
      </c>
    </row>
    <row r="4635" spans="1:4">
      <c r="A4635" s="462">
        <v>14144</v>
      </c>
      <c r="B4635" s="276" t="s">
        <v>4646</v>
      </c>
      <c r="C4635" s="462" t="s">
        <v>27</v>
      </c>
      <c r="D4635" s="463">
        <v>0</v>
      </c>
    </row>
    <row r="4636" spans="1:4">
      <c r="A4636" s="462">
        <v>14145</v>
      </c>
      <c r="B4636" s="276" t="s">
        <v>4647</v>
      </c>
      <c r="C4636" s="462" t="s">
        <v>27</v>
      </c>
      <c r="D4636" s="463">
        <v>0</v>
      </c>
    </row>
    <row r="4637" spans="1:4">
      <c r="A4637" s="462">
        <v>14146</v>
      </c>
      <c r="B4637" s="276" t="s">
        <v>4648</v>
      </c>
      <c r="C4637" s="462" t="s">
        <v>27</v>
      </c>
      <c r="D4637" s="463">
        <v>0</v>
      </c>
    </row>
    <row r="4638" spans="1:4">
      <c r="A4638" s="462">
        <v>14147</v>
      </c>
      <c r="B4638" s="276" t="s">
        <v>4649</v>
      </c>
      <c r="C4638" s="462" t="s">
        <v>27</v>
      </c>
      <c r="D4638" s="463">
        <v>0</v>
      </c>
    </row>
    <row r="4639" spans="1:4">
      <c r="A4639" s="462">
        <v>14148</v>
      </c>
      <c r="B4639" s="276" t="s">
        <v>4650</v>
      </c>
      <c r="C4639" s="462" t="s">
        <v>27</v>
      </c>
      <c r="D4639" s="463">
        <v>0</v>
      </c>
    </row>
    <row r="4640" spans="1:4">
      <c r="A4640" s="462">
        <v>14149</v>
      </c>
      <c r="B4640" s="276" t="s">
        <v>4651</v>
      </c>
      <c r="C4640" s="462" t="s">
        <v>27</v>
      </c>
      <c r="D4640" s="463">
        <v>0</v>
      </c>
    </row>
    <row r="4641" spans="1:4">
      <c r="A4641" s="462">
        <v>14150</v>
      </c>
      <c r="B4641" s="276" t="s">
        <v>4652</v>
      </c>
      <c r="C4641" s="462" t="s">
        <v>27</v>
      </c>
      <c r="D4641" s="463">
        <v>0</v>
      </c>
    </row>
    <row r="4642" spans="1:4">
      <c r="A4642" s="462">
        <v>14151</v>
      </c>
      <c r="B4642" s="276" t="s">
        <v>4653</v>
      </c>
      <c r="C4642" s="462" t="s">
        <v>27</v>
      </c>
      <c r="D4642" s="463">
        <v>0</v>
      </c>
    </row>
    <row r="4643" spans="1:4">
      <c r="A4643" s="462">
        <v>14152</v>
      </c>
      <c r="B4643" s="276" t="s">
        <v>4654</v>
      </c>
      <c r="C4643" s="462" t="s">
        <v>27</v>
      </c>
      <c r="D4643" s="463">
        <v>0</v>
      </c>
    </row>
    <row r="4644" spans="1:4">
      <c r="A4644" s="462">
        <v>14153</v>
      </c>
      <c r="B4644" s="276" t="s">
        <v>4655</v>
      </c>
      <c r="C4644" s="462" t="s">
        <v>27</v>
      </c>
      <c r="D4644" s="463">
        <v>0</v>
      </c>
    </row>
    <row r="4645" spans="1:4">
      <c r="A4645" s="462">
        <v>14154</v>
      </c>
      <c r="B4645" s="276" t="s">
        <v>4656</v>
      </c>
      <c r="C4645" s="462" t="s">
        <v>27</v>
      </c>
      <c r="D4645" s="463">
        <v>0</v>
      </c>
    </row>
    <row r="4646" spans="1:4">
      <c r="A4646" s="462">
        <v>14155</v>
      </c>
      <c r="B4646" s="276" t="s">
        <v>4657</v>
      </c>
      <c r="C4646" s="462" t="s">
        <v>27</v>
      </c>
      <c r="D4646" s="463">
        <v>0</v>
      </c>
    </row>
    <row r="4647" spans="1:4">
      <c r="A4647" s="462">
        <v>14156</v>
      </c>
      <c r="B4647" s="276" t="s">
        <v>4658</v>
      </c>
      <c r="C4647" s="462" t="s">
        <v>27</v>
      </c>
      <c r="D4647" s="463">
        <v>0</v>
      </c>
    </row>
    <row r="4648" spans="1:4">
      <c r="A4648" s="462">
        <v>14157</v>
      </c>
      <c r="B4648" s="276" t="s">
        <v>4659</v>
      </c>
      <c r="C4648" s="462" t="s">
        <v>27</v>
      </c>
      <c r="D4648" s="463">
        <v>0</v>
      </c>
    </row>
    <row r="4649" spans="1:4">
      <c r="A4649" s="462">
        <v>14158</v>
      </c>
      <c r="B4649" s="276" t="s">
        <v>4644</v>
      </c>
      <c r="C4649" s="462" t="s">
        <v>27</v>
      </c>
      <c r="D4649" s="463">
        <v>0</v>
      </c>
    </row>
    <row r="4650" spans="1:4">
      <c r="A4650" s="462">
        <v>14159</v>
      </c>
      <c r="B4650" s="276" t="s">
        <v>4660</v>
      </c>
      <c r="C4650" s="462" t="s">
        <v>27</v>
      </c>
      <c r="D4650" s="463">
        <v>0</v>
      </c>
    </row>
    <row r="4651" spans="1:4">
      <c r="A4651" s="462">
        <v>14160</v>
      </c>
      <c r="B4651" s="276" t="s">
        <v>4661</v>
      </c>
      <c r="C4651" s="462" t="s">
        <v>27</v>
      </c>
      <c r="D4651" s="463">
        <v>0</v>
      </c>
    </row>
    <row r="4652" spans="1:4">
      <c r="A4652" s="462">
        <v>14161</v>
      </c>
      <c r="B4652" s="276" t="s">
        <v>4662</v>
      </c>
      <c r="C4652" s="462" t="s">
        <v>27</v>
      </c>
      <c r="D4652" s="463">
        <v>0</v>
      </c>
    </row>
    <row r="4653" spans="1:4">
      <c r="A4653" s="462">
        <v>14162</v>
      </c>
      <c r="B4653" s="276" t="s">
        <v>4663</v>
      </c>
      <c r="C4653" s="462" t="s">
        <v>27</v>
      </c>
      <c r="D4653" s="463">
        <v>0</v>
      </c>
    </row>
    <row r="4654" spans="1:4">
      <c r="A4654" s="462">
        <v>14163</v>
      </c>
      <c r="B4654" s="276" t="s">
        <v>4664</v>
      </c>
      <c r="C4654" s="462" t="s">
        <v>27</v>
      </c>
      <c r="D4654" s="463">
        <v>0</v>
      </c>
    </row>
    <row r="4655" spans="1:4">
      <c r="A4655" s="462">
        <v>14164</v>
      </c>
      <c r="B4655" s="276" t="s">
        <v>4665</v>
      </c>
      <c r="C4655" s="462" t="s">
        <v>27</v>
      </c>
      <c r="D4655" s="463">
        <v>0</v>
      </c>
    </row>
    <row r="4656" spans="1:4">
      <c r="A4656" s="462">
        <v>14165</v>
      </c>
      <c r="B4656" s="276" t="s">
        <v>4666</v>
      </c>
      <c r="C4656" s="462" t="s">
        <v>27</v>
      </c>
      <c r="D4656" s="463">
        <v>0</v>
      </c>
    </row>
    <row r="4657" spans="1:4">
      <c r="A4657" s="462">
        <v>14166</v>
      </c>
      <c r="B4657" s="276" t="s">
        <v>4667</v>
      </c>
      <c r="C4657" s="462" t="s">
        <v>27</v>
      </c>
      <c r="D4657" s="463">
        <v>0</v>
      </c>
    </row>
    <row r="4658" spans="1:4">
      <c r="A4658" s="462">
        <v>14167</v>
      </c>
      <c r="B4658" s="276" t="s">
        <v>4666</v>
      </c>
      <c r="C4658" s="462" t="s">
        <v>27</v>
      </c>
      <c r="D4658" s="463">
        <v>0</v>
      </c>
    </row>
    <row r="4659" spans="1:4">
      <c r="A4659" s="462">
        <v>14168</v>
      </c>
      <c r="B4659" s="276" t="s">
        <v>4667</v>
      </c>
      <c r="C4659" s="462" t="s">
        <v>27</v>
      </c>
      <c r="D4659" s="463">
        <v>0</v>
      </c>
    </row>
    <row r="4660" spans="1:4">
      <c r="A4660" s="462">
        <v>14169</v>
      </c>
      <c r="B4660" s="276" t="s">
        <v>4667</v>
      </c>
      <c r="C4660" s="462" t="s">
        <v>27</v>
      </c>
      <c r="D4660" s="463">
        <v>0</v>
      </c>
    </row>
    <row r="4661" spans="1:4">
      <c r="A4661" s="462">
        <v>14170</v>
      </c>
      <c r="B4661" s="276" t="s">
        <v>4666</v>
      </c>
      <c r="C4661" s="462" t="s">
        <v>27</v>
      </c>
      <c r="D4661" s="463">
        <v>0</v>
      </c>
    </row>
    <row r="4662" spans="1:4">
      <c r="A4662" s="462">
        <v>14171</v>
      </c>
      <c r="B4662" s="276" t="s">
        <v>4666</v>
      </c>
      <c r="C4662" s="462" t="s">
        <v>27</v>
      </c>
      <c r="D4662" s="463">
        <v>0</v>
      </c>
    </row>
    <row r="4663" spans="1:4">
      <c r="A4663" s="462">
        <v>14172</v>
      </c>
      <c r="B4663" s="276" t="s">
        <v>4668</v>
      </c>
      <c r="C4663" s="462" t="s">
        <v>27</v>
      </c>
      <c r="D4663" s="463">
        <v>0</v>
      </c>
    </row>
    <row r="4664" spans="1:4">
      <c r="A4664" s="462">
        <v>14173</v>
      </c>
      <c r="B4664" s="276" t="s">
        <v>4669</v>
      </c>
      <c r="C4664" s="462" t="s">
        <v>27</v>
      </c>
      <c r="D4664" s="463">
        <v>0</v>
      </c>
    </row>
    <row r="4665" spans="1:4">
      <c r="A4665" s="462">
        <v>14174</v>
      </c>
      <c r="B4665" s="276" t="s">
        <v>4670</v>
      </c>
      <c r="C4665" s="462" t="s">
        <v>27</v>
      </c>
      <c r="D4665" s="463">
        <v>0</v>
      </c>
    </row>
    <row r="4666" spans="1:4">
      <c r="A4666" s="462">
        <v>14175</v>
      </c>
      <c r="B4666" s="276" t="s">
        <v>4671</v>
      </c>
      <c r="C4666" s="462" t="s">
        <v>27</v>
      </c>
      <c r="D4666" s="463">
        <v>0</v>
      </c>
    </row>
    <row r="4667" spans="1:4">
      <c r="A4667" s="462">
        <v>14176</v>
      </c>
      <c r="B4667" s="276" t="s">
        <v>4672</v>
      </c>
      <c r="C4667" s="462" t="s">
        <v>27</v>
      </c>
      <c r="D4667" s="463">
        <v>0</v>
      </c>
    </row>
    <row r="4668" spans="1:4">
      <c r="A4668" s="462">
        <v>14177</v>
      </c>
      <c r="B4668" s="276" t="s">
        <v>4645</v>
      </c>
      <c r="C4668" s="462" t="s">
        <v>27</v>
      </c>
      <c r="D4668" s="463">
        <v>0</v>
      </c>
    </row>
    <row r="4669" spans="1:4">
      <c r="A4669" s="462">
        <v>14178</v>
      </c>
      <c r="B4669" s="276" t="s">
        <v>4644</v>
      </c>
      <c r="C4669" s="462" t="s">
        <v>27</v>
      </c>
      <c r="D4669" s="463">
        <v>0</v>
      </c>
    </row>
    <row r="4670" spans="1:4">
      <c r="A4670" s="462">
        <v>14179</v>
      </c>
      <c r="B4670" s="276" t="s">
        <v>4673</v>
      </c>
      <c r="C4670" s="462" t="s">
        <v>27</v>
      </c>
      <c r="D4670" s="463">
        <v>0</v>
      </c>
    </row>
    <row r="4671" spans="1:4">
      <c r="A4671" s="462">
        <v>14180</v>
      </c>
      <c r="B4671" s="276" t="s">
        <v>4674</v>
      </c>
      <c r="C4671" s="462" t="s">
        <v>27</v>
      </c>
      <c r="D4671" s="463">
        <v>0</v>
      </c>
    </row>
    <row r="4672" spans="1:4">
      <c r="A4672" s="462">
        <v>14181</v>
      </c>
      <c r="B4672" s="276" t="s">
        <v>4675</v>
      </c>
      <c r="C4672" s="462" t="s">
        <v>27</v>
      </c>
      <c r="D4672" s="463">
        <v>0</v>
      </c>
    </row>
    <row r="4673" spans="1:4">
      <c r="A4673" s="462">
        <v>14182</v>
      </c>
      <c r="B4673" s="276" t="s">
        <v>4632</v>
      </c>
      <c r="C4673" s="462" t="s">
        <v>27</v>
      </c>
      <c r="D4673" s="463">
        <v>0</v>
      </c>
    </row>
    <row r="4674" spans="1:4">
      <c r="A4674" s="462">
        <v>14183</v>
      </c>
      <c r="B4674" s="276" t="s">
        <v>4676</v>
      </c>
      <c r="C4674" s="462" t="s">
        <v>27</v>
      </c>
      <c r="D4674" s="463">
        <v>0</v>
      </c>
    </row>
    <row r="4675" spans="1:4">
      <c r="A4675" s="462">
        <v>14184</v>
      </c>
      <c r="B4675" s="276" t="s">
        <v>4632</v>
      </c>
      <c r="C4675" s="462" t="s">
        <v>27</v>
      </c>
      <c r="D4675" s="463">
        <v>0</v>
      </c>
    </row>
    <row r="4676" spans="1:4">
      <c r="A4676" s="462">
        <v>14185</v>
      </c>
      <c r="B4676" s="276" t="s">
        <v>4677</v>
      </c>
      <c r="C4676" s="462" t="s">
        <v>27</v>
      </c>
      <c r="D4676" s="463">
        <v>0</v>
      </c>
    </row>
    <row r="4677" spans="1:4">
      <c r="A4677" s="462">
        <v>14186</v>
      </c>
      <c r="B4677" s="276" t="s">
        <v>4678</v>
      </c>
      <c r="C4677" s="462" t="s">
        <v>27</v>
      </c>
      <c r="D4677" s="463">
        <v>0</v>
      </c>
    </row>
    <row r="4678" spans="1:4">
      <c r="A4678" s="462">
        <v>14187</v>
      </c>
      <c r="B4678" s="276" t="s">
        <v>4679</v>
      </c>
      <c r="C4678" s="462" t="s">
        <v>27</v>
      </c>
      <c r="D4678" s="463">
        <v>0</v>
      </c>
    </row>
    <row r="4679" spans="1:4">
      <c r="A4679" s="462">
        <v>14188</v>
      </c>
      <c r="B4679" s="276" t="s">
        <v>4680</v>
      </c>
      <c r="C4679" s="462" t="s">
        <v>27</v>
      </c>
      <c r="D4679" s="463">
        <v>0</v>
      </c>
    </row>
    <row r="4680" spans="1:4">
      <c r="A4680" s="462">
        <v>14189</v>
      </c>
      <c r="B4680" s="276" t="s">
        <v>4681</v>
      </c>
      <c r="C4680" s="462" t="s">
        <v>27</v>
      </c>
      <c r="D4680" s="463">
        <v>0</v>
      </c>
    </row>
    <row r="4681" spans="1:4">
      <c r="A4681" s="462">
        <v>14190</v>
      </c>
      <c r="B4681" s="276" t="s">
        <v>4682</v>
      </c>
      <c r="C4681" s="462" t="s">
        <v>27</v>
      </c>
      <c r="D4681" s="463">
        <v>0</v>
      </c>
    </row>
    <row r="4682" spans="1:4">
      <c r="A4682" s="462">
        <v>14191</v>
      </c>
      <c r="B4682" s="276" t="s">
        <v>4683</v>
      </c>
      <c r="C4682" s="462" t="s">
        <v>27</v>
      </c>
      <c r="D4682" s="463">
        <v>0</v>
      </c>
    </row>
    <row r="4683" spans="1:4">
      <c r="A4683" s="462">
        <v>14192</v>
      </c>
      <c r="B4683" s="276" t="s">
        <v>4684</v>
      </c>
      <c r="C4683" s="462" t="s">
        <v>27</v>
      </c>
      <c r="D4683" s="463">
        <v>0</v>
      </c>
    </row>
    <row r="4684" spans="1:4">
      <c r="A4684" s="462">
        <v>14193</v>
      </c>
      <c r="B4684" s="276" t="s">
        <v>4685</v>
      </c>
      <c r="C4684" s="462" t="s">
        <v>27</v>
      </c>
      <c r="D4684" s="463">
        <v>0</v>
      </c>
    </row>
    <row r="4685" spans="1:4">
      <c r="A4685" s="462">
        <v>14194</v>
      </c>
      <c r="B4685" s="276" t="s">
        <v>4686</v>
      </c>
      <c r="C4685" s="462" t="s">
        <v>27</v>
      </c>
      <c r="D4685" s="463">
        <v>0</v>
      </c>
    </row>
    <row r="4686" spans="1:4">
      <c r="A4686" s="462">
        <v>14270</v>
      </c>
      <c r="B4686" s="276" t="s">
        <v>4687</v>
      </c>
      <c r="C4686" s="462" t="s">
        <v>27</v>
      </c>
      <c r="D4686" s="463">
        <v>123950</v>
      </c>
    </row>
    <row r="4687" spans="1:4">
      <c r="A4687" s="462">
        <v>14272</v>
      </c>
      <c r="B4687" s="276" t="s">
        <v>4688</v>
      </c>
      <c r="C4687" s="462" t="s">
        <v>27</v>
      </c>
      <c r="D4687" s="463">
        <v>31242</v>
      </c>
    </row>
    <row r="4688" spans="1:4">
      <c r="A4688" s="462">
        <v>14273</v>
      </c>
      <c r="B4688" s="276" t="s">
        <v>4689</v>
      </c>
      <c r="C4688" s="462" t="s">
        <v>27</v>
      </c>
      <c r="D4688" s="463">
        <v>42623005</v>
      </c>
    </row>
    <row r="4689" spans="1:4">
      <c r="A4689" s="462">
        <v>14274</v>
      </c>
      <c r="B4689" s="276" t="s">
        <v>4690</v>
      </c>
      <c r="C4689" s="462" t="s">
        <v>27</v>
      </c>
      <c r="D4689" s="463">
        <v>4426799</v>
      </c>
    </row>
    <row r="4690" spans="1:4">
      <c r="A4690" s="462">
        <v>14275</v>
      </c>
      <c r="B4690" s="276" t="s">
        <v>4691</v>
      </c>
      <c r="C4690" s="462" t="s">
        <v>998</v>
      </c>
      <c r="D4690" s="463">
        <v>6800329</v>
      </c>
    </row>
    <row r="4691" spans="1:4">
      <c r="A4691" s="462">
        <v>14276</v>
      </c>
      <c r="B4691" s="276" t="s">
        <v>4692</v>
      </c>
      <c r="C4691" s="462" t="s">
        <v>998</v>
      </c>
      <c r="D4691" s="463">
        <v>9386551</v>
      </c>
    </row>
    <row r="4692" spans="1:4">
      <c r="A4692" s="462">
        <v>14277</v>
      </c>
      <c r="B4692" s="276" t="s">
        <v>4693</v>
      </c>
      <c r="C4692" s="462" t="s">
        <v>27</v>
      </c>
      <c r="D4692" s="463">
        <v>2498232</v>
      </c>
    </row>
    <row r="4693" spans="1:4">
      <c r="A4693" s="462">
        <v>14278</v>
      </c>
      <c r="B4693" s="276" t="s">
        <v>4694</v>
      </c>
      <c r="C4693" s="462" t="s">
        <v>27</v>
      </c>
      <c r="D4693" s="463">
        <v>86908581</v>
      </c>
    </row>
    <row r="4694" spans="1:4">
      <c r="A4694" s="462">
        <v>14279</v>
      </c>
      <c r="B4694" s="276" t="s">
        <v>4695</v>
      </c>
      <c r="C4694" s="462" t="s">
        <v>27</v>
      </c>
      <c r="D4694" s="463">
        <v>771466</v>
      </c>
    </row>
    <row r="4695" spans="1:4">
      <c r="A4695" s="462">
        <v>14280</v>
      </c>
      <c r="B4695" s="276" t="s">
        <v>4696</v>
      </c>
      <c r="C4695" s="462" t="s">
        <v>27</v>
      </c>
      <c r="D4695" s="463">
        <v>188723</v>
      </c>
    </row>
    <row r="4696" spans="1:4">
      <c r="A4696" s="462">
        <v>14281</v>
      </c>
      <c r="B4696" s="276" t="s">
        <v>4697</v>
      </c>
      <c r="C4696" s="462" t="s">
        <v>27</v>
      </c>
      <c r="D4696" s="463">
        <v>3024322</v>
      </c>
    </row>
    <row r="4697" spans="1:4">
      <c r="A4697" s="462">
        <v>14282</v>
      </c>
      <c r="B4697" s="276" t="s">
        <v>4698</v>
      </c>
      <c r="C4697" s="462" t="s">
        <v>27</v>
      </c>
      <c r="D4697" s="463">
        <v>970253</v>
      </c>
    </row>
    <row r="4698" spans="1:4">
      <c r="A4698" s="462">
        <v>14283</v>
      </c>
      <c r="B4698" s="276" t="s">
        <v>4699</v>
      </c>
      <c r="C4698" s="462" t="s">
        <v>27</v>
      </c>
      <c r="D4698" s="463">
        <v>106902</v>
      </c>
    </row>
    <row r="4699" spans="1:4">
      <c r="A4699" s="462">
        <v>14284</v>
      </c>
      <c r="B4699" s="276" t="s">
        <v>4700</v>
      </c>
      <c r="C4699" s="462" t="s">
        <v>27</v>
      </c>
      <c r="D4699" s="463">
        <v>15855068</v>
      </c>
    </row>
    <row r="4700" spans="1:4">
      <c r="A4700" s="462">
        <v>14285</v>
      </c>
      <c r="B4700" s="276" t="s">
        <v>4701</v>
      </c>
      <c r="C4700" s="462" t="s">
        <v>27</v>
      </c>
      <c r="D4700" s="463">
        <v>796393</v>
      </c>
    </row>
    <row r="4701" spans="1:4">
      <c r="A4701" s="462">
        <v>14286</v>
      </c>
      <c r="B4701" s="276" t="s">
        <v>4702</v>
      </c>
      <c r="C4701" s="462" t="s">
        <v>30</v>
      </c>
      <c r="D4701" s="463">
        <v>126214</v>
      </c>
    </row>
    <row r="4702" spans="1:4">
      <c r="A4702" s="462">
        <v>14287</v>
      </c>
      <c r="B4702" s="276" t="s">
        <v>4703</v>
      </c>
      <c r="C4702" s="462" t="s">
        <v>30</v>
      </c>
      <c r="D4702" s="463">
        <v>211106</v>
      </c>
    </row>
    <row r="4703" spans="1:4">
      <c r="A4703" s="462">
        <v>14288</v>
      </c>
      <c r="B4703" s="276" t="s">
        <v>4704</v>
      </c>
      <c r="C4703" s="462" t="s">
        <v>30</v>
      </c>
      <c r="D4703" s="463">
        <v>1491745</v>
      </c>
    </row>
    <row r="4704" spans="1:4">
      <c r="A4704" s="462">
        <v>14289</v>
      </c>
      <c r="B4704" s="276" t="s">
        <v>4705</v>
      </c>
      <c r="C4704" s="462" t="s">
        <v>30</v>
      </c>
      <c r="D4704" s="463">
        <v>785206</v>
      </c>
    </row>
    <row r="4705" spans="1:4">
      <c r="A4705" s="462">
        <v>14290</v>
      </c>
      <c r="B4705" s="276" t="s">
        <v>4706</v>
      </c>
      <c r="C4705" s="462" t="s">
        <v>593</v>
      </c>
      <c r="D4705" s="463">
        <v>110502279</v>
      </c>
    </row>
    <row r="4706" spans="1:4">
      <c r="A4706" s="462">
        <v>14291</v>
      </c>
      <c r="B4706" s="276" t="s">
        <v>4707</v>
      </c>
      <c r="C4706" s="462" t="s">
        <v>593</v>
      </c>
      <c r="D4706" s="463">
        <v>1551379100</v>
      </c>
    </row>
    <row r="4707" spans="1:4">
      <c r="A4707" s="462">
        <v>14292</v>
      </c>
      <c r="B4707" s="276" t="s">
        <v>4708</v>
      </c>
      <c r="C4707" s="462" t="s">
        <v>27</v>
      </c>
      <c r="D4707" s="463">
        <v>443893</v>
      </c>
    </row>
    <row r="4708" spans="1:4">
      <c r="A4708" s="462">
        <v>14293</v>
      </c>
      <c r="B4708" s="276" t="s">
        <v>4709</v>
      </c>
      <c r="C4708" s="462" t="s">
        <v>27</v>
      </c>
      <c r="D4708" s="463">
        <v>274810</v>
      </c>
    </row>
    <row r="4709" spans="1:4">
      <c r="A4709" s="462">
        <v>14294</v>
      </c>
      <c r="B4709" s="276" t="s">
        <v>4710</v>
      </c>
      <c r="C4709" s="462" t="s">
        <v>44</v>
      </c>
      <c r="D4709" s="463">
        <v>782263</v>
      </c>
    </row>
    <row r="4710" spans="1:4">
      <c r="A4710" s="462">
        <v>14295</v>
      </c>
      <c r="B4710" s="276" t="s">
        <v>4711</v>
      </c>
      <c r="C4710" s="462" t="s">
        <v>44</v>
      </c>
      <c r="D4710" s="463">
        <v>444149</v>
      </c>
    </row>
    <row r="4711" spans="1:4">
      <c r="A4711" s="462">
        <v>14296</v>
      </c>
      <c r="B4711" s="276" t="s">
        <v>4712</v>
      </c>
      <c r="C4711" s="462" t="s">
        <v>27</v>
      </c>
      <c r="D4711" s="463">
        <v>113232</v>
      </c>
    </row>
    <row r="4712" spans="1:4">
      <c r="A4712" s="462">
        <v>14297</v>
      </c>
      <c r="B4712" s="276" t="s">
        <v>4713</v>
      </c>
      <c r="C4712" s="462" t="s">
        <v>27</v>
      </c>
      <c r="D4712" s="463">
        <v>124611</v>
      </c>
    </row>
    <row r="4713" spans="1:4">
      <c r="A4713" s="462">
        <v>14298</v>
      </c>
      <c r="B4713" s="276" t="s">
        <v>4714</v>
      </c>
      <c r="C4713" s="462" t="s">
        <v>27</v>
      </c>
      <c r="D4713" s="463">
        <v>0</v>
      </c>
    </row>
    <row r="4714" spans="1:4">
      <c r="A4714" s="462">
        <v>14299</v>
      </c>
      <c r="B4714" s="276" t="s">
        <v>4715</v>
      </c>
      <c r="C4714" s="462" t="s">
        <v>27</v>
      </c>
      <c r="D4714" s="463">
        <v>1174957</v>
      </c>
    </row>
    <row r="4715" spans="1:4">
      <c r="A4715" s="462">
        <v>14300</v>
      </c>
      <c r="B4715" s="276" t="s">
        <v>4716</v>
      </c>
      <c r="C4715" s="462" t="s">
        <v>27</v>
      </c>
      <c r="D4715" s="463">
        <v>540279</v>
      </c>
    </row>
    <row r="4716" spans="1:4">
      <c r="A4716" s="462">
        <v>14301</v>
      </c>
      <c r="B4716" s="276" t="s">
        <v>4717</v>
      </c>
      <c r="C4716" s="462" t="s">
        <v>27</v>
      </c>
      <c r="D4716" s="463">
        <v>839343</v>
      </c>
    </row>
    <row r="4717" spans="1:4">
      <c r="A4717" s="462">
        <v>14302</v>
      </c>
      <c r="B4717" s="276" t="s">
        <v>4718</v>
      </c>
      <c r="C4717" s="462" t="s">
        <v>27</v>
      </c>
      <c r="D4717" s="463">
        <v>182495</v>
      </c>
    </row>
    <row r="4718" spans="1:4">
      <c r="A4718" s="462">
        <v>14303</v>
      </c>
      <c r="B4718" s="276" t="s">
        <v>4719</v>
      </c>
      <c r="C4718" s="462" t="s">
        <v>27</v>
      </c>
      <c r="D4718" s="463">
        <v>192117</v>
      </c>
    </row>
    <row r="4719" spans="1:4">
      <c r="A4719" s="462">
        <v>14304</v>
      </c>
      <c r="B4719" s="276" t="s">
        <v>4720</v>
      </c>
      <c r="C4719" s="462" t="s">
        <v>27</v>
      </c>
      <c r="D4719" s="463">
        <v>275757</v>
      </c>
    </row>
    <row r="4720" spans="1:4">
      <c r="A4720" s="462">
        <v>14305</v>
      </c>
      <c r="B4720" s="276" t="s">
        <v>4721</v>
      </c>
      <c r="C4720" s="462" t="s">
        <v>27</v>
      </c>
      <c r="D4720" s="463">
        <v>0</v>
      </c>
    </row>
    <row r="4721" spans="1:4">
      <c r="A4721" s="462">
        <v>14306</v>
      </c>
      <c r="B4721" s="276" t="s">
        <v>4722</v>
      </c>
      <c r="C4721" s="462" t="s">
        <v>27</v>
      </c>
      <c r="D4721" s="463">
        <v>1014693</v>
      </c>
    </row>
    <row r="4722" spans="1:4">
      <c r="A4722" s="462">
        <v>14307</v>
      </c>
      <c r="B4722" s="276" t="s">
        <v>4723</v>
      </c>
      <c r="C4722" s="462" t="s">
        <v>27</v>
      </c>
      <c r="D4722" s="463">
        <v>3415145</v>
      </c>
    </row>
    <row r="4723" spans="1:4">
      <c r="A4723" s="462">
        <v>14308</v>
      </c>
      <c r="B4723" s="276" t="s">
        <v>4724</v>
      </c>
      <c r="C4723" s="462" t="s">
        <v>27</v>
      </c>
      <c r="D4723" s="463">
        <v>6592068</v>
      </c>
    </row>
    <row r="4724" spans="1:4">
      <c r="A4724" s="462">
        <v>14309</v>
      </c>
      <c r="B4724" s="276" t="s">
        <v>4725</v>
      </c>
      <c r="C4724" s="462" t="s">
        <v>30</v>
      </c>
      <c r="D4724" s="463">
        <v>96548</v>
      </c>
    </row>
    <row r="4725" spans="1:4">
      <c r="A4725" s="462">
        <v>14310</v>
      </c>
      <c r="B4725" s="276" t="s">
        <v>4726</v>
      </c>
      <c r="C4725" s="462" t="s">
        <v>30</v>
      </c>
      <c r="D4725" s="463">
        <v>112168</v>
      </c>
    </row>
    <row r="4726" spans="1:4">
      <c r="A4726" s="462">
        <v>14311</v>
      </c>
      <c r="B4726" s="276" t="s">
        <v>4727</v>
      </c>
      <c r="C4726" s="462" t="s">
        <v>27</v>
      </c>
      <c r="D4726" s="463">
        <v>66780</v>
      </c>
    </row>
    <row r="4727" spans="1:4">
      <c r="A4727" s="462">
        <v>14312</v>
      </c>
      <c r="B4727" s="276" t="s">
        <v>4728</v>
      </c>
      <c r="C4727" s="462" t="s">
        <v>27</v>
      </c>
      <c r="D4727" s="463">
        <v>0</v>
      </c>
    </row>
    <row r="4728" spans="1:4">
      <c r="A4728" s="462">
        <v>14313</v>
      </c>
      <c r="B4728" s="276" t="s">
        <v>4729</v>
      </c>
      <c r="C4728" s="462" t="s">
        <v>27</v>
      </c>
      <c r="D4728" s="463">
        <v>24424</v>
      </c>
    </row>
    <row r="4729" spans="1:4">
      <c r="A4729" s="462">
        <v>14314</v>
      </c>
      <c r="B4729" s="276" t="s">
        <v>4730</v>
      </c>
      <c r="C4729" s="462" t="s">
        <v>27</v>
      </c>
      <c r="D4729" s="463">
        <v>0</v>
      </c>
    </row>
    <row r="4730" spans="1:4">
      <c r="A4730" s="462">
        <v>14315</v>
      </c>
      <c r="B4730" s="276" t="s">
        <v>4731</v>
      </c>
      <c r="C4730" s="462" t="s">
        <v>27</v>
      </c>
      <c r="D4730" s="463">
        <v>57671</v>
      </c>
    </row>
    <row r="4731" spans="1:4">
      <c r="A4731" s="462">
        <v>14316</v>
      </c>
      <c r="B4731" s="276" t="s">
        <v>4732</v>
      </c>
      <c r="C4731" s="462" t="s">
        <v>27</v>
      </c>
      <c r="D4731" s="463">
        <v>11122</v>
      </c>
    </row>
    <row r="4732" spans="1:4">
      <c r="A4732" s="462">
        <v>14317</v>
      </c>
      <c r="B4732" s="276" t="s">
        <v>4733</v>
      </c>
      <c r="C4732" s="462" t="s">
        <v>30</v>
      </c>
      <c r="D4732" s="463">
        <v>30267</v>
      </c>
    </row>
    <row r="4733" spans="1:4">
      <c r="A4733" s="462">
        <v>14318</v>
      </c>
      <c r="B4733" s="276" t="s">
        <v>4734</v>
      </c>
      <c r="C4733" s="462" t="s">
        <v>30</v>
      </c>
      <c r="D4733" s="463">
        <v>22354</v>
      </c>
    </row>
    <row r="4734" spans="1:4">
      <c r="A4734" s="462">
        <v>14319</v>
      </c>
      <c r="B4734" s="276" t="s">
        <v>4735</v>
      </c>
      <c r="C4734" s="462" t="s">
        <v>30</v>
      </c>
      <c r="D4734" s="463">
        <v>37448</v>
      </c>
    </row>
    <row r="4735" spans="1:4">
      <c r="A4735" s="462">
        <v>14320</v>
      </c>
      <c r="B4735" s="276" t="s">
        <v>4736</v>
      </c>
      <c r="C4735" s="462" t="s">
        <v>30</v>
      </c>
      <c r="D4735" s="463">
        <v>70135</v>
      </c>
    </row>
    <row r="4736" spans="1:4">
      <c r="A4736" s="462">
        <v>14321</v>
      </c>
      <c r="B4736" s="276" t="s">
        <v>4737</v>
      </c>
      <c r="C4736" s="462" t="s">
        <v>30</v>
      </c>
      <c r="D4736" s="463">
        <v>29425</v>
      </c>
    </row>
    <row r="4737" spans="1:4">
      <c r="A4737" s="462">
        <v>14322</v>
      </c>
      <c r="B4737" s="276" t="s">
        <v>4738</v>
      </c>
      <c r="C4737" s="462" t="s">
        <v>27</v>
      </c>
      <c r="D4737" s="463">
        <v>726652</v>
      </c>
    </row>
    <row r="4738" spans="1:4">
      <c r="A4738" s="462">
        <v>14323</v>
      </c>
      <c r="B4738" s="276" t="s">
        <v>4739</v>
      </c>
      <c r="C4738" s="462" t="s">
        <v>27</v>
      </c>
      <c r="D4738" s="463">
        <v>1486369</v>
      </c>
    </row>
    <row r="4739" spans="1:4">
      <c r="A4739" s="462">
        <v>14324</v>
      </c>
      <c r="B4739" s="276" t="s">
        <v>4740</v>
      </c>
      <c r="C4739" s="462" t="s">
        <v>44</v>
      </c>
      <c r="D4739" s="463">
        <v>93172</v>
      </c>
    </row>
    <row r="4740" spans="1:4">
      <c r="A4740" s="462">
        <v>14325</v>
      </c>
      <c r="B4740" s="276" t="s">
        <v>4741</v>
      </c>
      <c r="C4740" s="462" t="s">
        <v>27</v>
      </c>
      <c r="D4740" s="463">
        <v>6869</v>
      </c>
    </row>
    <row r="4741" spans="1:4">
      <c r="A4741" s="462">
        <v>14326</v>
      </c>
      <c r="B4741" s="276" t="s">
        <v>4742</v>
      </c>
      <c r="C4741" s="462" t="s">
        <v>30</v>
      </c>
      <c r="D4741" s="463">
        <v>135836</v>
      </c>
    </row>
    <row r="4742" spans="1:4">
      <c r="A4742" s="462">
        <v>14327</v>
      </c>
      <c r="B4742" s="276" t="s">
        <v>4743</v>
      </c>
      <c r="C4742" s="462" t="s">
        <v>27</v>
      </c>
      <c r="D4742" s="463">
        <v>163135</v>
      </c>
    </row>
    <row r="4743" spans="1:4">
      <c r="A4743" s="462">
        <v>14328</v>
      </c>
      <c r="B4743" s="276" t="s">
        <v>4744</v>
      </c>
      <c r="C4743" s="462" t="s">
        <v>27</v>
      </c>
      <c r="D4743" s="463">
        <v>7857908</v>
      </c>
    </row>
    <row r="4744" spans="1:4">
      <c r="A4744" s="462">
        <v>14329</v>
      </c>
      <c r="B4744" s="276" t="s">
        <v>4745</v>
      </c>
      <c r="C4744" s="462" t="s">
        <v>27</v>
      </c>
      <c r="D4744" s="463">
        <v>618236</v>
      </c>
    </row>
    <row r="4745" spans="1:4">
      <c r="A4745" s="462">
        <v>14330</v>
      </c>
      <c r="B4745" s="276" t="s">
        <v>4746</v>
      </c>
      <c r="C4745" s="462" t="s">
        <v>30</v>
      </c>
      <c r="D4745" s="463">
        <v>10751</v>
      </c>
    </row>
    <row r="4746" spans="1:4">
      <c r="A4746" s="462">
        <v>14331</v>
      </c>
      <c r="B4746" s="276" t="s">
        <v>4747</v>
      </c>
      <c r="C4746" s="462" t="s">
        <v>30</v>
      </c>
      <c r="D4746" s="463">
        <v>5915</v>
      </c>
    </row>
    <row r="4747" spans="1:4">
      <c r="A4747" s="462">
        <v>14332</v>
      </c>
      <c r="B4747" s="276" t="s">
        <v>4748</v>
      </c>
      <c r="C4747" s="462" t="s">
        <v>27</v>
      </c>
      <c r="D4747" s="463">
        <v>5910</v>
      </c>
    </row>
    <row r="4748" spans="1:4">
      <c r="A4748" s="462">
        <v>14333</v>
      </c>
      <c r="B4748" s="276" t="s">
        <v>4749</v>
      </c>
      <c r="C4748" s="462" t="s">
        <v>27</v>
      </c>
      <c r="D4748" s="463">
        <v>9322</v>
      </c>
    </row>
    <row r="4749" spans="1:4">
      <c r="A4749" s="462">
        <v>14334</v>
      </c>
      <c r="B4749" s="276" t="s">
        <v>4750</v>
      </c>
      <c r="C4749" s="462" t="s">
        <v>27</v>
      </c>
      <c r="D4749" s="463">
        <v>1681743</v>
      </c>
    </row>
    <row r="4750" spans="1:4">
      <c r="A4750" s="462">
        <v>14335</v>
      </c>
      <c r="B4750" s="276" t="s">
        <v>4751</v>
      </c>
      <c r="C4750" s="462" t="s">
        <v>30</v>
      </c>
      <c r="D4750" s="463">
        <v>6945</v>
      </c>
    </row>
    <row r="4751" spans="1:4">
      <c r="A4751" s="462">
        <v>14336</v>
      </c>
      <c r="B4751" s="276" t="s">
        <v>4752</v>
      </c>
      <c r="C4751" s="462" t="s">
        <v>27</v>
      </c>
      <c r="D4751" s="463">
        <v>183015</v>
      </c>
    </row>
    <row r="4752" spans="1:4">
      <c r="A4752" s="462">
        <v>14337</v>
      </c>
      <c r="B4752" s="276" t="s">
        <v>4753</v>
      </c>
      <c r="C4752" s="462" t="s">
        <v>27</v>
      </c>
      <c r="D4752" s="463">
        <v>88776</v>
      </c>
    </row>
    <row r="4753" spans="1:4">
      <c r="A4753" s="462">
        <v>14338</v>
      </c>
      <c r="B4753" s="276" t="s">
        <v>4754</v>
      </c>
      <c r="C4753" s="462" t="s">
        <v>27</v>
      </c>
      <c r="D4753" s="463">
        <v>5271</v>
      </c>
    </row>
    <row r="4754" spans="1:4">
      <c r="A4754" s="462">
        <v>14339</v>
      </c>
      <c r="B4754" s="276" t="s">
        <v>4755</v>
      </c>
      <c r="C4754" s="462" t="s">
        <v>27</v>
      </c>
      <c r="D4754" s="463">
        <v>310895</v>
      </c>
    </row>
    <row r="4755" spans="1:4">
      <c r="A4755" s="462">
        <v>14340</v>
      </c>
      <c r="B4755" s="276" t="s">
        <v>4756</v>
      </c>
      <c r="C4755" s="462" t="s">
        <v>27</v>
      </c>
      <c r="D4755" s="463">
        <v>917855</v>
      </c>
    </row>
    <row r="4756" spans="1:4">
      <c r="A4756" s="462">
        <v>14341</v>
      </c>
      <c r="B4756" s="276" t="s">
        <v>4757</v>
      </c>
      <c r="C4756" s="462" t="s">
        <v>27</v>
      </c>
      <c r="D4756" s="463">
        <v>862682</v>
      </c>
    </row>
    <row r="4757" spans="1:4">
      <c r="A4757" s="462">
        <v>14342</v>
      </c>
      <c r="B4757" s="276" t="s">
        <v>4758</v>
      </c>
      <c r="C4757" s="462" t="s">
        <v>27</v>
      </c>
      <c r="D4757" s="463">
        <v>28795</v>
      </c>
    </row>
    <row r="4758" spans="1:4">
      <c r="A4758" s="462">
        <v>14343</v>
      </c>
      <c r="B4758" s="276" t="s">
        <v>4759</v>
      </c>
      <c r="C4758" s="462" t="s">
        <v>27</v>
      </c>
      <c r="D4758" s="463">
        <v>38828177</v>
      </c>
    </row>
    <row r="4759" spans="1:4">
      <c r="A4759" s="462">
        <v>14344</v>
      </c>
      <c r="B4759" s="276" t="s">
        <v>4760</v>
      </c>
      <c r="C4759" s="462" t="s">
        <v>27</v>
      </c>
      <c r="D4759" s="463">
        <v>15550647</v>
      </c>
    </row>
    <row r="4760" spans="1:4">
      <c r="A4760" s="462">
        <v>14345</v>
      </c>
      <c r="B4760" s="276" t="s">
        <v>4761</v>
      </c>
      <c r="C4760" s="462" t="s">
        <v>27</v>
      </c>
      <c r="D4760" s="463">
        <v>5174234</v>
      </c>
    </row>
    <row r="4761" spans="1:4">
      <c r="A4761" s="462">
        <v>14346</v>
      </c>
      <c r="B4761" s="276" t="s">
        <v>4762</v>
      </c>
      <c r="C4761" s="462" t="s">
        <v>30</v>
      </c>
      <c r="D4761" s="463">
        <v>1091382</v>
      </c>
    </row>
    <row r="4762" spans="1:4">
      <c r="A4762" s="462">
        <v>14347</v>
      </c>
      <c r="B4762" s="276" t="s">
        <v>4763</v>
      </c>
      <c r="C4762" s="462" t="s">
        <v>27</v>
      </c>
      <c r="D4762" s="463">
        <v>911024</v>
      </c>
    </row>
    <row r="4763" spans="1:4">
      <c r="A4763" s="462">
        <v>14348</v>
      </c>
      <c r="B4763" s="276" t="s">
        <v>4764</v>
      </c>
      <c r="C4763" s="462" t="s">
        <v>27</v>
      </c>
      <c r="D4763" s="463">
        <v>1150620</v>
      </c>
    </row>
    <row r="4764" spans="1:4">
      <c r="A4764" s="462">
        <v>14349</v>
      </c>
      <c r="B4764" s="276" t="s">
        <v>4765</v>
      </c>
      <c r="C4764" s="462" t="s">
        <v>27</v>
      </c>
      <c r="D4764" s="463">
        <v>95885</v>
      </c>
    </row>
    <row r="4765" spans="1:4">
      <c r="A4765" s="462">
        <v>14350</v>
      </c>
      <c r="B4765" s="276" t="s">
        <v>4766</v>
      </c>
      <c r="C4765" s="462" t="s">
        <v>27</v>
      </c>
      <c r="D4765" s="463">
        <v>3030</v>
      </c>
    </row>
    <row r="4766" spans="1:4">
      <c r="A4766" s="462">
        <v>14351</v>
      </c>
      <c r="B4766" s="276" t="s">
        <v>4767</v>
      </c>
      <c r="C4766" s="462" t="s">
        <v>27</v>
      </c>
      <c r="D4766" s="463">
        <v>1767059</v>
      </c>
    </row>
    <row r="4767" spans="1:4">
      <c r="A4767" s="462">
        <v>14352</v>
      </c>
      <c r="B4767" s="276" t="s">
        <v>4768</v>
      </c>
      <c r="C4767" s="462" t="s">
        <v>27</v>
      </c>
      <c r="D4767" s="463">
        <v>422920</v>
      </c>
    </row>
    <row r="4768" spans="1:4">
      <c r="A4768" s="462">
        <v>14353</v>
      </c>
      <c r="B4768" s="276" t="s">
        <v>4769</v>
      </c>
      <c r="C4768" s="462" t="s">
        <v>27</v>
      </c>
      <c r="D4768" s="463">
        <v>169318</v>
      </c>
    </row>
    <row r="4769" spans="1:4">
      <c r="A4769" s="462">
        <v>14354</v>
      </c>
      <c r="B4769" s="276" t="s">
        <v>4770</v>
      </c>
      <c r="C4769" s="462" t="s">
        <v>27</v>
      </c>
      <c r="D4769" s="463">
        <v>1936754</v>
      </c>
    </row>
    <row r="4770" spans="1:4">
      <c r="A4770" s="462">
        <v>14355</v>
      </c>
      <c r="B4770" s="276" t="s">
        <v>4771</v>
      </c>
      <c r="C4770" s="462" t="s">
        <v>27</v>
      </c>
      <c r="D4770" s="463">
        <v>1395961</v>
      </c>
    </row>
    <row r="4771" spans="1:4">
      <c r="A4771" s="462">
        <v>14356</v>
      </c>
      <c r="B4771" s="276" t="s">
        <v>4772</v>
      </c>
      <c r="C4771" s="462" t="s">
        <v>27</v>
      </c>
      <c r="D4771" s="463">
        <v>1084793</v>
      </c>
    </row>
    <row r="4772" spans="1:4">
      <c r="A4772" s="462">
        <v>14357</v>
      </c>
      <c r="B4772" s="276" t="s">
        <v>4773</v>
      </c>
      <c r="C4772" s="462" t="s">
        <v>27</v>
      </c>
      <c r="D4772" s="463">
        <v>554145</v>
      </c>
    </row>
    <row r="4773" spans="1:4">
      <c r="A4773" s="462">
        <v>14358</v>
      </c>
      <c r="B4773" s="276" t="s">
        <v>4774</v>
      </c>
      <c r="C4773" s="462" t="s">
        <v>27</v>
      </c>
      <c r="D4773" s="463">
        <v>10378566</v>
      </c>
    </row>
    <row r="4774" spans="1:4">
      <c r="A4774" s="462">
        <v>14359</v>
      </c>
      <c r="B4774" s="276" t="s">
        <v>4775</v>
      </c>
      <c r="C4774" s="462" t="s">
        <v>30</v>
      </c>
      <c r="D4774" s="463">
        <v>23491</v>
      </c>
    </row>
    <row r="4775" spans="1:4">
      <c r="A4775" s="462">
        <v>14360</v>
      </c>
      <c r="B4775" s="276" t="s">
        <v>4776</v>
      </c>
      <c r="C4775" s="462" t="s">
        <v>30</v>
      </c>
      <c r="D4775" s="463">
        <v>9071</v>
      </c>
    </row>
    <row r="4776" spans="1:4">
      <c r="A4776" s="462">
        <v>14361</v>
      </c>
      <c r="B4776" s="276" t="s">
        <v>4777</v>
      </c>
      <c r="C4776" s="462" t="s">
        <v>27</v>
      </c>
      <c r="D4776" s="463">
        <v>18402476</v>
      </c>
    </row>
    <row r="4777" spans="1:4">
      <c r="A4777" s="462">
        <v>14362</v>
      </c>
      <c r="B4777" s="276" t="s">
        <v>4778</v>
      </c>
      <c r="C4777" s="462" t="s">
        <v>27</v>
      </c>
      <c r="D4777" s="463">
        <v>3051432</v>
      </c>
    </row>
    <row r="4778" spans="1:4">
      <c r="A4778" s="462">
        <v>14363</v>
      </c>
      <c r="B4778" s="276" t="s">
        <v>4779</v>
      </c>
      <c r="C4778" s="462" t="s">
        <v>27</v>
      </c>
      <c r="D4778" s="463">
        <v>2655914</v>
      </c>
    </row>
    <row r="4779" spans="1:4">
      <c r="A4779" s="462">
        <v>14364</v>
      </c>
      <c r="B4779" s="276" t="s">
        <v>4780</v>
      </c>
      <c r="C4779" s="462" t="s">
        <v>27</v>
      </c>
      <c r="D4779" s="463">
        <v>903274</v>
      </c>
    </row>
    <row r="4780" spans="1:4">
      <c r="A4780" s="462">
        <v>14365</v>
      </c>
      <c r="B4780" s="276" t="s">
        <v>4781</v>
      </c>
      <c r="C4780" s="462" t="s">
        <v>27</v>
      </c>
      <c r="D4780" s="463">
        <v>2896120</v>
      </c>
    </row>
    <row r="4781" spans="1:4">
      <c r="A4781" s="462">
        <v>14366</v>
      </c>
      <c r="B4781" s="276" t="s">
        <v>4782</v>
      </c>
      <c r="C4781" s="462" t="s">
        <v>27</v>
      </c>
      <c r="D4781" s="463">
        <v>757149</v>
      </c>
    </row>
    <row r="4782" spans="1:4">
      <c r="A4782" s="462">
        <v>14367</v>
      </c>
      <c r="B4782" s="276" t="s">
        <v>4783</v>
      </c>
      <c r="C4782" s="462" t="s">
        <v>27</v>
      </c>
      <c r="D4782" s="463">
        <v>8166978</v>
      </c>
    </row>
    <row r="4783" spans="1:4">
      <c r="A4783" s="462">
        <v>14368</v>
      </c>
      <c r="B4783" s="276" t="s">
        <v>4784</v>
      </c>
      <c r="C4783" s="462" t="s">
        <v>27</v>
      </c>
      <c r="D4783" s="463">
        <v>226803</v>
      </c>
    </row>
    <row r="4784" spans="1:4">
      <c r="A4784" s="462">
        <v>14369</v>
      </c>
      <c r="B4784" s="276" t="s">
        <v>4785</v>
      </c>
      <c r="C4784" s="462" t="s">
        <v>27</v>
      </c>
      <c r="D4784" s="463">
        <v>272445</v>
      </c>
    </row>
    <row r="4785" spans="1:4">
      <c r="A4785" s="462">
        <v>14370</v>
      </c>
      <c r="B4785" s="276" t="s">
        <v>4786</v>
      </c>
      <c r="C4785" s="462" t="s">
        <v>27</v>
      </c>
      <c r="D4785" s="463">
        <v>371054</v>
      </c>
    </row>
    <row r="4786" spans="1:4">
      <c r="A4786" s="462">
        <v>14371</v>
      </c>
      <c r="B4786" s="276" t="s">
        <v>4787</v>
      </c>
      <c r="C4786" s="462" t="s">
        <v>27</v>
      </c>
      <c r="D4786" s="463">
        <v>1457004</v>
      </c>
    </row>
    <row r="4787" spans="1:4">
      <c r="A4787" s="462">
        <v>14372</v>
      </c>
      <c r="B4787" s="276" t="s">
        <v>4788</v>
      </c>
      <c r="C4787" s="462" t="s">
        <v>27</v>
      </c>
      <c r="D4787" s="463">
        <v>5217266</v>
      </c>
    </row>
    <row r="4788" spans="1:4">
      <c r="A4788" s="462">
        <v>14373</v>
      </c>
      <c r="B4788" s="276" t="s">
        <v>4789</v>
      </c>
      <c r="C4788" s="462" t="s">
        <v>27</v>
      </c>
      <c r="D4788" s="463">
        <v>15339563</v>
      </c>
    </row>
    <row r="4789" spans="1:4">
      <c r="A4789" s="462">
        <v>14374</v>
      </c>
      <c r="B4789" s="276" t="s">
        <v>4790</v>
      </c>
      <c r="C4789" s="462" t="s">
        <v>27</v>
      </c>
      <c r="D4789" s="463">
        <v>196150</v>
      </c>
    </row>
    <row r="4790" spans="1:4">
      <c r="A4790" s="462">
        <v>14375</v>
      </c>
      <c r="B4790" s="276" t="s">
        <v>4791</v>
      </c>
      <c r="C4790" s="462" t="s">
        <v>27</v>
      </c>
      <c r="D4790" s="463">
        <v>75648549</v>
      </c>
    </row>
    <row r="4791" spans="1:4">
      <c r="A4791" s="462">
        <v>14376</v>
      </c>
      <c r="B4791" s="276" t="s">
        <v>4792</v>
      </c>
      <c r="C4791" s="462" t="s">
        <v>27</v>
      </c>
      <c r="D4791" s="463">
        <v>29610731</v>
      </c>
    </row>
    <row r="4792" spans="1:4">
      <c r="A4792" s="462">
        <v>14377</v>
      </c>
      <c r="B4792" s="276" t="s">
        <v>4793</v>
      </c>
      <c r="C4792" s="462" t="s">
        <v>27</v>
      </c>
      <c r="D4792" s="463">
        <v>31141078</v>
      </c>
    </row>
    <row r="4793" spans="1:4">
      <c r="A4793" s="462">
        <v>14378</v>
      </c>
      <c r="B4793" s="276" t="s">
        <v>4794</v>
      </c>
      <c r="C4793" s="462" t="s">
        <v>27</v>
      </c>
      <c r="D4793" s="463">
        <v>71550</v>
      </c>
    </row>
    <row r="4794" spans="1:4">
      <c r="A4794" s="462">
        <v>14379</v>
      </c>
      <c r="B4794" s="276" t="s">
        <v>4795</v>
      </c>
      <c r="C4794" s="462" t="s">
        <v>593</v>
      </c>
      <c r="D4794" s="463">
        <v>110502279</v>
      </c>
    </row>
    <row r="4795" spans="1:4">
      <c r="A4795" s="462">
        <v>14380</v>
      </c>
      <c r="B4795" s="276" t="s">
        <v>4796</v>
      </c>
      <c r="C4795" s="462" t="s">
        <v>27</v>
      </c>
      <c r="D4795" s="463">
        <v>9537</v>
      </c>
    </row>
    <row r="4796" spans="1:4">
      <c r="A4796" s="462">
        <v>14381</v>
      </c>
      <c r="B4796" s="276" t="s">
        <v>4797</v>
      </c>
      <c r="C4796" s="462" t="s">
        <v>30</v>
      </c>
      <c r="D4796" s="463">
        <v>149978</v>
      </c>
    </row>
    <row r="4797" spans="1:4">
      <c r="A4797" s="462">
        <v>14382</v>
      </c>
      <c r="B4797" s="276" t="s">
        <v>4798</v>
      </c>
      <c r="C4797" s="462" t="s">
        <v>30</v>
      </c>
      <c r="D4797" s="463">
        <v>483271</v>
      </c>
    </row>
    <row r="4798" spans="1:4">
      <c r="A4798" s="462">
        <v>14383</v>
      </c>
      <c r="B4798" s="276" t="s">
        <v>4799</v>
      </c>
      <c r="C4798" s="462" t="s">
        <v>27</v>
      </c>
      <c r="D4798" s="463">
        <v>174744</v>
      </c>
    </row>
    <row r="4799" spans="1:4">
      <c r="A4799" s="462">
        <v>14384</v>
      </c>
      <c r="B4799" s="276" t="s">
        <v>4800</v>
      </c>
      <c r="C4799" s="462" t="s">
        <v>27</v>
      </c>
      <c r="D4799" s="463">
        <v>191683</v>
      </c>
    </row>
    <row r="4800" spans="1:4">
      <c r="A4800" s="462">
        <v>14385</v>
      </c>
      <c r="B4800" s="276" t="s">
        <v>4801</v>
      </c>
      <c r="C4800" s="462" t="s">
        <v>27</v>
      </c>
      <c r="D4800" s="463">
        <v>490471</v>
      </c>
    </row>
    <row r="4801" spans="1:4">
      <c r="A4801" s="462">
        <v>14386</v>
      </c>
      <c r="B4801" s="276" t="s">
        <v>4802</v>
      </c>
      <c r="C4801" s="462" t="s">
        <v>27</v>
      </c>
      <c r="D4801" s="463">
        <v>674823</v>
      </c>
    </row>
    <row r="4802" spans="1:4">
      <c r="A4802" s="462">
        <v>14387</v>
      </c>
      <c r="B4802" s="276" t="s">
        <v>4803</v>
      </c>
      <c r="C4802" s="462" t="s">
        <v>30</v>
      </c>
      <c r="D4802" s="463">
        <v>75411</v>
      </c>
    </row>
    <row r="4803" spans="1:4">
      <c r="A4803" s="462">
        <v>14388</v>
      </c>
      <c r="B4803" s="276" t="s">
        <v>4804</v>
      </c>
      <c r="C4803" s="462" t="s">
        <v>27</v>
      </c>
      <c r="D4803" s="463">
        <v>182127</v>
      </c>
    </row>
    <row r="4804" spans="1:4">
      <c r="A4804" s="462">
        <v>14389</v>
      </c>
      <c r="B4804" s="276" t="s">
        <v>4805</v>
      </c>
      <c r="C4804" s="462" t="s">
        <v>27</v>
      </c>
      <c r="D4804" s="463">
        <v>105625</v>
      </c>
    </row>
    <row r="4805" spans="1:4">
      <c r="A4805" s="462">
        <v>14390</v>
      </c>
      <c r="B4805" s="276" t="s">
        <v>4806</v>
      </c>
      <c r="C4805" s="462" t="s">
        <v>27</v>
      </c>
      <c r="D4805" s="463">
        <v>856787</v>
      </c>
    </row>
    <row r="4806" spans="1:4">
      <c r="A4806" s="462">
        <v>14391</v>
      </c>
      <c r="B4806" s="276" t="s">
        <v>4807</v>
      </c>
      <c r="C4806" s="462" t="s">
        <v>27</v>
      </c>
      <c r="D4806" s="463">
        <v>661122</v>
      </c>
    </row>
    <row r="4807" spans="1:4">
      <c r="A4807" s="462">
        <v>14392</v>
      </c>
      <c r="B4807" s="276" t="s">
        <v>4808</v>
      </c>
      <c r="C4807" s="462" t="s">
        <v>27</v>
      </c>
      <c r="D4807" s="463">
        <v>56668</v>
      </c>
    </row>
    <row r="4808" spans="1:4">
      <c r="A4808" s="462">
        <v>14393</v>
      </c>
      <c r="B4808" s="276" t="s">
        <v>4809</v>
      </c>
      <c r="C4808" s="462" t="s">
        <v>97</v>
      </c>
      <c r="D4808" s="463">
        <v>185076</v>
      </c>
    </row>
    <row r="4809" spans="1:4">
      <c r="A4809" s="462">
        <v>14394</v>
      </c>
      <c r="B4809" s="276" t="s">
        <v>4810</v>
      </c>
      <c r="C4809" s="462" t="s">
        <v>27</v>
      </c>
      <c r="D4809" s="463">
        <v>85192</v>
      </c>
    </row>
    <row r="4810" spans="1:4">
      <c r="A4810" s="462">
        <v>14395</v>
      </c>
      <c r="B4810" s="276" t="s">
        <v>4811</v>
      </c>
      <c r="C4810" s="462" t="s">
        <v>27</v>
      </c>
      <c r="D4810" s="463">
        <v>57135</v>
      </c>
    </row>
    <row r="4811" spans="1:4">
      <c r="A4811" s="462">
        <v>14396</v>
      </c>
      <c r="B4811" s="276" t="s">
        <v>4812</v>
      </c>
      <c r="C4811" s="462" t="s">
        <v>27</v>
      </c>
      <c r="D4811" s="463">
        <v>21002</v>
      </c>
    </row>
    <row r="4812" spans="1:4">
      <c r="A4812" s="462">
        <v>14397</v>
      </c>
      <c r="B4812" s="276" t="s">
        <v>4742</v>
      </c>
      <c r="C4812" s="462" t="s">
        <v>30</v>
      </c>
      <c r="D4812" s="463">
        <v>226913</v>
      </c>
    </row>
    <row r="4813" spans="1:4">
      <c r="A4813" s="462">
        <v>14398</v>
      </c>
      <c r="B4813" s="276" t="s">
        <v>4813</v>
      </c>
      <c r="C4813" s="462" t="s">
        <v>27</v>
      </c>
      <c r="D4813" s="463">
        <v>74586379</v>
      </c>
    </row>
    <row r="4814" spans="1:4">
      <c r="A4814" s="462">
        <v>14399</v>
      </c>
      <c r="B4814" s="276" t="s">
        <v>4814</v>
      </c>
      <c r="C4814" s="462" t="s">
        <v>27</v>
      </c>
      <c r="D4814" s="463">
        <v>53204523</v>
      </c>
    </row>
    <row r="4815" spans="1:4">
      <c r="A4815" s="462">
        <v>14400</v>
      </c>
      <c r="B4815" s="276" t="s">
        <v>4815</v>
      </c>
      <c r="C4815" s="462" t="s">
        <v>27</v>
      </c>
      <c r="D4815" s="463">
        <v>62409</v>
      </c>
    </row>
    <row r="4816" spans="1:4">
      <c r="A4816" s="462">
        <v>14401</v>
      </c>
      <c r="B4816" s="276" t="s">
        <v>4816</v>
      </c>
      <c r="C4816" s="462" t="s">
        <v>27</v>
      </c>
      <c r="D4816" s="463">
        <v>207879</v>
      </c>
    </row>
    <row r="4817" spans="1:4">
      <c r="A4817" s="462">
        <v>14402</v>
      </c>
      <c r="B4817" s="276" t="s">
        <v>4817</v>
      </c>
      <c r="C4817" s="462" t="s">
        <v>27</v>
      </c>
      <c r="D4817" s="463">
        <v>21599606</v>
      </c>
    </row>
    <row r="4818" spans="1:4">
      <c r="A4818" s="462">
        <v>14403</v>
      </c>
      <c r="B4818" s="276" t="s">
        <v>4818</v>
      </c>
      <c r="C4818" s="462" t="s">
        <v>27</v>
      </c>
      <c r="D4818" s="463">
        <v>109722350</v>
      </c>
    </row>
    <row r="4819" spans="1:4">
      <c r="A4819" s="462">
        <v>14404</v>
      </c>
      <c r="B4819" s="276" t="s">
        <v>4819</v>
      </c>
      <c r="C4819" s="462" t="s">
        <v>27</v>
      </c>
      <c r="D4819" s="463">
        <v>23917</v>
      </c>
    </row>
    <row r="4820" spans="1:4">
      <c r="A4820" s="462">
        <v>14405</v>
      </c>
      <c r="B4820" s="276" t="s">
        <v>4820</v>
      </c>
      <c r="C4820" s="462" t="s">
        <v>27</v>
      </c>
      <c r="D4820" s="463">
        <v>19424</v>
      </c>
    </row>
    <row r="4821" spans="1:4">
      <c r="A4821" s="462">
        <v>14406</v>
      </c>
      <c r="B4821" s="276" t="s">
        <v>4821</v>
      </c>
      <c r="C4821" s="462" t="s">
        <v>27</v>
      </c>
      <c r="D4821" s="463">
        <v>257580</v>
      </c>
    </row>
    <row r="4822" spans="1:4">
      <c r="A4822" s="462">
        <v>14407</v>
      </c>
      <c r="B4822" s="276" t="s">
        <v>4822</v>
      </c>
      <c r="C4822" s="462" t="s">
        <v>27</v>
      </c>
      <c r="D4822" s="463">
        <v>1484764</v>
      </c>
    </row>
    <row r="4823" spans="1:4">
      <c r="A4823" s="462">
        <v>14408</v>
      </c>
      <c r="B4823" s="276" t="s">
        <v>4823</v>
      </c>
      <c r="C4823" s="462" t="s">
        <v>27</v>
      </c>
      <c r="D4823" s="463">
        <v>12357687</v>
      </c>
    </row>
    <row r="4824" spans="1:4">
      <c r="A4824" s="462">
        <v>14409</v>
      </c>
      <c r="B4824" s="276" t="s">
        <v>4824</v>
      </c>
      <c r="C4824" s="462" t="s">
        <v>27</v>
      </c>
      <c r="D4824" s="463">
        <v>4659034</v>
      </c>
    </row>
    <row r="4825" spans="1:4">
      <c r="A4825" s="462">
        <v>14410</v>
      </c>
      <c r="B4825" s="276" t="s">
        <v>4825</v>
      </c>
      <c r="C4825" s="462" t="s">
        <v>27</v>
      </c>
      <c r="D4825" s="463">
        <v>3607102</v>
      </c>
    </row>
    <row r="4826" spans="1:4">
      <c r="A4826" s="462">
        <v>14411</v>
      </c>
      <c r="B4826" s="276" t="s">
        <v>4826</v>
      </c>
      <c r="C4826" s="462" t="s">
        <v>27</v>
      </c>
      <c r="D4826" s="463">
        <v>10961317</v>
      </c>
    </row>
    <row r="4827" spans="1:4">
      <c r="A4827" s="462">
        <v>14412</v>
      </c>
      <c r="B4827" s="276" t="s">
        <v>4827</v>
      </c>
      <c r="C4827" s="462" t="s">
        <v>27</v>
      </c>
      <c r="D4827" s="463">
        <v>13043967</v>
      </c>
    </row>
    <row r="4828" spans="1:4">
      <c r="A4828" s="462">
        <v>14413</v>
      </c>
      <c r="B4828" s="276" t="s">
        <v>4828</v>
      </c>
      <c r="C4828" s="462" t="s">
        <v>27</v>
      </c>
      <c r="D4828" s="463">
        <v>20225</v>
      </c>
    </row>
    <row r="4829" spans="1:4">
      <c r="A4829" s="462">
        <v>14414</v>
      </c>
      <c r="B4829" s="276" t="s">
        <v>4829</v>
      </c>
      <c r="C4829" s="462" t="s">
        <v>27</v>
      </c>
      <c r="D4829" s="463">
        <v>629735</v>
      </c>
    </row>
    <row r="4830" spans="1:4">
      <c r="A4830" s="462">
        <v>14415</v>
      </c>
      <c r="B4830" s="276" t="s">
        <v>4830</v>
      </c>
      <c r="C4830" s="462" t="s">
        <v>27</v>
      </c>
      <c r="D4830" s="463">
        <v>119650</v>
      </c>
    </row>
    <row r="4831" spans="1:4">
      <c r="A4831" s="462">
        <v>14416</v>
      </c>
      <c r="B4831" s="276" t="s">
        <v>4831</v>
      </c>
      <c r="C4831" s="462" t="s">
        <v>27</v>
      </c>
      <c r="D4831" s="463">
        <v>1026229</v>
      </c>
    </row>
    <row r="4832" spans="1:4">
      <c r="A4832" s="462">
        <v>14417</v>
      </c>
      <c r="B4832" s="276" t="s">
        <v>4832</v>
      </c>
      <c r="C4832" s="462" t="s">
        <v>27</v>
      </c>
      <c r="D4832" s="463">
        <v>16099958</v>
      </c>
    </row>
    <row r="4833" spans="1:4">
      <c r="A4833" s="462">
        <v>14418</v>
      </c>
      <c r="B4833" s="276" t="s">
        <v>4833</v>
      </c>
      <c r="C4833" s="462" t="s">
        <v>30</v>
      </c>
      <c r="D4833" s="463">
        <v>76181</v>
      </c>
    </row>
    <row r="4834" spans="1:4">
      <c r="A4834" s="462">
        <v>14419</v>
      </c>
      <c r="B4834" s="276" t="s">
        <v>4834</v>
      </c>
      <c r="C4834" s="462" t="s">
        <v>30</v>
      </c>
      <c r="D4834" s="463">
        <v>86069</v>
      </c>
    </row>
    <row r="4835" spans="1:4">
      <c r="A4835" s="462">
        <v>14420</v>
      </c>
      <c r="B4835" s="276" t="s">
        <v>4835</v>
      </c>
      <c r="C4835" s="462" t="s">
        <v>27</v>
      </c>
      <c r="D4835" s="463">
        <v>132545</v>
      </c>
    </row>
    <row r="4836" spans="1:4">
      <c r="A4836" s="462">
        <v>14421</v>
      </c>
      <c r="B4836" s="276" t="s">
        <v>4836</v>
      </c>
      <c r="C4836" s="462" t="s">
        <v>27</v>
      </c>
      <c r="D4836" s="463">
        <v>1820203</v>
      </c>
    </row>
    <row r="4837" spans="1:4">
      <c r="A4837" s="462">
        <v>14422</v>
      </c>
      <c r="B4837" s="276" t="s">
        <v>4837</v>
      </c>
      <c r="C4837" s="462" t="s">
        <v>97</v>
      </c>
      <c r="D4837" s="463">
        <v>13389961</v>
      </c>
    </row>
    <row r="4838" spans="1:4">
      <c r="A4838" s="462">
        <v>14423</v>
      </c>
      <c r="B4838" s="276" t="s">
        <v>4838</v>
      </c>
      <c r="C4838" s="462" t="s">
        <v>27</v>
      </c>
      <c r="D4838" s="463">
        <v>1090523</v>
      </c>
    </row>
    <row r="4839" spans="1:4">
      <c r="A4839" s="462">
        <v>14424</v>
      </c>
      <c r="B4839" s="276" t="s">
        <v>4839</v>
      </c>
      <c r="C4839" s="462" t="s">
        <v>27</v>
      </c>
      <c r="D4839" s="463">
        <v>0</v>
      </c>
    </row>
    <row r="4840" spans="1:4">
      <c r="A4840" s="462">
        <v>14425</v>
      </c>
      <c r="B4840" s="276" t="s">
        <v>4840</v>
      </c>
      <c r="C4840" s="462" t="s">
        <v>27</v>
      </c>
      <c r="D4840" s="463">
        <v>412790</v>
      </c>
    </row>
    <row r="4841" spans="1:4">
      <c r="A4841" s="462">
        <v>14426</v>
      </c>
      <c r="B4841" s="276" t="s">
        <v>4841</v>
      </c>
      <c r="C4841" s="462" t="s">
        <v>27</v>
      </c>
      <c r="D4841" s="463">
        <v>115521</v>
      </c>
    </row>
    <row r="4842" spans="1:4">
      <c r="A4842" s="462">
        <v>14427</v>
      </c>
      <c r="B4842" s="276" t="s">
        <v>4842</v>
      </c>
      <c r="C4842" s="462" t="s">
        <v>27</v>
      </c>
      <c r="D4842" s="463">
        <v>0</v>
      </c>
    </row>
    <row r="4843" spans="1:4">
      <c r="A4843" s="462">
        <v>14428</v>
      </c>
      <c r="B4843" s="276" t="s">
        <v>4843</v>
      </c>
      <c r="C4843" s="462" t="s">
        <v>27</v>
      </c>
      <c r="D4843" s="463">
        <v>2716</v>
      </c>
    </row>
    <row r="4844" spans="1:4">
      <c r="A4844" s="462">
        <v>14429</v>
      </c>
      <c r="B4844" s="276" t="s">
        <v>4844</v>
      </c>
      <c r="C4844" s="462" t="s">
        <v>27</v>
      </c>
      <c r="D4844" s="463">
        <v>25949</v>
      </c>
    </row>
    <row r="4845" spans="1:4">
      <c r="A4845" s="462">
        <v>14430</v>
      </c>
      <c r="B4845" s="276" t="s">
        <v>4845</v>
      </c>
      <c r="C4845" s="462" t="s">
        <v>27</v>
      </c>
      <c r="D4845" s="463">
        <v>28567275</v>
      </c>
    </row>
    <row r="4846" spans="1:4">
      <c r="A4846" s="462">
        <v>14431</v>
      </c>
      <c r="B4846" s="276" t="s">
        <v>4846</v>
      </c>
      <c r="C4846" s="462" t="s">
        <v>27</v>
      </c>
      <c r="D4846" s="463">
        <v>307850</v>
      </c>
    </row>
    <row r="4847" spans="1:4">
      <c r="A4847" s="462">
        <v>14432</v>
      </c>
      <c r="B4847" s="276" t="s">
        <v>4847</v>
      </c>
      <c r="C4847" s="462" t="s">
        <v>27</v>
      </c>
      <c r="D4847" s="463">
        <v>307850</v>
      </c>
    </row>
    <row r="4848" spans="1:4">
      <c r="A4848" s="462">
        <v>14433</v>
      </c>
      <c r="B4848" s="276" t="s">
        <v>4848</v>
      </c>
      <c r="C4848" s="462" t="s">
        <v>30</v>
      </c>
      <c r="D4848" s="463">
        <v>344068</v>
      </c>
    </row>
    <row r="4849" spans="1:4">
      <c r="A4849" s="462">
        <v>14434</v>
      </c>
      <c r="B4849" s="276" t="s">
        <v>4849</v>
      </c>
      <c r="C4849" s="462" t="s">
        <v>27</v>
      </c>
      <c r="D4849" s="463">
        <v>40580221</v>
      </c>
    </row>
    <row r="4850" spans="1:4">
      <c r="A4850" s="462">
        <v>14435</v>
      </c>
      <c r="B4850" s="276" t="s">
        <v>4850</v>
      </c>
      <c r="C4850" s="462" t="s">
        <v>27</v>
      </c>
      <c r="D4850" s="463">
        <v>556546</v>
      </c>
    </row>
    <row r="4851" spans="1:4">
      <c r="A4851" s="462">
        <v>14436</v>
      </c>
      <c r="B4851" s="276" t="s">
        <v>4851</v>
      </c>
      <c r="C4851" s="462" t="s">
        <v>27</v>
      </c>
      <c r="D4851" s="463">
        <v>1561540</v>
      </c>
    </row>
    <row r="4852" spans="1:4">
      <c r="A4852" s="462">
        <v>14437</v>
      </c>
      <c r="B4852" s="276" t="s">
        <v>4852</v>
      </c>
      <c r="C4852" s="462" t="s">
        <v>27</v>
      </c>
      <c r="D4852" s="463">
        <v>738301</v>
      </c>
    </row>
    <row r="4853" spans="1:4">
      <c r="A4853" s="462">
        <v>14438</v>
      </c>
      <c r="B4853" s="276" t="s">
        <v>4853</v>
      </c>
      <c r="C4853" s="462" t="s">
        <v>27</v>
      </c>
      <c r="D4853" s="463">
        <v>1097768</v>
      </c>
    </row>
    <row r="4854" spans="1:4">
      <c r="A4854" s="462">
        <v>14439</v>
      </c>
      <c r="B4854" s="276" t="s">
        <v>4854</v>
      </c>
      <c r="C4854" s="462" t="s">
        <v>27</v>
      </c>
      <c r="D4854" s="463">
        <v>725040</v>
      </c>
    </row>
    <row r="4855" spans="1:4">
      <c r="A4855" s="462">
        <v>14440</v>
      </c>
      <c r="B4855" s="276" t="s">
        <v>4855</v>
      </c>
      <c r="C4855" s="462" t="s">
        <v>27</v>
      </c>
      <c r="D4855" s="463">
        <v>6927740</v>
      </c>
    </row>
    <row r="4856" spans="1:4">
      <c r="A4856" s="462">
        <v>14441</v>
      </c>
      <c r="B4856" s="276" t="s">
        <v>4856</v>
      </c>
      <c r="C4856" s="462" t="s">
        <v>27</v>
      </c>
      <c r="D4856" s="463">
        <v>6019648</v>
      </c>
    </row>
    <row r="4857" spans="1:4">
      <c r="A4857" s="462">
        <v>14442</v>
      </c>
      <c r="B4857" s="276" t="s">
        <v>4857</v>
      </c>
      <c r="C4857" s="462" t="s">
        <v>30</v>
      </c>
      <c r="D4857" s="463">
        <v>212107</v>
      </c>
    </row>
    <row r="4858" spans="1:4">
      <c r="A4858" s="462">
        <v>14443</v>
      </c>
      <c r="B4858" s="276" t="s">
        <v>4858</v>
      </c>
      <c r="C4858" s="462" t="s">
        <v>44</v>
      </c>
      <c r="D4858" s="463">
        <v>260524</v>
      </c>
    </row>
    <row r="4859" spans="1:4">
      <c r="A4859" s="462">
        <v>14444</v>
      </c>
      <c r="B4859" s="276" t="s">
        <v>4859</v>
      </c>
      <c r="C4859" s="462" t="s">
        <v>44</v>
      </c>
      <c r="D4859" s="463">
        <v>248553</v>
      </c>
    </row>
    <row r="4860" spans="1:4">
      <c r="A4860" s="462">
        <v>14445</v>
      </c>
      <c r="B4860" s="276" t="s">
        <v>4860</v>
      </c>
      <c r="C4860" s="462" t="s">
        <v>44</v>
      </c>
      <c r="D4860" s="463">
        <v>200871</v>
      </c>
    </row>
    <row r="4861" spans="1:4">
      <c r="A4861" s="462">
        <v>14446</v>
      </c>
      <c r="B4861" s="276" t="s">
        <v>4861</v>
      </c>
      <c r="C4861" s="462" t="s">
        <v>44</v>
      </c>
      <c r="D4861" s="463">
        <v>172465</v>
      </c>
    </row>
    <row r="4862" spans="1:4">
      <c r="A4862" s="462">
        <v>14447</v>
      </c>
      <c r="B4862" s="276" t="s">
        <v>4862</v>
      </c>
      <c r="C4862" s="462" t="s">
        <v>44</v>
      </c>
      <c r="D4862" s="463">
        <v>280002</v>
      </c>
    </row>
    <row r="4863" spans="1:4">
      <c r="A4863" s="462">
        <v>14448</v>
      </c>
      <c r="B4863" s="276" t="s">
        <v>4863</v>
      </c>
      <c r="C4863" s="462" t="s">
        <v>44</v>
      </c>
      <c r="D4863" s="463">
        <v>260524</v>
      </c>
    </row>
    <row r="4864" spans="1:4">
      <c r="A4864" s="462">
        <v>14449</v>
      </c>
      <c r="B4864" s="276" t="s">
        <v>4864</v>
      </c>
      <c r="C4864" s="462" t="s">
        <v>44</v>
      </c>
      <c r="D4864" s="463">
        <v>248553</v>
      </c>
    </row>
    <row r="4865" spans="1:4">
      <c r="A4865" s="462">
        <v>14450</v>
      </c>
      <c r="B4865" s="276" t="s">
        <v>4865</v>
      </c>
      <c r="C4865" s="462" t="s">
        <v>44</v>
      </c>
      <c r="D4865" s="463">
        <v>200871</v>
      </c>
    </row>
    <row r="4866" spans="1:4">
      <c r="A4866" s="462">
        <v>14451</v>
      </c>
      <c r="B4866" s="276" t="s">
        <v>4866</v>
      </c>
      <c r="C4866" s="462" t="s">
        <v>44</v>
      </c>
      <c r="D4866" s="463">
        <v>172465</v>
      </c>
    </row>
    <row r="4867" spans="1:4">
      <c r="A4867" s="462">
        <v>14452</v>
      </c>
      <c r="B4867" s="276" t="s">
        <v>4867</v>
      </c>
      <c r="C4867" s="462" t="s">
        <v>27</v>
      </c>
      <c r="D4867" s="463">
        <v>80613</v>
      </c>
    </row>
    <row r="4868" spans="1:4">
      <c r="A4868" s="462">
        <v>14453</v>
      </c>
      <c r="B4868" s="276" t="s">
        <v>4868</v>
      </c>
      <c r="C4868" s="462" t="s">
        <v>27</v>
      </c>
      <c r="D4868" s="463">
        <v>1897115</v>
      </c>
    </row>
    <row r="4869" spans="1:4">
      <c r="A4869" s="462">
        <v>14454</v>
      </c>
      <c r="B4869" s="276" t="s">
        <v>4869</v>
      </c>
      <c r="C4869" s="462" t="s">
        <v>27</v>
      </c>
      <c r="D4869" s="463">
        <v>69769119</v>
      </c>
    </row>
    <row r="4870" spans="1:4">
      <c r="A4870" s="462">
        <v>14455</v>
      </c>
      <c r="B4870" s="276" t="s">
        <v>4870</v>
      </c>
      <c r="C4870" s="462" t="s">
        <v>27</v>
      </c>
      <c r="D4870" s="463">
        <v>306754470</v>
      </c>
    </row>
    <row r="4871" spans="1:4">
      <c r="A4871" s="462">
        <v>14456</v>
      </c>
      <c r="B4871" s="276" t="s">
        <v>4871</v>
      </c>
      <c r="C4871" s="462" t="s">
        <v>27</v>
      </c>
      <c r="D4871" s="463">
        <v>1929541</v>
      </c>
    </row>
    <row r="4872" spans="1:4">
      <c r="A4872" s="462">
        <v>14457</v>
      </c>
      <c r="B4872" s="276" t="s">
        <v>4872</v>
      </c>
      <c r="C4872" s="462" t="s">
        <v>27</v>
      </c>
      <c r="D4872" s="463">
        <v>1118998</v>
      </c>
    </row>
    <row r="4873" spans="1:4">
      <c r="A4873" s="462">
        <v>14458</v>
      </c>
      <c r="B4873" s="276" t="s">
        <v>4873</v>
      </c>
      <c r="C4873" s="462" t="s">
        <v>27</v>
      </c>
      <c r="D4873" s="463">
        <v>4598048</v>
      </c>
    </row>
    <row r="4874" spans="1:4">
      <c r="A4874" s="462">
        <v>14459</v>
      </c>
      <c r="B4874" s="276" t="s">
        <v>4874</v>
      </c>
      <c r="C4874" s="462" t="s">
        <v>27</v>
      </c>
      <c r="D4874" s="463">
        <v>11551229</v>
      </c>
    </row>
    <row r="4875" spans="1:4">
      <c r="A4875" s="462">
        <v>14460</v>
      </c>
      <c r="B4875" s="276" t="s">
        <v>4875</v>
      </c>
      <c r="C4875" s="462" t="s">
        <v>27</v>
      </c>
      <c r="D4875" s="463">
        <v>65004</v>
      </c>
    </row>
    <row r="4876" spans="1:4">
      <c r="A4876" s="462">
        <v>14461</v>
      </c>
      <c r="B4876" s="276" t="s">
        <v>4704</v>
      </c>
      <c r="C4876" s="462" t="s">
        <v>30</v>
      </c>
      <c r="D4876" s="463">
        <v>1698643</v>
      </c>
    </row>
    <row r="4877" spans="1:4">
      <c r="A4877" s="462">
        <v>14467</v>
      </c>
      <c r="B4877" s="276" t="s">
        <v>4876</v>
      </c>
      <c r="C4877" s="462" t="s">
        <v>27</v>
      </c>
      <c r="D4877" s="463">
        <v>11910710</v>
      </c>
    </row>
    <row r="4878" spans="1:4">
      <c r="A4878" s="462">
        <v>14468</v>
      </c>
      <c r="B4878" s="276" t="s">
        <v>4877</v>
      </c>
      <c r="C4878" s="462" t="s">
        <v>27</v>
      </c>
      <c r="D4878" s="463">
        <v>16498977</v>
      </c>
    </row>
    <row r="4879" spans="1:4">
      <c r="A4879" s="462">
        <v>14469</v>
      </c>
      <c r="B4879" s="276" t="s">
        <v>4878</v>
      </c>
      <c r="C4879" s="462" t="s">
        <v>27</v>
      </c>
      <c r="D4879" s="463">
        <v>47434174</v>
      </c>
    </row>
    <row r="4880" spans="1:4">
      <c r="A4880" s="462">
        <v>14470</v>
      </c>
      <c r="B4880" s="276" t="s">
        <v>4879</v>
      </c>
      <c r="C4880" s="462" t="s">
        <v>27</v>
      </c>
      <c r="D4880" s="463">
        <v>0</v>
      </c>
    </row>
    <row r="4881" spans="1:4">
      <c r="A4881" s="462">
        <v>14471</v>
      </c>
      <c r="B4881" s="276" t="s">
        <v>4880</v>
      </c>
      <c r="C4881" s="462" t="s">
        <v>27</v>
      </c>
      <c r="D4881" s="463">
        <v>935910267</v>
      </c>
    </row>
    <row r="4882" spans="1:4">
      <c r="A4882" s="462">
        <v>14472</v>
      </c>
      <c r="B4882" s="276" t="s">
        <v>4881</v>
      </c>
      <c r="C4882" s="462" t="s">
        <v>27</v>
      </c>
      <c r="D4882" s="463">
        <v>2881805</v>
      </c>
    </row>
    <row r="4883" spans="1:4">
      <c r="A4883" s="462">
        <v>14473</v>
      </c>
      <c r="B4883" s="276" t="s">
        <v>4882</v>
      </c>
      <c r="C4883" s="462" t="s">
        <v>27</v>
      </c>
      <c r="D4883" s="463">
        <v>93405</v>
      </c>
    </row>
    <row r="4884" spans="1:4">
      <c r="A4884" s="462">
        <v>14474</v>
      </c>
      <c r="B4884" s="276" t="s">
        <v>4883</v>
      </c>
      <c r="C4884" s="462" t="s">
        <v>27</v>
      </c>
      <c r="D4884" s="463">
        <v>5511887</v>
      </c>
    </row>
    <row r="4885" spans="1:4">
      <c r="A4885" s="462">
        <v>14475</v>
      </c>
      <c r="B4885" s="276" t="s">
        <v>4884</v>
      </c>
      <c r="C4885" s="462" t="s">
        <v>27</v>
      </c>
      <c r="D4885" s="463">
        <v>7269186</v>
      </c>
    </row>
    <row r="4886" spans="1:4">
      <c r="A4886" s="462">
        <v>14476</v>
      </c>
      <c r="B4886" s="276" t="s">
        <v>4885</v>
      </c>
      <c r="C4886" s="462" t="s">
        <v>27</v>
      </c>
      <c r="D4886" s="463">
        <v>77149986</v>
      </c>
    </row>
    <row r="4887" spans="1:4">
      <c r="A4887" s="462">
        <v>14477</v>
      </c>
      <c r="B4887" s="276" t="s">
        <v>4886</v>
      </c>
      <c r="C4887" s="462" t="s">
        <v>476</v>
      </c>
      <c r="D4887" s="463">
        <v>500177</v>
      </c>
    </row>
    <row r="4888" spans="1:4">
      <c r="A4888" s="462">
        <v>14478</v>
      </c>
      <c r="B4888" s="276" t="s">
        <v>4887</v>
      </c>
      <c r="C4888" s="462" t="s">
        <v>27</v>
      </c>
      <c r="D4888" s="463">
        <v>11033340</v>
      </c>
    </row>
    <row r="4889" spans="1:4">
      <c r="A4889" s="462">
        <v>14479</v>
      </c>
      <c r="B4889" s="276" t="s">
        <v>4888</v>
      </c>
      <c r="C4889" s="462" t="s">
        <v>27</v>
      </c>
      <c r="D4889" s="463">
        <v>26243897</v>
      </c>
    </row>
    <row r="4890" spans="1:4">
      <c r="A4890" s="462">
        <v>14480</v>
      </c>
      <c r="B4890" s="276" t="s">
        <v>4889</v>
      </c>
      <c r="C4890" s="462" t="s">
        <v>27</v>
      </c>
      <c r="D4890" s="463">
        <v>7298554</v>
      </c>
    </row>
    <row r="4891" spans="1:4">
      <c r="A4891" s="462">
        <v>14481</v>
      </c>
      <c r="B4891" s="276" t="s">
        <v>4890</v>
      </c>
      <c r="C4891" s="462" t="s">
        <v>27</v>
      </c>
      <c r="D4891" s="463">
        <v>3827575</v>
      </c>
    </row>
    <row r="4892" spans="1:4">
      <c r="A4892" s="462">
        <v>14482</v>
      </c>
      <c r="B4892" s="276" t="s">
        <v>4891</v>
      </c>
      <c r="C4892" s="462" t="s">
        <v>32</v>
      </c>
      <c r="D4892" s="463">
        <v>4379</v>
      </c>
    </row>
    <row r="4893" spans="1:4">
      <c r="A4893" s="462">
        <v>14483</v>
      </c>
      <c r="B4893" s="276" t="s">
        <v>4892</v>
      </c>
      <c r="C4893" s="462" t="s">
        <v>211</v>
      </c>
      <c r="D4893" s="463">
        <v>2744101</v>
      </c>
    </row>
    <row r="4894" spans="1:4">
      <c r="A4894" s="462">
        <v>14484</v>
      </c>
      <c r="B4894" s="276" t="s">
        <v>4893</v>
      </c>
      <c r="C4894" s="462" t="s">
        <v>211</v>
      </c>
      <c r="D4894" s="463">
        <v>2928096</v>
      </c>
    </row>
    <row r="4895" spans="1:4">
      <c r="A4895" s="462">
        <v>14485</v>
      </c>
      <c r="B4895" s="276" t="s">
        <v>4894</v>
      </c>
      <c r="C4895" s="462" t="s">
        <v>27</v>
      </c>
      <c r="D4895" s="463">
        <v>377249</v>
      </c>
    </row>
    <row r="4896" spans="1:4">
      <c r="A4896" s="462">
        <v>14487</v>
      </c>
      <c r="B4896" s="276" t="s">
        <v>4895</v>
      </c>
      <c r="C4896" s="462" t="s">
        <v>27</v>
      </c>
      <c r="D4896" s="463">
        <v>26386</v>
      </c>
    </row>
    <row r="4897" spans="1:4">
      <c r="A4897" s="462">
        <v>14488</v>
      </c>
      <c r="B4897" s="276" t="s">
        <v>4896</v>
      </c>
      <c r="C4897" s="462" t="s">
        <v>27</v>
      </c>
      <c r="D4897" s="463">
        <v>107350</v>
      </c>
    </row>
    <row r="4898" spans="1:4">
      <c r="A4898" s="462">
        <v>14489</v>
      </c>
      <c r="B4898" s="276" t="s">
        <v>4897</v>
      </c>
      <c r="C4898" s="462" t="s">
        <v>27</v>
      </c>
      <c r="D4898" s="463">
        <v>229155</v>
      </c>
    </row>
    <row r="4899" spans="1:4">
      <c r="A4899" s="462">
        <v>14490</v>
      </c>
      <c r="B4899" s="276" t="s">
        <v>4898</v>
      </c>
      <c r="C4899" s="462" t="s">
        <v>27</v>
      </c>
      <c r="D4899" s="463">
        <v>311569</v>
      </c>
    </row>
    <row r="4900" spans="1:4">
      <c r="A4900" s="462">
        <v>14491</v>
      </c>
      <c r="B4900" s="276" t="s">
        <v>4899</v>
      </c>
      <c r="C4900" s="462" t="s">
        <v>27</v>
      </c>
      <c r="D4900" s="463">
        <v>2685510</v>
      </c>
    </row>
    <row r="4901" spans="1:4">
      <c r="A4901" s="462">
        <v>14492</v>
      </c>
      <c r="B4901" s="276" t="s">
        <v>4900</v>
      </c>
      <c r="C4901" s="462" t="s">
        <v>211</v>
      </c>
      <c r="D4901" s="463">
        <v>14729721</v>
      </c>
    </row>
    <row r="4902" spans="1:4">
      <c r="A4902" s="462">
        <v>14493</v>
      </c>
      <c r="B4902" s="276" t="s">
        <v>4901</v>
      </c>
      <c r="C4902" s="462" t="s">
        <v>211</v>
      </c>
      <c r="D4902" s="463">
        <v>13815362</v>
      </c>
    </row>
    <row r="4903" spans="1:4">
      <c r="A4903" s="462">
        <v>14494</v>
      </c>
      <c r="B4903" s="276" t="s">
        <v>4902</v>
      </c>
      <c r="C4903" s="462" t="s">
        <v>211</v>
      </c>
      <c r="D4903" s="463">
        <v>8115933</v>
      </c>
    </row>
    <row r="4904" spans="1:4">
      <c r="A4904" s="462">
        <v>14495</v>
      </c>
      <c r="B4904" s="276" t="s">
        <v>4903</v>
      </c>
      <c r="C4904" s="462" t="s">
        <v>211</v>
      </c>
      <c r="D4904" s="463">
        <v>8232306</v>
      </c>
    </row>
    <row r="4905" spans="1:4">
      <c r="A4905" s="462">
        <v>14496</v>
      </c>
      <c r="B4905" s="276" t="s">
        <v>4904</v>
      </c>
      <c r="C4905" s="462" t="s">
        <v>211</v>
      </c>
      <c r="D4905" s="463">
        <v>7683691</v>
      </c>
    </row>
    <row r="4906" spans="1:4">
      <c r="A4906" s="462">
        <v>14497</v>
      </c>
      <c r="B4906" s="276" t="s">
        <v>4905</v>
      </c>
      <c r="C4906" s="462" t="s">
        <v>211</v>
      </c>
      <c r="D4906" s="463">
        <v>7251448</v>
      </c>
    </row>
    <row r="4907" spans="1:4">
      <c r="A4907" s="462">
        <v>14498</v>
      </c>
      <c r="B4907" s="276" t="s">
        <v>4906</v>
      </c>
      <c r="C4907" s="462" t="s">
        <v>211</v>
      </c>
      <c r="D4907" s="463">
        <v>7002077</v>
      </c>
    </row>
    <row r="4908" spans="1:4">
      <c r="A4908" s="462">
        <v>14499</v>
      </c>
      <c r="B4908" s="276" t="s">
        <v>4907</v>
      </c>
      <c r="C4908" s="462" t="s">
        <v>211</v>
      </c>
      <c r="D4908" s="463">
        <v>6569834</v>
      </c>
    </row>
    <row r="4909" spans="1:4">
      <c r="A4909" s="462">
        <v>14502</v>
      </c>
      <c r="B4909" s="276" t="s">
        <v>4908</v>
      </c>
      <c r="C4909" s="462" t="s">
        <v>30</v>
      </c>
      <c r="D4909" s="463">
        <v>0</v>
      </c>
    </row>
    <row r="4910" spans="1:4">
      <c r="A4910" s="462">
        <v>14503</v>
      </c>
      <c r="B4910" s="276" t="s">
        <v>4909</v>
      </c>
      <c r="C4910" s="462" t="s">
        <v>27</v>
      </c>
      <c r="D4910" s="463">
        <v>0</v>
      </c>
    </row>
    <row r="4911" spans="1:4">
      <c r="A4911" s="462">
        <v>14504</v>
      </c>
      <c r="B4911" s="276" t="s">
        <v>4910</v>
      </c>
      <c r="C4911" s="462" t="s">
        <v>27</v>
      </c>
      <c r="D4911" s="463">
        <v>0</v>
      </c>
    </row>
    <row r="4912" spans="1:4">
      <c r="A4912" s="462">
        <v>14505</v>
      </c>
      <c r="B4912" s="276" t="s">
        <v>4911</v>
      </c>
      <c r="C4912" s="462" t="s">
        <v>27</v>
      </c>
      <c r="D4912" s="463">
        <v>0</v>
      </c>
    </row>
    <row r="4913" spans="1:4">
      <c r="A4913" s="462">
        <v>14506</v>
      </c>
      <c r="B4913" s="276" t="s">
        <v>4912</v>
      </c>
      <c r="C4913" s="462" t="s">
        <v>27</v>
      </c>
      <c r="D4913" s="463">
        <v>0</v>
      </c>
    </row>
    <row r="4914" spans="1:4">
      <c r="A4914" s="462">
        <v>14507</v>
      </c>
      <c r="B4914" s="276" t="s">
        <v>4913</v>
      </c>
      <c r="C4914" s="462" t="s">
        <v>27</v>
      </c>
      <c r="D4914" s="463">
        <v>0</v>
      </c>
    </row>
    <row r="4915" spans="1:4">
      <c r="A4915" s="462">
        <v>14508</v>
      </c>
      <c r="B4915" s="276" t="s">
        <v>4914</v>
      </c>
      <c r="C4915" s="462" t="s">
        <v>27</v>
      </c>
      <c r="D4915" s="463">
        <v>0</v>
      </c>
    </row>
    <row r="4916" spans="1:4">
      <c r="A4916" s="462">
        <v>14509</v>
      </c>
      <c r="B4916" s="276" t="s">
        <v>4915</v>
      </c>
      <c r="C4916" s="462" t="s">
        <v>27</v>
      </c>
      <c r="D4916" s="463">
        <v>0</v>
      </c>
    </row>
    <row r="4917" spans="1:4">
      <c r="A4917" s="462">
        <v>14510</v>
      </c>
      <c r="B4917" s="276" t="s">
        <v>4916</v>
      </c>
      <c r="C4917" s="462" t="s">
        <v>27</v>
      </c>
      <c r="D4917" s="463">
        <v>0</v>
      </c>
    </row>
    <row r="4918" spans="1:4">
      <c r="A4918" s="462">
        <v>14511</v>
      </c>
      <c r="B4918" s="276" t="s">
        <v>4917</v>
      </c>
      <c r="C4918" s="462" t="s">
        <v>27</v>
      </c>
      <c r="D4918" s="463">
        <v>0</v>
      </c>
    </row>
    <row r="4919" spans="1:4">
      <c r="A4919" s="462">
        <v>14512</v>
      </c>
      <c r="B4919" s="276" t="s">
        <v>4918</v>
      </c>
      <c r="C4919" s="462" t="s">
        <v>27</v>
      </c>
      <c r="D4919" s="463">
        <v>0</v>
      </c>
    </row>
    <row r="4920" spans="1:4">
      <c r="A4920" s="462">
        <v>14513</v>
      </c>
      <c r="B4920" s="276" t="s">
        <v>4919</v>
      </c>
      <c r="C4920" s="462" t="s">
        <v>27</v>
      </c>
      <c r="D4920" s="463">
        <v>0</v>
      </c>
    </row>
    <row r="4921" spans="1:4">
      <c r="A4921" s="462">
        <v>14514</v>
      </c>
      <c r="B4921" s="276" t="s">
        <v>4920</v>
      </c>
      <c r="C4921" s="462" t="s">
        <v>27</v>
      </c>
      <c r="D4921" s="463">
        <v>0</v>
      </c>
    </row>
    <row r="4922" spans="1:4">
      <c r="A4922" s="462">
        <v>14515</v>
      </c>
      <c r="B4922" s="276" t="s">
        <v>4921</v>
      </c>
      <c r="C4922" s="462" t="s">
        <v>27</v>
      </c>
      <c r="D4922" s="463">
        <v>0</v>
      </c>
    </row>
    <row r="4923" spans="1:4">
      <c r="A4923" s="462">
        <v>14516</v>
      </c>
      <c r="B4923" s="276" t="s">
        <v>4922</v>
      </c>
      <c r="C4923" s="462" t="s">
        <v>27</v>
      </c>
      <c r="D4923" s="463">
        <v>0</v>
      </c>
    </row>
    <row r="4924" spans="1:4">
      <c r="A4924" s="462">
        <v>14517</v>
      </c>
      <c r="B4924" s="276" t="s">
        <v>4923</v>
      </c>
      <c r="C4924" s="462" t="s">
        <v>27</v>
      </c>
      <c r="D4924" s="463">
        <v>0</v>
      </c>
    </row>
    <row r="4925" spans="1:4">
      <c r="A4925" s="462">
        <v>14518</v>
      </c>
      <c r="B4925" s="276" t="s">
        <v>4924</v>
      </c>
      <c r="C4925" s="462" t="s">
        <v>27</v>
      </c>
      <c r="D4925" s="463">
        <v>0</v>
      </c>
    </row>
    <row r="4926" spans="1:4">
      <c r="A4926" s="462">
        <v>14519</v>
      </c>
      <c r="B4926" s="276" t="s">
        <v>4925</v>
      </c>
      <c r="C4926" s="462" t="s">
        <v>44</v>
      </c>
      <c r="D4926" s="463">
        <v>0</v>
      </c>
    </row>
    <row r="4927" spans="1:4">
      <c r="A4927" s="462">
        <v>14520</v>
      </c>
      <c r="B4927" s="276" t="s">
        <v>4926</v>
      </c>
      <c r="C4927" s="462" t="s">
        <v>27</v>
      </c>
      <c r="D4927" s="463">
        <v>0</v>
      </c>
    </row>
    <row r="4928" spans="1:4">
      <c r="A4928" s="462">
        <v>14521</v>
      </c>
      <c r="B4928" s="276" t="s">
        <v>4927</v>
      </c>
      <c r="C4928" s="462" t="s">
        <v>27</v>
      </c>
      <c r="D4928" s="463">
        <v>0</v>
      </c>
    </row>
    <row r="4929" spans="1:4">
      <c r="A4929" s="462">
        <v>14522</v>
      </c>
      <c r="B4929" s="276" t="s">
        <v>4928</v>
      </c>
      <c r="C4929" s="462" t="s">
        <v>27</v>
      </c>
      <c r="D4929" s="463">
        <v>0</v>
      </c>
    </row>
    <row r="4930" spans="1:4">
      <c r="A4930" s="462">
        <v>14523</v>
      </c>
      <c r="B4930" s="276" t="s">
        <v>4929</v>
      </c>
      <c r="C4930" s="462" t="s">
        <v>27</v>
      </c>
      <c r="D4930" s="463">
        <v>0</v>
      </c>
    </row>
    <row r="4931" spans="1:4">
      <c r="A4931" s="462">
        <v>14524</v>
      </c>
      <c r="B4931" s="276" t="s">
        <v>4930</v>
      </c>
      <c r="C4931" s="462" t="s">
        <v>27</v>
      </c>
      <c r="D4931" s="463">
        <v>0</v>
      </c>
    </row>
    <row r="4932" spans="1:4">
      <c r="A4932" s="462">
        <v>14525</v>
      </c>
      <c r="B4932" s="276" t="s">
        <v>4931</v>
      </c>
      <c r="C4932" s="462" t="s">
        <v>27</v>
      </c>
      <c r="D4932" s="463">
        <v>0</v>
      </c>
    </row>
    <row r="4933" spans="1:4">
      <c r="A4933" s="462">
        <v>14526</v>
      </c>
      <c r="B4933" s="276" t="s">
        <v>4932</v>
      </c>
      <c r="C4933" s="462" t="s">
        <v>27</v>
      </c>
      <c r="D4933" s="463">
        <v>0</v>
      </c>
    </row>
    <row r="4934" spans="1:4">
      <c r="A4934" s="462">
        <v>14527</v>
      </c>
      <c r="B4934" s="276" t="s">
        <v>4933</v>
      </c>
      <c r="C4934" s="462" t="s">
        <v>27</v>
      </c>
      <c r="D4934" s="463">
        <v>0</v>
      </c>
    </row>
    <row r="4935" spans="1:4">
      <c r="A4935" s="462">
        <v>14528</v>
      </c>
      <c r="B4935" s="276" t="s">
        <v>4934</v>
      </c>
      <c r="C4935" s="462" t="s">
        <v>27</v>
      </c>
      <c r="D4935" s="463">
        <v>0</v>
      </c>
    </row>
    <row r="4936" spans="1:4">
      <c r="A4936" s="462">
        <v>14529</v>
      </c>
      <c r="B4936" s="276" t="s">
        <v>4935</v>
      </c>
      <c r="C4936" s="462" t="s">
        <v>30</v>
      </c>
      <c r="D4936" s="463">
        <v>0</v>
      </c>
    </row>
    <row r="4937" spans="1:4">
      <c r="A4937" s="462">
        <v>14530</v>
      </c>
      <c r="B4937" s="276" t="s">
        <v>4936</v>
      </c>
      <c r="C4937" s="462" t="s">
        <v>30</v>
      </c>
      <c r="D4937" s="463">
        <v>0</v>
      </c>
    </row>
    <row r="4938" spans="1:4">
      <c r="A4938" s="462">
        <v>14531</v>
      </c>
      <c r="B4938" s="276" t="s">
        <v>4937</v>
      </c>
      <c r="C4938" s="462" t="s">
        <v>27</v>
      </c>
      <c r="D4938" s="463">
        <v>0</v>
      </c>
    </row>
    <row r="4939" spans="1:4">
      <c r="A4939" s="462">
        <v>14532</v>
      </c>
      <c r="B4939" s="276" t="s">
        <v>4938</v>
      </c>
      <c r="C4939" s="462" t="s">
        <v>44</v>
      </c>
      <c r="D4939" s="463">
        <v>0</v>
      </c>
    </row>
    <row r="4940" spans="1:4">
      <c r="A4940" s="462">
        <v>14533</v>
      </c>
      <c r="B4940" s="276" t="s">
        <v>4939</v>
      </c>
      <c r="C4940" s="462" t="s">
        <v>44</v>
      </c>
      <c r="D4940" s="463">
        <v>0</v>
      </c>
    </row>
    <row r="4941" spans="1:4">
      <c r="A4941" s="462">
        <v>14534</v>
      </c>
      <c r="B4941" s="276" t="s">
        <v>4940</v>
      </c>
      <c r="C4941" s="462" t="s">
        <v>44</v>
      </c>
      <c r="D4941" s="463">
        <v>0</v>
      </c>
    </row>
    <row r="4942" spans="1:4">
      <c r="A4942" s="462">
        <v>14535</v>
      </c>
      <c r="B4942" s="276" t="s">
        <v>4941</v>
      </c>
      <c r="C4942" s="462" t="s">
        <v>27</v>
      </c>
      <c r="D4942" s="463">
        <v>0</v>
      </c>
    </row>
    <row r="4943" spans="1:4">
      <c r="A4943" s="462">
        <v>14536</v>
      </c>
      <c r="B4943" s="276" t="s">
        <v>4942</v>
      </c>
      <c r="C4943" s="462" t="s">
        <v>27</v>
      </c>
      <c r="D4943" s="463">
        <v>0</v>
      </c>
    </row>
    <row r="4944" spans="1:4">
      <c r="A4944" s="462">
        <v>14537</v>
      </c>
      <c r="B4944" s="276" t="s">
        <v>4943</v>
      </c>
      <c r="C4944" s="462" t="s">
        <v>27</v>
      </c>
      <c r="D4944" s="463">
        <v>0</v>
      </c>
    </row>
    <row r="4945" spans="1:4">
      <c r="A4945" s="462">
        <v>14538</v>
      </c>
      <c r="B4945" s="276" t="s">
        <v>4944</v>
      </c>
      <c r="C4945" s="462" t="s">
        <v>27</v>
      </c>
      <c r="D4945" s="463">
        <v>0</v>
      </c>
    </row>
    <row r="4946" spans="1:4">
      <c r="A4946" s="462">
        <v>14539</v>
      </c>
      <c r="B4946" s="276" t="s">
        <v>4945</v>
      </c>
      <c r="C4946" s="462" t="s">
        <v>27</v>
      </c>
      <c r="D4946" s="463">
        <v>0</v>
      </c>
    </row>
    <row r="4947" spans="1:4">
      <c r="A4947" s="462">
        <v>14540</v>
      </c>
      <c r="B4947" s="276" t="s">
        <v>4946</v>
      </c>
      <c r="C4947" s="462" t="s">
        <v>27</v>
      </c>
      <c r="D4947" s="463">
        <v>0</v>
      </c>
    </row>
    <row r="4948" spans="1:4">
      <c r="A4948" s="462">
        <v>14541</v>
      </c>
      <c r="B4948" s="276" t="s">
        <v>4947</v>
      </c>
      <c r="C4948" s="462" t="s">
        <v>30</v>
      </c>
      <c r="D4948" s="463">
        <v>0</v>
      </c>
    </row>
    <row r="4949" spans="1:4">
      <c r="A4949" s="462">
        <v>14542</v>
      </c>
      <c r="B4949" s="276" t="s">
        <v>4948</v>
      </c>
      <c r="C4949" s="462" t="s">
        <v>30</v>
      </c>
      <c r="D4949" s="463">
        <v>0</v>
      </c>
    </row>
    <row r="4950" spans="1:4">
      <c r="A4950" s="462">
        <v>14543</v>
      </c>
      <c r="B4950" s="276" t="s">
        <v>4949</v>
      </c>
      <c r="C4950" s="462" t="s">
        <v>27</v>
      </c>
      <c r="D4950" s="463">
        <v>0</v>
      </c>
    </row>
    <row r="4951" spans="1:4">
      <c r="A4951" s="462">
        <v>14544</v>
      </c>
      <c r="B4951" s="276" t="s">
        <v>4950</v>
      </c>
      <c r="C4951" s="462" t="s">
        <v>27</v>
      </c>
      <c r="D4951" s="463">
        <v>0</v>
      </c>
    </row>
    <row r="4952" spans="1:4">
      <c r="A4952" s="462">
        <v>14545</v>
      </c>
      <c r="B4952" s="276" t="s">
        <v>4951</v>
      </c>
      <c r="C4952" s="462" t="s">
        <v>27</v>
      </c>
      <c r="D4952" s="463">
        <v>0</v>
      </c>
    </row>
    <row r="4953" spans="1:4">
      <c r="A4953" s="462">
        <v>14546</v>
      </c>
      <c r="B4953" s="276" t="s">
        <v>4952</v>
      </c>
      <c r="C4953" s="462" t="s">
        <v>27</v>
      </c>
      <c r="D4953" s="463">
        <v>0</v>
      </c>
    </row>
    <row r="4954" spans="1:4">
      <c r="A4954" s="462">
        <v>14547</v>
      </c>
      <c r="B4954" s="276" t="s">
        <v>4953</v>
      </c>
      <c r="C4954" s="462" t="s">
        <v>27</v>
      </c>
      <c r="D4954" s="463">
        <v>0</v>
      </c>
    </row>
    <row r="4955" spans="1:4">
      <c r="A4955" s="462">
        <v>14548</v>
      </c>
      <c r="B4955" s="276" t="s">
        <v>4954</v>
      </c>
      <c r="C4955" s="462" t="s">
        <v>27</v>
      </c>
      <c r="D4955" s="463">
        <v>0</v>
      </c>
    </row>
    <row r="4956" spans="1:4">
      <c r="A4956" s="462">
        <v>14549</v>
      </c>
      <c r="B4956" s="276" t="s">
        <v>4955</v>
      </c>
      <c r="C4956" s="462" t="s">
        <v>32</v>
      </c>
      <c r="D4956" s="463">
        <v>0</v>
      </c>
    </row>
    <row r="4957" spans="1:4">
      <c r="A4957" s="462">
        <v>14551</v>
      </c>
      <c r="B4957" s="276" t="s">
        <v>4956</v>
      </c>
      <c r="C4957" s="462" t="s">
        <v>30</v>
      </c>
      <c r="D4957" s="463">
        <v>0</v>
      </c>
    </row>
    <row r="4958" spans="1:4">
      <c r="A4958" s="462">
        <v>14552</v>
      </c>
      <c r="B4958" s="276" t="s">
        <v>4957</v>
      </c>
      <c r="C4958" s="462" t="s">
        <v>30</v>
      </c>
      <c r="D4958" s="463">
        <v>0</v>
      </c>
    </row>
    <row r="4959" spans="1:4">
      <c r="A4959" s="462">
        <v>14553</v>
      </c>
      <c r="B4959" s="276" t="s">
        <v>4958</v>
      </c>
      <c r="C4959" s="462" t="s">
        <v>27</v>
      </c>
      <c r="D4959" s="463">
        <v>0</v>
      </c>
    </row>
    <row r="4960" spans="1:4">
      <c r="A4960" s="462">
        <v>14554</v>
      </c>
      <c r="B4960" s="276" t="s">
        <v>4959</v>
      </c>
      <c r="C4960" s="462" t="s">
        <v>30</v>
      </c>
      <c r="D4960" s="463">
        <v>0</v>
      </c>
    </row>
    <row r="4961" spans="1:4">
      <c r="A4961" s="462">
        <v>14555</v>
      </c>
      <c r="B4961" s="276" t="s">
        <v>4960</v>
      </c>
      <c r="C4961" s="462" t="s">
        <v>44</v>
      </c>
      <c r="D4961" s="463">
        <v>0</v>
      </c>
    </row>
    <row r="4962" spans="1:4">
      <c r="A4962" s="462">
        <v>14556</v>
      </c>
      <c r="B4962" s="276" t="s">
        <v>4961</v>
      </c>
      <c r="C4962" s="462" t="s">
        <v>30</v>
      </c>
      <c r="D4962" s="463">
        <v>0</v>
      </c>
    </row>
    <row r="4963" spans="1:4">
      <c r="A4963" s="462">
        <v>14557</v>
      </c>
      <c r="B4963" s="276" t="s">
        <v>4962</v>
      </c>
      <c r="C4963" s="462" t="s">
        <v>30</v>
      </c>
      <c r="D4963" s="463">
        <v>0</v>
      </c>
    </row>
    <row r="4964" spans="1:4">
      <c r="A4964" s="462">
        <v>14558</v>
      </c>
      <c r="B4964" s="276" t="s">
        <v>4963</v>
      </c>
      <c r="C4964" s="462" t="s">
        <v>27</v>
      </c>
      <c r="D4964" s="463">
        <v>0</v>
      </c>
    </row>
    <row r="4965" spans="1:4">
      <c r="A4965" s="462">
        <v>14559</v>
      </c>
      <c r="B4965" s="276" t="s">
        <v>4964</v>
      </c>
      <c r="C4965" s="462" t="s">
        <v>27</v>
      </c>
      <c r="D4965" s="463">
        <v>0</v>
      </c>
    </row>
    <row r="4966" spans="1:4">
      <c r="A4966" s="462">
        <v>14560</v>
      </c>
      <c r="B4966" s="276" t="s">
        <v>4965</v>
      </c>
      <c r="C4966" s="462" t="s">
        <v>27</v>
      </c>
      <c r="D4966" s="463">
        <v>0</v>
      </c>
    </row>
    <row r="4967" spans="1:4">
      <c r="A4967" s="462">
        <v>14561</v>
      </c>
      <c r="B4967" s="276" t="s">
        <v>4966</v>
      </c>
      <c r="C4967" s="462" t="s">
        <v>27</v>
      </c>
      <c r="D4967" s="463">
        <v>0</v>
      </c>
    </row>
    <row r="4968" spans="1:4">
      <c r="A4968" s="462">
        <v>14562</v>
      </c>
      <c r="B4968" s="276" t="s">
        <v>4967</v>
      </c>
      <c r="C4968" s="462" t="s">
        <v>30</v>
      </c>
      <c r="D4968" s="463">
        <v>0</v>
      </c>
    </row>
    <row r="4969" spans="1:4">
      <c r="A4969" s="462">
        <v>14563</v>
      </c>
      <c r="B4969" s="276" t="s">
        <v>4968</v>
      </c>
      <c r="C4969" s="462" t="s">
        <v>30</v>
      </c>
      <c r="D4969" s="463">
        <v>0</v>
      </c>
    </row>
    <row r="4970" spans="1:4">
      <c r="A4970" s="462">
        <v>14564</v>
      </c>
      <c r="B4970" s="276" t="s">
        <v>4969</v>
      </c>
      <c r="C4970" s="462" t="s">
        <v>27</v>
      </c>
      <c r="D4970" s="463">
        <v>0</v>
      </c>
    </row>
    <row r="4971" spans="1:4">
      <c r="A4971" s="462">
        <v>14565</v>
      </c>
      <c r="B4971" s="276" t="s">
        <v>4970</v>
      </c>
      <c r="C4971" s="462" t="s">
        <v>27</v>
      </c>
      <c r="D4971" s="463">
        <v>0</v>
      </c>
    </row>
    <row r="4972" spans="1:4">
      <c r="A4972" s="462">
        <v>14566</v>
      </c>
      <c r="B4972" s="276" t="s">
        <v>4971</v>
      </c>
      <c r="C4972" s="462" t="s">
        <v>27</v>
      </c>
      <c r="D4972" s="463">
        <v>0</v>
      </c>
    </row>
    <row r="4973" spans="1:4">
      <c r="A4973" s="462">
        <v>14567</v>
      </c>
      <c r="B4973" s="276" t="s">
        <v>4972</v>
      </c>
      <c r="C4973" s="462" t="s">
        <v>27</v>
      </c>
      <c r="D4973" s="463">
        <v>0</v>
      </c>
    </row>
    <row r="4974" spans="1:4">
      <c r="A4974" s="462">
        <v>14568</v>
      </c>
      <c r="B4974" s="276" t="s">
        <v>4973</v>
      </c>
      <c r="C4974" s="462" t="s">
        <v>27</v>
      </c>
      <c r="D4974" s="463">
        <v>0</v>
      </c>
    </row>
    <row r="4975" spans="1:4">
      <c r="A4975" s="462">
        <v>14569</v>
      </c>
      <c r="B4975" s="276" t="s">
        <v>4974</v>
      </c>
      <c r="C4975" s="462" t="s">
        <v>27</v>
      </c>
      <c r="D4975" s="463">
        <v>0</v>
      </c>
    </row>
    <row r="4976" spans="1:4">
      <c r="A4976" s="462">
        <v>14570</v>
      </c>
      <c r="B4976" s="276" t="s">
        <v>4975</v>
      </c>
      <c r="C4976" s="462" t="s">
        <v>27</v>
      </c>
      <c r="D4976" s="463">
        <v>0</v>
      </c>
    </row>
    <row r="4977" spans="1:4">
      <c r="A4977" s="462">
        <v>14571</v>
      </c>
      <c r="B4977" s="276" t="s">
        <v>4976</v>
      </c>
      <c r="C4977" s="462" t="s">
        <v>27</v>
      </c>
      <c r="D4977" s="463">
        <v>0</v>
      </c>
    </row>
    <row r="4978" spans="1:4">
      <c r="A4978" s="462">
        <v>14572</v>
      </c>
      <c r="B4978" s="276" t="s">
        <v>4977</v>
      </c>
      <c r="C4978" s="462" t="s">
        <v>27</v>
      </c>
      <c r="D4978" s="463">
        <v>0</v>
      </c>
    </row>
    <row r="4979" spans="1:4">
      <c r="A4979" s="462">
        <v>14573</v>
      </c>
      <c r="B4979" s="276" t="s">
        <v>4978</v>
      </c>
      <c r="C4979" s="462" t="s">
        <v>27</v>
      </c>
      <c r="D4979" s="463">
        <v>0</v>
      </c>
    </row>
    <row r="4980" spans="1:4">
      <c r="A4980" s="462">
        <v>14574</v>
      </c>
      <c r="B4980" s="276" t="s">
        <v>4979</v>
      </c>
      <c r="C4980" s="462" t="s">
        <v>27</v>
      </c>
      <c r="D4980" s="463">
        <v>0</v>
      </c>
    </row>
    <row r="4981" spans="1:4">
      <c r="A4981" s="462">
        <v>14575</v>
      </c>
      <c r="B4981" s="276" t="s">
        <v>4980</v>
      </c>
      <c r="C4981" s="462" t="s">
        <v>30</v>
      </c>
      <c r="D4981" s="463">
        <v>0</v>
      </c>
    </row>
    <row r="4982" spans="1:4">
      <c r="A4982" s="462">
        <v>14576</v>
      </c>
      <c r="B4982" s="276" t="s">
        <v>4981</v>
      </c>
      <c r="C4982" s="462" t="s">
        <v>30</v>
      </c>
      <c r="D4982" s="463">
        <v>0</v>
      </c>
    </row>
    <row r="4983" spans="1:4">
      <c r="A4983" s="462">
        <v>14577</v>
      </c>
      <c r="B4983" s="276" t="s">
        <v>4982</v>
      </c>
      <c r="C4983" s="462" t="s">
        <v>27</v>
      </c>
      <c r="D4983" s="463">
        <v>0</v>
      </c>
    </row>
    <row r="4984" spans="1:4">
      <c r="A4984" s="462">
        <v>14578</v>
      </c>
      <c r="B4984" s="276" t="s">
        <v>4983</v>
      </c>
      <c r="C4984" s="462" t="s">
        <v>27</v>
      </c>
      <c r="D4984" s="463">
        <v>0</v>
      </c>
    </row>
    <row r="4985" spans="1:4">
      <c r="A4985" s="462">
        <v>14579</v>
      </c>
      <c r="B4985" s="276" t="s">
        <v>4984</v>
      </c>
      <c r="C4985" s="462" t="s">
        <v>27</v>
      </c>
      <c r="D4985" s="463">
        <v>0</v>
      </c>
    </row>
    <row r="4986" spans="1:4">
      <c r="A4986" s="462">
        <v>14580</v>
      </c>
      <c r="B4986" s="276" t="s">
        <v>4985</v>
      </c>
      <c r="C4986" s="462" t="s">
        <v>27</v>
      </c>
      <c r="D4986" s="463">
        <v>0</v>
      </c>
    </row>
    <row r="4987" spans="1:4">
      <c r="A4987" s="462">
        <v>14581</v>
      </c>
      <c r="B4987" s="276" t="s">
        <v>4986</v>
      </c>
      <c r="C4987" s="462" t="s">
        <v>27</v>
      </c>
      <c r="D4987" s="463">
        <v>0</v>
      </c>
    </row>
    <row r="4988" spans="1:4">
      <c r="A4988" s="462">
        <v>14582</v>
      </c>
      <c r="B4988" s="276" t="s">
        <v>4987</v>
      </c>
      <c r="C4988" s="462" t="s">
        <v>27</v>
      </c>
      <c r="D4988" s="463">
        <v>0</v>
      </c>
    </row>
    <row r="4989" spans="1:4">
      <c r="A4989" s="462">
        <v>14583</v>
      </c>
      <c r="B4989" s="276" t="s">
        <v>4988</v>
      </c>
      <c r="C4989" s="462" t="s">
        <v>27</v>
      </c>
      <c r="D4989" s="463">
        <v>0</v>
      </c>
    </row>
    <row r="4990" spans="1:4">
      <c r="A4990" s="462">
        <v>14584</v>
      </c>
      <c r="B4990" s="276" t="s">
        <v>4989</v>
      </c>
      <c r="C4990" s="462" t="s">
        <v>27</v>
      </c>
      <c r="D4990" s="463">
        <v>0</v>
      </c>
    </row>
    <row r="4991" spans="1:4">
      <c r="A4991" s="462">
        <v>14585</v>
      </c>
      <c r="B4991" s="276" t="s">
        <v>4990</v>
      </c>
      <c r="C4991" s="462" t="s">
        <v>27</v>
      </c>
      <c r="D4991" s="463">
        <v>0</v>
      </c>
    </row>
    <row r="4992" spans="1:4">
      <c r="A4992" s="462">
        <v>14586</v>
      </c>
      <c r="B4992" s="276" t="s">
        <v>4991</v>
      </c>
      <c r="C4992" s="462" t="s">
        <v>27</v>
      </c>
      <c r="D4992" s="463">
        <v>0</v>
      </c>
    </row>
    <row r="4993" spans="1:4">
      <c r="A4993" s="462">
        <v>14587</v>
      </c>
      <c r="B4993" s="276" t="s">
        <v>4992</v>
      </c>
      <c r="C4993" s="462" t="s">
        <v>27</v>
      </c>
      <c r="D4993" s="463">
        <v>0</v>
      </c>
    </row>
    <row r="4994" spans="1:4">
      <c r="A4994" s="462">
        <v>14588</v>
      </c>
      <c r="B4994" s="276" t="s">
        <v>4993</v>
      </c>
      <c r="C4994" s="462" t="s">
        <v>27</v>
      </c>
      <c r="D4994" s="463">
        <v>0</v>
      </c>
    </row>
    <row r="4995" spans="1:4">
      <c r="A4995" s="462">
        <v>14589</v>
      </c>
      <c r="B4995" s="276" t="s">
        <v>4917</v>
      </c>
      <c r="C4995" s="462" t="s">
        <v>27</v>
      </c>
      <c r="D4995" s="463">
        <v>0</v>
      </c>
    </row>
    <row r="4996" spans="1:4">
      <c r="A4996" s="462">
        <v>14590</v>
      </c>
      <c r="B4996" s="276" t="s">
        <v>4994</v>
      </c>
      <c r="C4996" s="462" t="s">
        <v>27</v>
      </c>
      <c r="D4996" s="463">
        <v>0</v>
      </c>
    </row>
    <row r="4997" spans="1:4">
      <c r="A4997" s="462">
        <v>14591</v>
      </c>
      <c r="B4997" s="276" t="s">
        <v>4995</v>
      </c>
      <c r="C4997" s="462" t="s">
        <v>27</v>
      </c>
      <c r="D4997" s="463">
        <v>0</v>
      </c>
    </row>
    <row r="4998" spans="1:4">
      <c r="A4998" s="462">
        <v>14592</v>
      </c>
      <c r="B4998" s="276" t="s">
        <v>4996</v>
      </c>
      <c r="C4998" s="462" t="s">
        <v>27</v>
      </c>
      <c r="D4998" s="463">
        <v>0</v>
      </c>
    </row>
    <row r="4999" spans="1:4">
      <c r="A4999" s="462">
        <v>14593</v>
      </c>
      <c r="B4999" s="276" t="s">
        <v>4997</v>
      </c>
      <c r="C4999" s="462" t="s">
        <v>27</v>
      </c>
      <c r="D4999" s="463">
        <v>0</v>
      </c>
    </row>
    <row r="5000" spans="1:4">
      <c r="A5000" s="462">
        <v>14594</v>
      </c>
      <c r="B5000" s="276" t="s">
        <v>4998</v>
      </c>
      <c r="C5000" s="462" t="s">
        <v>27</v>
      </c>
      <c r="D5000" s="463">
        <v>0</v>
      </c>
    </row>
    <row r="5001" spans="1:4">
      <c r="A5001" s="462">
        <v>14595</v>
      </c>
      <c r="B5001" s="276" t="s">
        <v>4999</v>
      </c>
      <c r="C5001" s="462" t="s">
        <v>27</v>
      </c>
      <c r="D5001" s="463">
        <v>0</v>
      </c>
    </row>
    <row r="5002" spans="1:4">
      <c r="A5002" s="462">
        <v>14596</v>
      </c>
      <c r="B5002" s="276" t="s">
        <v>5000</v>
      </c>
      <c r="C5002" s="462" t="s">
        <v>27</v>
      </c>
      <c r="D5002" s="463">
        <v>0</v>
      </c>
    </row>
    <row r="5003" spans="1:4">
      <c r="A5003" s="462">
        <v>14597</v>
      </c>
      <c r="B5003" s="276" t="s">
        <v>5001</v>
      </c>
      <c r="C5003" s="462" t="s">
        <v>27</v>
      </c>
      <c r="D5003" s="463">
        <v>0</v>
      </c>
    </row>
    <row r="5004" spans="1:4">
      <c r="A5004" s="462">
        <v>14598</v>
      </c>
      <c r="B5004" s="276" t="s">
        <v>5002</v>
      </c>
      <c r="C5004" s="462" t="s">
        <v>27</v>
      </c>
      <c r="D5004" s="463">
        <v>0</v>
      </c>
    </row>
    <row r="5005" spans="1:4">
      <c r="A5005" s="462">
        <v>14599</v>
      </c>
      <c r="B5005" s="276" t="s">
        <v>5003</v>
      </c>
      <c r="C5005" s="462" t="s">
        <v>27</v>
      </c>
      <c r="D5005" s="463">
        <v>0</v>
      </c>
    </row>
    <row r="5006" spans="1:4">
      <c r="A5006" s="462">
        <v>14600</v>
      </c>
      <c r="B5006" s="276" t="s">
        <v>5004</v>
      </c>
      <c r="C5006" s="462" t="s">
        <v>27</v>
      </c>
      <c r="D5006" s="463">
        <v>0</v>
      </c>
    </row>
    <row r="5007" spans="1:4">
      <c r="A5007" s="462">
        <v>14601</v>
      </c>
      <c r="B5007" s="276" t="s">
        <v>5005</v>
      </c>
      <c r="C5007" s="462" t="s">
        <v>27</v>
      </c>
      <c r="D5007" s="463">
        <v>0</v>
      </c>
    </row>
    <row r="5008" spans="1:4">
      <c r="A5008" s="462">
        <v>14602</v>
      </c>
      <c r="B5008" s="276" t="s">
        <v>5002</v>
      </c>
      <c r="C5008" s="462" t="s">
        <v>27</v>
      </c>
      <c r="D5008" s="463">
        <v>0</v>
      </c>
    </row>
    <row r="5009" spans="1:4">
      <c r="A5009" s="462">
        <v>14603</v>
      </c>
      <c r="B5009" s="276" t="s">
        <v>5006</v>
      </c>
      <c r="C5009" s="462" t="s">
        <v>27</v>
      </c>
      <c r="D5009" s="463">
        <v>0</v>
      </c>
    </row>
    <row r="5010" spans="1:4">
      <c r="A5010" s="462">
        <v>14604</v>
      </c>
      <c r="B5010" s="276" t="s">
        <v>5007</v>
      </c>
      <c r="C5010" s="462" t="s">
        <v>27</v>
      </c>
      <c r="D5010" s="463">
        <v>0</v>
      </c>
    </row>
    <row r="5011" spans="1:4">
      <c r="A5011" s="462">
        <v>14605</v>
      </c>
      <c r="B5011" s="276" t="s">
        <v>5008</v>
      </c>
      <c r="C5011" s="462" t="s">
        <v>27</v>
      </c>
      <c r="D5011" s="463">
        <v>0</v>
      </c>
    </row>
    <row r="5012" spans="1:4">
      <c r="A5012" s="462">
        <v>14606</v>
      </c>
      <c r="B5012" s="276" t="s">
        <v>5009</v>
      </c>
      <c r="C5012" s="462" t="s">
        <v>27</v>
      </c>
      <c r="D5012" s="463">
        <v>0</v>
      </c>
    </row>
    <row r="5013" spans="1:4">
      <c r="A5013" s="462">
        <v>14607</v>
      </c>
      <c r="B5013" s="276" t="s">
        <v>5010</v>
      </c>
      <c r="C5013" s="462" t="s">
        <v>27</v>
      </c>
      <c r="D5013" s="463">
        <v>0</v>
      </c>
    </row>
    <row r="5014" spans="1:4">
      <c r="A5014" s="462">
        <v>14608</v>
      </c>
      <c r="B5014" s="276" t="s">
        <v>5011</v>
      </c>
      <c r="C5014" s="462" t="s">
        <v>27</v>
      </c>
      <c r="D5014" s="463">
        <v>0</v>
      </c>
    </row>
    <row r="5015" spans="1:4">
      <c r="A5015" s="462">
        <v>14609</v>
      </c>
      <c r="B5015" s="276" t="s">
        <v>5012</v>
      </c>
      <c r="C5015" s="462" t="s">
        <v>27</v>
      </c>
      <c r="D5015" s="463">
        <v>0</v>
      </c>
    </row>
    <row r="5016" spans="1:4">
      <c r="A5016" s="462">
        <v>14610</v>
      </c>
      <c r="B5016" s="276" t="s">
        <v>5013</v>
      </c>
      <c r="C5016" s="462" t="s">
        <v>27</v>
      </c>
      <c r="D5016" s="463">
        <v>0</v>
      </c>
    </row>
    <row r="5017" spans="1:4">
      <c r="A5017" s="462">
        <v>14611</v>
      </c>
      <c r="B5017" s="276" t="s">
        <v>5014</v>
      </c>
      <c r="C5017" s="462" t="s">
        <v>27</v>
      </c>
      <c r="D5017" s="463">
        <v>0</v>
      </c>
    </row>
    <row r="5018" spans="1:4">
      <c r="A5018" s="462">
        <v>14612</v>
      </c>
      <c r="B5018" s="276" t="s">
        <v>5015</v>
      </c>
      <c r="C5018" s="462" t="s">
        <v>27</v>
      </c>
      <c r="D5018" s="463">
        <v>0</v>
      </c>
    </row>
    <row r="5019" spans="1:4">
      <c r="A5019" s="462">
        <v>14613</v>
      </c>
      <c r="B5019" s="276" t="s">
        <v>5016</v>
      </c>
      <c r="C5019" s="462" t="s">
        <v>27</v>
      </c>
      <c r="D5019" s="463">
        <v>0</v>
      </c>
    </row>
    <row r="5020" spans="1:4">
      <c r="A5020" s="462">
        <v>14614</v>
      </c>
      <c r="B5020" s="276" t="s">
        <v>5017</v>
      </c>
      <c r="C5020" s="462" t="s">
        <v>27</v>
      </c>
      <c r="D5020" s="463">
        <v>0</v>
      </c>
    </row>
    <row r="5021" spans="1:4">
      <c r="A5021" s="462">
        <v>14615</v>
      </c>
      <c r="B5021" s="276" t="s">
        <v>5018</v>
      </c>
      <c r="C5021" s="462" t="s">
        <v>27</v>
      </c>
      <c r="D5021" s="463">
        <v>0</v>
      </c>
    </row>
    <row r="5022" spans="1:4">
      <c r="A5022" s="462">
        <v>14616</v>
      </c>
      <c r="B5022" s="276" t="s">
        <v>5019</v>
      </c>
      <c r="C5022" s="462" t="s">
        <v>27</v>
      </c>
      <c r="D5022" s="463">
        <v>0</v>
      </c>
    </row>
    <row r="5023" spans="1:4">
      <c r="A5023" s="462">
        <v>14617</v>
      </c>
      <c r="B5023" s="276" t="s">
        <v>5020</v>
      </c>
      <c r="C5023" s="462" t="s">
        <v>27</v>
      </c>
      <c r="D5023" s="463">
        <v>0</v>
      </c>
    </row>
    <row r="5024" spans="1:4">
      <c r="A5024" s="462">
        <v>14618</v>
      </c>
      <c r="B5024" s="276" t="s">
        <v>5021</v>
      </c>
      <c r="C5024" s="462" t="s">
        <v>27</v>
      </c>
      <c r="D5024" s="463">
        <v>0</v>
      </c>
    </row>
    <row r="5025" spans="1:4">
      <c r="A5025" s="462">
        <v>14619</v>
      </c>
      <c r="B5025" s="276" t="s">
        <v>5022</v>
      </c>
      <c r="C5025" s="462" t="s">
        <v>27</v>
      </c>
      <c r="D5025" s="463">
        <v>0</v>
      </c>
    </row>
    <row r="5026" spans="1:4">
      <c r="A5026" s="462">
        <v>14620</v>
      </c>
      <c r="B5026" s="276" t="s">
        <v>5023</v>
      </c>
      <c r="C5026" s="462" t="s">
        <v>27</v>
      </c>
      <c r="D5026" s="463">
        <v>0</v>
      </c>
    </row>
    <row r="5027" spans="1:4">
      <c r="A5027" s="462">
        <v>14621</v>
      </c>
      <c r="B5027" s="276" t="s">
        <v>5024</v>
      </c>
      <c r="C5027" s="462" t="s">
        <v>27</v>
      </c>
      <c r="D5027" s="463">
        <v>0</v>
      </c>
    </row>
    <row r="5028" spans="1:4">
      <c r="A5028" s="462">
        <v>14622</v>
      </c>
      <c r="B5028" s="276" t="s">
        <v>5025</v>
      </c>
      <c r="C5028" s="462" t="s">
        <v>27</v>
      </c>
      <c r="D5028" s="463">
        <v>0</v>
      </c>
    </row>
    <row r="5029" spans="1:4">
      <c r="A5029" s="462">
        <v>14623</v>
      </c>
      <c r="B5029" s="276" t="s">
        <v>5026</v>
      </c>
      <c r="C5029" s="462" t="s">
        <v>27</v>
      </c>
      <c r="D5029" s="463">
        <v>0</v>
      </c>
    </row>
    <row r="5030" spans="1:4">
      <c r="A5030" s="462">
        <v>14624</v>
      </c>
      <c r="B5030" s="276" t="s">
        <v>5027</v>
      </c>
      <c r="C5030" s="462" t="s">
        <v>27</v>
      </c>
      <c r="D5030" s="463">
        <v>0</v>
      </c>
    </row>
    <row r="5031" spans="1:4">
      <c r="A5031" s="462">
        <v>14625</v>
      </c>
      <c r="B5031" s="276" t="s">
        <v>5028</v>
      </c>
      <c r="C5031" s="462" t="s">
        <v>27</v>
      </c>
      <c r="D5031" s="463">
        <v>0</v>
      </c>
    </row>
    <row r="5032" spans="1:4">
      <c r="A5032" s="462">
        <v>14626</v>
      </c>
      <c r="B5032" s="276" t="s">
        <v>5029</v>
      </c>
      <c r="C5032" s="462" t="s">
        <v>27</v>
      </c>
      <c r="D5032" s="463">
        <v>0</v>
      </c>
    </row>
    <row r="5033" spans="1:4">
      <c r="A5033" s="462">
        <v>14627</v>
      </c>
      <c r="B5033" s="276" t="s">
        <v>5030</v>
      </c>
      <c r="C5033" s="462" t="s">
        <v>27</v>
      </c>
      <c r="D5033" s="463">
        <v>0</v>
      </c>
    </row>
    <row r="5034" spans="1:4">
      <c r="A5034" s="462">
        <v>14628</v>
      </c>
      <c r="B5034" s="276" t="s">
        <v>5031</v>
      </c>
      <c r="C5034" s="462" t="s">
        <v>27</v>
      </c>
      <c r="D5034" s="463">
        <v>0</v>
      </c>
    </row>
    <row r="5035" spans="1:4">
      <c r="A5035" s="462">
        <v>14629</v>
      </c>
      <c r="B5035" s="276" t="s">
        <v>5032</v>
      </c>
      <c r="C5035" s="462" t="s">
        <v>27</v>
      </c>
      <c r="D5035" s="463">
        <v>0</v>
      </c>
    </row>
    <row r="5036" spans="1:4">
      <c r="A5036" s="462">
        <v>14630</v>
      </c>
      <c r="B5036" s="276" t="s">
        <v>5033</v>
      </c>
      <c r="C5036" s="462" t="s">
        <v>27</v>
      </c>
      <c r="D5036" s="463">
        <v>0</v>
      </c>
    </row>
    <row r="5037" spans="1:4">
      <c r="A5037" s="462">
        <v>14631</v>
      </c>
      <c r="B5037" s="276" t="s">
        <v>5034</v>
      </c>
      <c r="C5037" s="462" t="s">
        <v>27</v>
      </c>
      <c r="D5037" s="463">
        <v>0</v>
      </c>
    </row>
    <row r="5038" spans="1:4">
      <c r="A5038" s="462">
        <v>14632</v>
      </c>
      <c r="B5038" s="276" t="s">
        <v>5035</v>
      </c>
      <c r="C5038" s="462" t="s">
        <v>27</v>
      </c>
      <c r="D5038" s="463">
        <v>0</v>
      </c>
    </row>
    <row r="5039" spans="1:4">
      <c r="A5039" s="462">
        <v>14633</v>
      </c>
      <c r="B5039" s="276" t="s">
        <v>5036</v>
      </c>
      <c r="C5039" s="462" t="s">
        <v>27</v>
      </c>
      <c r="D5039" s="463">
        <v>0</v>
      </c>
    </row>
    <row r="5040" spans="1:4">
      <c r="A5040" s="462">
        <v>14634</v>
      </c>
      <c r="B5040" s="276" t="s">
        <v>5037</v>
      </c>
      <c r="C5040" s="462" t="s">
        <v>27</v>
      </c>
      <c r="D5040" s="463">
        <v>0</v>
      </c>
    </row>
    <row r="5041" spans="1:4">
      <c r="A5041" s="462">
        <v>14635</v>
      </c>
      <c r="B5041" s="276" t="s">
        <v>5038</v>
      </c>
      <c r="C5041" s="462" t="s">
        <v>27</v>
      </c>
      <c r="D5041" s="463">
        <v>0</v>
      </c>
    </row>
    <row r="5042" spans="1:4">
      <c r="A5042" s="462">
        <v>14636</v>
      </c>
      <c r="B5042" s="276" t="s">
        <v>5039</v>
      </c>
      <c r="C5042" s="462" t="s">
        <v>27</v>
      </c>
      <c r="D5042" s="463">
        <v>0</v>
      </c>
    </row>
    <row r="5043" spans="1:4">
      <c r="A5043" s="462">
        <v>14637</v>
      </c>
      <c r="B5043" s="276" t="s">
        <v>5040</v>
      </c>
      <c r="C5043" s="462" t="s">
        <v>27</v>
      </c>
      <c r="D5043" s="463">
        <v>0</v>
      </c>
    </row>
    <row r="5044" spans="1:4">
      <c r="A5044" s="462">
        <v>14638</v>
      </c>
      <c r="B5044" s="276" t="s">
        <v>5041</v>
      </c>
      <c r="C5044" s="462" t="s">
        <v>27</v>
      </c>
      <c r="D5044" s="463">
        <v>0</v>
      </c>
    </row>
    <row r="5045" spans="1:4">
      <c r="A5045" s="462">
        <v>14639</v>
      </c>
      <c r="B5045" s="276" t="s">
        <v>5042</v>
      </c>
      <c r="C5045" s="462" t="s">
        <v>27</v>
      </c>
      <c r="D5045" s="463">
        <v>0</v>
      </c>
    </row>
    <row r="5046" spans="1:4">
      <c r="A5046" s="462">
        <v>14640</v>
      </c>
      <c r="B5046" s="276" t="s">
        <v>5043</v>
      </c>
      <c r="C5046" s="462" t="s">
        <v>27</v>
      </c>
      <c r="D5046" s="463">
        <v>0</v>
      </c>
    </row>
    <row r="5047" spans="1:4">
      <c r="A5047" s="462">
        <v>14641</v>
      </c>
      <c r="B5047" s="276" t="s">
        <v>5044</v>
      </c>
      <c r="C5047" s="462" t="s">
        <v>27</v>
      </c>
      <c r="D5047" s="463">
        <v>0</v>
      </c>
    </row>
    <row r="5048" spans="1:4">
      <c r="A5048" s="462">
        <v>14642</v>
      </c>
      <c r="B5048" s="276" t="s">
        <v>5045</v>
      </c>
      <c r="C5048" s="462" t="s">
        <v>27</v>
      </c>
      <c r="D5048" s="463">
        <v>0</v>
      </c>
    </row>
    <row r="5049" spans="1:4">
      <c r="A5049" s="462">
        <v>14643</v>
      </c>
      <c r="B5049" s="276" t="s">
        <v>5046</v>
      </c>
      <c r="C5049" s="462" t="s">
        <v>27</v>
      </c>
      <c r="D5049" s="463">
        <v>0</v>
      </c>
    </row>
    <row r="5050" spans="1:4">
      <c r="A5050" s="462">
        <v>14644</v>
      </c>
      <c r="B5050" s="276" t="s">
        <v>5047</v>
      </c>
      <c r="C5050" s="462" t="s">
        <v>27</v>
      </c>
      <c r="D5050" s="463">
        <v>0</v>
      </c>
    </row>
    <row r="5051" spans="1:4">
      <c r="A5051" s="462">
        <v>14645</v>
      </c>
      <c r="B5051" s="276" t="s">
        <v>5048</v>
      </c>
      <c r="C5051" s="462" t="s">
        <v>27</v>
      </c>
      <c r="D5051" s="463">
        <v>0</v>
      </c>
    </row>
    <row r="5052" spans="1:4">
      <c r="A5052" s="462">
        <v>14646</v>
      </c>
      <c r="B5052" s="276" t="s">
        <v>5049</v>
      </c>
      <c r="C5052" s="462" t="s">
        <v>27</v>
      </c>
      <c r="D5052" s="463">
        <v>0</v>
      </c>
    </row>
    <row r="5053" spans="1:4">
      <c r="A5053" s="462">
        <v>14647</v>
      </c>
      <c r="B5053" s="276" t="s">
        <v>5050</v>
      </c>
      <c r="C5053" s="462" t="s">
        <v>27</v>
      </c>
      <c r="D5053" s="463">
        <v>0</v>
      </c>
    </row>
    <row r="5054" spans="1:4">
      <c r="A5054" s="462">
        <v>14648</v>
      </c>
      <c r="B5054" s="276" t="s">
        <v>5051</v>
      </c>
      <c r="C5054" s="462" t="s">
        <v>27</v>
      </c>
      <c r="D5054" s="463">
        <v>0</v>
      </c>
    </row>
    <row r="5055" spans="1:4">
      <c r="A5055" s="462">
        <v>14649</v>
      </c>
      <c r="B5055" s="276" t="s">
        <v>5052</v>
      </c>
      <c r="C5055" s="462" t="s">
        <v>27</v>
      </c>
      <c r="D5055" s="463">
        <v>0</v>
      </c>
    </row>
    <row r="5056" spans="1:4">
      <c r="A5056" s="462">
        <v>14650</v>
      </c>
      <c r="B5056" s="276" t="s">
        <v>5053</v>
      </c>
      <c r="C5056" s="462" t="s">
        <v>27</v>
      </c>
      <c r="D5056" s="463">
        <v>0</v>
      </c>
    </row>
    <row r="5057" spans="1:4">
      <c r="A5057" s="462">
        <v>14651</v>
      </c>
      <c r="B5057" s="276" t="s">
        <v>5054</v>
      </c>
      <c r="C5057" s="462" t="s">
        <v>27</v>
      </c>
      <c r="D5057" s="463">
        <v>0</v>
      </c>
    </row>
    <row r="5058" spans="1:4">
      <c r="A5058" s="462">
        <v>14652</v>
      </c>
      <c r="B5058" s="276" t="s">
        <v>5055</v>
      </c>
      <c r="C5058" s="462" t="s">
        <v>27</v>
      </c>
      <c r="D5058" s="463">
        <v>0</v>
      </c>
    </row>
    <row r="5059" spans="1:4">
      <c r="A5059" s="462">
        <v>14653</v>
      </c>
      <c r="B5059" s="276" t="s">
        <v>5056</v>
      </c>
      <c r="C5059" s="462" t="s">
        <v>27</v>
      </c>
      <c r="D5059" s="463">
        <v>0</v>
      </c>
    </row>
    <row r="5060" spans="1:4">
      <c r="A5060" s="462">
        <v>14654</v>
      </c>
      <c r="B5060" s="276" t="s">
        <v>5057</v>
      </c>
      <c r="C5060" s="462" t="s">
        <v>27</v>
      </c>
      <c r="D5060" s="463">
        <v>0</v>
      </c>
    </row>
    <row r="5061" spans="1:4">
      <c r="A5061" s="462">
        <v>14655</v>
      </c>
      <c r="B5061" s="276" t="s">
        <v>5058</v>
      </c>
      <c r="C5061" s="462" t="s">
        <v>27</v>
      </c>
      <c r="D5061" s="463">
        <v>0</v>
      </c>
    </row>
    <row r="5062" spans="1:4">
      <c r="A5062" s="462">
        <v>14656</v>
      </c>
      <c r="B5062" s="276" t="s">
        <v>5059</v>
      </c>
      <c r="C5062" s="462" t="s">
        <v>27</v>
      </c>
      <c r="D5062" s="463">
        <v>0</v>
      </c>
    </row>
    <row r="5063" spans="1:4">
      <c r="A5063" s="462">
        <v>14657</v>
      </c>
      <c r="B5063" s="276" t="s">
        <v>5060</v>
      </c>
      <c r="C5063" s="462" t="s">
        <v>27</v>
      </c>
      <c r="D5063" s="463">
        <v>0</v>
      </c>
    </row>
    <row r="5064" spans="1:4">
      <c r="A5064" s="462">
        <v>14658</v>
      </c>
      <c r="B5064" s="276" t="s">
        <v>5061</v>
      </c>
      <c r="C5064" s="462" t="s">
        <v>27</v>
      </c>
      <c r="D5064" s="463">
        <v>0</v>
      </c>
    </row>
    <row r="5065" spans="1:4">
      <c r="A5065" s="462">
        <v>14659</v>
      </c>
      <c r="B5065" s="276" t="s">
        <v>5062</v>
      </c>
      <c r="C5065" s="462" t="s">
        <v>27</v>
      </c>
      <c r="D5065" s="463">
        <v>0</v>
      </c>
    </row>
    <row r="5066" spans="1:4">
      <c r="A5066" s="462">
        <v>14660</v>
      </c>
      <c r="B5066" s="276" t="s">
        <v>5063</v>
      </c>
      <c r="C5066" s="462" t="s">
        <v>27</v>
      </c>
      <c r="D5066" s="463">
        <v>0</v>
      </c>
    </row>
    <row r="5067" spans="1:4">
      <c r="A5067" s="462">
        <v>14661</v>
      </c>
      <c r="B5067" s="276" t="s">
        <v>5064</v>
      </c>
      <c r="C5067" s="462" t="s">
        <v>27</v>
      </c>
      <c r="D5067" s="463">
        <v>0</v>
      </c>
    </row>
    <row r="5068" spans="1:4">
      <c r="A5068" s="462">
        <v>14662</v>
      </c>
      <c r="B5068" s="276" t="s">
        <v>5065</v>
      </c>
      <c r="C5068" s="462" t="s">
        <v>27</v>
      </c>
      <c r="D5068" s="463">
        <v>0</v>
      </c>
    </row>
    <row r="5069" spans="1:4">
      <c r="A5069" s="462">
        <v>14663</v>
      </c>
      <c r="B5069" s="276" t="s">
        <v>5066</v>
      </c>
      <c r="C5069" s="462" t="s">
        <v>27</v>
      </c>
      <c r="D5069" s="463">
        <v>0</v>
      </c>
    </row>
    <row r="5070" spans="1:4">
      <c r="A5070" s="462">
        <v>14664</v>
      </c>
      <c r="B5070" s="276" t="s">
        <v>5067</v>
      </c>
      <c r="C5070" s="462" t="s">
        <v>27</v>
      </c>
      <c r="D5070" s="463">
        <v>0</v>
      </c>
    </row>
    <row r="5071" spans="1:4">
      <c r="A5071" s="462">
        <v>14665</v>
      </c>
      <c r="B5071" s="276" t="s">
        <v>5068</v>
      </c>
      <c r="C5071" s="462" t="s">
        <v>27</v>
      </c>
      <c r="D5071" s="463">
        <v>0</v>
      </c>
    </row>
    <row r="5072" spans="1:4">
      <c r="A5072" s="462">
        <v>14666</v>
      </c>
      <c r="B5072" s="276" t="s">
        <v>5069</v>
      </c>
      <c r="C5072" s="462" t="s">
        <v>27</v>
      </c>
      <c r="D5072" s="463">
        <v>0</v>
      </c>
    </row>
    <row r="5073" spans="1:4">
      <c r="A5073" s="462">
        <v>14667</v>
      </c>
      <c r="B5073" s="276" t="s">
        <v>5070</v>
      </c>
      <c r="C5073" s="462" t="s">
        <v>27</v>
      </c>
      <c r="D5073" s="463">
        <v>0</v>
      </c>
    </row>
    <row r="5074" spans="1:4">
      <c r="A5074" s="462">
        <v>14668</v>
      </c>
      <c r="B5074" s="276" t="s">
        <v>5071</v>
      </c>
      <c r="C5074" s="462" t="s">
        <v>27</v>
      </c>
      <c r="D5074" s="463">
        <v>0</v>
      </c>
    </row>
    <row r="5075" spans="1:4">
      <c r="A5075" s="462">
        <v>14669</v>
      </c>
      <c r="B5075" s="276" t="s">
        <v>5072</v>
      </c>
      <c r="C5075" s="462" t="s">
        <v>27</v>
      </c>
      <c r="D5075" s="463">
        <v>0</v>
      </c>
    </row>
    <row r="5076" spans="1:4">
      <c r="A5076" s="462">
        <v>14670</v>
      </c>
      <c r="B5076" s="276" t="s">
        <v>5073</v>
      </c>
      <c r="C5076" s="462" t="s">
        <v>27</v>
      </c>
      <c r="D5076" s="463">
        <v>0</v>
      </c>
    </row>
    <row r="5077" spans="1:4">
      <c r="A5077" s="462">
        <v>14671</v>
      </c>
      <c r="B5077" s="276" t="s">
        <v>5074</v>
      </c>
      <c r="C5077" s="462" t="s">
        <v>27</v>
      </c>
      <c r="D5077" s="463">
        <v>0</v>
      </c>
    </row>
    <row r="5078" spans="1:4">
      <c r="A5078" s="462">
        <v>14672</v>
      </c>
      <c r="B5078" s="276" t="s">
        <v>5075</v>
      </c>
      <c r="C5078" s="462" t="s">
        <v>27</v>
      </c>
      <c r="D5078" s="463">
        <v>0</v>
      </c>
    </row>
    <row r="5079" spans="1:4">
      <c r="A5079" s="462">
        <v>14673</v>
      </c>
      <c r="B5079" s="276" t="s">
        <v>5076</v>
      </c>
      <c r="C5079" s="462" t="s">
        <v>27</v>
      </c>
      <c r="D5079" s="463">
        <v>0</v>
      </c>
    </row>
    <row r="5080" spans="1:4">
      <c r="A5080" s="462">
        <v>14674</v>
      </c>
      <c r="B5080" s="276" t="s">
        <v>5077</v>
      </c>
      <c r="C5080" s="462" t="s">
        <v>27</v>
      </c>
      <c r="D5080" s="463">
        <v>0</v>
      </c>
    </row>
    <row r="5081" spans="1:4">
      <c r="A5081" s="462">
        <v>14675</v>
      </c>
      <c r="B5081" s="276" t="s">
        <v>5078</v>
      </c>
      <c r="C5081" s="462" t="s">
        <v>27</v>
      </c>
      <c r="D5081" s="463">
        <v>0</v>
      </c>
    </row>
    <row r="5082" spans="1:4">
      <c r="A5082" s="462">
        <v>14676</v>
      </c>
      <c r="B5082" s="276" t="s">
        <v>5079</v>
      </c>
      <c r="C5082" s="462" t="s">
        <v>27</v>
      </c>
      <c r="D5082" s="463">
        <v>0</v>
      </c>
    </row>
    <row r="5083" spans="1:4">
      <c r="A5083" s="462">
        <v>14677</v>
      </c>
      <c r="B5083" s="276" t="s">
        <v>5080</v>
      </c>
      <c r="C5083" s="462" t="s">
        <v>27</v>
      </c>
      <c r="D5083" s="463">
        <v>0</v>
      </c>
    </row>
    <row r="5084" spans="1:4">
      <c r="A5084" s="462">
        <v>14678</v>
      </c>
      <c r="B5084" s="276" t="s">
        <v>5081</v>
      </c>
      <c r="C5084" s="462" t="s">
        <v>27</v>
      </c>
      <c r="D5084" s="463">
        <v>0</v>
      </c>
    </row>
    <row r="5085" spans="1:4">
      <c r="A5085" s="462">
        <v>14679</v>
      </c>
      <c r="B5085" s="276" t="s">
        <v>5082</v>
      </c>
      <c r="C5085" s="462" t="s">
        <v>27</v>
      </c>
      <c r="D5085" s="463">
        <v>0</v>
      </c>
    </row>
    <row r="5086" spans="1:4">
      <c r="A5086" s="462">
        <v>14680</v>
      </c>
      <c r="B5086" s="276" t="s">
        <v>5083</v>
      </c>
      <c r="C5086" s="462" t="s">
        <v>27</v>
      </c>
      <c r="D5086" s="463">
        <v>0</v>
      </c>
    </row>
    <row r="5087" spans="1:4">
      <c r="A5087" s="462">
        <v>14681</v>
      </c>
      <c r="B5087" s="276" t="s">
        <v>5084</v>
      </c>
      <c r="C5087" s="462" t="s">
        <v>27</v>
      </c>
      <c r="D5087" s="463">
        <v>0</v>
      </c>
    </row>
    <row r="5088" spans="1:4">
      <c r="A5088" s="462">
        <v>14682</v>
      </c>
      <c r="B5088" s="276" t="s">
        <v>5085</v>
      </c>
      <c r="C5088" s="462" t="s">
        <v>27</v>
      </c>
      <c r="D5088" s="463">
        <v>0</v>
      </c>
    </row>
    <row r="5089" spans="1:4">
      <c r="A5089" s="462">
        <v>14683</v>
      </c>
      <c r="B5089" s="276" t="s">
        <v>5086</v>
      </c>
      <c r="C5089" s="462" t="s">
        <v>30</v>
      </c>
      <c r="D5089" s="463">
        <v>0</v>
      </c>
    </row>
    <row r="5090" spans="1:4">
      <c r="A5090" s="462">
        <v>14684</v>
      </c>
      <c r="B5090" s="276" t="s">
        <v>5087</v>
      </c>
      <c r="C5090" s="462" t="s">
        <v>27</v>
      </c>
      <c r="D5090" s="463">
        <v>0</v>
      </c>
    </row>
    <row r="5091" spans="1:4">
      <c r="A5091" s="462">
        <v>14685</v>
      </c>
      <c r="B5091" s="276" t="s">
        <v>5088</v>
      </c>
      <c r="C5091" s="462" t="s">
        <v>27</v>
      </c>
      <c r="D5091" s="463">
        <v>0</v>
      </c>
    </row>
    <row r="5092" spans="1:4">
      <c r="A5092" s="462">
        <v>14686</v>
      </c>
      <c r="B5092" s="276" t="s">
        <v>5089</v>
      </c>
      <c r="C5092" s="462" t="s">
        <v>27</v>
      </c>
      <c r="D5092" s="463">
        <v>0</v>
      </c>
    </row>
    <row r="5093" spans="1:4">
      <c r="A5093" s="462">
        <v>14687</v>
      </c>
      <c r="B5093" s="276" t="s">
        <v>5090</v>
      </c>
      <c r="C5093" s="462" t="s">
        <v>27</v>
      </c>
      <c r="D5093" s="463">
        <v>0</v>
      </c>
    </row>
    <row r="5094" spans="1:4">
      <c r="A5094" s="462">
        <v>14688</v>
      </c>
      <c r="B5094" s="276" t="s">
        <v>5091</v>
      </c>
      <c r="C5094" s="462" t="s">
        <v>30</v>
      </c>
      <c r="D5094" s="463">
        <v>0</v>
      </c>
    </row>
    <row r="5095" spans="1:4">
      <c r="A5095" s="462">
        <v>14689</v>
      </c>
      <c r="B5095" s="276" t="s">
        <v>5092</v>
      </c>
      <c r="C5095" s="462" t="s">
        <v>27</v>
      </c>
      <c r="D5095" s="463">
        <v>0</v>
      </c>
    </row>
    <row r="5096" spans="1:4">
      <c r="A5096" s="462">
        <v>14690</v>
      </c>
      <c r="B5096" s="276" t="s">
        <v>5093</v>
      </c>
      <c r="C5096" s="462" t="s">
        <v>27</v>
      </c>
      <c r="D5096" s="463">
        <v>0</v>
      </c>
    </row>
    <row r="5097" spans="1:4">
      <c r="A5097" s="462">
        <v>14691</v>
      </c>
      <c r="B5097" s="276" t="s">
        <v>5094</v>
      </c>
      <c r="C5097" s="462" t="s">
        <v>30</v>
      </c>
      <c r="D5097" s="463">
        <v>0</v>
      </c>
    </row>
    <row r="5098" spans="1:4">
      <c r="A5098" s="462">
        <v>14692</v>
      </c>
      <c r="B5098" s="276" t="s">
        <v>5095</v>
      </c>
      <c r="C5098" s="462" t="s">
        <v>27</v>
      </c>
      <c r="D5098" s="463">
        <v>0</v>
      </c>
    </row>
    <row r="5099" spans="1:4">
      <c r="A5099" s="462">
        <v>14693</v>
      </c>
      <c r="B5099" s="276" t="s">
        <v>5096</v>
      </c>
      <c r="C5099" s="462" t="s">
        <v>30</v>
      </c>
      <c r="D5099" s="463">
        <v>0</v>
      </c>
    </row>
    <row r="5100" spans="1:4">
      <c r="A5100" s="462">
        <v>14694</v>
      </c>
      <c r="B5100" s="276" t="s">
        <v>5097</v>
      </c>
      <c r="C5100" s="462" t="s">
        <v>27</v>
      </c>
      <c r="D5100" s="463">
        <v>0</v>
      </c>
    </row>
    <row r="5101" spans="1:4">
      <c r="A5101" s="462">
        <v>14695</v>
      </c>
      <c r="B5101" s="276" t="s">
        <v>5098</v>
      </c>
      <c r="C5101" s="462" t="s">
        <v>27</v>
      </c>
      <c r="D5101" s="463">
        <v>0</v>
      </c>
    </row>
    <row r="5102" spans="1:4">
      <c r="A5102" s="462">
        <v>14696</v>
      </c>
      <c r="B5102" s="276" t="s">
        <v>5099</v>
      </c>
      <c r="C5102" s="462" t="s">
        <v>27</v>
      </c>
      <c r="D5102" s="463">
        <v>0</v>
      </c>
    </row>
    <row r="5103" spans="1:4">
      <c r="A5103" s="462">
        <v>14697</v>
      </c>
      <c r="B5103" s="276" t="s">
        <v>5100</v>
      </c>
      <c r="C5103" s="462" t="s">
        <v>27</v>
      </c>
      <c r="D5103" s="463">
        <v>0</v>
      </c>
    </row>
    <row r="5104" spans="1:4">
      <c r="A5104" s="462">
        <v>14698</v>
      </c>
      <c r="B5104" s="276" t="s">
        <v>5101</v>
      </c>
      <c r="C5104" s="462" t="s">
        <v>27</v>
      </c>
      <c r="D5104" s="463">
        <v>0</v>
      </c>
    </row>
    <row r="5105" spans="1:4">
      <c r="A5105" s="462">
        <v>14699</v>
      </c>
      <c r="B5105" s="276" t="s">
        <v>5102</v>
      </c>
      <c r="C5105" s="462" t="s">
        <v>27</v>
      </c>
      <c r="D5105" s="463">
        <v>0</v>
      </c>
    </row>
    <row r="5106" spans="1:4">
      <c r="A5106" s="462">
        <v>14700</v>
      </c>
      <c r="B5106" s="276" t="s">
        <v>5103</v>
      </c>
      <c r="C5106" s="462" t="s">
        <v>30</v>
      </c>
      <c r="D5106" s="463">
        <v>0</v>
      </c>
    </row>
    <row r="5107" spans="1:4">
      <c r="A5107" s="462">
        <v>14701</v>
      </c>
      <c r="B5107" s="276" t="s">
        <v>5104</v>
      </c>
      <c r="C5107" s="462" t="s">
        <v>30</v>
      </c>
      <c r="D5107" s="463">
        <v>0</v>
      </c>
    </row>
    <row r="5108" spans="1:4">
      <c r="A5108" s="462">
        <v>14702</v>
      </c>
      <c r="B5108" s="276" t="s">
        <v>5105</v>
      </c>
      <c r="C5108" s="462" t="s">
        <v>30</v>
      </c>
      <c r="D5108" s="463">
        <v>0</v>
      </c>
    </row>
    <row r="5109" spans="1:4">
      <c r="A5109" s="462">
        <v>14703</v>
      </c>
      <c r="B5109" s="276" t="s">
        <v>5106</v>
      </c>
      <c r="C5109" s="462" t="s">
        <v>30</v>
      </c>
      <c r="D5109" s="463">
        <v>0</v>
      </c>
    </row>
    <row r="5110" spans="1:4">
      <c r="A5110" s="462">
        <v>14704</v>
      </c>
      <c r="B5110" s="276" t="s">
        <v>5107</v>
      </c>
      <c r="C5110" s="462" t="s">
        <v>27</v>
      </c>
      <c r="D5110" s="463">
        <v>0</v>
      </c>
    </row>
    <row r="5111" spans="1:4">
      <c r="A5111" s="462">
        <v>14705</v>
      </c>
      <c r="B5111" s="276" t="s">
        <v>5108</v>
      </c>
      <c r="C5111" s="462" t="s">
        <v>27</v>
      </c>
      <c r="D5111" s="463">
        <v>0</v>
      </c>
    </row>
    <row r="5112" spans="1:4">
      <c r="A5112" s="462">
        <v>14706</v>
      </c>
      <c r="B5112" s="276" t="s">
        <v>5109</v>
      </c>
      <c r="C5112" s="462" t="s">
        <v>27</v>
      </c>
      <c r="D5112" s="463">
        <v>0</v>
      </c>
    </row>
    <row r="5113" spans="1:4">
      <c r="A5113" s="462">
        <v>14707</v>
      </c>
      <c r="B5113" s="276" t="s">
        <v>5110</v>
      </c>
      <c r="C5113" s="462" t="s">
        <v>27</v>
      </c>
      <c r="D5113" s="463">
        <v>0</v>
      </c>
    </row>
    <row r="5114" spans="1:4">
      <c r="A5114" s="462">
        <v>14708</v>
      </c>
      <c r="B5114" s="276" t="s">
        <v>5111</v>
      </c>
      <c r="C5114" s="462" t="s">
        <v>27</v>
      </c>
      <c r="D5114" s="463">
        <v>0</v>
      </c>
    </row>
    <row r="5115" spans="1:4">
      <c r="A5115" s="462">
        <v>14709</v>
      </c>
      <c r="B5115" s="276" t="s">
        <v>5112</v>
      </c>
      <c r="C5115" s="462" t="s">
        <v>27</v>
      </c>
      <c r="D5115" s="463">
        <v>0</v>
      </c>
    </row>
    <row r="5116" spans="1:4">
      <c r="A5116" s="462">
        <v>14710</v>
      </c>
      <c r="B5116" s="276" t="s">
        <v>4922</v>
      </c>
      <c r="C5116" s="462" t="s">
        <v>27</v>
      </c>
      <c r="D5116" s="463">
        <v>0</v>
      </c>
    </row>
    <row r="5117" spans="1:4">
      <c r="A5117" s="462">
        <v>14711</v>
      </c>
      <c r="B5117" s="276" t="s">
        <v>5113</v>
      </c>
      <c r="C5117" s="462" t="s">
        <v>27</v>
      </c>
      <c r="D5117" s="463">
        <v>0</v>
      </c>
    </row>
    <row r="5118" spans="1:4">
      <c r="A5118" s="462">
        <v>14712</v>
      </c>
      <c r="B5118" s="276" t="s">
        <v>5114</v>
      </c>
      <c r="C5118" s="462" t="s">
        <v>27</v>
      </c>
      <c r="D5118" s="463">
        <v>0</v>
      </c>
    </row>
    <row r="5119" spans="1:4">
      <c r="A5119" s="462">
        <v>14713</v>
      </c>
      <c r="B5119" s="276" t="s">
        <v>5115</v>
      </c>
      <c r="C5119" s="462" t="s">
        <v>27</v>
      </c>
      <c r="D5119" s="463">
        <v>0</v>
      </c>
    </row>
    <row r="5120" spans="1:4">
      <c r="A5120" s="462">
        <v>14714</v>
      </c>
      <c r="B5120" s="276" t="s">
        <v>5116</v>
      </c>
      <c r="C5120" s="462" t="s">
        <v>27</v>
      </c>
      <c r="D5120" s="463">
        <v>0</v>
      </c>
    </row>
    <row r="5121" spans="1:4">
      <c r="A5121" s="462">
        <v>14715</v>
      </c>
      <c r="B5121" s="276" t="s">
        <v>5117</v>
      </c>
      <c r="C5121" s="462" t="s">
        <v>27</v>
      </c>
      <c r="D5121" s="463">
        <v>0</v>
      </c>
    </row>
    <row r="5122" spans="1:4">
      <c r="A5122" s="462">
        <v>14716</v>
      </c>
      <c r="B5122" s="276" t="s">
        <v>5118</v>
      </c>
      <c r="C5122" s="462" t="s">
        <v>27</v>
      </c>
      <c r="D5122" s="463">
        <v>0</v>
      </c>
    </row>
    <row r="5123" spans="1:4">
      <c r="A5123" s="462">
        <v>14717</v>
      </c>
      <c r="B5123" s="276" t="s">
        <v>5119</v>
      </c>
      <c r="C5123" s="462" t="s">
        <v>27</v>
      </c>
      <c r="D5123" s="463">
        <v>0</v>
      </c>
    </row>
    <row r="5124" spans="1:4">
      <c r="A5124" s="462">
        <v>14718</v>
      </c>
      <c r="B5124" s="276" t="s">
        <v>5120</v>
      </c>
      <c r="C5124" s="462" t="s">
        <v>27</v>
      </c>
      <c r="D5124" s="463">
        <v>0</v>
      </c>
    </row>
    <row r="5125" spans="1:4">
      <c r="A5125" s="462">
        <v>14719</v>
      </c>
      <c r="B5125" s="276" t="s">
        <v>5121</v>
      </c>
      <c r="C5125" s="462" t="s">
        <v>27</v>
      </c>
      <c r="D5125" s="463">
        <v>0</v>
      </c>
    </row>
    <row r="5126" spans="1:4">
      <c r="A5126" s="462">
        <v>14720</v>
      </c>
      <c r="B5126" s="276" t="s">
        <v>5122</v>
      </c>
      <c r="C5126" s="462" t="s">
        <v>27</v>
      </c>
      <c r="D5126" s="463">
        <v>0</v>
      </c>
    </row>
    <row r="5127" spans="1:4">
      <c r="A5127" s="462">
        <v>14721</v>
      </c>
      <c r="B5127" s="276" t="s">
        <v>5123</v>
      </c>
      <c r="C5127" s="462" t="s">
        <v>27</v>
      </c>
      <c r="D5127" s="463">
        <v>0</v>
      </c>
    </row>
    <row r="5128" spans="1:4">
      <c r="A5128" s="462">
        <v>14722</v>
      </c>
      <c r="B5128" s="276" t="s">
        <v>5124</v>
      </c>
      <c r="C5128" s="462" t="s">
        <v>27</v>
      </c>
      <c r="D5128" s="463">
        <v>0</v>
      </c>
    </row>
    <row r="5129" spans="1:4">
      <c r="A5129" s="462">
        <v>14723</v>
      </c>
      <c r="B5129" s="276" t="s">
        <v>5125</v>
      </c>
      <c r="C5129" s="462" t="s">
        <v>27</v>
      </c>
      <c r="D5129" s="463">
        <v>0</v>
      </c>
    </row>
    <row r="5130" spans="1:4">
      <c r="A5130" s="462">
        <v>14724</v>
      </c>
      <c r="B5130" s="276" t="s">
        <v>5126</v>
      </c>
      <c r="C5130" s="462" t="s">
        <v>27</v>
      </c>
      <c r="D5130" s="463">
        <v>0</v>
      </c>
    </row>
    <row r="5131" spans="1:4">
      <c r="A5131" s="462">
        <v>14725</v>
      </c>
      <c r="B5131" s="276" t="s">
        <v>5127</v>
      </c>
      <c r="C5131" s="462" t="s">
        <v>27</v>
      </c>
      <c r="D5131" s="463">
        <v>0</v>
      </c>
    </row>
    <row r="5132" spans="1:4">
      <c r="A5132" s="462">
        <v>14726</v>
      </c>
      <c r="B5132" s="276" t="s">
        <v>5128</v>
      </c>
      <c r="C5132" s="462" t="s">
        <v>27</v>
      </c>
      <c r="D5132" s="463">
        <v>0</v>
      </c>
    </row>
    <row r="5133" spans="1:4">
      <c r="A5133" s="462">
        <v>14727</v>
      </c>
      <c r="B5133" s="276" t="s">
        <v>5129</v>
      </c>
      <c r="C5133" s="462" t="s">
        <v>27</v>
      </c>
      <c r="D5133" s="463">
        <v>0</v>
      </c>
    </row>
    <row r="5134" spans="1:4">
      <c r="A5134" s="462">
        <v>14728</v>
      </c>
      <c r="B5134" s="276" t="s">
        <v>5130</v>
      </c>
      <c r="C5134" s="462" t="s">
        <v>27</v>
      </c>
      <c r="D5134" s="463">
        <v>0</v>
      </c>
    </row>
    <row r="5135" spans="1:4">
      <c r="A5135" s="462">
        <v>14729</v>
      </c>
      <c r="B5135" s="276" t="s">
        <v>5131</v>
      </c>
      <c r="C5135" s="462" t="s">
        <v>27</v>
      </c>
      <c r="D5135" s="463">
        <v>0</v>
      </c>
    </row>
    <row r="5136" spans="1:4">
      <c r="A5136" s="462">
        <v>14730</v>
      </c>
      <c r="B5136" s="276" t="s">
        <v>5132</v>
      </c>
      <c r="C5136" s="462" t="s">
        <v>27</v>
      </c>
      <c r="D5136" s="463">
        <v>0</v>
      </c>
    </row>
    <row r="5137" spans="1:4">
      <c r="A5137" s="462">
        <v>14731</v>
      </c>
      <c r="B5137" s="276" t="s">
        <v>5133</v>
      </c>
      <c r="C5137" s="462" t="s">
        <v>27</v>
      </c>
      <c r="D5137" s="463">
        <v>0</v>
      </c>
    </row>
    <row r="5138" spans="1:4">
      <c r="A5138" s="462">
        <v>14732</v>
      </c>
      <c r="B5138" s="276" t="s">
        <v>5134</v>
      </c>
      <c r="C5138" s="462" t="s">
        <v>27</v>
      </c>
      <c r="D5138" s="463">
        <v>0</v>
      </c>
    </row>
    <row r="5139" spans="1:4">
      <c r="A5139" s="462">
        <v>14733</v>
      </c>
      <c r="B5139" s="276" t="s">
        <v>5135</v>
      </c>
      <c r="C5139" s="462" t="s">
        <v>27</v>
      </c>
      <c r="D5139" s="463">
        <v>0</v>
      </c>
    </row>
    <row r="5140" spans="1:4">
      <c r="A5140" s="462">
        <v>14734</v>
      </c>
      <c r="B5140" s="276" t="s">
        <v>5136</v>
      </c>
      <c r="C5140" s="462" t="s">
        <v>27</v>
      </c>
      <c r="D5140" s="463">
        <v>0</v>
      </c>
    </row>
    <row r="5141" spans="1:4">
      <c r="A5141" s="462">
        <v>14735</v>
      </c>
      <c r="B5141" s="276" t="s">
        <v>5137</v>
      </c>
      <c r="C5141" s="462" t="s">
        <v>27</v>
      </c>
      <c r="D5141" s="463">
        <v>0</v>
      </c>
    </row>
    <row r="5142" spans="1:4">
      <c r="A5142" s="462">
        <v>14736</v>
      </c>
      <c r="B5142" s="276" t="s">
        <v>5138</v>
      </c>
      <c r="C5142" s="462" t="s">
        <v>27</v>
      </c>
      <c r="D5142" s="463">
        <v>0</v>
      </c>
    </row>
    <row r="5143" spans="1:4">
      <c r="A5143" s="462">
        <v>14737</v>
      </c>
      <c r="B5143" s="276" t="s">
        <v>5139</v>
      </c>
      <c r="C5143" s="462" t="s">
        <v>27</v>
      </c>
      <c r="D5143" s="463">
        <v>0</v>
      </c>
    </row>
    <row r="5144" spans="1:4">
      <c r="A5144" s="462">
        <v>14738</v>
      </c>
      <c r="B5144" s="276" t="s">
        <v>5140</v>
      </c>
      <c r="C5144" s="462" t="s">
        <v>27</v>
      </c>
      <c r="D5144" s="463">
        <v>0</v>
      </c>
    </row>
    <row r="5145" spans="1:4">
      <c r="A5145" s="462">
        <v>14739</v>
      </c>
      <c r="B5145" s="276" t="s">
        <v>5141</v>
      </c>
      <c r="C5145" s="462" t="s">
        <v>27</v>
      </c>
      <c r="D5145" s="463">
        <v>0</v>
      </c>
    </row>
    <row r="5146" spans="1:4">
      <c r="A5146" s="462">
        <v>14740</v>
      </c>
      <c r="B5146" s="276" t="s">
        <v>5142</v>
      </c>
      <c r="C5146" s="462" t="s">
        <v>27</v>
      </c>
      <c r="D5146" s="463">
        <v>0</v>
      </c>
    </row>
    <row r="5147" spans="1:4">
      <c r="A5147" s="462">
        <v>14741</v>
      </c>
      <c r="B5147" s="276" t="s">
        <v>5143</v>
      </c>
      <c r="C5147" s="462" t="s">
        <v>27</v>
      </c>
      <c r="D5147" s="463">
        <v>0</v>
      </c>
    </row>
    <row r="5148" spans="1:4">
      <c r="A5148" s="462">
        <v>14742</v>
      </c>
      <c r="B5148" s="276" t="s">
        <v>5144</v>
      </c>
      <c r="C5148" s="462" t="s">
        <v>27</v>
      </c>
      <c r="D5148" s="463">
        <v>0</v>
      </c>
    </row>
    <row r="5149" spans="1:4">
      <c r="A5149" s="462">
        <v>14743</v>
      </c>
      <c r="B5149" s="276" t="s">
        <v>5145</v>
      </c>
      <c r="C5149" s="462" t="s">
        <v>27</v>
      </c>
      <c r="D5149" s="463">
        <v>0</v>
      </c>
    </row>
    <row r="5150" spans="1:4">
      <c r="A5150" s="462">
        <v>14744</v>
      </c>
      <c r="B5150" s="276" t="s">
        <v>5146</v>
      </c>
      <c r="C5150" s="462" t="s">
        <v>27</v>
      </c>
      <c r="D5150" s="463">
        <v>0</v>
      </c>
    </row>
    <row r="5151" spans="1:4">
      <c r="A5151" s="462">
        <v>14745</v>
      </c>
      <c r="B5151" s="276" t="s">
        <v>5147</v>
      </c>
      <c r="C5151" s="462" t="s">
        <v>27</v>
      </c>
      <c r="D5151" s="463">
        <v>0</v>
      </c>
    </row>
    <row r="5152" spans="1:4">
      <c r="A5152" s="462">
        <v>14746</v>
      </c>
      <c r="B5152" s="276" t="s">
        <v>5148</v>
      </c>
      <c r="C5152" s="462" t="s">
        <v>27</v>
      </c>
      <c r="D5152" s="463">
        <v>0</v>
      </c>
    </row>
    <row r="5153" spans="1:4">
      <c r="A5153" s="462">
        <v>14747</v>
      </c>
      <c r="B5153" s="276" t="s">
        <v>5149</v>
      </c>
      <c r="C5153" s="462" t="s">
        <v>27</v>
      </c>
      <c r="D5153" s="463">
        <v>0</v>
      </c>
    </row>
    <row r="5154" spans="1:4">
      <c r="A5154" s="462">
        <v>14748</v>
      </c>
      <c r="B5154" s="276" t="s">
        <v>5150</v>
      </c>
      <c r="C5154" s="462" t="s">
        <v>27</v>
      </c>
      <c r="D5154" s="463">
        <v>0</v>
      </c>
    </row>
    <row r="5155" spans="1:4">
      <c r="A5155" s="462">
        <v>14775</v>
      </c>
      <c r="B5155" s="276" t="s">
        <v>5151</v>
      </c>
      <c r="C5155" s="462" t="s">
        <v>27</v>
      </c>
      <c r="D5155" s="463">
        <v>0</v>
      </c>
    </row>
    <row r="5156" spans="1:4">
      <c r="A5156" s="462">
        <v>14776</v>
      </c>
      <c r="B5156" s="276" t="s">
        <v>5152</v>
      </c>
      <c r="C5156" s="462" t="s">
        <v>27</v>
      </c>
      <c r="D5156" s="463">
        <v>0</v>
      </c>
    </row>
    <row r="5157" spans="1:4">
      <c r="A5157" s="462">
        <v>14777</v>
      </c>
      <c r="B5157" s="276" t="s">
        <v>5153</v>
      </c>
      <c r="C5157" s="462" t="s">
        <v>27</v>
      </c>
      <c r="D5157" s="463">
        <v>0</v>
      </c>
    </row>
    <row r="5158" spans="1:4">
      <c r="A5158" s="462">
        <v>14778</v>
      </c>
      <c r="B5158" s="276" t="s">
        <v>5154</v>
      </c>
      <c r="C5158" s="462" t="s">
        <v>27</v>
      </c>
      <c r="D5158" s="463">
        <v>0</v>
      </c>
    </row>
    <row r="5159" spans="1:4">
      <c r="A5159" s="462">
        <v>14779</v>
      </c>
      <c r="B5159" s="276" t="s">
        <v>5155</v>
      </c>
      <c r="C5159" s="462" t="s">
        <v>27</v>
      </c>
      <c r="D5159" s="463">
        <v>0</v>
      </c>
    </row>
    <row r="5160" spans="1:4">
      <c r="A5160" s="462">
        <v>14780</v>
      </c>
      <c r="B5160" s="276" t="s">
        <v>5156</v>
      </c>
      <c r="C5160" s="462" t="s">
        <v>27</v>
      </c>
      <c r="D5160" s="463">
        <v>0</v>
      </c>
    </row>
    <row r="5161" spans="1:4">
      <c r="A5161" s="462">
        <v>14781</v>
      </c>
      <c r="B5161" s="276" t="s">
        <v>5157</v>
      </c>
      <c r="C5161" s="462" t="s">
        <v>27</v>
      </c>
      <c r="D5161" s="463">
        <v>0</v>
      </c>
    </row>
    <row r="5162" spans="1:4">
      <c r="A5162" s="462">
        <v>14782</v>
      </c>
      <c r="B5162" s="276" t="s">
        <v>5158</v>
      </c>
      <c r="C5162" s="462" t="s">
        <v>27</v>
      </c>
      <c r="D5162" s="463">
        <v>14511</v>
      </c>
    </row>
    <row r="5163" spans="1:4">
      <c r="A5163" s="462">
        <v>14783</v>
      </c>
      <c r="B5163" s="276" t="s">
        <v>5159</v>
      </c>
      <c r="C5163" s="462" t="s">
        <v>27</v>
      </c>
      <c r="D5163" s="463">
        <v>1419</v>
      </c>
    </row>
    <row r="5164" spans="1:4">
      <c r="A5164" s="462">
        <v>14784</v>
      </c>
      <c r="B5164" s="276" t="s">
        <v>5160</v>
      </c>
      <c r="C5164" s="462" t="s">
        <v>32</v>
      </c>
      <c r="D5164" s="463">
        <v>10532</v>
      </c>
    </row>
    <row r="5165" spans="1:4">
      <c r="A5165" s="462">
        <v>14785</v>
      </c>
      <c r="B5165" s="276" t="s">
        <v>5161</v>
      </c>
      <c r="C5165" s="462" t="s">
        <v>27</v>
      </c>
      <c r="D5165" s="463">
        <v>30808</v>
      </c>
    </row>
    <row r="5166" spans="1:4">
      <c r="A5166" s="462">
        <v>14786</v>
      </c>
      <c r="B5166" s="276" t="s">
        <v>5162</v>
      </c>
      <c r="C5166" s="462" t="s">
        <v>27</v>
      </c>
      <c r="D5166" s="463">
        <v>46647</v>
      </c>
    </row>
    <row r="5167" spans="1:4">
      <c r="A5167" s="462">
        <v>14787</v>
      </c>
      <c r="B5167" s="276" t="s">
        <v>5163</v>
      </c>
      <c r="C5167" s="462" t="s">
        <v>27</v>
      </c>
      <c r="D5167" s="463">
        <v>41053</v>
      </c>
    </row>
    <row r="5168" spans="1:4">
      <c r="A5168" s="462">
        <v>14788</v>
      </c>
      <c r="B5168" s="276" t="s">
        <v>5164</v>
      </c>
      <c r="C5168" s="462" t="s">
        <v>27</v>
      </c>
      <c r="D5168" s="463">
        <v>26988</v>
      </c>
    </row>
    <row r="5169" spans="1:4">
      <c r="A5169" s="462">
        <v>14789</v>
      </c>
      <c r="B5169" s="276" t="s">
        <v>5165</v>
      </c>
      <c r="C5169" s="462" t="s">
        <v>27</v>
      </c>
      <c r="D5169" s="463">
        <v>0</v>
      </c>
    </row>
    <row r="5170" spans="1:4">
      <c r="A5170" s="462">
        <v>14790</v>
      </c>
      <c r="B5170" s="276" t="s">
        <v>5166</v>
      </c>
      <c r="C5170" s="462" t="s">
        <v>27</v>
      </c>
      <c r="D5170" s="463">
        <v>0</v>
      </c>
    </row>
    <row r="5171" spans="1:4">
      <c r="A5171" s="462">
        <v>14791</v>
      </c>
      <c r="B5171" s="276" t="s">
        <v>5167</v>
      </c>
      <c r="C5171" s="462" t="s">
        <v>27</v>
      </c>
      <c r="D5171" s="463">
        <v>0</v>
      </c>
    </row>
    <row r="5172" spans="1:4">
      <c r="A5172" s="462">
        <v>14793</v>
      </c>
      <c r="B5172" s="276" t="s">
        <v>5168</v>
      </c>
      <c r="C5172" s="462" t="s">
        <v>27</v>
      </c>
      <c r="D5172" s="463">
        <v>0</v>
      </c>
    </row>
    <row r="5173" spans="1:4">
      <c r="A5173" s="462">
        <v>14794</v>
      </c>
      <c r="B5173" s="276" t="s">
        <v>5169</v>
      </c>
      <c r="C5173" s="462" t="s">
        <v>27</v>
      </c>
      <c r="D5173" s="463">
        <v>0</v>
      </c>
    </row>
    <row r="5174" spans="1:4">
      <c r="A5174" s="462">
        <v>14795</v>
      </c>
      <c r="B5174" s="276" t="s">
        <v>5170</v>
      </c>
      <c r="C5174" s="462" t="s">
        <v>27</v>
      </c>
      <c r="D5174" s="463">
        <v>0</v>
      </c>
    </row>
    <row r="5175" spans="1:4">
      <c r="A5175" s="462">
        <v>14796</v>
      </c>
      <c r="B5175" s="276" t="s">
        <v>5171</v>
      </c>
      <c r="C5175" s="462" t="s">
        <v>27</v>
      </c>
      <c r="D5175" s="463">
        <v>40838</v>
      </c>
    </row>
    <row r="5176" spans="1:4">
      <c r="A5176" s="462">
        <v>14797</v>
      </c>
      <c r="B5176" s="276" t="s">
        <v>5172</v>
      </c>
      <c r="C5176" s="462" t="s">
        <v>27</v>
      </c>
      <c r="D5176" s="463">
        <v>28054</v>
      </c>
    </row>
    <row r="5177" spans="1:4">
      <c r="A5177" s="462">
        <v>14798</v>
      </c>
      <c r="B5177" s="276" t="s">
        <v>5173</v>
      </c>
      <c r="C5177" s="462" t="s">
        <v>27</v>
      </c>
      <c r="D5177" s="463">
        <v>21016</v>
      </c>
    </row>
    <row r="5178" spans="1:4">
      <c r="A5178" s="462">
        <v>14799</v>
      </c>
      <c r="B5178" s="276" t="s">
        <v>5174</v>
      </c>
      <c r="C5178" s="462" t="s">
        <v>27</v>
      </c>
      <c r="D5178" s="463">
        <v>2264</v>
      </c>
    </row>
    <row r="5179" spans="1:4">
      <c r="A5179" s="462">
        <v>14800</v>
      </c>
      <c r="B5179" s="276" t="s">
        <v>5175</v>
      </c>
      <c r="C5179" s="462" t="s">
        <v>27</v>
      </c>
      <c r="D5179" s="463">
        <v>2185.0100000000002</v>
      </c>
    </row>
    <row r="5180" spans="1:4">
      <c r="A5180" s="462">
        <v>14801</v>
      </c>
      <c r="B5180" s="276" t="s">
        <v>5176</v>
      </c>
      <c r="C5180" s="462" t="s">
        <v>27</v>
      </c>
      <c r="D5180" s="463">
        <v>23951</v>
      </c>
    </row>
    <row r="5181" spans="1:4">
      <c r="A5181" s="462">
        <v>14802</v>
      </c>
      <c r="B5181" s="276" t="s">
        <v>5177</v>
      </c>
      <c r="C5181" s="462" t="s">
        <v>27</v>
      </c>
      <c r="D5181" s="463">
        <v>96250</v>
      </c>
    </row>
    <row r="5182" spans="1:4">
      <c r="A5182" s="462">
        <v>14803</v>
      </c>
      <c r="B5182" s="276" t="s">
        <v>5178</v>
      </c>
      <c r="C5182" s="462" t="s">
        <v>27</v>
      </c>
      <c r="D5182" s="463">
        <v>81605</v>
      </c>
    </row>
    <row r="5183" spans="1:4">
      <c r="A5183" s="462">
        <v>14804</v>
      </c>
      <c r="B5183" s="276" t="s">
        <v>5179</v>
      </c>
      <c r="C5183" s="462" t="s">
        <v>27</v>
      </c>
      <c r="D5183" s="463">
        <v>36600</v>
      </c>
    </row>
    <row r="5184" spans="1:4">
      <c r="A5184" s="462">
        <v>14805</v>
      </c>
      <c r="B5184" s="276" t="s">
        <v>5180</v>
      </c>
      <c r="C5184" s="462" t="s">
        <v>27</v>
      </c>
      <c r="D5184" s="463">
        <v>83927</v>
      </c>
    </row>
    <row r="5185" spans="1:4">
      <c r="A5185" s="462">
        <v>14806</v>
      </c>
      <c r="B5185" s="276" t="s">
        <v>5181</v>
      </c>
      <c r="C5185" s="462" t="s">
        <v>27</v>
      </c>
      <c r="D5185" s="463">
        <v>29740</v>
      </c>
    </row>
    <row r="5186" spans="1:4">
      <c r="A5186" s="462">
        <v>14807</v>
      </c>
      <c r="B5186" s="276" t="s">
        <v>5182</v>
      </c>
      <c r="C5186" s="462" t="s">
        <v>27</v>
      </c>
      <c r="D5186" s="463">
        <v>38000</v>
      </c>
    </row>
    <row r="5187" spans="1:4">
      <c r="A5187" s="462">
        <v>14808</v>
      </c>
      <c r="B5187" s="276" t="s">
        <v>5183</v>
      </c>
      <c r="C5187" s="462" t="s">
        <v>27</v>
      </c>
      <c r="D5187" s="463">
        <v>1333333</v>
      </c>
    </row>
    <row r="5188" spans="1:4">
      <c r="A5188" s="462">
        <v>14809</v>
      </c>
      <c r="B5188" s="276" t="s">
        <v>5184</v>
      </c>
      <c r="C5188" s="462" t="s">
        <v>27</v>
      </c>
      <c r="D5188" s="463">
        <v>130909</v>
      </c>
    </row>
    <row r="5189" spans="1:4">
      <c r="A5189" s="462">
        <v>14810</v>
      </c>
      <c r="B5189" s="276" t="s">
        <v>5185</v>
      </c>
      <c r="C5189" s="462" t="s">
        <v>27</v>
      </c>
      <c r="D5189" s="463">
        <v>0</v>
      </c>
    </row>
    <row r="5190" spans="1:4">
      <c r="A5190" s="462">
        <v>14811</v>
      </c>
      <c r="B5190" s="276" t="s">
        <v>5186</v>
      </c>
      <c r="C5190" s="462" t="s">
        <v>27</v>
      </c>
      <c r="D5190" s="463">
        <v>0</v>
      </c>
    </row>
    <row r="5191" spans="1:4">
      <c r="A5191" s="462">
        <v>14812</v>
      </c>
      <c r="B5191" s="276" t="s">
        <v>5187</v>
      </c>
      <c r="C5191" s="462" t="s">
        <v>27</v>
      </c>
      <c r="D5191" s="463">
        <v>0</v>
      </c>
    </row>
    <row r="5192" spans="1:4">
      <c r="A5192" s="462">
        <v>14813</v>
      </c>
      <c r="B5192" s="276" t="s">
        <v>5188</v>
      </c>
      <c r="C5192" s="462" t="s">
        <v>27</v>
      </c>
      <c r="D5192" s="463">
        <v>0</v>
      </c>
    </row>
    <row r="5193" spans="1:4">
      <c r="A5193" s="462">
        <v>14814</v>
      </c>
      <c r="B5193" s="276" t="s">
        <v>5189</v>
      </c>
      <c r="C5193" s="462" t="s">
        <v>27</v>
      </c>
      <c r="D5193" s="463">
        <v>0</v>
      </c>
    </row>
    <row r="5194" spans="1:4">
      <c r="A5194" s="462">
        <v>14815</v>
      </c>
      <c r="B5194" s="276" t="s">
        <v>5190</v>
      </c>
      <c r="C5194" s="462" t="s">
        <v>27</v>
      </c>
      <c r="D5194" s="463">
        <v>0</v>
      </c>
    </row>
    <row r="5195" spans="1:4">
      <c r="A5195" s="462">
        <v>14816</v>
      </c>
      <c r="B5195" s="276" t="s">
        <v>5191</v>
      </c>
      <c r="C5195" s="462" t="s">
        <v>27</v>
      </c>
      <c r="D5195" s="463">
        <v>0</v>
      </c>
    </row>
    <row r="5196" spans="1:4">
      <c r="A5196" s="462">
        <v>14817</v>
      </c>
      <c r="B5196" s="276" t="s">
        <v>5192</v>
      </c>
      <c r="C5196" s="462" t="s">
        <v>27</v>
      </c>
      <c r="D5196" s="463">
        <v>0</v>
      </c>
    </row>
    <row r="5197" spans="1:4">
      <c r="A5197" s="462">
        <v>14818</v>
      </c>
      <c r="B5197" s="276" t="s">
        <v>5193</v>
      </c>
      <c r="C5197" s="462" t="s">
        <v>27</v>
      </c>
      <c r="D5197" s="463">
        <v>0</v>
      </c>
    </row>
    <row r="5198" spans="1:4">
      <c r="A5198" s="462">
        <v>14819</v>
      </c>
      <c r="B5198" s="276" t="s">
        <v>5194</v>
      </c>
      <c r="C5198" s="462" t="s">
        <v>27</v>
      </c>
      <c r="D5198" s="463">
        <v>0</v>
      </c>
    </row>
    <row r="5199" spans="1:4">
      <c r="A5199" s="462">
        <v>14820</v>
      </c>
      <c r="B5199" s="276" t="s">
        <v>5195</v>
      </c>
      <c r="C5199" s="462" t="s">
        <v>27</v>
      </c>
      <c r="D5199" s="463">
        <v>0</v>
      </c>
    </row>
    <row r="5200" spans="1:4">
      <c r="A5200" s="462">
        <v>14821</v>
      </c>
      <c r="B5200" s="276" t="s">
        <v>5196</v>
      </c>
      <c r="C5200" s="462" t="s">
        <v>27</v>
      </c>
      <c r="D5200" s="463">
        <v>0</v>
      </c>
    </row>
    <row r="5201" spans="1:4">
      <c r="A5201" s="462">
        <v>14822</v>
      </c>
      <c r="B5201" s="276" t="s">
        <v>5197</v>
      </c>
      <c r="C5201" s="462" t="s">
        <v>27</v>
      </c>
      <c r="D5201" s="463">
        <v>0</v>
      </c>
    </row>
    <row r="5202" spans="1:4">
      <c r="A5202" s="462">
        <v>14823</v>
      </c>
      <c r="B5202" s="276" t="s">
        <v>5198</v>
      </c>
      <c r="C5202" s="462" t="s">
        <v>27</v>
      </c>
      <c r="D5202" s="463">
        <v>0</v>
      </c>
    </row>
    <row r="5203" spans="1:4">
      <c r="A5203" s="462">
        <v>14824</v>
      </c>
      <c r="B5203" s="276" t="s">
        <v>5199</v>
      </c>
      <c r="C5203" s="462" t="s">
        <v>27</v>
      </c>
      <c r="D5203" s="463">
        <v>0</v>
      </c>
    </row>
    <row r="5204" spans="1:4">
      <c r="A5204" s="462">
        <v>14825</v>
      </c>
      <c r="B5204" s="276" t="s">
        <v>5200</v>
      </c>
      <c r="C5204" s="462" t="s">
        <v>27</v>
      </c>
      <c r="D5204" s="463">
        <v>0</v>
      </c>
    </row>
    <row r="5205" spans="1:4">
      <c r="A5205" s="462">
        <v>14826</v>
      </c>
      <c r="B5205" s="276" t="s">
        <v>5201</v>
      </c>
      <c r="C5205" s="462" t="s">
        <v>30</v>
      </c>
      <c r="D5205" s="463">
        <v>0</v>
      </c>
    </row>
    <row r="5206" spans="1:4">
      <c r="A5206" s="462">
        <v>14827</v>
      </c>
      <c r="B5206" s="276" t="s">
        <v>5202</v>
      </c>
      <c r="C5206" s="462" t="s">
        <v>27</v>
      </c>
      <c r="D5206" s="463">
        <v>0</v>
      </c>
    </row>
    <row r="5207" spans="1:4">
      <c r="A5207" s="462">
        <v>14828</v>
      </c>
      <c r="B5207" s="276" t="s">
        <v>5203</v>
      </c>
      <c r="C5207" s="462" t="s">
        <v>27</v>
      </c>
      <c r="D5207" s="463">
        <v>0</v>
      </c>
    </row>
    <row r="5208" spans="1:4">
      <c r="A5208" s="462">
        <v>14829</v>
      </c>
      <c r="B5208" s="276" t="s">
        <v>5204</v>
      </c>
      <c r="C5208" s="462" t="s">
        <v>27</v>
      </c>
      <c r="D5208" s="463">
        <v>0</v>
      </c>
    </row>
    <row r="5209" spans="1:4">
      <c r="A5209" s="462">
        <v>14830</v>
      </c>
      <c r="B5209" s="276" t="s">
        <v>5205</v>
      </c>
      <c r="C5209" s="462" t="s">
        <v>27</v>
      </c>
      <c r="D5209" s="463">
        <v>0</v>
      </c>
    </row>
    <row r="5210" spans="1:4">
      <c r="A5210" s="462">
        <v>14831</v>
      </c>
      <c r="B5210" s="276" t="s">
        <v>5206</v>
      </c>
      <c r="C5210" s="462" t="s">
        <v>30</v>
      </c>
      <c r="D5210" s="463">
        <v>0</v>
      </c>
    </row>
    <row r="5211" spans="1:4">
      <c r="A5211" s="462">
        <v>14832</v>
      </c>
      <c r="B5211" s="276" t="s">
        <v>5207</v>
      </c>
      <c r="C5211" s="462" t="s">
        <v>27</v>
      </c>
      <c r="D5211" s="463">
        <v>0</v>
      </c>
    </row>
    <row r="5212" spans="1:4">
      <c r="A5212" s="462">
        <v>14833</v>
      </c>
      <c r="B5212" s="276" t="s">
        <v>5208</v>
      </c>
      <c r="C5212" s="462" t="s">
        <v>27</v>
      </c>
      <c r="D5212" s="463">
        <v>0</v>
      </c>
    </row>
    <row r="5213" spans="1:4">
      <c r="A5213" s="462">
        <v>14834</v>
      </c>
      <c r="B5213" s="276" t="s">
        <v>5209</v>
      </c>
      <c r="C5213" s="462" t="s">
        <v>27</v>
      </c>
      <c r="D5213" s="463">
        <v>0</v>
      </c>
    </row>
    <row r="5214" spans="1:4">
      <c r="A5214" s="462">
        <v>14835</v>
      </c>
      <c r="B5214" s="276" t="s">
        <v>5210</v>
      </c>
      <c r="C5214" s="462" t="s">
        <v>27</v>
      </c>
      <c r="D5214" s="463">
        <v>0</v>
      </c>
    </row>
    <row r="5215" spans="1:4">
      <c r="A5215" s="462">
        <v>14836</v>
      </c>
      <c r="B5215" s="276" t="s">
        <v>5211</v>
      </c>
      <c r="C5215" s="462" t="s">
        <v>27</v>
      </c>
      <c r="D5215" s="463">
        <v>0</v>
      </c>
    </row>
    <row r="5216" spans="1:4">
      <c r="A5216" s="462">
        <v>14837</v>
      </c>
      <c r="B5216" s="276" t="s">
        <v>5212</v>
      </c>
      <c r="C5216" s="462" t="s">
        <v>27</v>
      </c>
      <c r="D5216" s="463">
        <v>0</v>
      </c>
    </row>
    <row r="5217" spans="1:4">
      <c r="A5217" s="462">
        <v>14838</v>
      </c>
      <c r="B5217" s="276" t="s">
        <v>5213</v>
      </c>
      <c r="C5217" s="462" t="s">
        <v>27</v>
      </c>
      <c r="D5217" s="463">
        <v>0</v>
      </c>
    </row>
    <row r="5218" spans="1:4">
      <c r="A5218" s="462">
        <v>14839</v>
      </c>
      <c r="B5218" s="276" t="s">
        <v>5214</v>
      </c>
      <c r="C5218" s="462" t="s">
        <v>27</v>
      </c>
      <c r="D5218" s="463">
        <v>0</v>
      </c>
    </row>
    <row r="5219" spans="1:4">
      <c r="A5219" s="462">
        <v>14840</v>
      </c>
      <c r="B5219" s="276" t="s">
        <v>5215</v>
      </c>
      <c r="C5219" s="462" t="s">
        <v>27</v>
      </c>
      <c r="D5219" s="463">
        <v>0</v>
      </c>
    </row>
    <row r="5220" spans="1:4">
      <c r="A5220" s="462">
        <v>14841</v>
      </c>
      <c r="B5220" s="276" t="s">
        <v>5216</v>
      </c>
      <c r="C5220" s="462" t="s">
        <v>27</v>
      </c>
      <c r="D5220" s="463">
        <v>0</v>
      </c>
    </row>
    <row r="5221" spans="1:4">
      <c r="A5221" s="462">
        <v>14842</v>
      </c>
      <c r="B5221" s="276" t="s">
        <v>5217</v>
      </c>
      <c r="C5221" s="462" t="s">
        <v>27</v>
      </c>
      <c r="D5221" s="463">
        <v>0</v>
      </c>
    </row>
    <row r="5222" spans="1:4">
      <c r="A5222" s="462">
        <v>14843</v>
      </c>
      <c r="B5222" s="276" t="s">
        <v>5218</v>
      </c>
      <c r="C5222" s="462" t="s">
        <v>27</v>
      </c>
      <c r="D5222" s="463">
        <v>0</v>
      </c>
    </row>
    <row r="5223" spans="1:4">
      <c r="A5223" s="462">
        <v>14844</v>
      </c>
      <c r="B5223" s="276" t="s">
        <v>5219</v>
      </c>
      <c r="C5223" s="462" t="s">
        <v>27</v>
      </c>
      <c r="D5223" s="463">
        <v>0</v>
      </c>
    </row>
    <row r="5224" spans="1:4">
      <c r="A5224" s="462">
        <v>14845</v>
      </c>
      <c r="B5224" s="276" t="s">
        <v>5220</v>
      </c>
      <c r="C5224" s="462" t="s">
        <v>27</v>
      </c>
      <c r="D5224" s="463">
        <v>0</v>
      </c>
    </row>
    <row r="5225" spans="1:4">
      <c r="A5225" s="462">
        <v>14846</v>
      </c>
      <c r="B5225" s="276" t="s">
        <v>5221</v>
      </c>
      <c r="C5225" s="462" t="s">
        <v>27</v>
      </c>
      <c r="D5225" s="463">
        <v>0</v>
      </c>
    </row>
    <row r="5226" spans="1:4">
      <c r="A5226" s="462">
        <v>14847</v>
      </c>
      <c r="B5226" s="276" t="s">
        <v>5222</v>
      </c>
      <c r="C5226" s="462" t="s">
        <v>27</v>
      </c>
      <c r="D5226" s="463">
        <v>0</v>
      </c>
    </row>
    <row r="5227" spans="1:4">
      <c r="A5227" s="462">
        <v>14848</v>
      </c>
      <c r="B5227" s="276" t="s">
        <v>5223</v>
      </c>
      <c r="C5227" s="462" t="s">
        <v>27</v>
      </c>
      <c r="D5227" s="463">
        <v>0</v>
      </c>
    </row>
    <row r="5228" spans="1:4">
      <c r="A5228" s="462">
        <v>14849</v>
      </c>
      <c r="B5228" s="276" t="s">
        <v>5224</v>
      </c>
      <c r="C5228" s="462" t="s">
        <v>27</v>
      </c>
      <c r="D5228" s="463">
        <v>0</v>
      </c>
    </row>
    <row r="5229" spans="1:4">
      <c r="A5229" s="462">
        <v>14850</v>
      </c>
      <c r="B5229" s="276" t="s">
        <v>5225</v>
      </c>
      <c r="C5229" s="462" t="s">
        <v>27</v>
      </c>
      <c r="D5229" s="463">
        <v>0</v>
      </c>
    </row>
    <row r="5230" spans="1:4">
      <c r="A5230" s="462">
        <v>14851</v>
      </c>
      <c r="B5230" s="276" t="s">
        <v>5226</v>
      </c>
      <c r="C5230" s="462" t="s">
        <v>27</v>
      </c>
      <c r="D5230" s="463">
        <v>0</v>
      </c>
    </row>
    <row r="5231" spans="1:4">
      <c r="A5231" s="462">
        <v>14852</v>
      </c>
      <c r="B5231" s="276" t="s">
        <v>5227</v>
      </c>
      <c r="C5231" s="462" t="s">
        <v>27</v>
      </c>
      <c r="D5231" s="463">
        <v>0</v>
      </c>
    </row>
    <row r="5232" spans="1:4">
      <c r="A5232" s="462">
        <v>14853</v>
      </c>
      <c r="B5232" s="276" t="s">
        <v>5228</v>
      </c>
      <c r="C5232" s="462" t="s">
        <v>27</v>
      </c>
      <c r="D5232" s="463">
        <v>0</v>
      </c>
    </row>
    <row r="5233" spans="1:4">
      <c r="A5233" s="462">
        <v>14854</v>
      </c>
      <c r="B5233" s="276" t="s">
        <v>5229</v>
      </c>
      <c r="C5233" s="462" t="s">
        <v>27</v>
      </c>
      <c r="D5233" s="463">
        <v>0</v>
      </c>
    </row>
    <row r="5234" spans="1:4">
      <c r="A5234" s="462">
        <v>14855</v>
      </c>
      <c r="B5234" s="276" t="s">
        <v>5230</v>
      </c>
      <c r="C5234" s="462" t="s">
        <v>27</v>
      </c>
      <c r="D5234" s="463">
        <v>0</v>
      </c>
    </row>
    <row r="5235" spans="1:4">
      <c r="A5235" s="462">
        <v>14856</v>
      </c>
      <c r="B5235" s="276" t="s">
        <v>5231</v>
      </c>
      <c r="C5235" s="462" t="s">
        <v>27</v>
      </c>
      <c r="D5235" s="463">
        <v>0</v>
      </c>
    </row>
    <row r="5236" spans="1:4">
      <c r="A5236" s="462">
        <v>14857</v>
      </c>
      <c r="B5236" s="276" t="s">
        <v>5232</v>
      </c>
      <c r="C5236" s="462" t="s">
        <v>27</v>
      </c>
      <c r="D5236" s="463">
        <v>0</v>
      </c>
    </row>
    <row r="5237" spans="1:4">
      <c r="A5237" s="462">
        <v>14858</v>
      </c>
      <c r="B5237" s="276" t="s">
        <v>5233</v>
      </c>
      <c r="C5237" s="462" t="s">
        <v>27</v>
      </c>
      <c r="D5237" s="463">
        <v>0</v>
      </c>
    </row>
    <row r="5238" spans="1:4">
      <c r="A5238" s="462">
        <v>14859</v>
      </c>
      <c r="B5238" s="276" t="s">
        <v>5234</v>
      </c>
      <c r="C5238" s="462" t="s">
        <v>27</v>
      </c>
      <c r="D5238" s="463">
        <v>0</v>
      </c>
    </row>
    <row r="5239" spans="1:4">
      <c r="A5239" s="462">
        <v>14860</v>
      </c>
      <c r="B5239" s="276" t="s">
        <v>5235</v>
      </c>
      <c r="C5239" s="462" t="s">
        <v>27</v>
      </c>
      <c r="D5239" s="463">
        <v>0</v>
      </c>
    </row>
    <row r="5240" spans="1:4">
      <c r="A5240" s="462">
        <v>14862</v>
      </c>
      <c r="B5240" s="276" t="s">
        <v>5236</v>
      </c>
      <c r="C5240" s="462" t="s">
        <v>27</v>
      </c>
      <c r="D5240" s="463">
        <v>1000</v>
      </c>
    </row>
    <row r="5241" spans="1:4">
      <c r="A5241" s="462">
        <v>14863</v>
      </c>
      <c r="B5241" s="276" t="s">
        <v>5237</v>
      </c>
      <c r="C5241" s="462" t="s">
        <v>27</v>
      </c>
      <c r="D5241" s="463">
        <v>986578</v>
      </c>
    </row>
    <row r="5242" spans="1:4">
      <c r="A5242" s="462">
        <v>14864</v>
      </c>
      <c r="B5242" s="276" t="s">
        <v>5238</v>
      </c>
      <c r="C5242" s="462" t="s">
        <v>27</v>
      </c>
      <c r="D5242" s="463">
        <v>19500.009999999998</v>
      </c>
    </row>
    <row r="5243" spans="1:4">
      <c r="A5243" s="462">
        <v>14865</v>
      </c>
      <c r="B5243" s="276" t="s">
        <v>5239</v>
      </c>
      <c r="C5243" s="462" t="s">
        <v>27</v>
      </c>
      <c r="D5243" s="463">
        <v>2500</v>
      </c>
    </row>
    <row r="5244" spans="1:4">
      <c r="A5244" s="462">
        <v>14866</v>
      </c>
      <c r="B5244" s="276" t="s">
        <v>5240</v>
      </c>
      <c r="C5244" s="462" t="s">
        <v>30</v>
      </c>
      <c r="D5244" s="463">
        <v>179751</v>
      </c>
    </row>
    <row r="5245" spans="1:4">
      <c r="A5245" s="462">
        <v>14867</v>
      </c>
      <c r="B5245" s="276" t="s">
        <v>5241</v>
      </c>
      <c r="C5245" s="462" t="s">
        <v>27</v>
      </c>
      <c r="D5245" s="463">
        <v>4403</v>
      </c>
    </row>
    <row r="5246" spans="1:4">
      <c r="A5246" s="462">
        <v>14868</v>
      </c>
      <c r="B5246" s="276" t="s">
        <v>5242</v>
      </c>
      <c r="C5246" s="462" t="s">
        <v>27</v>
      </c>
      <c r="D5246" s="463">
        <v>0</v>
      </c>
    </row>
    <row r="5247" spans="1:4">
      <c r="A5247" s="462">
        <v>14869</v>
      </c>
      <c r="B5247" s="276" t="s">
        <v>5243</v>
      </c>
      <c r="C5247" s="462" t="s">
        <v>27</v>
      </c>
      <c r="D5247" s="463">
        <v>0</v>
      </c>
    </row>
    <row r="5248" spans="1:4">
      <c r="A5248" s="462">
        <v>14870</v>
      </c>
      <c r="B5248" s="276" t="s">
        <v>5244</v>
      </c>
      <c r="C5248" s="462" t="s">
        <v>44</v>
      </c>
      <c r="D5248" s="463">
        <v>0</v>
      </c>
    </row>
    <row r="5249" spans="1:4">
      <c r="A5249" s="462">
        <v>14871</v>
      </c>
      <c r="B5249" s="276" t="s">
        <v>5245</v>
      </c>
      <c r="C5249" s="462" t="s">
        <v>30</v>
      </c>
      <c r="D5249" s="463">
        <v>0</v>
      </c>
    </row>
    <row r="5250" spans="1:4">
      <c r="A5250" s="462">
        <v>14872</v>
      </c>
      <c r="B5250" s="276" t="s">
        <v>5246</v>
      </c>
      <c r="C5250" s="462" t="s">
        <v>27</v>
      </c>
      <c r="D5250" s="463">
        <v>0</v>
      </c>
    </row>
    <row r="5251" spans="1:4">
      <c r="A5251" s="462">
        <v>14873</v>
      </c>
      <c r="B5251" s="276" t="s">
        <v>5247</v>
      </c>
      <c r="C5251" s="462" t="s">
        <v>27</v>
      </c>
      <c r="D5251" s="463">
        <v>0</v>
      </c>
    </row>
    <row r="5252" spans="1:4">
      <c r="A5252" s="462">
        <v>14874</v>
      </c>
      <c r="B5252" s="276" t="s">
        <v>5248</v>
      </c>
      <c r="C5252" s="462" t="s">
        <v>27</v>
      </c>
      <c r="D5252" s="463">
        <v>0</v>
      </c>
    </row>
    <row r="5253" spans="1:4">
      <c r="A5253" s="462">
        <v>14875</v>
      </c>
      <c r="B5253" s="276" t="s">
        <v>5249</v>
      </c>
      <c r="C5253" s="462" t="s">
        <v>27</v>
      </c>
      <c r="D5253" s="463">
        <v>0</v>
      </c>
    </row>
    <row r="5254" spans="1:4">
      <c r="A5254" s="462">
        <v>14876</v>
      </c>
      <c r="B5254" s="276" t="s">
        <v>5250</v>
      </c>
      <c r="C5254" s="462" t="s">
        <v>27</v>
      </c>
      <c r="D5254" s="463">
        <v>0</v>
      </c>
    </row>
    <row r="5255" spans="1:4">
      <c r="A5255" s="462">
        <v>14877</v>
      </c>
      <c r="B5255" s="276" t="s">
        <v>5251</v>
      </c>
      <c r="C5255" s="462" t="s">
        <v>27</v>
      </c>
      <c r="D5255" s="463">
        <v>0</v>
      </c>
    </row>
    <row r="5256" spans="1:4">
      <c r="A5256" s="462">
        <v>14878</v>
      </c>
      <c r="B5256" s="276" t="s">
        <v>5252</v>
      </c>
      <c r="C5256" s="462" t="s">
        <v>27</v>
      </c>
      <c r="D5256" s="463">
        <v>0</v>
      </c>
    </row>
    <row r="5257" spans="1:4">
      <c r="A5257" s="462">
        <v>14879</v>
      </c>
      <c r="B5257" s="276" t="s">
        <v>5253</v>
      </c>
      <c r="C5257" s="462" t="s">
        <v>27</v>
      </c>
      <c r="D5257" s="463">
        <v>0</v>
      </c>
    </row>
    <row r="5258" spans="1:4">
      <c r="A5258" s="462">
        <v>14880</v>
      </c>
      <c r="B5258" s="276" t="s">
        <v>5254</v>
      </c>
      <c r="C5258" s="462" t="s">
        <v>27</v>
      </c>
      <c r="D5258" s="463">
        <v>0</v>
      </c>
    </row>
    <row r="5259" spans="1:4">
      <c r="A5259" s="462">
        <v>14881</v>
      </c>
      <c r="B5259" s="276" t="s">
        <v>5255</v>
      </c>
      <c r="C5259" s="462" t="s">
        <v>27</v>
      </c>
      <c r="D5259" s="463">
        <v>0</v>
      </c>
    </row>
    <row r="5260" spans="1:4">
      <c r="A5260" s="462">
        <v>14882</v>
      </c>
      <c r="B5260" s="276" t="s">
        <v>5256</v>
      </c>
      <c r="C5260" s="462" t="s">
        <v>27</v>
      </c>
      <c r="D5260" s="463">
        <v>0</v>
      </c>
    </row>
    <row r="5261" spans="1:4">
      <c r="A5261" s="462">
        <v>14883</v>
      </c>
      <c r="B5261" s="276" t="s">
        <v>5257</v>
      </c>
      <c r="C5261" s="462" t="s">
        <v>27</v>
      </c>
      <c r="D5261" s="463">
        <v>0</v>
      </c>
    </row>
    <row r="5262" spans="1:4">
      <c r="A5262" s="462">
        <v>14884</v>
      </c>
      <c r="B5262" s="276" t="s">
        <v>5258</v>
      </c>
      <c r="C5262" s="462" t="s">
        <v>27</v>
      </c>
      <c r="D5262" s="463">
        <v>0</v>
      </c>
    </row>
    <row r="5263" spans="1:4">
      <c r="A5263" s="462">
        <v>14885</v>
      </c>
      <c r="B5263" s="276" t="s">
        <v>5259</v>
      </c>
      <c r="C5263" s="462" t="s">
        <v>27</v>
      </c>
      <c r="D5263" s="463">
        <v>0</v>
      </c>
    </row>
    <row r="5264" spans="1:4">
      <c r="A5264" s="462">
        <v>14886</v>
      </c>
      <c r="B5264" s="276" t="s">
        <v>5260</v>
      </c>
      <c r="C5264" s="462" t="s">
        <v>27</v>
      </c>
      <c r="D5264" s="463">
        <v>31826</v>
      </c>
    </row>
    <row r="5265" spans="1:4">
      <c r="A5265" s="462">
        <v>14887</v>
      </c>
      <c r="B5265" s="276" t="s">
        <v>5261</v>
      </c>
      <c r="C5265" s="462" t="s">
        <v>27</v>
      </c>
      <c r="D5265" s="463">
        <v>46940</v>
      </c>
    </row>
    <row r="5266" spans="1:4">
      <c r="A5266" s="462">
        <v>14888</v>
      </c>
      <c r="B5266" s="276" t="s">
        <v>5262</v>
      </c>
      <c r="C5266" s="462" t="s">
        <v>27</v>
      </c>
      <c r="D5266" s="463">
        <v>300486</v>
      </c>
    </row>
    <row r="5267" spans="1:4">
      <c r="A5267" s="462">
        <v>14889</v>
      </c>
      <c r="B5267" s="276" t="s">
        <v>5263</v>
      </c>
      <c r="C5267" s="462" t="s">
        <v>27</v>
      </c>
      <c r="D5267" s="463">
        <v>288851</v>
      </c>
    </row>
    <row r="5268" spans="1:4">
      <c r="A5268" s="462">
        <v>14890</v>
      </c>
      <c r="B5268" s="276" t="s">
        <v>5264</v>
      </c>
      <c r="C5268" s="462" t="s">
        <v>27</v>
      </c>
      <c r="D5268" s="463">
        <v>126937</v>
      </c>
    </row>
    <row r="5269" spans="1:4">
      <c r="A5269" s="462">
        <v>14891</v>
      </c>
      <c r="B5269" s="276" t="s">
        <v>5265</v>
      </c>
      <c r="C5269" s="462" t="s">
        <v>27</v>
      </c>
      <c r="D5269" s="463">
        <v>1990</v>
      </c>
    </row>
    <row r="5270" spans="1:4">
      <c r="A5270" s="462">
        <v>14892</v>
      </c>
      <c r="B5270" s="276" t="s">
        <v>5266</v>
      </c>
      <c r="C5270" s="462" t="s">
        <v>27</v>
      </c>
      <c r="D5270" s="463">
        <v>22600</v>
      </c>
    </row>
    <row r="5271" spans="1:4">
      <c r="A5271" s="462">
        <v>14893</v>
      </c>
      <c r="B5271" s="276" t="s">
        <v>5267</v>
      </c>
      <c r="C5271" s="462" t="s">
        <v>27</v>
      </c>
      <c r="D5271" s="463">
        <v>1454</v>
      </c>
    </row>
    <row r="5272" spans="1:4">
      <c r="A5272" s="462">
        <v>14894</v>
      </c>
      <c r="B5272" s="276" t="s">
        <v>5268</v>
      </c>
      <c r="C5272" s="462" t="s">
        <v>27</v>
      </c>
      <c r="D5272" s="463">
        <v>20675</v>
      </c>
    </row>
    <row r="5273" spans="1:4">
      <c r="A5273" s="462">
        <v>14895</v>
      </c>
      <c r="B5273" s="276" t="s">
        <v>5269</v>
      </c>
      <c r="C5273" s="462" t="s">
        <v>27</v>
      </c>
      <c r="D5273" s="463">
        <v>71281</v>
      </c>
    </row>
    <row r="5274" spans="1:4">
      <c r="A5274" s="462">
        <v>14896</v>
      </c>
      <c r="B5274" s="276" t="s">
        <v>5270</v>
      </c>
      <c r="C5274" s="462" t="s">
        <v>27</v>
      </c>
      <c r="D5274" s="463">
        <v>18900</v>
      </c>
    </row>
    <row r="5275" spans="1:4">
      <c r="A5275" s="462">
        <v>14897</v>
      </c>
      <c r="B5275" s="276" t="s">
        <v>5265</v>
      </c>
      <c r="C5275" s="462" t="s">
        <v>27</v>
      </c>
      <c r="D5275" s="463">
        <v>1971</v>
      </c>
    </row>
    <row r="5276" spans="1:4">
      <c r="A5276" s="462">
        <v>14898</v>
      </c>
      <c r="B5276" s="276" t="s">
        <v>5271</v>
      </c>
      <c r="C5276" s="462" t="s">
        <v>27</v>
      </c>
      <c r="D5276" s="463">
        <v>13029</v>
      </c>
    </row>
    <row r="5277" spans="1:4">
      <c r="A5277" s="462">
        <v>14899</v>
      </c>
      <c r="B5277" s="276" t="s">
        <v>5272</v>
      </c>
      <c r="C5277" s="462" t="s">
        <v>27</v>
      </c>
      <c r="D5277" s="463">
        <v>5392</v>
      </c>
    </row>
    <row r="5278" spans="1:4">
      <c r="A5278" s="462">
        <v>14900</v>
      </c>
      <c r="B5278" s="276" t="s">
        <v>5273</v>
      </c>
      <c r="C5278" s="462" t="s">
        <v>27</v>
      </c>
      <c r="D5278" s="463">
        <v>226607</v>
      </c>
    </row>
    <row r="5279" spans="1:4">
      <c r="A5279" s="462">
        <v>14901</v>
      </c>
      <c r="B5279" s="276" t="s">
        <v>5274</v>
      </c>
      <c r="C5279" s="462" t="s">
        <v>27</v>
      </c>
      <c r="D5279" s="463">
        <v>115191</v>
      </c>
    </row>
    <row r="5280" spans="1:4">
      <c r="A5280" s="462">
        <v>14902</v>
      </c>
      <c r="B5280" s="276" t="s">
        <v>5275</v>
      </c>
      <c r="C5280" s="462" t="s">
        <v>27</v>
      </c>
      <c r="D5280" s="463">
        <v>70176</v>
      </c>
    </row>
    <row r="5281" spans="1:4">
      <c r="A5281" s="462">
        <v>14903</v>
      </c>
      <c r="B5281" s="276" t="s">
        <v>5276</v>
      </c>
      <c r="C5281" s="462" t="s">
        <v>27</v>
      </c>
      <c r="D5281" s="463">
        <v>52912</v>
      </c>
    </row>
    <row r="5282" spans="1:4">
      <c r="A5282" s="462">
        <v>14904</v>
      </c>
      <c r="B5282" s="276" t="s">
        <v>5277</v>
      </c>
      <c r="C5282" s="462" t="s">
        <v>27</v>
      </c>
      <c r="D5282" s="463">
        <v>37087</v>
      </c>
    </row>
    <row r="5283" spans="1:4">
      <c r="A5283" s="462">
        <v>14919</v>
      </c>
      <c r="B5283" s="276" t="s">
        <v>5278</v>
      </c>
      <c r="C5283" s="462" t="s">
        <v>27</v>
      </c>
      <c r="D5283" s="463">
        <v>9247</v>
      </c>
    </row>
    <row r="5284" spans="1:4">
      <c r="A5284" s="462">
        <v>14920</v>
      </c>
      <c r="B5284" s="276" t="s">
        <v>5279</v>
      </c>
      <c r="C5284" s="462" t="s">
        <v>27</v>
      </c>
      <c r="D5284" s="463">
        <v>11229.01</v>
      </c>
    </row>
    <row r="5285" spans="1:4">
      <c r="A5285" s="462">
        <v>14921</v>
      </c>
      <c r="B5285" s="276" t="s">
        <v>5280</v>
      </c>
      <c r="C5285" s="462" t="s">
        <v>27</v>
      </c>
      <c r="D5285" s="463">
        <v>0</v>
      </c>
    </row>
    <row r="5286" spans="1:4">
      <c r="A5286" s="462">
        <v>14922</v>
      </c>
      <c r="B5286" s="276" t="s">
        <v>5281</v>
      </c>
      <c r="C5286" s="462" t="s">
        <v>27</v>
      </c>
      <c r="D5286" s="463">
        <v>161</v>
      </c>
    </row>
    <row r="5287" spans="1:4">
      <c r="A5287" s="462">
        <v>14923</v>
      </c>
      <c r="B5287" s="276" t="s">
        <v>5282</v>
      </c>
      <c r="C5287" s="462" t="s">
        <v>44</v>
      </c>
      <c r="D5287" s="463">
        <v>59848</v>
      </c>
    </row>
    <row r="5288" spans="1:4">
      <c r="A5288" s="462">
        <v>14924</v>
      </c>
      <c r="B5288" s="276" t="s">
        <v>5283</v>
      </c>
      <c r="C5288" s="462" t="s">
        <v>32</v>
      </c>
      <c r="D5288" s="463">
        <v>31271</v>
      </c>
    </row>
    <row r="5289" spans="1:4">
      <c r="A5289" s="462">
        <v>14925</v>
      </c>
      <c r="B5289" s="276" t="s">
        <v>5284</v>
      </c>
      <c r="C5289" s="462" t="s">
        <v>32</v>
      </c>
      <c r="D5289" s="463">
        <v>5302</v>
      </c>
    </row>
    <row r="5290" spans="1:4">
      <c r="A5290" s="462">
        <v>14926</v>
      </c>
      <c r="B5290" s="276" t="s">
        <v>5285</v>
      </c>
      <c r="C5290" s="462" t="s">
        <v>44</v>
      </c>
      <c r="D5290" s="463">
        <v>60500</v>
      </c>
    </row>
    <row r="5291" spans="1:4">
      <c r="A5291" s="462">
        <v>14927</v>
      </c>
      <c r="B5291" s="276" t="s">
        <v>5286</v>
      </c>
      <c r="C5291" s="462" t="s">
        <v>44</v>
      </c>
      <c r="D5291" s="463">
        <v>226547</v>
      </c>
    </row>
    <row r="5292" spans="1:4">
      <c r="A5292" s="462">
        <v>14928</v>
      </c>
      <c r="B5292" s="276" t="s">
        <v>5287</v>
      </c>
      <c r="C5292" s="462" t="s">
        <v>32</v>
      </c>
      <c r="D5292" s="463">
        <v>12452.01</v>
      </c>
    </row>
    <row r="5293" spans="1:4">
      <c r="A5293" s="462">
        <v>14929</v>
      </c>
      <c r="B5293" s="276" t="s">
        <v>5288</v>
      </c>
      <c r="C5293" s="462" t="s">
        <v>44</v>
      </c>
      <c r="D5293" s="463">
        <v>71900</v>
      </c>
    </row>
    <row r="5294" spans="1:4">
      <c r="A5294" s="462">
        <v>14930</v>
      </c>
      <c r="B5294" s="276" t="s">
        <v>5289</v>
      </c>
      <c r="C5294" s="462" t="s">
        <v>211</v>
      </c>
      <c r="D5294" s="463">
        <v>21890702</v>
      </c>
    </row>
    <row r="5295" spans="1:4">
      <c r="A5295" s="462">
        <v>14931</v>
      </c>
      <c r="B5295" s="276" t="s">
        <v>5290</v>
      </c>
      <c r="C5295" s="462" t="s">
        <v>211</v>
      </c>
      <c r="D5295" s="463">
        <v>21054612</v>
      </c>
    </row>
    <row r="5296" spans="1:4">
      <c r="A5296" s="462">
        <v>14932</v>
      </c>
      <c r="B5296" s="276" t="s">
        <v>5291</v>
      </c>
      <c r="C5296" s="462" t="s">
        <v>211</v>
      </c>
      <c r="D5296" s="463">
        <v>12546034</v>
      </c>
    </row>
    <row r="5297" spans="1:4">
      <c r="A5297" s="462">
        <v>14933</v>
      </c>
      <c r="B5297" s="276" t="s">
        <v>5292</v>
      </c>
      <c r="C5297" s="462" t="s">
        <v>211</v>
      </c>
      <c r="D5297" s="463">
        <v>12368682</v>
      </c>
    </row>
    <row r="5298" spans="1:4">
      <c r="A5298" s="462">
        <v>14934</v>
      </c>
      <c r="B5298" s="276" t="s">
        <v>5293</v>
      </c>
      <c r="C5298" s="462" t="s">
        <v>211</v>
      </c>
      <c r="D5298" s="463">
        <v>11709945</v>
      </c>
    </row>
    <row r="5299" spans="1:4">
      <c r="A5299" s="462">
        <v>14935</v>
      </c>
      <c r="B5299" s="276" t="s">
        <v>5294</v>
      </c>
      <c r="C5299" s="462" t="s">
        <v>211</v>
      </c>
      <c r="D5299" s="463">
        <v>11051207</v>
      </c>
    </row>
    <row r="5300" spans="1:4">
      <c r="A5300" s="462">
        <v>14936</v>
      </c>
      <c r="B5300" s="276" t="s">
        <v>5295</v>
      </c>
      <c r="C5300" s="462" t="s">
        <v>211</v>
      </c>
      <c r="D5300" s="463">
        <v>10671165</v>
      </c>
    </row>
    <row r="5301" spans="1:4">
      <c r="A5301" s="462">
        <v>14937</v>
      </c>
      <c r="B5301" s="276" t="s">
        <v>5296</v>
      </c>
      <c r="C5301" s="462" t="s">
        <v>211</v>
      </c>
      <c r="D5301" s="463">
        <v>10012427</v>
      </c>
    </row>
    <row r="5302" spans="1:4">
      <c r="A5302" s="462">
        <v>14938</v>
      </c>
      <c r="B5302" s="276" t="s">
        <v>5297</v>
      </c>
      <c r="C5302" s="462" t="s">
        <v>211</v>
      </c>
      <c r="D5302" s="463">
        <v>2975138</v>
      </c>
    </row>
    <row r="5303" spans="1:4">
      <c r="A5303" s="462">
        <v>15616</v>
      </c>
      <c r="B5303" s="276" t="s">
        <v>5298</v>
      </c>
      <c r="C5303" s="462" t="s">
        <v>27</v>
      </c>
      <c r="D5303" s="463">
        <v>0</v>
      </c>
    </row>
    <row r="5304" spans="1:4">
      <c r="A5304" s="462">
        <v>15617</v>
      </c>
      <c r="B5304" s="276" t="s">
        <v>5299</v>
      </c>
      <c r="C5304" s="462" t="s">
        <v>27</v>
      </c>
      <c r="D5304" s="463">
        <v>0</v>
      </c>
    </row>
    <row r="5305" spans="1:4">
      <c r="A5305" s="462">
        <v>15618</v>
      </c>
      <c r="B5305" s="276" t="s">
        <v>5300</v>
      </c>
      <c r="C5305" s="462" t="s">
        <v>27</v>
      </c>
      <c r="D5305" s="463">
        <v>0</v>
      </c>
    </row>
    <row r="5306" spans="1:4">
      <c r="A5306" s="462">
        <v>15619</v>
      </c>
      <c r="B5306" s="276" t="s">
        <v>5301</v>
      </c>
      <c r="C5306" s="462" t="s">
        <v>27</v>
      </c>
      <c r="D5306" s="463">
        <v>0</v>
      </c>
    </row>
    <row r="5307" spans="1:4">
      <c r="A5307" s="462">
        <v>15620</v>
      </c>
      <c r="B5307" s="276" t="s">
        <v>5302</v>
      </c>
      <c r="C5307" s="462" t="s">
        <v>27</v>
      </c>
      <c r="D5307" s="463">
        <v>0</v>
      </c>
    </row>
    <row r="5308" spans="1:4">
      <c r="A5308" s="462">
        <v>15621</v>
      </c>
      <c r="B5308" s="276" t="s">
        <v>5303</v>
      </c>
      <c r="C5308" s="462" t="s">
        <v>27</v>
      </c>
      <c r="D5308" s="463">
        <v>0</v>
      </c>
    </row>
    <row r="5309" spans="1:4">
      <c r="A5309" s="462">
        <v>15622</v>
      </c>
      <c r="B5309" s="276" t="s">
        <v>5304</v>
      </c>
      <c r="C5309" s="462" t="s">
        <v>27</v>
      </c>
      <c r="D5309" s="463">
        <v>0</v>
      </c>
    </row>
    <row r="5310" spans="1:4">
      <c r="A5310" s="462">
        <v>15623</v>
      </c>
      <c r="B5310" s="276" t="s">
        <v>5305</v>
      </c>
      <c r="C5310" s="462" t="s">
        <v>27</v>
      </c>
      <c r="D5310" s="463">
        <v>0</v>
      </c>
    </row>
    <row r="5311" spans="1:4">
      <c r="A5311" s="462">
        <v>15624</v>
      </c>
      <c r="B5311" s="276" t="s">
        <v>5306</v>
      </c>
      <c r="C5311" s="462" t="s">
        <v>27</v>
      </c>
      <c r="D5311" s="463">
        <v>0</v>
      </c>
    </row>
    <row r="5312" spans="1:4">
      <c r="A5312" s="462">
        <v>15625</v>
      </c>
      <c r="B5312" s="276" t="s">
        <v>5307</v>
      </c>
      <c r="C5312" s="462" t="s">
        <v>27</v>
      </c>
      <c r="D5312" s="463">
        <v>0</v>
      </c>
    </row>
    <row r="5313" spans="1:4">
      <c r="A5313" s="462">
        <v>26569</v>
      </c>
      <c r="B5313" s="276" t="s">
        <v>5308</v>
      </c>
      <c r="C5313" s="462" t="s">
        <v>27</v>
      </c>
      <c r="D5313" s="463">
        <v>678755.68</v>
      </c>
    </row>
    <row r="5314" spans="1:4">
      <c r="A5314" s="462">
        <v>27273</v>
      </c>
      <c r="B5314" s="276" t="s">
        <v>5309</v>
      </c>
      <c r="C5314" s="462" t="s">
        <v>27</v>
      </c>
      <c r="D5314" s="463">
        <v>1667458.25</v>
      </c>
    </row>
    <row r="5315" spans="1:4">
      <c r="A5315" s="462">
        <v>27484</v>
      </c>
      <c r="B5315" s="276" t="s">
        <v>5310</v>
      </c>
      <c r="C5315" s="462" t="s">
        <v>27</v>
      </c>
      <c r="D5315" s="463">
        <v>494925.78</v>
      </c>
    </row>
    <row r="5316" spans="1:4">
      <c r="A5316" s="462">
        <v>27485</v>
      </c>
      <c r="B5316" s="276" t="s">
        <v>5311</v>
      </c>
      <c r="C5316" s="462" t="s">
        <v>27</v>
      </c>
      <c r="D5316" s="463">
        <v>509065.8</v>
      </c>
    </row>
    <row r="5317" spans="1:4">
      <c r="A5317" s="462">
        <v>27487</v>
      </c>
      <c r="B5317" s="276" t="s">
        <v>5312</v>
      </c>
      <c r="C5317" s="462" t="s">
        <v>27</v>
      </c>
      <c r="D5317" s="463">
        <v>678755.69</v>
      </c>
    </row>
    <row r="5318" spans="1:4">
      <c r="A5318" s="462">
        <v>27488</v>
      </c>
      <c r="B5318" s="276" t="s">
        <v>5313</v>
      </c>
      <c r="C5318" s="462" t="s">
        <v>27</v>
      </c>
      <c r="D5318" s="463">
        <v>876725.61</v>
      </c>
    </row>
    <row r="5319" spans="1:4">
      <c r="A5319" s="462">
        <v>31900</v>
      </c>
      <c r="B5319" s="276" t="s">
        <v>5314</v>
      </c>
      <c r="C5319" s="462" t="s">
        <v>27</v>
      </c>
      <c r="D5319" s="463">
        <v>0</v>
      </c>
    </row>
    <row r="5320" spans="1:4">
      <c r="A5320" s="462">
        <v>31901</v>
      </c>
      <c r="B5320" s="276" t="s">
        <v>5315</v>
      </c>
      <c r="C5320" s="462" t="s">
        <v>27</v>
      </c>
      <c r="D5320" s="463">
        <v>0</v>
      </c>
    </row>
    <row r="5321" spans="1:4">
      <c r="A5321" s="462">
        <v>31902</v>
      </c>
      <c r="B5321" s="276" t="s">
        <v>5316</v>
      </c>
      <c r="C5321" s="462" t="s">
        <v>27</v>
      </c>
      <c r="D5321" s="463">
        <v>104742</v>
      </c>
    </row>
    <row r="5322" spans="1:4">
      <c r="A5322" s="462">
        <v>31906</v>
      </c>
      <c r="B5322" s="276" t="s">
        <v>5317</v>
      </c>
      <c r="C5322" s="462" t="s">
        <v>27</v>
      </c>
      <c r="D5322" s="463">
        <v>0</v>
      </c>
    </row>
    <row r="5323" spans="1:4">
      <c r="A5323" s="462">
        <v>31907</v>
      </c>
      <c r="B5323" s="276" t="s">
        <v>5318</v>
      </c>
      <c r="C5323" s="462" t="s">
        <v>27</v>
      </c>
      <c r="D5323" s="463">
        <v>0</v>
      </c>
    </row>
    <row r="5324" spans="1:4">
      <c r="A5324" s="462">
        <v>31909</v>
      </c>
      <c r="B5324" s="276" t="s">
        <v>5319</v>
      </c>
      <c r="C5324" s="462" t="s">
        <v>27</v>
      </c>
      <c r="D5324" s="463">
        <v>0</v>
      </c>
    </row>
    <row r="5325" spans="1:4">
      <c r="A5325" s="462">
        <v>31912</v>
      </c>
      <c r="B5325" s="276" t="s">
        <v>5320</v>
      </c>
      <c r="C5325" s="462" t="s">
        <v>27</v>
      </c>
      <c r="D5325" s="463">
        <v>0</v>
      </c>
    </row>
    <row r="5326" spans="1:4">
      <c r="A5326" s="462">
        <v>31913</v>
      </c>
      <c r="B5326" s="276" t="s">
        <v>5321</v>
      </c>
      <c r="C5326" s="462" t="s">
        <v>27</v>
      </c>
      <c r="D5326" s="463">
        <v>0</v>
      </c>
    </row>
    <row r="5327" spans="1:4">
      <c r="A5327" s="462">
        <v>31915</v>
      </c>
      <c r="B5327" s="276" t="s">
        <v>5322</v>
      </c>
      <c r="C5327" s="462" t="s">
        <v>27</v>
      </c>
      <c r="D5327" s="463">
        <v>0</v>
      </c>
    </row>
    <row r="5328" spans="1:4">
      <c r="A5328" s="462">
        <v>31916</v>
      </c>
      <c r="B5328" s="276" t="s">
        <v>5323</v>
      </c>
      <c r="C5328" s="462" t="s">
        <v>27</v>
      </c>
      <c r="D5328" s="463">
        <v>0</v>
      </c>
    </row>
    <row r="5329" spans="1:4">
      <c r="A5329" s="462">
        <v>31917</v>
      </c>
      <c r="B5329" s="276" t="s">
        <v>5324</v>
      </c>
      <c r="C5329" s="462" t="s">
        <v>27</v>
      </c>
      <c r="D5329" s="463">
        <v>0</v>
      </c>
    </row>
    <row r="5330" spans="1:4">
      <c r="A5330" s="462">
        <v>31918</v>
      </c>
      <c r="B5330" s="276" t="s">
        <v>303</v>
      </c>
      <c r="C5330" s="462" t="s">
        <v>148</v>
      </c>
      <c r="D5330" s="463">
        <v>60</v>
      </c>
    </row>
    <row r="5331" spans="1:4">
      <c r="A5331" s="462">
        <v>31919</v>
      </c>
      <c r="B5331" s="276" t="s">
        <v>5325</v>
      </c>
      <c r="C5331" s="462" t="s">
        <v>27</v>
      </c>
      <c r="D5331" s="463">
        <v>0</v>
      </c>
    </row>
    <row r="5332" spans="1:4">
      <c r="A5332" s="462">
        <v>90004</v>
      </c>
      <c r="B5332" s="276" t="s">
        <v>5326</v>
      </c>
      <c r="C5332" s="462" t="s">
        <v>30</v>
      </c>
      <c r="D5332" s="463">
        <v>15935</v>
      </c>
    </row>
    <row r="5333" spans="1:4">
      <c r="A5333" s="462">
        <v>90006</v>
      </c>
      <c r="B5333" s="276" t="s">
        <v>5327</v>
      </c>
      <c r="C5333" s="462" t="s">
        <v>30</v>
      </c>
      <c r="D5333" s="463">
        <v>0</v>
      </c>
    </row>
    <row r="5334" spans="1:4">
      <c r="A5334" s="462">
        <v>90007</v>
      </c>
      <c r="B5334" s="276" t="s">
        <v>5328</v>
      </c>
      <c r="C5334" s="462" t="s">
        <v>30</v>
      </c>
      <c r="D5334" s="463">
        <v>24913</v>
      </c>
    </row>
    <row r="5335" spans="1:4">
      <c r="A5335" s="462">
        <v>90009</v>
      </c>
      <c r="B5335" s="276" t="s">
        <v>5329</v>
      </c>
      <c r="C5335" s="462" t="s">
        <v>30</v>
      </c>
      <c r="D5335" s="463">
        <v>6358</v>
      </c>
    </row>
    <row r="5336" spans="1:4">
      <c r="A5336" s="462">
        <v>90011</v>
      </c>
      <c r="B5336" s="276" t="s">
        <v>5330</v>
      </c>
      <c r="C5336" s="462" t="s">
        <v>30</v>
      </c>
      <c r="D5336" s="463">
        <v>4090</v>
      </c>
    </row>
    <row r="5337" spans="1:4">
      <c r="A5337" s="462">
        <v>90012</v>
      </c>
      <c r="B5337" s="276" t="s">
        <v>2111</v>
      </c>
      <c r="C5337" s="462" t="s">
        <v>32</v>
      </c>
      <c r="D5337" s="463">
        <v>0</v>
      </c>
    </row>
    <row r="5338" spans="1:4">
      <c r="A5338" s="462">
        <v>90016</v>
      </c>
      <c r="B5338" s="276" t="s">
        <v>5331</v>
      </c>
      <c r="C5338" s="462" t="s">
        <v>27</v>
      </c>
      <c r="D5338" s="463">
        <v>0</v>
      </c>
    </row>
    <row r="5339" spans="1:4">
      <c r="A5339" s="462">
        <v>90037</v>
      </c>
      <c r="B5339" s="276" t="s">
        <v>5332</v>
      </c>
      <c r="C5339" s="462" t="s">
        <v>27</v>
      </c>
      <c r="D5339" s="463">
        <v>269116</v>
      </c>
    </row>
    <row r="5340" spans="1:4">
      <c r="A5340" s="462">
        <v>100000</v>
      </c>
      <c r="B5340" s="276" t="s">
        <v>5333</v>
      </c>
      <c r="C5340" s="462" t="s">
        <v>89</v>
      </c>
      <c r="D5340" s="463">
        <v>193795</v>
      </c>
    </row>
    <row r="5341" spans="1:4">
      <c r="A5341" s="462">
        <v>100001</v>
      </c>
      <c r="B5341" s="276" t="s">
        <v>5334</v>
      </c>
      <c r="C5341" s="462" t="s">
        <v>44</v>
      </c>
      <c r="D5341" s="463">
        <v>0</v>
      </c>
    </row>
    <row r="5342" spans="1:4">
      <c r="A5342" s="462">
        <v>100002</v>
      </c>
      <c r="B5342" s="276" t="s">
        <v>5335</v>
      </c>
      <c r="C5342" s="462" t="s">
        <v>44</v>
      </c>
      <c r="D5342" s="463">
        <v>5161.01</v>
      </c>
    </row>
    <row r="5343" spans="1:4">
      <c r="A5343" s="462">
        <v>100003</v>
      </c>
      <c r="B5343" s="276" t="s">
        <v>5336</v>
      </c>
      <c r="C5343" s="462" t="s">
        <v>44</v>
      </c>
      <c r="D5343" s="463">
        <v>0</v>
      </c>
    </row>
    <row r="5344" spans="1:4">
      <c r="A5344" s="462">
        <v>100004</v>
      </c>
      <c r="B5344" s="276" t="s">
        <v>5337</v>
      </c>
      <c r="C5344" s="462" t="s">
        <v>44</v>
      </c>
      <c r="D5344" s="463">
        <v>0</v>
      </c>
    </row>
    <row r="5345" spans="1:4">
      <c r="A5345" s="462">
        <v>100005</v>
      </c>
      <c r="B5345" s="276" t="s">
        <v>5338</v>
      </c>
      <c r="C5345" s="462" t="s">
        <v>44</v>
      </c>
      <c r="D5345" s="463">
        <v>0</v>
      </c>
    </row>
    <row r="5346" spans="1:4">
      <c r="A5346" s="462">
        <v>100006</v>
      </c>
      <c r="B5346" s="276" t="s">
        <v>5339</v>
      </c>
      <c r="C5346" s="462" t="s">
        <v>44</v>
      </c>
      <c r="D5346" s="463">
        <v>0</v>
      </c>
    </row>
    <row r="5347" spans="1:4">
      <c r="A5347" s="462">
        <v>100007</v>
      </c>
      <c r="B5347" s="276" t="s">
        <v>5340</v>
      </c>
      <c r="C5347" s="462" t="s">
        <v>44</v>
      </c>
      <c r="D5347" s="463">
        <v>0</v>
      </c>
    </row>
    <row r="5348" spans="1:4">
      <c r="A5348" s="462">
        <v>100008</v>
      </c>
      <c r="B5348" s="276" t="s">
        <v>5341</v>
      </c>
      <c r="C5348" s="462" t="s">
        <v>44</v>
      </c>
      <c r="D5348" s="463">
        <v>11192</v>
      </c>
    </row>
    <row r="5349" spans="1:4">
      <c r="A5349" s="462">
        <v>100009</v>
      </c>
      <c r="B5349" s="276" t="s">
        <v>5342</v>
      </c>
      <c r="C5349" s="462" t="s">
        <v>44</v>
      </c>
      <c r="D5349" s="463">
        <v>9370</v>
      </c>
    </row>
    <row r="5350" spans="1:4">
      <c r="A5350" s="462">
        <v>100010</v>
      </c>
      <c r="B5350" s="276" t="s">
        <v>5343</v>
      </c>
      <c r="C5350" s="462" t="s">
        <v>44</v>
      </c>
      <c r="D5350" s="463">
        <v>0</v>
      </c>
    </row>
    <row r="5351" spans="1:4">
      <c r="A5351" s="462">
        <v>100011</v>
      </c>
      <c r="B5351" s="276" t="s">
        <v>5344</v>
      </c>
      <c r="C5351" s="462" t="s">
        <v>44</v>
      </c>
      <c r="D5351" s="463">
        <v>0</v>
      </c>
    </row>
    <row r="5352" spans="1:4">
      <c r="A5352" s="462">
        <v>100012</v>
      </c>
      <c r="B5352" s="276" t="s">
        <v>5345</v>
      </c>
      <c r="C5352" s="462" t="s">
        <v>27</v>
      </c>
      <c r="D5352" s="463">
        <v>559786</v>
      </c>
    </row>
    <row r="5353" spans="1:4">
      <c r="A5353" s="462">
        <v>100013</v>
      </c>
      <c r="B5353" s="276" t="s">
        <v>5346</v>
      </c>
      <c r="C5353" s="462" t="s">
        <v>32</v>
      </c>
      <c r="D5353" s="463">
        <v>114425</v>
      </c>
    </row>
    <row r="5354" spans="1:4">
      <c r="A5354" s="462">
        <v>100014</v>
      </c>
      <c r="B5354" s="276" t="s">
        <v>5347</v>
      </c>
      <c r="C5354" s="462" t="s">
        <v>211</v>
      </c>
      <c r="D5354" s="463">
        <v>6694520</v>
      </c>
    </row>
    <row r="5355" spans="1:4">
      <c r="A5355" s="462">
        <v>100016</v>
      </c>
      <c r="B5355" s="276" t="s">
        <v>5348</v>
      </c>
      <c r="C5355" s="462" t="s">
        <v>30</v>
      </c>
      <c r="D5355" s="463">
        <v>26290</v>
      </c>
    </row>
    <row r="5356" spans="1:4">
      <c r="A5356" s="462">
        <v>100017</v>
      </c>
      <c r="B5356" s="276" t="s">
        <v>5349</v>
      </c>
      <c r="C5356" s="462" t="s">
        <v>44</v>
      </c>
      <c r="D5356" s="463">
        <v>5710</v>
      </c>
    </row>
    <row r="5357" spans="1:4">
      <c r="A5357" s="462">
        <v>100019</v>
      </c>
      <c r="B5357" s="276" t="s">
        <v>5350</v>
      </c>
      <c r="C5357" s="462" t="s">
        <v>30</v>
      </c>
      <c r="D5357" s="463">
        <v>146279</v>
      </c>
    </row>
    <row r="5358" spans="1:4">
      <c r="A5358" s="462">
        <v>100020</v>
      </c>
      <c r="B5358" s="276" t="s">
        <v>5351</v>
      </c>
      <c r="C5358" s="462" t="s">
        <v>27</v>
      </c>
      <c r="D5358" s="463">
        <v>0</v>
      </c>
    </row>
    <row r="5359" spans="1:4">
      <c r="A5359" s="462">
        <v>100021</v>
      </c>
      <c r="B5359" s="276" t="s">
        <v>5352</v>
      </c>
      <c r="C5359" s="462" t="s">
        <v>27</v>
      </c>
      <c r="D5359" s="463">
        <v>139031</v>
      </c>
    </row>
    <row r="5360" spans="1:4">
      <c r="A5360" s="462">
        <v>100022</v>
      </c>
      <c r="B5360" s="276" t="s">
        <v>5353</v>
      </c>
      <c r="C5360" s="462" t="s">
        <v>44</v>
      </c>
      <c r="D5360" s="463">
        <v>20389</v>
      </c>
    </row>
    <row r="5361" spans="1:4">
      <c r="A5361" s="462">
        <v>100023</v>
      </c>
      <c r="B5361" s="276" t="s">
        <v>5354</v>
      </c>
      <c r="C5361" s="462" t="s">
        <v>211</v>
      </c>
      <c r="D5361" s="463">
        <v>4307910</v>
      </c>
    </row>
    <row r="5362" spans="1:4">
      <c r="A5362" s="462">
        <v>100024</v>
      </c>
      <c r="B5362" s="276" t="s">
        <v>5355</v>
      </c>
      <c r="C5362" s="462" t="s">
        <v>27</v>
      </c>
      <c r="D5362" s="463">
        <v>0</v>
      </c>
    </row>
    <row r="5363" spans="1:4">
      <c r="A5363" s="462">
        <v>100025</v>
      </c>
      <c r="B5363" s="276" t="s">
        <v>5356</v>
      </c>
      <c r="C5363" s="462" t="s">
        <v>27</v>
      </c>
      <c r="D5363" s="463">
        <v>0</v>
      </c>
    </row>
    <row r="5364" spans="1:4">
      <c r="A5364" s="462">
        <v>100026</v>
      </c>
      <c r="B5364" s="276" t="s">
        <v>5357</v>
      </c>
      <c r="C5364" s="462" t="s">
        <v>27</v>
      </c>
      <c r="D5364" s="463">
        <v>112712</v>
      </c>
    </row>
    <row r="5365" spans="1:4">
      <c r="A5365" s="462">
        <v>100027</v>
      </c>
      <c r="B5365" s="276" t="s">
        <v>5358</v>
      </c>
      <c r="C5365" s="462" t="s">
        <v>30</v>
      </c>
      <c r="D5365" s="463">
        <v>0</v>
      </c>
    </row>
    <row r="5366" spans="1:4">
      <c r="A5366" s="462">
        <v>100028</v>
      </c>
      <c r="B5366" s="276" t="s">
        <v>5359</v>
      </c>
      <c r="C5366" s="462" t="s">
        <v>27</v>
      </c>
      <c r="D5366" s="463">
        <v>0</v>
      </c>
    </row>
    <row r="5367" spans="1:4">
      <c r="A5367" s="462">
        <v>100029</v>
      </c>
      <c r="B5367" s="276" t="s">
        <v>5360</v>
      </c>
      <c r="C5367" s="462" t="s">
        <v>30</v>
      </c>
      <c r="D5367" s="463">
        <v>0</v>
      </c>
    </row>
    <row r="5368" spans="1:4">
      <c r="A5368" s="462">
        <v>100030</v>
      </c>
      <c r="B5368" s="276" t="s">
        <v>5361</v>
      </c>
      <c r="C5368" s="462" t="s">
        <v>30</v>
      </c>
      <c r="D5368" s="463">
        <v>0</v>
      </c>
    </row>
    <row r="5369" spans="1:4">
      <c r="A5369" s="462">
        <v>100031</v>
      </c>
      <c r="B5369" s="276" t="s">
        <v>5362</v>
      </c>
      <c r="C5369" s="462" t="s">
        <v>30</v>
      </c>
      <c r="D5369" s="463">
        <v>0</v>
      </c>
    </row>
    <row r="5370" spans="1:4">
      <c r="A5370" s="462">
        <v>100032</v>
      </c>
      <c r="B5370" s="276" t="s">
        <v>5363</v>
      </c>
      <c r="C5370" s="462" t="s">
        <v>27</v>
      </c>
      <c r="D5370" s="463">
        <v>5560</v>
      </c>
    </row>
    <row r="5371" spans="1:4">
      <c r="A5371" s="462">
        <v>100033</v>
      </c>
      <c r="B5371" s="276" t="s">
        <v>5364</v>
      </c>
      <c r="C5371" s="462" t="s">
        <v>27</v>
      </c>
      <c r="D5371" s="463">
        <v>21865</v>
      </c>
    </row>
    <row r="5372" spans="1:4">
      <c r="A5372" s="462">
        <v>100034</v>
      </c>
      <c r="B5372" s="276" t="s">
        <v>5365</v>
      </c>
      <c r="C5372" s="462" t="s">
        <v>27</v>
      </c>
      <c r="D5372" s="463">
        <v>16937</v>
      </c>
    </row>
    <row r="5373" spans="1:4">
      <c r="A5373" s="462">
        <v>100035</v>
      </c>
      <c r="B5373" s="276" t="s">
        <v>5366</v>
      </c>
      <c r="C5373" s="462" t="s">
        <v>27</v>
      </c>
      <c r="D5373" s="463">
        <v>0</v>
      </c>
    </row>
    <row r="5374" spans="1:4">
      <c r="A5374" s="462">
        <v>100036</v>
      </c>
      <c r="B5374" s="276" t="s">
        <v>5367</v>
      </c>
      <c r="C5374" s="462" t="s">
        <v>27</v>
      </c>
      <c r="D5374" s="463">
        <v>0</v>
      </c>
    </row>
    <row r="5375" spans="1:4">
      <c r="A5375" s="462">
        <v>100038</v>
      </c>
      <c r="B5375" s="276" t="s">
        <v>5368</v>
      </c>
      <c r="C5375" s="462" t="s">
        <v>27</v>
      </c>
      <c r="D5375" s="463">
        <v>0</v>
      </c>
    </row>
    <row r="5376" spans="1:4">
      <c r="A5376" s="462">
        <v>100039</v>
      </c>
      <c r="B5376" s="276" t="s">
        <v>5369</v>
      </c>
      <c r="C5376" s="462" t="s">
        <v>27</v>
      </c>
      <c r="D5376" s="463">
        <v>0</v>
      </c>
    </row>
    <row r="5377" spans="1:4">
      <c r="A5377" s="462">
        <v>100040</v>
      </c>
      <c r="B5377" s="276" t="s">
        <v>5370</v>
      </c>
      <c r="C5377" s="462" t="s">
        <v>27</v>
      </c>
      <c r="D5377" s="463">
        <v>194932</v>
      </c>
    </row>
    <row r="5378" spans="1:4">
      <c r="A5378" s="462">
        <v>100041</v>
      </c>
      <c r="B5378" s="276" t="s">
        <v>5371</v>
      </c>
      <c r="C5378" s="462" t="s">
        <v>27</v>
      </c>
      <c r="D5378" s="463">
        <v>0</v>
      </c>
    </row>
    <row r="5379" spans="1:4">
      <c r="A5379" s="462">
        <v>100042</v>
      </c>
      <c r="B5379" s="276" t="s">
        <v>5372</v>
      </c>
      <c r="C5379" s="462" t="s">
        <v>30</v>
      </c>
      <c r="D5379" s="463">
        <v>0</v>
      </c>
    </row>
    <row r="5380" spans="1:4">
      <c r="A5380" s="462">
        <v>100043</v>
      </c>
      <c r="B5380" s="276" t="s">
        <v>5373</v>
      </c>
      <c r="C5380" s="462" t="s">
        <v>30</v>
      </c>
      <c r="D5380" s="463">
        <v>0</v>
      </c>
    </row>
    <row r="5381" spans="1:4">
      <c r="A5381" s="462">
        <v>100044</v>
      </c>
      <c r="B5381" s="276" t="s">
        <v>5374</v>
      </c>
      <c r="C5381" s="462" t="s">
        <v>27</v>
      </c>
      <c r="D5381" s="463">
        <v>0</v>
      </c>
    </row>
    <row r="5382" spans="1:4">
      <c r="A5382" s="462">
        <v>100045</v>
      </c>
      <c r="B5382" s="276" t="s">
        <v>5375</v>
      </c>
      <c r="C5382" s="462" t="s">
        <v>27</v>
      </c>
      <c r="D5382" s="463">
        <v>0</v>
      </c>
    </row>
    <row r="5383" spans="1:4">
      <c r="A5383" s="462">
        <v>100046</v>
      </c>
      <c r="B5383" s="276" t="s">
        <v>5376</v>
      </c>
      <c r="C5383" s="462" t="s">
        <v>27</v>
      </c>
      <c r="D5383" s="463">
        <v>0</v>
      </c>
    </row>
    <row r="5384" spans="1:4">
      <c r="A5384" s="462">
        <v>100047</v>
      </c>
      <c r="B5384" s="276" t="s">
        <v>5377</v>
      </c>
      <c r="C5384" s="462" t="s">
        <v>27</v>
      </c>
      <c r="D5384" s="463">
        <v>0</v>
      </c>
    </row>
    <row r="5385" spans="1:4">
      <c r="A5385" s="462">
        <v>100048</v>
      </c>
      <c r="B5385" s="276" t="s">
        <v>5378</v>
      </c>
      <c r="C5385" s="462" t="s">
        <v>30</v>
      </c>
      <c r="D5385" s="463">
        <v>0</v>
      </c>
    </row>
    <row r="5386" spans="1:4">
      <c r="A5386" s="462">
        <v>100049</v>
      </c>
      <c r="B5386" s="276" t="s">
        <v>5379</v>
      </c>
      <c r="C5386" s="462" t="s">
        <v>32</v>
      </c>
      <c r="D5386" s="463">
        <v>843464.65</v>
      </c>
    </row>
    <row r="5387" spans="1:4">
      <c r="A5387" s="462">
        <v>100050</v>
      </c>
      <c r="B5387" s="276" t="s">
        <v>5380</v>
      </c>
      <c r="C5387" s="462" t="s">
        <v>27</v>
      </c>
      <c r="D5387" s="463">
        <v>0</v>
      </c>
    </row>
    <row r="5388" spans="1:4">
      <c r="A5388" s="462">
        <v>100051</v>
      </c>
      <c r="B5388" s="276" t="s">
        <v>5381</v>
      </c>
      <c r="C5388" s="462" t="s">
        <v>30</v>
      </c>
      <c r="D5388" s="463">
        <v>0</v>
      </c>
    </row>
    <row r="5389" spans="1:4">
      <c r="A5389" s="462">
        <v>100052</v>
      </c>
      <c r="B5389" s="276" t="s">
        <v>5382</v>
      </c>
      <c r="C5389" s="462" t="s">
        <v>27</v>
      </c>
      <c r="D5389" s="463">
        <v>16677.009999999998</v>
      </c>
    </row>
    <row r="5390" spans="1:4">
      <c r="A5390" s="462">
        <v>100053</v>
      </c>
      <c r="B5390" s="276" t="s">
        <v>5383</v>
      </c>
      <c r="C5390" s="462" t="s">
        <v>30</v>
      </c>
      <c r="D5390" s="463">
        <v>35700</v>
      </c>
    </row>
    <row r="5391" spans="1:4">
      <c r="A5391" s="462">
        <v>100054</v>
      </c>
      <c r="B5391" s="276" t="s">
        <v>5384</v>
      </c>
      <c r="C5391" s="462" t="s">
        <v>211</v>
      </c>
      <c r="D5391" s="463">
        <v>14729721</v>
      </c>
    </row>
    <row r="5392" spans="1:4">
      <c r="A5392" s="462">
        <v>100055</v>
      </c>
      <c r="B5392" s="276" t="s">
        <v>5385</v>
      </c>
      <c r="C5392" s="462" t="s">
        <v>27</v>
      </c>
      <c r="D5392" s="463">
        <v>0</v>
      </c>
    </row>
    <row r="5393" spans="1:4">
      <c r="A5393" s="462">
        <v>100056</v>
      </c>
      <c r="B5393" s="276" t="s">
        <v>5386</v>
      </c>
      <c r="C5393" s="462" t="s">
        <v>27</v>
      </c>
      <c r="D5393" s="463">
        <v>0</v>
      </c>
    </row>
    <row r="5394" spans="1:4">
      <c r="A5394" s="462">
        <v>100057</v>
      </c>
      <c r="B5394" s="276" t="s">
        <v>5387</v>
      </c>
      <c r="C5394" s="462" t="s">
        <v>27</v>
      </c>
      <c r="D5394" s="463">
        <v>0</v>
      </c>
    </row>
    <row r="5395" spans="1:4">
      <c r="A5395" s="462">
        <v>100058</v>
      </c>
      <c r="B5395" s="276" t="s">
        <v>5388</v>
      </c>
      <c r="C5395" s="462" t="s">
        <v>27</v>
      </c>
      <c r="D5395" s="463">
        <v>0</v>
      </c>
    </row>
    <row r="5396" spans="1:4">
      <c r="A5396" s="462">
        <v>100059</v>
      </c>
      <c r="B5396" s="276" t="s">
        <v>5389</v>
      </c>
      <c r="C5396" s="462" t="s">
        <v>27</v>
      </c>
      <c r="D5396" s="463">
        <v>0</v>
      </c>
    </row>
    <row r="5397" spans="1:4">
      <c r="A5397" s="462">
        <v>100060</v>
      </c>
      <c r="B5397" s="276" t="s">
        <v>5390</v>
      </c>
      <c r="C5397" s="462" t="s">
        <v>27</v>
      </c>
      <c r="D5397" s="463">
        <v>1388385.46</v>
      </c>
    </row>
    <row r="5398" spans="1:4">
      <c r="A5398" s="462">
        <v>100061</v>
      </c>
      <c r="B5398" s="276" t="s">
        <v>5391</v>
      </c>
      <c r="C5398" s="462" t="s">
        <v>27</v>
      </c>
      <c r="D5398" s="463">
        <v>0</v>
      </c>
    </row>
    <row r="5399" spans="1:4">
      <c r="A5399" s="462">
        <v>100062</v>
      </c>
      <c r="B5399" s="276" t="s">
        <v>5392</v>
      </c>
      <c r="C5399" s="462" t="s">
        <v>27</v>
      </c>
      <c r="D5399" s="463">
        <v>0</v>
      </c>
    </row>
    <row r="5400" spans="1:4">
      <c r="A5400" s="462">
        <v>100063</v>
      </c>
      <c r="B5400" s="276" t="s">
        <v>5393</v>
      </c>
      <c r="C5400" s="462" t="s">
        <v>27</v>
      </c>
      <c r="D5400" s="463">
        <v>0</v>
      </c>
    </row>
    <row r="5401" spans="1:4">
      <c r="A5401" s="462">
        <v>100064</v>
      </c>
      <c r="B5401" s="276" t="s">
        <v>5394</v>
      </c>
      <c r="C5401" s="462" t="s">
        <v>27</v>
      </c>
      <c r="D5401" s="463">
        <v>22749</v>
      </c>
    </row>
    <row r="5402" spans="1:4">
      <c r="A5402" s="462">
        <v>100065</v>
      </c>
      <c r="B5402" s="276" t="s">
        <v>5395</v>
      </c>
      <c r="C5402" s="462" t="s">
        <v>27</v>
      </c>
      <c r="D5402" s="463">
        <v>29537</v>
      </c>
    </row>
    <row r="5403" spans="1:4">
      <c r="A5403" s="462">
        <v>100066</v>
      </c>
      <c r="B5403" s="276" t="s">
        <v>5396</v>
      </c>
      <c r="C5403" s="462" t="s">
        <v>27</v>
      </c>
      <c r="D5403" s="463">
        <v>0</v>
      </c>
    </row>
    <row r="5404" spans="1:4">
      <c r="A5404" s="462">
        <v>100067</v>
      </c>
      <c r="B5404" s="276" t="s">
        <v>5397</v>
      </c>
      <c r="C5404" s="462" t="s">
        <v>27</v>
      </c>
      <c r="D5404" s="463">
        <v>0</v>
      </c>
    </row>
    <row r="5405" spans="1:4">
      <c r="A5405" s="462">
        <v>100068</v>
      </c>
      <c r="B5405" s="276" t="s">
        <v>5398</v>
      </c>
      <c r="C5405" s="462" t="s">
        <v>27</v>
      </c>
      <c r="D5405" s="463">
        <v>0</v>
      </c>
    </row>
    <row r="5406" spans="1:4">
      <c r="A5406" s="462">
        <v>100069</v>
      </c>
      <c r="B5406" s="276" t="s">
        <v>5399</v>
      </c>
      <c r="C5406" s="462" t="s">
        <v>27</v>
      </c>
      <c r="D5406" s="463">
        <v>0</v>
      </c>
    </row>
    <row r="5407" spans="1:4">
      <c r="A5407" s="462">
        <v>100070</v>
      </c>
      <c r="B5407" s="276" t="s">
        <v>5400</v>
      </c>
      <c r="C5407" s="462" t="s">
        <v>27</v>
      </c>
      <c r="D5407" s="463">
        <v>0</v>
      </c>
    </row>
    <row r="5408" spans="1:4">
      <c r="A5408" s="462">
        <v>100071</v>
      </c>
      <c r="B5408" s="276" t="s">
        <v>5401</v>
      </c>
      <c r="C5408" s="462" t="s">
        <v>27</v>
      </c>
      <c r="D5408" s="463">
        <v>0</v>
      </c>
    </row>
    <row r="5409" spans="1:4">
      <c r="A5409" s="462">
        <v>100072</v>
      </c>
      <c r="B5409" s="276" t="s">
        <v>5402</v>
      </c>
      <c r="C5409" s="462" t="s">
        <v>27</v>
      </c>
      <c r="D5409" s="463">
        <v>0</v>
      </c>
    </row>
    <row r="5410" spans="1:4">
      <c r="A5410" s="462">
        <v>100073</v>
      </c>
      <c r="B5410" s="276" t="s">
        <v>5403</v>
      </c>
      <c r="C5410" s="462" t="s">
        <v>30</v>
      </c>
      <c r="D5410" s="463">
        <v>0</v>
      </c>
    </row>
    <row r="5411" spans="1:4">
      <c r="A5411" s="462">
        <v>100074</v>
      </c>
      <c r="B5411" s="276" t="s">
        <v>5404</v>
      </c>
      <c r="C5411" s="462" t="s">
        <v>27</v>
      </c>
      <c r="D5411" s="463">
        <v>0</v>
      </c>
    </row>
    <row r="5412" spans="1:4">
      <c r="A5412" s="462">
        <v>100075</v>
      </c>
      <c r="B5412" s="276" t="s">
        <v>5405</v>
      </c>
      <c r="C5412" s="462" t="s">
        <v>27</v>
      </c>
      <c r="D5412" s="463">
        <v>0</v>
      </c>
    </row>
    <row r="5413" spans="1:4">
      <c r="A5413" s="462">
        <v>100076</v>
      </c>
      <c r="B5413" s="276" t="s">
        <v>5406</v>
      </c>
      <c r="C5413" s="462" t="s">
        <v>27</v>
      </c>
      <c r="D5413" s="463">
        <v>0</v>
      </c>
    </row>
    <row r="5414" spans="1:4">
      <c r="A5414" s="462">
        <v>100077</v>
      </c>
      <c r="B5414" s="276" t="s">
        <v>5407</v>
      </c>
      <c r="C5414" s="462" t="s">
        <v>27</v>
      </c>
      <c r="D5414" s="463">
        <v>0</v>
      </c>
    </row>
    <row r="5415" spans="1:4">
      <c r="A5415" s="462">
        <v>100078</v>
      </c>
      <c r="B5415" s="276" t="s">
        <v>5408</v>
      </c>
      <c r="C5415" s="462" t="s">
        <v>27</v>
      </c>
      <c r="D5415" s="463">
        <v>0</v>
      </c>
    </row>
    <row r="5416" spans="1:4">
      <c r="A5416" s="462">
        <v>100079</v>
      </c>
      <c r="B5416" s="276" t="s">
        <v>5409</v>
      </c>
      <c r="C5416" s="462" t="s">
        <v>27</v>
      </c>
      <c r="D5416" s="463">
        <v>0</v>
      </c>
    </row>
    <row r="5417" spans="1:4">
      <c r="A5417" s="462">
        <v>100080</v>
      </c>
      <c r="B5417" s="276" t="s">
        <v>5410</v>
      </c>
      <c r="C5417" s="462" t="s">
        <v>27</v>
      </c>
      <c r="D5417" s="463">
        <v>0</v>
      </c>
    </row>
    <row r="5418" spans="1:4">
      <c r="A5418" s="462">
        <v>100081</v>
      </c>
      <c r="B5418" s="276" t="s">
        <v>5411</v>
      </c>
      <c r="C5418" s="462" t="s">
        <v>27</v>
      </c>
      <c r="D5418" s="463">
        <v>0</v>
      </c>
    </row>
    <row r="5419" spans="1:4">
      <c r="A5419" s="462">
        <v>100082</v>
      </c>
      <c r="B5419" s="276" t="s">
        <v>5412</v>
      </c>
      <c r="C5419" s="462" t="s">
        <v>30</v>
      </c>
      <c r="D5419" s="463">
        <v>0</v>
      </c>
    </row>
    <row r="5420" spans="1:4">
      <c r="A5420" s="462">
        <v>100083</v>
      </c>
      <c r="B5420" s="276" t="s">
        <v>5413</v>
      </c>
      <c r="C5420" s="462" t="s">
        <v>27</v>
      </c>
      <c r="D5420" s="463">
        <v>0</v>
      </c>
    </row>
    <row r="5421" spans="1:4">
      <c r="A5421" s="462">
        <v>100084</v>
      </c>
      <c r="B5421" s="276" t="s">
        <v>5414</v>
      </c>
      <c r="C5421" s="462" t="s">
        <v>32</v>
      </c>
      <c r="D5421" s="463">
        <v>0</v>
      </c>
    </row>
    <row r="5422" spans="1:4">
      <c r="A5422" s="462">
        <v>100085</v>
      </c>
      <c r="B5422" s="276" t="s">
        <v>5415</v>
      </c>
      <c r="C5422" s="462" t="s">
        <v>32</v>
      </c>
      <c r="D5422" s="463">
        <v>0</v>
      </c>
    </row>
    <row r="5423" spans="1:4">
      <c r="A5423" s="462">
        <v>100086</v>
      </c>
      <c r="B5423" s="276" t="s">
        <v>5416</v>
      </c>
      <c r="C5423" s="462" t="s">
        <v>32</v>
      </c>
      <c r="D5423" s="463">
        <v>0</v>
      </c>
    </row>
    <row r="5424" spans="1:4">
      <c r="A5424" s="462">
        <v>100087</v>
      </c>
      <c r="B5424" s="276" t="s">
        <v>5417</v>
      </c>
      <c r="C5424" s="462" t="s">
        <v>27</v>
      </c>
      <c r="D5424" s="463">
        <v>0</v>
      </c>
    </row>
    <row r="5425" spans="1:4">
      <c r="A5425" s="462">
        <v>100088</v>
      </c>
      <c r="B5425" s="276" t="s">
        <v>5418</v>
      </c>
      <c r="C5425" s="462" t="s">
        <v>27</v>
      </c>
      <c r="D5425" s="463">
        <v>0</v>
      </c>
    </row>
    <row r="5426" spans="1:4">
      <c r="A5426" s="462">
        <v>100089</v>
      </c>
      <c r="B5426" s="276" t="s">
        <v>5419</v>
      </c>
      <c r="C5426" s="462" t="s">
        <v>27</v>
      </c>
      <c r="D5426" s="463">
        <v>0</v>
      </c>
    </row>
    <row r="5427" spans="1:4">
      <c r="A5427" s="462">
        <v>100090</v>
      </c>
      <c r="B5427" s="276" t="s">
        <v>5420</v>
      </c>
      <c r="C5427" s="462" t="s">
        <v>27</v>
      </c>
      <c r="D5427" s="463">
        <v>511355.01</v>
      </c>
    </row>
    <row r="5428" spans="1:4">
      <c r="A5428" s="462">
        <v>100091</v>
      </c>
      <c r="B5428" s="276" t="s">
        <v>5421</v>
      </c>
      <c r="C5428" s="462" t="s">
        <v>27</v>
      </c>
      <c r="D5428" s="463">
        <v>0</v>
      </c>
    </row>
    <row r="5429" spans="1:4">
      <c r="A5429" s="462">
        <v>100092</v>
      </c>
      <c r="B5429" s="276" t="s">
        <v>5422</v>
      </c>
      <c r="C5429" s="462" t="s">
        <v>27</v>
      </c>
      <c r="D5429" s="463">
        <v>0</v>
      </c>
    </row>
    <row r="5430" spans="1:4">
      <c r="A5430" s="462">
        <v>100093</v>
      </c>
      <c r="B5430" s="276" t="s">
        <v>5423</v>
      </c>
      <c r="C5430" s="462" t="s">
        <v>27</v>
      </c>
      <c r="D5430" s="463">
        <v>0</v>
      </c>
    </row>
    <row r="5431" spans="1:4">
      <c r="A5431" s="462">
        <v>100094</v>
      </c>
      <c r="B5431" s="276" t="s">
        <v>5424</v>
      </c>
      <c r="C5431" s="462" t="s">
        <v>27</v>
      </c>
      <c r="D5431" s="463">
        <v>0</v>
      </c>
    </row>
    <row r="5432" spans="1:4">
      <c r="A5432" s="462">
        <v>100095</v>
      </c>
      <c r="B5432" s="276" t="s">
        <v>5425</v>
      </c>
      <c r="C5432" s="462" t="s">
        <v>27</v>
      </c>
      <c r="D5432" s="463">
        <v>0</v>
      </c>
    </row>
    <row r="5433" spans="1:4">
      <c r="A5433" s="462">
        <v>100096</v>
      </c>
      <c r="B5433" s="276" t="s">
        <v>5426</v>
      </c>
      <c r="C5433" s="462" t="s">
        <v>27</v>
      </c>
      <c r="D5433" s="463">
        <v>0</v>
      </c>
    </row>
    <row r="5434" spans="1:4">
      <c r="A5434" s="462">
        <v>100097</v>
      </c>
      <c r="B5434" s="276" t="s">
        <v>5427</v>
      </c>
      <c r="C5434" s="462" t="s">
        <v>27</v>
      </c>
      <c r="D5434" s="463">
        <v>0</v>
      </c>
    </row>
    <row r="5435" spans="1:4">
      <c r="A5435" s="462">
        <v>100098</v>
      </c>
      <c r="B5435" s="276" t="s">
        <v>5428</v>
      </c>
      <c r="C5435" s="462" t="s">
        <v>27</v>
      </c>
      <c r="D5435" s="463">
        <v>0</v>
      </c>
    </row>
    <row r="5436" spans="1:4">
      <c r="A5436" s="462">
        <v>100099</v>
      </c>
      <c r="B5436" s="276" t="s">
        <v>5429</v>
      </c>
      <c r="C5436" s="462" t="s">
        <v>27</v>
      </c>
      <c r="D5436" s="463">
        <v>108320</v>
      </c>
    </row>
    <row r="5437" spans="1:4">
      <c r="A5437" s="462">
        <v>100100</v>
      </c>
      <c r="B5437" s="276" t="s">
        <v>5430</v>
      </c>
      <c r="C5437" s="462" t="s">
        <v>27</v>
      </c>
      <c r="D5437" s="463">
        <v>0</v>
      </c>
    </row>
    <row r="5438" spans="1:4">
      <c r="A5438" s="462">
        <v>100101</v>
      </c>
      <c r="B5438" s="276" t="s">
        <v>5431</v>
      </c>
      <c r="C5438" s="462" t="s">
        <v>27</v>
      </c>
      <c r="D5438" s="463">
        <v>0</v>
      </c>
    </row>
    <row r="5439" spans="1:4">
      <c r="A5439" s="462">
        <v>100102</v>
      </c>
      <c r="B5439" s="276" t="s">
        <v>5432</v>
      </c>
      <c r="C5439" s="462" t="s">
        <v>27</v>
      </c>
      <c r="D5439" s="463">
        <v>0</v>
      </c>
    </row>
    <row r="5440" spans="1:4">
      <c r="A5440" s="462">
        <v>100103</v>
      </c>
      <c r="B5440" s="276" t="s">
        <v>5433</v>
      </c>
      <c r="C5440" s="462" t="s">
        <v>27</v>
      </c>
      <c r="D5440" s="463">
        <v>0</v>
      </c>
    </row>
    <row r="5441" spans="1:4">
      <c r="A5441" s="462">
        <v>100104</v>
      </c>
      <c r="B5441" s="276" t="s">
        <v>5434</v>
      </c>
      <c r="C5441" s="462" t="s">
        <v>30</v>
      </c>
      <c r="D5441" s="463">
        <v>0</v>
      </c>
    </row>
    <row r="5442" spans="1:4">
      <c r="A5442" s="462">
        <v>100105</v>
      </c>
      <c r="B5442" s="276" t="s">
        <v>5435</v>
      </c>
      <c r="C5442" s="462" t="s">
        <v>30</v>
      </c>
      <c r="D5442" s="463">
        <v>0</v>
      </c>
    </row>
    <row r="5443" spans="1:4">
      <c r="A5443" s="462">
        <v>100106</v>
      </c>
      <c r="B5443" s="276" t="s">
        <v>5436</v>
      </c>
      <c r="C5443" s="462" t="s">
        <v>30</v>
      </c>
      <c r="D5443" s="463">
        <v>0</v>
      </c>
    </row>
    <row r="5444" spans="1:4">
      <c r="A5444" s="462">
        <v>100107</v>
      </c>
      <c r="B5444" s="276" t="s">
        <v>5437</v>
      </c>
      <c r="C5444" s="462" t="s">
        <v>30</v>
      </c>
      <c r="D5444" s="463">
        <v>0</v>
      </c>
    </row>
    <row r="5445" spans="1:4">
      <c r="A5445" s="462">
        <v>100108</v>
      </c>
      <c r="B5445" s="276" t="s">
        <v>5438</v>
      </c>
      <c r="C5445" s="462" t="s">
        <v>30</v>
      </c>
      <c r="D5445" s="463">
        <v>19250.32</v>
      </c>
    </row>
    <row r="5446" spans="1:4">
      <c r="A5446" s="462">
        <v>100109</v>
      </c>
      <c r="B5446" s="276" t="s">
        <v>5439</v>
      </c>
      <c r="C5446" s="462" t="s">
        <v>30</v>
      </c>
      <c r="D5446" s="463">
        <v>0</v>
      </c>
    </row>
    <row r="5447" spans="1:4">
      <c r="A5447" s="462">
        <v>100110</v>
      </c>
      <c r="B5447" s="276" t="s">
        <v>5440</v>
      </c>
      <c r="C5447" s="462" t="s">
        <v>30</v>
      </c>
      <c r="D5447" s="463">
        <v>13745</v>
      </c>
    </row>
    <row r="5448" spans="1:4">
      <c r="A5448" s="462">
        <v>100111</v>
      </c>
      <c r="B5448" s="276" t="s">
        <v>5441</v>
      </c>
      <c r="C5448" s="462" t="s">
        <v>30</v>
      </c>
      <c r="D5448" s="463">
        <v>0</v>
      </c>
    </row>
    <row r="5449" spans="1:4">
      <c r="A5449" s="462">
        <v>100112</v>
      </c>
      <c r="B5449" s="276" t="s">
        <v>5442</v>
      </c>
      <c r="C5449" s="462" t="s">
        <v>30</v>
      </c>
      <c r="D5449" s="463">
        <v>0</v>
      </c>
    </row>
    <row r="5450" spans="1:4">
      <c r="A5450" s="462">
        <v>100113</v>
      </c>
      <c r="B5450" s="276" t="s">
        <v>5443</v>
      </c>
      <c r="C5450" s="462" t="s">
        <v>30</v>
      </c>
      <c r="D5450" s="463">
        <v>0</v>
      </c>
    </row>
    <row r="5451" spans="1:4">
      <c r="A5451" s="462">
        <v>100114</v>
      </c>
      <c r="B5451" s="276" t="s">
        <v>5444</v>
      </c>
      <c r="C5451" s="462" t="s">
        <v>30</v>
      </c>
      <c r="D5451" s="463">
        <v>0</v>
      </c>
    </row>
    <row r="5452" spans="1:4">
      <c r="A5452" s="462">
        <v>100115</v>
      </c>
      <c r="B5452" s="276" t="s">
        <v>5445</v>
      </c>
      <c r="C5452" s="462" t="s">
        <v>30</v>
      </c>
      <c r="D5452" s="463">
        <v>0</v>
      </c>
    </row>
    <row r="5453" spans="1:4">
      <c r="A5453" s="462">
        <v>100116</v>
      </c>
      <c r="B5453" s="276" t="s">
        <v>5446</v>
      </c>
      <c r="C5453" s="462" t="s">
        <v>30</v>
      </c>
      <c r="D5453" s="463">
        <v>0</v>
      </c>
    </row>
    <row r="5454" spans="1:4">
      <c r="A5454" s="462">
        <v>100117</v>
      </c>
      <c r="B5454" s="276" t="s">
        <v>5447</v>
      </c>
      <c r="C5454" s="462" t="s">
        <v>30</v>
      </c>
      <c r="D5454" s="463">
        <v>67478</v>
      </c>
    </row>
    <row r="5455" spans="1:4">
      <c r="A5455" s="462">
        <v>100118</v>
      </c>
      <c r="B5455" s="276" t="s">
        <v>5448</v>
      </c>
      <c r="C5455" s="462" t="s">
        <v>30</v>
      </c>
      <c r="D5455" s="463">
        <v>0</v>
      </c>
    </row>
    <row r="5456" spans="1:4">
      <c r="A5456" s="462">
        <v>100119</v>
      </c>
      <c r="B5456" s="276" t="s">
        <v>5449</v>
      </c>
      <c r="C5456" s="462" t="s">
        <v>30</v>
      </c>
      <c r="D5456" s="463">
        <v>0</v>
      </c>
    </row>
    <row r="5457" spans="1:4">
      <c r="A5457" s="462">
        <v>100120</v>
      </c>
      <c r="B5457" s="276" t="s">
        <v>5450</v>
      </c>
      <c r="C5457" s="462" t="s">
        <v>30</v>
      </c>
      <c r="D5457" s="463">
        <v>0</v>
      </c>
    </row>
    <row r="5458" spans="1:4">
      <c r="A5458" s="462">
        <v>100121</v>
      </c>
      <c r="B5458" s="276" t="s">
        <v>5451</v>
      </c>
      <c r="C5458" s="462" t="s">
        <v>30</v>
      </c>
      <c r="D5458" s="463">
        <v>0</v>
      </c>
    </row>
    <row r="5459" spans="1:4">
      <c r="A5459" s="462">
        <v>100122</v>
      </c>
      <c r="B5459" s="276" t="s">
        <v>5452</v>
      </c>
      <c r="C5459" s="462" t="s">
        <v>30</v>
      </c>
      <c r="D5459" s="463">
        <v>0</v>
      </c>
    </row>
    <row r="5460" spans="1:4">
      <c r="A5460" s="462">
        <v>100123</v>
      </c>
      <c r="B5460" s="276" t="s">
        <v>5453</v>
      </c>
      <c r="C5460" s="462" t="s">
        <v>30</v>
      </c>
      <c r="D5460" s="463">
        <v>0</v>
      </c>
    </row>
    <row r="5461" spans="1:4">
      <c r="A5461" s="462">
        <v>100124</v>
      </c>
      <c r="B5461" s="276" t="s">
        <v>5454</v>
      </c>
      <c r="C5461" s="462" t="s">
        <v>27</v>
      </c>
      <c r="D5461" s="463">
        <v>120398849</v>
      </c>
    </row>
    <row r="5462" spans="1:4">
      <c r="A5462" s="462">
        <v>100125</v>
      </c>
      <c r="B5462" s="276" t="s">
        <v>5455</v>
      </c>
      <c r="C5462" s="462" t="s">
        <v>211</v>
      </c>
      <c r="D5462" s="463">
        <v>14729721</v>
      </c>
    </row>
    <row r="5463" spans="1:4">
      <c r="A5463" s="462">
        <v>100126</v>
      </c>
      <c r="B5463" s="276" t="s">
        <v>5456</v>
      </c>
      <c r="C5463" s="462" t="s">
        <v>30</v>
      </c>
      <c r="D5463" s="463">
        <v>0</v>
      </c>
    </row>
    <row r="5464" spans="1:4">
      <c r="A5464" s="462">
        <v>100127</v>
      </c>
      <c r="B5464" s="276" t="s">
        <v>5457</v>
      </c>
      <c r="C5464" s="462" t="s">
        <v>30</v>
      </c>
      <c r="D5464" s="463">
        <v>0</v>
      </c>
    </row>
    <row r="5465" spans="1:4">
      <c r="A5465" s="462">
        <v>100128</v>
      </c>
      <c r="B5465" s="276" t="s">
        <v>5458</v>
      </c>
      <c r="C5465" s="462" t="s">
        <v>30</v>
      </c>
      <c r="D5465" s="463">
        <v>0</v>
      </c>
    </row>
    <row r="5466" spans="1:4">
      <c r="A5466" s="462">
        <v>100129</v>
      </c>
      <c r="B5466" s="276" t="s">
        <v>5459</v>
      </c>
      <c r="C5466" s="462" t="s">
        <v>30</v>
      </c>
      <c r="D5466" s="463">
        <v>0</v>
      </c>
    </row>
    <row r="5467" spans="1:4">
      <c r="A5467" s="462">
        <v>100130</v>
      </c>
      <c r="B5467" s="276" t="s">
        <v>5460</v>
      </c>
      <c r="C5467" s="462" t="s">
        <v>30</v>
      </c>
      <c r="D5467" s="463">
        <v>33869</v>
      </c>
    </row>
    <row r="5468" spans="1:4">
      <c r="A5468" s="462">
        <v>100131</v>
      </c>
      <c r="B5468" s="276" t="s">
        <v>5461</v>
      </c>
      <c r="C5468" s="462" t="s">
        <v>27</v>
      </c>
      <c r="D5468" s="463">
        <v>9950493</v>
      </c>
    </row>
    <row r="5469" spans="1:4">
      <c r="A5469" s="462">
        <v>100132</v>
      </c>
      <c r="B5469" s="276" t="s">
        <v>5462</v>
      </c>
      <c r="C5469" s="462" t="s">
        <v>30</v>
      </c>
      <c r="D5469" s="463">
        <v>28896</v>
      </c>
    </row>
    <row r="5470" spans="1:4">
      <c r="A5470" s="462">
        <v>100133</v>
      </c>
      <c r="B5470" s="276" t="s">
        <v>5463</v>
      </c>
      <c r="C5470" s="462" t="s">
        <v>30</v>
      </c>
      <c r="D5470" s="463">
        <v>0</v>
      </c>
    </row>
    <row r="5471" spans="1:4">
      <c r="A5471" s="462">
        <v>100134</v>
      </c>
      <c r="B5471" s="276" t="s">
        <v>5464</v>
      </c>
      <c r="C5471" s="462" t="s">
        <v>30</v>
      </c>
      <c r="D5471" s="463">
        <v>0</v>
      </c>
    </row>
    <row r="5472" spans="1:4">
      <c r="A5472" s="462">
        <v>100135</v>
      </c>
      <c r="B5472" s="276" t="s">
        <v>5465</v>
      </c>
      <c r="C5472" s="462" t="s">
        <v>30</v>
      </c>
      <c r="D5472" s="463">
        <v>67310.570000000007</v>
      </c>
    </row>
    <row r="5473" spans="1:4">
      <c r="A5473" s="462">
        <v>100136</v>
      </c>
      <c r="B5473" s="276" t="s">
        <v>5466</v>
      </c>
      <c r="C5473" s="462" t="s">
        <v>30</v>
      </c>
      <c r="D5473" s="463">
        <v>0</v>
      </c>
    </row>
    <row r="5474" spans="1:4">
      <c r="A5474" s="462">
        <v>100137</v>
      </c>
      <c r="B5474" s="276" t="s">
        <v>5467</v>
      </c>
      <c r="C5474" s="462" t="s">
        <v>30</v>
      </c>
      <c r="D5474" s="463">
        <v>38057</v>
      </c>
    </row>
    <row r="5475" spans="1:4">
      <c r="A5475" s="462">
        <v>100138</v>
      </c>
      <c r="B5475" s="276" t="s">
        <v>5468</v>
      </c>
      <c r="C5475" s="462" t="s">
        <v>30</v>
      </c>
      <c r="D5475" s="463">
        <v>110341</v>
      </c>
    </row>
    <row r="5476" spans="1:4">
      <c r="A5476" s="462">
        <v>100139</v>
      </c>
      <c r="B5476" s="276" t="s">
        <v>5469</v>
      </c>
      <c r="C5476" s="462" t="s">
        <v>27</v>
      </c>
      <c r="D5476" s="463">
        <v>0</v>
      </c>
    </row>
    <row r="5477" spans="1:4">
      <c r="A5477" s="462">
        <v>100140</v>
      </c>
      <c r="B5477" s="276" t="s">
        <v>5470</v>
      </c>
      <c r="C5477" s="462" t="s">
        <v>27</v>
      </c>
      <c r="D5477" s="463">
        <v>0</v>
      </c>
    </row>
    <row r="5478" spans="1:4">
      <c r="A5478" s="462">
        <v>100141</v>
      </c>
      <c r="B5478" s="276" t="s">
        <v>5471</v>
      </c>
      <c r="C5478" s="462" t="s">
        <v>27</v>
      </c>
      <c r="D5478" s="463">
        <v>0</v>
      </c>
    </row>
    <row r="5479" spans="1:4">
      <c r="A5479" s="462">
        <v>100142</v>
      </c>
      <c r="B5479" s="276" t="s">
        <v>5472</v>
      </c>
      <c r="C5479" s="462" t="s">
        <v>211</v>
      </c>
      <c r="D5479" s="463">
        <v>8664548</v>
      </c>
    </row>
    <row r="5480" spans="1:4">
      <c r="A5480" s="462">
        <v>100143</v>
      </c>
      <c r="B5480" s="276" t="s">
        <v>5473</v>
      </c>
      <c r="C5480" s="462" t="s">
        <v>211</v>
      </c>
      <c r="D5480" s="463">
        <v>8049434</v>
      </c>
    </row>
    <row r="5481" spans="1:4">
      <c r="A5481" s="462">
        <v>100144</v>
      </c>
      <c r="B5481" s="276" t="s">
        <v>5474</v>
      </c>
      <c r="C5481" s="462" t="s">
        <v>211</v>
      </c>
      <c r="D5481" s="463">
        <v>7617192</v>
      </c>
    </row>
    <row r="5482" spans="1:4">
      <c r="A5482" s="462">
        <v>100145</v>
      </c>
      <c r="B5482" s="276" t="s">
        <v>5475</v>
      </c>
      <c r="C5482" s="462" t="s">
        <v>211</v>
      </c>
      <c r="D5482" s="463">
        <v>7184949</v>
      </c>
    </row>
    <row r="5483" spans="1:4">
      <c r="A5483" s="462">
        <v>100146</v>
      </c>
      <c r="B5483" s="276" t="s">
        <v>5476</v>
      </c>
      <c r="C5483" s="462" t="s">
        <v>30</v>
      </c>
      <c r="D5483" s="463">
        <v>5500</v>
      </c>
    </row>
    <row r="5484" spans="1:4">
      <c r="A5484" s="462">
        <v>100147</v>
      </c>
      <c r="B5484" s="276" t="s">
        <v>5477</v>
      </c>
      <c r="C5484" s="462" t="s">
        <v>27</v>
      </c>
      <c r="D5484" s="463">
        <v>0</v>
      </c>
    </row>
    <row r="5485" spans="1:4">
      <c r="A5485" s="462">
        <v>100148</v>
      </c>
      <c r="B5485" s="276" t="s">
        <v>5478</v>
      </c>
      <c r="C5485" s="462" t="s">
        <v>211</v>
      </c>
      <c r="D5485" s="463">
        <v>6694520</v>
      </c>
    </row>
    <row r="5486" spans="1:4">
      <c r="A5486" s="462">
        <v>100149</v>
      </c>
      <c r="B5486" s="276" t="s">
        <v>5479</v>
      </c>
      <c r="C5486" s="462" t="s">
        <v>211</v>
      </c>
      <c r="D5486" s="463">
        <v>4557281</v>
      </c>
    </row>
    <row r="5487" spans="1:4">
      <c r="A5487" s="462">
        <v>100150</v>
      </c>
      <c r="B5487" s="276" t="s">
        <v>5480</v>
      </c>
      <c r="C5487" s="462" t="s">
        <v>211</v>
      </c>
      <c r="D5487" s="463">
        <v>4557281</v>
      </c>
    </row>
    <row r="5488" spans="1:4">
      <c r="A5488" s="462">
        <v>100151</v>
      </c>
      <c r="B5488" s="276" t="s">
        <v>5481</v>
      </c>
      <c r="C5488" s="462" t="s">
        <v>27</v>
      </c>
      <c r="D5488" s="463">
        <v>237422231</v>
      </c>
    </row>
    <row r="5489" spans="1:4">
      <c r="A5489" s="462">
        <v>100152</v>
      </c>
      <c r="B5489" s="276" t="s">
        <v>5482</v>
      </c>
      <c r="C5489" s="462" t="s">
        <v>27</v>
      </c>
      <c r="D5489" s="463">
        <v>131927025</v>
      </c>
    </row>
    <row r="5490" spans="1:4">
      <c r="A5490" s="462">
        <v>100153</v>
      </c>
      <c r="B5490" s="276" t="s">
        <v>5483</v>
      </c>
      <c r="C5490" s="462" t="s">
        <v>27</v>
      </c>
      <c r="D5490" s="463">
        <v>177106529</v>
      </c>
    </row>
    <row r="5491" spans="1:4">
      <c r="A5491" s="462">
        <v>100154</v>
      </c>
      <c r="B5491" s="276" t="s">
        <v>5484</v>
      </c>
      <c r="C5491" s="462" t="s">
        <v>27</v>
      </c>
      <c r="D5491" s="463">
        <v>88230669</v>
      </c>
    </row>
    <row r="5492" spans="1:4">
      <c r="A5492" s="462">
        <v>100155</v>
      </c>
      <c r="B5492" s="276" t="s">
        <v>5485</v>
      </c>
      <c r="C5492" s="462" t="s">
        <v>44</v>
      </c>
      <c r="D5492" s="463">
        <v>0</v>
      </c>
    </row>
    <row r="5493" spans="1:4">
      <c r="A5493" s="462">
        <v>100156</v>
      </c>
      <c r="B5493" s="276" t="s">
        <v>5486</v>
      </c>
      <c r="C5493" s="462" t="s">
        <v>30</v>
      </c>
      <c r="D5493" s="463">
        <v>0</v>
      </c>
    </row>
    <row r="5494" spans="1:4">
      <c r="A5494" s="462">
        <v>100157</v>
      </c>
      <c r="B5494" s="276" t="s">
        <v>5487</v>
      </c>
      <c r="C5494" s="462" t="s">
        <v>30</v>
      </c>
      <c r="D5494" s="463">
        <v>0</v>
      </c>
    </row>
    <row r="5495" spans="1:4">
      <c r="A5495" s="462">
        <v>100158</v>
      </c>
      <c r="B5495" s="276" t="s">
        <v>5488</v>
      </c>
      <c r="C5495" s="462" t="s">
        <v>27</v>
      </c>
      <c r="D5495" s="463">
        <v>0</v>
      </c>
    </row>
    <row r="5496" spans="1:4">
      <c r="A5496" s="462">
        <v>100159</v>
      </c>
      <c r="B5496" s="276" t="s">
        <v>5489</v>
      </c>
      <c r="C5496" s="462" t="s">
        <v>27</v>
      </c>
      <c r="D5496" s="463">
        <v>0</v>
      </c>
    </row>
    <row r="5497" spans="1:4">
      <c r="A5497" s="462">
        <v>100160</v>
      </c>
      <c r="B5497" s="276" t="s">
        <v>5490</v>
      </c>
      <c r="C5497" s="462" t="s">
        <v>30</v>
      </c>
      <c r="D5497" s="463">
        <v>0</v>
      </c>
    </row>
    <row r="5498" spans="1:4">
      <c r="A5498" s="462">
        <v>100161</v>
      </c>
      <c r="B5498" s="276" t="s">
        <v>5491</v>
      </c>
      <c r="C5498" s="462" t="s">
        <v>27</v>
      </c>
      <c r="D5498" s="463">
        <v>0</v>
      </c>
    </row>
    <row r="5499" spans="1:4">
      <c r="A5499" s="462">
        <v>100162</v>
      </c>
      <c r="B5499" s="276" t="s">
        <v>5492</v>
      </c>
      <c r="C5499" s="462" t="s">
        <v>27</v>
      </c>
      <c r="D5499" s="463">
        <v>0</v>
      </c>
    </row>
    <row r="5500" spans="1:4">
      <c r="A5500" s="462">
        <v>100163</v>
      </c>
      <c r="B5500" s="276" t="s">
        <v>5493</v>
      </c>
      <c r="C5500" s="462" t="s">
        <v>27</v>
      </c>
      <c r="D5500" s="463">
        <v>0</v>
      </c>
    </row>
    <row r="5501" spans="1:4">
      <c r="A5501" s="462">
        <v>100164</v>
      </c>
      <c r="B5501" s="276" t="s">
        <v>5494</v>
      </c>
      <c r="C5501" s="462" t="s">
        <v>27</v>
      </c>
      <c r="D5501" s="463">
        <v>0</v>
      </c>
    </row>
    <row r="5502" spans="1:4">
      <c r="A5502" s="462">
        <v>100165</v>
      </c>
      <c r="B5502" s="276" t="s">
        <v>5495</v>
      </c>
      <c r="C5502" s="462" t="s">
        <v>27</v>
      </c>
      <c r="D5502" s="463">
        <v>121321</v>
      </c>
    </row>
    <row r="5503" spans="1:4">
      <c r="A5503" s="462">
        <v>100166</v>
      </c>
      <c r="B5503" s="276" t="s">
        <v>5496</v>
      </c>
      <c r="C5503" s="462" t="s">
        <v>27</v>
      </c>
      <c r="D5503" s="463">
        <v>505548</v>
      </c>
    </row>
    <row r="5504" spans="1:4">
      <c r="A5504" s="462">
        <v>100167</v>
      </c>
      <c r="B5504" s="276" t="s">
        <v>5497</v>
      </c>
      <c r="C5504" s="462" t="s">
        <v>27</v>
      </c>
      <c r="D5504" s="463">
        <v>0</v>
      </c>
    </row>
    <row r="5505" spans="1:4">
      <c r="A5505" s="462">
        <v>100168</v>
      </c>
      <c r="B5505" s="276" t="s">
        <v>5498</v>
      </c>
      <c r="C5505" s="462" t="s">
        <v>27</v>
      </c>
      <c r="D5505" s="463">
        <v>0</v>
      </c>
    </row>
    <row r="5506" spans="1:4">
      <c r="A5506" s="462">
        <v>100169</v>
      </c>
      <c r="B5506" s="276" t="s">
        <v>5499</v>
      </c>
      <c r="C5506" s="462" t="s">
        <v>30</v>
      </c>
      <c r="D5506" s="463">
        <v>0</v>
      </c>
    </row>
    <row r="5507" spans="1:4">
      <c r="A5507" s="462">
        <v>100170</v>
      </c>
      <c r="B5507" s="276" t="s">
        <v>5500</v>
      </c>
      <c r="C5507" s="462" t="s">
        <v>30</v>
      </c>
      <c r="D5507" s="463">
        <v>0</v>
      </c>
    </row>
    <row r="5508" spans="1:4">
      <c r="A5508" s="462">
        <v>100171</v>
      </c>
      <c r="B5508" s="276" t="s">
        <v>5501</v>
      </c>
      <c r="C5508" s="462" t="s">
        <v>30</v>
      </c>
      <c r="D5508" s="463">
        <v>0</v>
      </c>
    </row>
    <row r="5509" spans="1:4">
      <c r="A5509" s="462">
        <v>100172</v>
      </c>
      <c r="B5509" s="276" t="s">
        <v>5502</v>
      </c>
      <c r="C5509" s="462" t="s">
        <v>30</v>
      </c>
      <c r="D5509" s="463">
        <v>0</v>
      </c>
    </row>
    <row r="5510" spans="1:4">
      <c r="A5510" s="462">
        <v>100173</v>
      </c>
      <c r="B5510" s="276" t="s">
        <v>5503</v>
      </c>
      <c r="C5510" s="462" t="s">
        <v>30</v>
      </c>
      <c r="D5510" s="463">
        <v>0</v>
      </c>
    </row>
    <row r="5511" spans="1:4">
      <c r="A5511" s="462">
        <v>100174</v>
      </c>
      <c r="B5511" s="276" t="s">
        <v>5504</v>
      </c>
      <c r="C5511" s="462" t="s">
        <v>30</v>
      </c>
      <c r="D5511" s="463">
        <v>0</v>
      </c>
    </row>
    <row r="5512" spans="1:4">
      <c r="A5512" s="462">
        <v>100175</v>
      </c>
      <c r="B5512" s="276" t="s">
        <v>5505</v>
      </c>
      <c r="C5512" s="462" t="s">
        <v>30</v>
      </c>
      <c r="D5512" s="463">
        <v>0</v>
      </c>
    </row>
    <row r="5513" spans="1:4">
      <c r="A5513" s="462">
        <v>100176</v>
      </c>
      <c r="B5513" s="276" t="s">
        <v>5506</v>
      </c>
      <c r="C5513" s="462" t="s">
        <v>30</v>
      </c>
      <c r="D5513" s="463">
        <v>0</v>
      </c>
    </row>
    <row r="5514" spans="1:4">
      <c r="A5514" s="462">
        <v>100177</v>
      </c>
      <c r="B5514" s="276" t="s">
        <v>5507</v>
      </c>
      <c r="C5514" s="462" t="s">
        <v>30</v>
      </c>
      <c r="D5514" s="463">
        <v>0</v>
      </c>
    </row>
    <row r="5515" spans="1:4">
      <c r="A5515" s="462">
        <v>100178</v>
      </c>
      <c r="B5515" s="276" t="s">
        <v>5508</v>
      </c>
      <c r="C5515" s="462" t="s">
        <v>30</v>
      </c>
      <c r="D5515" s="463">
        <v>0</v>
      </c>
    </row>
    <row r="5516" spans="1:4">
      <c r="A5516" s="462">
        <v>100179</v>
      </c>
      <c r="B5516" s="276" t="s">
        <v>5509</v>
      </c>
      <c r="C5516" s="462" t="s">
        <v>30</v>
      </c>
      <c r="D5516" s="463">
        <v>0</v>
      </c>
    </row>
    <row r="5517" spans="1:4">
      <c r="A5517" s="462">
        <v>100180</v>
      </c>
      <c r="B5517" s="276" t="s">
        <v>5510</v>
      </c>
      <c r="C5517" s="462" t="s">
        <v>27</v>
      </c>
      <c r="D5517" s="463">
        <v>0</v>
      </c>
    </row>
    <row r="5518" spans="1:4">
      <c r="A5518" s="462">
        <v>100181</v>
      </c>
      <c r="B5518" s="276" t="s">
        <v>5511</v>
      </c>
      <c r="C5518" s="462" t="s">
        <v>27</v>
      </c>
      <c r="D5518" s="463">
        <v>0</v>
      </c>
    </row>
    <row r="5519" spans="1:4">
      <c r="A5519" s="462">
        <v>100182</v>
      </c>
      <c r="B5519" s="276" t="s">
        <v>5512</v>
      </c>
      <c r="C5519" s="462" t="s">
        <v>27</v>
      </c>
      <c r="D5519" s="463">
        <v>0</v>
      </c>
    </row>
    <row r="5520" spans="1:4">
      <c r="A5520" s="462">
        <v>100183</v>
      </c>
      <c r="B5520" s="276" t="s">
        <v>5513</v>
      </c>
      <c r="C5520" s="462" t="s">
        <v>27</v>
      </c>
      <c r="D5520" s="463">
        <v>0</v>
      </c>
    </row>
    <row r="5521" spans="1:4">
      <c r="A5521" s="462">
        <v>100184</v>
      </c>
      <c r="B5521" s="276" t="s">
        <v>5514</v>
      </c>
      <c r="C5521" s="462" t="s">
        <v>30</v>
      </c>
      <c r="D5521" s="463">
        <v>0</v>
      </c>
    </row>
    <row r="5522" spans="1:4">
      <c r="A5522" s="462">
        <v>100185</v>
      </c>
      <c r="B5522" s="276" t="s">
        <v>5515</v>
      </c>
      <c r="C5522" s="462" t="s">
        <v>30</v>
      </c>
      <c r="D5522" s="463">
        <v>0</v>
      </c>
    </row>
    <row r="5523" spans="1:4">
      <c r="A5523" s="462">
        <v>100186</v>
      </c>
      <c r="B5523" s="276" t="s">
        <v>5516</v>
      </c>
      <c r="C5523" s="462" t="s">
        <v>30</v>
      </c>
      <c r="D5523" s="463">
        <v>0</v>
      </c>
    </row>
    <row r="5524" spans="1:4">
      <c r="A5524" s="462">
        <v>100187</v>
      </c>
      <c r="B5524" s="276" t="s">
        <v>5517</v>
      </c>
      <c r="C5524" s="462" t="s">
        <v>27</v>
      </c>
      <c r="D5524" s="463">
        <v>0</v>
      </c>
    </row>
    <row r="5525" spans="1:4">
      <c r="A5525" s="462">
        <v>100188</v>
      </c>
      <c r="B5525" s="276" t="s">
        <v>5518</v>
      </c>
      <c r="C5525" s="462" t="s">
        <v>27</v>
      </c>
      <c r="D5525" s="463">
        <v>0</v>
      </c>
    </row>
    <row r="5526" spans="1:4">
      <c r="A5526" s="462">
        <v>100189</v>
      </c>
      <c r="B5526" s="276" t="s">
        <v>5519</v>
      </c>
      <c r="C5526" s="462" t="s">
        <v>27</v>
      </c>
      <c r="D5526" s="463">
        <v>0</v>
      </c>
    </row>
    <row r="5527" spans="1:4">
      <c r="A5527" s="462">
        <v>100190</v>
      </c>
      <c r="B5527" s="276" t="s">
        <v>5520</v>
      </c>
      <c r="C5527" s="462" t="s">
        <v>27</v>
      </c>
      <c r="D5527" s="463">
        <v>0</v>
      </c>
    </row>
    <row r="5528" spans="1:4">
      <c r="A5528" s="462">
        <v>100191</v>
      </c>
      <c r="B5528" s="276" t="s">
        <v>5521</v>
      </c>
      <c r="C5528" s="462" t="s">
        <v>27</v>
      </c>
      <c r="D5528" s="463">
        <v>0</v>
      </c>
    </row>
    <row r="5529" spans="1:4">
      <c r="A5529" s="462">
        <v>100192</v>
      </c>
      <c r="B5529" s="276" t="s">
        <v>5522</v>
      </c>
      <c r="C5529" s="462" t="s">
        <v>27</v>
      </c>
      <c r="D5529" s="463">
        <v>0</v>
      </c>
    </row>
    <row r="5530" spans="1:4">
      <c r="A5530" s="462">
        <v>100193</v>
      </c>
      <c r="B5530" s="276" t="s">
        <v>5523</v>
      </c>
      <c r="C5530" s="462" t="s">
        <v>27</v>
      </c>
      <c r="D5530" s="463">
        <v>0</v>
      </c>
    </row>
    <row r="5531" spans="1:4">
      <c r="A5531" s="462">
        <v>100194</v>
      </c>
      <c r="B5531" s="276" t="s">
        <v>5524</v>
      </c>
      <c r="C5531" s="462" t="s">
        <v>27</v>
      </c>
      <c r="D5531" s="463">
        <v>0</v>
      </c>
    </row>
    <row r="5532" spans="1:4">
      <c r="A5532" s="462">
        <v>100195</v>
      </c>
      <c r="B5532" s="276" t="s">
        <v>5525</v>
      </c>
      <c r="C5532" s="462" t="s">
        <v>27</v>
      </c>
      <c r="D5532" s="463">
        <v>0</v>
      </c>
    </row>
    <row r="5533" spans="1:4">
      <c r="A5533" s="462">
        <v>100196</v>
      </c>
      <c r="B5533" s="276" t="s">
        <v>5526</v>
      </c>
      <c r="C5533" s="462" t="s">
        <v>27</v>
      </c>
      <c r="D5533" s="463">
        <v>0</v>
      </c>
    </row>
    <row r="5534" spans="1:4">
      <c r="A5534" s="462">
        <v>100197</v>
      </c>
      <c r="B5534" s="276" t="s">
        <v>5527</v>
      </c>
      <c r="C5534" s="462" t="s">
        <v>27</v>
      </c>
      <c r="D5534" s="463">
        <v>0</v>
      </c>
    </row>
    <row r="5535" spans="1:4">
      <c r="A5535" s="462">
        <v>100198</v>
      </c>
      <c r="B5535" s="276" t="s">
        <v>5528</v>
      </c>
      <c r="C5535" s="462" t="s">
        <v>27</v>
      </c>
      <c r="D5535" s="463">
        <v>0</v>
      </c>
    </row>
    <row r="5536" spans="1:4">
      <c r="A5536" s="462">
        <v>100199</v>
      </c>
      <c r="B5536" s="276" t="s">
        <v>5529</v>
      </c>
      <c r="C5536" s="462" t="s">
        <v>27</v>
      </c>
      <c r="D5536" s="463">
        <v>0</v>
      </c>
    </row>
    <row r="5537" spans="1:4">
      <c r="A5537" s="462">
        <v>100200</v>
      </c>
      <c r="B5537" s="276" t="s">
        <v>5530</v>
      </c>
      <c r="C5537" s="462" t="s">
        <v>27</v>
      </c>
      <c r="D5537" s="463">
        <v>0</v>
      </c>
    </row>
    <row r="5538" spans="1:4">
      <c r="A5538" s="462">
        <v>100201</v>
      </c>
      <c r="B5538" s="276" t="s">
        <v>5531</v>
      </c>
      <c r="C5538" s="462" t="s">
        <v>27</v>
      </c>
      <c r="D5538" s="463">
        <v>0</v>
      </c>
    </row>
    <row r="5539" spans="1:4">
      <c r="A5539" s="462">
        <v>100202</v>
      </c>
      <c r="B5539" s="276" t="s">
        <v>5532</v>
      </c>
      <c r="C5539" s="462" t="s">
        <v>27</v>
      </c>
      <c r="D5539" s="463">
        <v>0</v>
      </c>
    </row>
    <row r="5540" spans="1:4">
      <c r="A5540" s="462">
        <v>100203</v>
      </c>
      <c r="B5540" s="276" t="s">
        <v>5533</v>
      </c>
      <c r="C5540" s="462" t="s">
        <v>27</v>
      </c>
      <c r="D5540" s="463">
        <v>0</v>
      </c>
    </row>
    <row r="5541" spans="1:4">
      <c r="A5541" s="462">
        <v>100204</v>
      </c>
      <c r="B5541" s="276" t="s">
        <v>5534</v>
      </c>
      <c r="C5541" s="462" t="s">
        <v>27</v>
      </c>
      <c r="D5541" s="463">
        <v>0</v>
      </c>
    </row>
    <row r="5542" spans="1:4">
      <c r="A5542" s="462">
        <v>100205</v>
      </c>
      <c r="B5542" s="276" t="s">
        <v>5535</v>
      </c>
      <c r="C5542" s="462" t="s">
        <v>27</v>
      </c>
      <c r="D5542" s="463">
        <v>0</v>
      </c>
    </row>
    <row r="5543" spans="1:4">
      <c r="A5543" s="462">
        <v>100206</v>
      </c>
      <c r="B5543" s="276" t="s">
        <v>5536</v>
      </c>
      <c r="C5543" s="462" t="s">
        <v>27</v>
      </c>
      <c r="D5543" s="463">
        <v>0</v>
      </c>
    </row>
    <row r="5544" spans="1:4">
      <c r="A5544" s="462">
        <v>100207</v>
      </c>
      <c r="B5544" s="276" t="s">
        <v>5537</v>
      </c>
      <c r="C5544" s="462" t="s">
        <v>27</v>
      </c>
      <c r="D5544" s="463">
        <v>0</v>
      </c>
    </row>
    <row r="5545" spans="1:4">
      <c r="A5545" s="462">
        <v>100208</v>
      </c>
      <c r="B5545" s="276" t="s">
        <v>5538</v>
      </c>
      <c r="C5545" s="462" t="s">
        <v>27</v>
      </c>
      <c r="D5545" s="463">
        <v>0</v>
      </c>
    </row>
    <row r="5546" spans="1:4">
      <c r="A5546" s="462">
        <v>100209</v>
      </c>
      <c r="B5546" s="276" t="s">
        <v>5539</v>
      </c>
      <c r="C5546" s="462" t="s">
        <v>27</v>
      </c>
      <c r="D5546" s="463">
        <v>0</v>
      </c>
    </row>
    <row r="5547" spans="1:4">
      <c r="A5547" s="462">
        <v>100210</v>
      </c>
      <c r="B5547" s="276" t="s">
        <v>5540</v>
      </c>
      <c r="C5547" s="462" t="s">
        <v>30</v>
      </c>
      <c r="D5547" s="463">
        <v>0</v>
      </c>
    </row>
    <row r="5548" spans="1:4">
      <c r="A5548" s="462">
        <v>100211</v>
      </c>
      <c r="B5548" s="276" t="s">
        <v>5541</v>
      </c>
      <c r="C5548" s="462" t="s">
        <v>89</v>
      </c>
      <c r="D5548" s="463">
        <v>27738</v>
      </c>
    </row>
    <row r="5549" spans="1:4">
      <c r="A5549" s="462">
        <v>100212</v>
      </c>
      <c r="B5549" s="276" t="s">
        <v>5542</v>
      </c>
      <c r="C5549" s="462" t="s">
        <v>30</v>
      </c>
      <c r="D5549" s="463">
        <v>0</v>
      </c>
    </row>
    <row r="5550" spans="1:4">
      <c r="A5550" s="462">
        <v>100213</v>
      </c>
      <c r="B5550" s="276" t="s">
        <v>5543</v>
      </c>
      <c r="C5550" s="462" t="s">
        <v>27</v>
      </c>
      <c r="D5550" s="463">
        <v>0</v>
      </c>
    </row>
    <row r="5551" spans="1:4">
      <c r="A5551" s="462">
        <v>100214</v>
      </c>
      <c r="B5551" s="276" t="s">
        <v>5544</v>
      </c>
      <c r="C5551" s="462" t="s">
        <v>27</v>
      </c>
      <c r="D5551" s="463">
        <v>0</v>
      </c>
    </row>
    <row r="5552" spans="1:4">
      <c r="A5552" s="462">
        <v>100215</v>
      </c>
      <c r="B5552" s="276" t="s">
        <v>5545</v>
      </c>
      <c r="C5552" s="462" t="s">
        <v>27</v>
      </c>
      <c r="D5552" s="463">
        <v>180292</v>
      </c>
    </row>
    <row r="5553" spans="1:4">
      <c r="A5553" s="462">
        <v>100216</v>
      </c>
      <c r="B5553" s="276" t="s">
        <v>5546</v>
      </c>
      <c r="C5553" s="462" t="s">
        <v>27</v>
      </c>
      <c r="D5553" s="463">
        <v>0</v>
      </c>
    </row>
    <row r="5554" spans="1:4">
      <c r="A5554" s="462">
        <v>100217</v>
      </c>
      <c r="B5554" s="276" t="s">
        <v>5547</v>
      </c>
      <c r="C5554" s="462" t="s">
        <v>27</v>
      </c>
      <c r="D5554" s="463">
        <v>0</v>
      </c>
    </row>
    <row r="5555" spans="1:4">
      <c r="A5555" s="462">
        <v>100218</v>
      </c>
      <c r="B5555" s="276" t="s">
        <v>5548</v>
      </c>
      <c r="C5555" s="462" t="s">
        <v>27</v>
      </c>
      <c r="D5555" s="463">
        <v>0</v>
      </c>
    </row>
    <row r="5556" spans="1:4">
      <c r="A5556" s="462">
        <v>100219</v>
      </c>
      <c r="B5556" s="276" t="s">
        <v>5549</v>
      </c>
      <c r="C5556" s="462" t="s">
        <v>27</v>
      </c>
      <c r="D5556" s="463">
        <v>0</v>
      </c>
    </row>
    <row r="5557" spans="1:4">
      <c r="A5557" s="462">
        <v>100220</v>
      </c>
      <c r="B5557" s="276" t="s">
        <v>5550</v>
      </c>
      <c r="C5557" s="462" t="s">
        <v>30</v>
      </c>
      <c r="D5557" s="463">
        <v>0</v>
      </c>
    </row>
    <row r="5558" spans="1:4">
      <c r="A5558" s="462">
        <v>100221</v>
      </c>
      <c r="B5558" s="276" t="s">
        <v>5551</v>
      </c>
      <c r="C5558" s="462" t="s">
        <v>30</v>
      </c>
      <c r="D5558" s="463">
        <v>0</v>
      </c>
    </row>
    <row r="5559" spans="1:4">
      <c r="A5559" s="462">
        <v>100222</v>
      </c>
      <c r="B5559" s="276" t="s">
        <v>5552</v>
      </c>
      <c r="C5559" s="462" t="s">
        <v>32</v>
      </c>
      <c r="D5559" s="463">
        <v>0</v>
      </c>
    </row>
    <row r="5560" spans="1:4">
      <c r="A5560" s="462">
        <v>100223</v>
      </c>
      <c r="B5560" s="276" t="s">
        <v>5553</v>
      </c>
      <c r="C5560" s="462" t="s">
        <v>32</v>
      </c>
      <c r="D5560" s="463">
        <v>2420</v>
      </c>
    </row>
    <row r="5561" spans="1:4">
      <c r="A5561" s="462">
        <v>100224</v>
      </c>
      <c r="B5561" s="276" t="s">
        <v>5554</v>
      </c>
      <c r="C5561" s="462" t="s">
        <v>32</v>
      </c>
      <c r="D5561" s="463">
        <v>0</v>
      </c>
    </row>
    <row r="5562" spans="1:4">
      <c r="A5562" s="462">
        <v>100225</v>
      </c>
      <c r="B5562" s="276" t="s">
        <v>5555</v>
      </c>
      <c r="C5562" s="462" t="s">
        <v>44</v>
      </c>
      <c r="D5562" s="463">
        <v>0</v>
      </c>
    </row>
    <row r="5563" spans="1:4">
      <c r="A5563" s="462">
        <v>100226</v>
      </c>
      <c r="B5563" s="276" t="s">
        <v>5556</v>
      </c>
      <c r="C5563" s="462" t="s">
        <v>32</v>
      </c>
      <c r="D5563" s="463">
        <v>0</v>
      </c>
    </row>
    <row r="5564" spans="1:4">
      <c r="A5564" s="462">
        <v>100227</v>
      </c>
      <c r="B5564" s="276" t="s">
        <v>5557</v>
      </c>
      <c r="C5564" s="462" t="s">
        <v>32</v>
      </c>
      <c r="D5564" s="463">
        <v>5819</v>
      </c>
    </row>
    <row r="5565" spans="1:4">
      <c r="A5565" s="462">
        <v>100228</v>
      </c>
      <c r="B5565" s="276" t="s">
        <v>5558</v>
      </c>
      <c r="C5565" s="462" t="s">
        <v>27</v>
      </c>
      <c r="D5565" s="463">
        <v>0</v>
      </c>
    </row>
    <row r="5566" spans="1:4">
      <c r="A5566" s="462">
        <v>100229</v>
      </c>
      <c r="B5566" s="276" t="s">
        <v>5559</v>
      </c>
      <c r="C5566" s="462" t="s">
        <v>32</v>
      </c>
      <c r="D5566" s="463">
        <v>133011</v>
      </c>
    </row>
    <row r="5567" spans="1:4">
      <c r="A5567" s="462">
        <v>100231</v>
      </c>
      <c r="B5567" s="276" t="s">
        <v>5560</v>
      </c>
      <c r="C5567" s="462" t="s">
        <v>27</v>
      </c>
      <c r="D5567" s="463">
        <v>132251</v>
      </c>
    </row>
    <row r="5568" spans="1:4">
      <c r="A5568" s="462">
        <v>100232</v>
      </c>
      <c r="B5568" s="276" t="s">
        <v>5561</v>
      </c>
      <c r="C5568" s="462" t="s">
        <v>27</v>
      </c>
      <c r="D5568" s="463">
        <v>0</v>
      </c>
    </row>
    <row r="5569" spans="1:4">
      <c r="A5569" s="462">
        <v>100233</v>
      </c>
      <c r="B5569" s="276" t="s">
        <v>5562</v>
      </c>
      <c r="C5569" s="462" t="s">
        <v>32</v>
      </c>
      <c r="D5569" s="463">
        <v>0</v>
      </c>
    </row>
    <row r="5570" spans="1:4">
      <c r="A5570" s="462">
        <v>100234</v>
      </c>
      <c r="B5570" s="276" t="s">
        <v>5563</v>
      </c>
      <c r="C5570" s="462" t="s">
        <v>32</v>
      </c>
      <c r="D5570" s="463">
        <v>0</v>
      </c>
    </row>
    <row r="5571" spans="1:4">
      <c r="A5571" s="462">
        <v>100235</v>
      </c>
      <c r="B5571" s="276" t="s">
        <v>5564</v>
      </c>
      <c r="C5571" s="462" t="s">
        <v>253</v>
      </c>
      <c r="D5571" s="463">
        <v>74847</v>
      </c>
    </row>
    <row r="5572" spans="1:4">
      <c r="A5572" s="462">
        <v>100236</v>
      </c>
      <c r="B5572" s="276" t="s">
        <v>5565</v>
      </c>
      <c r="C5572" s="462" t="s">
        <v>27</v>
      </c>
      <c r="D5572" s="463">
        <v>0</v>
      </c>
    </row>
    <row r="5573" spans="1:4">
      <c r="A5573" s="462">
        <v>100237</v>
      </c>
      <c r="B5573" s="276" t="s">
        <v>5566</v>
      </c>
      <c r="C5573" s="462" t="s">
        <v>27</v>
      </c>
      <c r="D5573" s="463">
        <v>0</v>
      </c>
    </row>
    <row r="5574" spans="1:4">
      <c r="A5574" s="462">
        <v>100238</v>
      </c>
      <c r="B5574" s="276" t="s">
        <v>5567</v>
      </c>
      <c r="C5574" s="462" t="s">
        <v>27</v>
      </c>
      <c r="D5574" s="463">
        <v>0</v>
      </c>
    </row>
    <row r="5575" spans="1:4">
      <c r="A5575" s="462">
        <v>100239</v>
      </c>
      <c r="B5575" s="276" t="s">
        <v>5568</v>
      </c>
      <c r="C5575" s="462" t="s">
        <v>27</v>
      </c>
      <c r="D5575" s="463">
        <v>0</v>
      </c>
    </row>
    <row r="5576" spans="1:4">
      <c r="A5576" s="462">
        <v>100240</v>
      </c>
      <c r="B5576" s="276" t="s">
        <v>5569</v>
      </c>
      <c r="C5576" s="462" t="s">
        <v>27</v>
      </c>
      <c r="D5576" s="463">
        <v>0</v>
      </c>
    </row>
    <row r="5577" spans="1:4">
      <c r="A5577" s="462">
        <v>100241</v>
      </c>
      <c r="B5577" s="276" t="s">
        <v>5570</v>
      </c>
      <c r="C5577" s="462" t="s">
        <v>27</v>
      </c>
      <c r="D5577" s="463">
        <v>0</v>
      </c>
    </row>
    <row r="5578" spans="1:4">
      <c r="A5578" s="462">
        <v>100242</v>
      </c>
      <c r="B5578" s="276" t="s">
        <v>5571</v>
      </c>
      <c r="C5578" s="462" t="s">
        <v>44</v>
      </c>
      <c r="D5578" s="463">
        <v>119941</v>
      </c>
    </row>
    <row r="5579" spans="1:4">
      <c r="A5579" s="462">
        <v>100243</v>
      </c>
      <c r="B5579" s="276" t="s">
        <v>5572</v>
      </c>
      <c r="C5579" s="462" t="s">
        <v>27</v>
      </c>
      <c r="D5579" s="463">
        <v>103957.21</v>
      </c>
    </row>
    <row r="5580" spans="1:4">
      <c r="A5580" s="462">
        <v>100244</v>
      </c>
      <c r="B5580" s="276" t="s">
        <v>5573</v>
      </c>
      <c r="C5580" s="462" t="s">
        <v>32</v>
      </c>
      <c r="D5580" s="463">
        <v>26212</v>
      </c>
    </row>
    <row r="5581" spans="1:4">
      <c r="A5581" s="462">
        <v>100245</v>
      </c>
      <c r="B5581" s="276" t="s">
        <v>5574</v>
      </c>
      <c r="C5581" s="462" t="s">
        <v>32</v>
      </c>
      <c r="D5581" s="463">
        <v>0</v>
      </c>
    </row>
    <row r="5582" spans="1:4">
      <c r="A5582" s="462">
        <v>100246</v>
      </c>
      <c r="B5582" s="276" t="s">
        <v>5575</v>
      </c>
      <c r="C5582" s="462" t="s">
        <v>27</v>
      </c>
      <c r="D5582" s="463">
        <v>0</v>
      </c>
    </row>
    <row r="5583" spans="1:4">
      <c r="A5583" s="462">
        <v>100247</v>
      </c>
      <c r="B5583" s="276" t="s">
        <v>5576</v>
      </c>
      <c r="C5583" s="462" t="s">
        <v>27</v>
      </c>
      <c r="D5583" s="463">
        <v>183196</v>
      </c>
    </row>
    <row r="5584" spans="1:4">
      <c r="A5584" s="462">
        <v>100248</v>
      </c>
      <c r="B5584" s="276" t="s">
        <v>5577</v>
      </c>
      <c r="C5584" s="462" t="s">
        <v>30</v>
      </c>
      <c r="D5584" s="463">
        <v>143582</v>
      </c>
    </row>
    <row r="5585" spans="1:4">
      <c r="A5585" s="462">
        <v>100249</v>
      </c>
      <c r="B5585" s="276" t="s">
        <v>5578</v>
      </c>
      <c r="C5585" s="462" t="s">
        <v>27</v>
      </c>
      <c r="D5585" s="463">
        <v>11110</v>
      </c>
    </row>
    <row r="5586" spans="1:4">
      <c r="A5586" s="462">
        <v>100250</v>
      </c>
      <c r="B5586" s="276" t="s">
        <v>5579</v>
      </c>
      <c r="C5586" s="462" t="s">
        <v>253</v>
      </c>
      <c r="D5586" s="463">
        <v>447537</v>
      </c>
    </row>
    <row r="5587" spans="1:4">
      <c r="A5587" s="462">
        <v>100251</v>
      </c>
      <c r="B5587" s="276" t="s">
        <v>5580</v>
      </c>
      <c r="C5587" s="462" t="s">
        <v>27</v>
      </c>
      <c r="D5587" s="463">
        <v>0</v>
      </c>
    </row>
    <row r="5588" spans="1:4">
      <c r="A5588" s="462">
        <v>100252</v>
      </c>
      <c r="B5588" s="276" t="s">
        <v>5581</v>
      </c>
      <c r="C5588" s="462" t="s">
        <v>27</v>
      </c>
      <c r="D5588" s="463">
        <v>512</v>
      </c>
    </row>
    <row r="5589" spans="1:4">
      <c r="A5589" s="462">
        <v>100253</v>
      </c>
      <c r="B5589" s="276" t="s">
        <v>5582</v>
      </c>
      <c r="C5589" s="462" t="s">
        <v>27</v>
      </c>
      <c r="D5589" s="463">
        <v>922</v>
      </c>
    </row>
    <row r="5590" spans="1:4">
      <c r="A5590" s="462">
        <v>100254</v>
      </c>
      <c r="B5590" s="276" t="s">
        <v>5583</v>
      </c>
      <c r="C5590" s="462" t="s">
        <v>27</v>
      </c>
      <c r="D5590" s="463">
        <v>0</v>
      </c>
    </row>
    <row r="5591" spans="1:4">
      <c r="A5591" s="462">
        <v>100255</v>
      </c>
      <c r="B5591" s="276" t="s">
        <v>5584</v>
      </c>
      <c r="C5591" s="462" t="s">
        <v>27</v>
      </c>
      <c r="D5591" s="463">
        <v>1536</v>
      </c>
    </row>
    <row r="5592" spans="1:4">
      <c r="A5592" s="462">
        <v>100256</v>
      </c>
      <c r="B5592" s="276" t="s">
        <v>5585</v>
      </c>
      <c r="C5592" s="462" t="s">
        <v>27</v>
      </c>
      <c r="D5592" s="463">
        <v>5708</v>
      </c>
    </row>
    <row r="5593" spans="1:4">
      <c r="A5593" s="462">
        <v>100257</v>
      </c>
      <c r="B5593" s="276" t="s">
        <v>5586</v>
      </c>
      <c r="C5593" s="462" t="s">
        <v>27</v>
      </c>
      <c r="D5593" s="463">
        <v>20114</v>
      </c>
    </row>
    <row r="5594" spans="1:4">
      <c r="A5594" s="462">
        <v>100258</v>
      </c>
      <c r="B5594" s="276" t="s">
        <v>5587</v>
      </c>
      <c r="C5594" s="462" t="s">
        <v>27</v>
      </c>
      <c r="D5594" s="463">
        <v>10329</v>
      </c>
    </row>
    <row r="5595" spans="1:4">
      <c r="A5595" s="462">
        <v>100259</v>
      </c>
      <c r="B5595" s="276" t="s">
        <v>5588</v>
      </c>
      <c r="C5595" s="462" t="s">
        <v>27</v>
      </c>
      <c r="D5595" s="463">
        <v>0</v>
      </c>
    </row>
    <row r="5596" spans="1:4">
      <c r="A5596" s="462">
        <v>100260</v>
      </c>
      <c r="B5596" s="276" t="s">
        <v>5589</v>
      </c>
      <c r="C5596" s="462" t="s">
        <v>27</v>
      </c>
      <c r="D5596" s="463">
        <v>0</v>
      </c>
    </row>
    <row r="5597" spans="1:4">
      <c r="A5597" s="462">
        <v>100261</v>
      </c>
      <c r="B5597" s="276" t="s">
        <v>5590</v>
      </c>
      <c r="C5597" s="462" t="s">
        <v>27</v>
      </c>
      <c r="D5597" s="463">
        <v>0</v>
      </c>
    </row>
    <row r="5598" spans="1:4">
      <c r="A5598" s="462">
        <v>100262</v>
      </c>
      <c r="B5598" s="276" t="s">
        <v>5591</v>
      </c>
      <c r="C5598" s="462" t="s">
        <v>27</v>
      </c>
      <c r="D5598" s="463">
        <v>0</v>
      </c>
    </row>
    <row r="5599" spans="1:4">
      <c r="A5599" s="462">
        <v>100263</v>
      </c>
      <c r="B5599" s="276" t="s">
        <v>5592</v>
      </c>
      <c r="C5599" s="462" t="s">
        <v>27</v>
      </c>
      <c r="D5599" s="463">
        <v>0</v>
      </c>
    </row>
    <row r="5600" spans="1:4">
      <c r="A5600" s="462">
        <v>100264</v>
      </c>
      <c r="B5600" s="276" t="s">
        <v>5593</v>
      </c>
      <c r="C5600" s="462" t="s">
        <v>27</v>
      </c>
      <c r="D5600" s="463">
        <v>0</v>
      </c>
    </row>
    <row r="5601" spans="1:4">
      <c r="A5601" s="462">
        <v>100265</v>
      </c>
      <c r="B5601" s="276" t="s">
        <v>5594</v>
      </c>
      <c r="C5601" s="462" t="s">
        <v>27</v>
      </c>
      <c r="D5601" s="463">
        <v>250.78</v>
      </c>
    </row>
    <row r="5602" spans="1:4">
      <c r="A5602" s="462">
        <v>100267</v>
      </c>
      <c r="B5602" s="276" t="s">
        <v>5595</v>
      </c>
      <c r="C5602" s="462" t="s">
        <v>27</v>
      </c>
      <c r="D5602" s="463">
        <v>0</v>
      </c>
    </row>
    <row r="5603" spans="1:4">
      <c r="A5603" s="462">
        <v>100268</v>
      </c>
      <c r="B5603" s="276" t="s">
        <v>5596</v>
      </c>
      <c r="C5603" s="462" t="s">
        <v>27</v>
      </c>
      <c r="D5603" s="463">
        <v>1652.01</v>
      </c>
    </row>
    <row r="5604" spans="1:4">
      <c r="A5604" s="462">
        <v>100269</v>
      </c>
      <c r="B5604" s="276" t="s">
        <v>5597</v>
      </c>
      <c r="C5604" s="462" t="s">
        <v>27</v>
      </c>
      <c r="D5604" s="463">
        <v>0</v>
      </c>
    </row>
    <row r="5605" spans="1:4">
      <c r="A5605" s="462">
        <v>100270</v>
      </c>
      <c r="B5605" s="276" t="s">
        <v>5598</v>
      </c>
      <c r="C5605" s="462" t="s">
        <v>27</v>
      </c>
      <c r="D5605" s="463">
        <v>4116.34</v>
      </c>
    </row>
    <row r="5606" spans="1:4">
      <c r="A5606" s="462">
        <v>100271</v>
      </c>
      <c r="B5606" s="276" t="s">
        <v>5599</v>
      </c>
      <c r="C5606" s="462" t="s">
        <v>27</v>
      </c>
      <c r="D5606" s="463">
        <v>0</v>
      </c>
    </row>
    <row r="5607" spans="1:4">
      <c r="A5607" s="462">
        <v>100272</v>
      </c>
      <c r="B5607" s="276" t="s">
        <v>5600</v>
      </c>
      <c r="C5607" s="462" t="s">
        <v>27</v>
      </c>
      <c r="D5607" s="463">
        <v>0</v>
      </c>
    </row>
    <row r="5608" spans="1:4">
      <c r="A5608" s="462">
        <v>100273</v>
      </c>
      <c r="B5608" s="276" t="s">
        <v>5601</v>
      </c>
      <c r="C5608" s="462" t="s">
        <v>27</v>
      </c>
      <c r="D5608" s="463">
        <v>0</v>
      </c>
    </row>
    <row r="5609" spans="1:4">
      <c r="A5609" s="462">
        <v>100274</v>
      </c>
      <c r="B5609" s="276" t="s">
        <v>5602</v>
      </c>
      <c r="C5609" s="462" t="s">
        <v>27</v>
      </c>
      <c r="D5609" s="463">
        <v>0</v>
      </c>
    </row>
    <row r="5610" spans="1:4">
      <c r="A5610" s="462">
        <v>100275</v>
      </c>
      <c r="B5610" s="276" t="s">
        <v>5603</v>
      </c>
      <c r="C5610" s="462" t="s">
        <v>27</v>
      </c>
      <c r="D5610" s="463">
        <v>0</v>
      </c>
    </row>
    <row r="5611" spans="1:4">
      <c r="A5611" s="462">
        <v>100276</v>
      </c>
      <c r="B5611" s="276" t="s">
        <v>5604</v>
      </c>
      <c r="C5611" s="462" t="s">
        <v>27</v>
      </c>
      <c r="D5611" s="463">
        <v>0</v>
      </c>
    </row>
    <row r="5612" spans="1:4">
      <c r="A5612" s="462">
        <v>100277</v>
      </c>
      <c r="B5612" s="276" t="s">
        <v>5605</v>
      </c>
      <c r="C5612" s="462" t="s">
        <v>27</v>
      </c>
      <c r="D5612" s="463">
        <v>0</v>
      </c>
    </row>
    <row r="5613" spans="1:4">
      <c r="A5613" s="462">
        <v>100278</v>
      </c>
      <c r="B5613" s="276" t="s">
        <v>5606</v>
      </c>
      <c r="C5613" s="462" t="s">
        <v>27</v>
      </c>
      <c r="D5613" s="463">
        <v>585</v>
      </c>
    </row>
    <row r="5614" spans="1:4">
      <c r="A5614" s="462">
        <v>100279</v>
      </c>
      <c r="B5614" s="276" t="s">
        <v>5607</v>
      </c>
      <c r="C5614" s="462" t="s">
        <v>27</v>
      </c>
      <c r="D5614" s="463">
        <v>1796</v>
      </c>
    </row>
    <row r="5615" spans="1:4">
      <c r="A5615" s="462">
        <v>100280</v>
      </c>
      <c r="B5615" s="276" t="s">
        <v>5608</v>
      </c>
      <c r="C5615" s="462" t="s">
        <v>27</v>
      </c>
      <c r="D5615" s="463">
        <v>3318.01</v>
      </c>
    </row>
    <row r="5616" spans="1:4">
      <c r="A5616" s="462">
        <v>100281</v>
      </c>
      <c r="B5616" s="276" t="s">
        <v>5609</v>
      </c>
      <c r="C5616" s="462" t="s">
        <v>27</v>
      </c>
      <c r="D5616" s="463">
        <v>8366</v>
      </c>
    </row>
    <row r="5617" spans="1:4">
      <c r="A5617" s="462">
        <v>100282</v>
      </c>
      <c r="B5617" s="276" t="s">
        <v>5610</v>
      </c>
      <c r="C5617" s="462" t="s">
        <v>27</v>
      </c>
      <c r="D5617" s="463">
        <v>11914.01</v>
      </c>
    </row>
    <row r="5618" spans="1:4">
      <c r="A5618" s="462">
        <v>100283</v>
      </c>
      <c r="B5618" s="276" t="s">
        <v>5611</v>
      </c>
      <c r="C5618" s="462" t="s">
        <v>27</v>
      </c>
      <c r="D5618" s="463">
        <v>18959</v>
      </c>
    </row>
    <row r="5619" spans="1:4">
      <c r="A5619" s="462">
        <v>100284</v>
      </c>
      <c r="B5619" s="276" t="s">
        <v>5612</v>
      </c>
      <c r="C5619" s="462" t="s">
        <v>27</v>
      </c>
      <c r="D5619" s="463">
        <v>44995.01</v>
      </c>
    </row>
    <row r="5620" spans="1:4">
      <c r="A5620" s="462">
        <v>100285</v>
      </c>
      <c r="B5620" s="276" t="s">
        <v>5613</v>
      </c>
      <c r="C5620" s="462" t="s">
        <v>27</v>
      </c>
      <c r="D5620" s="463">
        <v>98202</v>
      </c>
    </row>
    <row r="5621" spans="1:4">
      <c r="A5621" s="462">
        <v>100286</v>
      </c>
      <c r="B5621" s="276" t="s">
        <v>5614</v>
      </c>
      <c r="C5621" s="462" t="s">
        <v>27</v>
      </c>
      <c r="D5621" s="463">
        <v>0</v>
      </c>
    </row>
    <row r="5622" spans="1:4">
      <c r="A5622" s="462">
        <v>100287</v>
      </c>
      <c r="B5622" s="276" t="s">
        <v>5615</v>
      </c>
      <c r="C5622" s="462" t="s">
        <v>27</v>
      </c>
      <c r="D5622" s="463">
        <v>0</v>
      </c>
    </row>
    <row r="5623" spans="1:4">
      <c r="A5623" s="462">
        <v>100288</v>
      </c>
      <c r="B5623" s="276" t="s">
        <v>5616</v>
      </c>
      <c r="C5623" s="462" t="s">
        <v>27</v>
      </c>
      <c r="D5623" s="463">
        <v>0</v>
      </c>
    </row>
    <row r="5624" spans="1:4">
      <c r="A5624" s="462">
        <v>100289</v>
      </c>
      <c r="B5624" s="276" t="s">
        <v>5617</v>
      </c>
      <c r="C5624" s="462" t="s">
        <v>27</v>
      </c>
      <c r="D5624" s="463">
        <v>0</v>
      </c>
    </row>
    <row r="5625" spans="1:4">
      <c r="A5625" s="462">
        <v>100290</v>
      </c>
      <c r="B5625" s="276" t="s">
        <v>5618</v>
      </c>
      <c r="C5625" s="462" t="s">
        <v>27</v>
      </c>
      <c r="D5625" s="463">
        <v>0</v>
      </c>
    </row>
    <row r="5626" spans="1:4">
      <c r="A5626" s="462">
        <v>100291</v>
      </c>
      <c r="B5626" s="276" t="s">
        <v>5619</v>
      </c>
      <c r="C5626" s="462" t="s">
        <v>27</v>
      </c>
      <c r="D5626" s="463">
        <v>0</v>
      </c>
    </row>
    <row r="5627" spans="1:4">
      <c r="A5627" s="462">
        <v>100292</v>
      </c>
      <c r="B5627" s="276" t="s">
        <v>5620</v>
      </c>
      <c r="C5627" s="462" t="s">
        <v>27</v>
      </c>
      <c r="D5627" s="463">
        <v>0</v>
      </c>
    </row>
    <row r="5628" spans="1:4">
      <c r="A5628" s="462">
        <v>100293</v>
      </c>
      <c r="B5628" s="276" t="s">
        <v>5621</v>
      </c>
      <c r="C5628" s="462" t="s">
        <v>27</v>
      </c>
      <c r="D5628" s="463">
        <v>352.84</v>
      </c>
    </row>
    <row r="5629" spans="1:4">
      <c r="A5629" s="462">
        <v>100294</v>
      </c>
      <c r="B5629" s="276" t="s">
        <v>5622</v>
      </c>
      <c r="C5629" s="462" t="s">
        <v>27</v>
      </c>
      <c r="D5629" s="463">
        <v>0</v>
      </c>
    </row>
    <row r="5630" spans="1:4">
      <c r="A5630" s="462">
        <v>100295</v>
      </c>
      <c r="B5630" s="276" t="s">
        <v>5623</v>
      </c>
      <c r="C5630" s="462" t="s">
        <v>27</v>
      </c>
      <c r="D5630" s="463">
        <v>1700</v>
      </c>
    </row>
    <row r="5631" spans="1:4">
      <c r="A5631" s="462">
        <v>100296</v>
      </c>
      <c r="B5631" s="276" t="s">
        <v>5624</v>
      </c>
      <c r="C5631" s="462" t="s">
        <v>27</v>
      </c>
      <c r="D5631" s="463">
        <v>0</v>
      </c>
    </row>
    <row r="5632" spans="1:4">
      <c r="A5632" s="462">
        <v>100297</v>
      </c>
      <c r="B5632" s="276" t="s">
        <v>5625</v>
      </c>
      <c r="C5632" s="462" t="s">
        <v>27</v>
      </c>
      <c r="D5632" s="463">
        <v>0</v>
      </c>
    </row>
    <row r="5633" spans="1:4">
      <c r="A5633" s="462">
        <v>100298</v>
      </c>
      <c r="B5633" s="276" t="s">
        <v>5626</v>
      </c>
      <c r="C5633" s="462" t="s">
        <v>27</v>
      </c>
      <c r="D5633" s="463">
        <v>0</v>
      </c>
    </row>
    <row r="5634" spans="1:4">
      <c r="A5634" s="462">
        <v>100299</v>
      </c>
      <c r="B5634" s="276" t="s">
        <v>5627</v>
      </c>
      <c r="C5634" s="462" t="s">
        <v>27</v>
      </c>
      <c r="D5634" s="463">
        <v>0</v>
      </c>
    </row>
    <row r="5635" spans="1:4">
      <c r="A5635" s="462">
        <v>100300</v>
      </c>
      <c r="B5635" s="276" t="s">
        <v>5628</v>
      </c>
      <c r="C5635" s="462" t="s">
        <v>27</v>
      </c>
      <c r="D5635" s="463">
        <v>22033</v>
      </c>
    </row>
    <row r="5636" spans="1:4">
      <c r="A5636" s="462">
        <v>100301</v>
      </c>
      <c r="B5636" s="276" t="s">
        <v>5629</v>
      </c>
      <c r="C5636" s="462" t="s">
        <v>27</v>
      </c>
      <c r="D5636" s="463">
        <v>0</v>
      </c>
    </row>
    <row r="5637" spans="1:4">
      <c r="A5637" s="462">
        <v>100302</v>
      </c>
      <c r="B5637" s="276" t="s">
        <v>5630</v>
      </c>
      <c r="C5637" s="462" t="s">
        <v>27</v>
      </c>
      <c r="D5637" s="463">
        <v>0</v>
      </c>
    </row>
    <row r="5638" spans="1:4">
      <c r="A5638" s="462">
        <v>100303</v>
      </c>
      <c r="B5638" s="276" t="s">
        <v>5631</v>
      </c>
      <c r="C5638" s="462" t="s">
        <v>27</v>
      </c>
      <c r="D5638" s="463">
        <v>0</v>
      </c>
    </row>
    <row r="5639" spans="1:4">
      <c r="A5639" s="462">
        <v>100304</v>
      </c>
      <c r="B5639" s="276" t="s">
        <v>5632</v>
      </c>
      <c r="C5639" s="462" t="s">
        <v>27</v>
      </c>
      <c r="D5639" s="463">
        <v>0</v>
      </c>
    </row>
    <row r="5640" spans="1:4">
      <c r="A5640" s="462">
        <v>100305</v>
      </c>
      <c r="B5640" s="276" t="s">
        <v>5633</v>
      </c>
      <c r="C5640" s="462" t="s">
        <v>27</v>
      </c>
      <c r="D5640" s="463">
        <v>0</v>
      </c>
    </row>
    <row r="5641" spans="1:4">
      <c r="A5641" s="462">
        <v>100306</v>
      </c>
      <c r="B5641" s="276" t="s">
        <v>5634</v>
      </c>
      <c r="C5641" s="462" t="s">
        <v>27</v>
      </c>
      <c r="D5641" s="463">
        <v>109094611</v>
      </c>
    </row>
    <row r="5642" spans="1:4">
      <c r="A5642" s="462">
        <v>100307</v>
      </c>
      <c r="B5642" s="276" t="s">
        <v>5635</v>
      </c>
      <c r="C5642" s="462" t="s">
        <v>27</v>
      </c>
      <c r="D5642" s="463">
        <v>40037394</v>
      </c>
    </row>
    <row r="5643" spans="1:4">
      <c r="A5643" s="462">
        <v>100308</v>
      </c>
      <c r="B5643" s="276" t="s">
        <v>5636</v>
      </c>
      <c r="C5643" s="462" t="s">
        <v>27</v>
      </c>
      <c r="D5643" s="463">
        <v>146016011</v>
      </c>
    </row>
    <row r="5644" spans="1:4">
      <c r="A5644" s="462">
        <v>100309</v>
      </c>
      <c r="B5644" s="276" t="s">
        <v>5637</v>
      </c>
      <c r="C5644" s="462" t="s">
        <v>27</v>
      </c>
      <c r="D5644" s="463">
        <v>2734</v>
      </c>
    </row>
    <row r="5645" spans="1:4">
      <c r="A5645" s="462">
        <v>100310</v>
      </c>
      <c r="B5645" s="276" t="s">
        <v>5638</v>
      </c>
      <c r="C5645" s="462" t="s">
        <v>27</v>
      </c>
      <c r="D5645" s="463">
        <v>0</v>
      </c>
    </row>
    <row r="5646" spans="1:4">
      <c r="A5646" s="462">
        <v>100311</v>
      </c>
      <c r="B5646" s="276" t="s">
        <v>5639</v>
      </c>
      <c r="C5646" s="462" t="s">
        <v>27</v>
      </c>
      <c r="D5646" s="463">
        <v>329434567</v>
      </c>
    </row>
    <row r="5647" spans="1:4">
      <c r="A5647" s="462">
        <v>100312</v>
      </c>
      <c r="B5647" s="276" t="s">
        <v>5640</v>
      </c>
      <c r="C5647" s="462" t="s">
        <v>27</v>
      </c>
      <c r="D5647" s="463">
        <v>214914247</v>
      </c>
    </row>
    <row r="5648" spans="1:4">
      <c r="A5648" s="462">
        <v>100313</v>
      </c>
      <c r="B5648" s="276" t="s">
        <v>5641</v>
      </c>
      <c r="C5648" s="462" t="s">
        <v>27</v>
      </c>
      <c r="D5648" s="463">
        <v>126204375</v>
      </c>
    </row>
    <row r="5649" spans="1:4">
      <c r="A5649" s="462">
        <v>100314</v>
      </c>
      <c r="B5649" s="276" t="s">
        <v>5642</v>
      </c>
      <c r="C5649" s="462" t="s">
        <v>27</v>
      </c>
      <c r="D5649" s="463">
        <v>0</v>
      </c>
    </row>
    <row r="5650" spans="1:4">
      <c r="A5650" s="462">
        <v>100315</v>
      </c>
      <c r="B5650" s="276" t="s">
        <v>5643</v>
      </c>
      <c r="C5650" s="462" t="s">
        <v>27</v>
      </c>
      <c r="D5650" s="463">
        <v>239478879</v>
      </c>
    </row>
    <row r="5651" spans="1:4">
      <c r="A5651" s="462">
        <v>100316</v>
      </c>
      <c r="B5651" s="276" t="s">
        <v>5644</v>
      </c>
      <c r="C5651" s="462" t="s">
        <v>27</v>
      </c>
      <c r="D5651" s="463">
        <v>239840325</v>
      </c>
    </row>
    <row r="5652" spans="1:4">
      <c r="A5652" s="462">
        <v>100317</v>
      </c>
      <c r="B5652" s="276" t="s">
        <v>5645</v>
      </c>
      <c r="C5652" s="462" t="s">
        <v>27</v>
      </c>
      <c r="D5652" s="463">
        <v>106908927</v>
      </c>
    </row>
    <row r="5653" spans="1:4">
      <c r="A5653" s="462">
        <v>100318</v>
      </c>
      <c r="B5653" s="276" t="s">
        <v>5646</v>
      </c>
      <c r="C5653" s="462" t="s">
        <v>27</v>
      </c>
      <c r="D5653" s="463">
        <v>172510179</v>
      </c>
    </row>
    <row r="5654" spans="1:4">
      <c r="A5654" s="462">
        <v>100319</v>
      </c>
      <c r="B5654" s="276" t="s">
        <v>5647</v>
      </c>
      <c r="C5654" s="462" t="s">
        <v>27</v>
      </c>
      <c r="D5654" s="463">
        <v>302782852</v>
      </c>
    </row>
    <row r="5655" spans="1:4">
      <c r="A5655" s="462">
        <v>100320</v>
      </c>
      <c r="B5655" s="276" t="s">
        <v>5648</v>
      </c>
      <c r="C5655" s="462" t="s">
        <v>27</v>
      </c>
      <c r="D5655" s="463">
        <v>0</v>
      </c>
    </row>
    <row r="5656" spans="1:4">
      <c r="A5656" s="462">
        <v>100321</v>
      </c>
      <c r="B5656" s="276" t="s">
        <v>5649</v>
      </c>
      <c r="C5656" s="462" t="s">
        <v>27</v>
      </c>
      <c r="D5656" s="463">
        <v>315</v>
      </c>
    </row>
    <row r="5657" spans="1:4">
      <c r="A5657" s="462">
        <v>100322</v>
      </c>
      <c r="B5657" s="276" t="s">
        <v>5650</v>
      </c>
      <c r="C5657" s="462" t="s">
        <v>27</v>
      </c>
      <c r="D5657" s="463">
        <v>834</v>
      </c>
    </row>
    <row r="5658" spans="1:4">
      <c r="A5658" s="462">
        <v>100323</v>
      </c>
      <c r="B5658" s="276" t="s">
        <v>5651</v>
      </c>
      <c r="C5658" s="462" t="s">
        <v>27</v>
      </c>
      <c r="D5658" s="463">
        <v>1125</v>
      </c>
    </row>
    <row r="5659" spans="1:4">
      <c r="A5659" s="462">
        <v>100324</v>
      </c>
      <c r="B5659" s="276" t="s">
        <v>5652</v>
      </c>
      <c r="C5659" s="462" t="s">
        <v>27</v>
      </c>
      <c r="D5659" s="463">
        <v>1843.58</v>
      </c>
    </row>
    <row r="5660" spans="1:4">
      <c r="A5660" s="462">
        <v>100325</v>
      </c>
      <c r="B5660" s="276" t="s">
        <v>5653</v>
      </c>
      <c r="C5660" s="462" t="s">
        <v>27</v>
      </c>
      <c r="D5660" s="463">
        <v>1933</v>
      </c>
    </row>
    <row r="5661" spans="1:4">
      <c r="A5661" s="462">
        <v>100326</v>
      </c>
      <c r="B5661" s="276" t="s">
        <v>5654</v>
      </c>
      <c r="C5661" s="462" t="s">
        <v>27</v>
      </c>
      <c r="D5661" s="463">
        <v>5603</v>
      </c>
    </row>
    <row r="5662" spans="1:4">
      <c r="A5662" s="462">
        <v>100327</v>
      </c>
      <c r="B5662" s="276" t="s">
        <v>5655</v>
      </c>
      <c r="C5662" s="462" t="s">
        <v>27</v>
      </c>
      <c r="D5662" s="463">
        <v>22168</v>
      </c>
    </row>
    <row r="5663" spans="1:4">
      <c r="A5663" s="462">
        <v>100328</v>
      </c>
      <c r="B5663" s="276" t="s">
        <v>5656</v>
      </c>
      <c r="C5663" s="462" t="s">
        <v>27</v>
      </c>
      <c r="D5663" s="463">
        <v>27463</v>
      </c>
    </row>
    <row r="5664" spans="1:4">
      <c r="A5664" s="462">
        <v>100329</v>
      </c>
      <c r="B5664" s="276" t="s">
        <v>5657</v>
      </c>
      <c r="C5664" s="462" t="s">
        <v>27</v>
      </c>
      <c r="D5664" s="463">
        <v>59652</v>
      </c>
    </row>
    <row r="5665" spans="1:4">
      <c r="A5665" s="462">
        <v>100330</v>
      </c>
      <c r="B5665" s="276" t="s">
        <v>5658</v>
      </c>
      <c r="C5665" s="462" t="s">
        <v>27</v>
      </c>
      <c r="D5665" s="463">
        <v>0</v>
      </c>
    </row>
    <row r="5666" spans="1:4">
      <c r="A5666" s="462">
        <v>100331</v>
      </c>
      <c r="B5666" s="276" t="s">
        <v>5659</v>
      </c>
      <c r="C5666" s="462" t="s">
        <v>27</v>
      </c>
      <c r="D5666" s="463">
        <v>76129</v>
      </c>
    </row>
    <row r="5667" spans="1:4">
      <c r="A5667" s="462">
        <v>100332</v>
      </c>
      <c r="B5667" s="276" t="s">
        <v>5660</v>
      </c>
      <c r="C5667" s="462" t="s">
        <v>27</v>
      </c>
      <c r="D5667" s="463">
        <v>0</v>
      </c>
    </row>
    <row r="5668" spans="1:4">
      <c r="A5668" s="462">
        <v>100333</v>
      </c>
      <c r="B5668" s="276" t="s">
        <v>5661</v>
      </c>
      <c r="C5668" s="462" t="s">
        <v>27</v>
      </c>
      <c r="D5668" s="463">
        <v>0</v>
      </c>
    </row>
    <row r="5669" spans="1:4">
      <c r="A5669" s="462">
        <v>100334</v>
      </c>
      <c r="B5669" s="276" t="s">
        <v>5662</v>
      </c>
      <c r="C5669" s="462" t="s">
        <v>27</v>
      </c>
      <c r="D5669" s="463">
        <v>0</v>
      </c>
    </row>
    <row r="5670" spans="1:4">
      <c r="A5670" s="462">
        <v>100335</v>
      </c>
      <c r="B5670" s="276" t="s">
        <v>5663</v>
      </c>
      <c r="C5670" s="462" t="s">
        <v>27</v>
      </c>
      <c r="D5670" s="463">
        <v>4519</v>
      </c>
    </row>
    <row r="5671" spans="1:4">
      <c r="A5671" s="462">
        <v>100336</v>
      </c>
      <c r="B5671" s="276" t="s">
        <v>5664</v>
      </c>
      <c r="C5671" s="462" t="s">
        <v>27</v>
      </c>
      <c r="D5671" s="463">
        <v>8007</v>
      </c>
    </row>
    <row r="5672" spans="1:4">
      <c r="A5672" s="462">
        <v>100337</v>
      </c>
      <c r="B5672" s="276" t="s">
        <v>5665</v>
      </c>
      <c r="C5672" s="462" t="s">
        <v>27</v>
      </c>
      <c r="D5672" s="463">
        <v>12099</v>
      </c>
    </row>
    <row r="5673" spans="1:4">
      <c r="A5673" s="462">
        <v>100338</v>
      </c>
      <c r="B5673" s="276" t="s">
        <v>5666</v>
      </c>
      <c r="C5673" s="462" t="s">
        <v>27</v>
      </c>
      <c r="D5673" s="463">
        <v>21702.01</v>
      </c>
    </row>
    <row r="5674" spans="1:4">
      <c r="A5674" s="462">
        <v>100339</v>
      </c>
      <c r="B5674" s="276" t="s">
        <v>5667</v>
      </c>
      <c r="C5674" s="462" t="s">
        <v>27</v>
      </c>
      <c r="D5674" s="463">
        <v>37252</v>
      </c>
    </row>
    <row r="5675" spans="1:4">
      <c r="A5675" s="462">
        <v>100340</v>
      </c>
      <c r="B5675" s="276" t="s">
        <v>5668</v>
      </c>
      <c r="C5675" s="462" t="s">
        <v>27</v>
      </c>
      <c r="D5675" s="463">
        <v>47619</v>
      </c>
    </row>
    <row r="5676" spans="1:4">
      <c r="A5676" s="462">
        <v>100341</v>
      </c>
      <c r="B5676" s="276" t="s">
        <v>5669</v>
      </c>
      <c r="C5676" s="462" t="s">
        <v>27</v>
      </c>
      <c r="D5676" s="463">
        <v>0</v>
      </c>
    </row>
    <row r="5677" spans="1:4">
      <c r="A5677" s="462">
        <v>100342</v>
      </c>
      <c r="B5677" s="276" t="s">
        <v>5670</v>
      </c>
      <c r="C5677" s="462" t="s">
        <v>27</v>
      </c>
      <c r="D5677" s="463">
        <v>0</v>
      </c>
    </row>
    <row r="5678" spans="1:4">
      <c r="A5678" s="462">
        <v>100343</v>
      </c>
      <c r="B5678" s="276" t="s">
        <v>5671</v>
      </c>
      <c r="C5678" s="462" t="s">
        <v>27</v>
      </c>
      <c r="D5678" s="463">
        <v>0</v>
      </c>
    </row>
    <row r="5679" spans="1:4">
      <c r="A5679" s="462">
        <v>100344</v>
      </c>
      <c r="B5679" s="276" t="s">
        <v>5672</v>
      </c>
      <c r="C5679" s="462" t="s">
        <v>27</v>
      </c>
      <c r="D5679" s="463">
        <v>0</v>
      </c>
    </row>
    <row r="5680" spans="1:4">
      <c r="A5680" s="462">
        <v>100346</v>
      </c>
      <c r="B5680" s="276" t="s">
        <v>5673</v>
      </c>
      <c r="C5680" s="462" t="s">
        <v>27</v>
      </c>
      <c r="D5680" s="463">
        <v>0</v>
      </c>
    </row>
    <row r="5681" spans="1:4">
      <c r="A5681" s="462">
        <v>100347</v>
      </c>
      <c r="B5681" s="276" t="s">
        <v>5674</v>
      </c>
      <c r="C5681" s="462" t="s">
        <v>83</v>
      </c>
      <c r="D5681" s="463">
        <v>0</v>
      </c>
    </row>
    <row r="5682" spans="1:4">
      <c r="A5682" s="462">
        <v>100348</v>
      </c>
      <c r="B5682" s="276" t="s">
        <v>5675</v>
      </c>
      <c r="C5682" s="462" t="s">
        <v>27</v>
      </c>
      <c r="D5682" s="463">
        <v>26331</v>
      </c>
    </row>
    <row r="5683" spans="1:4">
      <c r="A5683" s="462">
        <v>100349</v>
      </c>
      <c r="B5683" s="276" t="s">
        <v>5676</v>
      </c>
      <c r="C5683" s="462" t="s">
        <v>30</v>
      </c>
      <c r="D5683" s="463">
        <v>2222</v>
      </c>
    </row>
    <row r="5684" spans="1:4">
      <c r="A5684" s="462">
        <v>100351</v>
      </c>
      <c r="B5684" s="276" t="s">
        <v>5677</v>
      </c>
      <c r="C5684" s="462" t="s">
        <v>44</v>
      </c>
      <c r="D5684" s="463">
        <v>0</v>
      </c>
    </row>
    <row r="5685" spans="1:4">
      <c r="A5685" s="462">
        <v>100352</v>
      </c>
      <c r="B5685" s="276" t="s">
        <v>5678</v>
      </c>
      <c r="C5685" s="462" t="s">
        <v>32</v>
      </c>
      <c r="D5685" s="463">
        <v>12071.28</v>
      </c>
    </row>
    <row r="5686" spans="1:4">
      <c r="A5686" s="462">
        <v>100353</v>
      </c>
      <c r="B5686" s="276" t="s">
        <v>5679</v>
      </c>
      <c r="C5686" s="462" t="s">
        <v>253</v>
      </c>
      <c r="D5686" s="463">
        <v>490522.71</v>
      </c>
    </row>
    <row r="5687" spans="1:4">
      <c r="A5687" s="462">
        <v>100354</v>
      </c>
      <c r="B5687" s="276" t="s">
        <v>5680</v>
      </c>
      <c r="C5687" s="462" t="s">
        <v>32</v>
      </c>
      <c r="D5687" s="463">
        <v>0</v>
      </c>
    </row>
    <row r="5688" spans="1:4">
      <c r="A5688" s="462">
        <v>100355</v>
      </c>
      <c r="B5688" s="276" t="s">
        <v>5681</v>
      </c>
      <c r="C5688" s="462" t="s">
        <v>27</v>
      </c>
      <c r="D5688" s="463">
        <v>265298694</v>
      </c>
    </row>
    <row r="5689" spans="1:4">
      <c r="A5689" s="462">
        <v>100356</v>
      </c>
      <c r="B5689" s="276" t="s">
        <v>5682</v>
      </c>
      <c r="C5689" s="462" t="s">
        <v>44</v>
      </c>
      <c r="D5689" s="463">
        <v>0</v>
      </c>
    </row>
    <row r="5690" spans="1:4">
      <c r="A5690" s="462">
        <v>100357</v>
      </c>
      <c r="B5690" s="276" t="s">
        <v>5683</v>
      </c>
      <c r="C5690" s="462" t="s">
        <v>30</v>
      </c>
      <c r="D5690" s="463">
        <v>6461</v>
      </c>
    </row>
    <row r="5691" spans="1:4">
      <c r="A5691" s="462">
        <v>100358</v>
      </c>
      <c r="B5691" s="276" t="s">
        <v>5684</v>
      </c>
      <c r="C5691" s="462" t="s">
        <v>30</v>
      </c>
      <c r="D5691" s="463">
        <v>0</v>
      </c>
    </row>
    <row r="5692" spans="1:4">
      <c r="A5692" s="462">
        <v>100359</v>
      </c>
      <c r="B5692" s="276" t="s">
        <v>5685</v>
      </c>
      <c r="C5692" s="462" t="s">
        <v>30</v>
      </c>
      <c r="D5692" s="463">
        <v>4910</v>
      </c>
    </row>
    <row r="5693" spans="1:4">
      <c r="A5693" s="462">
        <v>100360</v>
      </c>
      <c r="B5693" s="276" t="s">
        <v>5686</v>
      </c>
      <c r="C5693" s="462" t="s">
        <v>30</v>
      </c>
      <c r="D5693" s="463">
        <v>2062</v>
      </c>
    </row>
    <row r="5694" spans="1:4">
      <c r="A5694" s="462">
        <v>100361</v>
      </c>
      <c r="B5694" s="276" t="s">
        <v>5687</v>
      </c>
      <c r="C5694" s="462" t="s">
        <v>30</v>
      </c>
      <c r="D5694" s="463">
        <v>0</v>
      </c>
    </row>
    <row r="5695" spans="1:4">
      <c r="A5695" s="462">
        <v>100362</v>
      </c>
      <c r="B5695" s="276" t="s">
        <v>5688</v>
      </c>
      <c r="C5695" s="462" t="s">
        <v>44</v>
      </c>
      <c r="D5695" s="463">
        <v>0</v>
      </c>
    </row>
    <row r="5696" spans="1:4">
      <c r="A5696" s="462">
        <v>100363</v>
      </c>
      <c r="B5696" s="276" t="s">
        <v>5689</v>
      </c>
      <c r="C5696" s="462" t="s">
        <v>83</v>
      </c>
      <c r="D5696" s="463">
        <v>0</v>
      </c>
    </row>
    <row r="5697" spans="1:4">
      <c r="A5697" s="462">
        <v>100364</v>
      </c>
      <c r="B5697" s="276" t="s">
        <v>5690</v>
      </c>
      <c r="C5697" s="462" t="s">
        <v>253</v>
      </c>
      <c r="D5697" s="463">
        <v>125191.28</v>
      </c>
    </row>
    <row r="5698" spans="1:4">
      <c r="A5698" s="462">
        <v>100365</v>
      </c>
      <c r="B5698" s="276" t="s">
        <v>5691</v>
      </c>
      <c r="C5698" s="462" t="s">
        <v>27</v>
      </c>
      <c r="D5698" s="463">
        <v>74947099</v>
      </c>
    </row>
    <row r="5699" spans="1:4">
      <c r="A5699" s="462">
        <v>100366</v>
      </c>
      <c r="B5699" s="276" t="s">
        <v>5692</v>
      </c>
      <c r="C5699" s="462" t="s">
        <v>44</v>
      </c>
      <c r="D5699" s="463">
        <v>11290.01</v>
      </c>
    </row>
    <row r="5700" spans="1:4">
      <c r="A5700" s="462">
        <v>100367</v>
      </c>
      <c r="B5700" s="276" t="s">
        <v>5693</v>
      </c>
      <c r="C5700" s="462" t="s">
        <v>44</v>
      </c>
      <c r="D5700" s="463">
        <v>0</v>
      </c>
    </row>
    <row r="5701" spans="1:4">
      <c r="A5701" s="462">
        <v>100368</v>
      </c>
      <c r="B5701" s="276" t="s">
        <v>5694</v>
      </c>
      <c r="C5701" s="462" t="s">
        <v>44</v>
      </c>
      <c r="D5701" s="463">
        <v>4583</v>
      </c>
    </row>
    <row r="5702" spans="1:4">
      <c r="A5702" s="462">
        <v>100369</v>
      </c>
      <c r="B5702" s="276" t="s">
        <v>5695</v>
      </c>
      <c r="C5702" s="462" t="s">
        <v>30</v>
      </c>
      <c r="D5702" s="463">
        <v>0</v>
      </c>
    </row>
    <row r="5703" spans="1:4">
      <c r="A5703" s="462">
        <v>100370</v>
      </c>
      <c r="B5703" s="276" t="s">
        <v>5696</v>
      </c>
      <c r="C5703" s="462" t="s">
        <v>32</v>
      </c>
      <c r="D5703" s="463">
        <v>8316.01</v>
      </c>
    </row>
    <row r="5704" spans="1:4">
      <c r="A5704" s="462">
        <v>100371</v>
      </c>
      <c r="B5704" s="276" t="s">
        <v>5697</v>
      </c>
      <c r="C5704" s="462" t="s">
        <v>32</v>
      </c>
      <c r="D5704" s="463">
        <v>5751</v>
      </c>
    </row>
    <row r="5705" spans="1:4">
      <c r="A5705" s="462">
        <v>100372</v>
      </c>
      <c r="B5705" s="276" t="s">
        <v>5698</v>
      </c>
      <c r="C5705" s="462" t="s">
        <v>44</v>
      </c>
      <c r="D5705" s="463">
        <v>0</v>
      </c>
    </row>
    <row r="5706" spans="1:4">
      <c r="A5706" s="462">
        <v>100373</v>
      </c>
      <c r="B5706" s="276" t="s">
        <v>5699</v>
      </c>
      <c r="C5706" s="462" t="s">
        <v>44</v>
      </c>
      <c r="D5706" s="463">
        <v>0</v>
      </c>
    </row>
    <row r="5707" spans="1:4">
      <c r="A5707" s="462">
        <v>100374</v>
      </c>
      <c r="B5707" s="276" t="s">
        <v>5700</v>
      </c>
      <c r="C5707" s="462" t="s">
        <v>44</v>
      </c>
      <c r="D5707" s="463">
        <v>0</v>
      </c>
    </row>
    <row r="5708" spans="1:4">
      <c r="A5708" s="462">
        <v>100375</v>
      </c>
      <c r="B5708" s="276" t="s">
        <v>5701</v>
      </c>
      <c r="C5708" s="462" t="s">
        <v>44</v>
      </c>
      <c r="D5708" s="463">
        <v>0</v>
      </c>
    </row>
    <row r="5709" spans="1:4">
      <c r="A5709" s="462">
        <v>100376</v>
      </c>
      <c r="B5709" s="276" t="s">
        <v>5702</v>
      </c>
      <c r="C5709" s="462" t="s">
        <v>44</v>
      </c>
      <c r="D5709" s="463">
        <v>5510</v>
      </c>
    </row>
    <row r="5710" spans="1:4">
      <c r="A5710" s="462">
        <v>100377</v>
      </c>
      <c r="B5710" s="276" t="s">
        <v>5703</v>
      </c>
      <c r="C5710" s="462" t="s">
        <v>44</v>
      </c>
      <c r="D5710" s="463">
        <v>6007</v>
      </c>
    </row>
    <row r="5711" spans="1:4">
      <c r="A5711" s="462">
        <v>100378</v>
      </c>
      <c r="B5711" s="276" t="s">
        <v>5704</v>
      </c>
      <c r="C5711" s="462" t="s">
        <v>44</v>
      </c>
      <c r="D5711" s="463">
        <v>13918</v>
      </c>
    </row>
    <row r="5712" spans="1:4">
      <c r="A5712" s="462">
        <v>100379</v>
      </c>
      <c r="B5712" s="276" t="s">
        <v>5705</v>
      </c>
      <c r="C5712" s="462" t="s">
        <v>44</v>
      </c>
      <c r="D5712" s="463">
        <v>0</v>
      </c>
    </row>
    <row r="5713" spans="1:4">
      <c r="A5713" s="462">
        <v>100380</v>
      </c>
      <c r="B5713" s="276" t="s">
        <v>5706</v>
      </c>
      <c r="C5713" s="462" t="s">
        <v>44</v>
      </c>
      <c r="D5713" s="463">
        <v>0</v>
      </c>
    </row>
    <row r="5714" spans="1:4">
      <c r="A5714" s="462">
        <v>100381</v>
      </c>
      <c r="B5714" s="276" t="s">
        <v>5707</v>
      </c>
      <c r="C5714" s="462" t="s">
        <v>44</v>
      </c>
      <c r="D5714" s="463">
        <v>0</v>
      </c>
    </row>
    <row r="5715" spans="1:4">
      <c r="A5715" s="462">
        <v>100382</v>
      </c>
      <c r="B5715" s="276" t="s">
        <v>5708</v>
      </c>
      <c r="C5715" s="462" t="s">
        <v>44</v>
      </c>
      <c r="D5715" s="463">
        <v>0</v>
      </c>
    </row>
    <row r="5716" spans="1:4">
      <c r="A5716" s="462">
        <v>100383</v>
      </c>
      <c r="B5716" s="276" t="s">
        <v>5709</v>
      </c>
      <c r="C5716" s="462" t="s">
        <v>44</v>
      </c>
      <c r="D5716" s="463">
        <v>0</v>
      </c>
    </row>
    <row r="5717" spans="1:4">
      <c r="A5717" s="462">
        <v>100384</v>
      </c>
      <c r="B5717" s="276" t="s">
        <v>5710</v>
      </c>
      <c r="C5717" s="462" t="s">
        <v>44</v>
      </c>
      <c r="D5717" s="463">
        <v>0</v>
      </c>
    </row>
    <row r="5718" spans="1:4">
      <c r="A5718" s="462">
        <v>100385</v>
      </c>
      <c r="B5718" s="276" t="s">
        <v>5711</v>
      </c>
      <c r="C5718" s="462" t="s">
        <v>44</v>
      </c>
      <c r="D5718" s="463">
        <v>0</v>
      </c>
    </row>
    <row r="5719" spans="1:4">
      <c r="A5719" s="462">
        <v>100386</v>
      </c>
      <c r="B5719" s="276" t="s">
        <v>5712</v>
      </c>
      <c r="C5719" s="462" t="s">
        <v>44</v>
      </c>
      <c r="D5719" s="463">
        <v>0</v>
      </c>
    </row>
    <row r="5720" spans="1:4">
      <c r="A5720" s="462">
        <v>100387</v>
      </c>
      <c r="B5720" s="276" t="s">
        <v>5713</v>
      </c>
      <c r="C5720" s="462" t="s">
        <v>44</v>
      </c>
      <c r="D5720" s="463">
        <v>0</v>
      </c>
    </row>
    <row r="5721" spans="1:4">
      <c r="A5721" s="462">
        <v>100388</v>
      </c>
      <c r="B5721" s="276" t="s">
        <v>5714</v>
      </c>
      <c r="C5721" s="462" t="s">
        <v>44</v>
      </c>
      <c r="D5721" s="463">
        <v>0</v>
      </c>
    </row>
    <row r="5722" spans="1:4">
      <c r="A5722" s="462">
        <v>100389</v>
      </c>
      <c r="B5722" s="276" t="s">
        <v>5715</v>
      </c>
      <c r="C5722" s="462" t="s">
        <v>44</v>
      </c>
      <c r="D5722" s="463">
        <v>0</v>
      </c>
    </row>
    <row r="5723" spans="1:4">
      <c r="A5723" s="462">
        <v>100390</v>
      </c>
      <c r="B5723" s="276" t="s">
        <v>5716</v>
      </c>
      <c r="C5723" s="462" t="s">
        <v>44</v>
      </c>
      <c r="D5723" s="463">
        <v>0</v>
      </c>
    </row>
    <row r="5724" spans="1:4">
      <c r="A5724" s="462">
        <v>100391</v>
      </c>
      <c r="B5724" s="276" t="s">
        <v>5717</v>
      </c>
      <c r="C5724" s="462" t="s">
        <v>44</v>
      </c>
      <c r="D5724" s="463">
        <v>21466</v>
      </c>
    </row>
    <row r="5725" spans="1:4">
      <c r="A5725" s="462">
        <v>100392</v>
      </c>
      <c r="B5725" s="276" t="s">
        <v>5718</v>
      </c>
      <c r="C5725" s="462" t="s">
        <v>253</v>
      </c>
      <c r="D5725" s="463">
        <v>18231</v>
      </c>
    </row>
    <row r="5726" spans="1:4">
      <c r="A5726" s="462">
        <v>100393</v>
      </c>
      <c r="B5726" s="276" t="s">
        <v>5719</v>
      </c>
      <c r="C5726" s="462" t="s">
        <v>253</v>
      </c>
      <c r="D5726" s="463">
        <v>28025</v>
      </c>
    </row>
    <row r="5727" spans="1:4">
      <c r="A5727" s="462">
        <v>100395</v>
      </c>
      <c r="B5727" s="276" t="s">
        <v>5720</v>
      </c>
      <c r="C5727" s="462" t="s">
        <v>27</v>
      </c>
      <c r="D5727" s="463">
        <v>11205525</v>
      </c>
    </row>
    <row r="5728" spans="1:4">
      <c r="A5728" s="462">
        <v>100396</v>
      </c>
      <c r="B5728" s="276" t="s">
        <v>5721</v>
      </c>
      <c r="C5728" s="462" t="s">
        <v>27</v>
      </c>
      <c r="D5728" s="463">
        <v>8695398</v>
      </c>
    </row>
    <row r="5729" spans="1:4">
      <c r="A5729" s="462">
        <v>100397</v>
      </c>
      <c r="B5729" s="276" t="s">
        <v>5722</v>
      </c>
      <c r="C5729" s="462" t="s">
        <v>27</v>
      </c>
      <c r="D5729" s="463">
        <v>0</v>
      </c>
    </row>
    <row r="5730" spans="1:4">
      <c r="A5730" s="462">
        <v>100398</v>
      </c>
      <c r="B5730" s="276" t="s">
        <v>5723</v>
      </c>
      <c r="C5730" s="462" t="s">
        <v>27</v>
      </c>
      <c r="D5730" s="463">
        <v>717729</v>
      </c>
    </row>
    <row r="5731" spans="1:4">
      <c r="A5731" s="462">
        <v>100399</v>
      </c>
      <c r="B5731" s="276" t="s">
        <v>5724</v>
      </c>
      <c r="C5731" s="462" t="s">
        <v>30</v>
      </c>
      <c r="D5731" s="463">
        <v>0</v>
      </c>
    </row>
    <row r="5732" spans="1:4">
      <c r="A5732" s="462">
        <v>100400</v>
      </c>
      <c r="B5732" s="276" t="s">
        <v>5725</v>
      </c>
      <c r="C5732" s="462" t="s">
        <v>30</v>
      </c>
      <c r="D5732" s="463">
        <v>22764.18</v>
      </c>
    </row>
    <row r="5733" spans="1:4">
      <c r="A5733" s="462">
        <v>100401</v>
      </c>
      <c r="B5733" s="276" t="s">
        <v>5726</v>
      </c>
      <c r="C5733" s="462" t="s">
        <v>27</v>
      </c>
      <c r="D5733" s="463">
        <v>1101662</v>
      </c>
    </row>
    <row r="5734" spans="1:4">
      <c r="A5734" s="462">
        <v>100402</v>
      </c>
      <c r="B5734" s="276" t="s">
        <v>5727</v>
      </c>
      <c r="C5734" s="462" t="s">
        <v>998</v>
      </c>
      <c r="D5734" s="463">
        <v>0</v>
      </c>
    </row>
    <row r="5735" spans="1:4">
      <c r="A5735" s="462">
        <v>100403</v>
      </c>
      <c r="B5735" s="276" t="s">
        <v>5728</v>
      </c>
      <c r="C5735" s="462" t="s">
        <v>27</v>
      </c>
      <c r="D5735" s="463">
        <v>561471</v>
      </c>
    </row>
    <row r="5736" spans="1:4">
      <c r="A5736" s="462">
        <v>100404</v>
      </c>
      <c r="B5736" s="276" t="s">
        <v>5729</v>
      </c>
      <c r="C5736" s="462" t="s">
        <v>30</v>
      </c>
      <c r="D5736" s="463">
        <v>532697</v>
      </c>
    </row>
    <row r="5737" spans="1:4">
      <c r="A5737" s="462">
        <v>100405</v>
      </c>
      <c r="B5737" s="276" t="s">
        <v>5730</v>
      </c>
      <c r="C5737" s="462" t="s">
        <v>30</v>
      </c>
      <c r="D5737" s="463">
        <v>331482</v>
      </c>
    </row>
    <row r="5738" spans="1:4">
      <c r="A5738" s="462">
        <v>100406</v>
      </c>
      <c r="B5738" s="276" t="s">
        <v>5731</v>
      </c>
      <c r="C5738" s="462" t="s">
        <v>27</v>
      </c>
      <c r="D5738" s="463">
        <v>0</v>
      </c>
    </row>
    <row r="5739" spans="1:4">
      <c r="A5739" s="462">
        <v>100407</v>
      </c>
      <c r="B5739" s="276" t="s">
        <v>5732</v>
      </c>
      <c r="C5739" s="462" t="s">
        <v>998</v>
      </c>
      <c r="D5739" s="463">
        <v>0</v>
      </c>
    </row>
    <row r="5740" spans="1:4">
      <c r="A5740" s="462">
        <v>100408</v>
      </c>
      <c r="B5740" s="276" t="s">
        <v>5733</v>
      </c>
      <c r="C5740" s="462" t="s">
        <v>27</v>
      </c>
      <c r="D5740" s="463">
        <v>0</v>
      </c>
    </row>
    <row r="5741" spans="1:4">
      <c r="A5741" s="462">
        <v>100409</v>
      </c>
      <c r="B5741" s="276" t="s">
        <v>5734</v>
      </c>
      <c r="C5741" s="462" t="s">
        <v>27</v>
      </c>
      <c r="D5741" s="463">
        <v>0</v>
      </c>
    </row>
    <row r="5742" spans="1:4">
      <c r="A5742" s="462">
        <v>100410</v>
      </c>
      <c r="B5742" s="276" t="s">
        <v>5735</v>
      </c>
      <c r="C5742" s="462" t="s">
        <v>27</v>
      </c>
      <c r="D5742" s="463">
        <v>0</v>
      </c>
    </row>
    <row r="5743" spans="1:4">
      <c r="A5743" s="462">
        <v>100411</v>
      </c>
      <c r="B5743" s="276" t="s">
        <v>5736</v>
      </c>
      <c r="C5743" s="462" t="s">
        <v>27</v>
      </c>
      <c r="D5743" s="463">
        <v>0</v>
      </c>
    </row>
    <row r="5744" spans="1:4">
      <c r="A5744" s="462">
        <v>100412</v>
      </c>
      <c r="B5744" s="276" t="s">
        <v>5737</v>
      </c>
      <c r="C5744" s="462" t="s">
        <v>30</v>
      </c>
      <c r="D5744" s="463">
        <v>0</v>
      </c>
    </row>
    <row r="5745" spans="1:4">
      <c r="A5745" s="462">
        <v>100413</v>
      </c>
      <c r="B5745" s="276" t="s">
        <v>5738</v>
      </c>
      <c r="C5745" s="462" t="s">
        <v>27</v>
      </c>
      <c r="D5745" s="463">
        <v>1093928</v>
      </c>
    </row>
    <row r="5746" spans="1:4">
      <c r="A5746" s="462">
        <v>100414</v>
      </c>
      <c r="B5746" s="276" t="s">
        <v>5739</v>
      </c>
      <c r="C5746" s="462" t="s">
        <v>27</v>
      </c>
      <c r="D5746" s="463">
        <v>991383.95</v>
      </c>
    </row>
    <row r="5747" spans="1:4">
      <c r="A5747" s="462">
        <v>100415</v>
      </c>
      <c r="B5747" s="276" t="s">
        <v>5740</v>
      </c>
      <c r="C5747" s="462" t="s">
        <v>30</v>
      </c>
      <c r="D5747" s="463">
        <v>11737</v>
      </c>
    </row>
    <row r="5748" spans="1:4">
      <c r="A5748" s="462">
        <v>100416</v>
      </c>
      <c r="B5748" s="276" t="s">
        <v>5741</v>
      </c>
      <c r="C5748" s="462" t="s">
        <v>27</v>
      </c>
      <c r="D5748" s="463">
        <v>7996</v>
      </c>
    </row>
    <row r="5749" spans="1:4">
      <c r="A5749" s="462">
        <v>100417</v>
      </c>
      <c r="B5749" s="276" t="s">
        <v>5742</v>
      </c>
      <c r="C5749" s="462" t="s">
        <v>30</v>
      </c>
      <c r="D5749" s="463">
        <v>11453</v>
      </c>
    </row>
    <row r="5750" spans="1:4">
      <c r="A5750" s="462">
        <v>100418</v>
      </c>
      <c r="B5750" s="276" t="s">
        <v>5743</v>
      </c>
      <c r="C5750" s="462" t="s">
        <v>27</v>
      </c>
      <c r="D5750" s="463">
        <v>0</v>
      </c>
    </row>
    <row r="5751" spans="1:4">
      <c r="A5751" s="462">
        <v>100419</v>
      </c>
      <c r="B5751" s="276" t="s">
        <v>5744</v>
      </c>
      <c r="C5751" s="462" t="s">
        <v>44</v>
      </c>
      <c r="D5751" s="463">
        <v>8667</v>
      </c>
    </row>
    <row r="5752" spans="1:4">
      <c r="A5752" s="462">
        <v>100420</v>
      </c>
      <c r="B5752" s="276" t="s">
        <v>5745</v>
      </c>
      <c r="C5752" s="462" t="s">
        <v>30</v>
      </c>
      <c r="D5752" s="463">
        <v>0</v>
      </c>
    </row>
    <row r="5753" spans="1:4">
      <c r="A5753" s="462">
        <v>100421</v>
      </c>
      <c r="B5753" s="276" t="s">
        <v>5746</v>
      </c>
      <c r="C5753" s="462" t="s">
        <v>32</v>
      </c>
      <c r="D5753" s="463">
        <v>37416</v>
      </c>
    </row>
    <row r="5754" spans="1:4">
      <c r="A5754" s="462">
        <v>100422</v>
      </c>
      <c r="B5754" s="276" t="s">
        <v>5747</v>
      </c>
      <c r="C5754" s="462" t="s">
        <v>44</v>
      </c>
      <c r="D5754" s="463">
        <v>1880</v>
      </c>
    </row>
    <row r="5755" spans="1:4">
      <c r="A5755" s="462">
        <v>100423</v>
      </c>
      <c r="B5755" s="276" t="s">
        <v>5748</v>
      </c>
      <c r="C5755" s="462" t="s">
        <v>27</v>
      </c>
      <c r="D5755" s="463">
        <v>42753</v>
      </c>
    </row>
    <row r="5756" spans="1:4">
      <c r="A5756" s="462">
        <v>100425</v>
      </c>
      <c r="B5756" s="276" t="s">
        <v>5749</v>
      </c>
      <c r="C5756" s="462" t="s">
        <v>27</v>
      </c>
      <c r="D5756" s="463">
        <v>32478</v>
      </c>
    </row>
    <row r="5757" spans="1:4">
      <c r="A5757" s="462">
        <v>100426</v>
      </c>
      <c r="B5757" s="276" t="s">
        <v>5750</v>
      </c>
      <c r="C5757" s="462" t="s">
        <v>83</v>
      </c>
      <c r="D5757" s="463">
        <v>125153</v>
      </c>
    </row>
    <row r="5758" spans="1:4">
      <c r="A5758" s="462">
        <v>100427</v>
      </c>
      <c r="B5758" s="276" t="s">
        <v>5751</v>
      </c>
      <c r="C5758" s="462" t="s">
        <v>83</v>
      </c>
      <c r="D5758" s="463">
        <v>0</v>
      </c>
    </row>
    <row r="5759" spans="1:4">
      <c r="A5759" s="462">
        <v>100428</v>
      </c>
      <c r="B5759" s="276" t="s">
        <v>5752</v>
      </c>
      <c r="C5759" s="462" t="s">
        <v>27</v>
      </c>
      <c r="D5759" s="463">
        <v>10068.99</v>
      </c>
    </row>
    <row r="5760" spans="1:4">
      <c r="A5760" s="462">
        <v>100429</v>
      </c>
      <c r="B5760" s="276" t="s">
        <v>5753</v>
      </c>
      <c r="C5760" s="462" t="s">
        <v>27</v>
      </c>
      <c r="D5760" s="463">
        <v>0</v>
      </c>
    </row>
    <row r="5761" spans="1:4">
      <c r="A5761" s="462">
        <v>100430</v>
      </c>
      <c r="B5761" s="276" t="s">
        <v>5754</v>
      </c>
      <c r="C5761" s="462" t="s">
        <v>27</v>
      </c>
      <c r="D5761" s="463">
        <v>0</v>
      </c>
    </row>
    <row r="5762" spans="1:4">
      <c r="A5762" s="462">
        <v>100431</v>
      </c>
      <c r="B5762" s="276" t="s">
        <v>5755</v>
      </c>
      <c r="C5762" s="462" t="s">
        <v>27</v>
      </c>
      <c r="D5762" s="463">
        <v>0</v>
      </c>
    </row>
    <row r="5763" spans="1:4">
      <c r="A5763" s="462">
        <v>100432</v>
      </c>
      <c r="B5763" s="276" t="s">
        <v>5756</v>
      </c>
      <c r="C5763" s="462" t="s">
        <v>27</v>
      </c>
      <c r="D5763" s="463">
        <v>141343153</v>
      </c>
    </row>
    <row r="5764" spans="1:4">
      <c r="A5764" s="462">
        <v>100433</v>
      </c>
      <c r="B5764" s="276" t="s">
        <v>5757</v>
      </c>
      <c r="C5764" s="462" t="s">
        <v>27</v>
      </c>
      <c r="D5764" s="463">
        <v>0</v>
      </c>
    </row>
    <row r="5765" spans="1:4">
      <c r="A5765" s="462">
        <v>100434</v>
      </c>
      <c r="B5765" s="276" t="s">
        <v>5758</v>
      </c>
      <c r="C5765" s="462" t="s">
        <v>27</v>
      </c>
      <c r="D5765" s="463">
        <v>0</v>
      </c>
    </row>
    <row r="5766" spans="1:4">
      <c r="A5766" s="462">
        <v>100435</v>
      </c>
      <c r="B5766" s="276" t="s">
        <v>5759</v>
      </c>
      <c r="C5766" s="462" t="s">
        <v>27</v>
      </c>
      <c r="D5766" s="463">
        <v>0</v>
      </c>
    </row>
    <row r="5767" spans="1:4">
      <c r="A5767" s="462">
        <v>100436</v>
      </c>
      <c r="B5767" s="276" t="s">
        <v>5760</v>
      </c>
      <c r="C5767" s="462" t="s">
        <v>27</v>
      </c>
      <c r="D5767" s="463">
        <v>0</v>
      </c>
    </row>
    <row r="5768" spans="1:4">
      <c r="A5768" s="462">
        <v>100437</v>
      </c>
      <c r="B5768" s="276" t="s">
        <v>5761</v>
      </c>
      <c r="C5768" s="462" t="s">
        <v>27</v>
      </c>
      <c r="D5768" s="463">
        <v>22299787</v>
      </c>
    </row>
    <row r="5769" spans="1:4">
      <c r="A5769" s="462">
        <v>100438</v>
      </c>
      <c r="B5769" s="276" t="s">
        <v>5762</v>
      </c>
      <c r="C5769" s="462" t="s">
        <v>27</v>
      </c>
      <c r="D5769" s="463">
        <v>0</v>
      </c>
    </row>
    <row r="5770" spans="1:4">
      <c r="A5770" s="462">
        <v>100439</v>
      </c>
      <c r="B5770" s="276" t="s">
        <v>5763</v>
      </c>
      <c r="C5770" s="462" t="s">
        <v>27</v>
      </c>
      <c r="D5770" s="463">
        <v>315025</v>
      </c>
    </row>
    <row r="5771" spans="1:4">
      <c r="A5771" s="462">
        <v>100440</v>
      </c>
      <c r="B5771" s="276" t="s">
        <v>5764</v>
      </c>
      <c r="C5771" s="462" t="s">
        <v>30</v>
      </c>
      <c r="D5771" s="463">
        <v>468026</v>
      </c>
    </row>
    <row r="5772" spans="1:4">
      <c r="A5772" s="462">
        <v>100441</v>
      </c>
      <c r="B5772" s="276" t="s">
        <v>5765</v>
      </c>
      <c r="C5772" s="462" t="s">
        <v>30</v>
      </c>
      <c r="D5772" s="463">
        <v>295967</v>
      </c>
    </row>
    <row r="5773" spans="1:4">
      <c r="A5773" s="462">
        <v>100442</v>
      </c>
      <c r="B5773" s="276" t="s">
        <v>5766</v>
      </c>
      <c r="C5773" s="462" t="s">
        <v>27</v>
      </c>
      <c r="D5773" s="463">
        <v>27214</v>
      </c>
    </row>
    <row r="5774" spans="1:4">
      <c r="A5774" s="462">
        <v>100443</v>
      </c>
      <c r="B5774" s="276" t="s">
        <v>5767</v>
      </c>
      <c r="C5774" s="462" t="s">
        <v>998</v>
      </c>
      <c r="D5774" s="463">
        <v>0</v>
      </c>
    </row>
    <row r="5775" spans="1:4">
      <c r="A5775" s="462">
        <v>100444</v>
      </c>
      <c r="B5775" s="276" t="s">
        <v>5768</v>
      </c>
      <c r="C5775" s="462" t="s">
        <v>27</v>
      </c>
      <c r="D5775" s="463">
        <v>0</v>
      </c>
    </row>
    <row r="5776" spans="1:4">
      <c r="A5776" s="462">
        <v>100445</v>
      </c>
      <c r="B5776" s="276" t="s">
        <v>5769</v>
      </c>
      <c r="C5776" s="462" t="s">
        <v>27</v>
      </c>
      <c r="D5776" s="463">
        <v>0</v>
      </c>
    </row>
    <row r="5777" spans="1:4">
      <c r="A5777" s="462">
        <v>100446</v>
      </c>
      <c r="B5777" s="276" t="s">
        <v>5770</v>
      </c>
      <c r="C5777" s="462" t="s">
        <v>27</v>
      </c>
      <c r="D5777" s="463">
        <v>470050</v>
      </c>
    </row>
    <row r="5778" spans="1:4">
      <c r="A5778" s="462">
        <v>100447</v>
      </c>
      <c r="B5778" s="276" t="s">
        <v>5771</v>
      </c>
      <c r="C5778" s="462" t="s">
        <v>27</v>
      </c>
      <c r="D5778" s="463">
        <v>0</v>
      </c>
    </row>
    <row r="5779" spans="1:4">
      <c r="A5779" s="462">
        <v>100448</v>
      </c>
      <c r="B5779" s="276" t="s">
        <v>5772</v>
      </c>
      <c r="C5779" s="462" t="s">
        <v>27</v>
      </c>
      <c r="D5779" s="463">
        <v>0</v>
      </c>
    </row>
    <row r="5780" spans="1:4">
      <c r="A5780" s="462">
        <v>100449</v>
      </c>
      <c r="B5780" s="276" t="s">
        <v>5773</v>
      </c>
      <c r="C5780" s="462" t="s">
        <v>27</v>
      </c>
      <c r="D5780" s="463">
        <v>627043</v>
      </c>
    </row>
    <row r="5781" spans="1:4">
      <c r="A5781" s="462">
        <v>100450</v>
      </c>
      <c r="B5781" s="276" t="s">
        <v>5774</v>
      </c>
      <c r="C5781" s="462" t="s">
        <v>27</v>
      </c>
      <c r="D5781" s="463">
        <v>0</v>
      </c>
    </row>
    <row r="5782" spans="1:4">
      <c r="A5782" s="462">
        <v>100451</v>
      </c>
      <c r="B5782" s="276" t="s">
        <v>5775</v>
      </c>
      <c r="C5782" s="462" t="s">
        <v>27</v>
      </c>
      <c r="D5782" s="463">
        <v>0</v>
      </c>
    </row>
    <row r="5783" spans="1:4">
      <c r="A5783" s="462">
        <v>100452</v>
      </c>
      <c r="B5783" s="276" t="s">
        <v>5776</v>
      </c>
      <c r="C5783" s="462" t="s">
        <v>27</v>
      </c>
      <c r="D5783" s="463">
        <v>0</v>
      </c>
    </row>
    <row r="5784" spans="1:4">
      <c r="A5784" s="462">
        <v>100454</v>
      </c>
      <c r="B5784" s="276" t="s">
        <v>5777</v>
      </c>
      <c r="C5784" s="462" t="s">
        <v>27</v>
      </c>
      <c r="D5784" s="463">
        <v>0</v>
      </c>
    </row>
    <row r="5785" spans="1:4">
      <c r="A5785" s="462">
        <v>100455</v>
      </c>
      <c r="B5785" s="276" t="s">
        <v>5778</v>
      </c>
      <c r="C5785" s="462" t="s">
        <v>27</v>
      </c>
      <c r="D5785" s="463">
        <v>245131</v>
      </c>
    </row>
    <row r="5786" spans="1:4">
      <c r="A5786" s="462">
        <v>100456</v>
      </c>
      <c r="B5786" s="276" t="s">
        <v>5779</v>
      </c>
      <c r="C5786" s="462" t="s">
        <v>27</v>
      </c>
      <c r="D5786" s="463">
        <v>408637</v>
      </c>
    </row>
    <row r="5787" spans="1:4">
      <c r="A5787" s="462">
        <v>100457</v>
      </c>
      <c r="B5787" s="276" t="s">
        <v>5780</v>
      </c>
      <c r="C5787" s="462" t="s">
        <v>27</v>
      </c>
      <c r="D5787" s="463">
        <v>0</v>
      </c>
    </row>
    <row r="5788" spans="1:4">
      <c r="A5788" s="462">
        <v>100458</v>
      </c>
      <c r="B5788" s="276" t="s">
        <v>5781</v>
      </c>
      <c r="C5788" s="462" t="s">
        <v>30</v>
      </c>
      <c r="D5788" s="463">
        <v>5063</v>
      </c>
    </row>
    <row r="5789" spans="1:4">
      <c r="A5789" s="462">
        <v>100459</v>
      </c>
      <c r="B5789" s="276" t="s">
        <v>5782</v>
      </c>
      <c r="C5789" s="462" t="s">
        <v>27</v>
      </c>
      <c r="D5789" s="463">
        <v>0</v>
      </c>
    </row>
    <row r="5790" spans="1:4">
      <c r="A5790" s="462">
        <v>100460</v>
      </c>
      <c r="B5790" s="276" t="s">
        <v>5783</v>
      </c>
      <c r="C5790" s="462" t="s">
        <v>27</v>
      </c>
      <c r="D5790" s="463">
        <v>0</v>
      </c>
    </row>
    <row r="5791" spans="1:4">
      <c r="A5791" s="462">
        <v>100461</v>
      </c>
      <c r="B5791" s="276" t="s">
        <v>5784</v>
      </c>
      <c r="C5791" s="462" t="s">
        <v>27</v>
      </c>
      <c r="D5791" s="463">
        <v>832085</v>
      </c>
    </row>
    <row r="5792" spans="1:4">
      <c r="A5792" s="462">
        <v>100462</v>
      </c>
      <c r="B5792" s="276" t="s">
        <v>5785</v>
      </c>
      <c r="C5792" s="462" t="s">
        <v>27</v>
      </c>
      <c r="D5792" s="463">
        <v>1345575</v>
      </c>
    </row>
    <row r="5793" spans="1:4">
      <c r="A5793" s="462">
        <v>100463</v>
      </c>
      <c r="B5793" s="276" t="s">
        <v>5786</v>
      </c>
      <c r="C5793" s="462" t="s">
        <v>27</v>
      </c>
      <c r="D5793" s="463">
        <v>0</v>
      </c>
    </row>
    <row r="5794" spans="1:4">
      <c r="A5794" s="462">
        <v>100464</v>
      </c>
      <c r="B5794" s="276" t="s">
        <v>5787</v>
      </c>
      <c r="C5794" s="462" t="s">
        <v>27</v>
      </c>
      <c r="D5794" s="463">
        <v>1280131</v>
      </c>
    </row>
    <row r="5795" spans="1:4">
      <c r="A5795" s="462">
        <v>100465</v>
      </c>
      <c r="B5795" s="276" t="s">
        <v>5788</v>
      </c>
      <c r="C5795" s="462" t="s">
        <v>27</v>
      </c>
      <c r="D5795" s="463">
        <v>768078</v>
      </c>
    </row>
    <row r="5796" spans="1:4">
      <c r="A5796" s="462">
        <v>100466</v>
      </c>
      <c r="B5796" s="276" t="s">
        <v>5789</v>
      </c>
      <c r="C5796" s="462" t="s">
        <v>27</v>
      </c>
      <c r="D5796" s="463">
        <v>1166165</v>
      </c>
    </row>
    <row r="5797" spans="1:4">
      <c r="A5797" s="462">
        <v>100467</v>
      </c>
      <c r="B5797" s="276" t="s">
        <v>5790</v>
      </c>
      <c r="C5797" s="462" t="s">
        <v>27</v>
      </c>
      <c r="D5797" s="463">
        <v>768078</v>
      </c>
    </row>
    <row r="5798" spans="1:4">
      <c r="A5798" s="462">
        <v>100468</v>
      </c>
      <c r="B5798" s="276" t="s">
        <v>5791</v>
      </c>
      <c r="C5798" s="462" t="s">
        <v>27</v>
      </c>
      <c r="D5798" s="463">
        <v>1224319.01</v>
      </c>
    </row>
    <row r="5799" spans="1:4">
      <c r="A5799" s="462">
        <v>100469</v>
      </c>
      <c r="B5799" s="276" t="s">
        <v>5792</v>
      </c>
      <c r="C5799" s="462" t="s">
        <v>27</v>
      </c>
      <c r="D5799" s="463">
        <v>0</v>
      </c>
    </row>
    <row r="5800" spans="1:4">
      <c r="A5800" s="462">
        <v>100470</v>
      </c>
      <c r="B5800" s="276" t="s">
        <v>5793</v>
      </c>
      <c r="C5800" s="462" t="s">
        <v>27</v>
      </c>
      <c r="D5800" s="463">
        <v>0</v>
      </c>
    </row>
    <row r="5801" spans="1:4">
      <c r="A5801" s="462">
        <v>100471</v>
      </c>
      <c r="B5801" s="276" t="s">
        <v>5794</v>
      </c>
      <c r="C5801" s="462" t="s">
        <v>27</v>
      </c>
      <c r="D5801" s="463">
        <v>675006</v>
      </c>
    </row>
    <row r="5802" spans="1:4">
      <c r="A5802" s="462">
        <v>100472</v>
      </c>
      <c r="B5802" s="276" t="s">
        <v>5795</v>
      </c>
      <c r="C5802" s="462" t="s">
        <v>44</v>
      </c>
      <c r="D5802" s="463">
        <v>0</v>
      </c>
    </row>
    <row r="5803" spans="1:4">
      <c r="A5803" s="462">
        <v>100473</v>
      </c>
      <c r="B5803" s="276" t="s">
        <v>5796</v>
      </c>
      <c r="C5803" s="462" t="s">
        <v>27</v>
      </c>
      <c r="D5803" s="463">
        <v>0</v>
      </c>
    </row>
    <row r="5804" spans="1:4">
      <c r="A5804" s="462">
        <v>100474</v>
      </c>
      <c r="B5804" s="276" t="s">
        <v>5797</v>
      </c>
      <c r="C5804" s="462" t="s">
        <v>27</v>
      </c>
      <c r="D5804" s="463">
        <v>0</v>
      </c>
    </row>
    <row r="5805" spans="1:4">
      <c r="A5805" s="462">
        <v>100475</v>
      </c>
      <c r="B5805" s="276" t="s">
        <v>5798</v>
      </c>
      <c r="C5805" s="462" t="s">
        <v>44</v>
      </c>
      <c r="D5805" s="463">
        <v>78129</v>
      </c>
    </row>
    <row r="5806" spans="1:4">
      <c r="A5806" s="462">
        <v>100476</v>
      </c>
      <c r="B5806" s="276" t="s">
        <v>5799</v>
      </c>
      <c r="C5806" s="462" t="s">
        <v>44</v>
      </c>
      <c r="D5806" s="463">
        <v>0</v>
      </c>
    </row>
    <row r="5807" spans="1:4">
      <c r="A5807" s="462">
        <v>100477</v>
      </c>
      <c r="B5807" s="276" t="s">
        <v>5800</v>
      </c>
      <c r="C5807" s="462" t="s">
        <v>44</v>
      </c>
      <c r="D5807" s="463">
        <v>0</v>
      </c>
    </row>
    <row r="5808" spans="1:4">
      <c r="A5808" s="462">
        <v>100478</v>
      </c>
      <c r="B5808" s="276" t="s">
        <v>5801</v>
      </c>
      <c r="C5808" s="462" t="s">
        <v>27</v>
      </c>
      <c r="D5808" s="463">
        <v>31439</v>
      </c>
    </row>
    <row r="5809" spans="1:4">
      <c r="A5809" s="462">
        <v>100479</v>
      </c>
      <c r="B5809" s="276" t="s">
        <v>5802</v>
      </c>
      <c r="C5809" s="462" t="s">
        <v>27</v>
      </c>
      <c r="D5809" s="463">
        <v>0</v>
      </c>
    </row>
    <row r="5810" spans="1:4">
      <c r="A5810" s="462">
        <v>100480</v>
      </c>
      <c r="B5810" s="276" t="s">
        <v>5803</v>
      </c>
      <c r="C5810" s="462" t="s">
        <v>27</v>
      </c>
      <c r="D5810" s="463">
        <v>0</v>
      </c>
    </row>
    <row r="5811" spans="1:4">
      <c r="A5811" s="462">
        <v>100481</v>
      </c>
      <c r="B5811" s="276" t="s">
        <v>5804</v>
      </c>
      <c r="C5811" s="462" t="s">
        <v>27</v>
      </c>
      <c r="D5811" s="463">
        <v>0</v>
      </c>
    </row>
    <row r="5812" spans="1:4">
      <c r="A5812" s="462">
        <v>100482</v>
      </c>
      <c r="B5812" s="276" t="s">
        <v>5805</v>
      </c>
      <c r="C5812" s="462" t="s">
        <v>27</v>
      </c>
      <c r="D5812" s="463">
        <v>0</v>
      </c>
    </row>
    <row r="5813" spans="1:4">
      <c r="A5813" s="462">
        <v>100483</v>
      </c>
      <c r="B5813" s="276" t="s">
        <v>5806</v>
      </c>
      <c r="C5813" s="462" t="s">
        <v>27</v>
      </c>
      <c r="D5813" s="463">
        <v>0</v>
      </c>
    </row>
    <row r="5814" spans="1:4">
      <c r="A5814" s="462">
        <v>100484</v>
      </c>
      <c r="B5814" s="276" t="s">
        <v>5807</v>
      </c>
      <c r="C5814" s="462" t="s">
        <v>27</v>
      </c>
      <c r="D5814" s="463">
        <v>31831</v>
      </c>
    </row>
    <row r="5815" spans="1:4">
      <c r="A5815" s="462">
        <v>100485</v>
      </c>
      <c r="B5815" s="276" t="s">
        <v>5808</v>
      </c>
      <c r="C5815" s="462" t="s">
        <v>83</v>
      </c>
      <c r="D5815" s="463">
        <v>184841</v>
      </c>
    </row>
    <row r="5816" spans="1:4">
      <c r="A5816" s="462">
        <v>100486</v>
      </c>
      <c r="B5816" s="276" t="s">
        <v>5809</v>
      </c>
      <c r="C5816" s="462" t="s">
        <v>27</v>
      </c>
      <c r="D5816" s="463">
        <v>0</v>
      </c>
    </row>
    <row r="5817" spans="1:4">
      <c r="A5817" s="462">
        <v>100487</v>
      </c>
      <c r="B5817" s="276" t="s">
        <v>5810</v>
      </c>
      <c r="C5817" s="462" t="s">
        <v>27</v>
      </c>
      <c r="D5817" s="463">
        <v>154162055</v>
      </c>
    </row>
    <row r="5818" spans="1:4">
      <c r="A5818" s="462">
        <v>100488</v>
      </c>
      <c r="B5818" s="276" t="s">
        <v>5811</v>
      </c>
      <c r="C5818" s="462" t="s">
        <v>27</v>
      </c>
      <c r="D5818" s="463">
        <v>59519668</v>
      </c>
    </row>
    <row r="5819" spans="1:4">
      <c r="A5819" s="462">
        <v>100489</v>
      </c>
      <c r="B5819" s="276" t="s">
        <v>5812</v>
      </c>
      <c r="C5819" s="462" t="s">
        <v>83</v>
      </c>
      <c r="D5819" s="463">
        <v>535710</v>
      </c>
    </row>
    <row r="5820" spans="1:4">
      <c r="A5820" s="462">
        <v>100490</v>
      </c>
      <c r="B5820" s="276" t="s">
        <v>5813</v>
      </c>
      <c r="C5820" s="462" t="s">
        <v>27</v>
      </c>
      <c r="D5820" s="463">
        <v>26910</v>
      </c>
    </row>
    <row r="5821" spans="1:4">
      <c r="A5821" s="462">
        <v>100491</v>
      </c>
      <c r="B5821" s="276" t="s">
        <v>5814</v>
      </c>
      <c r="C5821" s="462" t="s">
        <v>83</v>
      </c>
      <c r="D5821" s="463">
        <v>0</v>
      </c>
    </row>
    <row r="5822" spans="1:4">
      <c r="A5822" s="462">
        <v>100492</v>
      </c>
      <c r="B5822" s="276" t="s">
        <v>5815</v>
      </c>
      <c r="C5822" s="462" t="s">
        <v>83</v>
      </c>
      <c r="D5822" s="463">
        <v>0</v>
      </c>
    </row>
    <row r="5823" spans="1:4">
      <c r="A5823" s="462">
        <v>100493</v>
      </c>
      <c r="B5823" s="276" t="s">
        <v>5816</v>
      </c>
      <c r="C5823" s="462" t="s">
        <v>27</v>
      </c>
      <c r="D5823" s="463">
        <v>149157</v>
      </c>
    </row>
    <row r="5824" spans="1:4">
      <c r="A5824" s="462">
        <v>100494</v>
      </c>
      <c r="B5824" s="276" t="s">
        <v>5817</v>
      </c>
      <c r="C5824" s="462" t="s">
        <v>27</v>
      </c>
      <c r="D5824" s="463">
        <v>0</v>
      </c>
    </row>
    <row r="5825" spans="1:4">
      <c r="A5825" s="462">
        <v>100495</v>
      </c>
      <c r="B5825" s="276" t="s">
        <v>5818</v>
      </c>
      <c r="C5825" s="462" t="s">
        <v>27</v>
      </c>
      <c r="D5825" s="463">
        <v>52775</v>
      </c>
    </row>
    <row r="5826" spans="1:4">
      <c r="A5826" s="462">
        <v>100496</v>
      </c>
      <c r="B5826" s="276" t="s">
        <v>5819</v>
      </c>
      <c r="C5826" s="462" t="s">
        <v>27</v>
      </c>
      <c r="D5826" s="463">
        <v>0</v>
      </c>
    </row>
    <row r="5827" spans="1:4">
      <c r="A5827" s="462">
        <v>100497</v>
      </c>
      <c r="B5827" s="276" t="s">
        <v>5820</v>
      </c>
      <c r="C5827" s="462" t="s">
        <v>27</v>
      </c>
      <c r="D5827" s="463">
        <v>0</v>
      </c>
    </row>
    <row r="5828" spans="1:4">
      <c r="A5828" s="462">
        <v>100498</v>
      </c>
      <c r="B5828" s="276" t="s">
        <v>5821</v>
      </c>
      <c r="C5828" s="462" t="s">
        <v>27</v>
      </c>
      <c r="D5828" s="463">
        <v>48231</v>
      </c>
    </row>
    <row r="5829" spans="1:4">
      <c r="A5829" s="462">
        <v>100499</v>
      </c>
      <c r="B5829" s="276" t="s">
        <v>5822</v>
      </c>
      <c r="C5829" s="462" t="s">
        <v>27</v>
      </c>
      <c r="D5829" s="463">
        <v>21767</v>
      </c>
    </row>
    <row r="5830" spans="1:4">
      <c r="A5830" s="462">
        <v>100500</v>
      </c>
      <c r="B5830" s="276" t="s">
        <v>5823</v>
      </c>
      <c r="C5830" s="462" t="s">
        <v>27</v>
      </c>
      <c r="D5830" s="463">
        <v>44995.01</v>
      </c>
    </row>
    <row r="5831" spans="1:4">
      <c r="A5831" s="462">
        <v>100501</v>
      </c>
      <c r="B5831" s="276" t="s">
        <v>5824</v>
      </c>
      <c r="C5831" s="462" t="s">
        <v>27</v>
      </c>
      <c r="D5831" s="463">
        <v>0</v>
      </c>
    </row>
    <row r="5832" spans="1:4">
      <c r="A5832" s="462">
        <v>100502</v>
      </c>
      <c r="B5832" s="276" t="s">
        <v>5825</v>
      </c>
      <c r="C5832" s="462" t="s">
        <v>27</v>
      </c>
      <c r="D5832" s="463">
        <v>0</v>
      </c>
    </row>
    <row r="5833" spans="1:4">
      <c r="A5833" s="462">
        <v>100503</v>
      </c>
      <c r="B5833" s="276" t="s">
        <v>5826</v>
      </c>
      <c r="C5833" s="462" t="s">
        <v>27</v>
      </c>
      <c r="D5833" s="463">
        <v>207484</v>
      </c>
    </row>
    <row r="5834" spans="1:4">
      <c r="A5834" s="462">
        <v>100504</v>
      </c>
      <c r="B5834" s="276" t="s">
        <v>5827</v>
      </c>
      <c r="C5834" s="462" t="s">
        <v>27</v>
      </c>
      <c r="D5834" s="463">
        <v>0</v>
      </c>
    </row>
    <row r="5835" spans="1:4">
      <c r="A5835" s="462">
        <v>100505</v>
      </c>
      <c r="B5835" s="276" t="s">
        <v>5828</v>
      </c>
      <c r="C5835" s="462" t="s">
        <v>27</v>
      </c>
      <c r="D5835" s="463">
        <v>0</v>
      </c>
    </row>
    <row r="5836" spans="1:4">
      <c r="A5836" s="462">
        <v>100506</v>
      </c>
      <c r="B5836" s="276" t="s">
        <v>5829</v>
      </c>
      <c r="C5836" s="462" t="s">
        <v>27</v>
      </c>
      <c r="D5836" s="463">
        <v>0</v>
      </c>
    </row>
    <row r="5837" spans="1:4">
      <c r="A5837" s="462">
        <v>100507</v>
      </c>
      <c r="B5837" s="276" t="s">
        <v>5830</v>
      </c>
      <c r="C5837" s="462" t="s">
        <v>27</v>
      </c>
      <c r="D5837" s="463">
        <v>0</v>
      </c>
    </row>
    <row r="5838" spans="1:4">
      <c r="A5838" s="462">
        <v>100508</v>
      </c>
      <c r="B5838" s="276" t="s">
        <v>5831</v>
      </c>
      <c r="C5838" s="462" t="s">
        <v>27</v>
      </c>
      <c r="D5838" s="463">
        <v>0</v>
      </c>
    </row>
    <row r="5839" spans="1:4">
      <c r="A5839" s="462">
        <v>100509</v>
      </c>
      <c r="B5839" s="276" t="s">
        <v>5832</v>
      </c>
      <c r="C5839" s="462" t="s">
        <v>27</v>
      </c>
      <c r="D5839" s="463">
        <v>114235</v>
      </c>
    </row>
    <row r="5840" spans="1:4">
      <c r="A5840" s="462">
        <v>100510</v>
      </c>
      <c r="B5840" s="276" t="s">
        <v>5833</v>
      </c>
      <c r="C5840" s="462" t="s">
        <v>27</v>
      </c>
      <c r="D5840" s="463">
        <v>114235</v>
      </c>
    </row>
    <row r="5841" spans="1:4">
      <c r="A5841" s="462">
        <v>100511</v>
      </c>
      <c r="B5841" s="276" t="s">
        <v>5834</v>
      </c>
      <c r="C5841" s="462" t="s">
        <v>27</v>
      </c>
      <c r="D5841" s="463">
        <v>79383</v>
      </c>
    </row>
    <row r="5842" spans="1:4">
      <c r="A5842" s="462">
        <v>100512</v>
      </c>
      <c r="B5842" s="276" t="s">
        <v>5835</v>
      </c>
      <c r="C5842" s="462" t="s">
        <v>27</v>
      </c>
      <c r="D5842" s="463">
        <v>48749</v>
      </c>
    </row>
    <row r="5843" spans="1:4">
      <c r="A5843" s="462">
        <v>100513</v>
      </c>
      <c r="B5843" s="276" t="s">
        <v>5836</v>
      </c>
      <c r="C5843" s="462" t="s">
        <v>27</v>
      </c>
      <c r="D5843" s="463">
        <v>50769.01</v>
      </c>
    </row>
    <row r="5844" spans="1:4">
      <c r="A5844" s="462">
        <v>100514</v>
      </c>
      <c r="B5844" s="276" t="s">
        <v>5837</v>
      </c>
      <c r="C5844" s="462" t="s">
        <v>27</v>
      </c>
      <c r="D5844" s="463">
        <v>3265</v>
      </c>
    </row>
    <row r="5845" spans="1:4">
      <c r="A5845" s="462">
        <v>100515</v>
      </c>
      <c r="B5845" s="276" t="s">
        <v>5838</v>
      </c>
      <c r="C5845" s="462" t="s">
        <v>27</v>
      </c>
      <c r="D5845" s="463">
        <v>20215.009999999998</v>
      </c>
    </row>
    <row r="5846" spans="1:4">
      <c r="A5846" s="462">
        <v>100516</v>
      </c>
      <c r="B5846" s="276" t="s">
        <v>5839</v>
      </c>
      <c r="C5846" s="462" t="s">
        <v>30</v>
      </c>
      <c r="D5846" s="463">
        <v>39413</v>
      </c>
    </row>
    <row r="5847" spans="1:4">
      <c r="A5847" s="462">
        <v>100517</v>
      </c>
      <c r="B5847" s="276" t="s">
        <v>5840</v>
      </c>
      <c r="C5847" s="462" t="s">
        <v>30</v>
      </c>
      <c r="D5847" s="463">
        <v>0</v>
      </c>
    </row>
    <row r="5848" spans="1:4">
      <c r="A5848" s="462">
        <v>100518</v>
      </c>
      <c r="B5848" s="276" t="s">
        <v>5841</v>
      </c>
      <c r="C5848" s="462" t="s">
        <v>27</v>
      </c>
      <c r="D5848" s="463">
        <v>0</v>
      </c>
    </row>
    <row r="5849" spans="1:4">
      <c r="A5849" s="462">
        <v>100519</v>
      </c>
      <c r="B5849" s="276" t="s">
        <v>5842</v>
      </c>
      <c r="C5849" s="462" t="s">
        <v>27</v>
      </c>
      <c r="D5849" s="463">
        <v>0</v>
      </c>
    </row>
    <row r="5850" spans="1:4">
      <c r="A5850" s="462">
        <v>100520</v>
      </c>
      <c r="B5850" s="276" t="s">
        <v>5843</v>
      </c>
      <c r="C5850" s="462" t="s">
        <v>27</v>
      </c>
      <c r="D5850" s="463">
        <v>31579.01</v>
      </c>
    </row>
    <row r="5851" spans="1:4">
      <c r="A5851" s="462">
        <v>100521</v>
      </c>
      <c r="B5851" s="276" t="s">
        <v>5844</v>
      </c>
      <c r="C5851" s="462" t="s">
        <v>27</v>
      </c>
      <c r="D5851" s="463">
        <v>2411.41</v>
      </c>
    </row>
    <row r="5852" spans="1:4">
      <c r="A5852" s="462">
        <v>100522</v>
      </c>
      <c r="B5852" s="276" t="s">
        <v>5845</v>
      </c>
      <c r="C5852" s="462" t="s">
        <v>27</v>
      </c>
      <c r="D5852" s="463">
        <v>21222.19</v>
      </c>
    </row>
    <row r="5853" spans="1:4">
      <c r="A5853" s="462">
        <v>100523</v>
      </c>
      <c r="B5853" s="276" t="s">
        <v>5846</v>
      </c>
      <c r="C5853" s="462" t="s">
        <v>27</v>
      </c>
      <c r="D5853" s="463">
        <v>793</v>
      </c>
    </row>
    <row r="5854" spans="1:4">
      <c r="A5854" s="462">
        <v>100524</v>
      </c>
      <c r="B5854" s="276" t="s">
        <v>5847</v>
      </c>
      <c r="C5854" s="462" t="s">
        <v>27</v>
      </c>
      <c r="D5854" s="463">
        <v>0</v>
      </c>
    </row>
    <row r="5855" spans="1:4">
      <c r="A5855" s="462">
        <v>100525</v>
      </c>
      <c r="B5855" s="276" t="s">
        <v>5848</v>
      </c>
      <c r="C5855" s="462" t="s">
        <v>44</v>
      </c>
      <c r="D5855" s="463">
        <v>50697</v>
      </c>
    </row>
    <row r="5856" spans="1:4">
      <c r="A5856" s="462">
        <v>100526</v>
      </c>
      <c r="B5856" s="276" t="s">
        <v>5849</v>
      </c>
      <c r="C5856" s="462" t="s">
        <v>27</v>
      </c>
      <c r="D5856" s="463">
        <v>0</v>
      </c>
    </row>
    <row r="5857" spans="1:4">
      <c r="A5857" s="462">
        <v>100527</v>
      </c>
      <c r="B5857" s="276" t="s">
        <v>5850</v>
      </c>
      <c r="C5857" s="462" t="s">
        <v>30</v>
      </c>
      <c r="D5857" s="463">
        <v>0</v>
      </c>
    </row>
    <row r="5858" spans="1:4">
      <c r="A5858" s="462">
        <v>100528</v>
      </c>
      <c r="B5858" s="276" t="s">
        <v>5851</v>
      </c>
      <c r="C5858" s="462" t="s">
        <v>89</v>
      </c>
      <c r="D5858" s="463">
        <v>0</v>
      </c>
    </row>
    <row r="5859" spans="1:4">
      <c r="A5859" s="462">
        <v>100529</v>
      </c>
      <c r="B5859" s="276" t="s">
        <v>5852</v>
      </c>
      <c r="C5859" s="462" t="s">
        <v>998</v>
      </c>
      <c r="D5859" s="463">
        <v>3562615</v>
      </c>
    </row>
    <row r="5860" spans="1:4">
      <c r="A5860" s="462">
        <v>100530</v>
      </c>
      <c r="B5860" s="276" t="s">
        <v>5853</v>
      </c>
      <c r="C5860" s="462" t="s">
        <v>998</v>
      </c>
      <c r="D5860" s="463">
        <v>405000</v>
      </c>
    </row>
    <row r="5861" spans="1:4">
      <c r="A5861" s="462">
        <v>100531</v>
      </c>
      <c r="B5861" s="276" t="s">
        <v>5854</v>
      </c>
      <c r="C5861" s="462" t="s">
        <v>27</v>
      </c>
      <c r="D5861" s="463">
        <v>0</v>
      </c>
    </row>
    <row r="5862" spans="1:4">
      <c r="A5862" s="462">
        <v>100532</v>
      </c>
      <c r="B5862" s="276" t="s">
        <v>5855</v>
      </c>
      <c r="C5862" s="462" t="s">
        <v>27</v>
      </c>
      <c r="D5862" s="463">
        <v>194190934</v>
      </c>
    </row>
    <row r="5863" spans="1:4">
      <c r="A5863" s="462">
        <v>100533</v>
      </c>
      <c r="B5863" s="276" t="s">
        <v>5856</v>
      </c>
      <c r="C5863" s="462" t="s">
        <v>27</v>
      </c>
      <c r="D5863" s="463">
        <v>0</v>
      </c>
    </row>
    <row r="5864" spans="1:4">
      <c r="A5864" s="462">
        <v>100534</v>
      </c>
      <c r="B5864" s="276" t="s">
        <v>5857</v>
      </c>
      <c r="C5864" s="462" t="s">
        <v>27</v>
      </c>
      <c r="D5864" s="463">
        <v>0</v>
      </c>
    </row>
    <row r="5865" spans="1:4">
      <c r="A5865" s="462">
        <v>100535</v>
      </c>
      <c r="B5865" s="276" t="s">
        <v>5858</v>
      </c>
      <c r="C5865" s="462" t="s">
        <v>27</v>
      </c>
      <c r="D5865" s="463">
        <v>0</v>
      </c>
    </row>
    <row r="5866" spans="1:4">
      <c r="A5866" s="462">
        <v>100536</v>
      </c>
      <c r="B5866" s="276" t="s">
        <v>5859</v>
      </c>
      <c r="C5866" s="462" t="s">
        <v>27</v>
      </c>
      <c r="D5866" s="463">
        <v>768078</v>
      </c>
    </row>
    <row r="5867" spans="1:4">
      <c r="A5867" s="462">
        <v>100537</v>
      </c>
      <c r="B5867" s="276" t="s">
        <v>5860</v>
      </c>
      <c r="C5867" s="462" t="s">
        <v>27</v>
      </c>
      <c r="D5867" s="463">
        <v>0</v>
      </c>
    </row>
    <row r="5868" spans="1:4">
      <c r="A5868" s="462">
        <v>100538</v>
      </c>
      <c r="B5868" s="276" t="s">
        <v>5861</v>
      </c>
      <c r="C5868" s="462" t="s">
        <v>27</v>
      </c>
      <c r="D5868" s="463">
        <v>0</v>
      </c>
    </row>
    <row r="5869" spans="1:4">
      <c r="A5869" s="462">
        <v>100539</v>
      </c>
      <c r="B5869" s="276" t="s">
        <v>5862</v>
      </c>
      <c r="C5869" s="462" t="s">
        <v>27</v>
      </c>
      <c r="D5869" s="463">
        <v>79912452</v>
      </c>
    </row>
    <row r="5870" spans="1:4">
      <c r="A5870" s="462">
        <v>100540</v>
      </c>
      <c r="B5870" s="276" t="s">
        <v>5863</v>
      </c>
      <c r="C5870" s="462" t="s">
        <v>30</v>
      </c>
      <c r="D5870" s="463">
        <v>0</v>
      </c>
    </row>
    <row r="5871" spans="1:4">
      <c r="A5871" s="462">
        <v>100541</v>
      </c>
      <c r="B5871" s="276" t="s">
        <v>5864</v>
      </c>
      <c r="C5871" s="462" t="s">
        <v>32</v>
      </c>
      <c r="D5871" s="463">
        <v>0</v>
      </c>
    </row>
    <row r="5872" spans="1:4">
      <c r="A5872" s="462">
        <v>100542</v>
      </c>
      <c r="B5872" s="276" t="s">
        <v>5865</v>
      </c>
      <c r="C5872" s="462" t="s">
        <v>27</v>
      </c>
      <c r="D5872" s="463">
        <v>0</v>
      </c>
    </row>
    <row r="5873" spans="1:4">
      <c r="A5873" s="462">
        <v>100543</v>
      </c>
      <c r="B5873" s="276" t="s">
        <v>5866</v>
      </c>
      <c r="C5873" s="462" t="s">
        <v>27</v>
      </c>
      <c r="D5873" s="463">
        <v>52131343</v>
      </c>
    </row>
    <row r="5874" spans="1:4">
      <c r="A5874" s="462">
        <v>100544</v>
      </c>
      <c r="B5874" s="276" t="s">
        <v>5867</v>
      </c>
      <c r="C5874" s="462" t="s">
        <v>27</v>
      </c>
      <c r="D5874" s="463">
        <v>0</v>
      </c>
    </row>
    <row r="5875" spans="1:4">
      <c r="A5875" s="462">
        <v>100545</v>
      </c>
      <c r="B5875" s="276" t="s">
        <v>5868</v>
      </c>
      <c r="C5875" s="462" t="s">
        <v>27</v>
      </c>
      <c r="D5875" s="463">
        <v>232893045</v>
      </c>
    </row>
    <row r="5876" spans="1:4">
      <c r="A5876" s="462">
        <v>100546</v>
      </c>
      <c r="B5876" s="276" t="s">
        <v>5869</v>
      </c>
      <c r="C5876" s="462" t="s">
        <v>27</v>
      </c>
      <c r="D5876" s="463">
        <v>321158198.00999999</v>
      </c>
    </row>
    <row r="5877" spans="1:4">
      <c r="A5877" s="462">
        <v>100547</v>
      </c>
      <c r="B5877" s="276" t="s">
        <v>5870</v>
      </c>
      <c r="C5877" s="462" t="s">
        <v>27</v>
      </c>
      <c r="D5877" s="463">
        <v>0</v>
      </c>
    </row>
    <row r="5878" spans="1:4">
      <c r="A5878" s="462">
        <v>100548</v>
      </c>
      <c r="B5878" s="276" t="s">
        <v>5871</v>
      </c>
      <c r="C5878" s="462" t="s">
        <v>27</v>
      </c>
      <c r="D5878" s="463">
        <v>0</v>
      </c>
    </row>
    <row r="5879" spans="1:4">
      <c r="A5879" s="462">
        <v>100550</v>
      </c>
      <c r="B5879" s="276" t="s">
        <v>5871</v>
      </c>
      <c r="C5879" s="462" t="s">
        <v>27</v>
      </c>
      <c r="D5879" s="463">
        <v>0</v>
      </c>
    </row>
    <row r="5880" spans="1:4">
      <c r="A5880" s="462">
        <v>100551</v>
      </c>
      <c r="B5880" s="276" t="s">
        <v>5872</v>
      </c>
      <c r="C5880" s="462" t="s">
        <v>27</v>
      </c>
      <c r="D5880" s="463">
        <v>0</v>
      </c>
    </row>
    <row r="5881" spans="1:4">
      <c r="A5881" s="462">
        <v>100552</v>
      </c>
      <c r="B5881" s="276" t="s">
        <v>5873</v>
      </c>
      <c r="C5881" s="462" t="s">
        <v>27</v>
      </c>
      <c r="D5881" s="463">
        <v>0</v>
      </c>
    </row>
    <row r="5882" spans="1:4">
      <c r="A5882" s="462">
        <v>100553</v>
      </c>
      <c r="B5882" s="276" t="s">
        <v>5874</v>
      </c>
      <c r="C5882" s="462" t="s">
        <v>27</v>
      </c>
      <c r="D5882" s="463">
        <v>0</v>
      </c>
    </row>
    <row r="5883" spans="1:4">
      <c r="A5883" s="462">
        <v>100554</v>
      </c>
      <c r="B5883" s="276" t="s">
        <v>5875</v>
      </c>
      <c r="C5883" s="462" t="s">
        <v>27</v>
      </c>
      <c r="D5883" s="463">
        <v>0</v>
      </c>
    </row>
    <row r="5884" spans="1:4">
      <c r="A5884" s="462">
        <v>100555</v>
      </c>
      <c r="B5884" s="276" t="s">
        <v>5876</v>
      </c>
      <c r="C5884" s="462" t="s">
        <v>27</v>
      </c>
      <c r="D5884" s="463">
        <v>0</v>
      </c>
    </row>
    <row r="5885" spans="1:4">
      <c r="A5885" s="462">
        <v>100556</v>
      </c>
      <c r="B5885" s="276" t="s">
        <v>5877</v>
      </c>
      <c r="C5885" s="462" t="s">
        <v>27</v>
      </c>
      <c r="D5885" s="463">
        <v>0</v>
      </c>
    </row>
    <row r="5886" spans="1:4">
      <c r="A5886" s="462">
        <v>100557</v>
      </c>
      <c r="B5886" s="276" t="s">
        <v>5878</v>
      </c>
      <c r="C5886" s="462" t="s">
        <v>27</v>
      </c>
      <c r="D5886" s="463">
        <v>0</v>
      </c>
    </row>
    <row r="5887" spans="1:4">
      <c r="A5887" s="462">
        <v>100558</v>
      </c>
      <c r="B5887" s="276" t="s">
        <v>5879</v>
      </c>
      <c r="C5887" s="462" t="s">
        <v>27</v>
      </c>
      <c r="D5887" s="463">
        <v>0</v>
      </c>
    </row>
    <row r="5888" spans="1:4">
      <c r="A5888" s="462">
        <v>100559</v>
      </c>
      <c r="B5888" s="276" t="s">
        <v>5880</v>
      </c>
      <c r="C5888" s="462" t="s">
        <v>27</v>
      </c>
      <c r="D5888" s="463">
        <v>91629506</v>
      </c>
    </row>
    <row r="5889" spans="1:4">
      <c r="A5889" s="462">
        <v>100560</v>
      </c>
      <c r="B5889" s="276" t="s">
        <v>5881</v>
      </c>
      <c r="C5889" s="462" t="s">
        <v>27</v>
      </c>
      <c r="D5889" s="463">
        <v>96658</v>
      </c>
    </row>
    <row r="5890" spans="1:4">
      <c r="A5890" s="462">
        <v>100561</v>
      </c>
      <c r="B5890" s="276" t="s">
        <v>5882</v>
      </c>
      <c r="C5890" s="462" t="s">
        <v>27</v>
      </c>
      <c r="D5890" s="463">
        <v>0</v>
      </c>
    </row>
    <row r="5891" spans="1:4">
      <c r="A5891" s="462">
        <v>100562</v>
      </c>
      <c r="B5891" s="276" t="s">
        <v>5883</v>
      </c>
      <c r="C5891" s="462" t="s">
        <v>27</v>
      </c>
      <c r="D5891" s="463">
        <v>0</v>
      </c>
    </row>
    <row r="5892" spans="1:4">
      <c r="A5892" s="462">
        <v>100563</v>
      </c>
      <c r="B5892" s="276" t="s">
        <v>5884</v>
      </c>
      <c r="C5892" s="462" t="s">
        <v>27</v>
      </c>
      <c r="D5892" s="463">
        <v>0</v>
      </c>
    </row>
    <row r="5893" spans="1:4">
      <c r="A5893" s="462">
        <v>100564</v>
      </c>
      <c r="B5893" s="276" t="s">
        <v>5885</v>
      </c>
      <c r="C5893" s="462" t="s">
        <v>27</v>
      </c>
      <c r="D5893" s="463">
        <v>191910</v>
      </c>
    </row>
    <row r="5894" spans="1:4">
      <c r="A5894" s="462">
        <v>100565</v>
      </c>
      <c r="B5894" s="276" t="s">
        <v>5886</v>
      </c>
      <c r="C5894" s="462" t="s">
        <v>27</v>
      </c>
      <c r="D5894" s="463">
        <v>0</v>
      </c>
    </row>
    <row r="5895" spans="1:4">
      <c r="A5895" s="462">
        <v>100566</v>
      </c>
      <c r="B5895" s="276" t="s">
        <v>5887</v>
      </c>
      <c r="C5895" s="462" t="s">
        <v>27</v>
      </c>
      <c r="D5895" s="463">
        <v>424130</v>
      </c>
    </row>
    <row r="5896" spans="1:4">
      <c r="A5896" s="462">
        <v>100567</v>
      </c>
      <c r="B5896" s="276" t="s">
        <v>5888</v>
      </c>
      <c r="C5896" s="462" t="s">
        <v>27</v>
      </c>
      <c r="D5896" s="463">
        <v>517015</v>
      </c>
    </row>
    <row r="5897" spans="1:4">
      <c r="A5897" s="462">
        <v>100568</v>
      </c>
      <c r="B5897" s="276" t="s">
        <v>5889</v>
      </c>
      <c r="C5897" s="462" t="s">
        <v>27</v>
      </c>
      <c r="D5897" s="463">
        <v>0</v>
      </c>
    </row>
    <row r="5898" spans="1:4">
      <c r="A5898" s="462">
        <v>100569</v>
      </c>
      <c r="B5898" s="276" t="s">
        <v>5890</v>
      </c>
      <c r="C5898" s="462" t="s">
        <v>27</v>
      </c>
      <c r="D5898" s="463">
        <v>0</v>
      </c>
    </row>
    <row r="5899" spans="1:4">
      <c r="A5899" s="462">
        <v>100570</v>
      </c>
      <c r="B5899" s="276" t="s">
        <v>5891</v>
      </c>
      <c r="C5899" s="462" t="s">
        <v>27</v>
      </c>
      <c r="D5899" s="463">
        <v>17867.009999999998</v>
      </c>
    </row>
    <row r="5900" spans="1:4">
      <c r="A5900" s="462">
        <v>100571</v>
      </c>
      <c r="B5900" s="276" t="s">
        <v>5892</v>
      </c>
      <c r="C5900" s="462" t="s">
        <v>27</v>
      </c>
      <c r="D5900" s="463">
        <v>0</v>
      </c>
    </row>
    <row r="5901" spans="1:4">
      <c r="A5901" s="462">
        <v>100572</v>
      </c>
      <c r="B5901" s="276" t="s">
        <v>5893</v>
      </c>
      <c r="C5901" s="462" t="s">
        <v>27</v>
      </c>
      <c r="D5901" s="463">
        <v>14402</v>
      </c>
    </row>
    <row r="5902" spans="1:4">
      <c r="A5902" s="462">
        <v>100573</v>
      </c>
      <c r="B5902" s="276" t="s">
        <v>5894</v>
      </c>
      <c r="C5902" s="462" t="s">
        <v>27</v>
      </c>
      <c r="D5902" s="463">
        <v>0</v>
      </c>
    </row>
    <row r="5903" spans="1:4">
      <c r="A5903" s="462">
        <v>100574</v>
      </c>
      <c r="B5903" s="276" t="s">
        <v>5895</v>
      </c>
      <c r="C5903" s="462" t="s">
        <v>27</v>
      </c>
      <c r="D5903" s="463">
        <v>25242993</v>
      </c>
    </row>
    <row r="5904" spans="1:4">
      <c r="A5904" s="462">
        <v>100575</v>
      </c>
      <c r="B5904" s="276" t="s">
        <v>5896</v>
      </c>
      <c r="C5904" s="462" t="s">
        <v>27</v>
      </c>
      <c r="D5904" s="463">
        <v>596957187</v>
      </c>
    </row>
    <row r="5905" spans="1:4">
      <c r="A5905" s="462">
        <v>100576</v>
      </c>
      <c r="B5905" s="276" t="s">
        <v>5897</v>
      </c>
      <c r="C5905" s="462" t="s">
        <v>44</v>
      </c>
      <c r="D5905" s="463">
        <v>52911.81</v>
      </c>
    </row>
    <row r="5906" spans="1:4">
      <c r="A5906" s="462">
        <v>100577</v>
      </c>
      <c r="B5906" s="276" t="s">
        <v>5898</v>
      </c>
      <c r="C5906" s="462" t="s">
        <v>44</v>
      </c>
      <c r="D5906" s="463">
        <v>33738</v>
      </c>
    </row>
    <row r="5907" spans="1:4">
      <c r="A5907" s="462">
        <v>100578</v>
      </c>
      <c r="B5907" s="276" t="s">
        <v>5899</v>
      </c>
      <c r="C5907" s="462" t="s">
        <v>27</v>
      </c>
      <c r="D5907" s="463">
        <v>0</v>
      </c>
    </row>
    <row r="5908" spans="1:4">
      <c r="A5908" s="462">
        <v>100579</v>
      </c>
      <c r="B5908" s="276" t="s">
        <v>5900</v>
      </c>
      <c r="C5908" s="462" t="s">
        <v>27</v>
      </c>
      <c r="D5908" s="463">
        <v>203950</v>
      </c>
    </row>
    <row r="5909" spans="1:4">
      <c r="A5909" s="462">
        <v>100580</v>
      </c>
      <c r="B5909" s="276" t="s">
        <v>5901</v>
      </c>
      <c r="C5909" s="462" t="s">
        <v>27</v>
      </c>
      <c r="D5909" s="463">
        <v>15068</v>
      </c>
    </row>
    <row r="5910" spans="1:4">
      <c r="A5910" s="462">
        <v>100581</v>
      </c>
      <c r="B5910" s="276" t="s">
        <v>5902</v>
      </c>
      <c r="C5910" s="462" t="s">
        <v>27</v>
      </c>
      <c r="D5910" s="463">
        <v>22798</v>
      </c>
    </row>
    <row r="5911" spans="1:4">
      <c r="A5911" s="462">
        <v>100582</v>
      </c>
      <c r="B5911" s="276" t="s">
        <v>5903</v>
      </c>
      <c r="C5911" s="462" t="s">
        <v>27</v>
      </c>
      <c r="D5911" s="463">
        <v>15272</v>
      </c>
    </row>
    <row r="5912" spans="1:4">
      <c r="A5912" s="462">
        <v>100583</v>
      </c>
      <c r="B5912" s="276" t="s">
        <v>5904</v>
      </c>
      <c r="C5912" s="462" t="s">
        <v>27</v>
      </c>
      <c r="D5912" s="463">
        <v>13519</v>
      </c>
    </row>
    <row r="5913" spans="1:4">
      <c r="A5913" s="462">
        <v>100584</v>
      </c>
      <c r="B5913" s="276" t="s">
        <v>5905</v>
      </c>
      <c r="C5913" s="462" t="s">
        <v>27</v>
      </c>
      <c r="D5913" s="463">
        <v>13519</v>
      </c>
    </row>
    <row r="5914" spans="1:4">
      <c r="A5914" s="462">
        <v>100585</v>
      </c>
      <c r="B5914" s="276" t="s">
        <v>5906</v>
      </c>
      <c r="C5914" s="462" t="s">
        <v>27</v>
      </c>
      <c r="D5914" s="463">
        <v>2532</v>
      </c>
    </row>
    <row r="5915" spans="1:4">
      <c r="A5915" s="462">
        <v>100586</v>
      </c>
      <c r="B5915" s="276" t="s">
        <v>5907</v>
      </c>
      <c r="C5915" s="462" t="s">
        <v>27</v>
      </c>
      <c r="D5915" s="463">
        <v>3328.74</v>
      </c>
    </row>
    <row r="5916" spans="1:4">
      <c r="A5916" s="462">
        <v>100587</v>
      </c>
      <c r="B5916" s="276" t="s">
        <v>5908</v>
      </c>
      <c r="C5916" s="462" t="s">
        <v>27</v>
      </c>
      <c r="D5916" s="463">
        <v>2660.71</v>
      </c>
    </row>
    <row r="5917" spans="1:4">
      <c r="A5917" s="462">
        <v>100588</v>
      </c>
      <c r="B5917" s="276" t="s">
        <v>5909</v>
      </c>
      <c r="C5917" s="462" t="s">
        <v>27</v>
      </c>
      <c r="D5917" s="463">
        <v>653788</v>
      </c>
    </row>
    <row r="5918" spans="1:4">
      <c r="A5918" s="462">
        <v>100589</v>
      </c>
      <c r="B5918" s="276" t="s">
        <v>5910</v>
      </c>
      <c r="C5918" s="462" t="s">
        <v>27</v>
      </c>
      <c r="D5918" s="463">
        <v>0</v>
      </c>
    </row>
    <row r="5919" spans="1:4">
      <c r="A5919" s="462">
        <v>100590</v>
      </c>
      <c r="B5919" s="276" t="s">
        <v>5911</v>
      </c>
      <c r="C5919" s="462" t="s">
        <v>83</v>
      </c>
      <c r="D5919" s="463">
        <v>0</v>
      </c>
    </row>
    <row r="5920" spans="1:4">
      <c r="A5920" s="462">
        <v>100591</v>
      </c>
      <c r="B5920" s="276" t="s">
        <v>5912</v>
      </c>
      <c r="C5920" s="462" t="s">
        <v>44</v>
      </c>
      <c r="D5920" s="463">
        <v>6337</v>
      </c>
    </row>
    <row r="5921" spans="1:4">
      <c r="A5921" s="462">
        <v>100593</v>
      </c>
      <c r="B5921" s="276" t="s">
        <v>5913</v>
      </c>
      <c r="C5921" s="462" t="s">
        <v>30</v>
      </c>
      <c r="D5921" s="463">
        <v>57712</v>
      </c>
    </row>
    <row r="5922" spans="1:4">
      <c r="A5922" s="462">
        <v>100594</v>
      </c>
      <c r="B5922" s="276" t="s">
        <v>5914</v>
      </c>
      <c r="C5922" s="462" t="s">
        <v>30</v>
      </c>
      <c r="D5922" s="463">
        <v>76139</v>
      </c>
    </row>
    <row r="5923" spans="1:4">
      <c r="A5923" s="462">
        <v>100595</v>
      </c>
      <c r="B5923" s="276" t="s">
        <v>5915</v>
      </c>
      <c r="C5923" s="462" t="s">
        <v>30</v>
      </c>
      <c r="D5923" s="463">
        <v>92131</v>
      </c>
    </row>
    <row r="5924" spans="1:4">
      <c r="A5924" s="462">
        <v>100596</v>
      </c>
      <c r="B5924" s="276" t="s">
        <v>5916</v>
      </c>
      <c r="C5924" s="462" t="s">
        <v>30</v>
      </c>
      <c r="D5924" s="463">
        <v>0</v>
      </c>
    </row>
    <row r="5925" spans="1:4">
      <c r="A5925" s="462">
        <v>100597</v>
      </c>
      <c r="B5925" s="276" t="s">
        <v>5917</v>
      </c>
      <c r="C5925" s="462" t="s">
        <v>30</v>
      </c>
      <c r="D5925" s="463">
        <v>226238</v>
      </c>
    </row>
    <row r="5926" spans="1:4">
      <c r="A5926" s="462">
        <v>100598</v>
      </c>
      <c r="B5926" s="276" t="s">
        <v>5918</v>
      </c>
      <c r="C5926" s="462" t="s">
        <v>30</v>
      </c>
      <c r="D5926" s="463">
        <v>115381</v>
      </c>
    </row>
    <row r="5927" spans="1:4">
      <c r="A5927" s="462">
        <v>100599</v>
      </c>
      <c r="B5927" s="276" t="s">
        <v>5919</v>
      </c>
      <c r="C5927" s="462" t="s">
        <v>30</v>
      </c>
      <c r="D5927" s="463">
        <v>0</v>
      </c>
    </row>
    <row r="5928" spans="1:4">
      <c r="A5928" s="462">
        <v>100600</v>
      </c>
      <c r="B5928" s="276" t="s">
        <v>5920</v>
      </c>
      <c r="C5928" s="462" t="s">
        <v>30</v>
      </c>
      <c r="D5928" s="463">
        <v>0</v>
      </c>
    </row>
    <row r="5929" spans="1:4">
      <c r="A5929" s="462">
        <v>100601</v>
      </c>
      <c r="B5929" s="276" t="s">
        <v>5921</v>
      </c>
      <c r="C5929" s="462" t="s">
        <v>30</v>
      </c>
      <c r="D5929" s="463">
        <v>0</v>
      </c>
    </row>
    <row r="5930" spans="1:4">
      <c r="A5930" s="462">
        <v>100602</v>
      </c>
      <c r="B5930" s="276" t="s">
        <v>5922</v>
      </c>
      <c r="C5930" s="462" t="s">
        <v>27</v>
      </c>
      <c r="D5930" s="463">
        <v>67937677</v>
      </c>
    </row>
    <row r="5931" spans="1:4">
      <c r="A5931" s="462">
        <v>100603</v>
      </c>
      <c r="B5931" s="276" t="s">
        <v>5923</v>
      </c>
      <c r="C5931" s="462" t="s">
        <v>32</v>
      </c>
      <c r="D5931" s="463">
        <v>7699</v>
      </c>
    </row>
    <row r="5932" spans="1:4">
      <c r="A5932" s="462">
        <v>100604</v>
      </c>
      <c r="B5932" s="276" t="s">
        <v>5924</v>
      </c>
      <c r="C5932" s="462" t="s">
        <v>44</v>
      </c>
      <c r="D5932" s="463">
        <v>0</v>
      </c>
    </row>
    <row r="5933" spans="1:4">
      <c r="A5933" s="462">
        <v>100605</v>
      </c>
      <c r="B5933" s="276" t="s">
        <v>5925</v>
      </c>
      <c r="C5933" s="462" t="s">
        <v>30</v>
      </c>
      <c r="D5933" s="463">
        <v>0</v>
      </c>
    </row>
    <row r="5934" spans="1:4">
      <c r="A5934" s="462">
        <v>100606</v>
      </c>
      <c r="B5934" s="276" t="s">
        <v>5926</v>
      </c>
      <c r="C5934" s="462" t="s">
        <v>27</v>
      </c>
      <c r="D5934" s="463">
        <v>0</v>
      </c>
    </row>
    <row r="5935" spans="1:4">
      <c r="A5935" s="462">
        <v>100607</v>
      </c>
      <c r="B5935" s="276" t="s">
        <v>5927</v>
      </c>
      <c r="C5935" s="462" t="s">
        <v>27</v>
      </c>
      <c r="D5935" s="463">
        <v>51314841</v>
      </c>
    </row>
    <row r="5936" spans="1:4">
      <c r="A5936" s="462">
        <v>100608</v>
      </c>
      <c r="B5936" s="276" t="s">
        <v>5928</v>
      </c>
      <c r="C5936" s="462" t="s">
        <v>32</v>
      </c>
      <c r="D5936" s="463">
        <v>4890</v>
      </c>
    </row>
    <row r="5937" spans="1:4">
      <c r="A5937" s="462">
        <v>100609</v>
      </c>
      <c r="B5937" s="276" t="s">
        <v>5929</v>
      </c>
      <c r="C5937" s="462" t="s">
        <v>83</v>
      </c>
      <c r="D5937" s="463">
        <v>314672.2</v>
      </c>
    </row>
    <row r="5938" spans="1:4">
      <c r="A5938" s="462">
        <v>100611</v>
      </c>
      <c r="B5938" s="276" t="s">
        <v>5930</v>
      </c>
      <c r="C5938" s="462" t="s">
        <v>27</v>
      </c>
      <c r="D5938" s="463">
        <v>35878872.009999998</v>
      </c>
    </row>
    <row r="5939" spans="1:4">
      <c r="A5939" s="462">
        <v>100612</v>
      </c>
      <c r="B5939" s="276" t="s">
        <v>5931</v>
      </c>
      <c r="C5939" s="462" t="s">
        <v>30</v>
      </c>
      <c r="D5939" s="463">
        <v>30742</v>
      </c>
    </row>
    <row r="5940" spans="1:4">
      <c r="A5940" s="462">
        <v>100613</v>
      </c>
      <c r="B5940" s="276" t="s">
        <v>5932</v>
      </c>
      <c r="C5940" s="462" t="s">
        <v>44</v>
      </c>
      <c r="D5940" s="463">
        <v>0</v>
      </c>
    </row>
    <row r="5941" spans="1:4">
      <c r="A5941" s="462">
        <v>100614</v>
      </c>
      <c r="B5941" s="276" t="s">
        <v>5933</v>
      </c>
      <c r="C5941" s="462" t="s">
        <v>30</v>
      </c>
      <c r="D5941" s="463">
        <v>0</v>
      </c>
    </row>
    <row r="5942" spans="1:4">
      <c r="A5942" s="462">
        <v>100615</v>
      </c>
      <c r="B5942" s="276" t="s">
        <v>5934</v>
      </c>
      <c r="C5942" s="462" t="s">
        <v>253</v>
      </c>
      <c r="D5942" s="463">
        <v>15948</v>
      </c>
    </row>
    <row r="5943" spans="1:4">
      <c r="A5943" s="462">
        <v>100616</v>
      </c>
      <c r="B5943" s="276" t="s">
        <v>5935</v>
      </c>
      <c r="C5943" s="462" t="s">
        <v>27</v>
      </c>
      <c r="D5943" s="463">
        <v>0</v>
      </c>
    </row>
    <row r="5944" spans="1:4">
      <c r="A5944" s="462">
        <v>100617</v>
      </c>
      <c r="B5944" s="276" t="s">
        <v>5936</v>
      </c>
      <c r="C5944" s="462" t="s">
        <v>44</v>
      </c>
      <c r="D5944" s="463">
        <v>0</v>
      </c>
    </row>
    <row r="5945" spans="1:4">
      <c r="A5945" s="462">
        <v>100618</v>
      </c>
      <c r="B5945" s="276" t="s">
        <v>5937</v>
      </c>
      <c r="C5945" s="462" t="s">
        <v>27</v>
      </c>
      <c r="D5945" s="463">
        <v>11757</v>
      </c>
    </row>
    <row r="5946" spans="1:4">
      <c r="A5946" s="462">
        <v>100619</v>
      </c>
      <c r="B5946" s="276" t="s">
        <v>5938</v>
      </c>
      <c r="C5946" s="462" t="s">
        <v>27</v>
      </c>
      <c r="D5946" s="463">
        <v>439907.3</v>
      </c>
    </row>
    <row r="5947" spans="1:4">
      <c r="A5947" s="462">
        <v>100620</v>
      </c>
      <c r="B5947" s="276" t="s">
        <v>5939</v>
      </c>
      <c r="C5947" s="462" t="s">
        <v>27</v>
      </c>
      <c r="D5947" s="463">
        <v>406722.56</v>
      </c>
    </row>
    <row r="5948" spans="1:4">
      <c r="A5948" s="462">
        <v>100621</v>
      </c>
      <c r="B5948" s="276" t="s">
        <v>5940</v>
      </c>
      <c r="C5948" s="462" t="s">
        <v>44</v>
      </c>
      <c r="D5948" s="463">
        <v>0</v>
      </c>
    </row>
    <row r="5949" spans="1:4">
      <c r="A5949" s="462">
        <v>100622</v>
      </c>
      <c r="B5949" s="276" t="s">
        <v>5941</v>
      </c>
      <c r="C5949" s="462" t="s">
        <v>44</v>
      </c>
      <c r="D5949" s="463">
        <v>18611</v>
      </c>
    </row>
    <row r="5950" spans="1:4">
      <c r="A5950" s="462">
        <v>100623</v>
      </c>
      <c r="B5950" s="276" t="s">
        <v>5942</v>
      </c>
      <c r="C5950" s="462" t="s">
        <v>44</v>
      </c>
      <c r="D5950" s="463">
        <v>0</v>
      </c>
    </row>
    <row r="5951" spans="1:4">
      <c r="A5951" s="462">
        <v>100624</v>
      </c>
      <c r="B5951" s="276" t="s">
        <v>5943</v>
      </c>
      <c r="C5951" s="462" t="s">
        <v>148</v>
      </c>
      <c r="D5951" s="463">
        <v>57529</v>
      </c>
    </row>
    <row r="5952" spans="1:4">
      <c r="A5952" s="462">
        <v>100625</v>
      </c>
      <c r="B5952" s="276" t="s">
        <v>5944</v>
      </c>
      <c r="C5952" s="462" t="s">
        <v>27</v>
      </c>
      <c r="D5952" s="463">
        <v>162584</v>
      </c>
    </row>
    <row r="5953" spans="1:4">
      <c r="A5953" s="462">
        <v>100626</v>
      </c>
      <c r="B5953" s="276" t="s">
        <v>2545</v>
      </c>
      <c r="C5953" s="462" t="s">
        <v>83</v>
      </c>
      <c r="D5953" s="463">
        <v>12306</v>
      </c>
    </row>
    <row r="5954" spans="1:4">
      <c r="A5954" s="462">
        <v>100627</v>
      </c>
      <c r="B5954" s="276" t="s">
        <v>5945</v>
      </c>
      <c r="C5954" s="462" t="s">
        <v>27</v>
      </c>
      <c r="D5954" s="463">
        <v>0</v>
      </c>
    </row>
    <row r="5955" spans="1:4">
      <c r="A5955" s="462">
        <v>100628</v>
      </c>
      <c r="B5955" s="276" t="s">
        <v>5946</v>
      </c>
      <c r="C5955" s="462" t="s">
        <v>27</v>
      </c>
      <c r="D5955" s="463">
        <v>2657</v>
      </c>
    </row>
    <row r="5956" spans="1:4">
      <c r="A5956" s="462">
        <v>100629</v>
      </c>
      <c r="B5956" s="276" t="s">
        <v>5947</v>
      </c>
      <c r="C5956" s="462" t="s">
        <v>27</v>
      </c>
      <c r="D5956" s="463">
        <v>0</v>
      </c>
    </row>
    <row r="5957" spans="1:4">
      <c r="A5957" s="462">
        <v>100630</v>
      </c>
      <c r="B5957" s="276" t="s">
        <v>5948</v>
      </c>
      <c r="C5957" s="462" t="s">
        <v>27</v>
      </c>
      <c r="D5957" s="463">
        <v>0</v>
      </c>
    </row>
    <row r="5958" spans="1:4">
      <c r="A5958" s="462">
        <v>100631</v>
      </c>
      <c r="B5958" s="276" t="s">
        <v>5949</v>
      </c>
      <c r="C5958" s="462" t="s">
        <v>27</v>
      </c>
      <c r="D5958" s="463">
        <v>0</v>
      </c>
    </row>
    <row r="5959" spans="1:4">
      <c r="A5959" s="462">
        <v>100632</v>
      </c>
      <c r="B5959" s="276" t="s">
        <v>5950</v>
      </c>
      <c r="C5959" s="462" t="s">
        <v>27</v>
      </c>
      <c r="D5959" s="463">
        <v>0</v>
      </c>
    </row>
    <row r="5960" spans="1:4">
      <c r="A5960" s="462">
        <v>100633</v>
      </c>
      <c r="B5960" s="276" t="s">
        <v>5951</v>
      </c>
      <c r="C5960" s="462" t="s">
        <v>27</v>
      </c>
      <c r="D5960" s="463">
        <v>0</v>
      </c>
    </row>
    <row r="5961" spans="1:4">
      <c r="A5961" s="462">
        <v>100634</v>
      </c>
      <c r="B5961" s="276" t="s">
        <v>5952</v>
      </c>
      <c r="C5961" s="462" t="s">
        <v>27</v>
      </c>
      <c r="D5961" s="463">
        <v>0</v>
      </c>
    </row>
    <row r="5962" spans="1:4">
      <c r="A5962" s="462">
        <v>100635</v>
      </c>
      <c r="B5962" s="276" t="s">
        <v>5953</v>
      </c>
      <c r="C5962" s="462" t="s">
        <v>27</v>
      </c>
      <c r="D5962" s="463">
        <v>0</v>
      </c>
    </row>
    <row r="5963" spans="1:4">
      <c r="A5963" s="462">
        <v>100636</v>
      </c>
      <c r="B5963" s="276" t="s">
        <v>5954</v>
      </c>
      <c r="C5963" s="462" t="s">
        <v>27</v>
      </c>
      <c r="D5963" s="463">
        <v>0</v>
      </c>
    </row>
    <row r="5964" spans="1:4">
      <c r="A5964" s="462">
        <v>100637</v>
      </c>
      <c r="B5964" s="276" t="s">
        <v>5955</v>
      </c>
      <c r="C5964" s="462" t="s">
        <v>27</v>
      </c>
      <c r="D5964" s="463">
        <v>0</v>
      </c>
    </row>
    <row r="5965" spans="1:4">
      <c r="A5965" s="462">
        <v>100638</v>
      </c>
      <c r="B5965" s="276" t="s">
        <v>5956</v>
      </c>
      <c r="C5965" s="462" t="s">
        <v>27</v>
      </c>
      <c r="D5965" s="463">
        <v>83624</v>
      </c>
    </row>
    <row r="5966" spans="1:4">
      <c r="A5966" s="462">
        <v>100639</v>
      </c>
      <c r="B5966" s="276" t="s">
        <v>5957</v>
      </c>
      <c r="C5966" s="462" t="s">
        <v>27</v>
      </c>
      <c r="D5966" s="463">
        <v>881914</v>
      </c>
    </row>
    <row r="5967" spans="1:4">
      <c r="A5967" s="462">
        <v>100640</v>
      </c>
      <c r="B5967" s="276" t="s">
        <v>5958</v>
      </c>
      <c r="C5967" s="462" t="s">
        <v>27</v>
      </c>
      <c r="D5967" s="463">
        <v>720583</v>
      </c>
    </row>
    <row r="5968" spans="1:4">
      <c r="A5968" s="462">
        <v>100641</v>
      </c>
      <c r="B5968" s="276" t="s">
        <v>5959</v>
      </c>
      <c r="C5968" s="462" t="s">
        <v>27</v>
      </c>
      <c r="D5968" s="463">
        <v>342867</v>
      </c>
    </row>
    <row r="5969" spans="1:4">
      <c r="A5969" s="462">
        <v>100642</v>
      </c>
      <c r="B5969" s="276" t="s">
        <v>5960</v>
      </c>
      <c r="C5969" s="462" t="s">
        <v>27</v>
      </c>
      <c r="D5969" s="463">
        <v>210974.01</v>
      </c>
    </row>
    <row r="5970" spans="1:4">
      <c r="A5970" s="462">
        <v>100643</v>
      </c>
      <c r="B5970" s="276" t="s">
        <v>5961</v>
      </c>
      <c r="C5970" s="462" t="s">
        <v>27</v>
      </c>
      <c r="D5970" s="463">
        <v>0</v>
      </c>
    </row>
    <row r="5971" spans="1:4">
      <c r="A5971" s="462">
        <v>100644</v>
      </c>
      <c r="B5971" s="276" t="s">
        <v>5962</v>
      </c>
      <c r="C5971" s="462" t="s">
        <v>27</v>
      </c>
      <c r="D5971" s="463">
        <v>0</v>
      </c>
    </row>
    <row r="5972" spans="1:4">
      <c r="A5972" s="462">
        <v>100645</v>
      </c>
      <c r="B5972" s="276" t="s">
        <v>5963</v>
      </c>
      <c r="C5972" s="462" t="s">
        <v>27</v>
      </c>
      <c r="D5972" s="463">
        <v>214980</v>
      </c>
    </row>
    <row r="5973" spans="1:4">
      <c r="A5973" s="462">
        <v>100646</v>
      </c>
      <c r="B5973" s="276" t="s">
        <v>5964</v>
      </c>
      <c r="C5973" s="462" t="s">
        <v>27</v>
      </c>
      <c r="D5973" s="463">
        <v>0</v>
      </c>
    </row>
    <row r="5974" spans="1:4">
      <c r="A5974" s="462">
        <v>100647</v>
      </c>
      <c r="B5974" s="276" t="s">
        <v>5965</v>
      </c>
      <c r="C5974" s="462" t="s">
        <v>27</v>
      </c>
      <c r="D5974" s="463">
        <v>0</v>
      </c>
    </row>
    <row r="5975" spans="1:4">
      <c r="A5975" s="462">
        <v>100648</v>
      </c>
      <c r="B5975" s="276" t="s">
        <v>5966</v>
      </c>
      <c r="C5975" s="462" t="s">
        <v>27</v>
      </c>
      <c r="D5975" s="463">
        <v>0</v>
      </c>
    </row>
    <row r="5976" spans="1:4">
      <c r="A5976" s="462">
        <v>100649</v>
      </c>
      <c r="B5976" s="276" t="s">
        <v>5967</v>
      </c>
      <c r="C5976" s="462" t="s">
        <v>32</v>
      </c>
      <c r="D5976" s="463">
        <v>0</v>
      </c>
    </row>
    <row r="5977" spans="1:4">
      <c r="A5977" s="462">
        <v>100650</v>
      </c>
      <c r="B5977" s="276" t="s">
        <v>5968</v>
      </c>
      <c r="C5977" s="462" t="s">
        <v>27</v>
      </c>
      <c r="D5977" s="463">
        <v>0</v>
      </c>
    </row>
    <row r="5978" spans="1:4">
      <c r="A5978" s="462">
        <v>100651</v>
      </c>
      <c r="B5978" s="276" t="s">
        <v>5969</v>
      </c>
      <c r="C5978" s="462" t="s">
        <v>27</v>
      </c>
      <c r="D5978" s="463">
        <v>1043</v>
      </c>
    </row>
    <row r="5979" spans="1:4">
      <c r="A5979" s="462">
        <v>100652</v>
      </c>
      <c r="B5979" s="276" t="s">
        <v>5970</v>
      </c>
      <c r="C5979" s="462" t="s">
        <v>27</v>
      </c>
      <c r="D5979" s="463">
        <v>28241</v>
      </c>
    </row>
    <row r="5980" spans="1:4">
      <c r="A5980" s="462">
        <v>100653</v>
      </c>
      <c r="B5980" s="276" t="s">
        <v>5971</v>
      </c>
      <c r="C5980" s="462" t="s">
        <v>30</v>
      </c>
      <c r="D5980" s="463">
        <v>0</v>
      </c>
    </row>
    <row r="5981" spans="1:4">
      <c r="A5981" s="462">
        <v>100654</v>
      </c>
      <c r="B5981" s="276" t="s">
        <v>5972</v>
      </c>
      <c r="C5981" s="462" t="s">
        <v>44</v>
      </c>
      <c r="D5981" s="463">
        <v>0</v>
      </c>
    </row>
    <row r="5982" spans="1:4">
      <c r="A5982" s="462">
        <v>100655</v>
      </c>
      <c r="B5982" s="276" t="s">
        <v>5973</v>
      </c>
      <c r="C5982" s="462" t="s">
        <v>27</v>
      </c>
      <c r="D5982" s="463">
        <v>56175836</v>
      </c>
    </row>
    <row r="5983" spans="1:4">
      <c r="A5983" s="462">
        <v>100656</v>
      </c>
      <c r="B5983" s="276" t="s">
        <v>5974</v>
      </c>
      <c r="C5983" s="462" t="s">
        <v>253</v>
      </c>
      <c r="D5983" s="463">
        <v>188803</v>
      </c>
    </row>
    <row r="5984" spans="1:4">
      <c r="A5984" s="462">
        <v>100657</v>
      </c>
      <c r="B5984" s="276" t="s">
        <v>5975</v>
      </c>
      <c r="C5984" s="462" t="s">
        <v>83</v>
      </c>
      <c r="D5984" s="463">
        <v>0</v>
      </c>
    </row>
    <row r="5985" spans="1:4">
      <c r="A5985" s="462">
        <v>100658</v>
      </c>
      <c r="B5985" s="276" t="s">
        <v>5976</v>
      </c>
      <c r="C5985" s="462" t="s">
        <v>83</v>
      </c>
      <c r="D5985" s="463">
        <v>0</v>
      </c>
    </row>
    <row r="5986" spans="1:4">
      <c r="A5986" s="462">
        <v>100659</v>
      </c>
      <c r="B5986" s="276" t="s">
        <v>5977</v>
      </c>
      <c r="C5986" s="462" t="s">
        <v>83</v>
      </c>
      <c r="D5986" s="463">
        <v>581930</v>
      </c>
    </row>
    <row r="5987" spans="1:4">
      <c r="A5987" s="462">
        <v>100660</v>
      </c>
      <c r="B5987" s="276" t="s">
        <v>5978</v>
      </c>
      <c r="C5987" s="462" t="s">
        <v>83</v>
      </c>
      <c r="D5987" s="463">
        <v>590037.11</v>
      </c>
    </row>
    <row r="5988" spans="1:4">
      <c r="A5988" s="462">
        <v>100661</v>
      </c>
      <c r="B5988" s="276" t="s">
        <v>5979</v>
      </c>
      <c r="C5988" s="462" t="s">
        <v>83</v>
      </c>
      <c r="D5988" s="463">
        <v>0</v>
      </c>
    </row>
    <row r="5989" spans="1:4">
      <c r="A5989" s="462">
        <v>100662</v>
      </c>
      <c r="B5989" s="276" t="s">
        <v>5980</v>
      </c>
      <c r="C5989" s="462" t="s">
        <v>83</v>
      </c>
      <c r="D5989" s="463">
        <v>437168</v>
      </c>
    </row>
    <row r="5990" spans="1:4">
      <c r="A5990" s="462">
        <v>100663</v>
      </c>
      <c r="B5990" s="276" t="s">
        <v>5981</v>
      </c>
      <c r="C5990" s="462" t="s">
        <v>83</v>
      </c>
      <c r="D5990" s="463">
        <v>621263.69999999995</v>
      </c>
    </row>
    <row r="5991" spans="1:4">
      <c r="A5991" s="462">
        <v>100664</v>
      </c>
      <c r="B5991" s="276" t="s">
        <v>5982</v>
      </c>
      <c r="C5991" s="462" t="s">
        <v>83</v>
      </c>
      <c r="D5991" s="463">
        <v>0</v>
      </c>
    </row>
    <row r="5992" spans="1:4">
      <c r="A5992" s="462">
        <v>100665</v>
      </c>
      <c r="B5992" s="276" t="s">
        <v>5983</v>
      </c>
      <c r="C5992" s="462" t="s">
        <v>83</v>
      </c>
      <c r="D5992" s="463">
        <v>483261</v>
      </c>
    </row>
    <row r="5993" spans="1:4">
      <c r="A5993" s="462">
        <v>100666</v>
      </c>
      <c r="B5993" s="276" t="s">
        <v>5984</v>
      </c>
      <c r="C5993" s="462" t="s">
        <v>83</v>
      </c>
      <c r="D5993" s="463">
        <v>0</v>
      </c>
    </row>
    <row r="5994" spans="1:4">
      <c r="A5994" s="462">
        <v>100667</v>
      </c>
      <c r="B5994" s="276" t="s">
        <v>5985</v>
      </c>
      <c r="C5994" s="462" t="s">
        <v>83</v>
      </c>
      <c r="D5994" s="463">
        <v>0</v>
      </c>
    </row>
    <row r="5995" spans="1:4">
      <c r="A5995" s="462">
        <v>100668</v>
      </c>
      <c r="B5995" s="276" t="s">
        <v>5986</v>
      </c>
      <c r="C5995" s="462" t="s">
        <v>83</v>
      </c>
      <c r="D5995" s="463">
        <v>0</v>
      </c>
    </row>
    <row r="5996" spans="1:4">
      <c r="A5996" s="462">
        <v>100669</v>
      </c>
      <c r="B5996" s="276" t="s">
        <v>5987</v>
      </c>
      <c r="C5996" s="462" t="s">
        <v>83</v>
      </c>
      <c r="D5996" s="463">
        <v>0</v>
      </c>
    </row>
    <row r="5997" spans="1:4">
      <c r="A5997" s="462">
        <v>100670</v>
      </c>
      <c r="B5997" s="276" t="s">
        <v>5988</v>
      </c>
      <c r="C5997" s="462" t="s">
        <v>83</v>
      </c>
      <c r="D5997" s="463">
        <v>467488</v>
      </c>
    </row>
    <row r="5998" spans="1:4">
      <c r="A5998" s="462">
        <v>100671</v>
      </c>
      <c r="B5998" s="276" t="s">
        <v>5989</v>
      </c>
      <c r="C5998" s="462" t="s">
        <v>83</v>
      </c>
      <c r="D5998" s="463">
        <v>538773</v>
      </c>
    </row>
    <row r="5999" spans="1:4">
      <c r="A5999" s="462">
        <v>100672</v>
      </c>
      <c r="B5999" s="276" t="s">
        <v>5990</v>
      </c>
      <c r="C5999" s="462" t="s">
        <v>83</v>
      </c>
      <c r="D5999" s="463">
        <v>0</v>
      </c>
    </row>
    <row r="6000" spans="1:4">
      <c r="A6000" s="462">
        <v>100673</v>
      </c>
      <c r="B6000" s="276" t="s">
        <v>5991</v>
      </c>
      <c r="C6000" s="462" t="s">
        <v>83</v>
      </c>
      <c r="D6000" s="463">
        <v>0</v>
      </c>
    </row>
    <row r="6001" spans="1:4">
      <c r="A6001" s="462">
        <v>100674</v>
      </c>
      <c r="B6001" s="276" t="s">
        <v>5992</v>
      </c>
      <c r="C6001" s="462" t="s">
        <v>83</v>
      </c>
      <c r="D6001" s="463">
        <v>0</v>
      </c>
    </row>
    <row r="6002" spans="1:4">
      <c r="A6002" s="462">
        <v>100675</v>
      </c>
      <c r="B6002" s="276" t="s">
        <v>5993</v>
      </c>
      <c r="C6002" s="462" t="s">
        <v>30</v>
      </c>
      <c r="D6002" s="463">
        <v>0</v>
      </c>
    </row>
    <row r="6003" spans="1:4">
      <c r="A6003" s="462">
        <v>100676</v>
      </c>
      <c r="B6003" s="276" t="s">
        <v>5994</v>
      </c>
      <c r="C6003" s="462" t="s">
        <v>44</v>
      </c>
      <c r="D6003" s="463">
        <v>0</v>
      </c>
    </row>
    <row r="6004" spans="1:4">
      <c r="A6004" s="462">
        <v>100677</v>
      </c>
      <c r="B6004" s="276" t="s">
        <v>5995</v>
      </c>
      <c r="C6004" s="462" t="s">
        <v>32</v>
      </c>
      <c r="D6004" s="463">
        <v>0</v>
      </c>
    </row>
    <row r="6005" spans="1:4">
      <c r="A6005" s="462">
        <v>100678</v>
      </c>
      <c r="B6005" s="276" t="s">
        <v>5996</v>
      </c>
      <c r="C6005" s="462" t="s">
        <v>32</v>
      </c>
      <c r="D6005" s="463">
        <v>0</v>
      </c>
    </row>
    <row r="6006" spans="1:4">
      <c r="A6006" s="462">
        <v>100679</v>
      </c>
      <c r="B6006" s="276" t="s">
        <v>5997</v>
      </c>
      <c r="C6006" s="462" t="s">
        <v>32</v>
      </c>
      <c r="D6006" s="463">
        <v>0</v>
      </c>
    </row>
    <row r="6007" spans="1:4">
      <c r="A6007" s="462">
        <v>100680</v>
      </c>
      <c r="B6007" s="276" t="s">
        <v>5998</v>
      </c>
      <c r="C6007" s="462" t="s">
        <v>32</v>
      </c>
      <c r="D6007" s="463">
        <v>0</v>
      </c>
    </row>
    <row r="6008" spans="1:4">
      <c r="A6008" s="462">
        <v>100681</v>
      </c>
      <c r="B6008" s="276" t="s">
        <v>5999</v>
      </c>
      <c r="C6008" s="462" t="s">
        <v>30</v>
      </c>
      <c r="D6008" s="463">
        <v>43334</v>
      </c>
    </row>
    <row r="6009" spans="1:4">
      <c r="A6009" s="462">
        <v>100682</v>
      </c>
      <c r="B6009" s="276" t="s">
        <v>6000</v>
      </c>
      <c r="C6009" s="462" t="s">
        <v>27</v>
      </c>
      <c r="D6009" s="463">
        <v>52333</v>
      </c>
    </row>
    <row r="6010" spans="1:4">
      <c r="A6010" s="462">
        <v>100683</v>
      </c>
      <c r="B6010" s="276" t="s">
        <v>6001</v>
      </c>
      <c r="C6010" s="462" t="s">
        <v>27</v>
      </c>
      <c r="D6010" s="463">
        <v>435731023</v>
      </c>
    </row>
    <row r="6011" spans="1:4">
      <c r="A6011" s="462">
        <v>100684</v>
      </c>
      <c r="B6011" s="276" t="s">
        <v>6002</v>
      </c>
      <c r="C6011" s="462" t="s">
        <v>27</v>
      </c>
      <c r="D6011" s="463">
        <v>669375</v>
      </c>
    </row>
    <row r="6012" spans="1:4">
      <c r="A6012" s="462">
        <v>100685</v>
      </c>
      <c r="B6012" s="276" t="s">
        <v>6003</v>
      </c>
      <c r="C6012" s="462" t="s">
        <v>27</v>
      </c>
      <c r="D6012" s="463">
        <v>26409775.010000002</v>
      </c>
    </row>
    <row r="6013" spans="1:4">
      <c r="A6013" s="462">
        <v>100686</v>
      </c>
      <c r="B6013" s="276" t="s">
        <v>6004</v>
      </c>
      <c r="C6013" s="462" t="s">
        <v>27</v>
      </c>
      <c r="D6013" s="463">
        <v>35200</v>
      </c>
    </row>
    <row r="6014" spans="1:4">
      <c r="A6014" s="462">
        <v>100687</v>
      </c>
      <c r="B6014" s="276" t="s">
        <v>6005</v>
      </c>
      <c r="C6014" s="462" t="s">
        <v>44</v>
      </c>
      <c r="D6014" s="463">
        <v>0</v>
      </c>
    </row>
    <row r="6015" spans="1:4">
      <c r="A6015" s="462">
        <v>100688</v>
      </c>
      <c r="B6015" s="276" t="s">
        <v>6006</v>
      </c>
      <c r="C6015" s="462" t="s">
        <v>27</v>
      </c>
      <c r="D6015" s="463">
        <v>53879213</v>
      </c>
    </row>
    <row r="6016" spans="1:4">
      <c r="A6016" s="462">
        <v>100689</v>
      </c>
      <c r="B6016" s="276" t="s">
        <v>6007</v>
      </c>
      <c r="C6016" s="462" t="s">
        <v>44</v>
      </c>
      <c r="D6016" s="463">
        <v>0</v>
      </c>
    </row>
    <row r="6017" spans="1:4">
      <c r="A6017" s="462">
        <v>100690</v>
      </c>
      <c r="B6017" s="276" t="s">
        <v>6008</v>
      </c>
      <c r="C6017" s="462" t="s">
        <v>44</v>
      </c>
      <c r="D6017" s="463">
        <v>2286.9499999999998</v>
      </c>
    </row>
    <row r="6018" spans="1:4">
      <c r="A6018" s="462">
        <v>100691</v>
      </c>
      <c r="B6018" s="276" t="s">
        <v>6009</v>
      </c>
      <c r="C6018" s="462" t="s">
        <v>27</v>
      </c>
      <c r="D6018" s="463">
        <v>0</v>
      </c>
    </row>
    <row r="6019" spans="1:4">
      <c r="A6019" s="462">
        <v>100692</v>
      </c>
      <c r="B6019" s="276" t="s">
        <v>6010</v>
      </c>
      <c r="C6019" s="462" t="s">
        <v>27</v>
      </c>
      <c r="D6019" s="463">
        <v>57643</v>
      </c>
    </row>
    <row r="6020" spans="1:4">
      <c r="A6020" s="462">
        <v>100693</v>
      </c>
      <c r="B6020" s="276" t="s">
        <v>6011</v>
      </c>
      <c r="C6020" s="462" t="s">
        <v>27</v>
      </c>
      <c r="D6020" s="463">
        <v>33071</v>
      </c>
    </row>
    <row r="6021" spans="1:4">
      <c r="A6021" s="462">
        <v>100694</v>
      </c>
      <c r="B6021" s="276" t="s">
        <v>6012</v>
      </c>
      <c r="C6021" s="462" t="s">
        <v>27</v>
      </c>
      <c r="D6021" s="463">
        <v>342900.26</v>
      </c>
    </row>
    <row r="6022" spans="1:4">
      <c r="A6022" s="462">
        <v>100695</v>
      </c>
      <c r="B6022" s="276" t="s">
        <v>6013</v>
      </c>
      <c r="C6022" s="462" t="s">
        <v>27</v>
      </c>
      <c r="D6022" s="463">
        <v>154791</v>
      </c>
    </row>
    <row r="6023" spans="1:4">
      <c r="A6023" s="462">
        <v>100696</v>
      </c>
      <c r="B6023" s="276" t="s">
        <v>6014</v>
      </c>
      <c r="C6023" s="462" t="s">
        <v>30</v>
      </c>
      <c r="D6023" s="463">
        <v>0</v>
      </c>
    </row>
    <row r="6024" spans="1:4">
      <c r="A6024" s="462">
        <v>100697</v>
      </c>
      <c r="B6024" s="276" t="s">
        <v>6015</v>
      </c>
      <c r="C6024" s="462" t="s">
        <v>27</v>
      </c>
      <c r="D6024" s="463">
        <v>7928.01</v>
      </c>
    </row>
    <row r="6025" spans="1:4">
      <c r="A6025" s="462">
        <v>100698</v>
      </c>
      <c r="B6025" s="276" t="s">
        <v>6016</v>
      </c>
      <c r="C6025" s="462" t="s">
        <v>27</v>
      </c>
      <c r="D6025" s="463">
        <v>45286</v>
      </c>
    </row>
    <row r="6026" spans="1:4">
      <c r="A6026" s="462">
        <v>100699</v>
      </c>
      <c r="B6026" s="276" t="s">
        <v>6017</v>
      </c>
      <c r="C6026" s="462" t="s">
        <v>83</v>
      </c>
      <c r="D6026" s="463">
        <v>0</v>
      </c>
    </row>
    <row r="6027" spans="1:4">
      <c r="A6027" s="462">
        <v>100700</v>
      </c>
      <c r="B6027" s="276" t="s">
        <v>6018</v>
      </c>
      <c r="C6027" s="462" t="s">
        <v>27</v>
      </c>
      <c r="D6027" s="463">
        <v>3498000</v>
      </c>
    </row>
    <row r="6028" spans="1:4">
      <c r="A6028" s="462">
        <v>100701</v>
      </c>
      <c r="B6028" s="276" t="s">
        <v>6019</v>
      </c>
      <c r="C6028" s="462" t="s">
        <v>27</v>
      </c>
      <c r="D6028" s="463">
        <v>42762</v>
      </c>
    </row>
    <row r="6029" spans="1:4">
      <c r="A6029" s="462">
        <v>100702</v>
      </c>
      <c r="B6029" s="276" t="s">
        <v>6020</v>
      </c>
      <c r="C6029" s="462" t="s">
        <v>27</v>
      </c>
      <c r="D6029" s="463">
        <v>21630</v>
      </c>
    </row>
    <row r="6030" spans="1:4">
      <c r="A6030" s="462">
        <v>100703</v>
      </c>
      <c r="B6030" s="276" t="s">
        <v>6021</v>
      </c>
      <c r="C6030" s="462" t="s">
        <v>27</v>
      </c>
      <c r="D6030" s="463">
        <v>49417.69</v>
      </c>
    </row>
    <row r="6031" spans="1:4">
      <c r="A6031" s="462">
        <v>100704</v>
      </c>
      <c r="B6031" s="276" t="s">
        <v>6022</v>
      </c>
      <c r="C6031" s="462" t="s">
        <v>27</v>
      </c>
      <c r="D6031" s="463">
        <v>6587</v>
      </c>
    </row>
    <row r="6032" spans="1:4">
      <c r="A6032" s="462">
        <v>100705</v>
      </c>
      <c r="B6032" s="276" t="s">
        <v>6023</v>
      </c>
      <c r="C6032" s="462" t="s">
        <v>27</v>
      </c>
      <c r="D6032" s="463">
        <v>1127</v>
      </c>
    </row>
    <row r="6033" spans="1:4">
      <c r="A6033" s="462">
        <v>100706</v>
      </c>
      <c r="B6033" s="276" t="s">
        <v>6024</v>
      </c>
      <c r="C6033" s="462" t="s">
        <v>27</v>
      </c>
      <c r="D6033" s="463">
        <v>1929</v>
      </c>
    </row>
    <row r="6034" spans="1:4">
      <c r="A6034" s="462">
        <v>100707</v>
      </c>
      <c r="B6034" s="276" t="s">
        <v>6025</v>
      </c>
      <c r="C6034" s="462" t="s">
        <v>30</v>
      </c>
      <c r="D6034" s="463">
        <v>8750</v>
      </c>
    </row>
    <row r="6035" spans="1:4">
      <c r="A6035" s="462">
        <v>100708</v>
      </c>
      <c r="B6035" s="276" t="s">
        <v>6026</v>
      </c>
      <c r="C6035" s="462" t="s">
        <v>27</v>
      </c>
      <c r="D6035" s="463">
        <v>20277.39</v>
      </c>
    </row>
    <row r="6036" spans="1:4">
      <c r="A6036" s="462">
        <v>100709</v>
      </c>
      <c r="B6036" s="276" t="s">
        <v>6027</v>
      </c>
      <c r="C6036" s="462" t="s">
        <v>32</v>
      </c>
      <c r="D6036" s="463">
        <v>91308</v>
      </c>
    </row>
    <row r="6037" spans="1:4">
      <c r="A6037" s="462">
        <v>100710</v>
      </c>
      <c r="B6037" s="276" t="s">
        <v>6028</v>
      </c>
      <c r="C6037" s="462" t="s">
        <v>32</v>
      </c>
      <c r="D6037" s="463">
        <v>143059</v>
      </c>
    </row>
    <row r="6038" spans="1:4">
      <c r="A6038" s="462">
        <v>100711</v>
      </c>
      <c r="B6038" s="276" t="s">
        <v>6029</v>
      </c>
      <c r="C6038" s="462" t="s">
        <v>30</v>
      </c>
      <c r="D6038" s="463">
        <v>129948</v>
      </c>
    </row>
    <row r="6039" spans="1:4">
      <c r="A6039" s="462">
        <v>100712</v>
      </c>
      <c r="B6039" s="276" t="s">
        <v>6030</v>
      </c>
      <c r="C6039" s="462" t="s">
        <v>30</v>
      </c>
      <c r="D6039" s="463">
        <v>0</v>
      </c>
    </row>
    <row r="6040" spans="1:4">
      <c r="A6040" s="462">
        <v>100713</v>
      </c>
      <c r="B6040" s="276" t="s">
        <v>6031</v>
      </c>
      <c r="C6040" s="462" t="s">
        <v>30</v>
      </c>
      <c r="D6040" s="463">
        <v>0</v>
      </c>
    </row>
    <row r="6041" spans="1:4">
      <c r="A6041" s="462">
        <v>100714</v>
      </c>
      <c r="B6041" s="276" t="s">
        <v>6032</v>
      </c>
      <c r="C6041" s="462" t="s">
        <v>30</v>
      </c>
      <c r="D6041" s="463">
        <v>0</v>
      </c>
    </row>
    <row r="6042" spans="1:4">
      <c r="A6042" s="462">
        <v>100715</v>
      </c>
      <c r="B6042" s="276" t="s">
        <v>6033</v>
      </c>
      <c r="C6042" s="462" t="s">
        <v>44</v>
      </c>
      <c r="D6042" s="463">
        <v>80273.83</v>
      </c>
    </row>
    <row r="6043" spans="1:4">
      <c r="A6043" s="462">
        <v>100716</v>
      </c>
      <c r="B6043" s="276" t="s">
        <v>6034</v>
      </c>
      <c r="C6043" s="462" t="s">
        <v>32</v>
      </c>
      <c r="D6043" s="463">
        <v>0</v>
      </c>
    </row>
    <row r="6044" spans="1:4">
      <c r="A6044" s="462">
        <v>100717</v>
      </c>
      <c r="B6044" s="276" t="s">
        <v>6035</v>
      </c>
      <c r="C6044" s="462" t="s">
        <v>27</v>
      </c>
      <c r="D6044" s="463">
        <v>0</v>
      </c>
    </row>
    <row r="6045" spans="1:4">
      <c r="A6045" s="462">
        <v>100718</v>
      </c>
      <c r="B6045" s="276" t="s">
        <v>6036</v>
      </c>
      <c r="C6045" s="462" t="s">
        <v>32</v>
      </c>
      <c r="D6045" s="463">
        <v>40305</v>
      </c>
    </row>
    <row r="6046" spans="1:4">
      <c r="A6046" s="462">
        <v>100719</v>
      </c>
      <c r="B6046" s="276" t="s">
        <v>6037</v>
      </c>
      <c r="C6046" s="462" t="s">
        <v>32</v>
      </c>
      <c r="D6046" s="463">
        <v>2799</v>
      </c>
    </row>
    <row r="6047" spans="1:4">
      <c r="A6047" s="462">
        <v>100720</v>
      </c>
      <c r="B6047" s="276" t="s">
        <v>6038</v>
      </c>
      <c r="C6047" s="462" t="s">
        <v>32</v>
      </c>
      <c r="D6047" s="463">
        <v>0</v>
      </c>
    </row>
    <row r="6048" spans="1:4">
      <c r="A6048" s="462">
        <v>100721</v>
      </c>
      <c r="B6048" s="276" t="s">
        <v>6039</v>
      </c>
      <c r="C6048" s="462" t="s">
        <v>32</v>
      </c>
      <c r="D6048" s="463">
        <v>0</v>
      </c>
    </row>
    <row r="6049" spans="1:4">
      <c r="A6049" s="462">
        <v>100722</v>
      </c>
      <c r="B6049" s="276" t="s">
        <v>6040</v>
      </c>
      <c r="C6049" s="462" t="s">
        <v>83</v>
      </c>
      <c r="D6049" s="463">
        <v>742768</v>
      </c>
    </row>
    <row r="6050" spans="1:4">
      <c r="A6050" s="462">
        <v>100723</v>
      </c>
      <c r="B6050" s="276" t="s">
        <v>6041</v>
      </c>
      <c r="C6050" s="462" t="s">
        <v>83</v>
      </c>
      <c r="D6050" s="463">
        <v>0</v>
      </c>
    </row>
    <row r="6051" spans="1:4">
      <c r="A6051" s="462">
        <v>100724</v>
      </c>
      <c r="B6051" s="276" t="s">
        <v>6042</v>
      </c>
      <c r="C6051" s="462" t="s">
        <v>83</v>
      </c>
      <c r="D6051" s="463">
        <v>0</v>
      </c>
    </row>
    <row r="6052" spans="1:4">
      <c r="A6052" s="462">
        <v>100725</v>
      </c>
      <c r="B6052" s="276" t="s">
        <v>6043</v>
      </c>
      <c r="C6052" s="462" t="s">
        <v>83</v>
      </c>
      <c r="D6052" s="463">
        <v>660444</v>
      </c>
    </row>
    <row r="6053" spans="1:4">
      <c r="A6053" s="462">
        <v>100726</v>
      </c>
      <c r="B6053" s="276" t="s">
        <v>6044</v>
      </c>
      <c r="C6053" s="462" t="s">
        <v>83</v>
      </c>
      <c r="D6053" s="463">
        <v>480463</v>
      </c>
    </row>
    <row r="6054" spans="1:4">
      <c r="A6054" s="462">
        <v>100727</v>
      </c>
      <c r="B6054" s="276" t="s">
        <v>6045</v>
      </c>
      <c r="C6054" s="462" t="s">
        <v>83</v>
      </c>
      <c r="D6054" s="463">
        <v>740417</v>
      </c>
    </row>
    <row r="6055" spans="1:4">
      <c r="A6055" s="462">
        <v>100728</v>
      </c>
      <c r="B6055" s="276" t="s">
        <v>6046</v>
      </c>
      <c r="C6055" s="462" t="s">
        <v>83</v>
      </c>
      <c r="D6055" s="463">
        <v>0</v>
      </c>
    </row>
    <row r="6056" spans="1:4">
      <c r="A6056" s="462">
        <v>100729</v>
      </c>
      <c r="B6056" s="276" t="s">
        <v>6047</v>
      </c>
      <c r="C6056" s="462" t="s">
        <v>83</v>
      </c>
      <c r="D6056" s="463">
        <v>0</v>
      </c>
    </row>
    <row r="6057" spans="1:4">
      <c r="A6057" s="462">
        <v>100730</v>
      </c>
      <c r="B6057" s="276" t="s">
        <v>6048</v>
      </c>
      <c r="C6057" s="462" t="s">
        <v>83</v>
      </c>
      <c r="D6057" s="463">
        <v>0</v>
      </c>
    </row>
    <row r="6058" spans="1:4">
      <c r="A6058" s="462">
        <v>100731</v>
      </c>
      <c r="B6058" s="276" t="s">
        <v>6049</v>
      </c>
      <c r="C6058" s="462" t="s">
        <v>83</v>
      </c>
      <c r="D6058" s="463">
        <v>0</v>
      </c>
    </row>
    <row r="6059" spans="1:4">
      <c r="A6059" s="462">
        <v>100732</v>
      </c>
      <c r="B6059" s="276" t="s">
        <v>6050</v>
      </c>
      <c r="C6059" s="462" t="s">
        <v>83</v>
      </c>
      <c r="D6059" s="463">
        <v>0</v>
      </c>
    </row>
    <row r="6060" spans="1:4">
      <c r="A6060" s="462">
        <v>100733</v>
      </c>
      <c r="B6060" s="276" t="s">
        <v>6051</v>
      </c>
      <c r="C6060" s="462" t="s">
        <v>44</v>
      </c>
      <c r="D6060" s="463">
        <v>23839</v>
      </c>
    </row>
    <row r="6061" spans="1:4">
      <c r="A6061" s="462">
        <v>100734</v>
      </c>
      <c r="B6061" s="276" t="s">
        <v>6052</v>
      </c>
      <c r="C6061" s="462" t="s">
        <v>27</v>
      </c>
      <c r="D6061" s="463">
        <v>79773209.989999995</v>
      </c>
    </row>
    <row r="6062" spans="1:4">
      <c r="A6062" s="462">
        <v>100735</v>
      </c>
      <c r="B6062" s="276" t="s">
        <v>6053</v>
      </c>
      <c r="C6062" s="462" t="s">
        <v>30</v>
      </c>
      <c r="D6062" s="463">
        <v>0</v>
      </c>
    </row>
    <row r="6063" spans="1:4">
      <c r="A6063" s="462">
        <v>100736</v>
      </c>
      <c r="B6063" s="276" t="s">
        <v>6054</v>
      </c>
      <c r="C6063" s="462" t="s">
        <v>27</v>
      </c>
      <c r="D6063" s="463">
        <v>0</v>
      </c>
    </row>
    <row r="6064" spans="1:4">
      <c r="A6064" s="462">
        <v>100737</v>
      </c>
      <c r="B6064" s="276" t="s">
        <v>6055</v>
      </c>
      <c r="C6064" s="462" t="s">
        <v>27</v>
      </c>
      <c r="D6064" s="463">
        <v>0</v>
      </c>
    </row>
    <row r="6065" spans="1:4">
      <c r="A6065" s="462">
        <v>100738</v>
      </c>
      <c r="B6065" s="276" t="s">
        <v>6056</v>
      </c>
      <c r="C6065" s="462" t="s">
        <v>27</v>
      </c>
      <c r="D6065" s="463">
        <v>789559</v>
      </c>
    </row>
    <row r="6066" spans="1:4">
      <c r="A6066" s="462">
        <v>100739</v>
      </c>
      <c r="B6066" s="276" t="s">
        <v>6057</v>
      </c>
      <c r="C6066" s="462" t="s">
        <v>30</v>
      </c>
      <c r="D6066" s="463">
        <v>70402.009999999995</v>
      </c>
    </row>
    <row r="6067" spans="1:4">
      <c r="A6067" s="462">
        <v>100740</v>
      </c>
      <c r="B6067" s="276" t="s">
        <v>6058</v>
      </c>
      <c r="C6067" s="462" t="s">
        <v>44</v>
      </c>
      <c r="D6067" s="463">
        <v>8495.59</v>
      </c>
    </row>
    <row r="6068" spans="1:4">
      <c r="A6068" s="462">
        <v>100741</v>
      </c>
      <c r="B6068" s="276" t="s">
        <v>6059</v>
      </c>
      <c r="C6068" s="462" t="s">
        <v>44</v>
      </c>
      <c r="D6068" s="463">
        <v>0</v>
      </c>
    </row>
    <row r="6069" spans="1:4">
      <c r="A6069" s="462">
        <v>100742</v>
      </c>
      <c r="B6069" s="276" t="s">
        <v>6060</v>
      </c>
      <c r="C6069" s="462" t="s">
        <v>32</v>
      </c>
      <c r="D6069" s="463">
        <v>947</v>
      </c>
    </row>
    <row r="6070" spans="1:4">
      <c r="A6070" s="462">
        <v>100743</v>
      </c>
      <c r="B6070" s="276" t="s">
        <v>6061</v>
      </c>
      <c r="C6070" s="462" t="s">
        <v>27</v>
      </c>
      <c r="D6070" s="463">
        <v>0</v>
      </c>
    </row>
    <row r="6071" spans="1:4">
      <c r="A6071" s="462">
        <v>100744</v>
      </c>
      <c r="B6071" s="276" t="s">
        <v>6062</v>
      </c>
      <c r="C6071" s="462" t="s">
        <v>83</v>
      </c>
      <c r="D6071" s="463">
        <v>90121</v>
      </c>
    </row>
    <row r="6072" spans="1:4">
      <c r="A6072" s="462">
        <v>100745</v>
      </c>
      <c r="B6072" s="276" t="s">
        <v>6063</v>
      </c>
      <c r="C6072" s="462" t="s">
        <v>27</v>
      </c>
      <c r="D6072" s="463">
        <v>4634</v>
      </c>
    </row>
    <row r="6073" spans="1:4">
      <c r="A6073" s="462">
        <v>100746</v>
      </c>
      <c r="B6073" s="276" t="s">
        <v>6064</v>
      </c>
      <c r="C6073" s="462" t="s">
        <v>148</v>
      </c>
      <c r="D6073" s="463">
        <v>0</v>
      </c>
    </row>
    <row r="6074" spans="1:4">
      <c r="A6074" s="462">
        <v>100747</v>
      </c>
      <c r="B6074" s="276" t="s">
        <v>6065</v>
      </c>
      <c r="C6074" s="462" t="s">
        <v>83</v>
      </c>
      <c r="D6074" s="463">
        <v>399985</v>
      </c>
    </row>
    <row r="6075" spans="1:4">
      <c r="A6075" s="462">
        <v>100748</v>
      </c>
      <c r="B6075" s="276" t="s">
        <v>6066</v>
      </c>
      <c r="C6075" s="462" t="s">
        <v>27</v>
      </c>
      <c r="D6075" s="463">
        <v>255834419</v>
      </c>
    </row>
    <row r="6076" spans="1:4">
      <c r="A6076" s="462">
        <v>100749</v>
      </c>
      <c r="B6076" s="276" t="s">
        <v>6067</v>
      </c>
      <c r="C6076" s="462" t="s">
        <v>27</v>
      </c>
      <c r="D6076" s="463">
        <v>13145</v>
      </c>
    </row>
    <row r="6077" spans="1:4">
      <c r="A6077" s="462">
        <v>100750</v>
      </c>
      <c r="B6077" s="276" t="s">
        <v>6068</v>
      </c>
      <c r="C6077" s="462" t="s">
        <v>30</v>
      </c>
      <c r="D6077" s="463">
        <v>0</v>
      </c>
    </row>
    <row r="6078" spans="1:4">
      <c r="A6078" s="462">
        <v>100752</v>
      </c>
      <c r="B6078" s="276" t="s">
        <v>6069</v>
      </c>
      <c r="C6078" s="462" t="s">
        <v>27</v>
      </c>
      <c r="D6078" s="463">
        <v>3398343</v>
      </c>
    </row>
    <row r="6079" spans="1:4">
      <c r="A6079" s="462">
        <v>100753</v>
      </c>
      <c r="B6079" s="276" t="s">
        <v>6070</v>
      </c>
      <c r="C6079" s="462" t="s">
        <v>27</v>
      </c>
      <c r="D6079" s="463">
        <v>216188</v>
      </c>
    </row>
    <row r="6080" spans="1:4">
      <c r="A6080" s="462">
        <v>100754</v>
      </c>
      <c r="B6080" s="276" t="s">
        <v>6071</v>
      </c>
      <c r="C6080" s="462" t="s">
        <v>1122</v>
      </c>
      <c r="D6080" s="463">
        <v>109089</v>
      </c>
    </row>
    <row r="6081" spans="1:4">
      <c r="A6081" s="462">
        <v>100755</v>
      </c>
      <c r="B6081" s="276" t="s">
        <v>6072</v>
      </c>
      <c r="C6081" s="462" t="s">
        <v>1122</v>
      </c>
      <c r="D6081" s="463">
        <v>174962</v>
      </c>
    </row>
    <row r="6082" spans="1:4">
      <c r="A6082" s="462">
        <v>100756</v>
      </c>
      <c r="B6082" s="276" t="s">
        <v>6073</v>
      </c>
      <c r="C6082" s="462" t="s">
        <v>1122</v>
      </c>
      <c r="D6082" s="463">
        <v>117022</v>
      </c>
    </row>
    <row r="6083" spans="1:4">
      <c r="A6083" s="462">
        <v>100757</v>
      </c>
      <c r="B6083" s="276" t="s">
        <v>6074</v>
      </c>
      <c r="C6083" s="462" t="s">
        <v>1122</v>
      </c>
      <c r="D6083" s="463">
        <v>109089</v>
      </c>
    </row>
    <row r="6084" spans="1:4">
      <c r="A6084" s="462">
        <v>100758</v>
      </c>
      <c r="B6084" s="276" t="s">
        <v>6075</v>
      </c>
      <c r="C6084" s="462" t="s">
        <v>1122</v>
      </c>
      <c r="D6084" s="463">
        <v>110079</v>
      </c>
    </row>
    <row r="6085" spans="1:4">
      <c r="A6085" s="462">
        <v>100759</v>
      </c>
      <c r="B6085" s="276" t="s">
        <v>6076</v>
      </c>
      <c r="C6085" s="462" t="s">
        <v>1122</v>
      </c>
      <c r="D6085" s="463">
        <v>109089</v>
      </c>
    </row>
    <row r="6086" spans="1:4">
      <c r="A6086" s="462">
        <v>100760</v>
      </c>
      <c r="B6086" s="276" t="s">
        <v>6077</v>
      </c>
      <c r="C6086" s="462" t="s">
        <v>1122</v>
      </c>
      <c r="D6086" s="463">
        <v>110079</v>
      </c>
    </row>
    <row r="6087" spans="1:4">
      <c r="A6087" s="462">
        <v>100761</v>
      </c>
      <c r="B6087" s="276" t="s">
        <v>6078</v>
      </c>
      <c r="C6087" s="462" t="s">
        <v>1122</v>
      </c>
      <c r="D6087" s="463">
        <v>183710</v>
      </c>
    </row>
    <row r="6088" spans="1:4">
      <c r="A6088" s="462">
        <v>100762</v>
      </c>
      <c r="B6088" s="276" t="s">
        <v>6079</v>
      </c>
      <c r="C6088" s="462" t="s">
        <v>1122</v>
      </c>
      <c r="D6088" s="463">
        <v>183710</v>
      </c>
    </row>
    <row r="6089" spans="1:4">
      <c r="A6089" s="462">
        <v>100763</v>
      </c>
      <c r="B6089" s="276" t="s">
        <v>6080</v>
      </c>
      <c r="C6089" s="462" t="s">
        <v>1122</v>
      </c>
      <c r="D6089" s="463">
        <v>183710</v>
      </c>
    </row>
    <row r="6090" spans="1:4">
      <c r="A6090" s="462">
        <v>100764</v>
      </c>
      <c r="B6090" s="276" t="s">
        <v>6081</v>
      </c>
      <c r="C6090" s="462" t="s">
        <v>211</v>
      </c>
      <c r="D6090" s="463">
        <v>624475</v>
      </c>
    </row>
    <row r="6091" spans="1:4">
      <c r="A6091" s="462">
        <v>100765</v>
      </c>
      <c r="B6091" s="276" t="s">
        <v>6082</v>
      </c>
      <c r="C6091" s="462" t="s">
        <v>211</v>
      </c>
      <c r="D6091" s="463">
        <v>20038038</v>
      </c>
    </row>
    <row r="6092" spans="1:4">
      <c r="A6092" s="462">
        <v>100766</v>
      </c>
      <c r="B6092" s="276" t="s">
        <v>6083</v>
      </c>
      <c r="C6092" s="462" t="s">
        <v>211</v>
      </c>
      <c r="D6092" s="463">
        <v>400807.01</v>
      </c>
    </row>
    <row r="6093" spans="1:4">
      <c r="A6093" s="462">
        <v>100767</v>
      </c>
      <c r="B6093" s="276" t="s">
        <v>6084</v>
      </c>
      <c r="C6093" s="462" t="s">
        <v>1934</v>
      </c>
      <c r="D6093" s="463">
        <v>676356</v>
      </c>
    </row>
    <row r="6094" spans="1:4">
      <c r="A6094" s="462">
        <v>100768</v>
      </c>
      <c r="B6094" s="276" t="s">
        <v>6085</v>
      </c>
      <c r="C6094" s="462" t="s">
        <v>27</v>
      </c>
      <c r="D6094" s="463">
        <v>0</v>
      </c>
    </row>
    <row r="6095" spans="1:4">
      <c r="A6095" s="462">
        <v>100769</v>
      </c>
      <c r="B6095" s="276" t="s">
        <v>6086</v>
      </c>
      <c r="C6095" s="462" t="s">
        <v>27</v>
      </c>
      <c r="D6095" s="463">
        <v>0</v>
      </c>
    </row>
    <row r="6096" spans="1:4">
      <c r="A6096" s="462">
        <v>100770</v>
      </c>
      <c r="B6096" s="276" t="s">
        <v>6087</v>
      </c>
      <c r="C6096" s="462" t="s">
        <v>44</v>
      </c>
      <c r="D6096" s="463">
        <v>0</v>
      </c>
    </row>
    <row r="6097" spans="1:4">
      <c r="A6097" s="462">
        <v>100771</v>
      </c>
      <c r="B6097" s="276" t="s">
        <v>6088</v>
      </c>
      <c r="C6097" s="462" t="s">
        <v>44</v>
      </c>
      <c r="D6097" s="463">
        <v>0</v>
      </c>
    </row>
    <row r="6098" spans="1:4">
      <c r="A6098" s="462">
        <v>100772</v>
      </c>
      <c r="B6098" s="276" t="s">
        <v>6089</v>
      </c>
      <c r="C6098" s="462" t="s">
        <v>44</v>
      </c>
      <c r="D6098" s="463">
        <v>0</v>
      </c>
    </row>
    <row r="6099" spans="1:4">
      <c r="A6099" s="462">
        <v>100773</v>
      </c>
      <c r="B6099" s="276" t="s">
        <v>6090</v>
      </c>
      <c r="C6099" s="462" t="s">
        <v>44</v>
      </c>
      <c r="D6099" s="463">
        <v>0</v>
      </c>
    </row>
    <row r="6100" spans="1:4">
      <c r="A6100" s="462">
        <v>100774</v>
      </c>
      <c r="B6100" s="276" t="s">
        <v>6091</v>
      </c>
      <c r="C6100" s="462" t="s">
        <v>44</v>
      </c>
      <c r="D6100" s="463">
        <v>0</v>
      </c>
    </row>
    <row r="6101" spans="1:4">
      <c r="A6101" s="462">
        <v>100775</v>
      </c>
      <c r="B6101" s="276" t="s">
        <v>6092</v>
      </c>
      <c r="C6101" s="462" t="s">
        <v>211</v>
      </c>
      <c r="D6101" s="463">
        <v>507654</v>
      </c>
    </row>
    <row r="6102" spans="1:4">
      <c r="A6102" s="462">
        <v>100776</v>
      </c>
      <c r="B6102" s="276" t="s">
        <v>6093</v>
      </c>
      <c r="C6102" s="462" t="s">
        <v>44</v>
      </c>
      <c r="D6102" s="463">
        <v>105554</v>
      </c>
    </row>
    <row r="6103" spans="1:4">
      <c r="A6103" s="462">
        <v>100777</v>
      </c>
      <c r="B6103" s="276" t="s">
        <v>6094</v>
      </c>
      <c r="C6103" s="462" t="s">
        <v>27</v>
      </c>
      <c r="D6103" s="463">
        <v>0</v>
      </c>
    </row>
    <row r="6104" spans="1:4">
      <c r="A6104" s="462">
        <v>100778</v>
      </c>
      <c r="B6104" s="276" t="s">
        <v>6095</v>
      </c>
      <c r="C6104" s="462" t="s">
        <v>1934</v>
      </c>
      <c r="D6104" s="463">
        <v>800000</v>
      </c>
    </row>
    <row r="6105" spans="1:4">
      <c r="A6105" s="462">
        <v>100779</v>
      </c>
      <c r="B6105" s="276" t="s">
        <v>6096</v>
      </c>
      <c r="C6105" s="462" t="s">
        <v>27</v>
      </c>
      <c r="D6105" s="463">
        <v>24864</v>
      </c>
    </row>
    <row r="6106" spans="1:4">
      <c r="A6106" s="462">
        <v>100780</v>
      </c>
      <c r="B6106" s="276" t="s">
        <v>6097</v>
      </c>
      <c r="C6106" s="462" t="s">
        <v>27</v>
      </c>
      <c r="D6106" s="463">
        <v>41650</v>
      </c>
    </row>
    <row r="6107" spans="1:4">
      <c r="A6107" s="462">
        <v>100781</v>
      </c>
      <c r="B6107" s="276" t="s">
        <v>6098</v>
      </c>
      <c r="C6107" s="462" t="s">
        <v>27</v>
      </c>
      <c r="D6107" s="463">
        <v>10578.01</v>
      </c>
    </row>
    <row r="6108" spans="1:4">
      <c r="A6108" s="462">
        <v>100782</v>
      </c>
      <c r="B6108" s="276" t="s">
        <v>6099</v>
      </c>
      <c r="C6108" s="462" t="s">
        <v>27</v>
      </c>
      <c r="D6108" s="463">
        <v>36967</v>
      </c>
    </row>
    <row r="6109" spans="1:4">
      <c r="A6109" s="462">
        <v>100783</v>
      </c>
      <c r="B6109" s="276" t="s">
        <v>6100</v>
      </c>
      <c r="C6109" s="462" t="s">
        <v>27</v>
      </c>
      <c r="D6109" s="463">
        <v>36967</v>
      </c>
    </row>
    <row r="6110" spans="1:4">
      <c r="A6110" s="462">
        <v>100784</v>
      </c>
      <c r="B6110" s="276" t="s">
        <v>6101</v>
      </c>
      <c r="C6110" s="462" t="s">
        <v>27</v>
      </c>
      <c r="D6110" s="463">
        <v>58283</v>
      </c>
    </row>
    <row r="6111" spans="1:4">
      <c r="A6111" s="462">
        <v>100785</v>
      </c>
      <c r="B6111" s="276" t="s">
        <v>6102</v>
      </c>
      <c r="C6111" s="462" t="s">
        <v>27</v>
      </c>
      <c r="D6111" s="463">
        <v>67264</v>
      </c>
    </row>
    <row r="6112" spans="1:4">
      <c r="A6112" s="462">
        <v>100786</v>
      </c>
      <c r="B6112" s="276" t="s">
        <v>6103</v>
      </c>
      <c r="C6112" s="462" t="s">
        <v>27</v>
      </c>
      <c r="D6112" s="463">
        <v>34737</v>
      </c>
    </row>
    <row r="6113" spans="1:4">
      <c r="A6113" s="462">
        <v>100787</v>
      </c>
      <c r="B6113" s="276" t="s">
        <v>6104</v>
      </c>
      <c r="C6113" s="462" t="s">
        <v>27</v>
      </c>
      <c r="D6113" s="463">
        <v>16296</v>
      </c>
    </row>
    <row r="6114" spans="1:4">
      <c r="A6114" s="462">
        <v>100788</v>
      </c>
      <c r="B6114" s="276" t="s">
        <v>6105</v>
      </c>
      <c r="C6114" s="462" t="s">
        <v>27</v>
      </c>
      <c r="D6114" s="463">
        <v>59475</v>
      </c>
    </row>
    <row r="6115" spans="1:4">
      <c r="A6115" s="462">
        <v>100789</v>
      </c>
      <c r="B6115" s="276" t="s">
        <v>6106</v>
      </c>
      <c r="C6115" s="462" t="s">
        <v>27</v>
      </c>
      <c r="D6115" s="463">
        <v>30552</v>
      </c>
    </row>
    <row r="6116" spans="1:4">
      <c r="A6116" s="462">
        <v>100790</v>
      </c>
      <c r="B6116" s="276" t="s">
        <v>6107</v>
      </c>
      <c r="C6116" s="462" t="s">
        <v>27</v>
      </c>
      <c r="D6116" s="463">
        <v>209396</v>
      </c>
    </row>
    <row r="6117" spans="1:4">
      <c r="A6117" s="462">
        <v>100791</v>
      </c>
      <c r="B6117" s="276" t="s">
        <v>6108</v>
      </c>
      <c r="C6117" s="462" t="s">
        <v>27</v>
      </c>
      <c r="D6117" s="463">
        <v>42247</v>
      </c>
    </row>
    <row r="6118" spans="1:4">
      <c r="A6118" s="462">
        <v>100792</v>
      </c>
      <c r="B6118" s="276" t="s">
        <v>6109</v>
      </c>
      <c r="C6118" s="462" t="s">
        <v>27</v>
      </c>
      <c r="D6118" s="463">
        <v>40214</v>
      </c>
    </row>
    <row r="6119" spans="1:4">
      <c r="A6119" s="462">
        <v>100793</v>
      </c>
      <c r="B6119" s="276" t="s">
        <v>6110</v>
      </c>
      <c r="C6119" s="462" t="s">
        <v>27</v>
      </c>
      <c r="D6119" s="463">
        <v>26972</v>
      </c>
    </row>
    <row r="6120" spans="1:4">
      <c r="A6120" s="462">
        <v>100794</v>
      </c>
      <c r="B6120" s="276" t="s">
        <v>6111</v>
      </c>
      <c r="C6120" s="462" t="s">
        <v>27</v>
      </c>
      <c r="D6120" s="463">
        <v>36874</v>
      </c>
    </row>
    <row r="6121" spans="1:4">
      <c r="A6121" s="462">
        <v>100795</v>
      </c>
      <c r="B6121" s="276" t="s">
        <v>6112</v>
      </c>
      <c r="C6121" s="462" t="s">
        <v>27</v>
      </c>
      <c r="D6121" s="463">
        <v>34221</v>
      </c>
    </row>
    <row r="6122" spans="1:4">
      <c r="A6122" s="462">
        <v>100796</v>
      </c>
      <c r="B6122" s="276" t="s">
        <v>6112</v>
      </c>
      <c r="C6122" s="462" t="s">
        <v>27</v>
      </c>
      <c r="D6122" s="463">
        <v>34221</v>
      </c>
    </row>
    <row r="6123" spans="1:4">
      <c r="A6123" s="462">
        <v>100797</v>
      </c>
      <c r="B6123" s="276" t="s">
        <v>6113</v>
      </c>
      <c r="C6123" s="462" t="s">
        <v>27</v>
      </c>
      <c r="D6123" s="463">
        <v>12550</v>
      </c>
    </row>
    <row r="6124" spans="1:4">
      <c r="A6124" s="462">
        <v>100798</v>
      </c>
      <c r="B6124" s="276" t="s">
        <v>6114</v>
      </c>
      <c r="C6124" s="462" t="s">
        <v>27</v>
      </c>
      <c r="D6124" s="463">
        <v>28486</v>
      </c>
    </row>
    <row r="6125" spans="1:4">
      <c r="A6125" s="462">
        <v>100799</v>
      </c>
      <c r="B6125" s="276" t="s">
        <v>6115</v>
      </c>
      <c r="C6125" s="462" t="s">
        <v>27</v>
      </c>
      <c r="D6125" s="463">
        <v>41526</v>
      </c>
    </row>
    <row r="6126" spans="1:4">
      <c r="A6126" s="462">
        <v>100800</v>
      </c>
      <c r="B6126" s="276" t="s">
        <v>6116</v>
      </c>
      <c r="C6126" s="462" t="s">
        <v>27</v>
      </c>
      <c r="D6126" s="463">
        <v>22170</v>
      </c>
    </row>
    <row r="6127" spans="1:4">
      <c r="A6127" s="462">
        <v>100801</v>
      </c>
      <c r="B6127" s="276" t="s">
        <v>6117</v>
      </c>
      <c r="C6127" s="462" t="s">
        <v>27</v>
      </c>
      <c r="D6127" s="463">
        <v>37964</v>
      </c>
    </row>
    <row r="6128" spans="1:4">
      <c r="A6128" s="462">
        <v>100802</v>
      </c>
      <c r="B6128" s="276" t="s">
        <v>6118</v>
      </c>
      <c r="C6128" s="462" t="s">
        <v>27</v>
      </c>
      <c r="D6128" s="463">
        <v>42837</v>
      </c>
    </row>
    <row r="6129" spans="1:4">
      <c r="A6129" s="462">
        <v>100803</v>
      </c>
      <c r="B6129" s="276" t="s">
        <v>6119</v>
      </c>
      <c r="C6129" s="462" t="s">
        <v>27</v>
      </c>
      <c r="D6129" s="463">
        <v>31065</v>
      </c>
    </row>
    <row r="6130" spans="1:4">
      <c r="A6130" s="462">
        <v>100804</v>
      </c>
      <c r="B6130" s="276" t="s">
        <v>6120</v>
      </c>
      <c r="C6130" s="462" t="s">
        <v>27</v>
      </c>
      <c r="D6130" s="463">
        <v>752000</v>
      </c>
    </row>
    <row r="6131" spans="1:4">
      <c r="A6131" s="462">
        <v>100805</v>
      </c>
      <c r="B6131" s="276" t="s">
        <v>6121</v>
      </c>
      <c r="C6131" s="462" t="s">
        <v>1122</v>
      </c>
      <c r="D6131" s="463">
        <v>159758.73000000001</v>
      </c>
    </row>
    <row r="6132" spans="1:4">
      <c r="A6132" s="462">
        <v>100806</v>
      </c>
      <c r="B6132" s="276" t="s">
        <v>6122</v>
      </c>
      <c r="C6132" s="462" t="s">
        <v>1122</v>
      </c>
      <c r="D6132" s="463">
        <v>183710</v>
      </c>
    </row>
    <row r="6133" spans="1:4">
      <c r="A6133" s="462">
        <v>100807</v>
      </c>
      <c r="B6133" s="276" t="s">
        <v>6123</v>
      </c>
      <c r="C6133" s="462" t="s">
        <v>1122</v>
      </c>
      <c r="D6133" s="463">
        <v>179336</v>
      </c>
    </row>
    <row r="6134" spans="1:4">
      <c r="A6134" s="462">
        <v>100808</v>
      </c>
      <c r="B6134" s="276" t="s">
        <v>6124</v>
      </c>
      <c r="C6134" s="462" t="s">
        <v>27</v>
      </c>
      <c r="D6134" s="463">
        <v>21777</v>
      </c>
    </row>
    <row r="6135" spans="1:4">
      <c r="A6135" s="462">
        <v>100809</v>
      </c>
      <c r="B6135" s="276" t="s">
        <v>6125</v>
      </c>
      <c r="C6135" s="462" t="s">
        <v>27</v>
      </c>
      <c r="D6135" s="463">
        <v>19901</v>
      </c>
    </row>
    <row r="6136" spans="1:4">
      <c r="A6136" s="462">
        <v>100810</v>
      </c>
      <c r="B6136" s="276" t="s">
        <v>6126</v>
      </c>
      <c r="C6136" s="462" t="s">
        <v>27</v>
      </c>
      <c r="D6136" s="463">
        <v>82384</v>
      </c>
    </row>
    <row r="6137" spans="1:4">
      <c r="A6137" s="462">
        <v>100811</v>
      </c>
      <c r="B6137" s="276" t="s">
        <v>6127</v>
      </c>
      <c r="C6137" s="462" t="s">
        <v>27</v>
      </c>
      <c r="D6137" s="463">
        <v>6722</v>
      </c>
    </row>
    <row r="6138" spans="1:4">
      <c r="A6138" s="462">
        <v>100812</v>
      </c>
      <c r="B6138" s="276" t="s">
        <v>6128</v>
      </c>
      <c r="C6138" s="462" t="s">
        <v>27</v>
      </c>
      <c r="D6138" s="463">
        <v>0</v>
      </c>
    </row>
    <row r="6139" spans="1:4">
      <c r="A6139" s="462">
        <v>100813</v>
      </c>
      <c r="B6139" s="276" t="s">
        <v>6129</v>
      </c>
      <c r="C6139" s="462" t="s">
        <v>27</v>
      </c>
      <c r="D6139" s="463">
        <v>1584</v>
      </c>
    </row>
    <row r="6140" spans="1:4">
      <c r="A6140" s="462">
        <v>100814</v>
      </c>
      <c r="B6140" s="276" t="s">
        <v>6130</v>
      </c>
      <c r="C6140" s="462" t="s">
        <v>27</v>
      </c>
      <c r="D6140" s="463">
        <v>1602</v>
      </c>
    </row>
    <row r="6141" spans="1:4">
      <c r="A6141" s="462">
        <v>100815</v>
      </c>
      <c r="B6141" s="276" t="s">
        <v>6131</v>
      </c>
      <c r="C6141" s="462" t="s">
        <v>27</v>
      </c>
      <c r="D6141" s="463">
        <v>0</v>
      </c>
    </row>
    <row r="6142" spans="1:4">
      <c r="A6142" s="462">
        <v>100816</v>
      </c>
      <c r="B6142" s="276" t="s">
        <v>6132</v>
      </c>
      <c r="C6142" s="462" t="s">
        <v>89</v>
      </c>
      <c r="D6142" s="463">
        <v>0</v>
      </c>
    </row>
    <row r="6143" spans="1:4">
      <c r="A6143" s="462">
        <v>100817</v>
      </c>
      <c r="B6143" s="276" t="s">
        <v>6133</v>
      </c>
      <c r="C6143" s="462" t="s">
        <v>27</v>
      </c>
      <c r="D6143" s="463">
        <v>0</v>
      </c>
    </row>
    <row r="6144" spans="1:4">
      <c r="A6144" s="462">
        <v>100818</v>
      </c>
      <c r="B6144" s="276" t="s">
        <v>6134</v>
      </c>
      <c r="C6144" s="462" t="s">
        <v>32</v>
      </c>
      <c r="D6144" s="463">
        <v>3032</v>
      </c>
    </row>
    <row r="6145" spans="1:4">
      <c r="A6145" s="462">
        <v>100819</v>
      </c>
      <c r="B6145" s="276" t="s">
        <v>6135</v>
      </c>
      <c r="C6145" s="462" t="s">
        <v>27</v>
      </c>
      <c r="D6145" s="463">
        <v>4370</v>
      </c>
    </row>
    <row r="6146" spans="1:4">
      <c r="A6146" s="462">
        <v>100822</v>
      </c>
      <c r="B6146" s="276" t="s">
        <v>6136</v>
      </c>
      <c r="C6146" s="462" t="s">
        <v>148</v>
      </c>
      <c r="D6146" s="463">
        <v>0</v>
      </c>
    </row>
    <row r="6147" spans="1:4">
      <c r="A6147" s="462">
        <v>100823</v>
      </c>
      <c r="B6147" s="276" t="s">
        <v>6137</v>
      </c>
      <c r="C6147" s="462" t="s">
        <v>27</v>
      </c>
      <c r="D6147" s="463">
        <v>0</v>
      </c>
    </row>
    <row r="6148" spans="1:4">
      <c r="A6148" s="462">
        <v>100824</v>
      </c>
      <c r="B6148" s="276" t="s">
        <v>6138</v>
      </c>
      <c r="C6148" s="462" t="s">
        <v>27</v>
      </c>
      <c r="D6148" s="463">
        <v>0</v>
      </c>
    </row>
    <row r="6149" spans="1:4">
      <c r="A6149" s="462">
        <v>100825</v>
      </c>
      <c r="B6149" s="276" t="s">
        <v>6139</v>
      </c>
      <c r="C6149" s="462" t="s">
        <v>27</v>
      </c>
      <c r="D6149" s="463">
        <v>0</v>
      </c>
    </row>
    <row r="6150" spans="1:4">
      <c r="A6150" s="462">
        <v>100826</v>
      </c>
      <c r="B6150" s="276" t="s">
        <v>6140</v>
      </c>
      <c r="C6150" s="462" t="s">
        <v>27</v>
      </c>
      <c r="D6150" s="463">
        <v>209840</v>
      </c>
    </row>
    <row r="6151" spans="1:4">
      <c r="A6151" s="462">
        <v>100827</v>
      </c>
      <c r="B6151" s="276" t="s">
        <v>6141</v>
      </c>
      <c r="C6151" s="462" t="s">
        <v>27</v>
      </c>
      <c r="D6151" s="463">
        <v>0</v>
      </c>
    </row>
    <row r="6152" spans="1:4">
      <c r="A6152" s="462">
        <v>100828</v>
      </c>
      <c r="B6152" s="276" t="s">
        <v>6142</v>
      </c>
      <c r="C6152" s="462" t="s">
        <v>27</v>
      </c>
      <c r="D6152" s="463">
        <v>144199</v>
      </c>
    </row>
    <row r="6153" spans="1:4">
      <c r="A6153" s="462">
        <v>100829</v>
      </c>
      <c r="B6153" s="276" t="s">
        <v>6143</v>
      </c>
      <c r="C6153" s="462" t="s">
        <v>27</v>
      </c>
      <c r="D6153" s="463">
        <v>55501</v>
      </c>
    </row>
    <row r="6154" spans="1:4">
      <c r="A6154" s="462">
        <v>100830</v>
      </c>
      <c r="B6154" s="276" t="s">
        <v>6144</v>
      </c>
      <c r="C6154" s="462" t="s">
        <v>27</v>
      </c>
      <c r="D6154" s="463">
        <v>72488.86</v>
      </c>
    </row>
    <row r="6155" spans="1:4">
      <c r="A6155" s="462">
        <v>100831</v>
      </c>
      <c r="B6155" s="276" t="s">
        <v>6145</v>
      </c>
      <c r="C6155" s="462" t="s">
        <v>27</v>
      </c>
      <c r="D6155" s="463">
        <v>16754514</v>
      </c>
    </row>
    <row r="6156" spans="1:4">
      <c r="A6156" s="462">
        <v>100832</v>
      </c>
      <c r="B6156" s="276" t="s">
        <v>6146</v>
      </c>
      <c r="C6156" s="462" t="s">
        <v>27</v>
      </c>
      <c r="D6156" s="463">
        <v>0</v>
      </c>
    </row>
    <row r="6157" spans="1:4">
      <c r="A6157" s="462">
        <v>100833</v>
      </c>
      <c r="B6157" s="276" t="s">
        <v>6147</v>
      </c>
      <c r="C6157" s="462" t="s">
        <v>27</v>
      </c>
      <c r="D6157" s="463">
        <v>0</v>
      </c>
    </row>
    <row r="6158" spans="1:4">
      <c r="A6158" s="462">
        <v>100834</v>
      </c>
      <c r="B6158" s="276" t="s">
        <v>6148</v>
      </c>
      <c r="C6158" s="462" t="s">
        <v>211</v>
      </c>
      <c r="D6158" s="463">
        <v>0</v>
      </c>
    </row>
    <row r="6159" spans="1:4">
      <c r="A6159" s="462">
        <v>100836</v>
      </c>
      <c r="B6159" s="276" t="s">
        <v>6149</v>
      </c>
      <c r="C6159" s="462" t="s">
        <v>27</v>
      </c>
      <c r="D6159" s="463">
        <v>7635</v>
      </c>
    </row>
    <row r="6160" spans="1:4">
      <c r="A6160" s="462">
        <v>100837</v>
      </c>
      <c r="B6160" s="276" t="s">
        <v>6150</v>
      </c>
      <c r="C6160" s="462" t="s">
        <v>998</v>
      </c>
      <c r="D6160" s="463">
        <v>0</v>
      </c>
    </row>
    <row r="6161" spans="1:4">
      <c r="A6161" s="462">
        <v>100838</v>
      </c>
      <c r="B6161" s="276" t="s">
        <v>6151</v>
      </c>
      <c r="C6161" s="462" t="s">
        <v>27</v>
      </c>
      <c r="D6161" s="463">
        <v>0</v>
      </c>
    </row>
    <row r="6162" spans="1:4">
      <c r="A6162" s="462">
        <v>100839</v>
      </c>
      <c r="B6162" s="276" t="s">
        <v>6152</v>
      </c>
      <c r="C6162" s="462" t="s">
        <v>310</v>
      </c>
      <c r="D6162" s="463">
        <v>31173.84</v>
      </c>
    </row>
    <row r="6163" spans="1:4">
      <c r="A6163" s="462">
        <v>100840</v>
      </c>
      <c r="B6163" s="276" t="s">
        <v>6153</v>
      </c>
      <c r="C6163" s="462" t="s">
        <v>30</v>
      </c>
      <c r="D6163" s="463">
        <v>11802</v>
      </c>
    </row>
    <row r="6164" spans="1:4">
      <c r="A6164" s="462">
        <v>100841</v>
      </c>
      <c r="B6164" s="276" t="s">
        <v>6154</v>
      </c>
      <c r="C6164" s="462" t="s">
        <v>27</v>
      </c>
      <c r="D6164" s="463">
        <v>3232</v>
      </c>
    </row>
    <row r="6165" spans="1:4">
      <c r="A6165" s="462">
        <v>100842</v>
      </c>
      <c r="B6165" s="276" t="s">
        <v>6155</v>
      </c>
      <c r="C6165" s="462" t="s">
        <v>27</v>
      </c>
      <c r="D6165" s="463">
        <v>4127</v>
      </c>
    </row>
    <row r="6166" spans="1:4">
      <c r="A6166" s="462">
        <v>100843</v>
      </c>
      <c r="B6166" s="276" t="s">
        <v>6156</v>
      </c>
      <c r="C6166" s="462" t="s">
        <v>89</v>
      </c>
      <c r="D6166" s="463">
        <v>7401</v>
      </c>
    </row>
    <row r="6167" spans="1:4">
      <c r="A6167" s="462">
        <v>100844</v>
      </c>
      <c r="B6167" s="276" t="s">
        <v>6157</v>
      </c>
      <c r="C6167" s="462" t="s">
        <v>83</v>
      </c>
      <c r="D6167" s="463">
        <v>74713</v>
      </c>
    </row>
    <row r="6168" spans="1:4">
      <c r="A6168" s="462">
        <v>100845</v>
      </c>
      <c r="B6168" s="276" t="s">
        <v>6158</v>
      </c>
      <c r="C6168" s="462" t="s">
        <v>211</v>
      </c>
      <c r="D6168" s="463">
        <v>0</v>
      </c>
    </row>
    <row r="6169" spans="1:4">
      <c r="A6169" s="462">
        <v>100846</v>
      </c>
      <c r="B6169" s="276" t="s">
        <v>6159</v>
      </c>
      <c r="C6169" s="462" t="s">
        <v>211</v>
      </c>
      <c r="D6169" s="463">
        <v>0</v>
      </c>
    </row>
    <row r="6170" spans="1:4">
      <c r="A6170" s="462">
        <v>100847</v>
      </c>
      <c r="B6170" s="276" t="s">
        <v>6160</v>
      </c>
      <c r="C6170" s="462" t="s">
        <v>211</v>
      </c>
      <c r="D6170" s="463">
        <v>0</v>
      </c>
    </row>
    <row r="6171" spans="1:4">
      <c r="A6171" s="462">
        <v>100848</v>
      </c>
      <c r="B6171" s="276" t="s">
        <v>6161</v>
      </c>
      <c r="C6171" s="462" t="s">
        <v>211</v>
      </c>
      <c r="D6171" s="463">
        <v>0</v>
      </c>
    </row>
    <row r="6172" spans="1:4">
      <c r="A6172" s="462">
        <v>100849</v>
      </c>
      <c r="B6172" s="276" t="s">
        <v>6162</v>
      </c>
      <c r="C6172" s="462" t="s">
        <v>211</v>
      </c>
      <c r="D6172" s="463">
        <v>2434264</v>
      </c>
    </row>
    <row r="6173" spans="1:4">
      <c r="A6173" s="462">
        <v>100850</v>
      </c>
      <c r="B6173" s="276" t="s">
        <v>6163</v>
      </c>
      <c r="C6173" s="462" t="s">
        <v>211</v>
      </c>
      <c r="D6173" s="463">
        <v>1382631.07</v>
      </c>
    </row>
    <row r="6174" spans="1:4">
      <c r="A6174" s="462">
        <v>100851</v>
      </c>
      <c r="B6174" s="276" t="s">
        <v>6164</v>
      </c>
      <c r="C6174" s="462" t="s">
        <v>148</v>
      </c>
      <c r="D6174" s="463">
        <v>0</v>
      </c>
    </row>
    <row r="6175" spans="1:4">
      <c r="A6175" s="462">
        <v>100852</v>
      </c>
      <c r="B6175" s="276" t="s">
        <v>6165</v>
      </c>
      <c r="C6175" s="462" t="s">
        <v>27</v>
      </c>
      <c r="D6175" s="463">
        <v>1300000</v>
      </c>
    </row>
    <row r="6176" spans="1:4">
      <c r="A6176" s="462">
        <v>100853</v>
      </c>
      <c r="B6176" s="276" t="s">
        <v>6166</v>
      </c>
      <c r="C6176" s="462" t="s">
        <v>27</v>
      </c>
      <c r="D6176" s="463">
        <v>424646.07</v>
      </c>
    </row>
    <row r="6177" spans="1:4">
      <c r="A6177" s="462">
        <v>100854</v>
      </c>
      <c r="B6177" s="276" t="s">
        <v>6167</v>
      </c>
      <c r="C6177" s="462" t="s">
        <v>27</v>
      </c>
      <c r="D6177" s="463">
        <v>33734</v>
      </c>
    </row>
    <row r="6178" spans="1:4">
      <c r="A6178" s="462">
        <v>100855</v>
      </c>
      <c r="B6178" s="276" t="s">
        <v>6168</v>
      </c>
      <c r="C6178" s="462" t="s">
        <v>211</v>
      </c>
      <c r="D6178" s="463">
        <v>11608601</v>
      </c>
    </row>
    <row r="6179" spans="1:4">
      <c r="A6179" s="462">
        <v>100856</v>
      </c>
      <c r="B6179" s="276" t="s">
        <v>6169</v>
      </c>
      <c r="C6179" s="462" t="s">
        <v>27</v>
      </c>
      <c r="D6179" s="463">
        <v>138037</v>
      </c>
    </row>
    <row r="6180" spans="1:4">
      <c r="A6180" s="462">
        <v>100857</v>
      </c>
      <c r="B6180" s="276" t="s">
        <v>6170</v>
      </c>
      <c r="C6180" s="462" t="s">
        <v>30</v>
      </c>
      <c r="D6180" s="463">
        <v>259098</v>
      </c>
    </row>
    <row r="6181" spans="1:4">
      <c r="A6181" s="462">
        <v>100858</v>
      </c>
      <c r="B6181" s="276" t="s">
        <v>6171</v>
      </c>
      <c r="C6181" s="462" t="s">
        <v>30</v>
      </c>
      <c r="D6181" s="463">
        <v>315737</v>
      </c>
    </row>
    <row r="6182" spans="1:4">
      <c r="A6182" s="462">
        <v>100859</v>
      </c>
      <c r="B6182" s="276" t="s">
        <v>6172</v>
      </c>
      <c r="C6182" s="462" t="s">
        <v>27</v>
      </c>
      <c r="D6182" s="463">
        <v>111723</v>
      </c>
    </row>
    <row r="6183" spans="1:4">
      <c r="A6183" s="462">
        <v>100860</v>
      </c>
      <c r="B6183" s="276" t="s">
        <v>6173</v>
      </c>
      <c r="C6183" s="462" t="s">
        <v>27</v>
      </c>
      <c r="D6183" s="463">
        <v>173043.31</v>
      </c>
    </row>
    <row r="6184" spans="1:4">
      <c r="A6184" s="462">
        <v>100861</v>
      </c>
      <c r="B6184" s="276" t="s">
        <v>6174</v>
      </c>
      <c r="C6184" s="462" t="s">
        <v>30</v>
      </c>
      <c r="D6184" s="463">
        <v>149778.01</v>
      </c>
    </row>
    <row r="6185" spans="1:4">
      <c r="A6185" s="462">
        <v>100862</v>
      </c>
      <c r="B6185" s="276" t="s">
        <v>6175</v>
      </c>
      <c r="C6185" s="462" t="s">
        <v>27</v>
      </c>
      <c r="D6185" s="463">
        <v>108771</v>
      </c>
    </row>
    <row r="6186" spans="1:4">
      <c r="A6186" s="462">
        <v>100863</v>
      </c>
      <c r="B6186" s="276" t="s">
        <v>6176</v>
      </c>
      <c r="C6186" s="462" t="s">
        <v>27</v>
      </c>
      <c r="D6186" s="463">
        <v>284269</v>
      </c>
    </row>
    <row r="6187" spans="1:4">
      <c r="A6187" s="462">
        <v>100864</v>
      </c>
      <c r="B6187" s="276" t="s">
        <v>6177</v>
      </c>
      <c r="C6187" s="462" t="s">
        <v>27</v>
      </c>
      <c r="D6187" s="463">
        <v>47005</v>
      </c>
    </row>
    <row r="6188" spans="1:4">
      <c r="A6188" s="462">
        <v>100865</v>
      </c>
      <c r="B6188" s="276" t="s">
        <v>6178</v>
      </c>
      <c r="C6188" s="462" t="s">
        <v>60</v>
      </c>
      <c r="D6188" s="463">
        <v>2618</v>
      </c>
    </row>
    <row r="6189" spans="1:4">
      <c r="A6189" s="462">
        <v>100866</v>
      </c>
      <c r="B6189" s="276" t="s">
        <v>6179</v>
      </c>
      <c r="C6189" s="462" t="s">
        <v>27</v>
      </c>
      <c r="D6189" s="463">
        <v>1055778</v>
      </c>
    </row>
    <row r="6190" spans="1:4">
      <c r="A6190" s="462">
        <v>100867</v>
      </c>
      <c r="B6190" s="276" t="s">
        <v>6180</v>
      </c>
      <c r="C6190" s="462" t="s">
        <v>27</v>
      </c>
      <c r="D6190" s="463">
        <v>0</v>
      </c>
    </row>
    <row r="6191" spans="1:4">
      <c r="A6191" s="462">
        <v>100868</v>
      </c>
      <c r="B6191" s="276" t="s">
        <v>6181</v>
      </c>
      <c r="C6191" s="462" t="s">
        <v>27</v>
      </c>
      <c r="D6191" s="463">
        <v>0</v>
      </c>
    </row>
    <row r="6192" spans="1:4">
      <c r="A6192" s="462">
        <v>100869</v>
      </c>
      <c r="B6192" s="276" t="s">
        <v>6182</v>
      </c>
      <c r="C6192" s="462" t="s">
        <v>27</v>
      </c>
      <c r="D6192" s="463">
        <v>0</v>
      </c>
    </row>
    <row r="6193" spans="1:4">
      <c r="A6193" s="462">
        <v>100870</v>
      </c>
      <c r="B6193" s="276" t="s">
        <v>6183</v>
      </c>
      <c r="C6193" s="462" t="s">
        <v>27</v>
      </c>
      <c r="D6193" s="463">
        <v>0</v>
      </c>
    </row>
    <row r="6194" spans="1:4">
      <c r="A6194" s="462">
        <v>100871</v>
      </c>
      <c r="B6194" s="276" t="s">
        <v>6184</v>
      </c>
      <c r="C6194" s="462" t="s">
        <v>27</v>
      </c>
      <c r="D6194" s="463">
        <v>489097</v>
      </c>
    </row>
    <row r="6195" spans="1:4">
      <c r="A6195" s="462">
        <v>100872</v>
      </c>
      <c r="B6195" s="276" t="s">
        <v>6185</v>
      </c>
      <c r="C6195" s="462" t="s">
        <v>27</v>
      </c>
      <c r="D6195" s="463">
        <v>358671</v>
      </c>
    </row>
    <row r="6196" spans="1:4">
      <c r="A6196" s="462">
        <v>100873</v>
      </c>
      <c r="B6196" s="276" t="s">
        <v>6186</v>
      </c>
      <c r="C6196" s="462" t="s">
        <v>27</v>
      </c>
      <c r="D6196" s="463">
        <v>106642</v>
      </c>
    </row>
    <row r="6197" spans="1:4">
      <c r="A6197" s="462">
        <v>100874</v>
      </c>
      <c r="B6197" s="276" t="s">
        <v>6187</v>
      </c>
      <c r="C6197" s="462" t="s">
        <v>27</v>
      </c>
      <c r="D6197" s="463">
        <v>100404</v>
      </c>
    </row>
    <row r="6198" spans="1:4">
      <c r="A6198" s="462">
        <v>100875</v>
      </c>
      <c r="B6198" s="276" t="s">
        <v>6188</v>
      </c>
      <c r="C6198" s="462" t="s">
        <v>27</v>
      </c>
      <c r="D6198" s="463">
        <v>16739</v>
      </c>
    </row>
    <row r="6199" spans="1:4">
      <c r="A6199" s="462">
        <v>100876</v>
      </c>
      <c r="B6199" s="276" t="s">
        <v>6189</v>
      </c>
      <c r="C6199" s="462" t="s">
        <v>27</v>
      </c>
      <c r="D6199" s="463">
        <v>48128.11</v>
      </c>
    </row>
    <row r="6200" spans="1:4">
      <c r="A6200" s="462">
        <v>100877</v>
      </c>
      <c r="B6200" s="276" t="s">
        <v>6190</v>
      </c>
      <c r="C6200" s="462" t="s">
        <v>27</v>
      </c>
      <c r="D6200" s="463">
        <v>42427</v>
      </c>
    </row>
    <row r="6201" spans="1:4">
      <c r="A6201" s="462">
        <v>100878</v>
      </c>
      <c r="B6201" s="276" t="s">
        <v>6191</v>
      </c>
      <c r="C6201" s="462" t="s">
        <v>27</v>
      </c>
      <c r="D6201" s="463">
        <v>91939</v>
      </c>
    </row>
    <row r="6202" spans="1:4">
      <c r="A6202" s="462">
        <v>100879</v>
      </c>
      <c r="B6202" s="276" t="s">
        <v>6192</v>
      </c>
      <c r="C6202" s="462" t="s">
        <v>27</v>
      </c>
      <c r="D6202" s="463">
        <v>288862</v>
      </c>
    </row>
    <row r="6203" spans="1:4">
      <c r="A6203" s="462">
        <v>100880</v>
      </c>
      <c r="B6203" s="276" t="s">
        <v>6193</v>
      </c>
      <c r="C6203" s="462" t="s">
        <v>27</v>
      </c>
      <c r="D6203" s="463">
        <v>435861</v>
      </c>
    </row>
    <row r="6204" spans="1:4">
      <c r="A6204" s="462">
        <v>100881</v>
      </c>
      <c r="B6204" s="276" t="s">
        <v>6194</v>
      </c>
      <c r="C6204" s="462" t="s">
        <v>27</v>
      </c>
      <c r="D6204" s="463">
        <v>196261</v>
      </c>
    </row>
    <row r="6205" spans="1:4">
      <c r="A6205" s="462">
        <v>100882</v>
      </c>
      <c r="B6205" s="276" t="s">
        <v>6195</v>
      </c>
      <c r="C6205" s="462" t="s">
        <v>27</v>
      </c>
      <c r="D6205" s="463">
        <v>130426</v>
      </c>
    </row>
    <row r="6206" spans="1:4">
      <c r="A6206" s="462">
        <v>100883</v>
      </c>
      <c r="B6206" s="276" t="s">
        <v>6196</v>
      </c>
      <c r="C6206" s="462" t="s">
        <v>27</v>
      </c>
      <c r="D6206" s="463">
        <v>510370</v>
      </c>
    </row>
    <row r="6207" spans="1:4">
      <c r="A6207" s="462">
        <v>100884</v>
      </c>
      <c r="B6207" s="276" t="s">
        <v>6197</v>
      </c>
      <c r="C6207" s="462" t="s">
        <v>27</v>
      </c>
      <c r="D6207" s="463">
        <v>128987</v>
      </c>
    </row>
    <row r="6208" spans="1:4">
      <c r="A6208" s="462">
        <v>100885</v>
      </c>
      <c r="B6208" s="276" t="s">
        <v>6198</v>
      </c>
      <c r="C6208" s="462" t="s">
        <v>27</v>
      </c>
      <c r="D6208" s="463">
        <v>107100</v>
      </c>
    </row>
    <row r="6209" spans="1:4">
      <c r="A6209" s="462">
        <v>100886</v>
      </c>
      <c r="B6209" s="276" t="s">
        <v>6199</v>
      </c>
      <c r="C6209" s="462" t="s">
        <v>27</v>
      </c>
      <c r="D6209" s="463">
        <v>0</v>
      </c>
    </row>
    <row r="6210" spans="1:4">
      <c r="A6210" s="462">
        <v>100887</v>
      </c>
      <c r="B6210" s="276" t="s">
        <v>6200</v>
      </c>
      <c r="C6210" s="462" t="s">
        <v>27</v>
      </c>
      <c r="D6210" s="463">
        <v>164141</v>
      </c>
    </row>
    <row r="6211" spans="1:4">
      <c r="A6211" s="462">
        <v>100888</v>
      </c>
      <c r="B6211" s="276" t="s">
        <v>6201</v>
      </c>
      <c r="C6211" s="462" t="s">
        <v>27</v>
      </c>
      <c r="D6211" s="463">
        <v>0</v>
      </c>
    </row>
    <row r="6212" spans="1:4">
      <c r="A6212" s="462">
        <v>100889</v>
      </c>
      <c r="B6212" s="276" t="s">
        <v>6202</v>
      </c>
      <c r="C6212" s="462" t="s">
        <v>27</v>
      </c>
      <c r="D6212" s="463">
        <v>43033</v>
      </c>
    </row>
    <row r="6213" spans="1:4">
      <c r="A6213" s="462">
        <v>100890</v>
      </c>
      <c r="B6213" s="276" t="s">
        <v>6203</v>
      </c>
      <c r="C6213" s="462" t="s">
        <v>27</v>
      </c>
      <c r="D6213" s="463">
        <v>201296</v>
      </c>
    </row>
    <row r="6214" spans="1:4">
      <c r="A6214" s="462">
        <v>100891</v>
      </c>
      <c r="B6214" s="276" t="s">
        <v>6204</v>
      </c>
      <c r="C6214" s="462" t="s">
        <v>27</v>
      </c>
      <c r="D6214" s="463">
        <v>85571.69</v>
      </c>
    </row>
    <row r="6215" spans="1:4">
      <c r="A6215" s="462">
        <v>100892</v>
      </c>
      <c r="B6215" s="276" t="s">
        <v>6205</v>
      </c>
      <c r="C6215" s="462" t="s">
        <v>27</v>
      </c>
      <c r="D6215" s="463">
        <v>129790</v>
      </c>
    </row>
    <row r="6216" spans="1:4">
      <c r="A6216" s="462">
        <v>100893</v>
      </c>
      <c r="B6216" s="276" t="s">
        <v>6206</v>
      </c>
      <c r="C6216" s="462" t="s">
        <v>27</v>
      </c>
      <c r="D6216" s="463">
        <v>0</v>
      </c>
    </row>
    <row r="6217" spans="1:4">
      <c r="A6217" s="462">
        <v>100894</v>
      </c>
      <c r="B6217" s="276" t="s">
        <v>6207</v>
      </c>
      <c r="C6217" s="462" t="s">
        <v>27</v>
      </c>
      <c r="D6217" s="463">
        <v>1026752</v>
      </c>
    </row>
    <row r="6218" spans="1:4">
      <c r="A6218" s="462">
        <v>100895</v>
      </c>
      <c r="B6218" s="276" t="s">
        <v>6208</v>
      </c>
      <c r="C6218" s="462" t="s">
        <v>27</v>
      </c>
      <c r="D6218" s="463">
        <v>97588</v>
      </c>
    </row>
    <row r="6219" spans="1:4">
      <c r="A6219" s="462">
        <v>100896</v>
      </c>
      <c r="B6219" s="276" t="s">
        <v>6209</v>
      </c>
      <c r="C6219" s="462" t="s">
        <v>27</v>
      </c>
      <c r="D6219" s="463">
        <v>69845</v>
      </c>
    </row>
    <row r="6220" spans="1:4">
      <c r="A6220" s="462">
        <v>100897</v>
      </c>
      <c r="B6220" s="276" t="s">
        <v>6210</v>
      </c>
      <c r="C6220" s="462" t="s">
        <v>27</v>
      </c>
      <c r="D6220" s="463">
        <v>223028</v>
      </c>
    </row>
    <row r="6221" spans="1:4">
      <c r="A6221" s="462">
        <v>100898</v>
      </c>
      <c r="B6221" s="276" t="s">
        <v>6211</v>
      </c>
      <c r="C6221" s="462" t="s">
        <v>27</v>
      </c>
      <c r="D6221" s="463">
        <v>40793</v>
      </c>
    </row>
    <row r="6222" spans="1:4">
      <c r="A6222" s="462">
        <v>100899</v>
      </c>
      <c r="B6222" s="276" t="s">
        <v>6212</v>
      </c>
      <c r="C6222" s="462" t="s">
        <v>27</v>
      </c>
      <c r="D6222" s="463">
        <v>4175</v>
      </c>
    </row>
    <row r="6223" spans="1:4">
      <c r="A6223" s="462">
        <v>100900</v>
      </c>
      <c r="B6223" s="276" t="s">
        <v>6213</v>
      </c>
      <c r="C6223" s="462" t="s">
        <v>27</v>
      </c>
      <c r="D6223" s="463">
        <v>92175</v>
      </c>
    </row>
    <row r="6224" spans="1:4">
      <c r="A6224" s="462">
        <v>100901</v>
      </c>
      <c r="B6224" s="276" t="s">
        <v>6214</v>
      </c>
      <c r="C6224" s="462" t="s">
        <v>27</v>
      </c>
      <c r="D6224" s="463">
        <v>15998</v>
      </c>
    </row>
    <row r="6225" spans="1:4">
      <c r="A6225" s="462">
        <v>100902</v>
      </c>
      <c r="B6225" s="276" t="s">
        <v>6215</v>
      </c>
      <c r="C6225" s="462" t="s">
        <v>27</v>
      </c>
      <c r="D6225" s="463">
        <v>69358</v>
      </c>
    </row>
    <row r="6226" spans="1:4">
      <c r="A6226" s="462">
        <v>100903</v>
      </c>
      <c r="B6226" s="276" t="s">
        <v>6216</v>
      </c>
      <c r="C6226" s="462" t="s">
        <v>27</v>
      </c>
      <c r="D6226" s="463">
        <v>131011</v>
      </c>
    </row>
    <row r="6227" spans="1:4">
      <c r="A6227" s="462">
        <v>100904</v>
      </c>
      <c r="B6227" s="276" t="s">
        <v>6217</v>
      </c>
      <c r="C6227" s="462" t="s">
        <v>27</v>
      </c>
      <c r="D6227" s="463">
        <v>135781</v>
      </c>
    </row>
    <row r="6228" spans="1:4">
      <c r="A6228" s="462">
        <v>100905</v>
      </c>
      <c r="B6228" s="276" t="s">
        <v>6218</v>
      </c>
      <c r="C6228" s="462" t="s">
        <v>27</v>
      </c>
      <c r="D6228" s="463">
        <v>40541</v>
      </c>
    </row>
    <row r="6229" spans="1:4">
      <c r="A6229" s="462">
        <v>100906</v>
      </c>
      <c r="B6229" s="276" t="s">
        <v>6219</v>
      </c>
      <c r="C6229" s="462" t="s">
        <v>27</v>
      </c>
      <c r="D6229" s="463">
        <v>115148</v>
      </c>
    </row>
    <row r="6230" spans="1:4">
      <c r="A6230" s="462">
        <v>100907</v>
      </c>
      <c r="B6230" s="276" t="s">
        <v>6220</v>
      </c>
      <c r="C6230" s="462" t="s">
        <v>27</v>
      </c>
      <c r="D6230" s="463">
        <v>193963</v>
      </c>
    </row>
    <row r="6231" spans="1:4">
      <c r="A6231" s="462">
        <v>100908</v>
      </c>
      <c r="B6231" s="276" t="s">
        <v>6221</v>
      </c>
      <c r="C6231" s="462" t="s">
        <v>27</v>
      </c>
      <c r="D6231" s="463">
        <v>0</v>
      </c>
    </row>
    <row r="6232" spans="1:4">
      <c r="A6232" s="462">
        <v>100909</v>
      </c>
      <c r="B6232" s="276" t="s">
        <v>6222</v>
      </c>
      <c r="C6232" s="462" t="s">
        <v>27</v>
      </c>
      <c r="D6232" s="463">
        <v>83942.01</v>
      </c>
    </row>
    <row r="6233" spans="1:4">
      <c r="A6233" s="462">
        <v>100910</v>
      </c>
      <c r="B6233" s="276" t="s">
        <v>6223</v>
      </c>
      <c r="C6233" s="462" t="s">
        <v>27</v>
      </c>
      <c r="D6233" s="463">
        <v>0</v>
      </c>
    </row>
    <row r="6234" spans="1:4">
      <c r="A6234" s="462">
        <v>100911</v>
      </c>
      <c r="B6234" s="276" t="s">
        <v>6224</v>
      </c>
      <c r="C6234" s="462" t="s">
        <v>27</v>
      </c>
      <c r="D6234" s="463">
        <v>555192</v>
      </c>
    </row>
    <row r="6235" spans="1:4">
      <c r="A6235" s="462">
        <v>100912</v>
      </c>
      <c r="B6235" s="276" t="s">
        <v>6225</v>
      </c>
      <c r="C6235" s="462" t="s">
        <v>27</v>
      </c>
      <c r="D6235" s="463">
        <v>393691</v>
      </c>
    </row>
    <row r="6236" spans="1:4">
      <c r="A6236" s="462">
        <v>100913</v>
      </c>
      <c r="B6236" s="276" t="s">
        <v>6226</v>
      </c>
      <c r="C6236" s="462" t="s">
        <v>27</v>
      </c>
      <c r="D6236" s="463">
        <v>40220</v>
      </c>
    </row>
    <row r="6237" spans="1:4">
      <c r="A6237" s="462">
        <v>100914</v>
      </c>
      <c r="B6237" s="276" t="s">
        <v>6227</v>
      </c>
      <c r="C6237" s="462" t="s">
        <v>27</v>
      </c>
      <c r="D6237" s="463">
        <v>35124.879999999997</v>
      </c>
    </row>
    <row r="6238" spans="1:4">
      <c r="A6238" s="462">
        <v>100916</v>
      </c>
      <c r="B6238" s="276" t="s">
        <v>6228</v>
      </c>
      <c r="C6238" s="462" t="s">
        <v>148</v>
      </c>
      <c r="D6238" s="463">
        <v>1338</v>
      </c>
    </row>
    <row r="6239" spans="1:4">
      <c r="A6239" s="462">
        <v>100917</v>
      </c>
      <c r="B6239" s="276" t="s">
        <v>6229</v>
      </c>
      <c r="C6239" s="462" t="s">
        <v>148</v>
      </c>
      <c r="D6239" s="463">
        <v>0</v>
      </c>
    </row>
    <row r="6240" spans="1:4">
      <c r="A6240" s="462">
        <v>100918</v>
      </c>
      <c r="B6240" s="276" t="s">
        <v>6230</v>
      </c>
      <c r="C6240" s="462" t="s">
        <v>148</v>
      </c>
      <c r="D6240" s="463">
        <v>0</v>
      </c>
    </row>
    <row r="6241" spans="1:4">
      <c r="A6241" s="462">
        <v>100919</v>
      </c>
      <c r="B6241" s="276" t="s">
        <v>6231</v>
      </c>
      <c r="C6241" s="462" t="s">
        <v>44</v>
      </c>
      <c r="D6241" s="463">
        <v>0</v>
      </c>
    </row>
    <row r="6242" spans="1:4">
      <c r="A6242" s="462">
        <v>100920</v>
      </c>
      <c r="B6242" s="276" t="s">
        <v>6232</v>
      </c>
      <c r="C6242" s="462" t="s">
        <v>27</v>
      </c>
      <c r="D6242" s="463">
        <v>532837</v>
      </c>
    </row>
    <row r="6243" spans="1:4">
      <c r="A6243" s="462">
        <v>100921</v>
      </c>
      <c r="B6243" s="276" t="s">
        <v>6233</v>
      </c>
      <c r="C6243" s="462" t="s">
        <v>27</v>
      </c>
      <c r="D6243" s="463">
        <v>358547</v>
      </c>
    </row>
    <row r="6244" spans="1:4">
      <c r="A6244" s="462">
        <v>100922</v>
      </c>
      <c r="B6244" s="276" t="s">
        <v>6234</v>
      </c>
      <c r="C6244" s="462" t="s">
        <v>27</v>
      </c>
      <c r="D6244" s="463">
        <v>319765</v>
      </c>
    </row>
    <row r="6245" spans="1:4">
      <c r="A6245" s="462">
        <v>100923</v>
      </c>
      <c r="B6245" s="276" t="s">
        <v>6235</v>
      </c>
      <c r="C6245" s="462" t="s">
        <v>27</v>
      </c>
      <c r="D6245" s="463">
        <v>261852</v>
      </c>
    </row>
    <row r="6246" spans="1:4">
      <c r="A6246" s="462">
        <v>100924</v>
      </c>
      <c r="B6246" s="276" t="s">
        <v>6236</v>
      </c>
      <c r="C6246" s="462" t="s">
        <v>30</v>
      </c>
      <c r="D6246" s="463">
        <v>2953</v>
      </c>
    </row>
    <row r="6247" spans="1:4">
      <c r="A6247" s="462">
        <v>100925</v>
      </c>
      <c r="B6247" s="276" t="s">
        <v>6237</v>
      </c>
      <c r="C6247" s="462" t="s">
        <v>27</v>
      </c>
      <c r="D6247" s="463">
        <v>49206</v>
      </c>
    </row>
    <row r="6248" spans="1:4">
      <c r="A6248" s="462">
        <v>100926</v>
      </c>
      <c r="B6248" s="276" t="s">
        <v>6238</v>
      </c>
      <c r="C6248" s="462" t="s">
        <v>27</v>
      </c>
      <c r="D6248" s="463">
        <v>0</v>
      </c>
    </row>
    <row r="6249" spans="1:4">
      <c r="A6249" s="462">
        <v>100927</v>
      </c>
      <c r="B6249" s="276" t="s">
        <v>6239</v>
      </c>
      <c r="C6249" s="462" t="s">
        <v>27</v>
      </c>
      <c r="D6249" s="463">
        <v>60228.01</v>
      </c>
    </row>
    <row r="6250" spans="1:4">
      <c r="A6250" s="462">
        <v>100928</v>
      </c>
      <c r="B6250" s="276" t="s">
        <v>6240</v>
      </c>
      <c r="C6250" s="462" t="s">
        <v>27</v>
      </c>
      <c r="D6250" s="463">
        <v>0</v>
      </c>
    </row>
    <row r="6251" spans="1:4">
      <c r="A6251" s="462">
        <v>100929</v>
      </c>
      <c r="B6251" s="276" t="s">
        <v>6241</v>
      </c>
      <c r="C6251" s="462" t="s">
        <v>27</v>
      </c>
      <c r="D6251" s="463">
        <v>197312</v>
      </c>
    </row>
    <row r="6252" spans="1:4">
      <c r="A6252" s="462">
        <v>100930</v>
      </c>
      <c r="B6252" s="276" t="s">
        <v>6242</v>
      </c>
      <c r="C6252" s="462" t="s">
        <v>27</v>
      </c>
      <c r="D6252" s="463">
        <v>0</v>
      </c>
    </row>
    <row r="6253" spans="1:4">
      <c r="A6253" s="462">
        <v>100931</v>
      </c>
      <c r="B6253" s="276" t="s">
        <v>6243</v>
      </c>
      <c r="C6253" s="462" t="s">
        <v>27</v>
      </c>
      <c r="D6253" s="463">
        <v>1415613</v>
      </c>
    </row>
    <row r="6254" spans="1:4">
      <c r="A6254" s="462">
        <v>100932</v>
      </c>
      <c r="B6254" s="276" t="s">
        <v>6244</v>
      </c>
      <c r="C6254" s="462" t="s">
        <v>27</v>
      </c>
      <c r="D6254" s="463">
        <v>69491</v>
      </c>
    </row>
    <row r="6255" spans="1:4">
      <c r="A6255" s="462">
        <v>100933</v>
      </c>
      <c r="B6255" s="276" t="s">
        <v>6245</v>
      </c>
      <c r="C6255" s="462" t="s">
        <v>27</v>
      </c>
      <c r="D6255" s="463">
        <v>74306.27</v>
      </c>
    </row>
    <row r="6256" spans="1:4">
      <c r="A6256" s="462">
        <v>100934</v>
      </c>
      <c r="B6256" s="276" t="s">
        <v>6246</v>
      </c>
      <c r="C6256" s="462" t="s">
        <v>27</v>
      </c>
      <c r="D6256" s="463">
        <v>71734</v>
      </c>
    </row>
    <row r="6257" spans="1:4">
      <c r="A6257" s="462">
        <v>100935</v>
      </c>
      <c r="B6257" s="276" t="s">
        <v>6247</v>
      </c>
      <c r="C6257" s="462" t="s">
        <v>27</v>
      </c>
      <c r="D6257" s="463">
        <v>0</v>
      </c>
    </row>
    <row r="6258" spans="1:4">
      <c r="A6258" s="462">
        <v>100936</v>
      </c>
      <c r="B6258" s="276" t="s">
        <v>6248</v>
      </c>
      <c r="C6258" s="462" t="s">
        <v>148</v>
      </c>
      <c r="D6258" s="463">
        <v>98000</v>
      </c>
    </row>
    <row r="6259" spans="1:4">
      <c r="A6259" s="462">
        <v>100937</v>
      </c>
      <c r="B6259" s="276" t="s">
        <v>6249</v>
      </c>
      <c r="C6259" s="462" t="s">
        <v>89</v>
      </c>
      <c r="D6259" s="463">
        <v>200780.31</v>
      </c>
    </row>
    <row r="6260" spans="1:4">
      <c r="A6260" s="462">
        <v>100938</v>
      </c>
      <c r="B6260" s="276" t="s">
        <v>6250</v>
      </c>
      <c r="C6260" s="462" t="s">
        <v>148</v>
      </c>
      <c r="D6260" s="463">
        <v>215194</v>
      </c>
    </row>
    <row r="6261" spans="1:4">
      <c r="A6261" s="462">
        <v>100939</v>
      </c>
      <c r="B6261" s="276" t="s">
        <v>6251</v>
      </c>
      <c r="C6261" s="462" t="s">
        <v>148</v>
      </c>
      <c r="D6261" s="463">
        <v>0</v>
      </c>
    </row>
    <row r="6262" spans="1:4">
      <c r="A6262" s="462">
        <v>100940</v>
      </c>
      <c r="B6262" s="276" t="s">
        <v>6252</v>
      </c>
      <c r="C6262" s="462" t="s">
        <v>30</v>
      </c>
      <c r="D6262" s="463">
        <v>129</v>
      </c>
    </row>
    <row r="6263" spans="1:4">
      <c r="A6263" s="462">
        <v>100941</v>
      </c>
      <c r="B6263" s="276" t="s">
        <v>6253</v>
      </c>
      <c r="C6263" s="462" t="s">
        <v>148</v>
      </c>
      <c r="D6263" s="463">
        <v>205</v>
      </c>
    </row>
    <row r="6264" spans="1:4">
      <c r="A6264" s="462">
        <v>100942</v>
      </c>
      <c r="B6264" s="276" t="s">
        <v>6254</v>
      </c>
      <c r="C6264" s="462" t="s">
        <v>148</v>
      </c>
      <c r="D6264" s="463">
        <v>180</v>
      </c>
    </row>
    <row r="6265" spans="1:4">
      <c r="A6265" s="462">
        <v>100943</v>
      </c>
      <c r="B6265" s="276" t="s">
        <v>6255</v>
      </c>
      <c r="C6265" s="462" t="s">
        <v>148</v>
      </c>
      <c r="D6265" s="463">
        <v>415070</v>
      </c>
    </row>
    <row r="6266" spans="1:4">
      <c r="A6266" s="462">
        <v>100944</v>
      </c>
      <c r="B6266" s="276" t="s">
        <v>6256</v>
      </c>
      <c r="C6266" s="462" t="s">
        <v>83</v>
      </c>
      <c r="D6266" s="463">
        <v>0</v>
      </c>
    </row>
    <row r="6267" spans="1:4">
      <c r="A6267" s="462">
        <v>100945</v>
      </c>
      <c r="B6267" s="276" t="s">
        <v>6257</v>
      </c>
      <c r="C6267" s="462" t="s">
        <v>27</v>
      </c>
      <c r="D6267" s="463">
        <v>1299999.99</v>
      </c>
    </row>
    <row r="6268" spans="1:4">
      <c r="A6268" s="462">
        <v>100946</v>
      </c>
      <c r="B6268" s="276" t="s">
        <v>6258</v>
      </c>
      <c r="C6268" s="462" t="s">
        <v>148</v>
      </c>
      <c r="D6268" s="463">
        <v>288908</v>
      </c>
    </row>
    <row r="6269" spans="1:4">
      <c r="A6269" s="462">
        <v>100947</v>
      </c>
      <c r="B6269" s="276" t="s">
        <v>6259</v>
      </c>
      <c r="C6269" s="462" t="s">
        <v>148</v>
      </c>
      <c r="D6269" s="463">
        <v>0</v>
      </c>
    </row>
    <row r="6270" spans="1:4">
      <c r="A6270" s="462">
        <v>100948</v>
      </c>
      <c r="B6270" s="276" t="s">
        <v>6260</v>
      </c>
      <c r="C6270" s="462" t="s">
        <v>27</v>
      </c>
      <c r="D6270" s="463">
        <v>31511</v>
      </c>
    </row>
    <row r="6271" spans="1:4">
      <c r="A6271" s="462">
        <v>100949</v>
      </c>
      <c r="B6271" s="276" t="s">
        <v>6261</v>
      </c>
      <c r="C6271" s="462" t="s">
        <v>27</v>
      </c>
      <c r="D6271" s="463">
        <v>5500</v>
      </c>
    </row>
    <row r="6272" spans="1:4">
      <c r="A6272" s="462">
        <v>100950</v>
      </c>
      <c r="B6272" s="276" t="s">
        <v>6262</v>
      </c>
      <c r="C6272" s="462" t="s">
        <v>27</v>
      </c>
      <c r="D6272" s="463">
        <v>22975</v>
      </c>
    </row>
    <row r="6273" spans="1:4">
      <c r="A6273" s="462">
        <v>100951</v>
      </c>
      <c r="B6273" s="276" t="s">
        <v>6263</v>
      </c>
      <c r="C6273" s="462" t="s">
        <v>27</v>
      </c>
      <c r="D6273" s="463">
        <v>31685.89</v>
      </c>
    </row>
    <row r="6274" spans="1:4">
      <c r="A6274" s="462">
        <v>100952</v>
      </c>
      <c r="B6274" s="276" t="s">
        <v>6264</v>
      </c>
      <c r="C6274" s="462" t="s">
        <v>30</v>
      </c>
      <c r="D6274" s="463">
        <v>10052</v>
      </c>
    </row>
    <row r="6275" spans="1:4">
      <c r="A6275" s="462">
        <v>100953</v>
      </c>
      <c r="B6275" s="276" t="s">
        <v>6265</v>
      </c>
      <c r="C6275" s="462" t="s">
        <v>27</v>
      </c>
      <c r="D6275" s="463">
        <v>32486</v>
      </c>
    </row>
    <row r="6276" spans="1:4">
      <c r="A6276" s="462">
        <v>100954</v>
      </c>
      <c r="B6276" s="276" t="s">
        <v>6266</v>
      </c>
      <c r="C6276" s="462" t="s">
        <v>27</v>
      </c>
      <c r="D6276" s="463">
        <v>0</v>
      </c>
    </row>
    <row r="6277" spans="1:4">
      <c r="A6277" s="462">
        <v>100955</v>
      </c>
      <c r="B6277" s="276" t="s">
        <v>6267</v>
      </c>
      <c r="C6277" s="462" t="s">
        <v>211</v>
      </c>
      <c r="D6277" s="463">
        <v>12267337</v>
      </c>
    </row>
    <row r="6278" spans="1:4">
      <c r="A6278" s="462">
        <v>100956</v>
      </c>
      <c r="B6278" s="276" t="s">
        <v>6268</v>
      </c>
      <c r="C6278" s="462" t="s">
        <v>27</v>
      </c>
      <c r="D6278" s="463">
        <v>166745</v>
      </c>
    </row>
    <row r="6279" spans="1:4">
      <c r="A6279" s="462">
        <v>100957</v>
      </c>
      <c r="B6279" s="276" t="s">
        <v>6269</v>
      </c>
      <c r="C6279" s="462" t="s">
        <v>27</v>
      </c>
      <c r="D6279" s="463">
        <v>37653</v>
      </c>
    </row>
    <row r="6280" spans="1:4">
      <c r="A6280" s="462">
        <v>100958</v>
      </c>
      <c r="B6280" s="276" t="s">
        <v>6270</v>
      </c>
      <c r="C6280" s="462" t="s">
        <v>27</v>
      </c>
      <c r="D6280" s="463">
        <v>0</v>
      </c>
    </row>
    <row r="6281" spans="1:4">
      <c r="A6281" s="462">
        <v>100959</v>
      </c>
      <c r="B6281" s="276" t="s">
        <v>6271</v>
      </c>
      <c r="C6281" s="462" t="s">
        <v>27</v>
      </c>
      <c r="D6281" s="463">
        <v>0</v>
      </c>
    </row>
    <row r="6282" spans="1:4">
      <c r="A6282" s="462">
        <v>100960</v>
      </c>
      <c r="B6282" s="276" t="s">
        <v>6272</v>
      </c>
      <c r="C6282" s="462" t="s">
        <v>27</v>
      </c>
      <c r="D6282" s="463">
        <v>0</v>
      </c>
    </row>
    <row r="6283" spans="1:4">
      <c r="A6283" s="462">
        <v>100961</v>
      </c>
      <c r="B6283" s="276" t="s">
        <v>6273</v>
      </c>
      <c r="C6283" s="462" t="s">
        <v>27</v>
      </c>
      <c r="D6283" s="463">
        <v>0</v>
      </c>
    </row>
    <row r="6284" spans="1:4">
      <c r="A6284" s="462">
        <v>100962</v>
      </c>
      <c r="B6284" s="276" t="s">
        <v>6274</v>
      </c>
      <c r="C6284" s="462" t="s">
        <v>30</v>
      </c>
      <c r="D6284" s="463">
        <v>0</v>
      </c>
    </row>
    <row r="6285" spans="1:4">
      <c r="A6285" s="462">
        <v>100963</v>
      </c>
      <c r="B6285" s="276" t="s">
        <v>6275</v>
      </c>
      <c r="C6285" s="462" t="s">
        <v>27</v>
      </c>
      <c r="D6285" s="463">
        <v>0</v>
      </c>
    </row>
    <row r="6286" spans="1:4">
      <c r="A6286" s="462">
        <v>100964</v>
      </c>
      <c r="B6286" s="276" t="s">
        <v>6276</v>
      </c>
      <c r="C6286" s="462" t="s">
        <v>27</v>
      </c>
      <c r="D6286" s="463">
        <v>0</v>
      </c>
    </row>
    <row r="6287" spans="1:4">
      <c r="A6287" s="462">
        <v>100965</v>
      </c>
      <c r="B6287" s="276" t="s">
        <v>6277</v>
      </c>
      <c r="C6287" s="462" t="s">
        <v>148</v>
      </c>
      <c r="D6287" s="463">
        <v>9389</v>
      </c>
    </row>
    <row r="6288" spans="1:4">
      <c r="A6288" s="462">
        <v>100966</v>
      </c>
      <c r="B6288" s="276" t="s">
        <v>6278</v>
      </c>
      <c r="C6288" s="462" t="s">
        <v>27</v>
      </c>
      <c r="D6288" s="463">
        <v>0</v>
      </c>
    </row>
    <row r="6289" spans="1:4">
      <c r="A6289" s="462">
        <v>100968</v>
      </c>
      <c r="B6289" s="276" t="s">
        <v>6279</v>
      </c>
      <c r="C6289" s="462" t="s">
        <v>27</v>
      </c>
      <c r="D6289" s="463">
        <v>691.52</v>
      </c>
    </row>
    <row r="6290" spans="1:4">
      <c r="A6290" s="462">
        <v>100969</v>
      </c>
      <c r="B6290" s="276" t="s">
        <v>6280</v>
      </c>
      <c r="C6290" s="462" t="s">
        <v>27</v>
      </c>
      <c r="D6290" s="463">
        <v>26099</v>
      </c>
    </row>
    <row r="6291" spans="1:4">
      <c r="A6291" s="462">
        <v>100970</v>
      </c>
      <c r="B6291" s="276" t="s">
        <v>6281</v>
      </c>
      <c r="C6291" s="462" t="s">
        <v>32</v>
      </c>
      <c r="D6291" s="463">
        <v>0</v>
      </c>
    </row>
    <row r="6292" spans="1:4">
      <c r="A6292" s="462">
        <v>100971</v>
      </c>
      <c r="B6292" s="276" t="s">
        <v>6282</v>
      </c>
      <c r="C6292" s="462" t="s">
        <v>148</v>
      </c>
      <c r="D6292" s="463">
        <v>61904</v>
      </c>
    </row>
    <row r="6293" spans="1:4">
      <c r="A6293" s="462">
        <v>100972</v>
      </c>
      <c r="B6293" s="276" t="s">
        <v>6283</v>
      </c>
      <c r="C6293" s="462" t="s">
        <v>27</v>
      </c>
      <c r="D6293" s="463">
        <v>12289</v>
      </c>
    </row>
    <row r="6294" spans="1:4">
      <c r="A6294" s="462">
        <v>100973</v>
      </c>
      <c r="B6294" s="276" t="s">
        <v>6284</v>
      </c>
      <c r="C6294" s="462" t="s">
        <v>27</v>
      </c>
      <c r="D6294" s="463">
        <v>0</v>
      </c>
    </row>
    <row r="6295" spans="1:4">
      <c r="A6295" s="462">
        <v>100974</v>
      </c>
      <c r="B6295" s="276" t="s">
        <v>6285</v>
      </c>
      <c r="C6295" s="462" t="s">
        <v>44</v>
      </c>
      <c r="D6295" s="463">
        <v>0</v>
      </c>
    </row>
    <row r="6296" spans="1:4">
      <c r="A6296" s="462">
        <v>100975</v>
      </c>
      <c r="B6296" s="276" t="s">
        <v>6286</v>
      </c>
      <c r="C6296" s="462" t="s">
        <v>27</v>
      </c>
      <c r="D6296" s="463">
        <v>31072170</v>
      </c>
    </row>
    <row r="6297" spans="1:4">
      <c r="A6297" s="462">
        <v>100976</v>
      </c>
      <c r="B6297" s="276" t="s">
        <v>6287</v>
      </c>
      <c r="C6297" s="462" t="s">
        <v>148</v>
      </c>
      <c r="D6297" s="463">
        <v>82405</v>
      </c>
    </row>
    <row r="6298" spans="1:4">
      <c r="A6298" s="462">
        <v>100977</v>
      </c>
      <c r="B6298" s="276" t="s">
        <v>6288</v>
      </c>
      <c r="C6298" s="462" t="s">
        <v>44</v>
      </c>
      <c r="D6298" s="463">
        <v>0</v>
      </c>
    </row>
    <row r="6299" spans="1:4">
      <c r="A6299" s="462">
        <v>100978</v>
      </c>
      <c r="B6299" s="276" t="s">
        <v>6289</v>
      </c>
      <c r="C6299" s="462" t="s">
        <v>30</v>
      </c>
      <c r="D6299" s="463">
        <v>0</v>
      </c>
    </row>
    <row r="6300" spans="1:4">
      <c r="A6300" s="462">
        <v>100979</v>
      </c>
      <c r="B6300" s="276" t="s">
        <v>6290</v>
      </c>
      <c r="C6300" s="462" t="s">
        <v>27</v>
      </c>
      <c r="D6300" s="463">
        <v>19347.63</v>
      </c>
    </row>
    <row r="6301" spans="1:4">
      <c r="A6301" s="462">
        <v>100980</v>
      </c>
      <c r="B6301" s="276" t="s">
        <v>6291</v>
      </c>
      <c r="C6301" s="462" t="s">
        <v>30</v>
      </c>
      <c r="D6301" s="463">
        <v>5319</v>
      </c>
    </row>
    <row r="6302" spans="1:4">
      <c r="A6302" s="462">
        <v>100981</v>
      </c>
      <c r="B6302" s="276" t="s">
        <v>6292</v>
      </c>
      <c r="C6302" s="462" t="s">
        <v>30</v>
      </c>
      <c r="D6302" s="463">
        <v>11284</v>
      </c>
    </row>
    <row r="6303" spans="1:4">
      <c r="A6303" s="462">
        <v>100982</v>
      </c>
      <c r="B6303" s="276" t="s">
        <v>6293</v>
      </c>
      <c r="C6303" s="462" t="s">
        <v>44</v>
      </c>
      <c r="D6303" s="463">
        <v>18021.12</v>
      </c>
    </row>
    <row r="6304" spans="1:4">
      <c r="A6304" s="462">
        <v>100983</v>
      </c>
      <c r="B6304" s="276" t="s">
        <v>6294</v>
      </c>
      <c r="C6304" s="462" t="s">
        <v>3447</v>
      </c>
      <c r="D6304" s="463">
        <v>50230</v>
      </c>
    </row>
    <row r="6305" spans="1:4">
      <c r="A6305" s="462">
        <v>100984</v>
      </c>
      <c r="B6305" s="276" t="s">
        <v>6295</v>
      </c>
      <c r="C6305" s="462" t="s">
        <v>27</v>
      </c>
      <c r="D6305" s="463">
        <v>9578857</v>
      </c>
    </row>
    <row r="6306" spans="1:4">
      <c r="A6306" s="462">
        <v>100985</v>
      </c>
      <c r="B6306" s="276" t="s">
        <v>6296</v>
      </c>
      <c r="C6306" s="462" t="s">
        <v>27</v>
      </c>
      <c r="D6306" s="463">
        <v>715301</v>
      </c>
    </row>
    <row r="6307" spans="1:4">
      <c r="A6307" s="462">
        <v>100986</v>
      </c>
      <c r="B6307" s="276" t="s">
        <v>6297</v>
      </c>
      <c r="C6307" s="462" t="s">
        <v>27</v>
      </c>
      <c r="D6307" s="463">
        <v>0</v>
      </c>
    </row>
    <row r="6308" spans="1:4">
      <c r="A6308" s="462">
        <v>100987</v>
      </c>
      <c r="B6308" s="276" t="s">
        <v>6298</v>
      </c>
      <c r="C6308" s="462" t="s">
        <v>27</v>
      </c>
      <c r="D6308" s="463">
        <v>0</v>
      </c>
    </row>
    <row r="6309" spans="1:4">
      <c r="A6309" s="462">
        <v>100988</v>
      </c>
      <c r="B6309" s="276" t="s">
        <v>6299</v>
      </c>
      <c r="C6309" s="462" t="s">
        <v>27</v>
      </c>
      <c r="D6309" s="463">
        <v>0</v>
      </c>
    </row>
    <row r="6310" spans="1:4">
      <c r="A6310" s="462">
        <v>100989</v>
      </c>
      <c r="B6310" s="276" t="s">
        <v>6300</v>
      </c>
      <c r="C6310" s="462" t="s">
        <v>83</v>
      </c>
      <c r="D6310" s="463">
        <v>105434</v>
      </c>
    </row>
    <row r="6311" spans="1:4">
      <c r="A6311" s="462">
        <v>100990</v>
      </c>
      <c r="B6311" s="276" t="s">
        <v>6301</v>
      </c>
      <c r="C6311" s="462" t="s">
        <v>30</v>
      </c>
      <c r="D6311" s="463">
        <v>0</v>
      </c>
    </row>
    <row r="6312" spans="1:4">
      <c r="A6312" s="462">
        <v>100991</v>
      </c>
      <c r="B6312" s="276" t="s">
        <v>6302</v>
      </c>
      <c r="C6312" s="462" t="s">
        <v>27</v>
      </c>
      <c r="D6312" s="463">
        <v>0</v>
      </c>
    </row>
    <row r="6313" spans="1:4">
      <c r="A6313" s="462">
        <v>100992</v>
      </c>
      <c r="B6313" s="276" t="s">
        <v>6303</v>
      </c>
      <c r="C6313" s="462" t="s">
        <v>32</v>
      </c>
      <c r="D6313" s="463">
        <v>0</v>
      </c>
    </row>
    <row r="6314" spans="1:4">
      <c r="A6314" s="462">
        <v>100993</v>
      </c>
      <c r="B6314" s="276" t="s">
        <v>6304</v>
      </c>
      <c r="C6314" s="462" t="s">
        <v>44</v>
      </c>
      <c r="D6314" s="463">
        <v>243376.46</v>
      </c>
    </row>
    <row r="6315" spans="1:4">
      <c r="A6315" s="462">
        <v>100994</v>
      </c>
      <c r="B6315" s="276" t="s">
        <v>6305</v>
      </c>
      <c r="C6315" s="462" t="s">
        <v>27</v>
      </c>
      <c r="D6315" s="463">
        <v>61033</v>
      </c>
    </row>
    <row r="6316" spans="1:4">
      <c r="A6316" s="462">
        <v>100995</v>
      </c>
      <c r="B6316" s="276" t="s">
        <v>6306</v>
      </c>
      <c r="C6316" s="462" t="s">
        <v>44</v>
      </c>
      <c r="D6316" s="463">
        <v>4390.01</v>
      </c>
    </row>
    <row r="6317" spans="1:4">
      <c r="A6317" s="462">
        <v>100996</v>
      </c>
      <c r="B6317" s="276" t="s">
        <v>6307</v>
      </c>
      <c r="C6317" s="462" t="s">
        <v>30</v>
      </c>
      <c r="D6317" s="463">
        <v>86774.5</v>
      </c>
    </row>
    <row r="6318" spans="1:4">
      <c r="A6318" s="462">
        <v>100997</v>
      </c>
      <c r="B6318" s="276" t="s">
        <v>6308</v>
      </c>
      <c r="C6318" s="462" t="s">
        <v>44</v>
      </c>
      <c r="D6318" s="463">
        <v>53200</v>
      </c>
    </row>
    <row r="6319" spans="1:4">
      <c r="A6319" s="462">
        <v>100998</v>
      </c>
      <c r="B6319" s="276" t="s">
        <v>6309</v>
      </c>
      <c r="C6319" s="462" t="s">
        <v>27</v>
      </c>
      <c r="D6319" s="463">
        <v>0</v>
      </c>
    </row>
    <row r="6320" spans="1:4">
      <c r="A6320" s="462">
        <v>100999</v>
      </c>
      <c r="B6320" s="276" t="s">
        <v>6310</v>
      </c>
      <c r="C6320" s="462" t="s">
        <v>27</v>
      </c>
      <c r="D6320" s="463">
        <v>0</v>
      </c>
    </row>
    <row r="6321" spans="1:4">
      <c r="A6321" s="462">
        <v>101001</v>
      </c>
      <c r="B6321" s="276" t="s">
        <v>6311</v>
      </c>
      <c r="C6321" s="462" t="s">
        <v>27</v>
      </c>
      <c r="D6321" s="463">
        <v>1337</v>
      </c>
    </row>
    <row r="6322" spans="1:4">
      <c r="A6322" s="462">
        <v>101002</v>
      </c>
      <c r="B6322" s="276" t="s">
        <v>6312</v>
      </c>
      <c r="C6322" s="462" t="s">
        <v>27</v>
      </c>
      <c r="D6322" s="463">
        <v>0</v>
      </c>
    </row>
    <row r="6323" spans="1:4">
      <c r="A6323" s="462">
        <v>101003</v>
      </c>
      <c r="B6323" s="276" t="s">
        <v>6313</v>
      </c>
      <c r="C6323" s="462" t="s">
        <v>27</v>
      </c>
      <c r="D6323" s="463">
        <v>806758</v>
      </c>
    </row>
    <row r="6324" spans="1:4">
      <c r="A6324" s="462">
        <v>101004</v>
      </c>
      <c r="B6324" s="276" t="s">
        <v>6314</v>
      </c>
      <c r="C6324" s="462" t="s">
        <v>27</v>
      </c>
      <c r="D6324" s="463">
        <v>116466</v>
      </c>
    </row>
    <row r="6325" spans="1:4">
      <c r="A6325" s="462">
        <v>101005</v>
      </c>
      <c r="B6325" s="276" t="s">
        <v>6315</v>
      </c>
      <c r="C6325" s="462" t="s">
        <v>27</v>
      </c>
      <c r="D6325" s="463">
        <v>539884.43999999994</v>
      </c>
    </row>
    <row r="6326" spans="1:4">
      <c r="A6326" s="462">
        <v>101006</v>
      </c>
      <c r="B6326" s="276" t="s">
        <v>6316</v>
      </c>
      <c r="C6326" s="462" t="s">
        <v>27</v>
      </c>
      <c r="D6326" s="463">
        <v>422539.25</v>
      </c>
    </row>
    <row r="6327" spans="1:4">
      <c r="A6327" s="462">
        <v>101008</v>
      </c>
      <c r="B6327" s="276" t="s">
        <v>6317</v>
      </c>
      <c r="C6327" s="462" t="s">
        <v>30</v>
      </c>
      <c r="D6327" s="463">
        <v>0</v>
      </c>
    </row>
    <row r="6328" spans="1:4">
      <c r="A6328" s="462">
        <v>101009</v>
      </c>
      <c r="B6328" s="276" t="s">
        <v>6318</v>
      </c>
      <c r="C6328" s="462" t="s">
        <v>30</v>
      </c>
      <c r="D6328" s="463">
        <v>11740.31</v>
      </c>
    </row>
    <row r="6329" spans="1:4">
      <c r="A6329" s="462">
        <v>101010</v>
      </c>
      <c r="B6329" s="276" t="s">
        <v>6319</v>
      </c>
      <c r="C6329" s="462" t="s">
        <v>32</v>
      </c>
      <c r="D6329" s="463">
        <v>18982</v>
      </c>
    </row>
    <row r="6330" spans="1:4">
      <c r="A6330" s="462">
        <v>101011</v>
      </c>
      <c r="B6330" s="276" t="s">
        <v>6320</v>
      </c>
      <c r="C6330" s="462" t="s">
        <v>30</v>
      </c>
      <c r="D6330" s="463">
        <v>2881</v>
      </c>
    </row>
    <row r="6331" spans="1:4">
      <c r="A6331" s="462">
        <v>101012</v>
      </c>
      <c r="B6331" s="276" t="s">
        <v>6321</v>
      </c>
      <c r="C6331" s="462" t="s">
        <v>148</v>
      </c>
      <c r="D6331" s="463">
        <v>57751</v>
      </c>
    </row>
    <row r="6332" spans="1:4">
      <c r="A6332" s="462">
        <v>101013</v>
      </c>
      <c r="B6332" s="276" t="s">
        <v>6322</v>
      </c>
      <c r="C6332" s="462" t="s">
        <v>30</v>
      </c>
      <c r="D6332" s="463">
        <v>4399</v>
      </c>
    </row>
    <row r="6333" spans="1:4">
      <c r="A6333" s="462">
        <v>101014</v>
      </c>
      <c r="B6333" s="276" t="s">
        <v>6323</v>
      </c>
      <c r="C6333" s="462" t="s">
        <v>253</v>
      </c>
      <c r="D6333" s="463">
        <v>0</v>
      </c>
    </row>
    <row r="6334" spans="1:4">
      <c r="A6334" s="462">
        <v>101015</v>
      </c>
      <c r="B6334" s="276" t="s">
        <v>6324</v>
      </c>
      <c r="C6334" s="462" t="s">
        <v>148</v>
      </c>
      <c r="D6334" s="463">
        <v>0</v>
      </c>
    </row>
    <row r="6335" spans="1:4">
      <c r="A6335" s="462">
        <v>101016</v>
      </c>
      <c r="B6335" s="276" t="s">
        <v>6325</v>
      </c>
      <c r="C6335" s="462" t="s">
        <v>27</v>
      </c>
      <c r="D6335" s="463">
        <v>17454749</v>
      </c>
    </row>
    <row r="6336" spans="1:4">
      <c r="A6336" s="462">
        <v>101017</v>
      </c>
      <c r="B6336" s="276" t="s">
        <v>6326</v>
      </c>
      <c r="C6336" s="462" t="s">
        <v>27</v>
      </c>
      <c r="D6336" s="463">
        <v>2490.58</v>
      </c>
    </row>
    <row r="6337" spans="1:4">
      <c r="A6337" s="462">
        <v>101018</v>
      </c>
      <c r="B6337" s="276" t="s">
        <v>6327</v>
      </c>
      <c r="C6337" s="462" t="s">
        <v>27</v>
      </c>
      <c r="D6337" s="463">
        <v>29372265</v>
      </c>
    </row>
    <row r="6338" spans="1:4">
      <c r="A6338" s="462">
        <v>101019</v>
      </c>
      <c r="B6338" s="276" t="s">
        <v>6328</v>
      </c>
      <c r="C6338" s="462" t="s">
        <v>27</v>
      </c>
      <c r="D6338" s="463">
        <v>12423309</v>
      </c>
    </row>
    <row r="6339" spans="1:4">
      <c r="A6339" s="462">
        <v>101020</v>
      </c>
      <c r="B6339" s="276" t="s">
        <v>6329</v>
      </c>
      <c r="C6339" s="462" t="s">
        <v>27</v>
      </c>
      <c r="D6339" s="463">
        <v>15168018</v>
      </c>
    </row>
    <row r="6340" spans="1:4">
      <c r="A6340" s="462">
        <v>101021</v>
      </c>
      <c r="B6340" s="276" t="s">
        <v>6330</v>
      </c>
      <c r="C6340" s="462" t="s">
        <v>27</v>
      </c>
      <c r="D6340" s="463">
        <v>69599.990000000005</v>
      </c>
    </row>
    <row r="6341" spans="1:4">
      <c r="A6341" s="462">
        <v>101022</v>
      </c>
      <c r="B6341" s="276" t="s">
        <v>6331</v>
      </c>
      <c r="C6341" s="462" t="s">
        <v>27</v>
      </c>
      <c r="D6341" s="463">
        <v>487</v>
      </c>
    </row>
    <row r="6342" spans="1:4">
      <c r="A6342" s="462">
        <v>101023</v>
      </c>
      <c r="B6342" s="276" t="s">
        <v>6332</v>
      </c>
      <c r="C6342" s="462" t="s">
        <v>27</v>
      </c>
      <c r="D6342" s="463">
        <v>2805267</v>
      </c>
    </row>
    <row r="6343" spans="1:4">
      <c r="A6343" s="462">
        <v>101024</v>
      </c>
      <c r="B6343" s="276" t="s">
        <v>6333</v>
      </c>
      <c r="C6343" s="462" t="s">
        <v>27</v>
      </c>
      <c r="D6343" s="463">
        <v>0</v>
      </c>
    </row>
    <row r="6344" spans="1:4">
      <c r="A6344" s="462">
        <v>101025</v>
      </c>
      <c r="B6344" s="276" t="s">
        <v>6334</v>
      </c>
      <c r="C6344" s="462" t="s">
        <v>27</v>
      </c>
      <c r="D6344" s="463">
        <v>0</v>
      </c>
    </row>
    <row r="6345" spans="1:4">
      <c r="A6345" s="462">
        <v>101026</v>
      </c>
      <c r="B6345" s="276" t="s">
        <v>6335</v>
      </c>
      <c r="C6345" s="462" t="s">
        <v>27</v>
      </c>
      <c r="D6345" s="463">
        <v>0</v>
      </c>
    </row>
    <row r="6346" spans="1:4">
      <c r="A6346" s="462">
        <v>101027</v>
      </c>
      <c r="B6346" s="276" t="s">
        <v>6336</v>
      </c>
      <c r="C6346" s="462" t="s">
        <v>211</v>
      </c>
      <c r="D6346" s="463">
        <v>435438.98</v>
      </c>
    </row>
    <row r="6347" spans="1:4">
      <c r="A6347" s="462">
        <v>101028</v>
      </c>
      <c r="B6347" s="276" t="s">
        <v>6337</v>
      </c>
      <c r="C6347" s="462" t="s">
        <v>27</v>
      </c>
      <c r="D6347" s="463">
        <v>0</v>
      </c>
    </row>
    <row r="6348" spans="1:4">
      <c r="A6348" s="462">
        <v>101029</v>
      </c>
      <c r="B6348" s="276" t="s">
        <v>6338</v>
      </c>
      <c r="C6348" s="462" t="s">
        <v>27</v>
      </c>
      <c r="D6348" s="463">
        <v>0</v>
      </c>
    </row>
    <row r="6349" spans="1:4">
      <c r="A6349" s="462">
        <v>101030</v>
      </c>
      <c r="B6349" s="276" t="s">
        <v>6339</v>
      </c>
      <c r="C6349" s="462" t="s">
        <v>27</v>
      </c>
      <c r="D6349" s="463">
        <v>0</v>
      </c>
    </row>
    <row r="6350" spans="1:4">
      <c r="A6350" s="462">
        <v>101031</v>
      </c>
      <c r="B6350" s="276" t="s">
        <v>6340</v>
      </c>
      <c r="C6350" s="462" t="s">
        <v>27</v>
      </c>
      <c r="D6350" s="463">
        <v>641414</v>
      </c>
    </row>
    <row r="6351" spans="1:4">
      <c r="A6351" s="462">
        <v>101032</v>
      </c>
      <c r="B6351" s="276" t="s">
        <v>6341</v>
      </c>
      <c r="C6351" s="462" t="s">
        <v>27</v>
      </c>
      <c r="D6351" s="463">
        <v>0</v>
      </c>
    </row>
    <row r="6352" spans="1:4">
      <c r="A6352" s="462">
        <v>101033</v>
      </c>
      <c r="B6352" s="276" t="s">
        <v>6342</v>
      </c>
      <c r="C6352" s="462" t="s">
        <v>27</v>
      </c>
      <c r="D6352" s="463">
        <v>0</v>
      </c>
    </row>
    <row r="6353" spans="1:4">
      <c r="A6353" s="462">
        <v>101034</v>
      </c>
      <c r="B6353" s="276" t="s">
        <v>6343</v>
      </c>
      <c r="C6353" s="462" t="s">
        <v>27</v>
      </c>
      <c r="D6353" s="463">
        <v>0</v>
      </c>
    </row>
    <row r="6354" spans="1:4">
      <c r="A6354" s="462">
        <v>101035</v>
      </c>
      <c r="B6354" s="276" t="s">
        <v>6344</v>
      </c>
      <c r="C6354" s="462" t="s">
        <v>998</v>
      </c>
      <c r="D6354" s="463">
        <v>2543368</v>
      </c>
    </row>
    <row r="6355" spans="1:4">
      <c r="A6355" s="462">
        <v>101036</v>
      </c>
      <c r="B6355" s="276" t="s">
        <v>6345</v>
      </c>
      <c r="C6355" s="462" t="s">
        <v>27</v>
      </c>
      <c r="D6355" s="463">
        <v>0</v>
      </c>
    </row>
    <row r="6356" spans="1:4">
      <c r="A6356" s="462">
        <v>101037</v>
      </c>
      <c r="B6356" s="276" t="s">
        <v>6346</v>
      </c>
      <c r="C6356" s="462" t="s">
        <v>27</v>
      </c>
      <c r="D6356" s="463">
        <v>0</v>
      </c>
    </row>
    <row r="6357" spans="1:4">
      <c r="A6357" s="462">
        <v>101038</v>
      </c>
      <c r="B6357" s="276" t="s">
        <v>6347</v>
      </c>
      <c r="C6357" s="462" t="s">
        <v>27</v>
      </c>
      <c r="D6357" s="463">
        <v>0</v>
      </c>
    </row>
    <row r="6358" spans="1:4">
      <c r="A6358" s="462">
        <v>101039</v>
      </c>
      <c r="B6358" s="276" t="s">
        <v>6348</v>
      </c>
      <c r="C6358" s="462" t="s">
        <v>27</v>
      </c>
      <c r="D6358" s="463">
        <v>0</v>
      </c>
    </row>
    <row r="6359" spans="1:4">
      <c r="A6359" s="462">
        <v>101040</v>
      </c>
      <c r="B6359" s="276" t="s">
        <v>6349</v>
      </c>
      <c r="C6359" s="462" t="s">
        <v>27</v>
      </c>
      <c r="D6359" s="463">
        <v>0</v>
      </c>
    </row>
    <row r="6360" spans="1:4">
      <c r="A6360" s="462">
        <v>101041</v>
      </c>
      <c r="B6360" s="276" t="s">
        <v>6350</v>
      </c>
      <c r="C6360" s="462" t="s">
        <v>27</v>
      </c>
      <c r="D6360" s="463">
        <v>0</v>
      </c>
    </row>
    <row r="6361" spans="1:4">
      <c r="A6361" s="462">
        <v>101042</v>
      </c>
      <c r="B6361" s="276" t="s">
        <v>6351</v>
      </c>
      <c r="C6361" s="462" t="s">
        <v>27</v>
      </c>
      <c r="D6361" s="463">
        <v>0</v>
      </c>
    </row>
    <row r="6362" spans="1:4">
      <c r="A6362" s="462">
        <v>101043</v>
      </c>
      <c r="B6362" s="276" t="s">
        <v>6352</v>
      </c>
      <c r="C6362" s="462" t="s">
        <v>27</v>
      </c>
      <c r="D6362" s="463">
        <v>0</v>
      </c>
    </row>
    <row r="6363" spans="1:4">
      <c r="A6363" s="462">
        <v>101044</v>
      </c>
      <c r="B6363" s="276" t="s">
        <v>6353</v>
      </c>
      <c r="C6363" s="462" t="s">
        <v>27</v>
      </c>
      <c r="D6363" s="463">
        <v>0</v>
      </c>
    </row>
    <row r="6364" spans="1:4">
      <c r="A6364" s="462">
        <v>101045</v>
      </c>
      <c r="B6364" s="276" t="s">
        <v>6354</v>
      </c>
      <c r="C6364" s="462" t="s">
        <v>27</v>
      </c>
      <c r="D6364" s="463">
        <v>0</v>
      </c>
    </row>
    <row r="6365" spans="1:4">
      <c r="A6365" s="462">
        <v>101046</v>
      </c>
      <c r="B6365" s="276" t="s">
        <v>6355</v>
      </c>
      <c r="C6365" s="462" t="s">
        <v>27</v>
      </c>
      <c r="D6365" s="463">
        <v>429040</v>
      </c>
    </row>
    <row r="6366" spans="1:4">
      <c r="A6366" s="462">
        <v>101047</v>
      </c>
      <c r="B6366" s="276" t="s">
        <v>6356</v>
      </c>
      <c r="C6366" s="462" t="s">
        <v>27</v>
      </c>
      <c r="D6366" s="463">
        <v>1222</v>
      </c>
    </row>
    <row r="6367" spans="1:4">
      <c r="A6367" s="462">
        <v>101048</v>
      </c>
      <c r="B6367" s="276" t="s">
        <v>6357</v>
      </c>
      <c r="C6367" s="462" t="s">
        <v>211</v>
      </c>
      <c r="D6367" s="463">
        <v>1001842</v>
      </c>
    </row>
    <row r="6368" spans="1:4">
      <c r="A6368" s="462">
        <v>101049</v>
      </c>
      <c r="B6368" s="276" t="s">
        <v>6358</v>
      </c>
      <c r="C6368" s="462" t="s">
        <v>27</v>
      </c>
      <c r="D6368" s="463">
        <v>0</v>
      </c>
    </row>
    <row r="6369" spans="1:4">
      <c r="A6369" s="462">
        <v>101050</v>
      </c>
      <c r="B6369" s="276" t="s">
        <v>6359</v>
      </c>
      <c r="C6369" s="462" t="s">
        <v>27</v>
      </c>
      <c r="D6369" s="463">
        <v>0</v>
      </c>
    </row>
    <row r="6370" spans="1:4">
      <c r="A6370" s="462">
        <v>101051</v>
      </c>
      <c r="B6370" s="276" t="s">
        <v>6360</v>
      </c>
      <c r="C6370" s="462" t="s">
        <v>27</v>
      </c>
      <c r="D6370" s="463">
        <v>0</v>
      </c>
    </row>
    <row r="6371" spans="1:4">
      <c r="A6371" s="462">
        <v>101052</v>
      </c>
      <c r="B6371" s="276" t="s">
        <v>6361</v>
      </c>
      <c r="C6371" s="462" t="s">
        <v>27</v>
      </c>
      <c r="D6371" s="463">
        <v>902</v>
      </c>
    </row>
    <row r="6372" spans="1:4">
      <c r="A6372" s="462">
        <v>101053</v>
      </c>
      <c r="B6372" s="276" t="s">
        <v>6362</v>
      </c>
      <c r="C6372" s="462" t="s">
        <v>27</v>
      </c>
      <c r="D6372" s="463">
        <v>0</v>
      </c>
    </row>
    <row r="6373" spans="1:4">
      <c r="A6373" s="462">
        <v>101054</v>
      </c>
      <c r="B6373" s="276" t="s">
        <v>6363</v>
      </c>
      <c r="C6373" s="462" t="s">
        <v>27</v>
      </c>
      <c r="D6373" s="463">
        <v>13971820</v>
      </c>
    </row>
    <row r="6374" spans="1:4">
      <c r="A6374" s="462">
        <v>101055</v>
      </c>
      <c r="B6374" s="276" t="s">
        <v>6364</v>
      </c>
      <c r="C6374" s="462" t="s">
        <v>27</v>
      </c>
      <c r="D6374" s="463">
        <v>34601434</v>
      </c>
    </row>
    <row r="6375" spans="1:4">
      <c r="A6375" s="462">
        <v>101056</v>
      </c>
      <c r="B6375" s="276" t="s">
        <v>6365</v>
      </c>
      <c r="C6375" s="462" t="s">
        <v>30</v>
      </c>
      <c r="D6375" s="463">
        <v>6767</v>
      </c>
    </row>
    <row r="6376" spans="1:4">
      <c r="A6376" s="462">
        <v>101057</v>
      </c>
      <c r="B6376" s="276" t="s">
        <v>6366</v>
      </c>
      <c r="C6376" s="462" t="s">
        <v>32</v>
      </c>
      <c r="D6376" s="463">
        <v>8500</v>
      </c>
    </row>
    <row r="6377" spans="1:4">
      <c r="A6377" s="462">
        <v>101058</v>
      </c>
      <c r="B6377" s="276" t="s">
        <v>6367</v>
      </c>
      <c r="C6377" s="462" t="s">
        <v>32</v>
      </c>
      <c r="D6377" s="463">
        <v>0</v>
      </c>
    </row>
    <row r="6378" spans="1:4">
      <c r="A6378" s="462">
        <v>101059</v>
      </c>
      <c r="B6378" s="276" t="s">
        <v>6368</v>
      </c>
      <c r="C6378" s="462" t="s">
        <v>27</v>
      </c>
      <c r="D6378" s="463">
        <v>0</v>
      </c>
    </row>
    <row r="6379" spans="1:4">
      <c r="A6379" s="462">
        <v>101060</v>
      </c>
      <c r="B6379" s="276" t="s">
        <v>6369</v>
      </c>
      <c r="C6379" s="462" t="s">
        <v>27</v>
      </c>
      <c r="D6379" s="463">
        <v>0</v>
      </c>
    </row>
    <row r="6380" spans="1:4">
      <c r="A6380" s="462">
        <v>101061</v>
      </c>
      <c r="B6380" s="276" t="s">
        <v>6370</v>
      </c>
      <c r="C6380" s="462" t="s">
        <v>27</v>
      </c>
      <c r="D6380" s="463">
        <v>0</v>
      </c>
    </row>
    <row r="6381" spans="1:4">
      <c r="A6381" s="462">
        <v>101062</v>
      </c>
      <c r="B6381" s="276" t="s">
        <v>6371</v>
      </c>
      <c r="C6381" s="462" t="s">
        <v>44</v>
      </c>
      <c r="D6381" s="463">
        <v>0</v>
      </c>
    </row>
    <row r="6382" spans="1:4">
      <c r="A6382" s="462">
        <v>101063</v>
      </c>
      <c r="B6382" s="276" t="s">
        <v>6372</v>
      </c>
      <c r="C6382" s="462" t="s">
        <v>44</v>
      </c>
      <c r="D6382" s="463">
        <v>388.68</v>
      </c>
    </row>
    <row r="6383" spans="1:4">
      <c r="A6383" s="462">
        <v>101064</v>
      </c>
      <c r="B6383" s="276" t="s">
        <v>6373</v>
      </c>
      <c r="C6383" s="462" t="s">
        <v>27</v>
      </c>
      <c r="D6383" s="463">
        <v>0</v>
      </c>
    </row>
    <row r="6384" spans="1:4">
      <c r="A6384" s="462">
        <v>101065</v>
      </c>
      <c r="B6384" s="276" t="s">
        <v>6374</v>
      </c>
      <c r="C6384" s="462" t="s">
        <v>83</v>
      </c>
      <c r="D6384" s="463">
        <v>0</v>
      </c>
    </row>
    <row r="6385" spans="1:4">
      <c r="A6385" s="462">
        <v>101066</v>
      </c>
      <c r="B6385" s="276" t="s">
        <v>6375</v>
      </c>
      <c r="C6385" s="462" t="s">
        <v>27</v>
      </c>
      <c r="D6385" s="463">
        <v>0</v>
      </c>
    </row>
    <row r="6386" spans="1:4">
      <c r="A6386" s="462">
        <v>101067</v>
      </c>
      <c r="B6386" s="276" t="s">
        <v>6376</v>
      </c>
      <c r="C6386" s="462" t="s">
        <v>27</v>
      </c>
      <c r="D6386" s="463">
        <v>0</v>
      </c>
    </row>
    <row r="6387" spans="1:4">
      <c r="A6387" s="462">
        <v>101068</v>
      </c>
      <c r="B6387" s="276" t="s">
        <v>6377</v>
      </c>
      <c r="C6387" s="462" t="s">
        <v>27</v>
      </c>
      <c r="D6387" s="463">
        <v>0</v>
      </c>
    </row>
    <row r="6388" spans="1:4">
      <c r="A6388" s="462">
        <v>101069</v>
      </c>
      <c r="B6388" s="276" t="s">
        <v>6378</v>
      </c>
      <c r="C6388" s="462" t="s">
        <v>30</v>
      </c>
      <c r="D6388" s="463">
        <v>158611.01</v>
      </c>
    </row>
    <row r="6389" spans="1:4">
      <c r="A6389" s="462">
        <v>101070</v>
      </c>
      <c r="B6389" s="276" t="s">
        <v>6379</v>
      </c>
      <c r="C6389" s="462" t="s">
        <v>30</v>
      </c>
      <c r="D6389" s="463">
        <v>0</v>
      </c>
    </row>
    <row r="6390" spans="1:4">
      <c r="A6390" s="462">
        <v>101071</v>
      </c>
      <c r="B6390" s="276" t="s">
        <v>6380</v>
      </c>
      <c r="C6390" s="462" t="s">
        <v>30</v>
      </c>
      <c r="D6390" s="463">
        <v>0</v>
      </c>
    </row>
    <row r="6391" spans="1:4">
      <c r="A6391" s="462">
        <v>101072</v>
      </c>
      <c r="B6391" s="276" t="s">
        <v>6381</v>
      </c>
      <c r="C6391" s="462" t="s">
        <v>44</v>
      </c>
      <c r="D6391" s="463">
        <v>107310.24</v>
      </c>
    </row>
    <row r="6392" spans="1:4">
      <c r="A6392" s="462">
        <v>101073</v>
      </c>
      <c r="B6392" s="276" t="s">
        <v>6382</v>
      </c>
      <c r="C6392" s="462" t="s">
        <v>32</v>
      </c>
      <c r="D6392" s="463">
        <v>3837</v>
      </c>
    </row>
    <row r="6393" spans="1:4">
      <c r="A6393" s="462">
        <v>101074</v>
      </c>
      <c r="B6393" s="276" t="s">
        <v>6383</v>
      </c>
      <c r="C6393" s="462" t="s">
        <v>44</v>
      </c>
      <c r="D6393" s="463">
        <v>401651</v>
      </c>
    </row>
    <row r="6394" spans="1:4">
      <c r="A6394" s="462">
        <v>101075</v>
      </c>
      <c r="B6394" s="276" t="s">
        <v>6384</v>
      </c>
      <c r="C6394" s="462" t="s">
        <v>27</v>
      </c>
      <c r="D6394" s="463">
        <v>171719202</v>
      </c>
    </row>
    <row r="6395" spans="1:4">
      <c r="A6395" s="462">
        <v>101076</v>
      </c>
      <c r="B6395" s="276" t="s">
        <v>6385</v>
      </c>
      <c r="C6395" s="462" t="s">
        <v>27</v>
      </c>
      <c r="D6395" s="463">
        <v>16268165</v>
      </c>
    </row>
    <row r="6396" spans="1:4">
      <c r="A6396" s="462">
        <v>101077</v>
      </c>
      <c r="B6396" s="276" t="s">
        <v>6386</v>
      </c>
      <c r="C6396" s="462" t="s">
        <v>27</v>
      </c>
      <c r="D6396" s="463">
        <v>2616532</v>
      </c>
    </row>
    <row r="6397" spans="1:4">
      <c r="A6397" s="462">
        <v>101078</v>
      </c>
      <c r="B6397" s="276" t="s">
        <v>6387</v>
      </c>
      <c r="C6397" s="462" t="s">
        <v>32</v>
      </c>
      <c r="D6397" s="463">
        <v>0</v>
      </c>
    </row>
    <row r="6398" spans="1:4">
      <c r="A6398" s="462">
        <v>101079</v>
      </c>
      <c r="B6398" s="276" t="s">
        <v>6388</v>
      </c>
      <c r="C6398" s="462" t="s">
        <v>253</v>
      </c>
      <c r="D6398" s="463">
        <v>0</v>
      </c>
    </row>
    <row r="6399" spans="1:4">
      <c r="A6399" s="462">
        <v>101080</v>
      </c>
      <c r="B6399" s="276" t="s">
        <v>6389</v>
      </c>
      <c r="C6399" s="462" t="s">
        <v>27</v>
      </c>
      <c r="D6399" s="463">
        <v>0</v>
      </c>
    </row>
    <row r="6400" spans="1:4">
      <c r="A6400" s="462">
        <v>101081</v>
      </c>
      <c r="B6400" s="276" t="s">
        <v>6390</v>
      </c>
      <c r="C6400" s="462" t="s">
        <v>83</v>
      </c>
      <c r="D6400" s="463">
        <v>0</v>
      </c>
    </row>
    <row r="6401" spans="1:4">
      <c r="A6401" s="462">
        <v>101082</v>
      </c>
      <c r="B6401" s="276" t="s">
        <v>6391</v>
      </c>
      <c r="C6401" s="462" t="s">
        <v>27</v>
      </c>
      <c r="D6401" s="463">
        <v>0</v>
      </c>
    </row>
    <row r="6402" spans="1:4">
      <c r="A6402" s="462">
        <v>101083</v>
      </c>
      <c r="B6402" s="276" t="s">
        <v>6392</v>
      </c>
      <c r="C6402" s="462" t="s">
        <v>30</v>
      </c>
      <c r="D6402" s="463">
        <v>0</v>
      </c>
    </row>
    <row r="6403" spans="1:4">
      <c r="A6403" s="462">
        <v>101084</v>
      </c>
      <c r="B6403" s="276" t="s">
        <v>6393</v>
      </c>
      <c r="C6403" s="462" t="s">
        <v>30</v>
      </c>
      <c r="D6403" s="463">
        <v>0</v>
      </c>
    </row>
    <row r="6404" spans="1:4">
      <c r="A6404" s="462">
        <v>101085</v>
      </c>
      <c r="B6404" s="276" t="s">
        <v>6394</v>
      </c>
      <c r="C6404" s="462" t="s">
        <v>30</v>
      </c>
      <c r="D6404" s="463">
        <v>0</v>
      </c>
    </row>
    <row r="6405" spans="1:4">
      <c r="A6405" s="462">
        <v>101086</v>
      </c>
      <c r="B6405" s="276" t="s">
        <v>6395</v>
      </c>
      <c r="C6405" s="462" t="s">
        <v>30</v>
      </c>
      <c r="D6405" s="463">
        <v>0</v>
      </c>
    </row>
    <row r="6406" spans="1:4">
      <c r="A6406" s="462">
        <v>101087</v>
      </c>
      <c r="B6406" s="276" t="s">
        <v>6396</v>
      </c>
      <c r="C6406" s="462" t="s">
        <v>30</v>
      </c>
      <c r="D6406" s="463">
        <v>48327.99</v>
      </c>
    </row>
    <row r="6407" spans="1:4">
      <c r="A6407" s="462">
        <v>101088</v>
      </c>
      <c r="B6407" s="276" t="s">
        <v>6397</v>
      </c>
      <c r="C6407" s="462" t="s">
        <v>44</v>
      </c>
      <c r="D6407" s="463">
        <v>0</v>
      </c>
    </row>
    <row r="6408" spans="1:4">
      <c r="A6408" s="462">
        <v>101089</v>
      </c>
      <c r="B6408" s="276" t="s">
        <v>6398</v>
      </c>
      <c r="C6408" s="462" t="s">
        <v>27</v>
      </c>
      <c r="D6408" s="463">
        <v>0</v>
      </c>
    </row>
    <row r="6409" spans="1:4">
      <c r="A6409" s="462">
        <v>101090</v>
      </c>
      <c r="B6409" s="276" t="s">
        <v>6399</v>
      </c>
      <c r="C6409" s="462" t="s">
        <v>32</v>
      </c>
      <c r="D6409" s="463">
        <v>19972</v>
      </c>
    </row>
    <row r="6410" spans="1:4">
      <c r="A6410" s="462">
        <v>101091</v>
      </c>
      <c r="B6410" s="276" t="s">
        <v>6400</v>
      </c>
      <c r="C6410" s="462" t="s">
        <v>32</v>
      </c>
      <c r="D6410" s="463">
        <v>0</v>
      </c>
    </row>
    <row r="6411" spans="1:4">
      <c r="A6411" s="462">
        <v>101092</v>
      </c>
      <c r="B6411" s="276" t="s">
        <v>6401</v>
      </c>
      <c r="C6411" s="462" t="s">
        <v>27</v>
      </c>
      <c r="D6411" s="463">
        <v>1254706</v>
      </c>
    </row>
    <row r="6412" spans="1:4">
      <c r="A6412" s="462">
        <v>101093</v>
      </c>
      <c r="B6412" s="276" t="s">
        <v>6402</v>
      </c>
      <c r="C6412" s="462" t="s">
        <v>27</v>
      </c>
      <c r="D6412" s="463">
        <v>2616532</v>
      </c>
    </row>
    <row r="6413" spans="1:4">
      <c r="A6413" s="462">
        <v>101094</v>
      </c>
      <c r="B6413" s="276" t="s">
        <v>6403</v>
      </c>
      <c r="C6413" s="462" t="s">
        <v>27</v>
      </c>
      <c r="D6413" s="463">
        <v>0</v>
      </c>
    </row>
    <row r="6414" spans="1:4">
      <c r="A6414" s="462">
        <v>101095</v>
      </c>
      <c r="B6414" s="276" t="s">
        <v>6404</v>
      </c>
      <c r="C6414" s="462" t="s">
        <v>27</v>
      </c>
      <c r="D6414" s="463">
        <v>0</v>
      </c>
    </row>
    <row r="6415" spans="1:4">
      <c r="A6415" s="462">
        <v>101096</v>
      </c>
      <c r="B6415" s="276" t="s">
        <v>6405</v>
      </c>
      <c r="C6415" s="462" t="s">
        <v>27</v>
      </c>
      <c r="D6415" s="463">
        <v>237756</v>
      </c>
    </row>
    <row r="6416" spans="1:4">
      <c r="A6416" s="462">
        <v>101097</v>
      </c>
      <c r="B6416" s="276" t="s">
        <v>6406</v>
      </c>
      <c r="C6416" s="462" t="s">
        <v>27</v>
      </c>
      <c r="D6416" s="463">
        <v>0</v>
      </c>
    </row>
    <row r="6417" spans="1:4">
      <c r="A6417" s="462">
        <v>101098</v>
      </c>
      <c r="B6417" s="276" t="s">
        <v>6407</v>
      </c>
      <c r="C6417" s="462" t="s">
        <v>27</v>
      </c>
      <c r="D6417" s="463">
        <v>0</v>
      </c>
    </row>
    <row r="6418" spans="1:4">
      <c r="A6418" s="462">
        <v>101099</v>
      </c>
      <c r="B6418" s="276" t="s">
        <v>6408</v>
      </c>
      <c r="C6418" s="462" t="s">
        <v>27</v>
      </c>
      <c r="D6418" s="463">
        <v>0</v>
      </c>
    </row>
    <row r="6419" spans="1:4">
      <c r="A6419" s="462">
        <v>101100</v>
      </c>
      <c r="B6419" s="276" t="s">
        <v>6409</v>
      </c>
      <c r="C6419" s="462" t="s">
        <v>148</v>
      </c>
      <c r="D6419" s="463">
        <v>35534</v>
      </c>
    </row>
    <row r="6420" spans="1:4">
      <c r="A6420" s="462">
        <v>101101</v>
      </c>
      <c r="B6420" s="276" t="s">
        <v>6410</v>
      </c>
      <c r="C6420" s="462" t="s">
        <v>44</v>
      </c>
      <c r="D6420" s="463">
        <v>26900</v>
      </c>
    </row>
    <row r="6421" spans="1:4">
      <c r="A6421" s="462">
        <v>101102</v>
      </c>
      <c r="B6421" s="276" t="s">
        <v>6411</v>
      </c>
      <c r="C6421" s="462" t="s">
        <v>27</v>
      </c>
      <c r="D6421" s="463">
        <v>0</v>
      </c>
    </row>
    <row r="6422" spans="1:4">
      <c r="A6422" s="462">
        <v>101103</v>
      </c>
      <c r="B6422" s="276" t="s">
        <v>6412</v>
      </c>
      <c r="C6422" s="462" t="s">
        <v>148</v>
      </c>
      <c r="D6422" s="463">
        <v>53452</v>
      </c>
    </row>
    <row r="6423" spans="1:4">
      <c r="A6423" s="462">
        <v>101104</v>
      </c>
      <c r="B6423" s="276" t="s">
        <v>6413</v>
      </c>
      <c r="C6423" s="462" t="s">
        <v>32</v>
      </c>
      <c r="D6423" s="463">
        <v>0</v>
      </c>
    </row>
    <row r="6424" spans="1:4">
      <c r="A6424" s="462">
        <v>101105</v>
      </c>
      <c r="B6424" s="276" t="s">
        <v>6414</v>
      </c>
      <c r="C6424" s="462" t="s">
        <v>32</v>
      </c>
      <c r="D6424" s="463">
        <v>0</v>
      </c>
    </row>
    <row r="6425" spans="1:4">
      <c r="A6425" s="462">
        <v>101106</v>
      </c>
      <c r="B6425" s="276" t="s">
        <v>6415</v>
      </c>
      <c r="C6425" s="462" t="s">
        <v>32</v>
      </c>
      <c r="D6425" s="463">
        <v>0</v>
      </c>
    </row>
    <row r="6426" spans="1:4">
      <c r="A6426" s="462">
        <v>101107</v>
      </c>
      <c r="B6426" s="276" t="s">
        <v>6416</v>
      </c>
      <c r="C6426" s="462" t="s">
        <v>27</v>
      </c>
      <c r="D6426" s="463">
        <v>1743.49</v>
      </c>
    </row>
    <row r="6427" spans="1:4">
      <c r="A6427" s="462">
        <v>101108</v>
      </c>
      <c r="B6427" s="276" t="s">
        <v>6417</v>
      </c>
      <c r="C6427" s="462" t="s">
        <v>32</v>
      </c>
      <c r="D6427" s="463">
        <v>0</v>
      </c>
    </row>
    <row r="6428" spans="1:4">
      <c r="A6428" s="462">
        <v>101109</v>
      </c>
      <c r="B6428" s="276" t="s">
        <v>6418</v>
      </c>
      <c r="C6428" s="462" t="s">
        <v>32</v>
      </c>
      <c r="D6428" s="463">
        <v>0</v>
      </c>
    </row>
    <row r="6429" spans="1:4">
      <c r="A6429" s="462">
        <v>101110</v>
      </c>
      <c r="B6429" s="276" t="s">
        <v>6419</v>
      </c>
      <c r="C6429" s="462" t="s">
        <v>83</v>
      </c>
      <c r="D6429" s="463">
        <v>0</v>
      </c>
    </row>
    <row r="6430" spans="1:4">
      <c r="A6430" s="462">
        <v>101111</v>
      </c>
      <c r="B6430" s="276" t="s">
        <v>6420</v>
      </c>
      <c r="C6430" s="462" t="s">
        <v>27</v>
      </c>
      <c r="D6430" s="463">
        <v>2389250</v>
      </c>
    </row>
    <row r="6431" spans="1:4">
      <c r="A6431" s="462">
        <v>101112</v>
      </c>
      <c r="B6431" s="276" t="s">
        <v>6421</v>
      </c>
      <c r="C6431" s="462" t="s">
        <v>27</v>
      </c>
      <c r="D6431" s="463">
        <v>3207546</v>
      </c>
    </row>
    <row r="6432" spans="1:4">
      <c r="A6432" s="462">
        <v>101113</v>
      </c>
      <c r="B6432" s="276" t="s">
        <v>6422</v>
      </c>
      <c r="C6432" s="462" t="s">
        <v>27</v>
      </c>
      <c r="D6432" s="463">
        <v>41993</v>
      </c>
    </row>
    <row r="6433" spans="1:4">
      <c r="A6433" s="462">
        <v>101114</v>
      </c>
      <c r="B6433" s="276" t="s">
        <v>6423</v>
      </c>
      <c r="C6433" s="462" t="s">
        <v>1122</v>
      </c>
      <c r="D6433" s="463">
        <v>2969477</v>
      </c>
    </row>
    <row r="6434" spans="1:4">
      <c r="A6434" s="462">
        <v>101117</v>
      </c>
      <c r="B6434" s="276" t="s">
        <v>3076</v>
      </c>
      <c r="C6434" s="462" t="s">
        <v>27</v>
      </c>
      <c r="D6434" s="463">
        <v>0</v>
      </c>
    </row>
    <row r="6435" spans="1:4">
      <c r="A6435" s="462">
        <v>101118</v>
      </c>
      <c r="B6435" s="276" t="s">
        <v>6424</v>
      </c>
      <c r="C6435" s="462" t="s">
        <v>27</v>
      </c>
      <c r="D6435" s="463">
        <v>0</v>
      </c>
    </row>
    <row r="6436" spans="1:4">
      <c r="A6436" s="462">
        <v>101119</v>
      </c>
      <c r="B6436" s="276" t="s">
        <v>6064</v>
      </c>
      <c r="C6436" s="462" t="s">
        <v>89</v>
      </c>
      <c r="D6436" s="463">
        <v>0</v>
      </c>
    </row>
    <row r="6437" spans="1:4">
      <c r="A6437" s="462">
        <v>101120</v>
      </c>
      <c r="B6437" s="276" t="s">
        <v>6425</v>
      </c>
      <c r="C6437" s="462" t="s">
        <v>44</v>
      </c>
      <c r="D6437" s="463">
        <v>0</v>
      </c>
    </row>
    <row r="6438" spans="1:4">
      <c r="A6438" s="462">
        <v>101121</v>
      </c>
      <c r="B6438" s="276" t="s">
        <v>6426</v>
      </c>
      <c r="C6438" s="462" t="s">
        <v>27</v>
      </c>
      <c r="D6438" s="463">
        <v>21947302</v>
      </c>
    </row>
    <row r="6439" spans="1:4">
      <c r="A6439" s="462">
        <v>101122</v>
      </c>
      <c r="B6439" s="276" t="s">
        <v>6427</v>
      </c>
      <c r="C6439" s="462" t="s">
        <v>211</v>
      </c>
      <c r="D6439" s="463">
        <v>8720093</v>
      </c>
    </row>
    <row r="6440" spans="1:4">
      <c r="A6440" s="462">
        <v>101123</v>
      </c>
      <c r="B6440" s="276" t="s">
        <v>6428</v>
      </c>
      <c r="C6440" s="462" t="s">
        <v>27</v>
      </c>
      <c r="D6440" s="463">
        <v>0</v>
      </c>
    </row>
    <row r="6441" spans="1:4">
      <c r="A6441" s="462">
        <v>101124</v>
      </c>
      <c r="B6441" s="276" t="s">
        <v>6429</v>
      </c>
      <c r="C6441" s="462" t="s">
        <v>27</v>
      </c>
      <c r="D6441" s="463">
        <v>0</v>
      </c>
    </row>
    <row r="6442" spans="1:4">
      <c r="A6442" s="462">
        <v>101125</v>
      </c>
      <c r="B6442" s="276" t="s">
        <v>6430</v>
      </c>
      <c r="C6442" s="462" t="s">
        <v>32</v>
      </c>
      <c r="D6442" s="463">
        <v>0</v>
      </c>
    </row>
    <row r="6443" spans="1:4">
      <c r="A6443" s="462">
        <v>101126</v>
      </c>
      <c r="B6443" s="276" t="s">
        <v>6431</v>
      </c>
      <c r="C6443" s="462" t="s">
        <v>32</v>
      </c>
      <c r="D6443" s="463">
        <v>0</v>
      </c>
    </row>
    <row r="6444" spans="1:4">
      <c r="A6444" s="462">
        <v>101127</v>
      </c>
      <c r="B6444" s="276" t="s">
        <v>6432</v>
      </c>
      <c r="C6444" s="462" t="s">
        <v>44</v>
      </c>
      <c r="D6444" s="463">
        <v>0</v>
      </c>
    </row>
    <row r="6445" spans="1:4">
      <c r="A6445" s="462">
        <v>101129</v>
      </c>
      <c r="B6445" s="276" t="s">
        <v>6433</v>
      </c>
      <c r="C6445" s="462" t="s">
        <v>44</v>
      </c>
      <c r="D6445" s="463">
        <v>0</v>
      </c>
    </row>
    <row r="6446" spans="1:4">
      <c r="A6446" s="462">
        <v>101131</v>
      </c>
      <c r="B6446" s="276" t="s">
        <v>6434</v>
      </c>
      <c r="C6446" s="462" t="s">
        <v>27</v>
      </c>
      <c r="D6446" s="463">
        <v>0</v>
      </c>
    </row>
    <row r="6447" spans="1:4">
      <c r="A6447" s="462">
        <v>101132</v>
      </c>
      <c r="B6447" s="276" t="s">
        <v>6435</v>
      </c>
      <c r="C6447" s="462" t="s">
        <v>27</v>
      </c>
      <c r="D6447" s="463">
        <v>20779766.010000002</v>
      </c>
    </row>
    <row r="6448" spans="1:4">
      <c r="A6448" s="462">
        <v>101133</v>
      </c>
      <c r="B6448" s="276" t="s">
        <v>6436</v>
      </c>
      <c r="C6448" s="462" t="s">
        <v>253</v>
      </c>
      <c r="D6448" s="463">
        <v>0</v>
      </c>
    </row>
    <row r="6449" spans="1:4">
      <c r="A6449" s="462">
        <v>101134</v>
      </c>
      <c r="B6449" s="276" t="s">
        <v>6437</v>
      </c>
      <c r="C6449" s="462" t="s">
        <v>253</v>
      </c>
      <c r="D6449" s="463">
        <v>0</v>
      </c>
    </row>
    <row r="6450" spans="1:4">
      <c r="A6450" s="462">
        <v>101135</v>
      </c>
      <c r="B6450" s="276" t="s">
        <v>6438</v>
      </c>
      <c r="C6450" s="462" t="s">
        <v>253</v>
      </c>
      <c r="D6450" s="463">
        <v>0</v>
      </c>
    </row>
    <row r="6451" spans="1:4">
      <c r="A6451" s="462">
        <v>101136</v>
      </c>
      <c r="B6451" s="276" t="s">
        <v>6439</v>
      </c>
      <c r="C6451" s="462" t="s">
        <v>27</v>
      </c>
      <c r="D6451" s="463">
        <v>5229422</v>
      </c>
    </row>
    <row r="6452" spans="1:4">
      <c r="A6452" s="462">
        <v>101137</v>
      </c>
      <c r="B6452" s="276" t="s">
        <v>6440</v>
      </c>
      <c r="C6452" s="462" t="s">
        <v>27</v>
      </c>
      <c r="D6452" s="463">
        <v>6515250</v>
      </c>
    </row>
    <row r="6453" spans="1:4">
      <c r="A6453" s="462">
        <v>101138</v>
      </c>
      <c r="B6453" s="276" t="s">
        <v>6441</v>
      </c>
      <c r="C6453" s="462" t="s">
        <v>27</v>
      </c>
      <c r="D6453" s="463">
        <v>5712000</v>
      </c>
    </row>
    <row r="6454" spans="1:4">
      <c r="A6454" s="462">
        <v>101139</v>
      </c>
      <c r="B6454" s="276" t="s">
        <v>6442</v>
      </c>
      <c r="C6454" s="462" t="s">
        <v>27</v>
      </c>
      <c r="D6454" s="463">
        <v>7378000</v>
      </c>
    </row>
    <row r="6455" spans="1:4">
      <c r="A6455" s="462">
        <v>101140</v>
      </c>
      <c r="B6455" s="276" t="s">
        <v>6443</v>
      </c>
      <c r="C6455" s="462" t="s">
        <v>44</v>
      </c>
      <c r="D6455" s="463">
        <v>397</v>
      </c>
    </row>
    <row r="6456" spans="1:4">
      <c r="A6456" s="462">
        <v>101141</v>
      </c>
      <c r="B6456" s="276" t="s">
        <v>6444</v>
      </c>
      <c r="C6456" s="462" t="s">
        <v>27</v>
      </c>
      <c r="D6456" s="463">
        <v>0</v>
      </c>
    </row>
    <row r="6457" spans="1:4">
      <c r="A6457" s="462">
        <v>101142</v>
      </c>
      <c r="B6457" s="276" t="s">
        <v>6445</v>
      </c>
      <c r="C6457" s="462" t="s">
        <v>27</v>
      </c>
      <c r="D6457" s="463">
        <v>0</v>
      </c>
    </row>
    <row r="6458" spans="1:4">
      <c r="A6458" s="462">
        <v>101143</v>
      </c>
      <c r="B6458" s="276" t="s">
        <v>6446</v>
      </c>
      <c r="C6458" s="462" t="s">
        <v>83</v>
      </c>
      <c r="D6458" s="463">
        <v>936190</v>
      </c>
    </row>
    <row r="6459" spans="1:4">
      <c r="A6459" s="462">
        <v>101144</v>
      </c>
      <c r="B6459" s="276" t="s">
        <v>6447</v>
      </c>
      <c r="C6459" s="462" t="s">
        <v>27</v>
      </c>
      <c r="D6459" s="463">
        <v>0</v>
      </c>
    </row>
    <row r="6460" spans="1:4">
      <c r="A6460" s="462">
        <v>101145</v>
      </c>
      <c r="B6460" s="276" t="s">
        <v>6448</v>
      </c>
      <c r="C6460" s="462" t="s">
        <v>27</v>
      </c>
      <c r="D6460" s="463">
        <v>0</v>
      </c>
    </row>
    <row r="6461" spans="1:4">
      <c r="A6461" s="462">
        <v>101146</v>
      </c>
      <c r="B6461" s="276" t="s">
        <v>6449</v>
      </c>
      <c r="C6461" s="462" t="s">
        <v>27</v>
      </c>
      <c r="D6461" s="463">
        <v>215985</v>
      </c>
    </row>
    <row r="6462" spans="1:4">
      <c r="A6462" s="462">
        <v>101147</v>
      </c>
      <c r="B6462" s="276" t="s">
        <v>6450</v>
      </c>
      <c r="C6462" s="462" t="s">
        <v>27</v>
      </c>
      <c r="D6462" s="463">
        <v>62739</v>
      </c>
    </row>
    <row r="6463" spans="1:4">
      <c r="A6463" s="462">
        <v>101148</v>
      </c>
      <c r="B6463" s="276" t="s">
        <v>6451</v>
      </c>
      <c r="C6463" s="462" t="s">
        <v>27</v>
      </c>
      <c r="D6463" s="463">
        <v>0</v>
      </c>
    </row>
    <row r="6464" spans="1:4">
      <c r="A6464" s="462">
        <v>101149</v>
      </c>
      <c r="B6464" s="276" t="s">
        <v>6452</v>
      </c>
      <c r="C6464" s="462" t="s">
        <v>30</v>
      </c>
      <c r="D6464" s="463">
        <v>3704</v>
      </c>
    </row>
    <row r="6465" spans="1:4">
      <c r="A6465" s="462">
        <v>101150</v>
      </c>
      <c r="B6465" s="276" t="s">
        <v>6453</v>
      </c>
      <c r="C6465" s="462" t="s">
        <v>83</v>
      </c>
      <c r="D6465" s="463">
        <v>161241</v>
      </c>
    </row>
    <row r="6466" spans="1:4">
      <c r="A6466" s="462">
        <v>101151</v>
      </c>
      <c r="B6466" s="276" t="s">
        <v>6454</v>
      </c>
      <c r="C6466" s="462" t="s">
        <v>27</v>
      </c>
      <c r="D6466" s="463">
        <v>0</v>
      </c>
    </row>
    <row r="6467" spans="1:4">
      <c r="A6467" s="462">
        <v>101152</v>
      </c>
      <c r="B6467" s="276" t="s">
        <v>6455</v>
      </c>
      <c r="C6467" s="462" t="s">
        <v>27</v>
      </c>
      <c r="D6467" s="463">
        <v>0</v>
      </c>
    </row>
    <row r="6468" spans="1:4">
      <c r="A6468" s="462">
        <v>101153</v>
      </c>
      <c r="B6468" s="276" t="s">
        <v>6456</v>
      </c>
      <c r="C6468" s="462" t="s">
        <v>27</v>
      </c>
      <c r="D6468" s="463">
        <v>0</v>
      </c>
    </row>
    <row r="6469" spans="1:4">
      <c r="A6469" s="462">
        <v>101154</v>
      </c>
      <c r="B6469" s="276" t="s">
        <v>6457</v>
      </c>
      <c r="C6469" s="462" t="s">
        <v>27</v>
      </c>
      <c r="D6469" s="463">
        <v>0</v>
      </c>
    </row>
    <row r="6470" spans="1:4">
      <c r="A6470" s="462">
        <v>101155</v>
      </c>
      <c r="B6470" s="276" t="s">
        <v>6458</v>
      </c>
      <c r="C6470" s="462" t="s">
        <v>27</v>
      </c>
      <c r="D6470" s="463">
        <v>0</v>
      </c>
    </row>
    <row r="6471" spans="1:4">
      <c r="A6471" s="462">
        <v>101156</v>
      </c>
      <c r="B6471" s="276" t="s">
        <v>6459</v>
      </c>
      <c r="C6471" s="462" t="s">
        <v>27</v>
      </c>
      <c r="D6471" s="463">
        <v>95103</v>
      </c>
    </row>
    <row r="6472" spans="1:4">
      <c r="A6472" s="462">
        <v>101157</v>
      </c>
      <c r="B6472" s="276" t="s">
        <v>6460</v>
      </c>
      <c r="C6472" s="462" t="s">
        <v>27</v>
      </c>
      <c r="D6472" s="463">
        <v>0</v>
      </c>
    </row>
    <row r="6473" spans="1:4">
      <c r="A6473" s="462">
        <v>101158</v>
      </c>
      <c r="B6473" s="276" t="s">
        <v>6461</v>
      </c>
      <c r="C6473" s="462" t="s">
        <v>27</v>
      </c>
      <c r="D6473" s="463">
        <v>0</v>
      </c>
    </row>
    <row r="6474" spans="1:4">
      <c r="A6474" s="462">
        <v>101159</v>
      </c>
      <c r="B6474" s="276" t="s">
        <v>6462</v>
      </c>
      <c r="C6474" s="462" t="s">
        <v>27</v>
      </c>
      <c r="D6474" s="463">
        <v>0</v>
      </c>
    </row>
    <row r="6475" spans="1:4">
      <c r="A6475" s="462">
        <v>101160</v>
      </c>
      <c r="B6475" s="276" t="s">
        <v>6463</v>
      </c>
      <c r="C6475" s="462" t="s">
        <v>593</v>
      </c>
      <c r="D6475" s="463">
        <v>0</v>
      </c>
    </row>
    <row r="6476" spans="1:4">
      <c r="A6476" s="462">
        <v>101161</v>
      </c>
      <c r="B6476" s="276" t="s">
        <v>6464</v>
      </c>
      <c r="C6476" s="462" t="s">
        <v>27</v>
      </c>
      <c r="D6476" s="463">
        <v>5219.76</v>
      </c>
    </row>
    <row r="6477" spans="1:4">
      <c r="A6477" s="462">
        <v>101162</v>
      </c>
      <c r="B6477" s="276" t="s">
        <v>6465</v>
      </c>
      <c r="C6477" s="462" t="s">
        <v>27</v>
      </c>
      <c r="D6477" s="463">
        <v>0</v>
      </c>
    </row>
    <row r="6478" spans="1:4">
      <c r="A6478" s="462">
        <v>101163</v>
      </c>
      <c r="B6478" s="276" t="s">
        <v>6466</v>
      </c>
      <c r="C6478" s="462" t="s">
        <v>32</v>
      </c>
      <c r="D6478" s="463">
        <v>21379</v>
      </c>
    </row>
    <row r="6479" spans="1:4">
      <c r="A6479" s="462">
        <v>101164</v>
      </c>
      <c r="B6479" s="276" t="s">
        <v>6467</v>
      </c>
      <c r="C6479" s="462" t="s">
        <v>27</v>
      </c>
      <c r="D6479" s="463">
        <v>0</v>
      </c>
    </row>
    <row r="6480" spans="1:4">
      <c r="A6480" s="462">
        <v>101165</v>
      </c>
      <c r="B6480" s="276" t="s">
        <v>6468</v>
      </c>
      <c r="C6480" s="462" t="s">
        <v>27</v>
      </c>
      <c r="D6480" s="463">
        <v>0</v>
      </c>
    </row>
    <row r="6481" spans="1:4">
      <c r="A6481" s="462">
        <v>101166</v>
      </c>
      <c r="B6481" s="276" t="s">
        <v>6469</v>
      </c>
      <c r="C6481" s="462" t="s">
        <v>27</v>
      </c>
      <c r="D6481" s="463">
        <v>0</v>
      </c>
    </row>
    <row r="6482" spans="1:4">
      <c r="A6482" s="462">
        <v>101167</v>
      </c>
      <c r="B6482" s="276" t="s">
        <v>6470</v>
      </c>
      <c r="C6482" s="462" t="s">
        <v>27</v>
      </c>
      <c r="D6482" s="463">
        <v>0</v>
      </c>
    </row>
    <row r="6483" spans="1:4">
      <c r="A6483" s="462">
        <v>101168</v>
      </c>
      <c r="B6483" s="276" t="s">
        <v>6471</v>
      </c>
      <c r="C6483" s="462" t="s">
        <v>27</v>
      </c>
      <c r="D6483" s="463">
        <v>0</v>
      </c>
    </row>
    <row r="6484" spans="1:4">
      <c r="A6484" s="462">
        <v>101169</v>
      </c>
      <c r="B6484" s="276" t="s">
        <v>6472</v>
      </c>
      <c r="C6484" s="462" t="s">
        <v>27</v>
      </c>
      <c r="D6484" s="463">
        <v>0</v>
      </c>
    </row>
    <row r="6485" spans="1:4">
      <c r="A6485" s="462">
        <v>101170</v>
      </c>
      <c r="B6485" s="276" t="s">
        <v>6473</v>
      </c>
      <c r="C6485" s="462" t="s">
        <v>27</v>
      </c>
      <c r="D6485" s="463">
        <v>22733</v>
      </c>
    </row>
    <row r="6486" spans="1:4">
      <c r="A6486" s="462">
        <v>101171</v>
      </c>
      <c r="B6486" s="276" t="s">
        <v>6474</v>
      </c>
      <c r="C6486" s="462" t="s">
        <v>27</v>
      </c>
      <c r="D6486" s="463">
        <v>0</v>
      </c>
    </row>
    <row r="6487" spans="1:4">
      <c r="A6487" s="462">
        <v>101172</v>
      </c>
      <c r="B6487" s="276" t="s">
        <v>6475</v>
      </c>
      <c r="C6487" s="462" t="s">
        <v>44</v>
      </c>
      <c r="D6487" s="463">
        <v>40335</v>
      </c>
    </row>
    <row r="6488" spans="1:4">
      <c r="A6488" s="462">
        <v>101173</v>
      </c>
      <c r="B6488" s="276" t="s">
        <v>6476</v>
      </c>
      <c r="C6488" s="462" t="s">
        <v>44</v>
      </c>
      <c r="D6488" s="463">
        <v>0</v>
      </c>
    </row>
    <row r="6489" spans="1:4">
      <c r="A6489" s="462">
        <v>101174</v>
      </c>
      <c r="B6489" s="276" t="s">
        <v>6477</v>
      </c>
      <c r="C6489" s="462" t="s">
        <v>27</v>
      </c>
      <c r="D6489" s="463">
        <v>384717</v>
      </c>
    </row>
    <row r="6490" spans="1:4">
      <c r="A6490" s="462">
        <v>101175</v>
      </c>
      <c r="B6490" s="276" t="s">
        <v>6478</v>
      </c>
      <c r="C6490" s="462" t="s">
        <v>27</v>
      </c>
      <c r="D6490" s="463">
        <v>43991</v>
      </c>
    </row>
    <row r="6491" spans="1:4">
      <c r="A6491" s="462">
        <v>101176</v>
      </c>
      <c r="B6491" s="276" t="s">
        <v>6479</v>
      </c>
      <c r="C6491" s="462" t="s">
        <v>27</v>
      </c>
      <c r="D6491" s="463">
        <v>0</v>
      </c>
    </row>
    <row r="6492" spans="1:4">
      <c r="A6492" s="462">
        <v>101177</v>
      </c>
      <c r="B6492" s="276" t="s">
        <v>6480</v>
      </c>
      <c r="C6492" s="462" t="s">
        <v>27</v>
      </c>
      <c r="D6492" s="463">
        <v>848</v>
      </c>
    </row>
    <row r="6493" spans="1:4">
      <c r="A6493" s="462">
        <v>101178</v>
      </c>
      <c r="B6493" s="276" t="s">
        <v>6481</v>
      </c>
      <c r="C6493" s="462" t="s">
        <v>27</v>
      </c>
      <c r="D6493" s="463">
        <v>4403000</v>
      </c>
    </row>
    <row r="6494" spans="1:4">
      <c r="A6494" s="462">
        <v>101179</v>
      </c>
      <c r="B6494" s="276" t="s">
        <v>6482</v>
      </c>
      <c r="C6494" s="462" t="s">
        <v>27</v>
      </c>
      <c r="D6494" s="463">
        <v>904400</v>
      </c>
    </row>
    <row r="6495" spans="1:4">
      <c r="A6495" s="462">
        <v>101180</v>
      </c>
      <c r="B6495" s="276" t="s">
        <v>6483</v>
      </c>
      <c r="C6495" s="462" t="s">
        <v>27</v>
      </c>
      <c r="D6495" s="463">
        <v>553350</v>
      </c>
    </row>
    <row r="6496" spans="1:4">
      <c r="A6496" s="462">
        <v>101181</v>
      </c>
      <c r="B6496" s="276" t="s">
        <v>6484</v>
      </c>
      <c r="C6496" s="462" t="s">
        <v>253</v>
      </c>
      <c r="D6496" s="463">
        <v>0</v>
      </c>
    </row>
    <row r="6497" spans="1:4">
      <c r="A6497" s="462">
        <v>101182</v>
      </c>
      <c r="B6497" s="276" t="s">
        <v>6485</v>
      </c>
      <c r="C6497" s="462" t="s">
        <v>44</v>
      </c>
      <c r="D6497" s="463">
        <v>0</v>
      </c>
    </row>
    <row r="6498" spans="1:4">
      <c r="A6498" s="462">
        <v>101183</v>
      </c>
      <c r="B6498" s="276" t="s">
        <v>6486</v>
      </c>
      <c r="C6498" s="462" t="s">
        <v>27</v>
      </c>
      <c r="D6498" s="463">
        <v>0</v>
      </c>
    </row>
    <row r="6499" spans="1:4">
      <c r="A6499" s="462">
        <v>101184</v>
      </c>
      <c r="B6499" s="276" t="s">
        <v>6487</v>
      </c>
      <c r="C6499" s="462" t="s">
        <v>44</v>
      </c>
      <c r="D6499" s="463">
        <v>0</v>
      </c>
    </row>
    <row r="6500" spans="1:4">
      <c r="A6500" s="462">
        <v>101185</v>
      </c>
      <c r="B6500" s="276" t="s">
        <v>6488</v>
      </c>
      <c r="C6500" s="462" t="s">
        <v>27</v>
      </c>
      <c r="D6500" s="463">
        <v>0</v>
      </c>
    </row>
    <row r="6501" spans="1:4">
      <c r="A6501" s="462">
        <v>101186</v>
      </c>
      <c r="B6501" s="276" t="s">
        <v>6489</v>
      </c>
      <c r="C6501" s="462" t="s">
        <v>27</v>
      </c>
      <c r="D6501" s="463">
        <v>0</v>
      </c>
    </row>
    <row r="6502" spans="1:4">
      <c r="A6502" s="462">
        <v>101187</v>
      </c>
      <c r="B6502" s="276" t="s">
        <v>6490</v>
      </c>
      <c r="C6502" s="462" t="s">
        <v>27</v>
      </c>
      <c r="D6502" s="463">
        <v>0</v>
      </c>
    </row>
    <row r="6503" spans="1:4">
      <c r="A6503" s="462">
        <v>101188</v>
      </c>
      <c r="B6503" s="276" t="s">
        <v>6491</v>
      </c>
      <c r="C6503" s="462" t="s">
        <v>27</v>
      </c>
      <c r="D6503" s="463">
        <v>0</v>
      </c>
    </row>
    <row r="6504" spans="1:4">
      <c r="A6504" s="462">
        <v>101189</v>
      </c>
      <c r="B6504" s="276" t="s">
        <v>6492</v>
      </c>
      <c r="C6504" s="462" t="s">
        <v>27</v>
      </c>
      <c r="D6504" s="463">
        <v>0</v>
      </c>
    </row>
    <row r="6505" spans="1:4">
      <c r="A6505" s="462">
        <v>101190</v>
      </c>
      <c r="B6505" s="276" t="s">
        <v>6493</v>
      </c>
      <c r="C6505" s="462" t="s">
        <v>27</v>
      </c>
      <c r="D6505" s="463">
        <v>0</v>
      </c>
    </row>
    <row r="6506" spans="1:4">
      <c r="A6506" s="462">
        <v>101191</v>
      </c>
      <c r="B6506" s="276" t="s">
        <v>6494</v>
      </c>
      <c r="C6506" s="462" t="s">
        <v>27</v>
      </c>
      <c r="D6506" s="463">
        <v>0</v>
      </c>
    </row>
    <row r="6507" spans="1:4">
      <c r="A6507" s="462">
        <v>101192</v>
      </c>
      <c r="B6507" s="276" t="s">
        <v>6495</v>
      </c>
      <c r="C6507" s="462" t="s">
        <v>27</v>
      </c>
      <c r="D6507" s="463">
        <v>0</v>
      </c>
    </row>
    <row r="6508" spans="1:4">
      <c r="A6508" s="462">
        <v>101193</v>
      </c>
      <c r="B6508" s="276" t="s">
        <v>6496</v>
      </c>
      <c r="C6508" s="462" t="s">
        <v>27</v>
      </c>
      <c r="D6508" s="463">
        <v>0</v>
      </c>
    </row>
    <row r="6509" spans="1:4">
      <c r="A6509" s="462">
        <v>101194</v>
      </c>
      <c r="B6509" s="276" t="s">
        <v>6497</v>
      </c>
      <c r="C6509" s="462" t="s">
        <v>27</v>
      </c>
      <c r="D6509" s="463">
        <v>0</v>
      </c>
    </row>
    <row r="6510" spans="1:4">
      <c r="A6510" s="462">
        <v>101195</v>
      </c>
      <c r="B6510" s="276" t="s">
        <v>6498</v>
      </c>
      <c r="C6510" s="462" t="s">
        <v>27</v>
      </c>
      <c r="D6510" s="463">
        <v>0</v>
      </c>
    </row>
    <row r="6511" spans="1:4">
      <c r="A6511" s="462">
        <v>101196</v>
      </c>
      <c r="B6511" s="276" t="s">
        <v>6499</v>
      </c>
      <c r="C6511" s="462" t="s">
        <v>27</v>
      </c>
      <c r="D6511" s="463">
        <v>0</v>
      </c>
    </row>
    <row r="6512" spans="1:4">
      <c r="A6512" s="462">
        <v>101197</v>
      </c>
      <c r="B6512" s="276" t="s">
        <v>6500</v>
      </c>
      <c r="C6512" s="462" t="s">
        <v>27</v>
      </c>
      <c r="D6512" s="463">
        <v>0</v>
      </c>
    </row>
    <row r="6513" spans="1:4">
      <c r="A6513" s="462">
        <v>101198</v>
      </c>
      <c r="B6513" s="276" t="s">
        <v>6501</v>
      </c>
      <c r="C6513" s="462" t="s">
        <v>27</v>
      </c>
      <c r="D6513" s="463">
        <v>0</v>
      </c>
    </row>
    <row r="6514" spans="1:4">
      <c r="A6514" s="462">
        <v>101199</v>
      </c>
      <c r="B6514" s="276" t="s">
        <v>6502</v>
      </c>
      <c r="C6514" s="462" t="s">
        <v>27</v>
      </c>
      <c r="D6514" s="463">
        <v>0</v>
      </c>
    </row>
    <row r="6515" spans="1:4">
      <c r="A6515" s="462">
        <v>101200</v>
      </c>
      <c r="B6515" s="276" t="s">
        <v>6503</v>
      </c>
      <c r="C6515" s="462" t="s">
        <v>27</v>
      </c>
      <c r="D6515" s="463">
        <v>0</v>
      </c>
    </row>
    <row r="6516" spans="1:4">
      <c r="A6516" s="462">
        <v>101201</v>
      </c>
      <c r="B6516" s="276" t="s">
        <v>6504</v>
      </c>
      <c r="C6516" s="462" t="s">
        <v>27</v>
      </c>
      <c r="D6516" s="463">
        <v>0</v>
      </c>
    </row>
    <row r="6517" spans="1:4">
      <c r="A6517" s="462">
        <v>101202</v>
      </c>
      <c r="B6517" s="276" t="s">
        <v>6505</v>
      </c>
      <c r="C6517" s="462" t="s">
        <v>27</v>
      </c>
      <c r="D6517" s="463">
        <v>0</v>
      </c>
    </row>
    <row r="6518" spans="1:4">
      <c r="A6518" s="462">
        <v>101203</v>
      </c>
      <c r="B6518" s="276" t="s">
        <v>6506</v>
      </c>
      <c r="C6518" s="462" t="s">
        <v>27</v>
      </c>
      <c r="D6518" s="463">
        <v>0</v>
      </c>
    </row>
    <row r="6519" spans="1:4">
      <c r="A6519" s="462">
        <v>101204</v>
      </c>
      <c r="B6519" s="276" t="s">
        <v>6507</v>
      </c>
      <c r="C6519" s="462" t="s">
        <v>27</v>
      </c>
      <c r="D6519" s="463">
        <v>0</v>
      </c>
    </row>
    <row r="6520" spans="1:4">
      <c r="A6520" s="462">
        <v>101205</v>
      </c>
      <c r="B6520" s="276" t="s">
        <v>6508</v>
      </c>
      <c r="C6520" s="462" t="s">
        <v>27</v>
      </c>
      <c r="D6520" s="463">
        <v>0</v>
      </c>
    </row>
    <row r="6521" spans="1:4">
      <c r="A6521" s="462">
        <v>101206</v>
      </c>
      <c r="B6521" s="276" t="s">
        <v>6509</v>
      </c>
      <c r="C6521" s="462" t="s">
        <v>27</v>
      </c>
      <c r="D6521" s="463">
        <v>0</v>
      </c>
    </row>
    <row r="6522" spans="1:4">
      <c r="A6522" s="462">
        <v>101207</v>
      </c>
      <c r="B6522" s="276" t="s">
        <v>6510</v>
      </c>
      <c r="C6522" s="462" t="s">
        <v>30</v>
      </c>
      <c r="D6522" s="463">
        <v>0</v>
      </c>
    </row>
    <row r="6523" spans="1:4">
      <c r="A6523" s="462">
        <v>101208</v>
      </c>
      <c r="B6523" s="276" t="s">
        <v>6511</v>
      </c>
      <c r="C6523" s="462" t="s">
        <v>27</v>
      </c>
      <c r="D6523" s="463">
        <v>4964</v>
      </c>
    </row>
    <row r="6524" spans="1:4">
      <c r="A6524" s="462">
        <v>101209</v>
      </c>
      <c r="B6524" s="276" t="s">
        <v>6512</v>
      </c>
      <c r="C6524" s="462" t="s">
        <v>27</v>
      </c>
      <c r="D6524" s="463">
        <v>386475</v>
      </c>
    </row>
    <row r="6525" spans="1:4">
      <c r="A6525" s="462">
        <v>101210</v>
      </c>
      <c r="B6525" s="276" t="s">
        <v>6513</v>
      </c>
      <c r="C6525" s="462" t="s">
        <v>27</v>
      </c>
      <c r="D6525" s="463">
        <v>2302650</v>
      </c>
    </row>
    <row r="6526" spans="1:4">
      <c r="A6526" s="462">
        <v>101211</v>
      </c>
      <c r="B6526" s="276" t="s">
        <v>6514</v>
      </c>
      <c r="C6526" s="462" t="s">
        <v>30</v>
      </c>
      <c r="D6526" s="463">
        <v>0</v>
      </c>
    </row>
    <row r="6527" spans="1:4">
      <c r="A6527" s="462">
        <v>101212</v>
      </c>
      <c r="B6527" s="276" t="s">
        <v>6515</v>
      </c>
      <c r="C6527" s="462" t="s">
        <v>44</v>
      </c>
      <c r="D6527" s="463">
        <v>0</v>
      </c>
    </row>
    <row r="6528" spans="1:4">
      <c r="A6528" s="462">
        <v>101213</v>
      </c>
      <c r="B6528" s="276" t="s">
        <v>6516</v>
      </c>
      <c r="C6528" s="462" t="s">
        <v>27</v>
      </c>
      <c r="D6528" s="463">
        <v>11889.06</v>
      </c>
    </row>
    <row r="6529" spans="1:4">
      <c r="A6529" s="462">
        <v>101214</v>
      </c>
      <c r="B6529" s="276" t="s">
        <v>6517</v>
      </c>
      <c r="C6529" s="462" t="s">
        <v>27</v>
      </c>
      <c r="D6529" s="463">
        <v>10111</v>
      </c>
    </row>
    <row r="6530" spans="1:4">
      <c r="A6530" s="462">
        <v>101215</v>
      </c>
      <c r="B6530" s="276" t="s">
        <v>6518</v>
      </c>
      <c r="C6530" s="462" t="s">
        <v>27</v>
      </c>
      <c r="D6530" s="463">
        <v>0</v>
      </c>
    </row>
    <row r="6531" spans="1:4">
      <c r="A6531" s="462">
        <v>101216</v>
      </c>
      <c r="B6531" s="276" t="s">
        <v>6519</v>
      </c>
      <c r="C6531" s="462" t="s">
        <v>27</v>
      </c>
      <c r="D6531" s="463">
        <v>0</v>
      </c>
    </row>
    <row r="6532" spans="1:4">
      <c r="A6532" s="462">
        <v>101217</v>
      </c>
      <c r="B6532" s="276" t="s">
        <v>6520</v>
      </c>
      <c r="C6532" s="462" t="s">
        <v>27</v>
      </c>
      <c r="D6532" s="463">
        <v>0</v>
      </c>
    </row>
    <row r="6533" spans="1:4">
      <c r="A6533" s="462">
        <v>101218</v>
      </c>
      <c r="B6533" s="276" t="s">
        <v>6521</v>
      </c>
      <c r="C6533" s="462" t="s">
        <v>44</v>
      </c>
      <c r="D6533" s="463">
        <v>68638.009999999995</v>
      </c>
    </row>
    <row r="6534" spans="1:4">
      <c r="A6534" s="462">
        <v>101219</v>
      </c>
      <c r="B6534" s="276" t="s">
        <v>6522</v>
      </c>
      <c r="C6534" s="462" t="s">
        <v>27</v>
      </c>
      <c r="D6534" s="463">
        <v>29500</v>
      </c>
    </row>
    <row r="6535" spans="1:4">
      <c r="A6535" s="462">
        <v>101220</v>
      </c>
      <c r="B6535" s="276" t="s">
        <v>6523</v>
      </c>
      <c r="C6535" s="462" t="s">
        <v>27</v>
      </c>
      <c r="D6535" s="463">
        <v>6419000</v>
      </c>
    </row>
    <row r="6536" spans="1:4">
      <c r="A6536" s="462">
        <v>101221</v>
      </c>
      <c r="B6536" s="276" t="s">
        <v>6524</v>
      </c>
      <c r="C6536" s="462" t="s">
        <v>27</v>
      </c>
      <c r="D6536" s="463">
        <v>36046</v>
      </c>
    </row>
    <row r="6537" spans="1:4">
      <c r="A6537" s="462">
        <v>101222</v>
      </c>
      <c r="B6537" s="276" t="s">
        <v>6525</v>
      </c>
      <c r="C6537" s="462" t="s">
        <v>27</v>
      </c>
      <c r="D6537" s="463">
        <v>0</v>
      </c>
    </row>
    <row r="6538" spans="1:4">
      <c r="A6538" s="462">
        <v>101223</v>
      </c>
      <c r="B6538" s="276" t="s">
        <v>6526</v>
      </c>
      <c r="C6538" s="462" t="s">
        <v>27</v>
      </c>
      <c r="D6538" s="463">
        <v>0</v>
      </c>
    </row>
    <row r="6539" spans="1:4">
      <c r="A6539" s="462">
        <v>101224</v>
      </c>
      <c r="B6539" s="276" t="s">
        <v>6527</v>
      </c>
      <c r="C6539" s="462" t="s">
        <v>27</v>
      </c>
      <c r="D6539" s="463">
        <v>0</v>
      </c>
    </row>
    <row r="6540" spans="1:4">
      <c r="A6540" s="462">
        <v>101225</v>
      </c>
      <c r="B6540" s="276" t="s">
        <v>6528</v>
      </c>
      <c r="C6540" s="462" t="s">
        <v>44</v>
      </c>
      <c r="D6540" s="463">
        <v>0</v>
      </c>
    </row>
    <row r="6541" spans="1:4">
      <c r="A6541" s="462">
        <v>101226</v>
      </c>
      <c r="B6541" s="276" t="s">
        <v>6529</v>
      </c>
      <c r="C6541" s="462" t="s">
        <v>27</v>
      </c>
      <c r="D6541" s="463">
        <v>0</v>
      </c>
    </row>
    <row r="6542" spans="1:4">
      <c r="A6542" s="462">
        <v>101227</v>
      </c>
      <c r="B6542" s="276" t="s">
        <v>6530</v>
      </c>
      <c r="C6542" s="462" t="s">
        <v>27</v>
      </c>
      <c r="D6542" s="463">
        <v>0</v>
      </c>
    </row>
    <row r="6543" spans="1:4">
      <c r="A6543" s="462">
        <v>101228</v>
      </c>
      <c r="B6543" s="276" t="s">
        <v>6531</v>
      </c>
      <c r="C6543" s="462" t="s">
        <v>27</v>
      </c>
      <c r="D6543" s="463">
        <v>0</v>
      </c>
    </row>
    <row r="6544" spans="1:4">
      <c r="A6544" s="462">
        <v>101229</v>
      </c>
      <c r="B6544" s="276" t="s">
        <v>6532</v>
      </c>
      <c r="C6544" s="462" t="s">
        <v>27</v>
      </c>
      <c r="D6544" s="463">
        <v>0</v>
      </c>
    </row>
    <row r="6545" spans="1:4">
      <c r="A6545" s="462">
        <v>101230</v>
      </c>
      <c r="B6545" s="276" t="s">
        <v>6533</v>
      </c>
      <c r="C6545" s="462" t="s">
        <v>27</v>
      </c>
      <c r="D6545" s="463">
        <v>18190126</v>
      </c>
    </row>
    <row r="6546" spans="1:4">
      <c r="A6546" s="462">
        <v>101231</v>
      </c>
      <c r="B6546" s="276" t="s">
        <v>6534</v>
      </c>
      <c r="C6546" s="462" t="s">
        <v>27</v>
      </c>
      <c r="D6546" s="463">
        <v>0</v>
      </c>
    </row>
    <row r="6547" spans="1:4">
      <c r="A6547" s="462">
        <v>101232</v>
      </c>
      <c r="B6547" s="276" t="s">
        <v>6535</v>
      </c>
      <c r="C6547" s="462" t="s">
        <v>27</v>
      </c>
      <c r="D6547" s="463">
        <v>0</v>
      </c>
    </row>
    <row r="6548" spans="1:4">
      <c r="A6548" s="462">
        <v>101233</v>
      </c>
      <c r="B6548" s="276" t="s">
        <v>6536</v>
      </c>
      <c r="C6548" s="462" t="s">
        <v>30</v>
      </c>
      <c r="D6548" s="463">
        <v>0</v>
      </c>
    </row>
    <row r="6549" spans="1:4">
      <c r="A6549" s="462">
        <v>101234</v>
      </c>
      <c r="B6549" s="276" t="s">
        <v>6537</v>
      </c>
      <c r="C6549" s="462" t="s">
        <v>30</v>
      </c>
      <c r="D6549" s="463">
        <v>35674</v>
      </c>
    </row>
    <row r="6550" spans="1:4">
      <c r="A6550" s="462">
        <v>101235</v>
      </c>
      <c r="B6550" s="276" t="s">
        <v>6538</v>
      </c>
      <c r="C6550" s="462" t="s">
        <v>83</v>
      </c>
      <c r="D6550" s="463">
        <v>0</v>
      </c>
    </row>
    <row r="6551" spans="1:4">
      <c r="A6551" s="462">
        <v>101236</v>
      </c>
      <c r="B6551" s="276" t="s">
        <v>6539</v>
      </c>
      <c r="C6551" s="462" t="s">
        <v>27</v>
      </c>
      <c r="D6551" s="463">
        <v>463161.99</v>
      </c>
    </row>
    <row r="6552" spans="1:4">
      <c r="A6552" s="462">
        <v>101237</v>
      </c>
      <c r="B6552" s="276" t="s">
        <v>6540</v>
      </c>
      <c r="C6552" s="462" t="s">
        <v>27</v>
      </c>
      <c r="D6552" s="463">
        <v>37281037</v>
      </c>
    </row>
    <row r="6553" spans="1:4">
      <c r="A6553" s="462">
        <v>101238</v>
      </c>
      <c r="B6553" s="276" t="s">
        <v>6541</v>
      </c>
      <c r="C6553" s="462" t="s">
        <v>27</v>
      </c>
      <c r="D6553" s="463">
        <v>20548351</v>
      </c>
    </row>
    <row r="6554" spans="1:4">
      <c r="A6554" s="462">
        <v>101239</v>
      </c>
      <c r="B6554" s="276" t="s">
        <v>6542</v>
      </c>
      <c r="C6554" s="462" t="s">
        <v>27</v>
      </c>
      <c r="D6554" s="463">
        <v>2600718</v>
      </c>
    </row>
    <row r="6555" spans="1:4">
      <c r="A6555" s="462">
        <v>101240</v>
      </c>
      <c r="B6555" s="276" t="s">
        <v>6543</v>
      </c>
      <c r="C6555" s="462" t="s">
        <v>148</v>
      </c>
      <c r="D6555" s="463">
        <v>96041</v>
      </c>
    </row>
    <row r="6556" spans="1:4">
      <c r="A6556" s="462">
        <v>101241</v>
      </c>
      <c r="B6556" s="276" t="s">
        <v>6544</v>
      </c>
      <c r="C6556" s="462" t="s">
        <v>211</v>
      </c>
      <c r="D6556" s="463">
        <v>0</v>
      </c>
    </row>
    <row r="6557" spans="1:4">
      <c r="A6557" s="462">
        <v>101242</v>
      </c>
      <c r="B6557" s="276" t="s">
        <v>6545</v>
      </c>
      <c r="C6557" s="462" t="s">
        <v>148</v>
      </c>
      <c r="D6557" s="463">
        <v>0</v>
      </c>
    </row>
    <row r="6558" spans="1:4">
      <c r="A6558" s="462">
        <v>101243</v>
      </c>
      <c r="B6558" s="276" t="s">
        <v>6546</v>
      </c>
      <c r="C6558" s="462" t="s">
        <v>148</v>
      </c>
      <c r="D6558" s="463">
        <v>99130</v>
      </c>
    </row>
    <row r="6559" spans="1:4">
      <c r="A6559" s="462">
        <v>101244</v>
      </c>
      <c r="B6559" s="276" t="s">
        <v>6547</v>
      </c>
      <c r="C6559" s="462" t="s">
        <v>148</v>
      </c>
      <c r="D6559" s="463">
        <v>26180</v>
      </c>
    </row>
    <row r="6560" spans="1:4">
      <c r="A6560" s="462">
        <v>101245</v>
      </c>
      <c r="B6560" s="276" t="s">
        <v>6548</v>
      </c>
      <c r="C6560" s="462" t="s">
        <v>148</v>
      </c>
      <c r="D6560" s="463">
        <v>0</v>
      </c>
    </row>
    <row r="6561" spans="1:4">
      <c r="A6561" s="462">
        <v>101247</v>
      </c>
      <c r="B6561" s="276" t="s">
        <v>6549</v>
      </c>
      <c r="C6561" s="462" t="s">
        <v>148</v>
      </c>
      <c r="D6561" s="463">
        <v>0</v>
      </c>
    </row>
    <row r="6562" spans="1:4">
      <c r="A6562" s="462">
        <v>101248</v>
      </c>
      <c r="B6562" s="276" t="s">
        <v>6550</v>
      </c>
      <c r="C6562" s="462" t="s">
        <v>27</v>
      </c>
      <c r="D6562" s="463">
        <v>0</v>
      </c>
    </row>
    <row r="6563" spans="1:4">
      <c r="A6563" s="462">
        <v>101249</v>
      </c>
      <c r="B6563" s="276" t="s">
        <v>6551</v>
      </c>
      <c r="C6563" s="462" t="s">
        <v>89</v>
      </c>
      <c r="D6563" s="463">
        <v>0</v>
      </c>
    </row>
    <row r="6564" spans="1:4">
      <c r="A6564" s="462">
        <v>101250</v>
      </c>
      <c r="B6564" s="276" t="s">
        <v>6552</v>
      </c>
      <c r="C6564" s="462" t="s">
        <v>27</v>
      </c>
      <c r="D6564" s="463">
        <v>725420.03</v>
      </c>
    </row>
    <row r="6565" spans="1:4">
      <c r="A6565" s="462">
        <v>101251</v>
      </c>
      <c r="B6565" s="276" t="s">
        <v>6553</v>
      </c>
      <c r="C6565" s="462" t="s">
        <v>27</v>
      </c>
      <c r="D6565" s="463">
        <v>502560</v>
      </c>
    </row>
    <row r="6566" spans="1:4">
      <c r="A6566" s="462">
        <v>101252</v>
      </c>
      <c r="B6566" s="276" t="s">
        <v>6554</v>
      </c>
      <c r="C6566" s="462" t="s">
        <v>83</v>
      </c>
      <c r="D6566" s="463">
        <v>202424</v>
      </c>
    </row>
    <row r="6567" spans="1:4">
      <c r="A6567" s="462">
        <v>101253</v>
      </c>
      <c r="B6567" s="276" t="s">
        <v>6555</v>
      </c>
      <c r="C6567" s="462" t="s">
        <v>27</v>
      </c>
      <c r="D6567" s="463">
        <v>8000000.0099999998</v>
      </c>
    </row>
    <row r="6568" spans="1:4">
      <c r="A6568" s="462">
        <v>101254</v>
      </c>
      <c r="B6568" s="276" t="s">
        <v>6556</v>
      </c>
      <c r="C6568" s="462" t="s">
        <v>89</v>
      </c>
      <c r="D6568" s="463">
        <v>0</v>
      </c>
    </row>
    <row r="6569" spans="1:4">
      <c r="A6569" s="462">
        <v>101255</v>
      </c>
      <c r="B6569" s="276" t="s">
        <v>6557</v>
      </c>
      <c r="C6569" s="462" t="s">
        <v>1934</v>
      </c>
      <c r="D6569" s="463">
        <v>0</v>
      </c>
    </row>
    <row r="6570" spans="1:4">
      <c r="A6570" s="462">
        <v>101256</v>
      </c>
      <c r="B6570" s="276" t="s">
        <v>6558</v>
      </c>
      <c r="C6570" s="462" t="s">
        <v>32</v>
      </c>
      <c r="D6570" s="463">
        <v>7629</v>
      </c>
    </row>
    <row r="6571" spans="1:4">
      <c r="A6571" s="462">
        <v>101257</v>
      </c>
      <c r="B6571" s="276" t="s">
        <v>6559</v>
      </c>
      <c r="C6571" s="462" t="s">
        <v>32</v>
      </c>
      <c r="D6571" s="463">
        <v>11096</v>
      </c>
    </row>
    <row r="6572" spans="1:4">
      <c r="A6572" s="462">
        <v>101258</v>
      </c>
      <c r="B6572" s="276" t="s">
        <v>6560</v>
      </c>
      <c r="C6572" s="462" t="s">
        <v>83</v>
      </c>
      <c r="D6572" s="463">
        <v>709434.99</v>
      </c>
    </row>
    <row r="6573" spans="1:4">
      <c r="A6573" s="462">
        <v>101259</v>
      </c>
      <c r="B6573" s="276" t="s">
        <v>6561</v>
      </c>
      <c r="C6573" s="462" t="s">
        <v>148</v>
      </c>
      <c r="D6573" s="463">
        <v>0</v>
      </c>
    </row>
    <row r="6574" spans="1:4">
      <c r="A6574" s="462">
        <v>101260</v>
      </c>
      <c r="B6574" s="276" t="s">
        <v>6562</v>
      </c>
      <c r="C6574" s="462" t="s">
        <v>89</v>
      </c>
      <c r="D6574" s="463">
        <v>0</v>
      </c>
    </row>
    <row r="6575" spans="1:4">
      <c r="A6575" s="462">
        <v>101261</v>
      </c>
      <c r="B6575" s="276" t="s">
        <v>6563</v>
      </c>
      <c r="C6575" s="462" t="s">
        <v>89</v>
      </c>
      <c r="D6575" s="463">
        <v>0</v>
      </c>
    </row>
    <row r="6576" spans="1:4">
      <c r="A6576" s="462">
        <v>101262</v>
      </c>
      <c r="B6576" s="276" t="s">
        <v>6564</v>
      </c>
      <c r="C6576" s="462" t="s">
        <v>27</v>
      </c>
      <c r="D6576" s="463">
        <v>25161761.010000002</v>
      </c>
    </row>
    <row r="6577" spans="1:4">
      <c r="A6577" s="462">
        <v>101263</v>
      </c>
      <c r="B6577" s="276" t="s">
        <v>6565</v>
      </c>
      <c r="C6577" s="462" t="s">
        <v>89</v>
      </c>
      <c r="D6577" s="463">
        <v>0</v>
      </c>
    </row>
    <row r="6578" spans="1:4">
      <c r="A6578" s="462">
        <v>101264</v>
      </c>
      <c r="B6578" s="276" t="s">
        <v>6566</v>
      </c>
      <c r="C6578" s="462" t="s">
        <v>148</v>
      </c>
      <c r="D6578" s="463">
        <v>0</v>
      </c>
    </row>
    <row r="6579" spans="1:4">
      <c r="A6579" s="462">
        <v>101265</v>
      </c>
      <c r="B6579" s="276" t="s">
        <v>6567</v>
      </c>
      <c r="C6579" s="462" t="s">
        <v>27</v>
      </c>
      <c r="D6579" s="463">
        <v>3804782</v>
      </c>
    </row>
    <row r="6580" spans="1:4">
      <c r="A6580" s="462">
        <v>101266</v>
      </c>
      <c r="B6580" s="276" t="s">
        <v>6568</v>
      </c>
      <c r="C6580" s="462" t="s">
        <v>27</v>
      </c>
      <c r="D6580" s="463">
        <v>0</v>
      </c>
    </row>
    <row r="6581" spans="1:4">
      <c r="A6581" s="462">
        <v>101267</v>
      </c>
      <c r="B6581" s="276" t="s">
        <v>6569</v>
      </c>
      <c r="C6581" s="462" t="s">
        <v>27</v>
      </c>
      <c r="D6581" s="463">
        <v>51765398</v>
      </c>
    </row>
    <row r="6582" spans="1:4">
      <c r="A6582" s="462">
        <v>101268</v>
      </c>
      <c r="B6582" s="276" t="s">
        <v>6570</v>
      </c>
      <c r="C6582" s="462" t="s">
        <v>89</v>
      </c>
      <c r="D6582" s="463">
        <v>0</v>
      </c>
    </row>
    <row r="6583" spans="1:4">
      <c r="A6583" s="462">
        <v>101269</v>
      </c>
      <c r="B6583" s="276" t="s">
        <v>6571</v>
      </c>
      <c r="C6583" s="462" t="s">
        <v>27</v>
      </c>
      <c r="D6583" s="463">
        <v>127056776</v>
      </c>
    </row>
    <row r="6584" spans="1:4">
      <c r="A6584" s="462">
        <v>101270</v>
      </c>
      <c r="B6584" s="276" t="s">
        <v>6572</v>
      </c>
      <c r="C6584" s="462" t="s">
        <v>27</v>
      </c>
      <c r="D6584" s="463">
        <v>27416899</v>
      </c>
    </row>
    <row r="6585" spans="1:4">
      <c r="A6585" s="462">
        <v>101271</v>
      </c>
      <c r="B6585" s="276" t="s">
        <v>6573</v>
      </c>
      <c r="C6585" s="462" t="s">
        <v>32</v>
      </c>
      <c r="D6585" s="463">
        <v>0</v>
      </c>
    </row>
    <row r="6586" spans="1:4">
      <c r="A6586" s="462">
        <v>101272</v>
      </c>
      <c r="B6586" s="276" t="s">
        <v>6574</v>
      </c>
      <c r="C6586" s="462" t="s">
        <v>30</v>
      </c>
      <c r="D6586" s="463">
        <v>2760</v>
      </c>
    </row>
    <row r="6587" spans="1:4">
      <c r="A6587" s="462">
        <v>101273</v>
      </c>
      <c r="B6587" s="276" t="s">
        <v>6575</v>
      </c>
      <c r="C6587" s="462" t="s">
        <v>27</v>
      </c>
      <c r="D6587" s="463">
        <v>54538615</v>
      </c>
    </row>
    <row r="6588" spans="1:4">
      <c r="A6588" s="462">
        <v>101274</v>
      </c>
      <c r="B6588" s="276" t="s">
        <v>6576</v>
      </c>
      <c r="C6588" s="462" t="s">
        <v>30</v>
      </c>
      <c r="D6588" s="463">
        <v>7052</v>
      </c>
    </row>
    <row r="6589" spans="1:4">
      <c r="A6589" s="462">
        <v>101275</v>
      </c>
      <c r="B6589" s="276" t="s">
        <v>6577</v>
      </c>
      <c r="C6589" s="462" t="s">
        <v>27</v>
      </c>
      <c r="D6589" s="463">
        <v>23072246</v>
      </c>
    </row>
    <row r="6590" spans="1:4">
      <c r="A6590" s="462">
        <v>101276</v>
      </c>
      <c r="B6590" s="276" t="s">
        <v>2241</v>
      </c>
      <c r="C6590" s="462" t="s">
        <v>30</v>
      </c>
      <c r="D6590" s="463">
        <v>5806</v>
      </c>
    </row>
    <row r="6591" spans="1:4">
      <c r="A6591" s="462">
        <v>101277</v>
      </c>
      <c r="B6591" s="276" t="s">
        <v>6578</v>
      </c>
      <c r="C6591" s="462" t="s">
        <v>27</v>
      </c>
      <c r="D6591" s="463">
        <v>2909779443</v>
      </c>
    </row>
    <row r="6592" spans="1:4">
      <c r="A6592" s="462">
        <v>101278</v>
      </c>
      <c r="B6592" s="276" t="s">
        <v>6579</v>
      </c>
      <c r="C6592" s="462" t="s">
        <v>27</v>
      </c>
      <c r="D6592" s="463">
        <v>287746588</v>
      </c>
    </row>
    <row r="6593" spans="1:4">
      <c r="A6593" s="462">
        <v>101279</v>
      </c>
      <c r="B6593" s="276" t="s">
        <v>6580</v>
      </c>
      <c r="C6593" s="462" t="s">
        <v>30</v>
      </c>
      <c r="D6593" s="463">
        <v>11976.26</v>
      </c>
    </row>
    <row r="6594" spans="1:4">
      <c r="A6594" s="462">
        <v>101280</v>
      </c>
      <c r="B6594" s="276" t="s">
        <v>6581</v>
      </c>
      <c r="C6594" s="462" t="s">
        <v>32</v>
      </c>
      <c r="D6594" s="463">
        <v>0</v>
      </c>
    </row>
    <row r="6595" spans="1:4">
      <c r="A6595" s="462">
        <v>101281</v>
      </c>
      <c r="B6595" s="276" t="s">
        <v>6582</v>
      </c>
      <c r="C6595" s="462" t="s">
        <v>30</v>
      </c>
      <c r="D6595" s="463">
        <v>0</v>
      </c>
    </row>
    <row r="6596" spans="1:4">
      <c r="A6596" s="462">
        <v>101282</v>
      </c>
      <c r="B6596" s="276" t="s">
        <v>6583</v>
      </c>
      <c r="C6596" s="462" t="s">
        <v>30</v>
      </c>
      <c r="D6596" s="463">
        <v>5948</v>
      </c>
    </row>
    <row r="6597" spans="1:4">
      <c r="A6597" s="462">
        <v>101283</v>
      </c>
      <c r="B6597" s="276" t="s">
        <v>6584</v>
      </c>
      <c r="C6597" s="462" t="s">
        <v>30</v>
      </c>
      <c r="D6597" s="463">
        <v>7398</v>
      </c>
    </row>
    <row r="6598" spans="1:4">
      <c r="A6598" s="462">
        <v>101284</v>
      </c>
      <c r="B6598" s="276" t="s">
        <v>6585</v>
      </c>
      <c r="C6598" s="462" t="s">
        <v>30</v>
      </c>
      <c r="D6598" s="463">
        <v>0</v>
      </c>
    </row>
    <row r="6599" spans="1:4">
      <c r="A6599" s="462">
        <v>101285</v>
      </c>
      <c r="B6599" s="276" t="s">
        <v>6586</v>
      </c>
      <c r="C6599" s="462" t="s">
        <v>30</v>
      </c>
      <c r="D6599" s="463">
        <v>9315</v>
      </c>
    </row>
    <row r="6600" spans="1:4">
      <c r="A6600" s="462">
        <v>101286</v>
      </c>
      <c r="B6600" s="276" t="s">
        <v>6587</v>
      </c>
      <c r="C6600" s="462" t="s">
        <v>30</v>
      </c>
      <c r="D6600" s="463">
        <v>0</v>
      </c>
    </row>
    <row r="6601" spans="1:4">
      <c r="A6601" s="462">
        <v>101287</v>
      </c>
      <c r="B6601" s="276" t="s">
        <v>6588</v>
      </c>
      <c r="C6601" s="462" t="s">
        <v>30</v>
      </c>
      <c r="D6601" s="463">
        <v>0</v>
      </c>
    </row>
    <row r="6602" spans="1:4">
      <c r="A6602" s="462">
        <v>101288</v>
      </c>
      <c r="B6602" s="276" t="s">
        <v>6589</v>
      </c>
      <c r="C6602" s="462" t="s">
        <v>30</v>
      </c>
      <c r="D6602" s="463">
        <v>0</v>
      </c>
    </row>
    <row r="6603" spans="1:4">
      <c r="A6603" s="462">
        <v>101289</v>
      </c>
      <c r="B6603" s="276" t="s">
        <v>6590</v>
      </c>
      <c r="C6603" s="462" t="s">
        <v>27</v>
      </c>
      <c r="D6603" s="463">
        <v>0</v>
      </c>
    </row>
    <row r="6604" spans="1:4">
      <c r="A6604" s="462">
        <v>101290</v>
      </c>
      <c r="B6604" s="276" t="s">
        <v>6591</v>
      </c>
      <c r="C6604" s="462" t="s">
        <v>27</v>
      </c>
      <c r="D6604" s="463">
        <v>0</v>
      </c>
    </row>
    <row r="6605" spans="1:4">
      <c r="A6605" s="462">
        <v>101291</v>
      </c>
      <c r="B6605" s="276" t="s">
        <v>6592</v>
      </c>
      <c r="C6605" s="462" t="s">
        <v>27</v>
      </c>
      <c r="D6605" s="463">
        <v>24150</v>
      </c>
    </row>
    <row r="6606" spans="1:4">
      <c r="A6606" s="462">
        <v>101292</v>
      </c>
      <c r="B6606" s="276" t="s">
        <v>6593</v>
      </c>
      <c r="C6606" s="462" t="s">
        <v>27</v>
      </c>
      <c r="D6606" s="463">
        <v>32252017</v>
      </c>
    </row>
    <row r="6607" spans="1:4">
      <c r="A6607" s="462">
        <v>101293</v>
      </c>
      <c r="B6607" s="276" t="s">
        <v>6594</v>
      </c>
      <c r="C6607" s="462" t="s">
        <v>27</v>
      </c>
      <c r="D6607" s="463">
        <v>527598225</v>
      </c>
    </row>
    <row r="6608" spans="1:4">
      <c r="A6608" s="462">
        <v>101294</v>
      </c>
      <c r="B6608" s="276" t="s">
        <v>6595</v>
      </c>
      <c r="C6608" s="462" t="s">
        <v>32</v>
      </c>
      <c r="D6608" s="463">
        <v>0</v>
      </c>
    </row>
    <row r="6609" spans="1:4">
      <c r="A6609" s="462">
        <v>101295</v>
      </c>
      <c r="B6609" s="276" t="s">
        <v>6596</v>
      </c>
      <c r="C6609" s="462" t="s">
        <v>27</v>
      </c>
      <c r="D6609" s="463">
        <v>1868300</v>
      </c>
    </row>
    <row r="6610" spans="1:4">
      <c r="A6610" s="462">
        <v>101296</v>
      </c>
      <c r="B6610" s="276" t="s">
        <v>6597</v>
      </c>
      <c r="C6610" s="462" t="s">
        <v>30</v>
      </c>
      <c r="D6610" s="463">
        <v>0</v>
      </c>
    </row>
    <row r="6611" spans="1:4">
      <c r="A6611" s="462">
        <v>101297</v>
      </c>
      <c r="B6611" s="276" t="s">
        <v>6598</v>
      </c>
      <c r="C6611" s="462" t="s">
        <v>27</v>
      </c>
      <c r="D6611" s="463">
        <v>7577</v>
      </c>
    </row>
    <row r="6612" spans="1:4">
      <c r="A6612" s="462">
        <v>101298</v>
      </c>
      <c r="B6612" s="276" t="s">
        <v>6599</v>
      </c>
      <c r="C6612" s="462" t="s">
        <v>44</v>
      </c>
      <c r="D6612" s="463">
        <v>56883</v>
      </c>
    </row>
    <row r="6613" spans="1:4">
      <c r="A6613" s="462">
        <v>101299</v>
      </c>
      <c r="B6613" s="276" t="s">
        <v>6600</v>
      </c>
      <c r="C6613" s="462" t="s">
        <v>27</v>
      </c>
      <c r="D6613" s="463">
        <v>2356200</v>
      </c>
    </row>
    <row r="6614" spans="1:4">
      <c r="A6614" s="462">
        <v>101300</v>
      </c>
      <c r="B6614" s="276" t="s">
        <v>6601</v>
      </c>
      <c r="C6614" s="462" t="s">
        <v>27</v>
      </c>
      <c r="D6614" s="463">
        <v>342720</v>
      </c>
    </row>
    <row r="6615" spans="1:4">
      <c r="A6615" s="462">
        <v>101302</v>
      </c>
      <c r="B6615" s="276" t="s">
        <v>6602</v>
      </c>
      <c r="C6615" s="462" t="s">
        <v>27</v>
      </c>
      <c r="D6615" s="463">
        <v>42392835</v>
      </c>
    </row>
    <row r="6616" spans="1:4">
      <c r="A6616" s="462">
        <v>101303</v>
      </c>
      <c r="B6616" s="276" t="s">
        <v>6603</v>
      </c>
      <c r="C6616" s="462" t="s">
        <v>30</v>
      </c>
      <c r="D6616" s="463">
        <v>6173</v>
      </c>
    </row>
    <row r="6617" spans="1:4">
      <c r="A6617" s="462">
        <v>101304</v>
      </c>
      <c r="B6617" s="276" t="s">
        <v>6604</v>
      </c>
      <c r="C6617" s="462" t="s">
        <v>30</v>
      </c>
      <c r="D6617" s="463">
        <v>7888</v>
      </c>
    </row>
    <row r="6618" spans="1:4">
      <c r="A6618" s="462">
        <v>101305</v>
      </c>
      <c r="B6618" s="276" t="s">
        <v>6605</v>
      </c>
      <c r="C6618" s="462" t="s">
        <v>27</v>
      </c>
      <c r="D6618" s="463">
        <v>387</v>
      </c>
    </row>
    <row r="6619" spans="1:4">
      <c r="A6619" s="462">
        <v>101306</v>
      </c>
      <c r="B6619" s="276" t="s">
        <v>6606</v>
      </c>
      <c r="C6619" s="462" t="s">
        <v>27</v>
      </c>
      <c r="D6619" s="463">
        <v>221</v>
      </c>
    </row>
    <row r="6620" spans="1:4">
      <c r="A6620" s="462">
        <v>101307</v>
      </c>
      <c r="B6620" s="276" t="s">
        <v>6607</v>
      </c>
      <c r="C6620" s="462" t="s">
        <v>27</v>
      </c>
      <c r="D6620" s="463">
        <v>0</v>
      </c>
    </row>
    <row r="6621" spans="1:4">
      <c r="A6621" s="462">
        <v>101308</v>
      </c>
      <c r="B6621" s="276" t="s">
        <v>6608</v>
      </c>
      <c r="C6621" s="462" t="s">
        <v>27</v>
      </c>
      <c r="D6621" s="463">
        <v>0</v>
      </c>
    </row>
    <row r="6622" spans="1:4">
      <c r="A6622" s="462">
        <v>101309</v>
      </c>
      <c r="B6622" s="276" t="s">
        <v>6609</v>
      </c>
      <c r="C6622" s="462" t="s">
        <v>27</v>
      </c>
      <c r="D6622" s="463">
        <v>596978.04</v>
      </c>
    </row>
    <row r="6623" spans="1:4">
      <c r="A6623" s="462">
        <v>101310</v>
      </c>
      <c r="B6623" s="276" t="s">
        <v>6610</v>
      </c>
      <c r="C6623" s="462" t="s">
        <v>27</v>
      </c>
      <c r="D6623" s="463">
        <v>0</v>
      </c>
    </row>
    <row r="6624" spans="1:4">
      <c r="A6624" s="462">
        <v>101311</v>
      </c>
      <c r="B6624" s="276" t="s">
        <v>6611</v>
      </c>
      <c r="C6624" s="462" t="s">
        <v>27</v>
      </c>
      <c r="D6624" s="463">
        <v>0</v>
      </c>
    </row>
    <row r="6625" spans="1:4">
      <c r="A6625" s="462">
        <v>101313</v>
      </c>
      <c r="B6625" s="276" t="s">
        <v>6612</v>
      </c>
      <c r="C6625" s="462" t="s">
        <v>27</v>
      </c>
      <c r="D6625" s="463">
        <v>16435.16</v>
      </c>
    </row>
    <row r="6626" spans="1:4">
      <c r="A6626" s="462">
        <v>101314</v>
      </c>
      <c r="B6626" s="276" t="s">
        <v>6613</v>
      </c>
      <c r="C6626" s="462" t="s">
        <v>27</v>
      </c>
      <c r="D6626" s="463">
        <v>2104.7399999999998</v>
      </c>
    </row>
    <row r="6627" spans="1:4">
      <c r="A6627" s="462">
        <v>101315</v>
      </c>
      <c r="B6627" s="276" t="s">
        <v>6614</v>
      </c>
      <c r="C6627" s="462" t="s">
        <v>27</v>
      </c>
      <c r="D6627" s="463">
        <v>176996.99</v>
      </c>
    </row>
    <row r="6628" spans="1:4">
      <c r="A6628" s="462">
        <v>101316</v>
      </c>
      <c r="B6628" s="276" t="s">
        <v>6615</v>
      </c>
      <c r="C6628" s="462" t="s">
        <v>27</v>
      </c>
      <c r="D6628" s="463">
        <v>1041</v>
      </c>
    </row>
    <row r="6629" spans="1:4">
      <c r="A6629" s="462">
        <v>101317</v>
      </c>
      <c r="B6629" s="276" t="s">
        <v>6616</v>
      </c>
      <c r="C6629" s="462" t="s">
        <v>27</v>
      </c>
      <c r="D6629" s="463">
        <v>1358.99</v>
      </c>
    </row>
    <row r="6630" spans="1:4">
      <c r="A6630" s="462">
        <v>101318</v>
      </c>
      <c r="B6630" s="276" t="s">
        <v>6617</v>
      </c>
      <c r="C6630" s="462" t="s">
        <v>27</v>
      </c>
      <c r="D6630" s="463">
        <v>0</v>
      </c>
    </row>
    <row r="6631" spans="1:4">
      <c r="A6631" s="462">
        <v>101319</v>
      </c>
      <c r="B6631" s="276" t="s">
        <v>6618</v>
      </c>
      <c r="C6631" s="462" t="s">
        <v>27</v>
      </c>
      <c r="D6631" s="463">
        <v>3975.31</v>
      </c>
    </row>
    <row r="6632" spans="1:4">
      <c r="A6632" s="462">
        <v>101320</v>
      </c>
      <c r="B6632" s="276" t="s">
        <v>6619</v>
      </c>
      <c r="C6632" s="462" t="s">
        <v>27</v>
      </c>
      <c r="D6632" s="463">
        <v>17465</v>
      </c>
    </row>
    <row r="6633" spans="1:4">
      <c r="A6633" s="462">
        <v>101321</v>
      </c>
      <c r="B6633" s="276" t="s">
        <v>6620</v>
      </c>
      <c r="C6633" s="462" t="s">
        <v>27</v>
      </c>
      <c r="D6633" s="463">
        <v>0</v>
      </c>
    </row>
    <row r="6634" spans="1:4">
      <c r="A6634" s="462">
        <v>101322</v>
      </c>
      <c r="B6634" s="276" t="s">
        <v>6621</v>
      </c>
      <c r="C6634" s="462" t="s">
        <v>27</v>
      </c>
      <c r="D6634" s="463">
        <v>622.52</v>
      </c>
    </row>
    <row r="6635" spans="1:4">
      <c r="A6635" s="462">
        <v>101323</v>
      </c>
      <c r="B6635" s="276" t="s">
        <v>6622</v>
      </c>
      <c r="C6635" s="462" t="s">
        <v>27</v>
      </c>
      <c r="D6635" s="463">
        <v>8472</v>
      </c>
    </row>
    <row r="6636" spans="1:4">
      <c r="A6636" s="462">
        <v>101324</v>
      </c>
      <c r="B6636" s="276" t="s">
        <v>6623</v>
      </c>
      <c r="C6636" s="462" t="s">
        <v>27</v>
      </c>
      <c r="D6636" s="463">
        <v>1210</v>
      </c>
    </row>
    <row r="6637" spans="1:4">
      <c r="A6637" s="462">
        <v>101325</v>
      </c>
      <c r="B6637" s="276" t="s">
        <v>6624</v>
      </c>
      <c r="C6637" s="462" t="s">
        <v>27</v>
      </c>
      <c r="D6637" s="463">
        <v>765</v>
      </c>
    </row>
    <row r="6638" spans="1:4">
      <c r="A6638" s="462">
        <v>101326</v>
      </c>
      <c r="B6638" s="276" t="s">
        <v>6625</v>
      </c>
      <c r="C6638" s="462" t="s">
        <v>27</v>
      </c>
      <c r="D6638" s="463">
        <v>19046.060000000001</v>
      </c>
    </row>
    <row r="6639" spans="1:4">
      <c r="A6639" s="462">
        <v>101327</v>
      </c>
      <c r="B6639" s="276" t="s">
        <v>6626</v>
      </c>
      <c r="C6639" s="462" t="s">
        <v>27</v>
      </c>
      <c r="D6639" s="463">
        <v>2620</v>
      </c>
    </row>
    <row r="6640" spans="1:4">
      <c r="A6640" s="462">
        <v>101328</v>
      </c>
      <c r="B6640" s="276" t="s">
        <v>6627</v>
      </c>
      <c r="C6640" s="462" t="s">
        <v>30</v>
      </c>
      <c r="D6640" s="463">
        <v>13400</v>
      </c>
    </row>
    <row r="6641" spans="1:4">
      <c r="A6641" s="462">
        <v>101329</v>
      </c>
      <c r="B6641" s="276" t="s">
        <v>6628</v>
      </c>
      <c r="C6641" s="462" t="s">
        <v>27</v>
      </c>
      <c r="D6641" s="463">
        <v>1777</v>
      </c>
    </row>
    <row r="6642" spans="1:4">
      <c r="A6642" s="462">
        <v>101330</v>
      </c>
      <c r="B6642" s="276" t="s">
        <v>6629</v>
      </c>
      <c r="C6642" s="462" t="s">
        <v>27</v>
      </c>
      <c r="D6642" s="463">
        <v>0</v>
      </c>
    </row>
    <row r="6643" spans="1:4">
      <c r="A6643" s="462">
        <v>101331</v>
      </c>
      <c r="B6643" s="276" t="s">
        <v>6630</v>
      </c>
      <c r="C6643" s="462" t="s">
        <v>30</v>
      </c>
      <c r="D6643" s="463">
        <v>0</v>
      </c>
    </row>
    <row r="6644" spans="1:4">
      <c r="A6644" s="462">
        <v>101332</v>
      </c>
      <c r="B6644" s="276" t="s">
        <v>6631</v>
      </c>
      <c r="C6644" s="462" t="s">
        <v>30</v>
      </c>
      <c r="D6644" s="463">
        <v>26144</v>
      </c>
    </row>
    <row r="6645" spans="1:4">
      <c r="A6645" s="462">
        <v>101333</v>
      </c>
      <c r="B6645" s="276" t="s">
        <v>6632</v>
      </c>
      <c r="C6645" s="462" t="s">
        <v>30</v>
      </c>
      <c r="D6645" s="463">
        <v>50438.62</v>
      </c>
    </row>
    <row r="6646" spans="1:4">
      <c r="A6646" s="462">
        <v>101334</v>
      </c>
      <c r="B6646" s="276" t="s">
        <v>6633</v>
      </c>
      <c r="C6646" s="462" t="s">
        <v>27</v>
      </c>
      <c r="D6646" s="463">
        <v>0</v>
      </c>
    </row>
    <row r="6647" spans="1:4">
      <c r="A6647" s="462">
        <v>101335</v>
      </c>
      <c r="B6647" s="276" t="s">
        <v>6634</v>
      </c>
      <c r="C6647" s="462" t="s">
        <v>27</v>
      </c>
      <c r="D6647" s="463">
        <v>1208</v>
      </c>
    </row>
    <row r="6648" spans="1:4">
      <c r="A6648" s="462">
        <v>101336</v>
      </c>
      <c r="B6648" s="276" t="s">
        <v>6635</v>
      </c>
      <c r="C6648" s="462" t="s">
        <v>27</v>
      </c>
      <c r="D6648" s="463">
        <v>6230.03</v>
      </c>
    </row>
    <row r="6649" spans="1:4">
      <c r="A6649" s="462">
        <v>101337</v>
      </c>
      <c r="B6649" s="276" t="s">
        <v>6636</v>
      </c>
      <c r="C6649" s="462" t="s">
        <v>27</v>
      </c>
      <c r="D6649" s="463">
        <v>19982</v>
      </c>
    </row>
    <row r="6650" spans="1:4">
      <c r="A6650" s="462">
        <v>101338</v>
      </c>
      <c r="B6650" s="276" t="s">
        <v>6637</v>
      </c>
      <c r="C6650" s="462" t="s">
        <v>27</v>
      </c>
      <c r="D6650" s="463">
        <v>25275</v>
      </c>
    </row>
    <row r="6651" spans="1:4">
      <c r="A6651" s="462">
        <v>101339</v>
      </c>
      <c r="B6651" s="276" t="s">
        <v>6638</v>
      </c>
      <c r="C6651" s="462" t="s">
        <v>27</v>
      </c>
      <c r="D6651" s="463">
        <v>1867</v>
      </c>
    </row>
    <row r="6652" spans="1:4">
      <c r="A6652" s="462">
        <v>101340</v>
      </c>
      <c r="B6652" s="276" t="s">
        <v>6639</v>
      </c>
      <c r="C6652" s="462" t="s">
        <v>27</v>
      </c>
      <c r="D6652" s="463">
        <v>0</v>
      </c>
    </row>
    <row r="6653" spans="1:4">
      <c r="A6653" s="462">
        <v>101341</v>
      </c>
      <c r="B6653" s="276" t="s">
        <v>6640</v>
      </c>
      <c r="C6653" s="462" t="s">
        <v>27</v>
      </c>
      <c r="D6653" s="463">
        <v>9095947</v>
      </c>
    </row>
    <row r="6654" spans="1:4">
      <c r="A6654" s="462">
        <v>101342</v>
      </c>
      <c r="B6654" s="276" t="s">
        <v>6641</v>
      </c>
      <c r="C6654" s="462" t="s">
        <v>27</v>
      </c>
      <c r="D6654" s="463">
        <v>4361</v>
      </c>
    </row>
    <row r="6655" spans="1:4">
      <c r="A6655" s="462">
        <v>101343</v>
      </c>
      <c r="B6655" s="276" t="s">
        <v>6642</v>
      </c>
      <c r="C6655" s="462" t="s">
        <v>27</v>
      </c>
      <c r="D6655" s="463">
        <v>2358</v>
      </c>
    </row>
    <row r="6656" spans="1:4">
      <c r="A6656" s="462">
        <v>101344</v>
      </c>
      <c r="B6656" s="276" t="s">
        <v>6643</v>
      </c>
      <c r="C6656" s="462" t="s">
        <v>27</v>
      </c>
      <c r="D6656" s="463">
        <v>0</v>
      </c>
    </row>
    <row r="6657" spans="1:4">
      <c r="A6657" s="462">
        <v>101345</v>
      </c>
      <c r="B6657" s="276" t="s">
        <v>6644</v>
      </c>
      <c r="C6657" s="462" t="s">
        <v>44</v>
      </c>
      <c r="D6657" s="463">
        <v>0</v>
      </c>
    </row>
    <row r="6658" spans="1:4">
      <c r="A6658" s="462">
        <v>101346</v>
      </c>
      <c r="B6658" s="276" t="s">
        <v>6645</v>
      </c>
      <c r="C6658" s="462" t="s">
        <v>27</v>
      </c>
      <c r="D6658" s="463">
        <v>0</v>
      </c>
    </row>
    <row r="6659" spans="1:4">
      <c r="A6659" s="462">
        <v>101347</v>
      </c>
      <c r="B6659" s="276" t="s">
        <v>6646</v>
      </c>
      <c r="C6659" s="462" t="s">
        <v>27</v>
      </c>
      <c r="D6659" s="463">
        <v>131573</v>
      </c>
    </row>
    <row r="6660" spans="1:4">
      <c r="A6660" s="462">
        <v>101348</v>
      </c>
      <c r="B6660" s="276" t="s">
        <v>6647</v>
      </c>
      <c r="C6660" s="462" t="s">
        <v>27</v>
      </c>
      <c r="D6660" s="463">
        <v>0</v>
      </c>
    </row>
    <row r="6661" spans="1:4">
      <c r="A6661" s="462">
        <v>101349</v>
      </c>
      <c r="B6661" s="276" t="s">
        <v>6648</v>
      </c>
      <c r="C6661" s="462" t="s">
        <v>27</v>
      </c>
      <c r="D6661" s="463">
        <v>0</v>
      </c>
    </row>
    <row r="6662" spans="1:4">
      <c r="A6662" s="462">
        <v>101350</v>
      </c>
      <c r="B6662" s="276" t="s">
        <v>6649</v>
      </c>
      <c r="C6662" s="462" t="s">
        <v>27</v>
      </c>
      <c r="D6662" s="463">
        <v>0</v>
      </c>
    </row>
    <row r="6663" spans="1:4">
      <c r="A6663" s="462">
        <v>101351</v>
      </c>
      <c r="B6663" s="276" t="s">
        <v>6650</v>
      </c>
      <c r="C6663" s="462" t="s">
        <v>27</v>
      </c>
      <c r="D6663" s="463">
        <v>0</v>
      </c>
    </row>
    <row r="6664" spans="1:4">
      <c r="A6664" s="462">
        <v>101352</v>
      </c>
      <c r="B6664" s="276" t="s">
        <v>6651</v>
      </c>
      <c r="C6664" s="462" t="s">
        <v>27</v>
      </c>
      <c r="D6664" s="463">
        <v>0</v>
      </c>
    </row>
    <row r="6665" spans="1:4">
      <c r="A6665" s="462">
        <v>101353</v>
      </c>
      <c r="B6665" s="276" t="s">
        <v>6652</v>
      </c>
      <c r="C6665" s="462" t="s">
        <v>27</v>
      </c>
      <c r="D6665" s="463">
        <v>18374</v>
      </c>
    </row>
    <row r="6666" spans="1:4">
      <c r="A6666" s="462">
        <v>101354</v>
      </c>
      <c r="B6666" s="276" t="s">
        <v>6653</v>
      </c>
      <c r="C6666" s="462" t="s">
        <v>27</v>
      </c>
      <c r="D6666" s="463">
        <v>0</v>
      </c>
    </row>
    <row r="6667" spans="1:4">
      <c r="A6667" s="462">
        <v>101355</v>
      </c>
      <c r="B6667" s="276" t="s">
        <v>6654</v>
      </c>
      <c r="C6667" s="462" t="s">
        <v>27</v>
      </c>
      <c r="D6667" s="463">
        <v>46490</v>
      </c>
    </row>
    <row r="6668" spans="1:4">
      <c r="A6668" s="462">
        <v>101356</v>
      </c>
      <c r="B6668" s="276" t="s">
        <v>6655</v>
      </c>
      <c r="C6668" s="462" t="s">
        <v>27</v>
      </c>
      <c r="D6668" s="463">
        <v>0</v>
      </c>
    </row>
    <row r="6669" spans="1:4">
      <c r="A6669" s="462">
        <v>101357</v>
      </c>
      <c r="B6669" s="276" t="s">
        <v>6656</v>
      </c>
      <c r="C6669" s="462" t="s">
        <v>27</v>
      </c>
      <c r="D6669" s="463">
        <v>0</v>
      </c>
    </row>
    <row r="6670" spans="1:4">
      <c r="A6670" s="462">
        <v>101358</v>
      </c>
      <c r="B6670" s="276" t="s">
        <v>6657</v>
      </c>
      <c r="C6670" s="462" t="s">
        <v>27</v>
      </c>
      <c r="D6670" s="463">
        <v>121380</v>
      </c>
    </row>
    <row r="6671" spans="1:4">
      <c r="A6671" s="462">
        <v>101359</v>
      </c>
      <c r="B6671" s="276" t="s">
        <v>6658</v>
      </c>
      <c r="C6671" s="462" t="s">
        <v>30</v>
      </c>
      <c r="D6671" s="463">
        <v>0</v>
      </c>
    </row>
    <row r="6672" spans="1:4">
      <c r="A6672" s="462">
        <v>101360</v>
      </c>
      <c r="B6672" s="276" t="s">
        <v>6659</v>
      </c>
      <c r="C6672" s="462" t="s">
        <v>30</v>
      </c>
      <c r="D6672" s="463">
        <v>13543</v>
      </c>
    </row>
    <row r="6673" spans="1:4">
      <c r="A6673" s="462">
        <v>101361</v>
      </c>
      <c r="B6673" s="276" t="s">
        <v>6660</v>
      </c>
      <c r="C6673" s="462" t="s">
        <v>998</v>
      </c>
      <c r="D6673" s="463">
        <v>263577</v>
      </c>
    </row>
    <row r="6674" spans="1:4">
      <c r="A6674" s="462">
        <v>101362</v>
      </c>
      <c r="B6674" s="276" t="s">
        <v>6661</v>
      </c>
      <c r="C6674" s="462" t="s">
        <v>27</v>
      </c>
      <c r="D6674" s="463">
        <v>0</v>
      </c>
    </row>
    <row r="6675" spans="1:4">
      <c r="A6675" s="462">
        <v>101363</v>
      </c>
      <c r="B6675" s="276" t="s">
        <v>6662</v>
      </c>
      <c r="C6675" s="462" t="s">
        <v>27</v>
      </c>
      <c r="D6675" s="463">
        <v>360749</v>
      </c>
    </row>
    <row r="6676" spans="1:4">
      <c r="A6676" s="462">
        <v>101364</v>
      </c>
      <c r="B6676" s="276" t="s">
        <v>6663</v>
      </c>
      <c r="C6676" s="462" t="s">
        <v>27</v>
      </c>
      <c r="D6676" s="463">
        <v>133046</v>
      </c>
    </row>
    <row r="6677" spans="1:4">
      <c r="A6677" s="462">
        <v>101365</v>
      </c>
      <c r="B6677" s="276" t="s">
        <v>6664</v>
      </c>
      <c r="C6677" s="462" t="s">
        <v>27</v>
      </c>
      <c r="D6677" s="463">
        <v>0</v>
      </c>
    </row>
    <row r="6678" spans="1:4">
      <c r="A6678" s="462">
        <v>101366</v>
      </c>
      <c r="B6678" s="276" t="s">
        <v>6665</v>
      </c>
      <c r="C6678" s="462" t="s">
        <v>27</v>
      </c>
      <c r="D6678" s="463">
        <v>0</v>
      </c>
    </row>
    <row r="6679" spans="1:4">
      <c r="A6679" s="462">
        <v>101367</v>
      </c>
      <c r="B6679" s="276" t="s">
        <v>6666</v>
      </c>
      <c r="C6679" s="462" t="s">
        <v>27</v>
      </c>
      <c r="D6679" s="463">
        <v>0</v>
      </c>
    </row>
    <row r="6680" spans="1:4">
      <c r="A6680" s="462">
        <v>101368</v>
      </c>
      <c r="B6680" s="276" t="s">
        <v>6667</v>
      </c>
      <c r="C6680" s="462" t="s">
        <v>27</v>
      </c>
      <c r="D6680" s="463">
        <v>0</v>
      </c>
    </row>
    <row r="6681" spans="1:4">
      <c r="A6681" s="462">
        <v>101369</v>
      </c>
      <c r="B6681" s="276" t="s">
        <v>6668</v>
      </c>
      <c r="C6681" s="462" t="s">
        <v>27</v>
      </c>
      <c r="D6681" s="463">
        <v>144906300</v>
      </c>
    </row>
    <row r="6682" spans="1:4">
      <c r="A6682" s="462">
        <v>101370</v>
      </c>
      <c r="B6682" s="276" t="s">
        <v>6669</v>
      </c>
      <c r="C6682" s="462" t="s">
        <v>89</v>
      </c>
      <c r="D6682" s="463">
        <v>15387</v>
      </c>
    </row>
    <row r="6683" spans="1:4">
      <c r="A6683" s="462">
        <v>101371</v>
      </c>
      <c r="B6683" s="276" t="s">
        <v>6670</v>
      </c>
      <c r="C6683" s="462" t="s">
        <v>27</v>
      </c>
      <c r="D6683" s="463">
        <v>0</v>
      </c>
    </row>
    <row r="6684" spans="1:4">
      <c r="A6684" s="462">
        <v>101372</v>
      </c>
      <c r="B6684" s="276" t="s">
        <v>6671</v>
      </c>
      <c r="C6684" s="462" t="s">
        <v>27</v>
      </c>
      <c r="D6684" s="463">
        <v>0</v>
      </c>
    </row>
    <row r="6685" spans="1:4">
      <c r="A6685" s="462">
        <v>101373</v>
      </c>
      <c r="B6685" s="276" t="s">
        <v>6360</v>
      </c>
      <c r="C6685" s="462" t="s">
        <v>998</v>
      </c>
      <c r="D6685" s="463">
        <v>0</v>
      </c>
    </row>
    <row r="6686" spans="1:4">
      <c r="A6686" s="462">
        <v>101374</v>
      </c>
      <c r="B6686" s="276" t="s">
        <v>6672</v>
      </c>
      <c r="C6686" s="462" t="s">
        <v>27</v>
      </c>
      <c r="D6686" s="463">
        <v>409360</v>
      </c>
    </row>
    <row r="6687" spans="1:4">
      <c r="A6687" s="462">
        <v>101375</v>
      </c>
      <c r="B6687" s="276" t="s">
        <v>6673</v>
      </c>
      <c r="C6687" s="462" t="s">
        <v>27</v>
      </c>
      <c r="D6687" s="463">
        <v>0</v>
      </c>
    </row>
    <row r="6688" spans="1:4">
      <c r="A6688" s="462">
        <v>101376</v>
      </c>
      <c r="B6688" s="276" t="s">
        <v>6674</v>
      </c>
      <c r="C6688" s="462" t="s">
        <v>44</v>
      </c>
      <c r="D6688" s="463">
        <v>0</v>
      </c>
    </row>
    <row r="6689" spans="1:4">
      <c r="A6689" s="462">
        <v>101377</v>
      </c>
      <c r="B6689" s="276" t="s">
        <v>6675</v>
      </c>
      <c r="C6689" s="462" t="s">
        <v>27</v>
      </c>
      <c r="D6689" s="463">
        <v>0</v>
      </c>
    </row>
    <row r="6690" spans="1:4">
      <c r="A6690" s="462">
        <v>101378</v>
      </c>
      <c r="B6690" s="276" t="s">
        <v>6676</v>
      </c>
      <c r="C6690" s="462" t="s">
        <v>27</v>
      </c>
      <c r="D6690" s="463">
        <v>0</v>
      </c>
    </row>
    <row r="6691" spans="1:4">
      <c r="A6691" s="462">
        <v>101379</v>
      </c>
      <c r="B6691" s="276" t="s">
        <v>6677</v>
      </c>
      <c r="C6691" s="462" t="s">
        <v>44</v>
      </c>
      <c r="D6691" s="463">
        <v>0</v>
      </c>
    </row>
    <row r="6692" spans="1:4">
      <c r="A6692" s="462">
        <v>101380</v>
      </c>
      <c r="B6692" s="276" t="s">
        <v>6678</v>
      </c>
      <c r="C6692" s="462" t="s">
        <v>44</v>
      </c>
      <c r="D6692" s="463">
        <v>0</v>
      </c>
    </row>
    <row r="6693" spans="1:4">
      <c r="A6693" s="462">
        <v>101381</v>
      </c>
      <c r="B6693" s="276" t="s">
        <v>6679</v>
      </c>
      <c r="C6693" s="462" t="s">
        <v>30</v>
      </c>
      <c r="D6693" s="463">
        <v>28899.99</v>
      </c>
    </row>
    <row r="6694" spans="1:4">
      <c r="A6694" s="462">
        <v>101382</v>
      </c>
      <c r="B6694" s="276" t="s">
        <v>6680</v>
      </c>
      <c r="C6694" s="462" t="s">
        <v>27</v>
      </c>
      <c r="D6694" s="463">
        <v>0</v>
      </c>
    </row>
    <row r="6695" spans="1:4">
      <c r="A6695" s="462">
        <v>101383</v>
      </c>
      <c r="B6695" s="276" t="s">
        <v>6681</v>
      </c>
      <c r="C6695" s="462" t="s">
        <v>27</v>
      </c>
      <c r="D6695" s="463">
        <v>0</v>
      </c>
    </row>
    <row r="6696" spans="1:4">
      <c r="A6696" s="462">
        <v>101384</v>
      </c>
      <c r="B6696" s="276" t="s">
        <v>6682</v>
      </c>
      <c r="C6696" s="462" t="s">
        <v>27</v>
      </c>
      <c r="D6696" s="463">
        <v>0</v>
      </c>
    </row>
    <row r="6697" spans="1:4">
      <c r="A6697" s="462">
        <v>101385</v>
      </c>
      <c r="B6697" s="276" t="s">
        <v>6683</v>
      </c>
      <c r="C6697" s="462" t="s">
        <v>27</v>
      </c>
      <c r="D6697" s="463">
        <v>0</v>
      </c>
    </row>
    <row r="6698" spans="1:4">
      <c r="A6698" s="462">
        <v>101386</v>
      </c>
      <c r="B6698" s="276" t="s">
        <v>6684</v>
      </c>
      <c r="C6698" s="462" t="s">
        <v>30</v>
      </c>
      <c r="D6698" s="463">
        <v>0</v>
      </c>
    </row>
    <row r="6699" spans="1:4">
      <c r="A6699" s="462">
        <v>101387</v>
      </c>
      <c r="B6699" s="276" t="s">
        <v>6685</v>
      </c>
      <c r="C6699" s="462" t="s">
        <v>27</v>
      </c>
      <c r="D6699" s="463">
        <v>0</v>
      </c>
    </row>
    <row r="6700" spans="1:4">
      <c r="A6700" s="462">
        <v>101388</v>
      </c>
      <c r="B6700" s="276" t="s">
        <v>6686</v>
      </c>
      <c r="C6700" s="462" t="s">
        <v>27</v>
      </c>
      <c r="D6700" s="463">
        <v>26807</v>
      </c>
    </row>
    <row r="6701" spans="1:4">
      <c r="A6701" s="462">
        <v>101389</v>
      </c>
      <c r="B6701" s="276" t="s">
        <v>6687</v>
      </c>
      <c r="C6701" s="462" t="s">
        <v>27</v>
      </c>
      <c r="D6701" s="463">
        <v>46209</v>
      </c>
    </row>
    <row r="6702" spans="1:4">
      <c r="A6702" s="462">
        <v>101390</v>
      </c>
      <c r="B6702" s="276" t="s">
        <v>6688</v>
      </c>
      <c r="C6702" s="462" t="s">
        <v>30</v>
      </c>
      <c r="D6702" s="463">
        <v>0</v>
      </c>
    </row>
    <row r="6703" spans="1:4">
      <c r="A6703" s="462">
        <v>101391</v>
      </c>
      <c r="B6703" s="276" t="s">
        <v>6689</v>
      </c>
      <c r="C6703" s="462" t="s">
        <v>27</v>
      </c>
      <c r="D6703" s="463">
        <v>0</v>
      </c>
    </row>
    <row r="6704" spans="1:4">
      <c r="A6704" s="462">
        <v>101392</v>
      </c>
      <c r="B6704" s="276" t="s">
        <v>6690</v>
      </c>
      <c r="C6704" s="462" t="s">
        <v>27</v>
      </c>
      <c r="D6704" s="463">
        <v>0</v>
      </c>
    </row>
    <row r="6705" spans="1:4">
      <c r="A6705" s="462">
        <v>101393</v>
      </c>
      <c r="B6705" s="276" t="s">
        <v>6691</v>
      </c>
      <c r="C6705" s="462" t="s">
        <v>27</v>
      </c>
      <c r="D6705" s="463">
        <v>0</v>
      </c>
    </row>
    <row r="6706" spans="1:4">
      <c r="A6706" s="462">
        <v>101394</v>
      </c>
      <c r="B6706" s="276" t="s">
        <v>6692</v>
      </c>
      <c r="C6706" s="462" t="s">
        <v>89</v>
      </c>
      <c r="D6706" s="463">
        <v>49189</v>
      </c>
    </row>
    <row r="6707" spans="1:4">
      <c r="A6707" s="462">
        <v>101395</v>
      </c>
      <c r="B6707" s="276" t="s">
        <v>6693</v>
      </c>
      <c r="C6707" s="462" t="s">
        <v>27</v>
      </c>
      <c r="D6707" s="463">
        <v>629442</v>
      </c>
    </row>
    <row r="6708" spans="1:4">
      <c r="A6708" s="462">
        <v>101396</v>
      </c>
      <c r="B6708" s="276" t="s">
        <v>6694</v>
      </c>
      <c r="C6708" s="462" t="s">
        <v>27</v>
      </c>
      <c r="D6708" s="463">
        <v>1523006</v>
      </c>
    </row>
    <row r="6709" spans="1:4">
      <c r="A6709" s="462">
        <v>101397</v>
      </c>
      <c r="B6709" s="276" t="s">
        <v>6695</v>
      </c>
      <c r="C6709" s="462" t="s">
        <v>27</v>
      </c>
      <c r="D6709" s="463">
        <v>0</v>
      </c>
    </row>
    <row r="6710" spans="1:4">
      <c r="A6710" s="462">
        <v>101398</v>
      </c>
      <c r="B6710" s="276" t="s">
        <v>6696</v>
      </c>
      <c r="C6710" s="462" t="s">
        <v>27</v>
      </c>
      <c r="D6710" s="463">
        <v>0</v>
      </c>
    </row>
    <row r="6711" spans="1:4">
      <c r="A6711" s="462">
        <v>101399</v>
      </c>
      <c r="B6711" s="276" t="s">
        <v>6697</v>
      </c>
      <c r="C6711" s="462" t="s">
        <v>27</v>
      </c>
      <c r="D6711" s="463">
        <v>0</v>
      </c>
    </row>
    <row r="6712" spans="1:4">
      <c r="A6712" s="462">
        <v>101400</v>
      </c>
      <c r="B6712" s="276" t="s">
        <v>6698</v>
      </c>
      <c r="C6712" s="462" t="s">
        <v>27</v>
      </c>
      <c r="D6712" s="463">
        <v>0</v>
      </c>
    </row>
    <row r="6713" spans="1:4">
      <c r="A6713" s="462">
        <v>101401</v>
      </c>
      <c r="B6713" s="276" t="s">
        <v>6699</v>
      </c>
      <c r="C6713" s="462" t="s">
        <v>27</v>
      </c>
      <c r="D6713" s="463">
        <v>0</v>
      </c>
    </row>
    <row r="6714" spans="1:4">
      <c r="A6714" s="462">
        <v>101402</v>
      </c>
      <c r="B6714" s="276" t="s">
        <v>6700</v>
      </c>
      <c r="C6714" s="462" t="s">
        <v>44</v>
      </c>
      <c r="D6714" s="463">
        <v>0</v>
      </c>
    </row>
    <row r="6715" spans="1:4">
      <c r="A6715" s="462">
        <v>101403</v>
      </c>
      <c r="B6715" s="276" t="s">
        <v>6701</v>
      </c>
      <c r="C6715" s="462" t="s">
        <v>27</v>
      </c>
      <c r="D6715" s="463">
        <v>0</v>
      </c>
    </row>
    <row r="6716" spans="1:4">
      <c r="A6716" s="462">
        <v>101404</v>
      </c>
      <c r="B6716" s="276" t="s">
        <v>6702</v>
      </c>
      <c r="C6716" s="462" t="s">
        <v>44</v>
      </c>
      <c r="D6716" s="463">
        <v>1074738</v>
      </c>
    </row>
    <row r="6717" spans="1:4">
      <c r="A6717" s="462">
        <v>101405</v>
      </c>
      <c r="B6717" s="276" t="s">
        <v>6703</v>
      </c>
      <c r="C6717" s="462" t="s">
        <v>44</v>
      </c>
      <c r="D6717" s="463">
        <v>0</v>
      </c>
    </row>
    <row r="6718" spans="1:4">
      <c r="A6718" s="462">
        <v>101406</v>
      </c>
      <c r="B6718" s="276" t="s">
        <v>6704</v>
      </c>
      <c r="C6718" s="462" t="s">
        <v>27</v>
      </c>
      <c r="D6718" s="463">
        <v>44081943.630000003</v>
      </c>
    </row>
    <row r="6719" spans="1:4">
      <c r="A6719" s="462">
        <v>101407</v>
      </c>
      <c r="B6719" s="276" t="s">
        <v>6705</v>
      </c>
      <c r="C6719" s="462" t="s">
        <v>44</v>
      </c>
      <c r="D6719" s="463">
        <v>0</v>
      </c>
    </row>
    <row r="6720" spans="1:4">
      <c r="A6720" s="462">
        <v>101408</v>
      </c>
      <c r="B6720" s="276" t="s">
        <v>6706</v>
      </c>
      <c r="C6720" s="462" t="s">
        <v>44</v>
      </c>
      <c r="D6720" s="463">
        <v>55625</v>
      </c>
    </row>
    <row r="6721" spans="1:4">
      <c r="A6721" s="462">
        <v>101409</v>
      </c>
      <c r="B6721" s="276" t="s">
        <v>6707</v>
      </c>
      <c r="C6721" s="462" t="s">
        <v>83</v>
      </c>
      <c r="D6721" s="463">
        <v>144414</v>
      </c>
    </row>
    <row r="6722" spans="1:4">
      <c r="A6722" s="462">
        <v>101410</v>
      </c>
      <c r="B6722" s="276" t="s">
        <v>6708</v>
      </c>
      <c r="C6722" s="462" t="s">
        <v>89</v>
      </c>
      <c r="D6722" s="463">
        <v>123603</v>
      </c>
    </row>
    <row r="6723" spans="1:4">
      <c r="A6723" s="462">
        <v>101411</v>
      </c>
      <c r="B6723" s="276" t="s">
        <v>6709</v>
      </c>
      <c r="C6723" s="462" t="s">
        <v>89</v>
      </c>
      <c r="D6723" s="463">
        <v>152612</v>
      </c>
    </row>
    <row r="6724" spans="1:4">
      <c r="A6724" s="462">
        <v>101412</v>
      </c>
      <c r="B6724" s="276" t="s">
        <v>6710</v>
      </c>
      <c r="C6724" s="462" t="s">
        <v>32</v>
      </c>
      <c r="D6724" s="463">
        <v>5045.01</v>
      </c>
    </row>
    <row r="6725" spans="1:4">
      <c r="A6725" s="462">
        <v>101413</v>
      </c>
      <c r="B6725" s="276" t="s">
        <v>6711</v>
      </c>
      <c r="C6725" s="462" t="s">
        <v>27</v>
      </c>
      <c r="D6725" s="463">
        <v>10904.01</v>
      </c>
    </row>
    <row r="6726" spans="1:4">
      <c r="A6726" s="462">
        <v>101414</v>
      </c>
      <c r="B6726" s="276" t="s">
        <v>6712</v>
      </c>
      <c r="C6726" s="462" t="s">
        <v>27</v>
      </c>
      <c r="D6726" s="463">
        <v>62054</v>
      </c>
    </row>
    <row r="6727" spans="1:4">
      <c r="A6727" s="462">
        <v>101415</v>
      </c>
      <c r="B6727" s="276" t="s">
        <v>6713</v>
      </c>
      <c r="C6727" s="462" t="s">
        <v>27</v>
      </c>
      <c r="D6727" s="463">
        <v>95700</v>
      </c>
    </row>
    <row r="6728" spans="1:4">
      <c r="A6728" s="462">
        <v>101416</v>
      </c>
      <c r="B6728" s="276" t="s">
        <v>6714</v>
      </c>
      <c r="C6728" s="462" t="s">
        <v>27</v>
      </c>
      <c r="D6728" s="463">
        <v>0</v>
      </c>
    </row>
    <row r="6729" spans="1:4">
      <c r="A6729" s="462">
        <v>101417</v>
      </c>
      <c r="B6729" s="276" t="s">
        <v>6715</v>
      </c>
      <c r="C6729" s="462" t="s">
        <v>27</v>
      </c>
      <c r="D6729" s="463">
        <v>0</v>
      </c>
    </row>
    <row r="6730" spans="1:4">
      <c r="A6730" s="462">
        <v>101418</v>
      </c>
      <c r="B6730" s="276" t="s">
        <v>6716</v>
      </c>
      <c r="C6730" s="462" t="s">
        <v>998</v>
      </c>
      <c r="D6730" s="463">
        <v>0</v>
      </c>
    </row>
    <row r="6731" spans="1:4">
      <c r="A6731" s="462">
        <v>101419</v>
      </c>
      <c r="B6731" s="276" t="s">
        <v>6717</v>
      </c>
      <c r="C6731" s="462" t="s">
        <v>27</v>
      </c>
      <c r="D6731" s="463">
        <v>0</v>
      </c>
    </row>
    <row r="6732" spans="1:4">
      <c r="A6732" s="462">
        <v>101420</v>
      </c>
      <c r="B6732" s="276" t="s">
        <v>6718</v>
      </c>
      <c r="C6732" s="462" t="s">
        <v>27</v>
      </c>
      <c r="D6732" s="463">
        <v>85351</v>
      </c>
    </row>
    <row r="6733" spans="1:4">
      <c r="A6733" s="462">
        <v>101421</v>
      </c>
      <c r="B6733" s="276" t="s">
        <v>6719</v>
      </c>
      <c r="C6733" s="462" t="s">
        <v>27</v>
      </c>
      <c r="D6733" s="463">
        <v>14342.85</v>
      </c>
    </row>
    <row r="6734" spans="1:4">
      <c r="A6734" s="462">
        <v>101422</v>
      </c>
      <c r="B6734" s="276" t="s">
        <v>6720</v>
      </c>
      <c r="C6734" s="462" t="s">
        <v>30</v>
      </c>
      <c r="D6734" s="463">
        <v>2141</v>
      </c>
    </row>
    <row r="6735" spans="1:4">
      <c r="A6735" s="462">
        <v>101423</v>
      </c>
      <c r="B6735" s="276" t="s">
        <v>6721</v>
      </c>
      <c r="C6735" s="462" t="s">
        <v>30</v>
      </c>
      <c r="D6735" s="463">
        <v>3510</v>
      </c>
    </row>
    <row r="6736" spans="1:4">
      <c r="A6736" s="462">
        <v>101424</v>
      </c>
      <c r="B6736" s="276" t="s">
        <v>6722</v>
      </c>
      <c r="C6736" s="462" t="s">
        <v>30</v>
      </c>
      <c r="D6736" s="463">
        <v>0</v>
      </c>
    </row>
    <row r="6737" spans="1:4">
      <c r="A6737" s="462">
        <v>101425</v>
      </c>
      <c r="B6737" s="276" t="s">
        <v>6723</v>
      </c>
      <c r="C6737" s="462" t="s">
        <v>30</v>
      </c>
      <c r="D6737" s="463">
        <v>1625</v>
      </c>
    </row>
    <row r="6738" spans="1:4">
      <c r="A6738" s="462">
        <v>101426</v>
      </c>
      <c r="B6738" s="276" t="s">
        <v>6724</v>
      </c>
      <c r="C6738" s="462" t="s">
        <v>30</v>
      </c>
      <c r="D6738" s="463">
        <v>0</v>
      </c>
    </row>
    <row r="6739" spans="1:4">
      <c r="A6739" s="462">
        <v>101427</v>
      </c>
      <c r="B6739" s="276" t="s">
        <v>6725</v>
      </c>
      <c r="C6739" s="462" t="s">
        <v>27</v>
      </c>
      <c r="D6739" s="463">
        <v>18180</v>
      </c>
    </row>
    <row r="6740" spans="1:4">
      <c r="A6740" s="462">
        <v>101428</v>
      </c>
      <c r="B6740" s="276" t="s">
        <v>6726</v>
      </c>
      <c r="C6740" s="462" t="s">
        <v>27</v>
      </c>
      <c r="D6740" s="463">
        <v>0</v>
      </c>
    </row>
    <row r="6741" spans="1:4">
      <c r="A6741" s="462">
        <v>101429</v>
      </c>
      <c r="B6741" s="276" t="s">
        <v>6727</v>
      </c>
      <c r="C6741" s="462" t="s">
        <v>27</v>
      </c>
      <c r="D6741" s="463">
        <v>69070</v>
      </c>
    </row>
    <row r="6742" spans="1:4">
      <c r="A6742" s="462">
        <v>101430</v>
      </c>
      <c r="B6742" s="276" t="s">
        <v>6728</v>
      </c>
      <c r="C6742" s="462" t="s">
        <v>27</v>
      </c>
      <c r="D6742" s="463">
        <v>1922590</v>
      </c>
    </row>
    <row r="6743" spans="1:4">
      <c r="A6743" s="462">
        <v>101431</v>
      </c>
      <c r="B6743" s="276" t="s">
        <v>6729</v>
      </c>
      <c r="C6743" s="462" t="s">
        <v>27</v>
      </c>
      <c r="D6743" s="463">
        <v>0</v>
      </c>
    </row>
    <row r="6744" spans="1:4">
      <c r="A6744" s="462">
        <v>101432</v>
      </c>
      <c r="B6744" s="276" t="s">
        <v>6730</v>
      </c>
      <c r="C6744" s="462" t="s">
        <v>30</v>
      </c>
      <c r="D6744" s="463">
        <v>30522</v>
      </c>
    </row>
    <row r="6745" spans="1:4">
      <c r="A6745" s="462">
        <v>101433</v>
      </c>
      <c r="B6745" s="276" t="s">
        <v>6731</v>
      </c>
      <c r="C6745" s="462" t="s">
        <v>27</v>
      </c>
      <c r="D6745" s="463">
        <v>2425.0100000000002</v>
      </c>
    </row>
    <row r="6746" spans="1:4">
      <c r="A6746" s="462">
        <v>101434</v>
      </c>
      <c r="B6746" s="276" t="s">
        <v>6732</v>
      </c>
      <c r="C6746" s="462" t="s">
        <v>44</v>
      </c>
      <c r="D6746" s="463">
        <v>0</v>
      </c>
    </row>
    <row r="6747" spans="1:4">
      <c r="A6747" s="462">
        <v>101435</v>
      </c>
      <c r="B6747" s="276" t="s">
        <v>6733</v>
      </c>
      <c r="C6747" s="462" t="s">
        <v>44</v>
      </c>
      <c r="D6747" s="463">
        <v>0</v>
      </c>
    </row>
    <row r="6748" spans="1:4">
      <c r="A6748" s="462">
        <v>101436</v>
      </c>
      <c r="B6748" s="276" t="s">
        <v>6734</v>
      </c>
      <c r="C6748" s="462" t="s">
        <v>27</v>
      </c>
      <c r="D6748" s="463">
        <v>0</v>
      </c>
    </row>
    <row r="6749" spans="1:4">
      <c r="A6749" s="462">
        <v>101437</v>
      </c>
      <c r="B6749" s="276" t="s">
        <v>6735</v>
      </c>
      <c r="C6749" s="462" t="s">
        <v>27</v>
      </c>
      <c r="D6749" s="463">
        <v>190981.01</v>
      </c>
    </row>
    <row r="6750" spans="1:4">
      <c r="A6750" s="462">
        <v>101438</v>
      </c>
      <c r="B6750" s="276" t="s">
        <v>6736</v>
      </c>
      <c r="C6750" s="462" t="s">
        <v>27</v>
      </c>
      <c r="D6750" s="463">
        <v>195165</v>
      </c>
    </row>
    <row r="6751" spans="1:4">
      <c r="A6751" s="462">
        <v>101439</v>
      </c>
      <c r="B6751" s="276" t="s">
        <v>6737</v>
      </c>
      <c r="C6751" s="462" t="s">
        <v>27</v>
      </c>
      <c r="D6751" s="463">
        <v>0</v>
      </c>
    </row>
    <row r="6752" spans="1:4">
      <c r="A6752" s="462">
        <v>101440</v>
      </c>
      <c r="B6752" s="276" t="s">
        <v>6738</v>
      </c>
      <c r="C6752" s="462" t="s">
        <v>27</v>
      </c>
      <c r="D6752" s="463">
        <v>0</v>
      </c>
    </row>
    <row r="6753" spans="1:4">
      <c r="A6753" s="462">
        <v>101441</v>
      </c>
      <c r="B6753" s="276" t="s">
        <v>6739</v>
      </c>
      <c r="C6753" s="462" t="s">
        <v>27</v>
      </c>
      <c r="D6753" s="463">
        <v>0</v>
      </c>
    </row>
    <row r="6754" spans="1:4">
      <c r="A6754" s="462">
        <v>101442</v>
      </c>
      <c r="B6754" s="276" t="s">
        <v>6740</v>
      </c>
      <c r="C6754" s="462" t="s">
        <v>27</v>
      </c>
      <c r="D6754" s="463">
        <v>3328646</v>
      </c>
    </row>
    <row r="6755" spans="1:4">
      <c r="A6755" s="462">
        <v>101443</v>
      </c>
      <c r="B6755" s="276" t="s">
        <v>6741</v>
      </c>
      <c r="C6755" s="462" t="s">
        <v>27</v>
      </c>
      <c r="D6755" s="463">
        <v>0</v>
      </c>
    </row>
    <row r="6756" spans="1:4">
      <c r="A6756" s="462">
        <v>101444</v>
      </c>
      <c r="B6756" s="276" t="s">
        <v>6742</v>
      </c>
      <c r="C6756" s="462" t="s">
        <v>27</v>
      </c>
      <c r="D6756" s="463">
        <v>27608</v>
      </c>
    </row>
    <row r="6757" spans="1:4">
      <c r="A6757" s="462">
        <v>101445</v>
      </c>
      <c r="B6757" s="276" t="s">
        <v>6743</v>
      </c>
      <c r="C6757" s="462" t="s">
        <v>27</v>
      </c>
      <c r="D6757" s="463">
        <v>0</v>
      </c>
    </row>
    <row r="6758" spans="1:4">
      <c r="A6758" s="462">
        <v>101446</v>
      </c>
      <c r="B6758" s="276" t="s">
        <v>6744</v>
      </c>
      <c r="C6758" s="462" t="s">
        <v>27</v>
      </c>
      <c r="D6758" s="463">
        <v>26537</v>
      </c>
    </row>
    <row r="6759" spans="1:4">
      <c r="A6759" s="462">
        <v>101447</v>
      </c>
      <c r="B6759" s="276" t="s">
        <v>6745</v>
      </c>
      <c r="C6759" s="462" t="s">
        <v>44</v>
      </c>
      <c r="D6759" s="463">
        <v>475438</v>
      </c>
    </row>
    <row r="6760" spans="1:4">
      <c r="A6760" s="462">
        <v>101448</v>
      </c>
      <c r="B6760" s="276" t="s">
        <v>6746</v>
      </c>
      <c r="C6760" s="462" t="s">
        <v>44</v>
      </c>
      <c r="D6760" s="463">
        <v>0</v>
      </c>
    </row>
    <row r="6761" spans="1:4">
      <c r="A6761" s="462">
        <v>101449</v>
      </c>
      <c r="B6761" s="276" t="s">
        <v>6747</v>
      </c>
      <c r="C6761" s="462" t="s">
        <v>30</v>
      </c>
      <c r="D6761" s="463">
        <v>0</v>
      </c>
    </row>
    <row r="6762" spans="1:4">
      <c r="A6762" s="462">
        <v>101450</v>
      </c>
      <c r="B6762" s="276" t="s">
        <v>6748</v>
      </c>
      <c r="C6762" s="462" t="s">
        <v>30</v>
      </c>
      <c r="D6762" s="463">
        <v>22979.24</v>
      </c>
    </row>
    <row r="6763" spans="1:4">
      <c r="A6763" s="462">
        <v>101451</v>
      </c>
      <c r="B6763" s="276" t="s">
        <v>6749</v>
      </c>
      <c r="C6763" s="462" t="s">
        <v>44</v>
      </c>
      <c r="D6763" s="463">
        <v>218711</v>
      </c>
    </row>
    <row r="6764" spans="1:4">
      <c r="A6764" s="462">
        <v>101452</v>
      </c>
      <c r="B6764" s="276" t="s">
        <v>6750</v>
      </c>
      <c r="C6764" s="462" t="s">
        <v>44</v>
      </c>
      <c r="D6764" s="463">
        <v>0</v>
      </c>
    </row>
    <row r="6765" spans="1:4">
      <c r="A6765" s="462">
        <v>101453</v>
      </c>
      <c r="B6765" s="276" t="s">
        <v>6751</v>
      </c>
      <c r="C6765" s="462" t="s">
        <v>44</v>
      </c>
      <c r="D6765" s="463">
        <v>0</v>
      </c>
    </row>
    <row r="6766" spans="1:4">
      <c r="A6766" s="462">
        <v>101454</v>
      </c>
      <c r="B6766" s="276" t="s">
        <v>6752</v>
      </c>
      <c r="C6766" s="462" t="s">
        <v>27</v>
      </c>
      <c r="D6766" s="463">
        <v>0</v>
      </c>
    </row>
    <row r="6767" spans="1:4">
      <c r="A6767" s="462">
        <v>101455</v>
      </c>
      <c r="B6767" s="276" t="s">
        <v>6753</v>
      </c>
      <c r="C6767" s="462" t="s">
        <v>27</v>
      </c>
      <c r="D6767" s="463">
        <v>53800</v>
      </c>
    </row>
    <row r="6768" spans="1:4">
      <c r="A6768" s="462">
        <v>101456</v>
      </c>
      <c r="B6768" s="276" t="s">
        <v>6754</v>
      </c>
      <c r="C6768" s="462" t="s">
        <v>27</v>
      </c>
      <c r="D6768" s="463">
        <v>0</v>
      </c>
    </row>
    <row r="6769" spans="1:4">
      <c r="A6769" s="462">
        <v>101457</v>
      </c>
      <c r="B6769" s="276" t="s">
        <v>6755</v>
      </c>
      <c r="C6769" s="462" t="s">
        <v>27</v>
      </c>
      <c r="D6769" s="463">
        <v>129790</v>
      </c>
    </row>
    <row r="6770" spans="1:4">
      <c r="A6770" s="462">
        <v>101458</v>
      </c>
      <c r="B6770" s="276" t="s">
        <v>6756</v>
      </c>
      <c r="C6770" s="462" t="s">
        <v>27</v>
      </c>
      <c r="D6770" s="463">
        <v>173950</v>
      </c>
    </row>
    <row r="6771" spans="1:4">
      <c r="A6771" s="462">
        <v>101459</v>
      </c>
      <c r="B6771" s="276" t="s">
        <v>6757</v>
      </c>
      <c r="C6771" s="462" t="s">
        <v>27</v>
      </c>
      <c r="D6771" s="463">
        <v>383725</v>
      </c>
    </row>
    <row r="6772" spans="1:4">
      <c r="A6772" s="462">
        <v>101460</v>
      </c>
      <c r="B6772" s="276" t="s">
        <v>6758</v>
      </c>
      <c r="C6772" s="462" t="s">
        <v>27</v>
      </c>
      <c r="D6772" s="463">
        <v>307587</v>
      </c>
    </row>
    <row r="6773" spans="1:4">
      <c r="A6773" s="462">
        <v>101461</v>
      </c>
      <c r="B6773" s="276" t="s">
        <v>6759</v>
      </c>
      <c r="C6773" s="462" t="s">
        <v>27</v>
      </c>
      <c r="D6773" s="463">
        <v>0</v>
      </c>
    </row>
    <row r="6774" spans="1:4">
      <c r="A6774" s="462">
        <v>101462</v>
      </c>
      <c r="B6774" s="276" t="s">
        <v>6760</v>
      </c>
      <c r="C6774" s="462" t="s">
        <v>27</v>
      </c>
      <c r="D6774" s="463">
        <v>1240915.99</v>
      </c>
    </row>
    <row r="6775" spans="1:4">
      <c r="A6775" s="462">
        <v>101463</v>
      </c>
      <c r="B6775" s="276" t="s">
        <v>6761</v>
      </c>
      <c r="C6775" s="462" t="s">
        <v>27</v>
      </c>
      <c r="D6775" s="463">
        <v>5600</v>
      </c>
    </row>
    <row r="6776" spans="1:4">
      <c r="A6776" s="462">
        <v>101464</v>
      </c>
      <c r="B6776" s="276" t="s">
        <v>6762</v>
      </c>
      <c r="C6776" s="462" t="s">
        <v>27</v>
      </c>
      <c r="D6776" s="463">
        <v>0</v>
      </c>
    </row>
    <row r="6777" spans="1:4">
      <c r="A6777" s="462">
        <v>101465</v>
      </c>
      <c r="B6777" s="276" t="s">
        <v>6763</v>
      </c>
      <c r="C6777" s="462" t="s">
        <v>27</v>
      </c>
      <c r="D6777" s="463">
        <v>1128843</v>
      </c>
    </row>
    <row r="6778" spans="1:4">
      <c r="A6778" s="462">
        <v>101466</v>
      </c>
      <c r="B6778" s="276" t="s">
        <v>6764</v>
      </c>
      <c r="C6778" s="462" t="s">
        <v>27</v>
      </c>
      <c r="D6778" s="463">
        <v>29468.01</v>
      </c>
    </row>
    <row r="6779" spans="1:4">
      <c r="A6779" s="462">
        <v>101467</v>
      </c>
      <c r="B6779" s="276" t="s">
        <v>6765</v>
      </c>
      <c r="C6779" s="462" t="s">
        <v>27</v>
      </c>
      <c r="D6779" s="463">
        <v>8550572</v>
      </c>
    </row>
    <row r="6780" spans="1:4">
      <c r="A6780" s="462">
        <v>101468</v>
      </c>
      <c r="B6780" s="276" t="s">
        <v>6766</v>
      </c>
      <c r="C6780" s="462" t="s">
        <v>27</v>
      </c>
      <c r="D6780" s="463">
        <v>30485</v>
      </c>
    </row>
    <row r="6781" spans="1:4">
      <c r="A6781" s="462">
        <v>101469</v>
      </c>
      <c r="B6781" s="276" t="s">
        <v>6767</v>
      </c>
      <c r="C6781" s="462" t="s">
        <v>27</v>
      </c>
      <c r="D6781" s="463">
        <v>0</v>
      </c>
    </row>
    <row r="6782" spans="1:4">
      <c r="A6782" s="462">
        <v>101470</v>
      </c>
      <c r="B6782" s="276" t="s">
        <v>6768</v>
      </c>
      <c r="C6782" s="462" t="s">
        <v>27</v>
      </c>
      <c r="D6782" s="463">
        <v>0</v>
      </c>
    </row>
    <row r="6783" spans="1:4">
      <c r="A6783" s="462">
        <v>101471</v>
      </c>
      <c r="B6783" s="276" t="s">
        <v>6769</v>
      </c>
      <c r="C6783" s="462" t="s">
        <v>27</v>
      </c>
      <c r="D6783" s="463">
        <v>0</v>
      </c>
    </row>
    <row r="6784" spans="1:4">
      <c r="A6784" s="462">
        <v>101472</v>
      </c>
      <c r="B6784" s="276" t="s">
        <v>6770</v>
      </c>
      <c r="C6784" s="462" t="s">
        <v>27</v>
      </c>
      <c r="D6784" s="463">
        <v>0</v>
      </c>
    </row>
    <row r="6785" spans="1:4">
      <c r="A6785" s="462">
        <v>101473</v>
      </c>
      <c r="B6785" s="276" t="s">
        <v>6771</v>
      </c>
      <c r="C6785" s="462" t="s">
        <v>30</v>
      </c>
      <c r="D6785" s="463">
        <v>0</v>
      </c>
    </row>
    <row r="6786" spans="1:4">
      <c r="A6786" s="462">
        <v>101474</v>
      </c>
      <c r="B6786" s="276" t="s">
        <v>6772</v>
      </c>
      <c r="C6786" s="462" t="s">
        <v>89</v>
      </c>
      <c r="D6786" s="463">
        <v>27142</v>
      </c>
    </row>
    <row r="6787" spans="1:4">
      <c r="A6787" s="462">
        <v>101475</v>
      </c>
      <c r="B6787" s="276" t="s">
        <v>6773</v>
      </c>
      <c r="C6787" s="462" t="s">
        <v>30</v>
      </c>
      <c r="D6787" s="463">
        <v>42819</v>
      </c>
    </row>
    <row r="6788" spans="1:4">
      <c r="A6788" s="462">
        <v>101476</v>
      </c>
      <c r="B6788" s="276" t="s">
        <v>6774</v>
      </c>
      <c r="C6788" s="462" t="s">
        <v>27</v>
      </c>
      <c r="D6788" s="463">
        <v>603297.11</v>
      </c>
    </row>
    <row r="6789" spans="1:4">
      <c r="A6789" s="462">
        <v>101477</v>
      </c>
      <c r="B6789" s="276" t="s">
        <v>6775</v>
      </c>
      <c r="C6789" s="462" t="s">
        <v>32</v>
      </c>
      <c r="D6789" s="463">
        <v>8874</v>
      </c>
    </row>
    <row r="6790" spans="1:4">
      <c r="A6790" s="462">
        <v>101478</v>
      </c>
      <c r="B6790" s="276" t="s">
        <v>6776</v>
      </c>
      <c r="C6790" s="462" t="s">
        <v>253</v>
      </c>
      <c r="D6790" s="463">
        <v>125248.11</v>
      </c>
    </row>
    <row r="6791" spans="1:4">
      <c r="A6791" s="462">
        <v>101479</v>
      </c>
      <c r="B6791" s="276" t="s">
        <v>6777</v>
      </c>
      <c r="C6791" s="462" t="s">
        <v>253</v>
      </c>
      <c r="D6791" s="463">
        <v>253771.95</v>
      </c>
    </row>
    <row r="6792" spans="1:4">
      <c r="A6792" s="462">
        <v>101480</v>
      </c>
      <c r="B6792" s="276" t="s">
        <v>6778</v>
      </c>
      <c r="C6792" s="462" t="s">
        <v>32</v>
      </c>
      <c r="D6792" s="463">
        <v>4547</v>
      </c>
    </row>
    <row r="6793" spans="1:4">
      <c r="A6793" s="462">
        <v>101481</v>
      </c>
      <c r="B6793" s="276" t="s">
        <v>6779</v>
      </c>
      <c r="C6793" s="462" t="s">
        <v>27</v>
      </c>
      <c r="D6793" s="463">
        <v>0</v>
      </c>
    </row>
    <row r="6794" spans="1:4">
      <c r="A6794" s="462">
        <v>101482</v>
      </c>
      <c r="B6794" s="276" t="s">
        <v>6780</v>
      </c>
      <c r="C6794" s="462" t="s">
        <v>27</v>
      </c>
      <c r="D6794" s="463">
        <v>5050</v>
      </c>
    </row>
    <row r="6795" spans="1:4">
      <c r="A6795" s="462">
        <v>101483</v>
      </c>
      <c r="B6795" s="276" t="s">
        <v>6781</v>
      </c>
      <c r="C6795" s="462" t="s">
        <v>27</v>
      </c>
      <c r="D6795" s="463">
        <v>0</v>
      </c>
    </row>
    <row r="6796" spans="1:4">
      <c r="A6796" s="462">
        <v>101484</v>
      </c>
      <c r="B6796" s="276" t="s">
        <v>6782</v>
      </c>
      <c r="C6796" s="462" t="s">
        <v>30</v>
      </c>
      <c r="D6796" s="463">
        <v>32463</v>
      </c>
    </row>
    <row r="6797" spans="1:4">
      <c r="A6797" s="462">
        <v>101485</v>
      </c>
      <c r="B6797" s="276" t="s">
        <v>6783</v>
      </c>
      <c r="C6797" s="462" t="s">
        <v>83</v>
      </c>
      <c r="D6797" s="463">
        <v>471997.01</v>
      </c>
    </row>
    <row r="6798" spans="1:4">
      <c r="A6798" s="462">
        <v>101486</v>
      </c>
      <c r="B6798" s="276" t="s">
        <v>6784</v>
      </c>
      <c r="C6798" s="462" t="s">
        <v>27</v>
      </c>
      <c r="D6798" s="463">
        <v>161201</v>
      </c>
    </row>
    <row r="6799" spans="1:4">
      <c r="A6799" s="462">
        <v>101487</v>
      </c>
      <c r="B6799" s="276" t="s">
        <v>6785</v>
      </c>
      <c r="C6799" s="462" t="s">
        <v>476</v>
      </c>
      <c r="D6799" s="463">
        <v>129832</v>
      </c>
    </row>
    <row r="6800" spans="1:4">
      <c r="A6800" s="462">
        <v>101488</v>
      </c>
      <c r="B6800" s="276" t="s">
        <v>6786</v>
      </c>
      <c r="C6800" s="462" t="s">
        <v>83</v>
      </c>
      <c r="D6800" s="463">
        <v>123934.75</v>
      </c>
    </row>
    <row r="6801" spans="1:4">
      <c r="A6801" s="462">
        <v>101489</v>
      </c>
      <c r="B6801" s="276" t="s">
        <v>6787</v>
      </c>
      <c r="C6801" s="462" t="s">
        <v>27</v>
      </c>
      <c r="D6801" s="463">
        <v>0</v>
      </c>
    </row>
    <row r="6802" spans="1:4">
      <c r="A6802" s="462">
        <v>101490</v>
      </c>
      <c r="B6802" s="276" t="s">
        <v>6788</v>
      </c>
      <c r="C6802" s="462" t="s">
        <v>27</v>
      </c>
      <c r="D6802" s="463">
        <v>73744</v>
      </c>
    </row>
    <row r="6803" spans="1:4">
      <c r="A6803" s="462">
        <v>101491</v>
      </c>
      <c r="B6803" s="276" t="s">
        <v>6789</v>
      </c>
      <c r="C6803" s="462" t="s">
        <v>27</v>
      </c>
      <c r="D6803" s="463">
        <v>61323</v>
      </c>
    </row>
    <row r="6804" spans="1:4">
      <c r="A6804" s="462">
        <v>101492</v>
      </c>
      <c r="B6804" s="276" t="s">
        <v>6790</v>
      </c>
      <c r="C6804" s="462" t="s">
        <v>30</v>
      </c>
      <c r="D6804" s="463">
        <v>8611</v>
      </c>
    </row>
    <row r="6805" spans="1:4">
      <c r="A6805" s="462">
        <v>101493</v>
      </c>
      <c r="B6805" s="276" t="s">
        <v>6791</v>
      </c>
      <c r="C6805" s="462" t="s">
        <v>30</v>
      </c>
      <c r="D6805" s="463">
        <v>0</v>
      </c>
    </row>
    <row r="6806" spans="1:4">
      <c r="A6806" s="462">
        <v>101494</v>
      </c>
      <c r="B6806" s="276" t="s">
        <v>6792</v>
      </c>
      <c r="C6806" s="462" t="s">
        <v>27</v>
      </c>
      <c r="D6806" s="463">
        <v>0</v>
      </c>
    </row>
    <row r="6807" spans="1:4">
      <c r="A6807" s="462">
        <v>101495</v>
      </c>
      <c r="B6807" s="276" t="s">
        <v>6793</v>
      </c>
      <c r="C6807" s="462" t="s">
        <v>27</v>
      </c>
      <c r="D6807" s="463">
        <v>0</v>
      </c>
    </row>
    <row r="6808" spans="1:4">
      <c r="A6808" s="462">
        <v>101496</v>
      </c>
      <c r="B6808" s="276" t="s">
        <v>6794</v>
      </c>
      <c r="C6808" s="462" t="s">
        <v>27</v>
      </c>
      <c r="D6808" s="463">
        <v>0</v>
      </c>
    </row>
    <row r="6809" spans="1:4">
      <c r="A6809" s="462">
        <v>101497</v>
      </c>
      <c r="B6809" s="276" t="s">
        <v>6795</v>
      </c>
      <c r="C6809" s="462" t="s">
        <v>27</v>
      </c>
      <c r="D6809" s="463">
        <v>30447360</v>
      </c>
    </row>
    <row r="6810" spans="1:4">
      <c r="A6810" s="462">
        <v>101498</v>
      </c>
      <c r="B6810" s="276" t="s">
        <v>6796</v>
      </c>
      <c r="C6810" s="462" t="s">
        <v>27</v>
      </c>
      <c r="D6810" s="463">
        <v>0</v>
      </c>
    </row>
    <row r="6811" spans="1:4">
      <c r="A6811" s="462">
        <v>101499</v>
      </c>
      <c r="B6811" s="276" t="s">
        <v>6797</v>
      </c>
      <c r="C6811" s="462" t="s">
        <v>27</v>
      </c>
      <c r="D6811" s="463">
        <v>0</v>
      </c>
    </row>
    <row r="6812" spans="1:4">
      <c r="A6812" s="462">
        <v>101500</v>
      </c>
      <c r="B6812" s="276" t="s">
        <v>6798</v>
      </c>
      <c r="C6812" s="462" t="s">
        <v>27</v>
      </c>
      <c r="D6812" s="463">
        <v>0</v>
      </c>
    </row>
    <row r="6813" spans="1:4">
      <c r="A6813" s="462">
        <v>101501</v>
      </c>
      <c r="B6813" s="276" t="s">
        <v>6799</v>
      </c>
      <c r="C6813" s="462" t="s">
        <v>27</v>
      </c>
      <c r="D6813" s="463">
        <v>0</v>
      </c>
    </row>
    <row r="6814" spans="1:4">
      <c r="A6814" s="462">
        <v>101502</v>
      </c>
      <c r="B6814" s="276" t="s">
        <v>6800</v>
      </c>
      <c r="C6814" s="462" t="s">
        <v>27</v>
      </c>
      <c r="D6814" s="463">
        <v>2538817</v>
      </c>
    </row>
    <row r="6815" spans="1:4">
      <c r="A6815" s="462">
        <v>101503</v>
      </c>
      <c r="B6815" s="276" t="s">
        <v>6801</v>
      </c>
      <c r="C6815" s="462" t="s">
        <v>27</v>
      </c>
      <c r="D6815" s="463">
        <v>19228</v>
      </c>
    </row>
    <row r="6816" spans="1:4">
      <c r="A6816" s="462">
        <v>101504</v>
      </c>
      <c r="B6816" s="276" t="s">
        <v>6802</v>
      </c>
      <c r="C6816" s="462" t="s">
        <v>27</v>
      </c>
      <c r="D6816" s="463">
        <v>0</v>
      </c>
    </row>
    <row r="6817" spans="1:4">
      <c r="A6817" s="462">
        <v>101505</v>
      </c>
      <c r="B6817" s="276" t="s">
        <v>6803</v>
      </c>
      <c r="C6817" s="462" t="s">
        <v>27</v>
      </c>
      <c r="D6817" s="463">
        <v>0</v>
      </c>
    </row>
    <row r="6818" spans="1:4">
      <c r="A6818" s="462">
        <v>101506</v>
      </c>
      <c r="B6818" s="276" t="s">
        <v>6804</v>
      </c>
      <c r="C6818" s="462" t="s">
        <v>998</v>
      </c>
      <c r="D6818" s="463">
        <v>3721076</v>
      </c>
    </row>
    <row r="6819" spans="1:4">
      <c r="A6819" s="462">
        <v>101507</v>
      </c>
      <c r="B6819" s="276" t="s">
        <v>6805</v>
      </c>
      <c r="C6819" s="462" t="s">
        <v>27</v>
      </c>
      <c r="D6819" s="463">
        <v>0</v>
      </c>
    </row>
    <row r="6820" spans="1:4">
      <c r="A6820" s="462">
        <v>101508</v>
      </c>
      <c r="B6820" s="276" t="s">
        <v>6806</v>
      </c>
      <c r="C6820" s="462" t="s">
        <v>27</v>
      </c>
      <c r="D6820" s="463">
        <v>0</v>
      </c>
    </row>
    <row r="6821" spans="1:4">
      <c r="A6821" s="462">
        <v>101509</v>
      </c>
      <c r="B6821" s="276" t="s">
        <v>6807</v>
      </c>
      <c r="C6821" s="462" t="s">
        <v>27</v>
      </c>
      <c r="D6821" s="463">
        <v>4335909</v>
      </c>
    </row>
    <row r="6822" spans="1:4">
      <c r="A6822" s="462">
        <v>101510</v>
      </c>
      <c r="B6822" s="276" t="s">
        <v>6808</v>
      </c>
      <c r="C6822" s="462" t="s">
        <v>27</v>
      </c>
      <c r="D6822" s="463">
        <v>156733</v>
      </c>
    </row>
    <row r="6823" spans="1:4">
      <c r="A6823" s="462">
        <v>101511</v>
      </c>
      <c r="B6823" s="276" t="s">
        <v>6809</v>
      </c>
      <c r="C6823" s="462" t="s">
        <v>30</v>
      </c>
      <c r="D6823" s="463">
        <v>0</v>
      </c>
    </row>
    <row r="6824" spans="1:4">
      <c r="A6824" s="462">
        <v>101512</v>
      </c>
      <c r="B6824" s="276" t="s">
        <v>6810</v>
      </c>
      <c r="C6824" s="462" t="s">
        <v>30</v>
      </c>
      <c r="D6824" s="463">
        <v>0</v>
      </c>
    </row>
    <row r="6825" spans="1:4">
      <c r="A6825" s="462">
        <v>101513</v>
      </c>
      <c r="B6825" s="276" t="s">
        <v>6811</v>
      </c>
      <c r="C6825" s="462" t="s">
        <v>83</v>
      </c>
      <c r="D6825" s="463">
        <v>0</v>
      </c>
    </row>
    <row r="6826" spans="1:4">
      <c r="A6826" s="462">
        <v>101514</v>
      </c>
      <c r="B6826" s="276" t="s">
        <v>6812</v>
      </c>
      <c r="C6826" s="462" t="s">
        <v>44</v>
      </c>
      <c r="D6826" s="463">
        <v>0</v>
      </c>
    </row>
    <row r="6827" spans="1:4">
      <c r="A6827" s="462">
        <v>101515</v>
      </c>
      <c r="B6827" s="276" t="s">
        <v>6813</v>
      </c>
      <c r="C6827" s="462" t="s">
        <v>44</v>
      </c>
      <c r="D6827" s="463">
        <v>0</v>
      </c>
    </row>
    <row r="6828" spans="1:4">
      <c r="A6828" s="462">
        <v>101516</v>
      </c>
      <c r="B6828" s="276" t="s">
        <v>6814</v>
      </c>
      <c r="C6828" s="462" t="s">
        <v>27</v>
      </c>
      <c r="D6828" s="463">
        <v>122948278</v>
      </c>
    </row>
    <row r="6829" spans="1:4">
      <c r="A6829" s="462">
        <v>101517</v>
      </c>
      <c r="B6829" s="276" t="s">
        <v>6815</v>
      </c>
      <c r="C6829" s="462" t="s">
        <v>27</v>
      </c>
      <c r="D6829" s="463">
        <v>626840766</v>
      </c>
    </row>
    <row r="6830" spans="1:4">
      <c r="A6830" s="462">
        <v>101518</v>
      </c>
      <c r="B6830" s="276" t="s">
        <v>6816</v>
      </c>
      <c r="C6830" s="462" t="s">
        <v>27</v>
      </c>
      <c r="D6830" s="463">
        <v>17452866</v>
      </c>
    </row>
    <row r="6831" spans="1:4">
      <c r="A6831" s="462">
        <v>101519</v>
      </c>
      <c r="B6831" s="276" t="s">
        <v>6817</v>
      </c>
      <c r="C6831" s="462" t="s">
        <v>27</v>
      </c>
      <c r="D6831" s="463">
        <v>21586935</v>
      </c>
    </row>
    <row r="6832" spans="1:4">
      <c r="A6832" s="462">
        <v>101520</v>
      </c>
      <c r="B6832" s="276" t="s">
        <v>6818</v>
      </c>
      <c r="C6832" s="462" t="s">
        <v>27</v>
      </c>
      <c r="D6832" s="463">
        <v>78458.27</v>
      </c>
    </row>
    <row r="6833" spans="1:4">
      <c r="A6833" s="462">
        <v>101521</v>
      </c>
      <c r="B6833" s="276" t="s">
        <v>6819</v>
      </c>
      <c r="C6833" s="462" t="s">
        <v>27</v>
      </c>
      <c r="D6833" s="463">
        <v>11599740</v>
      </c>
    </row>
    <row r="6834" spans="1:4">
      <c r="A6834" s="462">
        <v>101523</v>
      </c>
      <c r="B6834" s="276" t="s">
        <v>6820</v>
      </c>
      <c r="C6834" s="462" t="s">
        <v>27</v>
      </c>
      <c r="D6834" s="463">
        <v>61846003</v>
      </c>
    </row>
    <row r="6835" spans="1:4">
      <c r="A6835" s="462">
        <v>101524</v>
      </c>
      <c r="B6835" s="276" t="s">
        <v>6821</v>
      </c>
      <c r="C6835" s="462" t="s">
        <v>27</v>
      </c>
      <c r="D6835" s="463">
        <v>107766400</v>
      </c>
    </row>
    <row r="6836" spans="1:4">
      <c r="A6836" s="462">
        <v>101525</v>
      </c>
      <c r="B6836" s="276" t="s">
        <v>6822</v>
      </c>
      <c r="C6836" s="462" t="s">
        <v>27</v>
      </c>
      <c r="D6836" s="463">
        <v>0</v>
      </c>
    </row>
    <row r="6837" spans="1:4">
      <c r="A6837" s="462">
        <v>101526</v>
      </c>
      <c r="B6837" s="276" t="s">
        <v>6823</v>
      </c>
      <c r="C6837" s="462" t="s">
        <v>27</v>
      </c>
      <c r="D6837" s="463">
        <v>129186400</v>
      </c>
    </row>
    <row r="6838" spans="1:4">
      <c r="A6838" s="462">
        <v>101527</v>
      </c>
      <c r="B6838" s="276" t="s">
        <v>6824</v>
      </c>
      <c r="C6838" s="462" t="s">
        <v>30</v>
      </c>
      <c r="D6838" s="463">
        <v>10847</v>
      </c>
    </row>
    <row r="6839" spans="1:4">
      <c r="A6839" s="462">
        <v>101528</v>
      </c>
      <c r="B6839" s="276" t="s">
        <v>6825</v>
      </c>
      <c r="C6839" s="462" t="s">
        <v>27</v>
      </c>
      <c r="D6839" s="463">
        <v>32506</v>
      </c>
    </row>
    <row r="6840" spans="1:4">
      <c r="A6840" s="462">
        <v>101529</v>
      </c>
      <c r="B6840" s="276" t="s">
        <v>6826</v>
      </c>
      <c r="C6840" s="462" t="s">
        <v>27</v>
      </c>
      <c r="D6840" s="463">
        <v>11191235</v>
      </c>
    </row>
    <row r="6841" spans="1:4">
      <c r="A6841" s="462">
        <v>101530</v>
      </c>
      <c r="B6841" s="276" t="s">
        <v>6827</v>
      </c>
      <c r="C6841" s="462" t="s">
        <v>27</v>
      </c>
      <c r="D6841" s="463">
        <v>10698087</v>
      </c>
    </row>
    <row r="6842" spans="1:4">
      <c r="A6842" s="462">
        <v>101531</v>
      </c>
      <c r="B6842" s="276" t="s">
        <v>6828</v>
      </c>
      <c r="C6842" s="462" t="s">
        <v>27</v>
      </c>
      <c r="D6842" s="463">
        <v>0</v>
      </c>
    </row>
    <row r="6843" spans="1:4">
      <c r="A6843" s="462">
        <v>101532</v>
      </c>
      <c r="B6843" s="276" t="s">
        <v>6829</v>
      </c>
      <c r="C6843" s="462" t="s">
        <v>27</v>
      </c>
      <c r="D6843" s="463">
        <v>0</v>
      </c>
    </row>
    <row r="6844" spans="1:4">
      <c r="A6844" s="462">
        <v>101533</v>
      </c>
      <c r="B6844" s="276" t="s">
        <v>6830</v>
      </c>
      <c r="C6844" s="462" t="s">
        <v>27</v>
      </c>
      <c r="D6844" s="463">
        <v>0</v>
      </c>
    </row>
    <row r="6845" spans="1:4">
      <c r="A6845" s="462">
        <v>101534</v>
      </c>
      <c r="B6845" s="276" t="s">
        <v>6831</v>
      </c>
      <c r="C6845" s="462" t="s">
        <v>30</v>
      </c>
      <c r="D6845" s="463">
        <v>2300</v>
      </c>
    </row>
    <row r="6846" spans="1:4">
      <c r="A6846" s="462">
        <v>101535</v>
      </c>
      <c r="B6846" s="276" t="s">
        <v>6832</v>
      </c>
      <c r="C6846" s="462" t="s">
        <v>998</v>
      </c>
      <c r="D6846" s="463">
        <v>0</v>
      </c>
    </row>
    <row r="6847" spans="1:4">
      <c r="A6847" s="462">
        <v>101536</v>
      </c>
      <c r="B6847" s="276" t="s">
        <v>6833</v>
      </c>
      <c r="C6847" s="462" t="s">
        <v>30</v>
      </c>
      <c r="D6847" s="463">
        <v>2010.01</v>
      </c>
    </row>
    <row r="6848" spans="1:4">
      <c r="A6848" s="462">
        <v>101537</v>
      </c>
      <c r="B6848" s="276" t="s">
        <v>6834</v>
      </c>
      <c r="C6848" s="462" t="s">
        <v>27</v>
      </c>
      <c r="D6848" s="463">
        <v>3164</v>
      </c>
    </row>
    <row r="6849" spans="1:4">
      <c r="A6849" s="462">
        <v>101538</v>
      </c>
      <c r="B6849" s="276" t="s">
        <v>6835</v>
      </c>
      <c r="C6849" s="462" t="s">
        <v>30</v>
      </c>
      <c r="D6849" s="463">
        <v>3364</v>
      </c>
    </row>
    <row r="6850" spans="1:4">
      <c r="A6850" s="462">
        <v>101539</v>
      </c>
      <c r="B6850" s="276" t="s">
        <v>6836</v>
      </c>
      <c r="C6850" s="462" t="s">
        <v>30</v>
      </c>
      <c r="D6850" s="463">
        <v>0</v>
      </c>
    </row>
    <row r="6851" spans="1:4">
      <c r="A6851" s="462">
        <v>101540</v>
      </c>
      <c r="B6851" s="276" t="s">
        <v>6837</v>
      </c>
      <c r="C6851" s="462" t="s">
        <v>30</v>
      </c>
      <c r="D6851" s="463">
        <v>10515</v>
      </c>
    </row>
    <row r="6852" spans="1:4">
      <c r="A6852" s="462">
        <v>101541</v>
      </c>
      <c r="B6852" s="276" t="s">
        <v>6838</v>
      </c>
      <c r="C6852" s="462" t="s">
        <v>30</v>
      </c>
      <c r="D6852" s="463">
        <v>0</v>
      </c>
    </row>
    <row r="6853" spans="1:4">
      <c r="A6853" s="462">
        <v>101542</v>
      </c>
      <c r="B6853" s="276" t="s">
        <v>6839</v>
      </c>
      <c r="C6853" s="462" t="s">
        <v>30</v>
      </c>
      <c r="D6853" s="463">
        <v>7423.01</v>
      </c>
    </row>
    <row r="6854" spans="1:4">
      <c r="A6854" s="462">
        <v>101543</v>
      </c>
      <c r="B6854" s="276" t="s">
        <v>6840</v>
      </c>
      <c r="C6854" s="462" t="s">
        <v>30</v>
      </c>
      <c r="D6854" s="463">
        <v>0</v>
      </c>
    </row>
    <row r="6855" spans="1:4">
      <c r="A6855" s="462">
        <v>101544</v>
      </c>
      <c r="B6855" s="276" t="s">
        <v>6841</v>
      </c>
      <c r="C6855" s="462" t="s">
        <v>44</v>
      </c>
      <c r="D6855" s="463">
        <v>0</v>
      </c>
    </row>
    <row r="6856" spans="1:4">
      <c r="A6856" s="462">
        <v>101545</v>
      </c>
      <c r="B6856" s="276" t="s">
        <v>6842</v>
      </c>
      <c r="C6856" s="462" t="s">
        <v>27</v>
      </c>
      <c r="D6856" s="463">
        <v>83759.990000000005</v>
      </c>
    </row>
    <row r="6857" spans="1:4">
      <c r="A6857" s="462">
        <v>101546</v>
      </c>
      <c r="B6857" s="276" t="s">
        <v>6843</v>
      </c>
      <c r="C6857" s="462" t="s">
        <v>27</v>
      </c>
      <c r="D6857" s="463">
        <v>25158659</v>
      </c>
    </row>
    <row r="6858" spans="1:4">
      <c r="A6858" s="462">
        <v>101547</v>
      </c>
      <c r="B6858" s="276" t="s">
        <v>6844</v>
      </c>
      <c r="C6858" s="462" t="s">
        <v>27</v>
      </c>
      <c r="D6858" s="463">
        <v>33896</v>
      </c>
    </row>
    <row r="6859" spans="1:4">
      <c r="A6859" s="462">
        <v>101548</v>
      </c>
      <c r="B6859" s="276" t="s">
        <v>6845</v>
      </c>
      <c r="C6859" s="462" t="s">
        <v>27</v>
      </c>
      <c r="D6859" s="463">
        <v>0</v>
      </c>
    </row>
    <row r="6860" spans="1:4">
      <c r="A6860" s="462">
        <v>101549</v>
      </c>
      <c r="B6860" s="276" t="s">
        <v>6846</v>
      </c>
      <c r="C6860" s="462" t="s">
        <v>27</v>
      </c>
      <c r="D6860" s="463">
        <v>39992</v>
      </c>
    </row>
    <row r="6861" spans="1:4">
      <c r="A6861" s="462">
        <v>101550</v>
      </c>
      <c r="B6861" s="276" t="s">
        <v>6847</v>
      </c>
      <c r="C6861" s="462" t="s">
        <v>27</v>
      </c>
      <c r="D6861" s="463">
        <v>0</v>
      </c>
    </row>
    <row r="6862" spans="1:4">
      <c r="A6862" s="462">
        <v>101551</v>
      </c>
      <c r="B6862" s="276" t="s">
        <v>6848</v>
      </c>
      <c r="C6862" s="462" t="s">
        <v>27</v>
      </c>
      <c r="D6862" s="463">
        <v>43130708.670000002</v>
      </c>
    </row>
    <row r="6863" spans="1:4">
      <c r="A6863" s="462">
        <v>101552</v>
      </c>
      <c r="B6863" s="276" t="s">
        <v>6849</v>
      </c>
      <c r="C6863" s="462" t="s">
        <v>32</v>
      </c>
      <c r="D6863" s="463">
        <v>11641</v>
      </c>
    </row>
    <row r="6864" spans="1:4">
      <c r="A6864" s="462">
        <v>101553</v>
      </c>
      <c r="B6864" s="276" t="s">
        <v>6850</v>
      </c>
      <c r="C6864" s="462" t="s">
        <v>44</v>
      </c>
      <c r="D6864" s="463">
        <v>31637.34</v>
      </c>
    </row>
    <row r="6865" spans="1:4">
      <c r="A6865" s="462">
        <v>101554</v>
      </c>
      <c r="B6865" s="276" t="s">
        <v>6851</v>
      </c>
      <c r="C6865" s="462" t="s">
        <v>27</v>
      </c>
      <c r="D6865" s="463">
        <v>2313</v>
      </c>
    </row>
    <row r="6866" spans="1:4">
      <c r="A6866" s="462">
        <v>101555</v>
      </c>
      <c r="B6866" s="276" t="s">
        <v>6852</v>
      </c>
      <c r="C6866" s="462" t="s">
        <v>27</v>
      </c>
      <c r="D6866" s="463">
        <v>156836396.71000001</v>
      </c>
    </row>
    <row r="6867" spans="1:4">
      <c r="A6867" s="462">
        <v>101556</v>
      </c>
      <c r="B6867" s="276" t="s">
        <v>6853</v>
      </c>
      <c r="C6867" s="462" t="s">
        <v>27</v>
      </c>
      <c r="D6867" s="463">
        <v>1129661</v>
      </c>
    </row>
    <row r="6868" spans="1:4">
      <c r="A6868" s="462">
        <v>101557</v>
      </c>
      <c r="B6868" s="276" t="s">
        <v>6854</v>
      </c>
      <c r="C6868" s="462" t="s">
        <v>27</v>
      </c>
      <c r="D6868" s="463">
        <v>19589862.16</v>
      </c>
    </row>
    <row r="6869" spans="1:4">
      <c r="A6869" s="462">
        <v>101558</v>
      </c>
      <c r="B6869" s="276" t="s">
        <v>6855</v>
      </c>
      <c r="C6869" s="462" t="s">
        <v>30</v>
      </c>
      <c r="D6869" s="463">
        <v>6208</v>
      </c>
    </row>
    <row r="6870" spans="1:4">
      <c r="A6870" s="462">
        <v>101559</v>
      </c>
      <c r="B6870" s="276" t="s">
        <v>6856</v>
      </c>
      <c r="C6870" s="462" t="s">
        <v>44</v>
      </c>
      <c r="D6870" s="463">
        <v>49900</v>
      </c>
    </row>
    <row r="6871" spans="1:4">
      <c r="A6871" s="462">
        <v>101560</v>
      </c>
      <c r="B6871" s="276" t="s">
        <v>6857</v>
      </c>
      <c r="C6871" s="462" t="s">
        <v>44</v>
      </c>
      <c r="D6871" s="463">
        <v>845357</v>
      </c>
    </row>
    <row r="6872" spans="1:4">
      <c r="A6872" s="462">
        <v>101561</v>
      </c>
      <c r="B6872" s="276" t="s">
        <v>6858</v>
      </c>
      <c r="C6872" s="462" t="s">
        <v>44</v>
      </c>
      <c r="D6872" s="463">
        <v>305932</v>
      </c>
    </row>
    <row r="6873" spans="1:4">
      <c r="A6873" s="462">
        <v>101562</v>
      </c>
      <c r="B6873" s="276" t="s">
        <v>6859</v>
      </c>
      <c r="C6873" s="462" t="s">
        <v>27</v>
      </c>
      <c r="D6873" s="463">
        <v>0</v>
      </c>
    </row>
    <row r="6874" spans="1:4">
      <c r="A6874" s="462">
        <v>101563</v>
      </c>
      <c r="B6874" s="276" t="s">
        <v>6860</v>
      </c>
      <c r="C6874" s="462" t="s">
        <v>27</v>
      </c>
      <c r="D6874" s="463">
        <v>38501</v>
      </c>
    </row>
    <row r="6875" spans="1:4">
      <c r="A6875" s="462">
        <v>101564</v>
      </c>
      <c r="B6875" s="276" t="s">
        <v>6861</v>
      </c>
      <c r="C6875" s="462" t="s">
        <v>30</v>
      </c>
      <c r="D6875" s="463">
        <v>14259</v>
      </c>
    </row>
    <row r="6876" spans="1:4">
      <c r="A6876" s="462">
        <v>101565</v>
      </c>
      <c r="B6876" s="276" t="s">
        <v>6862</v>
      </c>
      <c r="C6876" s="462" t="s">
        <v>998</v>
      </c>
      <c r="D6876" s="463">
        <v>0</v>
      </c>
    </row>
    <row r="6877" spans="1:4">
      <c r="A6877" s="462">
        <v>101566</v>
      </c>
      <c r="B6877" s="276" t="s">
        <v>6863</v>
      </c>
      <c r="C6877" s="462" t="s">
        <v>27</v>
      </c>
      <c r="D6877" s="463">
        <v>330812626</v>
      </c>
    </row>
    <row r="6878" spans="1:4">
      <c r="A6878" s="462">
        <v>101567</v>
      </c>
      <c r="B6878" s="276" t="s">
        <v>6864</v>
      </c>
      <c r="C6878" s="462" t="s">
        <v>27</v>
      </c>
      <c r="D6878" s="463">
        <v>785549</v>
      </c>
    </row>
    <row r="6879" spans="1:4">
      <c r="A6879" s="462">
        <v>101568</v>
      </c>
      <c r="B6879" s="276" t="s">
        <v>6865</v>
      </c>
      <c r="C6879" s="462" t="s">
        <v>44</v>
      </c>
      <c r="D6879" s="463">
        <v>529079</v>
      </c>
    </row>
    <row r="6880" spans="1:4">
      <c r="A6880" s="462">
        <v>101569</v>
      </c>
      <c r="B6880" s="276" t="s">
        <v>6866</v>
      </c>
      <c r="C6880" s="462" t="s">
        <v>27</v>
      </c>
      <c r="D6880" s="463">
        <v>442198962</v>
      </c>
    </row>
    <row r="6881" spans="1:4">
      <c r="A6881" s="462">
        <v>101570</v>
      </c>
      <c r="B6881" s="276" t="s">
        <v>6867</v>
      </c>
      <c r="C6881" s="462" t="s">
        <v>27</v>
      </c>
      <c r="D6881" s="463">
        <v>32946264.010000002</v>
      </c>
    </row>
    <row r="6882" spans="1:4">
      <c r="A6882" s="462">
        <v>101571</v>
      </c>
      <c r="B6882" s="276" t="s">
        <v>6868</v>
      </c>
      <c r="C6882" s="462" t="s">
        <v>27</v>
      </c>
      <c r="D6882" s="463">
        <v>0</v>
      </c>
    </row>
    <row r="6883" spans="1:4">
      <c r="A6883" s="462">
        <v>101572</v>
      </c>
      <c r="B6883" s="276" t="s">
        <v>6869</v>
      </c>
      <c r="C6883" s="462" t="s">
        <v>44</v>
      </c>
      <c r="D6883" s="463">
        <v>11500.01</v>
      </c>
    </row>
    <row r="6884" spans="1:4">
      <c r="A6884" s="462">
        <v>101573</v>
      </c>
      <c r="B6884" s="276" t="s">
        <v>6870</v>
      </c>
      <c r="C6884" s="462" t="s">
        <v>44</v>
      </c>
      <c r="D6884" s="463">
        <v>380000</v>
      </c>
    </row>
    <row r="6885" spans="1:4">
      <c r="A6885" s="462">
        <v>101574</v>
      </c>
      <c r="B6885" s="276" t="s">
        <v>6871</v>
      </c>
      <c r="C6885" s="462" t="s">
        <v>27</v>
      </c>
      <c r="D6885" s="463">
        <v>0</v>
      </c>
    </row>
    <row r="6886" spans="1:4">
      <c r="A6886" s="462">
        <v>101575</v>
      </c>
      <c r="B6886" s="276" t="s">
        <v>6872</v>
      </c>
      <c r="C6886" s="462" t="s">
        <v>44</v>
      </c>
      <c r="D6886" s="463">
        <v>108000</v>
      </c>
    </row>
    <row r="6887" spans="1:4">
      <c r="A6887" s="462">
        <v>101576</v>
      </c>
      <c r="B6887" s="276" t="s">
        <v>6873</v>
      </c>
      <c r="C6887" s="462" t="s">
        <v>27</v>
      </c>
      <c r="D6887" s="463">
        <v>654159374</v>
      </c>
    </row>
    <row r="6888" spans="1:4">
      <c r="A6888" s="462">
        <v>101577</v>
      </c>
      <c r="B6888" s="276" t="s">
        <v>6874</v>
      </c>
      <c r="C6888" s="462" t="s">
        <v>27</v>
      </c>
      <c r="D6888" s="463">
        <v>315414775</v>
      </c>
    </row>
    <row r="6889" spans="1:4">
      <c r="A6889" s="462">
        <v>101578</v>
      </c>
      <c r="B6889" s="276" t="s">
        <v>6875</v>
      </c>
      <c r="C6889" s="462" t="s">
        <v>27</v>
      </c>
      <c r="D6889" s="463">
        <v>229447.27</v>
      </c>
    </row>
    <row r="6890" spans="1:4">
      <c r="A6890" s="462">
        <v>101579</v>
      </c>
      <c r="B6890" s="276" t="s">
        <v>6876</v>
      </c>
      <c r="C6890" s="462" t="s">
        <v>27</v>
      </c>
      <c r="D6890" s="463">
        <v>0</v>
      </c>
    </row>
    <row r="6891" spans="1:4">
      <c r="A6891" s="462">
        <v>101580</v>
      </c>
      <c r="B6891" s="276" t="s">
        <v>6877</v>
      </c>
      <c r="C6891" s="462" t="s">
        <v>27</v>
      </c>
      <c r="D6891" s="463">
        <v>540634</v>
      </c>
    </row>
    <row r="6892" spans="1:4">
      <c r="A6892" s="462">
        <v>101581</v>
      </c>
      <c r="B6892" s="276" t="s">
        <v>6878</v>
      </c>
      <c r="C6892" s="462" t="s">
        <v>27</v>
      </c>
      <c r="D6892" s="463">
        <v>0</v>
      </c>
    </row>
    <row r="6893" spans="1:4">
      <c r="A6893" s="462">
        <v>101582</v>
      </c>
      <c r="B6893" s="276" t="s">
        <v>6879</v>
      </c>
      <c r="C6893" s="462" t="s">
        <v>30</v>
      </c>
      <c r="D6893" s="463">
        <v>22897</v>
      </c>
    </row>
    <row r="6894" spans="1:4">
      <c r="A6894" s="462">
        <v>101583</v>
      </c>
      <c r="B6894" s="276" t="s">
        <v>6880</v>
      </c>
      <c r="C6894" s="462" t="s">
        <v>27</v>
      </c>
      <c r="D6894" s="463">
        <v>59654</v>
      </c>
    </row>
    <row r="6895" spans="1:4">
      <c r="A6895" s="462">
        <v>101584</v>
      </c>
      <c r="B6895" s="276" t="s">
        <v>6881</v>
      </c>
      <c r="C6895" s="462" t="s">
        <v>27</v>
      </c>
      <c r="D6895" s="463">
        <v>0</v>
      </c>
    </row>
    <row r="6896" spans="1:4">
      <c r="A6896" s="462">
        <v>101585</v>
      </c>
      <c r="B6896" s="276" t="s">
        <v>6882</v>
      </c>
      <c r="C6896" s="462" t="s">
        <v>27</v>
      </c>
      <c r="D6896" s="463">
        <v>173300.89</v>
      </c>
    </row>
    <row r="6897" spans="1:4">
      <c r="A6897" s="462">
        <v>101586</v>
      </c>
      <c r="B6897" s="276" t="s">
        <v>6883</v>
      </c>
      <c r="C6897" s="462" t="s">
        <v>27</v>
      </c>
      <c r="D6897" s="463">
        <v>148155</v>
      </c>
    </row>
    <row r="6898" spans="1:4">
      <c r="A6898" s="462">
        <v>101587</v>
      </c>
      <c r="B6898" s="276" t="s">
        <v>6884</v>
      </c>
      <c r="C6898" s="462" t="s">
        <v>27</v>
      </c>
      <c r="D6898" s="463">
        <v>0</v>
      </c>
    </row>
    <row r="6899" spans="1:4">
      <c r="A6899" s="462">
        <v>101588</v>
      </c>
      <c r="B6899" s="276" t="s">
        <v>6885</v>
      </c>
      <c r="C6899" s="462" t="s">
        <v>27</v>
      </c>
      <c r="D6899" s="463">
        <v>421696.14</v>
      </c>
    </row>
    <row r="6900" spans="1:4">
      <c r="A6900" s="462">
        <v>101589</v>
      </c>
      <c r="B6900" s="276" t="s">
        <v>6886</v>
      </c>
      <c r="C6900" s="462" t="s">
        <v>27</v>
      </c>
      <c r="D6900" s="463">
        <v>0</v>
      </c>
    </row>
    <row r="6901" spans="1:4">
      <c r="A6901" s="462">
        <v>101590</v>
      </c>
      <c r="B6901" s="276" t="s">
        <v>6887</v>
      </c>
      <c r="C6901" s="462" t="s">
        <v>27</v>
      </c>
      <c r="D6901" s="463">
        <v>0</v>
      </c>
    </row>
    <row r="6902" spans="1:4">
      <c r="A6902" s="462">
        <v>101591</v>
      </c>
      <c r="B6902" s="276" t="s">
        <v>6888</v>
      </c>
      <c r="C6902" s="462" t="s">
        <v>27</v>
      </c>
      <c r="D6902" s="463">
        <v>0</v>
      </c>
    </row>
    <row r="6903" spans="1:4">
      <c r="A6903" s="462">
        <v>101592</v>
      </c>
      <c r="B6903" s="276" t="s">
        <v>6889</v>
      </c>
      <c r="C6903" s="462" t="s">
        <v>27</v>
      </c>
      <c r="D6903" s="463">
        <v>2059010</v>
      </c>
    </row>
    <row r="6904" spans="1:4">
      <c r="A6904" s="462">
        <v>101593</v>
      </c>
      <c r="B6904" s="276" t="s">
        <v>6890</v>
      </c>
      <c r="C6904" s="462" t="s">
        <v>27</v>
      </c>
      <c r="D6904" s="463">
        <v>229188</v>
      </c>
    </row>
    <row r="6905" spans="1:4">
      <c r="A6905" s="462">
        <v>101594</v>
      </c>
      <c r="B6905" s="276" t="s">
        <v>6891</v>
      </c>
      <c r="C6905" s="462" t="s">
        <v>27</v>
      </c>
      <c r="D6905" s="463">
        <v>21367</v>
      </c>
    </row>
    <row r="6906" spans="1:4">
      <c r="A6906" s="462">
        <v>101595</v>
      </c>
      <c r="B6906" s="276" t="s">
        <v>6892</v>
      </c>
      <c r="C6906" s="462" t="s">
        <v>27</v>
      </c>
      <c r="D6906" s="463">
        <v>0</v>
      </c>
    </row>
    <row r="6907" spans="1:4">
      <c r="A6907" s="462">
        <v>101596</v>
      </c>
      <c r="B6907" s="276" t="s">
        <v>6893</v>
      </c>
      <c r="C6907" s="462" t="s">
        <v>27</v>
      </c>
      <c r="D6907" s="463">
        <v>146375.1</v>
      </c>
    </row>
    <row r="6908" spans="1:4">
      <c r="A6908" s="462">
        <v>101597</v>
      </c>
      <c r="B6908" s="276" t="s">
        <v>6894</v>
      </c>
      <c r="C6908" s="462" t="s">
        <v>27</v>
      </c>
      <c r="D6908" s="463">
        <v>0</v>
      </c>
    </row>
    <row r="6909" spans="1:4">
      <c r="A6909" s="462">
        <v>101598</v>
      </c>
      <c r="B6909" s="276" t="s">
        <v>6895</v>
      </c>
      <c r="C6909" s="462" t="s">
        <v>27</v>
      </c>
      <c r="D6909" s="463">
        <v>0</v>
      </c>
    </row>
    <row r="6910" spans="1:4">
      <c r="A6910" s="462">
        <v>101599</v>
      </c>
      <c r="B6910" s="276" t="s">
        <v>6896</v>
      </c>
      <c r="C6910" s="462" t="s">
        <v>27</v>
      </c>
      <c r="D6910" s="463">
        <v>71400</v>
      </c>
    </row>
    <row r="6911" spans="1:4">
      <c r="A6911" s="462">
        <v>101600</v>
      </c>
      <c r="B6911" s="276" t="s">
        <v>6897</v>
      </c>
      <c r="C6911" s="462" t="s">
        <v>30</v>
      </c>
      <c r="D6911" s="463">
        <v>0</v>
      </c>
    </row>
    <row r="6912" spans="1:4">
      <c r="A6912" s="462">
        <v>101601</v>
      </c>
      <c r="B6912" s="276" t="s">
        <v>6898</v>
      </c>
      <c r="C6912" s="462" t="s">
        <v>998</v>
      </c>
      <c r="D6912" s="463">
        <v>170263</v>
      </c>
    </row>
    <row r="6913" spans="1:4">
      <c r="A6913" s="462">
        <v>101602</v>
      </c>
      <c r="B6913" s="276" t="s">
        <v>6899</v>
      </c>
      <c r="C6913" s="462" t="s">
        <v>30</v>
      </c>
      <c r="D6913" s="463">
        <v>4325</v>
      </c>
    </row>
    <row r="6914" spans="1:4">
      <c r="A6914" s="462">
        <v>101603</v>
      </c>
      <c r="B6914" s="276" t="s">
        <v>6900</v>
      </c>
      <c r="C6914" s="462" t="s">
        <v>27</v>
      </c>
      <c r="D6914" s="463">
        <v>1410138809</v>
      </c>
    </row>
    <row r="6915" spans="1:4">
      <c r="A6915" s="462">
        <v>101604</v>
      </c>
      <c r="B6915" s="276" t="s">
        <v>6901</v>
      </c>
      <c r="C6915" s="462" t="s">
        <v>30</v>
      </c>
      <c r="D6915" s="463">
        <v>0</v>
      </c>
    </row>
    <row r="6916" spans="1:4">
      <c r="A6916" s="462">
        <v>101605</v>
      </c>
      <c r="B6916" s="276" t="s">
        <v>6902</v>
      </c>
      <c r="C6916" s="462" t="s">
        <v>30</v>
      </c>
      <c r="D6916" s="463">
        <v>0</v>
      </c>
    </row>
    <row r="6917" spans="1:4">
      <c r="A6917" s="462">
        <v>101606</v>
      </c>
      <c r="B6917" s="276" t="s">
        <v>6903</v>
      </c>
      <c r="C6917" s="462" t="s">
        <v>30</v>
      </c>
      <c r="D6917" s="463">
        <v>0</v>
      </c>
    </row>
    <row r="6918" spans="1:4">
      <c r="A6918" s="462">
        <v>101607</v>
      </c>
      <c r="B6918" s="276" t="s">
        <v>6904</v>
      </c>
      <c r="C6918" s="462" t="s">
        <v>30</v>
      </c>
      <c r="D6918" s="463">
        <v>139284.75</v>
      </c>
    </row>
    <row r="6919" spans="1:4">
      <c r="A6919" s="462">
        <v>101608</v>
      </c>
      <c r="B6919" s="276" t="s">
        <v>6905</v>
      </c>
      <c r="C6919" s="462" t="s">
        <v>27</v>
      </c>
      <c r="D6919" s="463">
        <v>20872</v>
      </c>
    </row>
    <row r="6920" spans="1:4">
      <c r="A6920" s="462">
        <v>101609</v>
      </c>
      <c r="B6920" s="276" t="s">
        <v>6906</v>
      </c>
      <c r="C6920" s="462" t="s">
        <v>27</v>
      </c>
      <c r="D6920" s="463">
        <v>1294.8900000000001</v>
      </c>
    </row>
    <row r="6921" spans="1:4">
      <c r="A6921" s="462">
        <v>101610</v>
      </c>
      <c r="B6921" s="276" t="s">
        <v>6907</v>
      </c>
      <c r="C6921" s="462" t="s">
        <v>27</v>
      </c>
      <c r="D6921" s="463">
        <v>1471.41</v>
      </c>
    </row>
    <row r="6922" spans="1:4">
      <c r="A6922" s="462">
        <v>101611</v>
      </c>
      <c r="B6922" s="276" t="s">
        <v>6908</v>
      </c>
      <c r="C6922" s="462" t="s">
        <v>27</v>
      </c>
      <c r="D6922" s="463">
        <v>0</v>
      </c>
    </row>
    <row r="6923" spans="1:4">
      <c r="A6923" s="462">
        <v>101612</v>
      </c>
      <c r="B6923" s="276" t="s">
        <v>6909</v>
      </c>
      <c r="C6923" s="462" t="s">
        <v>27</v>
      </c>
      <c r="D6923" s="463">
        <v>0</v>
      </c>
    </row>
    <row r="6924" spans="1:4">
      <c r="A6924" s="462">
        <v>101613</v>
      </c>
      <c r="B6924" s="276" t="s">
        <v>6910</v>
      </c>
      <c r="C6924" s="462" t="s">
        <v>27</v>
      </c>
      <c r="D6924" s="463">
        <v>28097.74</v>
      </c>
    </row>
    <row r="6925" spans="1:4">
      <c r="A6925" s="462">
        <v>101614</v>
      </c>
      <c r="B6925" s="276" t="s">
        <v>6911</v>
      </c>
      <c r="C6925" s="462" t="s">
        <v>27</v>
      </c>
      <c r="D6925" s="463">
        <v>46499.06</v>
      </c>
    </row>
    <row r="6926" spans="1:4">
      <c r="A6926" s="462">
        <v>101615</v>
      </c>
      <c r="B6926" s="276" t="s">
        <v>6912</v>
      </c>
      <c r="C6926" s="462" t="s">
        <v>27</v>
      </c>
      <c r="D6926" s="463">
        <v>1391.91</v>
      </c>
    </row>
    <row r="6927" spans="1:4">
      <c r="A6927" s="462">
        <v>101616</v>
      </c>
      <c r="B6927" s="276" t="s">
        <v>6913</v>
      </c>
      <c r="C6927" s="462" t="s">
        <v>27</v>
      </c>
      <c r="D6927" s="463">
        <v>0</v>
      </c>
    </row>
    <row r="6928" spans="1:4">
      <c r="A6928" s="462">
        <v>101617</v>
      </c>
      <c r="B6928" s="276" t="s">
        <v>6914</v>
      </c>
      <c r="C6928" s="462" t="s">
        <v>27</v>
      </c>
      <c r="D6928" s="463">
        <v>0</v>
      </c>
    </row>
    <row r="6929" spans="1:4">
      <c r="A6929" s="462">
        <v>101618</v>
      </c>
      <c r="B6929" s="276" t="s">
        <v>6915</v>
      </c>
      <c r="C6929" s="462" t="s">
        <v>27</v>
      </c>
      <c r="D6929" s="463">
        <v>0</v>
      </c>
    </row>
    <row r="6930" spans="1:4">
      <c r="A6930" s="462">
        <v>101619</v>
      </c>
      <c r="B6930" s="276" t="s">
        <v>6916</v>
      </c>
      <c r="C6930" s="462" t="s">
        <v>27</v>
      </c>
      <c r="D6930" s="463">
        <v>0</v>
      </c>
    </row>
    <row r="6931" spans="1:4">
      <c r="A6931" s="462">
        <v>101620</v>
      </c>
      <c r="B6931" s="276" t="s">
        <v>6917</v>
      </c>
      <c r="C6931" s="462" t="s">
        <v>27</v>
      </c>
      <c r="D6931" s="463">
        <v>0</v>
      </c>
    </row>
    <row r="6932" spans="1:4">
      <c r="A6932" s="462">
        <v>101622</v>
      </c>
      <c r="B6932" s="276" t="s">
        <v>6918</v>
      </c>
      <c r="C6932" s="462" t="s">
        <v>27</v>
      </c>
      <c r="D6932" s="463">
        <v>827407</v>
      </c>
    </row>
    <row r="6933" spans="1:4">
      <c r="A6933" s="462">
        <v>101623</v>
      </c>
      <c r="B6933" s="276" t="s">
        <v>6919</v>
      </c>
      <c r="C6933" s="462" t="s">
        <v>998</v>
      </c>
      <c r="D6933" s="463">
        <v>0</v>
      </c>
    </row>
    <row r="6934" spans="1:4">
      <c r="A6934" s="462">
        <v>101624</v>
      </c>
      <c r="B6934" s="276" t="s">
        <v>6920</v>
      </c>
      <c r="C6934" s="462" t="s">
        <v>27</v>
      </c>
      <c r="D6934" s="463">
        <v>33306.550000000003</v>
      </c>
    </row>
    <row r="6935" spans="1:4">
      <c r="A6935" s="462">
        <v>101625</v>
      </c>
      <c r="B6935" s="276" t="s">
        <v>6921</v>
      </c>
      <c r="C6935" s="462" t="s">
        <v>27</v>
      </c>
      <c r="D6935" s="463">
        <v>0</v>
      </c>
    </row>
    <row r="6936" spans="1:4">
      <c r="A6936" s="462">
        <v>101626</v>
      </c>
      <c r="B6936" s="276" t="s">
        <v>6922</v>
      </c>
      <c r="C6936" s="462" t="s">
        <v>27</v>
      </c>
      <c r="D6936" s="463">
        <v>83759.990000000005</v>
      </c>
    </row>
    <row r="6937" spans="1:4">
      <c r="A6937" s="462">
        <v>101627</v>
      </c>
      <c r="B6937" s="276" t="s">
        <v>6923</v>
      </c>
      <c r="C6937" s="462" t="s">
        <v>27</v>
      </c>
      <c r="D6937" s="463">
        <v>22636379</v>
      </c>
    </row>
    <row r="6938" spans="1:4">
      <c r="A6938" s="462">
        <v>101628</v>
      </c>
      <c r="B6938" s="276" t="s">
        <v>6924</v>
      </c>
      <c r="C6938" s="462" t="s">
        <v>27</v>
      </c>
      <c r="D6938" s="463">
        <v>0</v>
      </c>
    </row>
    <row r="6939" spans="1:4">
      <c r="A6939" s="462">
        <v>101629</v>
      </c>
      <c r="B6939" s="276" t="s">
        <v>6925</v>
      </c>
      <c r="C6939" s="462" t="s">
        <v>27</v>
      </c>
      <c r="D6939" s="463">
        <v>0</v>
      </c>
    </row>
    <row r="6940" spans="1:4">
      <c r="A6940" s="462">
        <v>101630</v>
      </c>
      <c r="B6940" s="276" t="s">
        <v>6926</v>
      </c>
      <c r="C6940" s="462" t="s">
        <v>27</v>
      </c>
      <c r="D6940" s="463">
        <v>0</v>
      </c>
    </row>
    <row r="6941" spans="1:4">
      <c r="A6941" s="462">
        <v>101631</v>
      </c>
      <c r="B6941" s="276" t="s">
        <v>6927</v>
      </c>
      <c r="C6941" s="462" t="s">
        <v>27</v>
      </c>
      <c r="D6941" s="463">
        <v>0</v>
      </c>
    </row>
    <row r="6942" spans="1:4">
      <c r="A6942" s="462">
        <v>101632</v>
      </c>
      <c r="B6942" s="276" t="s">
        <v>6928</v>
      </c>
      <c r="C6942" s="462" t="s">
        <v>27</v>
      </c>
      <c r="D6942" s="463">
        <v>0</v>
      </c>
    </row>
    <row r="6943" spans="1:4">
      <c r="A6943" s="462">
        <v>101633</v>
      </c>
      <c r="B6943" s="276" t="s">
        <v>6929</v>
      </c>
      <c r="C6943" s="462" t="s">
        <v>27</v>
      </c>
      <c r="D6943" s="463">
        <v>0</v>
      </c>
    </row>
    <row r="6944" spans="1:4">
      <c r="A6944" s="462">
        <v>101634</v>
      </c>
      <c r="B6944" s="276" t="s">
        <v>6930</v>
      </c>
      <c r="C6944" s="462" t="s">
        <v>27</v>
      </c>
      <c r="D6944" s="463">
        <v>179572</v>
      </c>
    </row>
    <row r="6945" spans="1:4">
      <c r="A6945" s="462">
        <v>101635</v>
      </c>
      <c r="B6945" s="276" t="s">
        <v>6931</v>
      </c>
      <c r="C6945" s="462" t="s">
        <v>27</v>
      </c>
      <c r="D6945" s="463">
        <v>299048</v>
      </c>
    </row>
    <row r="6946" spans="1:4">
      <c r="A6946" s="462">
        <v>101636</v>
      </c>
      <c r="B6946" s="276" t="s">
        <v>6932</v>
      </c>
      <c r="C6946" s="462" t="s">
        <v>27</v>
      </c>
      <c r="D6946" s="463">
        <v>0</v>
      </c>
    </row>
    <row r="6947" spans="1:4">
      <c r="A6947" s="462">
        <v>101637</v>
      </c>
      <c r="B6947" s="276" t="s">
        <v>6933</v>
      </c>
      <c r="C6947" s="462" t="s">
        <v>27</v>
      </c>
      <c r="D6947" s="463">
        <v>44460.01</v>
      </c>
    </row>
    <row r="6948" spans="1:4">
      <c r="A6948" s="462">
        <v>101638</v>
      </c>
      <c r="B6948" s="276" t="s">
        <v>6934</v>
      </c>
      <c r="C6948" s="462" t="s">
        <v>30</v>
      </c>
      <c r="D6948" s="463">
        <v>0</v>
      </c>
    </row>
    <row r="6949" spans="1:4">
      <c r="A6949" s="462">
        <v>101639</v>
      </c>
      <c r="B6949" s="276" t="s">
        <v>6935</v>
      </c>
      <c r="C6949" s="462" t="s">
        <v>30</v>
      </c>
      <c r="D6949" s="463">
        <v>0</v>
      </c>
    </row>
    <row r="6950" spans="1:4">
      <c r="A6950" s="462">
        <v>101640</v>
      </c>
      <c r="B6950" s="276" t="s">
        <v>6936</v>
      </c>
      <c r="C6950" s="462" t="s">
        <v>30</v>
      </c>
      <c r="D6950" s="463">
        <v>0</v>
      </c>
    </row>
    <row r="6951" spans="1:4">
      <c r="A6951" s="462">
        <v>101641</v>
      </c>
      <c r="B6951" s="276" t="s">
        <v>6937</v>
      </c>
      <c r="C6951" s="462" t="s">
        <v>27</v>
      </c>
      <c r="D6951" s="463">
        <v>0</v>
      </c>
    </row>
    <row r="6952" spans="1:4">
      <c r="A6952" s="462">
        <v>101642</v>
      </c>
      <c r="B6952" s="276" t="s">
        <v>6938</v>
      </c>
      <c r="C6952" s="462" t="s">
        <v>30</v>
      </c>
      <c r="D6952" s="463">
        <v>0</v>
      </c>
    </row>
    <row r="6953" spans="1:4">
      <c r="A6953" s="462">
        <v>101643</v>
      </c>
      <c r="B6953" s="276" t="s">
        <v>6939</v>
      </c>
      <c r="C6953" s="462" t="s">
        <v>30</v>
      </c>
      <c r="D6953" s="463">
        <v>0</v>
      </c>
    </row>
    <row r="6954" spans="1:4">
      <c r="A6954" s="462">
        <v>101644</v>
      </c>
      <c r="B6954" s="276" t="s">
        <v>6940</v>
      </c>
      <c r="C6954" s="462" t="s">
        <v>27</v>
      </c>
      <c r="D6954" s="463">
        <v>1637</v>
      </c>
    </row>
    <row r="6955" spans="1:4">
      <c r="A6955" s="462">
        <v>101645</v>
      </c>
      <c r="B6955" s="276" t="s">
        <v>6941</v>
      </c>
      <c r="C6955" s="462" t="s">
        <v>27</v>
      </c>
      <c r="D6955" s="463">
        <v>2911</v>
      </c>
    </row>
    <row r="6956" spans="1:4">
      <c r="A6956" s="462">
        <v>101646</v>
      </c>
      <c r="B6956" s="276" t="s">
        <v>6942</v>
      </c>
      <c r="C6956" s="462" t="s">
        <v>27</v>
      </c>
      <c r="D6956" s="463">
        <v>6472.01</v>
      </c>
    </row>
    <row r="6957" spans="1:4">
      <c r="A6957" s="462">
        <v>101647</v>
      </c>
      <c r="B6957" s="276" t="s">
        <v>6943</v>
      </c>
      <c r="C6957" s="462" t="s">
        <v>27</v>
      </c>
      <c r="D6957" s="463">
        <v>0</v>
      </c>
    </row>
    <row r="6958" spans="1:4">
      <c r="A6958" s="462">
        <v>101648</v>
      </c>
      <c r="B6958" s="276" t="s">
        <v>6944</v>
      </c>
      <c r="C6958" s="462" t="s">
        <v>27</v>
      </c>
      <c r="D6958" s="463">
        <v>1392</v>
      </c>
    </row>
    <row r="6959" spans="1:4">
      <c r="A6959" s="462">
        <v>101649</v>
      </c>
      <c r="B6959" s="276" t="s">
        <v>6945</v>
      </c>
      <c r="C6959" s="462" t="s">
        <v>27</v>
      </c>
      <c r="D6959" s="463">
        <v>0</v>
      </c>
    </row>
    <row r="6960" spans="1:4">
      <c r="A6960" s="462">
        <v>101650</v>
      </c>
      <c r="B6960" s="276" t="s">
        <v>6946</v>
      </c>
      <c r="C6960" s="462" t="s">
        <v>27</v>
      </c>
      <c r="D6960" s="463">
        <v>0</v>
      </c>
    </row>
    <row r="6961" spans="1:4">
      <c r="A6961" s="462">
        <v>101651</v>
      </c>
      <c r="B6961" s="276" t="s">
        <v>6947</v>
      </c>
      <c r="C6961" s="462" t="s">
        <v>27</v>
      </c>
      <c r="D6961" s="463">
        <v>331916</v>
      </c>
    </row>
    <row r="6962" spans="1:4">
      <c r="A6962" s="462">
        <v>101652</v>
      </c>
      <c r="B6962" s="276" t="s">
        <v>6948</v>
      </c>
      <c r="C6962" s="462" t="s">
        <v>27</v>
      </c>
      <c r="D6962" s="463">
        <v>0</v>
      </c>
    </row>
    <row r="6963" spans="1:4">
      <c r="A6963" s="462">
        <v>101653</v>
      </c>
      <c r="B6963" s="276" t="s">
        <v>6949</v>
      </c>
      <c r="C6963" s="462" t="s">
        <v>27</v>
      </c>
      <c r="D6963" s="463">
        <v>0</v>
      </c>
    </row>
    <row r="6964" spans="1:4">
      <c r="A6964" s="462">
        <v>101654</v>
      </c>
      <c r="B6964" s="276" t="s">
        <v>6950</v>
      </c>
      <c r="C6964" s="462" t="s">
        <v>27</v>
      </c>
      <c r="D6964" s="463">
        <v>0</v>
      </c>
    </row>
    <row r="6965" spans="1:4">
      <c r="A6965" s="462">
        <v>101655</v>
      </c>
      <c r="B6965" s="276" t="s">
        <v>6951</v>
      </c>
      <c r="C6965" s="462" t="s">
        <v>27</v>
      </c>
      <c r="D6965" s="463">
        <v>0</v>
      </c>
    </row>
    <row r="6966" spans="1:4">
      <c r="A6966" s="462">
        <v>101656</v>
      </c>
      <c r="B6966" s="276" t="s">
        <v>6952</v>
      </c>
      <c r="C6966" s="462" t="s">
        <v>27</v>
      </c>
      <c r="D6966" s="463">
        <v>333200</v>
      </c>
    </row>
    <row r="6967" spans="1:4">
      <c r="A6967" s="462">
        <v>101657</v>
      </c>
      <c r="B6967" s="276" t="s">
        <v>6953</v>
      </c>
      <c r="C6967" s="462" t="s">
        <v>27</v>
      </c>
      <c r="D6967" s="463">
        <v>932.76</v>
      </c>
    </row>
    <row r="6968" spans="1:4">
      <c r="A6968" s="462">
        <v>101658</v>
      </c>
      <c r="B6968" s="276" t="s">
        <v>6954</v>
      </c>
      <c r="C6968" s="462" t="s">
        <v>27</v>
      </c>
      <c r="D6968" s="463">
        <v>1306</v>
      </c>
    </row>
    <row r="6969" spans="1:4">
      <c r="A6969" s="462">
        <v>101659</v>
      </c>
      <c r="B6969" s="276" t="s">
        <v>6955</v>
      </c>
      <c r="C6969" s="462" t="s">
        <v>27</v>
      </c>
      <c r="D6969" s="463">
        <v>461626</v>
      </c>
    </row>
    <row r="6970" spans="1:4">
      <c r="A6970" s="462">
        <v>101660</v>
      </c>
      <c r="B6970" s="276" t="s">
        <v>6956</v>
      </c>
      <c r="C6970" s="462" t="s">
        <v>27</v>
      </c>
      <c r="D6970" s="463">
        <v>0</v>
      </c>
    </row>
    <row r="6971" spans="1:4">
      <c r="A6971" s="462">
        <v>101661</v>
      </c>
      <c r="B6971" s="276" t="s">
        <v>6957</v>
      </c>
      <c r="C6971" s="462" t="s">
        <v>27</v>
      </c>
      <c r="D6971" s="463">
        <v>3718</v>
      </c>
    </row>
    <row r="6972" spans="1:4">
      <c r="A6972" s="462">
        <v>101662</v>
      </c>
      <c r="B6972" s="276" t="s">
        <v>6958</v>
      </c>
      <c r="C6972" s="462" t="s">
        <v>27</v>
      </c>
      <c r="D6972" s="463">
        <v>0</v>
      </c>
    </row>
    <row r="6973" spans="1:4">
      <c r="A6973" s="462">
        <v>101663</v>
      </c>
      <c r="B6973" s="276" t="s">
        <v>6959</v>
      </c>
      <c r="C6973" s="462" t="s">
        <v>27</v>
      </c>
      <c r="D6973" s="463">
        <v>0</v>
      </c>
    </row>
    <row r="6974" spans="1:4">
      <c r="A6974" s="462">
        <v>101664</v>
      </c>
      <c r="B6974" s="276" t="s">
        <v>6960</v>
      </c>
      <c r="C6974" s="462" t="s">
        <v>27</v>
      </c>
      <c r="D6974" s="463">
        <v>25034.49</v>
      </c>
    </row>
    <row r="6975" spans="1:4">
      <c r="A6975" s="462">
        <v>101665</v>
      </c>
      <c r="B6975" s="276" t="s">
        <v>6961</v>
      </c>
      <c r="C6975" s="462" t="s">
        <v>27</v>
      </c>
      <c r="D6975" s="463">
        <v>0</v>
      </c>
    </row>
    <row r="6976" spans="1:4">
      <c r="A6976" s="462">
        <v>101666</v>
      </c>
      <c r="B6976" s="276" t="s">
        <v>6962</v>
      </c>
      <c r="C6976" s="462" t="s">
        <v>27</v>
      </c>
      <c r="D6976" s="463">
        <v>39079.01</v>
      </c>
    </row>
    <row r="6977" spans="1:4">
      <c r="A6977" s="462">
        <v>101667</v>
      </c>
      <c r="B6977" s="276" t="s">
        <v>6963</v>
      </c>
      <c r="C6977" s="462" t="s">
        <v>27</v>
      </c>
      <c r="D6977" s="463">
        <v>0</v>
      </c>
    </row>
    <row r="6978" spans="1:4">
      <c r="A6978" s="462">
        <v>101668</v>
      </c>
      <c r="B6978" s="276" t="s">
        <v>6964</v>
      </c>
      <c r="C6978" s="462" t="s">
        <v>27</v>
      </c>
      <c r="D6978" s="463">
        <v>1671145</v>
      </c>
    </row>
    <row r="6979" spans="1:4">
      <c r="A6979" s="462">
        <v>101669</v>
      </c>
      <c r="B6979" s="276" t="s">
        <v>6965</v>
      </c>
      <c r="C6979" s="462" t="s">
        <v>27</v>
      </c>
      <c r="D6979" s="463">
        <v>0</v>
      </c>
    </row>
    <row r="6980" spans="1:4">
      <c r="A6980" s="462">
        <v>101670</v>
      </c>
      <c r="B6980" s="276" t="s">
        <v>6966</v>
      </c>
      <c r="C6980" s="462" t="s">
        <v>27</v>
      </c>
      <c r="D6980" s="463">
        <v>0</v>
      </c>
    </row>
    <row r="6981" spans="1:4">
      <c r="A6981" s="462">
        <v>101671</v>
      </c>
      <c r="B6981" s="276" t="s">
        <v>6967</v>
      </c>
      <c r="C6981" s="462" t="s">
        <v>27</v>
      </c>
      <c r="D6981" s="463">
        <v>497533</v>
      </c>
    </row>
    <row r="6982" spans="1:4">
      <c r="A6982" s="462">
        <v>101672</v>
      </c>
      <c r="B6982" s="276" t="s">
        <v>6968</v>
      </c>
      <c r="C6982" s="462" t="s">
        <v>27</v>
      </c>
      <c r="D6982" s="463">
        <v>0</v>
      </c>
    </row>
    <row r="6983" spans="1:4">
      <c r="A6983" s="462">
        <v>101673</v>
      </c>
      <c r="B6983" s="276" t="s">
        <v>6969</v>
      </c>
      <c r="C6983" s="462" t="s">
        <v>27</v>
      </c>
      <c r="D6983" s="463">
        <v>0</v>
      </c>
    </row>
    <row r="6984" spans="1:4">
      <c r="A6984" s="462">
        <v>101674</v>
      </c>
      <c r="B6984" s="276" t="s">
        <v>6970</v>
      </c>
      <c r="C6984" s="462" t="s">
        <v>27</v>
      </c>
      <c r="D6984" s="463">
        <v>0</v>
      </c>
    </row>
    <row r="6985" spans="1:4">
      <c r="A6985" s="462">
        <v>101675</v>
      </c>
      <c r="B6985" s="276" t="s">
        <v>6971</v>
      </c>
      <c r="C6985" s="462" t="s">
        <v>27</v>
      </c>
      <c r="D6985" s="463">
        <v>0</v>
      </c>
    </row>
    <row r="6986" spans="1:4">
      <c r="A6986" s="462">
        <v>101676</v>
      </c>
      <c r="B6986" s="276" t="s">
        <v>6972</v>
      </c>
      <c r="C6986" s="462" t="s">
        <v>27</v>
      </c>
      <c r="D6986" s="463">
        <v>0</v>
      </c>
    </row>
    <row r="6987" spans="1:4">
      <c r="A6987" s="462">
        <v>101677</v>
      </c>
      <c r="B6987" s="276" t="s">
        <v>6973</v>
      </c>
      <c r="C6987" s="462" t="s">
        <v>27</v>
      </c>
      <c r="D6987" s="463">
        <v>0</v>
      </c>
    </row>
    <row r="6988" spans="1:4">
      <c r="A6988" s="462">
        <v>101678</v>
      </c>
      <c r="B6988" s="276" t="s">
        <v>6974</v>
      </c>
      <c r="C6988" s="462" t="s">
        <v>27</v>
      </c>
      <c r="D6988" s="463">
        <v>258945.21</v>
      </c>
    </row>
    <row r="6989" spans="1:4">
      <c r="A6989" s="462">
        <v>101679</v>
      </c>
      <c r="B6989" s="276" t="s">
        <v>6975</v>
      </c>
      <c r="C6989" s="462" t="s">
        <v>27</v>
      </c>
      <c r="D6989" s="463">
        <v>0</v>
      </c>
    </row>
    <row r="6990" spans="1:4">
      <c r="A6990" s="462">
        <v>101680</v>
      </c>
      <c r="B6990" s="276" t="s">
        <v>6976</v>
      </c>
      <c r="C6990" s="462" t="s">
        <v>27</v>
      </c>
      <c r="D6990" s="463">
        <v>0</v>
      </c>
    </row>
    <row r="6991" spans="1:4">
      <c r="A6991" s="462">
        <v>101681</v>
      </c>
      <c r="B6991" s="276" t="s">
        <v>6977</v>
      </c>
      <c r="C6991" s="462" t="s">
        <v>27</v>
      </c>
      <c r="D6991" s="463">
        <v>0</v>
      </c>
    </row>
    <row r="6992" spans="1:4">
      <c r="A6992" s="462">
        <v>101682</v>
      </c>
      <c r="B6992" s="276" t="s">
        <v>6978</v>
      </c>
      <c r="C6992" s="462" t="s">
        <v>27</v>
      </c>
      <c r="D6992" s="463">
        <v>0</v>
      </c>
    </row>
    <row r="6993" spans="1:4">
      <c r="A6993" s="462">
        <v>101683</v>
      </c>
      <c r="B6993" s="276" t="s">
        <v>6979</v>
      </c>
      <c r="C6993" s="462" t="s">
        <v>27</v>
      </c>
      <c r="D6993" s="463">
        <v>0</v>
      </c>
    </row>
    <row r="6994" spans="1:4">
      <c r="A6994" s="462">
        <v>101684</v>
      </c>
      <c r="B6994" s="276" t="s">
        <v>6980</v>
      </c>
      <c r="C6994" s="462" t="s">
        <v>27</v>
      </c>
      <c r="D6994" s="463">
        <v>0</v>
      </c>
    </row>
    <row r="6995" spans="1:4">
      <c r="A6995" s="462">
        <v>101685</v>
      </c>
      <c r="B6995" s="276" t="s">
        <v>6981</v>
      </c>
      <c r="C6995" s="462" t="s">
        <v>27</v>
      </c>
      <c r="D6995" s="463">
        <v>333313</v>
      </c>
    </row>
    <row r="6996" spans="1:4">
      <c r="A6996" s="462">
        <v>101686</v>
      </c>
      <c r="B6996" s="276" t="s">
        <v>6982</v>
      </c>
      <c r="C6996" s="462" t="s">
        <v>27</v>
      </c>
      <c r="D6996" s="463">
        <v>246022.34</v>
      </c>
    </row>
    <row r="6997" spans="1:4">
      <c r="A6997" s="462">
        <v>101687</v>
      </c>
      <c r="B6997" s="276" t="s">
        <v>6983</v>
      </c>
      <c r="C6997" s="462" t="s">
        <v>27</v>
      </c>
      <c r="D6997" s="463">
        <v>8809853.0099999998</v>
      </c>
    </row>
    <row r="6998" spans="1:4">
      <c r="A6998" s="462">
        <v>101688</v>
      </c>
      <c r="B6998" s="276" t="s">
        <v>6984</v>
      </c>
      <c r="C6998" s="462" t="s">
        <v>27</v>
      </c>
      <c r="D6998" s="463">
        <v>0</v>
      </c>
    </row>
    <row r="6999" spans="1:4">
      <c r="A6999" s="462">
        <v>101689</v>
      </c>
      <c r="B6999" s="276" t="s">
        <v>6985</v>
      </c>
      <c r="C6999" s="462" t="s">
        <v>27</v>
      </c>
      <c r="D6999" s="463">
        <v>0</v>
      </c>
    </row>
    <row r="7000" spans="1:4">
      <c r="A7000" s="462">
        <v>101690</v>
      </c>
      <c r="B7000" s="276" t="s">
        <v>6986</v>
      </c>
      <c r="C7000" s="462" t="s">
        <v>27</v>
      </c>
      <c r="D7000" s="463">
        <v>0</v>
      </c>
    </row>
    <row r="7001" spans="1:4">
      <c r="A7001" s="462">
        <v>101691</v>
      </c>
      <c r="B7001" s="276" t="s">
        <v>6987</v>
      </c>
      <c r="C7001" s="462" t="s">
        <v>27</v>
      </c>
      <c r="D7001" s="463">
        <v>0</v>
      </c>
    </row>
    <row r="7002" spans="1:4">
      <c r="A7002" s="462">
        <v>101692</v>
      </c>
      <c r="B7002" s="276" t="s">
        <v>6988</v>
      </c>
      <c r="C7002" s="462" t="s">
        <v>27</v>
      </c>
      <c r="D7002" s="463">
        <v>0</v>
      </c>
    </row>
    <row r="7003" spans="1:4">
      <c r="A7003" s="462">
        <v>101693</v>
      </c>
      <c r="B7003" s="276" t="s">
        <v>6989</v>
      </c>
      <c r="C7003" s="462" t="s">
        <v>27</v>
      </c>
      <c r="D7003" s="463">
        <v>2078917</v>
      </c>
    </row>
    <row r="7004" spans="1:4">
      <c r="A7004" s="462">
        <v>101694</v>
      </c>
      <c r="B7004" s="276" t="s">
        <v>6990</v>
      </c>
      <c r="C7004" s="462" t="s">
        <v>27</v>
      </c>
      <c r="D7004" s="463">
        <v>0</v>
      </c>
    </row>
    <row r="7005" spans="1:4">
      <c r="A7005" s="462">
        <v>101695</v>
      </c>
      <c r="B7005" s="276" t="s">
        <v>6991</v>
      </c>
      <c r="C7005" s="462" t="s">
        <v>27</v>
      </c>
      <c r="D7005" s="463">
        <v>0</v>
      </c>
    </row>
    <row r="7006" spans="1:4">
      <c r="A7006" s="462">
        <v>101696</v>
      </c>
      <c r="B7006" s="276" t="s">
        <v>6992</v>
      </c>
      <c r="C7006" s="462" t="s">
        <v>27</v>
      </c>
      <c r="D7006" s="463">
        <v>13100</v>
      </c>
    </row>
    <row r="7007" spans="1:4">
      <c r="A7007" s="462">
        <v>101697</v>
      </c>
      <c r="B7007" s="276" t="s">
        <v>6993</v>
      </c>
      <c r="C7007" s="462" t="s">
        <v>27</v>
      </c>
      <c r="D7007" s="463">
        <v>0</v>
      </c>
    </row>
    <row r="7008" spans="1:4">
      <c r="A7008" s="462">
        <v>101698</v>
      </c>
      <c r="B7008" s="276" t="s">
        <v>6994</v>
      </c>
      <c r="C7008" s="462" t="s">
        <v>27</v>
      </c>
      <c r="D7008" s="463">
        <v>106093</v>
      </c>
    </row>
    <row r="7009" spans="1:4">
      <c r="A7009" s="462">
        <v>101699</v>
      </c>
      <c r="B7009" s="276" t="s">
        <v>6995</v>
      </c>
      <c r="C7009" s="462" t="s">
        <v>27</v>
      </c>
      <c r="D7009" s="463">
        <v>203349</v>
      </c>
    </row>
    <row r="7010" spans="1:4">
      <c r="A7010" s="462">
        <v>101700</v>
      </c>
      <c r="B7010" s="276" t="s">
        <v>6996</v>
      </c>
      <c r="C7010" s="462" t="s">
        <v>30</v>
      </c>
      <c r="D7010" s="463">
        <v>0</v>
      </c>
    </row>
    <row r="7011" spans="1:4">
      <c r="A7011" s="462">
        <v>101701</v>
      </c>
      <c r="B7011" s="276" t="s">
        <v>6997</v>
      </c>
      <c r="C7011" s="462" t="s">
        <v>27</v>
      </c>
      <c r="D7011" s="463">
        <v>14504.99</v>
      </c>
    </row>
    <row r="7012" spans="1:4">
      <c r="A7012" s="462">
        <v>101702</v>
      </c>
      <c r="B7012" s="276" t="s">
        <v>6998</v>
      </c>
      <c r="C7012" s="462" t="s">
        <v>27</v>
      </c>
      <c r="D7012" s="463">
        <v>36442.43</v>
      </c>
    </row>
    <row r="7013" spans="1:4">
      <c r="A7013" s="462">
        <v>101703</v>
      </c>
      <c r="B7013" s="276" t="s">
        <v>6999</v>
      </c>
      <c r="C7013" s="462" t="s">
        <v>27</v>
      </c>
      <c r="D7013" s="463">
        <v>1691</v>
      </c>
    </row>
    <row r="7014" spans="1:4">
      <c r="A7014" s="462">
        <v>101704</v>
      </c>
      <c r="B7014" s="276" t="s">
        <v>7000</v>
      </c>
      <c r="C7014" s="462" t="s">
        <v>27</v>
      </c>
      <c r="D7014" s="463">
        <v>0</v>
      </c>
    </row>
    <row r="7015" spans="1:4">
      <c r="A7015" s="462">
        <v>101706</v>
      </c>
      <c r="B7015" s="276" t="s">
        <v>7001</v>
      </c>
      <c r="C7015" s="462" t="s">
        <v>27</v>
      </c>
      <c r="D7015" s="463">
        <v>654319</v>
      </c>
    </row>
    <row r="7016" spans="1:4">
      <c r="A7016" s="462">
        <v>101707</v>
      </c>
      <c r="B7016" s="276" t="s">
        <v>7002</v>
      </c>
      <c r="C7016" s="462" t="s">
        <v>44</v>
      </c>
      <c r="D7016" s="463">
        <v>104430</v>
      </c>
    </row>
    <row r="7017" spans="1:4">
      <c r="A7017" s="462">
        <v>101708</v>
      </c>
      <c r="B7017" s="276" t="s">
        <v>7003</v>
      </c>
      <c r="C7017" s="462" t="s">
        <v>27</v>
      </c>
      <c r="D7017" s="463">
        <v>525949</v>
      </c>
    </row>
    <row r="7018" spans="1:4">
      <c r="A7018" s="462">
        <v>101709</v>
      </c>
      <c r="B7018" s="276" t="s">
        <v>7004</v>
      </c>
      <c r="C7018" s="462" t="s">
        <v>30</v>
      </c>
      <c r="D7018" s="463">
        <v>0</v>
      </c>
    </row>
    <row r="7019" spans="1:4">
      <c r="A7019" s="462">
        <v>101710</v>
      </c>
      <c r="B7019" s="276" t="s">
        <v>7005</v>
      </c>
      <c r="C7019" s="462" t="s">
        <v>30</v>
      </c>
      <c r="D7019" s="463">
        <v>47288.01</v>
      </c>
    </row>
    <row r="7020" spans="1:4">
      <c r="A7020" s="462">
        <v>101711</v>
      </c>
      <c r="B7020" s="276" t="s">
        <v>7006</v>
      </c>
      <c r="C7020" s="462" t="s">
        <v>32</v>
      </c>
      <c r="D7020" s="463">
        <v>18109</v>
      </c>
    </row>
    <row r="7021" spans="1:4">
      <c r="A7021" s="462">
        <v>101712</v>
      </c>
      <c r="B7021" s="276" t="s">
        <v>7007</v>
      </c>
      <c r="C7021" s="462" t="s">
        <v>30</v>
      </c>
      <c r="D7021" s="463">
        <v>276104</v>
      </c>
    </row>
    <row r="7022" spans="1:4">
      <c r="A7022" s="462">
        <v>101714</v>
      </c>
      <c r="B7022" s="276" t="s">
        <v>7008</v>
      </c>
      <c r="C7022" s="462" t="s">
        <v>30</v>
      </c>
      <c r="D7022" s="463">
        <v>43850</v>
      </c>
    </row>
    <row r="7023" spans="1:4">
      <c r="A7023" s="462">
        <v>101715</v>
      </c>
      <c r="B7023" s="276" t="s">
        <v>7009</v>
      </c>
      <c r="C7023" s="462" t="s">
        <v>27</v>
      </c>
      <c r="D7023" s="463">
        <v>5699.25</v>
      </c>
    </row>
    <row r="7024" spans="1:4">
      <c r="A7024" s="462">
        <v>101716</v>
      </c>
      <c r="B7024" s="276" t="s">
        <v>7010</v>
      </c>
      <c r="C7024" s="462" t="s">
        <v>27</v>
      </c>
      <c r="D7024" s="463">
        <v>13234</v>
      </c>
    </row>
    <row r="7025" spans="1:4">
      <c r="A7025" s="462">
        <v>101717</v>
      </c>
      <c r="B7025" s="276" t="s">
        <v>7011</v>
      </c>
      <c r="C7025" s="462" t="s">
        <v>27</v>
      </c>
      <c r="D7025" s="463">
        <v>99953</v>
      </c>
    </row>
    <row r="7026" spans="1:4">
      <c r="A7026" s="462">
        <v>101718</v>
      </c>
      <c r="B7026" s="276" t="s">
        <v>7012</v>
      </c>
      <c r="C7026" s="462" t="s">
        <v>27</v>
      </c>
      <c r="D7026" s="463">
        <v>7968</v>
      </c>
    </row>
    <row r="7027" spans="1:4">
      <c r="A7027" s="462">
        <v>101719</v>
      </c>
      <c r="B7027" s="276" t="s">
        <v>7013</v>
      </c>
      <c r="C7027" s="462" t="s">
        <v>27</v>
      </c>
      <c r="D7027" s="463">
        <v>19677</v>
      </c>
    </row>
    <row r="7028" spans="1:4">
      <c r="A7028" s="462">
        <v>101720</v>
      </c>
      <c r="B7028" s="276" t="s">
        <v>5891</v>
      </c>
      <c r="C7028" s="462" t="s">
        <v>27</v>
      </c>
      <c r="D7028" s="463">
        <v>17867.009999999998</v>
      </c>
    </row>
    <row r="7029" spans="1:4">
      <c r="A7029" s="462">
        <v>101721</v>
      </c>
      <c r="B7029" s="276" t="s">
        <v>7014</v>
      </c>
      <c r="C7029" s="462" t="s">
        <v>27</v>
      </c>
      <c r="D7029" s="463">
        <v>0</v>
      </c>
    </row>
    <row r="7030" spans="1:4">
      <c r="A7030" s="462">
        <v>101722</v>
      </c>
      <c r="B7030" s="276" t="s">
        <v>7015</v>
      </c>
      <c r="C7030" s="462" t="s">
        <v>27</v>
      </c>
      <c r="D7030" s="463">
        <v>638414</v>
      </c>
    </row>
    <row r="7031" spans="1:4">
      <c r="A7031" s="462">
        <v>101723</v>
      </c>
      <c r="B7031" s="276" t="s">
        <v>7016</v>
      </c>
      <c r="C7031" s="462" t="s">
        <v>30</v>
      </c>
      <c r="D7031" s="463">
        <v>0</v>
      </c>
    </row>
    <row r="7032" spans="1:4">
      <c r="A7032" s="462">
        <v>101724</v>
      </c>
      <c r="B7032" s="276" t="s">
        <v>7017</v>
      </c>
      <c r="C7032" s="462" t="s">
        <v>30</v>
      </c>
      <c r="D7032" s="463">
        <v>39359</v>
      </c>
    </row>
    <row r="7033" spans="1:4">
      <c r="A7033" s="462">
        <v>101725</v>
      </c>
      <c r="B7033" s="276" t="s">
        <v>7018</v>
      </c>
      <c r="C7033" s="462" t="s">
        <v>27</v>
      </c>
      <c r="D7033" s="463">
        <v>206223.43</v>
      </c>
    </row>
    <row r="7034" spans="1:4">
      <c r="A7034" s="462">
        <v>101726</v>
      </c>
      <c r="B7034" s="276" t="s">
        <v>7019</v>
      </c>
      <c r="C7034" s="462" t="s">
        <v>30</v>
      </c>
      <c r="D7034" s="463">
        <v>52803</v>
      </c>
    </row>
    <row r="7035" spans="1:4">
      <c r="A7035" s="462">
        <v>101727</v>
      </c>
      <c r="B7035" s="276" t="s">
        <v>7020</v>
      </c>
      <c r="C7035" s="462" t="s">
        <v>30</v>
      </c>
      <c r="D7035" s="463">
        <v>80720</v>
      </c>
    </row>
    <row r="7036" spans="1:4">
      <c r="A7036" s="462">
        <v>101728</v>
      </c>
      <c r="B7036" s="276" t="s">
        <v>7021</v>
      </c>
      <c r="C7036" s="462" t="s">
        <v>27</v>
      </c>
      <c r="D7036" s="463">
        <v>4452</v>
      </c>
    </row>
    <row r="7037" spans="1:4">
      <c r="A7037" s="462">
        <v>101729</v>
      </c>
      <c r="B7037" s="276" t="s">
        <v>7022</v>
      </c>
      <c r="C7037" s="462" t="s">
        <v>27</v>
      </c>
      <c r="D7037" s="463">
        <v>0</v>
      </c>
    </row>
    <row r="7038" spans="1:4">
      <c r="A7038" s="462">
        <v>101730</v>
      </c>
      <c r="B7038" s="276" t="s">
        <v>7023</v>
      </c>
      <c r="C7038" s="462" t="s">
        <v>27</v>
      </c>
      <c r="D7038" s="463">
        <v>84252</v>
      </c>
    </row>
    <row r="7039" spans="1:4">
      <c r="A7039" s="462">
        <v>101731</v>
      </c>
      <c r="B7039" s="276" t="s">
        <v>7024</v>
      </c>
      <c r="C7039" s="462" t="s">
        <v>27</v>
      </c>
      <c r="D7039" s="463">
        <v>2625563</v>
      </c>
    </row>
    <row r="7040" spans="1:4">
      <c r="A7040" s="462">
        <v>101732</v>
      </c>
      <c r="B7040" s="276" t="s">
        <v>7025</v>
      </c>
      <c r="C7040" s="462" t="s">
        <v>27</v>
      </c>
      <c r="D7040" s="463">
        <v>213410</v>
      </c>
    </row>
    <row r="7041" spans="1:4">
      <c r="A7041" s="462">
        <v>101733</v>
      </c>
      <c r="B7041" s="276" t="s">
        <v>7026</v>
      </c>
      <c r="C7041" s="462" t="s">
        <v>32</v>
      </c>
      <c r="D7041" s="463">
        <v>1054.99</v>
      </c>
    </row>
    <row r="7042" spans="1:4">
      <c r="A7042" s="462">
        <v>101734</v>
      </c>
      <c r="B7042" s="276" t="s">
        <v>7027</v>
      </c>
      <c r="C7042" s="462" t="s">
        <v>44</v>
      </c>
      <c r="D7042" s="463">
        <v>0</v>
      </c>
    </row>
    <row r="7043" spans="1:4">
      <c r="A7043" s="462">
        <v>101735</v>
      </c>
      <c r="B7043" s="276" t="s">
        <v>7028</v>
      </c>
      <c r="C7043" s="462" t="s">
        <v>27</v>
      </c>
      <c r="D7043" s="463">
        <v>877169</v>
      </c>
    </row>
    <row r="7044" spans="1:4">
      <c r="A7044" s="462">
        <v>101736</v>
      </c>
      <c r="B7044" s="276" t="s">
        <v>7029</v>
      </c>
      <c r="C7044" s="462" t="s">
        <v>32</v>
      </c>
      <c r="D7044" s="463">
        <v>10608.12</v>
      </c>
    </row>
    <row r="7045" spans="1:4">
      <c r="A7045" s="462">
        <v>101737</v>
      </c>
      <c r="B7045" s="276" t="s">
        <v>5331</v>
      </c>
      <c r="C7045" s="462" t="s">
        <v>27</v>
      </c>
      <c r="D7045" s="463">
        <v>0</v>
      </c>
    </row>
    <row r="7046" spans="1:4">
      <c r="A7046" s="462">
        <v>101738</v>
      </c>
      <c r="B7046" s="276" t="s">
        <v>7030</v>
      </c>
      <c r="C7046" s="462" t="s">
        <v>27</v>
      </c>
      <c r="D7046" s="463">
        <v>0</v>
      </c>
    </row>
    <row r="7047" spans="1:4">
      <c r="A7047" s="462">
        <v>101739</v>
      </c>
      <c r="B7047" s="276" t="s">
        <v>7031</v>
      </c>
      <c r="C7047" s="462" t="s">
        <v>30</v>
      </c>
      <c r="D7047" s="463">
        <v>106022</v>
      </c>
    </row>
    <row r="7048" spans="1:4">
      <c r="A7048" s="462">
        <v>101740</v>
      </c>
      <c r="B7048" s="276" t="s">
        <v>7032</v>
      </c>
      <c r="C7048" s="462" t="s">
        <v>30</v>
      </c>
      <c r="D7048" s="463">
        <v>165792</v>
      </c>
    </row>
    <row r="7049" spans="1:4">
      <c r="A7049" s="462">
        <v>101741</v>
      </c>
      <c r="B7049" s="276" t="s">
        <v>7033</v>
      </c>
      <c r="C7049" s="462" t="s">
        <v>27</v>
      </c>
      <c r="D7049" s="463">
        <v>384412.44</v>
      </c>
    </row>
    <row r="7050" spans="1:4">
      <c r="A7050" s="462">
        <v>101742</v>
      </c>
      <c r="B7050" s="276" t="s">
        <v>7034</v>
      </c>
      <c r="C7050" s="462" t="s">
        <v>27</v>
      </c>
      <c r="D7050" s="463">
        <v>686825.01</v>
      </c>
    </row>
    <row r="7051" spans="1:4">
      <c r="A7051" s="462">
        <v>101743</v>
      </c>
      <c r="B7051" s="276" t="s">
        <v>7035</v>
      </c>
      <c r="C7051" s="462" t="s">
        <v>30</v>
      </c>
      <c r="D7051" s="463">
        <v>230610</v>
      </c>
    </row>
    <row r="7052" spans="1:4">
      <c r="A7052" s="462">
        <v>101744</v>
      </c>
      <c r="B7052" s="276" t="s">
        <v>7036</v>
      </c>
      <c r="C7052" s="462" t="s">
        <v>27</v>
      </c>
      <c r="D7052" s="463">
        <v>1064425</v>
      </c>
    </row>
    <row r="7053" spans="1:4">
      <c r="A7053" s="462">
        <v>101745</v>
      </c>
      <c r="B7053" s="276" t="s">
        <v>7037</v>
      </c>
      <c r="C7053" s="462" t="s">
        <v>30</v>
      </c>
      <c r="D7053" s="463">
        <v>62770</v>
      </c>
    </row>
    <row r="7054" spans="1:4">
      <c r="A7054" s="462">
        <v>101746</v>
      </c>
      <c r="B7054" s="276" t="s">
        <v>7038</v>
      </c>
      <c r="C7054" s="462" t="s">
        <v>27</v>
      </c>
      <c r="D7054" s="463">
        <v>209230.06</v>
      </c>
    </row>
    <row r="7055" spans="1:4">
      <c r="A7055" s="462">
        <v>101747</v>
      </c>
      <c r="B7055" s="276" t="s">
        <v>7039</v>
      </c>
      <c r="C7055" s="462" t="s">
        <v>30</v>
      </c>
      <c r="D7055" s="463">
        <v>12955.01</v>
      </c>
    </row>
    <row r="7056" spans="1:4">
      <c r="A7056" s="462">
        <v>101748</v>
      </c>
      <c r="B7056" s="276" t="s">
        <v>7040</v>
      </c>
      <c r="C7056" s="462" t="s">
        <v>1122</v>
      </c>
      <c r="D7056" s="463">
        <v>104130</v>
      </c>
    </row>
    <row r="7057" spans="1:4">
      <c r="A7057" s="462">
        <v>101749</v>
      </c>
      <c r="B7057" s="276" t="s">
        <v>7041</v>
      </c>
      <c r="C7057" s="462" t="s">
        <v>1122</v>
      </c>
      <c r="D7057" s="463">
        <v>110079</v>
      </c>
    </row>
    <row r="7058" spans="1:4">
      <c r="A7058" s="462">
        <v>101750</v>
      </c>
      <c r="B7058" s="276" t="s">
        <v>7042</v>
      </c>
      <c r="C7058" s="462" t="s">
        <v>27</v>
      </c>
      <c r="D7058" s="463">
        <v>126078</v>
      </c>
    </row>
    <row r="7059" spans="1:4">
      <c r="A7059" s="462">
        <v>101751</v>
      </c>
      <c r="B7059" s="276" t="s">
        <v>7043</v>
      </c>
      <c r="C7059" s="462" t="s">
        <v>27</v>
      </c>
      <c r="D7059" s="463">
        <v>0</v>
      </c>
    </row>
    <row r="7060" spans="1:4">
      <c r="A7060" s="462">
        <v>101752</v>
      </c>
      <c r="B7060" s="276" t="s">
        <v>7044</v>
      </c>
      <c r="C7060" s="462" t="s">
        <v>27</v>
      </c>
      <c r="D7060" s="463">
        <v>63689</v>
      </c>
    </row>
    <row r="7061" spans="1:4">
      <c r="A7061" s="462">
        <v>101753</v>
      </c>
      <c r="B7061" s="276" t="s">
        <v>7045</v>
      </c>
      <c r="C7061" s="462" t="s">
        <v>27</v>
      </c>
      <c r="D7061" s="463">
        <v>119922.25</v>
      </c>
    </row>
    <row r="7062" spans="1:4">
      <c r="A7062" s="462">
        <v>101754</v>
      </c>
      <c r="B7062" s="276" t="s">
        <v>7046</v>
      </c>
      <c r="C7062" s="462" t="s">
        <v>27</v>
      </c>
      <c r="D7062" s="463">
        <v>3186399.93</v>
      </c>
    </row>
    <row r="7063" spans="1:4">
      <c r="A7063" s="462">
        <v>101755</v>
      </c>
      <c r="B7063" s="276" t="s">
        <v>7047</v>
      </c>
      <c r="C7063" s="462" t="s">
        <v>27</v>
      </c>
      <c r="D7063" s="463">
        <v>0</v>
      </c>
    </row>
    <row r="7064" spans="1:4">
      <c r="A7064" s="462">
        <v>101756</v>
      </c>
      <c r="B7064" s="276" t="s">
        <v>7048</v>
      </c>
      <c r="C7064" s="462" t="s">
        <v>27</v>
      </c>
      <c r="D7064" s="463">
        <v>2078917</v>
      </c>
    </row>
    <row r="7065" spans="1:4">
      <c r="A7065" s="462">
        <v>101757</v>
      </c>
      <c r="B7065" s="276" t="s">
        <v>7049</v>
      </c>
      <c r="C7065" s="462" t="s">
        <v>27</v>
      </c>
      <c r="D7065" s="463">
        <v>13103.99</v>
      </c>
    </row>
    <row r="7066" spans="1:4">
      <c r="A7066" s="462">
        <v>101758</v>
      </c>
      <c r="B7066" s="276" t="s">
        <v>7050</v>
      </c>
      <c r="C7066" s="462" t="s">
        <v>27</v>
      </c>
      <c r="D7066" s="463">
        <v>0</v>
      </c>
    </row>
    <row r="7067" spans="1:4">
      <c r="A7067" s="462">
        <v>101759</v>
      </c>
      <c r="B7067" s="276" t="s">
        <v>7051</v>
      </c>
      <c r="C7067" s="462" t="s">
        <v>30</v>
      </c>
      <c r="D7067" s="463">
        <v>44653</v>
      </c>
    </row>
    <row r="7068" spans="1:4">
      <c r="A7068" s="462">
        <v>101760</v>
      </c>
      <c r="B7068" s="276" t="s">
        <v>7052</v>
      </c>
      <c r="C7068" s="462" t="s">
        <v>30</v>
      </c>
      <c r="D7068" s="463">
        <v>63830.01</v>
      </c>
    </row>
    <row r="7069" spans="1:4">
      <c r="A7069" s="462">
        <v>101761</v>
      </c>
      <c r="B7069" s="276" t="s">
        <v>7053</v>
      </c>
      <c r="C7069" s="462" t="s">
        <v>30</v>
      </c>
      <c r="D7069" s="463">
        <v>93228</v>
      </c>
    </row>
    <row r="7070" spans="1:4">
      <c r="A7070" s="462">
        <v>101762</v>
      </c>
      <c r="B7070" s="276" t="s">
        <v>7054</v>
      </c>
      <c r="C7070" s="462" t="s">
        <v>30</v>
      </c>
      <c r="D7070" s="463">
        <v>134149</v>
      </c>
    </row>
    <row r="7071" spans="1:4">
      <c r="A7071" s="462">
        <v>101763</v>
      </c>
      <c r="B7071" s="276" t="s">
        <v>7055</v>
      </c>
      <c r="C7071" s="462" t="s">
        <v>30</v>
      </c>
      <c r="D7071" s="463">
        <v>245894</v>
      </c>
    </row>
    <row r="7072" spans="1:4">
      <c r="A7072" s="462">
        <v>101764</v>
      </c>
      <c r="B7072" s="276" t="s">
        <v>7056</v>
      </c>
      <c r="C7072" s="462" t="s">
        <v>30</v>
      </c>
      <c r="D7072" s="463">
        <v>46740</v>
      </c>
    </row>
    <row r="7073" spans="1:4">
      <c r="A7073" s="462">
        <v>101765</v>
      </c>
      <c r="B7073" s="276" t="s">
        <v>7057</v>
      </c>
      <c r="C7073" s="462" t="s">
        <v>27</v>
      </c>
      <c r="D7073" s="463">
        <v>154334</v>
      </c>
    </row>
    <row r="7074" spans="1:4">
      <c r="A7074" s="462">
        <v>101766</v>
      </c>
      <c r="B7074" s="276" t="s">
        <v>5332</v>
      </c>
      <c r="C7074" s="462" t="s">
        <v>27</v>
      </c>
      <c r="D7074" s="463">
        <v>269116</v>
      </c>
    </row>
    <row r="7075" spans="1:4">
      <c r="A7075" s="462">
        <v>101767</v>
      </c>
      <c r="B7075" s="276" t="s">
        <v>7058</v>
      </c>
      <c r="C7075" s="462" t="s">
        <v>27</v>
      </c>
      <c r="D7075" s="463">
        <v>144000</v>
      </c>
    </row>
    <row r="7076" spans="1:4">
      <c r="A7076" s="462">
        <v>101768</v>
      </c>
      <c r="B7076" s="276" t="s">
        <v>7059</v>
      </c>
      <c r="C7076" s="462" t="s">
        <v>27</v>
      </c>
      <c r="D7076" s="463">
        <v>154201</v>
      </c>
    </row>
    <row r="7077" spans="1:4">
      <c r="A7077" s="462">
        <v>101769</v>
      </c>
      <c r="B7077" s="276" t="s">
        <v>7060</v>
      </c>
      <c r="C7077" s="462" t="s">
        <v>83</v>
      </c>
      <c r="D7077" s="463">
        <v>0</v>
      </c>
    </row>
    <row r="7078" spans="1:4">
      <c r="A7078" s="462">
        <v>101770</v>
      </c>
      <c r="B7078" s="276" t="s">
        <v>7061</v>
      </c>
      <c r="C7078" s="462" t="s">
        <v>27</v>
      </c>
      <c r="D7078" s="463">
        <v>111787</v>
      </c>
    </row>
    <row r="7079" spans="1:4">
      <c r="A7079" s="462">
        <v>101771</v>
      </c>
      <c r="B7079" s="276" t="s">
        <v>7062</v>
      </c>
      <c r="C7079" s="462" t="s">
        <v>27</v>
      </c>
      <c r="D7079" s="463">
        <v>21270</v>
      </c>
    </row>
    <row r="7080" spans="1:4">
      <c r="A7080" s="462">
        <v>101772</v>
      </c>
      <c r="B7080" s="276" t="s">
        <v>7063</v>
      </c>
      <c r="C7080" s="462" t="s">
        <v>593</v>
      </c>
      <c r="D7080" s="463">
        <v>16099</v>
      </c>
    </row>
    <row r="7081" spans="1:4">
      <c r="A7081" s="462">
        <v>101773</v>
      </c>
      <c r="B7081" s="276" t="s">
        <v>7064</v>
      </c>
      <c r="C7081" s="462" t="s">
        <v>27</v>
      </c>
      <c r="D7081" s="463">
        <v>608424</v>
      </c>
    </row>
    <row r="7082" spans="1:4">
      <c r="A7082" s="462">
        <v>101774</v>
      </c>
      <c r="B7082" s="276" t="s">
        <v>7065</v>
      </c>
      <c r="C7082" s="462" t="s">
        <v>310</v>
      </c>
      <c r="D7082" s="463">
        <v>0</v>
      </c>
    </row>
    <row r="7083" spans="1:4">
      <c r="A7083" s="462">
        <v>101775</v>
      </c>
      <c r="B7083" s="276" t="s">
        <v>7066</v>
      </c>
      <c r="C7083" s="462" t="s">
        <v>27</v>
      </c>
      <c r="D7083" s="463">
        <v>0</v>
      </c>
    </row>
    <row r="7084" spans="1:4">
      <c r="A7084" s="462">
        <v>101776</v>
      </c>
      <c r="B7084" s="276" t="s">
        <v>7067</v>
      </c>
      <c r="C7084" s="462" t="s">
        <v>44</v>
      </c>
      <c r="D7084" s="463">
        <v>0</v>
      </c>
    </row>
    <row r="7085" spans="1:4">
      <c r="A7085" s="462">
        <v>101777</v>
      </c>
      <c r="B7085" s="276" t="s">
        <v>7068</v>
      </c>
      <c r="C7085" s="462" t="s">
        <v>30</v>
      </c>
      <c r="D7085" s="463">
        <v>0</v>
      </c>
    </row>
    <row r="7086" spans="1:4">
      <c r="A7086" s="462">
        <v>101778</v>
      </c>
      <c r="B7086" s="276" t="s">
        <v>7069</v>
      </c>
      <c r="C7086" s="462" t="s">
        <v>27</v>
      </c>
      <c r="D7086" s="463">
        <v>300659</v>
      </c>
    </row>
    <row r="7087" spans="1:4">
      <c r="A7087" s="462">
        <v>101779</v>
      </c>
      <c r="B7087" s="276" t="s">
        <v>7070</v>
      </c>
      <c r="C7087" s="462" t="s">
        <v>27</v>
      </c>
      <c r="D7087" s="463">
        <v>539282</v>
      </c>
    </row>
    <row r="7088" spans="1:4">
      <c r="A7088" s="462">
        <v>101780</v>
      </c>
      <c r="B7088" s="276" t="s">
        <v>7071</v>
      </c>
      <c r="C7088" s="462" t="s">
        <v>30</v>
      </c>
      <c r="D7088" s="463">
        <v>0</v>
      </c>
    </row>
    <row r="7089" spans="1:4">
      <c r="A7089" s="462">
        <v>101781</v>
      </c>
      <c r="B7089" s="276" t="s">
        <v>7072</v>
      </c>
      <c r="C7089" s="462" t="s">
        <v>32</v>
      </c>
      <c r="D7089" s="463">
        <v>47268</v>
      </c>
    </row>
    <row r="7090" spans="1:4">
      <c r="A7090" s="462">
        <v>101782</v>
      </c>
      <c r="B7090" s="276" t="s">
        <v>7073</v>
      </c>
      <c r="C7090" s="462" t="s">
        <v>30</v>
      </c>
      <c r="D7090" s="463">
        <v>0</v>
      </c>
    </row>
    <row r="7091" spans="1:4">
      <c r="A7091" s="462">
        <v>101784</v>
      </c>
      <c r="B7091" s="276" t="s">
        <v>7074</v>
      </c>
      <c r="C7091" s="462" t="s">
        <v>89</v>
      </c>
      <c r="D7091" s="463">
        <v>75743</v>
      </c>
    </row>
    <row r="7092" spans="1:4">
      <c r="A7092" s="462">
        <v>101785</v>
      </c>
      <c r="B7092" s="276" t="s">
        <v>7075</v>
      </c>
      <c r="C7092" s="462" t="s">
        <v>89</v>
      </c>
      <c r="D7092" s="463">
        <v>203453.64</v>
      </c>
    </row>
    <row r="7093" spans="1:4">
      <c r="A7093" s="462">
        <v>101786</v>
      </c>
      <c r="B7093" s="276" t="s">
        <v>7076</v>
      </c>
      <c r="C7093" s="462" t="s">
        <v>27</v>
      </c>
      <c r="D7093" s="463">
        <v>0</v>
      </c>
    </row>
    <row r="7094" spans="1:4">
      <c r="A7094" s="462">
        <v>101787</v>
      </c>
      <c r="B7094" s="276" t="s">
        <v>7077</v>
      </c>
      <c r="C7094" s="462" t="s">
        <v>83</v>
      </c>
      <c r="D7094" s="463">
        <v>0</v>
      </c>
    </row>
    <row r="7095" spans="1:4">
      <c r="A7095" s="462">
        <v>101788</v>
      </c>
      <c r="B7095" s="276" t="s">
        <v>7078</v>
      </c>
      <c r="C7095" s="462" t="s">
        <v>83</v>
      </c>
      <c r="D7095" s="463">
        <v>38064.99</v>
      </c>
    </row>
    <row r="7096" spans="1:4">
      <c r="A7096" s="462">
        <v>101789</v>
      </c>
      <c r="B7096" s="276" t="s">
        <v>7079</v>
      </c>
      <c r="C7096" s="462" t="s">
        <v>44</v>
      </c>
      <c r="D7096" s="463">
        <v>35671</v>
      </c>
    </row>
    <row r="7097" spans="1:4">
      <c r="A7097" s="462">
        <v>101790</v>
      </c>
      <c r="B7097" s="276" t="s">
        <v>7080</v>
      </c>
      <c r="C7097" s="462" t="s">
        <v>44</v>
      </c>
      <c r="D7097" s="463">
        <v>7726</v>
      </c>
    </row>
    <row r="7098" spans="1:4">
      <c r="A7098" s="462">
        <v>101791</v>
      </c>
      <c r="B7098" s="276" t="s">
        <v>7081</v>
      </c>
      <c r="C7098" s="462" t="s">
        <v>30</v>
      </c>
      <c r="D7098" s="463">
        <v>0</v>
      </c>
    </row>
    <row r="7099" spans="1:4">
      <c r="A7099" s="462">
        <v>101792</v>
      </c>
      <c r="B7099" s="276" t="s">
        <v>7082</v>
      </c>
      <c r="C7099" s="462" t="s">
        <v>30</v>
      </c>
      <c r="D7099" s="463">
        <v>0</v>
      </c>
    </row>
    <row r="7100" spans="1:4">
      <c r="A7100" s="462">
        <v>101793</v>
      </c>
      <c r="B7100" s="276" t="s">
        <v>7083</v>
      </c>
      <c r="C7100" s="462" t="s">
        <v>30</v>
      </c>
      <c r="D7100" s="463">
        <v>0</v>
      </c>
    </row>
    <row r="7101" spans="1:4">
      <c r="A7101" s="462">
        <v>101794</v>
      </c>
      <c r="B7101" s="276" t="s">
        <v>7084</v>
      </c>
      <c r="C7101" s="462" t="s">
        <v>27</v>
      </c>
      <c r="D7101" s="463">
        <v>185328.1</v>
      </c>
    </row>
    <row r="7102" spans="1:4">
      <c r="A7102" s="462">
        <v>101795</v>
      </c>
      <c r="B7102" s="276" t="s">
        <v>7085</v>
      </c>
      <c r="C7102" s="462" t="s">
        <v>27</v>
      </c>
      <c r="D7102" s="463">
        <v>680851</v>
      </c>
    </row>
    <row r="7103" spans="1:4">
      <c r="A7103" s="462">
        <v>101796</v>
      </c>
      <c r="B7103" s="276" t="s">
        <v>7086</v>
      </c>
      <c r="C7103" s="462" t="s">
        <v>27</v>
      </c>
      <c r="D7103" s="463">
        <v>464693</v>
      </c>
    </row>
    <row r="7104" spans="1:4">
      <c r="A7104" s="462">
        <v>101797</v>
      </c>
      <c r="B7104" s="276" t="s">
        <v>7087</v>
      </c>
      <c r="C7104" s="462" t="s">
        <v>27</v>
      </c>
      <c r="D7104" s="463">
        <v>42142.01</v>
      </c>
    </row>
    <row r="7105" spans="1:4">
      <c r="A7105" s="462">
        <v>101798</v>
      </c>
      <c r="B7105" s="276" t="s">
        <v>7088</v>
      </c>
      <c r="C7105" s="462" t="s">
        <v>27</v>
      </c>
      <c r="D7105" s="463">
        <v>125919</v>
      </c>
    </row>
    <row r="7106" spans="1:4">
      <c r="A7106" s="462">
        <v>101799</v>
      </c>
      <c r="B7106" s="276" t="s">
        <v>7089</v>
      </c>
      <c r="C7106" s="462" t="s">
        <v>27</v>
      </c>
      <c r="D7106" s="463">
        <v>768999</v>
      </c>
    </row>
    <row r="7107" spans="1:4">
      <c r="A7107" s="462">
        <v>101800</v>
      </c>
      <c r="B7107" s="276" t="s">
        <v>7090</v>
      </c>
      <c r="C7107" s="462" t="s">
        <v>27</v>
      </c>
      <c r="D7107" s="463">
        <v>3549959</v>
      </c>
    </row>
    <row r="7108" spans="1:4">
      <c r="A7108" s="462">
        <v>101803</v>
      </c>
      <c r="B7108" s="276" t="s">
        <v>7091</v>
      </c>
      <c r="C7108" s="462" t="s">
        <v>44</v>
      </c>
      <c r="D7108" s="463">
        <v>0</v>
      </c>
    </row>
    <row r="7109" spans="1:4">
      <c r="A7109" s="462">
        <v>101804</v>
      </c>
      <c r="B7109" s="276" t="s">
        <v>7092</v>
      </c>
      <c r="C7109" s="462" t="s">
        <v>44</v>
      </c>
      <c r="D7109" s="463">
        <v>0</v>
      </c>
    </row>
    <row r="7110" spans="1:4">
      <c r="A7110" s="462">
        <v>101805</v>
      </c>
      <c r="B7110" s="276" t="s">
        <v>7093</v>
      </c>
      <c r="C7110" s="462" t="s">
        <v>83</v>
      </c>
      <c r="D7110" s="463">
        <v>207781</v>
      </c>
    </row>
    <row r="7111" spans="1:4">
      <c r="A7111" s="462">
        <v>101806</v>
      </c>
      <c r="B7111" s="276" t="s">
        <v>7094</v>
      </c>
      <c r="C7111" s="462" t="s">
        <v>83</v>
      </c>
      <c r="D7111" s="463">
        <v>0</v>
      </c>
    </row>
    <row r="7112" spans="1:4">
      <c r="A7112" s="462">
        <v>101807</v>
      </c>
      <c r="B7112" s="276" t="s">
        <v>7095</v>
      </c>
      <c r="C7112" s="462" t="s">
        <v>148</v>
      </c>
      <c r="D7112" s="463">
        <v>31023</v>
      </c>
    </row>
    <row r="7113" spans="1:4">
      <c r="A7113" s="462">
        <v>101808</v>
      </c>
      <c r="B7113" s="276" t="s">
        <v>7096</v>
      </c>
      <c r="C7113" s="462" t="s">
        <v>32</v>
      </c>
      <c r="D7113" s="463">
        <v>0</v>
      </c>
    </row>
    <row r="7114" spans="1:4">
      <c r="A7114" s="462">
        <v>101809</v>
      </c>
      <c r="B7114" s="276" t="s">
        <v>7097</v>
      </c>
      <c r="C7114" s="462" t="s">
        <v>83</v>
      </c>
      <c r="D7114" s="463">
        <v>57991</v>
      </c>
    </row>
    <row r="7115" spans="1:4">
      <c r="A7115" s="462">
        <v>101810</v>
      </c>
      <c r="B7115" s="276" t="s">
        <v>7098</v>
      </c>
      <c r="C7115" s="462" t="s">
        <v>27</v>
      </c>
      <c r="D7115" s="463">
        <v>192799</v>
      </c>
    </row>
    <row r="7116" spans="1:4">
      <c r="A7116" s="462">
        <v>101811</v>
      </c>
      <c r="B7116" s="276" t="s">
        <v>7099</v>
      </c>
      <c r="C7116" s="462" t="s">
        <v>83</v>
      </c>
      <c r="D7116" s="463">
        <v>41022</v>
      </c>
    </row>
    <row r="7117" spans="1:4">
      <c r="A7117" s="462">
        <v>101812</v>
      </c>
      <c r="B7117" s="276" t="s">
        <v>7100</v>
      </c>
      <c r="C7117" s="462" t="s">
        <v>148</v>
      </c>
      <c r="D7117" s="463">
        <v>0</v>
      </c>
    </row>
    <row r="7118" spans="1:4">
      <c r="A7118" s="462">
        <v>101813</v>
      </c>
      <c r="B7118" s="276" t="s">
        <v>7101</v>
      </c>
      <c r="C7118" s="462" t="s">
        <v>27</v>
      </c>
      <c r="D7118" s="463">
        <v>0</v>
      </c>
    </row>
    <row r="7119" spans="1:4">
      <c r="A7119" s="462">
        <v>101814</v>
      </c>
      <c r="B7119" s="276" t="s">
        <v>7102</v>
      </c>
      <c r="C7119" s="462" t="s">
        <v>27</v>
      </c>
      <c r="D7119" s="463">
        <v>16083</v>
      </c>
    </row>
    <row r="7120" spans="1:4">
      <c r="A7120" s="462">
        <v>101815</v>
      </c>
      <c r="B7120" s="276" t="s">
        <v>7103</v>
      </c>
      <c r="C7120" s="462" t="s">
        <v>44</v>
      </c>
      <c r="D7120" s="463">
        <v>0</v>
      </c>
    </row>
    <row r="7121" spans="1:4">
      <c r="A7121" s="462">
        <v>101816</v>
      </c>
      <c r="B7121" s="276" t="s">
        <v>7104</v>
      </c>
      <c r="C7121" s="462" t="s">
        <v>27</v>
      </c>
      <c r="D7121" s="463">
        <v>0</v>
      </c>
    </row>
    <row r="7122" spans="1:4">
      <c r="A7122" s="462">
        <v>101817</v>
      </c>
      <c r="B7122" s="276" t="s">
        <v>7105</v>
      </c>
      <c r="C7122" s="462" t="s">
        <v>30</v>
      </c>
      <c r="D7122" s="463">
        <v>0</v>
      </c>
    </row>
    <row r="7123" spans="1:4">
      <c r="A7123" s="462">
        <v>101818</v>
      </c>
      <c r="B7123" s="276" t="s">
        <v>7106</v>
      </c>
      <c r="C7123" s="462" t="s">
        <v>27</v>
      </c>
      <c r="D7123" s="463">
        <v>52019.01</v>
      </c>
    </row>
    <row r="7124" spans="1:4">
      <c r="A7124" s="462">
        <v>101819</v>
      </c>
      <c r="B7124" s="276" t="s">
        <v>7107</v>
      </c>
      <c r="C7124" s="462" t="s">
        <v>30</v>
      </c>
      <c r="D7124" s="463">
        <v>6437</v>
      </c>
    </row>
    <row r="7125" spans="1:4">
      <c r="A7125" s="462">
        <v>101820</v>
      </c>
      <c r="B7125" s="276" t="s">
        <v>7108</v>
      </c>
      <c r="C7125" s="462" t="s">
        <v>27</v>
      </c>
      <c r="D7125" s="463">
        <v>0</v>
      </c>
    </row>
    <row r="7126" spans="1:4">
      <c r="A7126" s="462">
        <v>101821</v>
      </c>
      <c r="B7126" s="276" t="s">
        <v>7109</v>
      </c>
      <c r="C7126" s="462" t="s">
        <v>27</v>
      </c>
      <c r="D7126" s="463">
        <v>87888</v>
      </c>
    </row>
    <row r="7127" spans="1:4">
      <c r="A7127" s="462">
        <v>101822</v>
      </c>
      <c r="B7127" s="276" t="s">
        <v>7110</v>
      </c>
      <c r="C7127" s="462" t="s">
        <v>27</v>
      </c>
      <c r="D7127" s="463">
        <v>5626092</v>
      </c>
    </row>
    <row r="7128" spans="1:4">
      <c r="A7128" s="462">
        <v>101824</v>
      </c>
      <c r="B7128" s="276" t="s">
        <v>7111</v>
      </c>
      <c r="C7128" s="462" t="s">
        <v>27</v>
      </c>
      <c r="D7128" s="463">
        <v>1500000</v>
      </c>
    </row>
    <row r="7129" spans="1:4">
      <c r="A7129" s="462">
        <v>101825</v>
      </c>
      <c r="B7129" s="276" t="s">
        <v>7112</v>
      </c>
      <c r="C7129" s="462" t="s">
        <v>27</v>
      </c>
      <c r="D7129" s="463">
        <v>2971</v>
      </c>
    </row>
    <row r="7130" spans="1:4">
      <c r="A7130" s="462">
        <v>101826</v>
      </c>
      <c r="B7130" s="276" t="s">
        <v>7113</v>
      </c>
      <c r="C7130" s="462" t="s">
        <v>27</v>
      </c>
      <c r="D7130" s="463">
        <v>4187.55</v>
      </c>
    </row>
    <row r="7131" spans="1:4">
      <c r="A7131" s="462">
        <v>101827</v>
      </c>
      <c r="B7131" s="276" t="s">
        <v>7114</v>
      </c>
      <c r="C7131" s="462" t="s">
        <v>27</v>
      </c>
      <c r="D7131" s="463">
        <v>3002.66</v>
      </c>
    </row>
    <row r="7132" spans="1:4">
      <c r="A7132" s="462">
        <v>101828</v>
      </c>
      <c r="B7132" s="276" t="s">
        <v>7115</v>
      </c>
      <c r="C7132" s="462" t="s">
        <v>27</v>
      </c>
      <c r="D7132" s="463">
        <v>0</v>
      </c>
    </row>
    <row r="7133" spans="1:4">
      <c r="A7133" s="462">
        <v>101829</v>
      </c>
      <c r="B7133" s="276" t="s">
        <v>7116</v>
      </c>
      <c r="C7133" s="462" t="s">
        <v>253</v>
      </c>
      <c r="D7133" s="463">
        <v>0</v>
      </c>
    </row>
    <row r="7134" spans="1:4">
      <c r="A7134" s="462">
        <v>101830</v>
      </c>
      <c r="B7134" s="276" t="s">
        <v>7117</v>
      </c>
      <c r="C7134" s="462" t="s">
        <v>27</v>
      </c>
      <c r="D7134" s="463">
        <v>1270000</v>
      </c>
    </row>
    <row r="7135" spans="1:4">
      <c r="A7135" s="462">
        <v>101831</v>
      </c>
      <c r="B7135" s="276" t="s">
        <v>7118</v>
      </c>
      <c r="C7135" s="462" t="s">
        <v>30</v>
      </c>
      <c r="D7135" s="463">
        <v>160165.21</v>
      </c>
    </row>
    <row r="7136" spans="1:4">
      <c r="A7136" s="462">
        <v>101832</v>
      </c>
      <c r="B7136" s="276" t="s">
        <v>7119</v>
      </c>
      <c r="C7136" s="462" t="s">
        <v>27</v>
      </c>
      <c r="D7136" s="463">
        <v>21200</v>
      </c>
    </row>
    <row r="7137" spans="1:4">
      <c r="A7137" s="462">
        <v>101833</v>
      </c>
      <c r="B7137" s="276" t="s">
        <v>7120</v>
      </c>
      <c r="C7137" s="462" t="s">
        <v>27</v>
      </c>
      <c r="D7137" s="463">
        <v>8014734</v>
      </c>
    </row>
    <row r="7138" spans="1:4">
      <c r="A7138" s="462">
        <v>101834</v>
      </c>
      <c r="B7138" s="276" t="s">
        <v>7121</v>
      </c>
      <c r="C7138" s="462" t="s">
        <v>27</v>
      </c>
      <c r="D7138" s="463">
        <v>47927747.490000002</v>
      </c>
    </row>
    <row r="7139" spans="1:4">
      <c r="A7139" s="462">
        <v>101835</v>
      </c>
      <c r="B7139" s="276" t="s">
        <v>7122</v>
      </c>
      <c r="C7139" s="462" t="s">
        <v>27</v>
      </c>
      <c r="D7139" s="463">
        <v>1127</v>
      </c>
    </row>
    <row r="7140" spans="1:4">
      <c r="A7140" s="462">
        <v>101836</v>
      </c>
      <c r="B7140" s="276" t="s">
        <v>7123</v>
      </c>
      <c r="C7140" s="462" t="s">
        <v>27</v>
      </c>
      <c r="D7140" s="463">
        <v>246.33</v>
      </c>
    </row>
    <row r="7141" spans="1:4">
      <c r="A7141" s="462">
        <v>101837</v>
      </c>
      <c r="B7141" s="276" t="s">
        <v>7124</v>
      </c>
      <c r="C7141" s="462" t="s">
        <v>27</v>
      </c>
      <c r="D7141" s="463">
        <v>22120331.989999998</v>
      </c>
    </row>
    <row r="7142" spans="1:4">
      <c r="A7142" s="462">
        <v>101838</v>
      </c>
      <c r="B7142" s="276" t="s">
        <v>7125</v>
      </c>
      <c r="C7142" s="462" t="s">
        <v>27</v>
      </c>
      <c r="D7142" s="463">
        <v>103278.41</v>
      </c>
    </row>
    <row r="7143" spans="1:4">
      <c r="A7143" s="462">
        <v>101839</v>
      </c>
      <c r="B7143" s="276" t="s">
        <v>7126</v>
      </c>
      <c r="C7143" s="462" t="s">
        <v>27</v>
      </c>
      <c r="D7143" s="463">
        <v>0</v>
      </c>
    </row>
    <row r="7144" spans="1:4">
      <c r="A7144" s="462">
        <v>101840</v>
      </c>
      <c r="B7144" s="276" t="s">
        <v>7127</v>
      </c>
      <c r="C7144" s="462" t="s">
        <v>27</v>
      </c>
      <c r="D7144" s="463">
        <v>0</v>
      </c>
    </row>
    <row r="7145" spans="1:4">
      <c r="A7145" s="462">
        <v>101841</v>
      </c>
      <c r="B7145" s="276" t="s">
        <v>7128</v>
      </c>
      <c r="C7145" s="462" t="s">
        <v>27</v>
      </c>
      <c r="D7145" s="463">
        <v>0</v>
      </c>
    </row>
    <row r="7146" spans="1:4">
      <c r="A7146" s="462">
        <v>101842</v>
      </c>
      <c r="B7146" s="276" t="s">
        <v>7129</v>
      </c>
      <c r="C7146" s="462" t="s">
        <v>27</v>
      </c>
      <c r="D7146" s="463">
        <v>0</v>
      </c>
    </row>
    <row r="7147" spans="1:4">
      <c r="A7147" s="462">
        <v>101843</v>
      </c>
      <c r="B7147" s="276" t="s">
        <v>7130</v>
      </c>
      <c r="C7147" s="462" t="s">
        <v>27</v>
      </c>
      <c r="D7147" s="463">
        <v>48231</v>
      </c>
    </row>
    <row r="7148" spans="1:4">
      <c r="A7148" s="462">
        <v>101844</v>
      </c>
      <c r="B7148" s="276" t="s">
        <v>7131</v>
      </c>
      <c r="C7148" s="462" t="s">
        <v>27</v>
      </c>
      <c r="D7148" s="463">
        <v>19291.009999999998</v>
      </c>
    </row>
    <row r="7149" spans="1:4">
      <c r="A7149" s="462">
        <v>101845</v>
      </c>
      <c r="B7149" s="276" t="s">
        <v>7132</v>
      </c>
      <c r="C7149" s="462" t="s">
        <v>27</v>
      </c>
      <c r="D7149" s="463">
        <v>19291.490000000002</v>
      </c>
    </row>
    <row r="7150" spans="1:4">
      <c r="A7150" s="462">
        <v>101846</v>
      </c>
      <c r="B7150" s="276" t="s">
        <v>7133</v>
      </c>
      <c r="C7150" s="462" t="s">
        <v>27</v>
      </c>
      <c r="D7150" s="463">
        <v>2394.0100000000002</v>
      </c>
    </row>
    <row r="7151" spans="1:4">
      <c r="A7151" s="462">
        <v>101847</v>
      </c>
      <c r="B7151" s="276" t="s">
        <v>7134</v>
      </c>
      <c r="C7151" s="462" t="s">
        <v>27</v>
      </c>
      <c r="D7151" s="463">
        <v>175.79</v>
      </c>
    </row>
    <row r="7152" spans="1:4">
      <c r="A7152" s="462">
        <v>101848</v>
      </c>
      <c r="B7152" s="276" t="s">
        <v>7135</v>
      </c>
      <c r="C7152" s="462" t="s">
        <v>27</v>
      </c>
      <c r="D7152" s="463">
        <v>2827.44</v>
      </c>
    </row>
    <row r="7153" spans="1:4">
      <c r="A7153" s="462">
        <v>101849</v>
      </c>
      <c r="B7153" s="276" t="s">
        <v>7136</v>
      </c>
      <c r="C7153" s="462" t="s">
        <v>27</v>
      </c>
      <c r="D7153" s="463">
        <v>40000000</v>
      </c>
    </row>
    <row r="7154" spans="1:4">
      <c r="A7154" s="462">
        <v>101850</v>
      </c>
      <c r="B7154" s="276" t="s">
        <v>7137</v>
      </c>
      <c r="C7154" s="462" t="s">
        <v>27</v>
      </c>
      <c r="D7154" s="463">
        <v>48291</v>
      </c>
    </row>
    <row r="7155" spans="1:4">
      <c r="A7155" s="462">
        <v>101851</v>
      </c>
      <c r="B7155" s="276" t="s">
        <v>7138</v>
      </c>
      <c r="C7155" s="462" t="s">
        <v>27</v>
      </c>
      <c r="D7155" s="463">
        <v>1166200</v>
      </c>
    </row>
    <row r="7156" spans="1:4">
      <c r="A7156" s="462">
        <v>101852</v>
      </c>
      <c r="B7156" s="276" t="s">
        <v>7139</v>
      </c>
      <c r="C7156" s="462" t="s">
        <v>27</v>
      </c>
      <c r="D7156" s="463">
        <v>7168667.21</v>
      </c>
    </row>
    <row r="7157" spans="1:4">
      <c r="A7157" s="462">
        <v>101853</v>
      </c>
      <c r="B7157" s="276" t="s">
        <v>7140</v>
      </c>
      <c r="C7157" s="462" t="s">
        <v>30</v>
      </c>
      <c r="D7157" s="463">
        <v>2666.16</v>
      </c>
    </row>
    <row r="7158" spans="1:4">
      <c r="A7158" s="462">
        <v>101854</v>
      </c>
      <c r="B7158" s="276" t="s">
        <v>7141</v>
      </c>
      <c r="C7158" s="462" t="s">
        <v>30</v>
      </c>
      <c r="D7158" s="463">
        <v>2050.9499999999998</v>
      </c>
    </row>
    <row r="7159" spans="1:4">
      <c r="A7159" s="462">
        <v>101855</v>
      </c>
      <c r="B7159" s="276" t="s">
        <v>7142</v>
      </c>
      <c r="C7159" s="462" t="s">
        <v>30</v>
      </c>
      <c r="D7159" s="463">
        <v>66195.539999999994</v>
      </c>
    </row>
    <row r="7160" spans="1:4">
      <c r="A7160" s="462">
        <v>101856</v>
      </c>
      <c r="B7160" s="276" t="s">
        <v>7143</v>
      </c>
      <c r="C7160" s="462" t="s">
        <v>27</v>
      </c>
      <c r="D7160" s="463">
        <v>207717</v>
      </c>
    </row>
    <row r="7161" spans="1:4">
      <c r="A7161" s="462">
        <v>101858</v>
      </c>
      <c r="B7161" s="276" t="s">
        <v>7144</v>
      </c>
      <c r="C7161" s="462" t="s">
        <v>27</v>
      </c>
      <c r="D7161" s="463">
        <v>384520</v>
      </c>
    </row>
    <row r="7162" spans="1:4">
      <c r="A7162" s="462">
        <v>101859</v>
      </c>
      <c r="B7162" s="276" t="s">
        <v>7145</v>
      </c>
      <c r="C7162" s="462" t="s">
        <v>27</v>
      </c>
      <c r="D7162" s="463">
        <v>902952</v>
      </c>
    </row>
    <row r="7163" spans="1:4">
      <c r="A7163" s="462">
        <v>101860</v>
      </c>
      <c r="B7163" s="276" t="s">
        <v>7146</v>
      </c>
      <c r="C7163" s="462" t="s">
        <v>27</v>
      </c>
      <c r="D7163" s="463">
        <v>5088232</v>
      </c>
    </row>
    <row r="7164" spans="1:4">
      <c r="A7164" s="462">
        <v>101861</v>
      </c>
      <c r="B7164" s="276" t="s">
        <v>7147</v>
      </c>
      <c r="C7164" s="462" t="s">
        <v>27</v>
      </c>
      <c r="D7164" s="463">
        <v>2544129</v>
      </c>
    </row>
    <row r="7165" spans="1:4">
      <c r="A7165" s="462">
        <v>101862</v>
      </c>
      <c r="B7165" s="276" t="s">
        <v>7148</v>
      </c>
      <c r="C7165" s="462" t="s">
        <v>27</v>
      </c>
      <c r="D7165" s="463">
        <v>860625.01</v>
      </c>
    </row>
    <row r="7166" spans="1:4">
      <c r="A7166" s="462">
        <v>101863</v>
      </c>
      <c r="B7166" s="276" t="s">
        <v>7149</v>
      </c>
      <c r="C7166" s="462" t="s">
        <v>27</v>
      </c>
      <c r="D7166" s="463">
        <v>394329</v>
      </c>
    </row>
    <row r="7167" spans="1:4">
      <c r="A7167" s="462">
        <v>101864</v>
      </c>
      <c r="B7167" s="276" t="s">
        <v>7150</v>
      </c>
      <c r="C7167" s="462" t="s">
        <v>27</v>
      </c>
      <c r="D7167" s="463">
        <v>19707823</v>
      </c>
    </row>
    <row r="7168" spans="1:4">
      <c r="A7168" s="462">
        <v>101865</v>
      </c>
      <c r="B7168" s="276" t="s">
        <v>7151</v>
      </c>
      <c r="C7168" s="462" t="s">
        <v>27</v>
      </c>
      <c r="D7168" s="463">
        <v>26794089</v>
      </c>
    </row>
    <row r="7169" spans="1:4">
      <c r="A7169" s="462">
        <v>101866</v>
      </c>
      <c r="B7169" s="276" t="s">
        <v>7152</v>
      </c>
      <c r="C7169" s="462" t="s">
        <v>27</v>
      </c>
      <c r="D7169" s="463">
        <v>2694679.01</v>
      </c>
    </row>
    <row r="7170" spans="1:4">
      <c r="A7170" s="462">
        <v>101867</v>
      </c>
      <c r="B7170" s="276" t="s">
        <v>7153</v>
      </c>
      <c r="C7170" s="462" t="s">
        <v>27</v>
      </c>
      <c r="D7170" s="463">
        <v>323012</v>
      </c>
    </row>
    <row r="7171" spans="1:4">
      <c r="A7171" s="462">
        <v>101868</v>
      </c>
      <c r="B7171" s="276" t="s">
        <v>7154</v>
      </c>
      <c r="C7171" s="462" t="s">
        <v>27</v>
      </c>
      <c r="D7171" s="463">
        <v>5244.65</v>
      </c>
    </row>
    <row r="7172" spans="1:4">
      <c r="A7172" s="462">
        <v>101869</v>
      </c>
      <c r="B7172" s="276" t="s">
        <v>7155</v>
      </c>
      <c r="C7172" s="462" t="s">
        <v>27</v>
      </c>
      <c r="D7172" s="463">
        <v>4278258</v>
      </c>
    </row>
    <row r="7173" spans="1:4">
      <c r="A7173" s="462">
        <v>101870</v>
      </c>
      <c r="B7173" s="276" t="s">
        <v>7156</v>
      </c>
      <c r="C7173" s="462" t="s">
        <v>27</v>
      </c>
      <c r="D7173" s="463">
        <v>650000</v>
      </c>
    </row>
    <row r="7174" spans="1:4">
      <c r="A7174" s="462">
        <v>101871</v>
      </c>
      <c r="B7174" s="276" t="s">
        <v>7157</v>
      </c>
      <c r="C7174" s="462" t="s">
        <v>27</v>
      </c>
      <c r="D7174" s="463">
        <v>713463.31</v>
      </c>
    </row>
    <row r="7175" spans="1:4">
      <c r="A7175" s="462">
        <v>101872</v>
      </c>
      <c r="B7175" s="276" t="s">
        <v>7158</v>
      </c>
      <c r="C7175" s="462" t="s">
        <v>27</v>
      </c>
      <c r="D7175" s="463">
        <v>1309000</v>
      </c>
    </row>
    <row r="7176" spans="1:4">
      <c r="A7176" s="462">
        <v>101873</v>
      </c>
      <c r="B7176" s="276" t="s">
        <v>7159</v>
      </c>
      <c r="C7176" s="462" t="s">
        <v>27</v>
      </c>
      <c r="D7176" s="463">
        <v>14494089</v>
      </c>
    </row>
    <row r="7177" spans="1:4">
      <c r="A7177" s="462">
        <v>101874</v>
      </c>
      <c r="B7177" s="276" t="s">
        <v>7160</v>
      </c>
      <c r="C7177" s="462" t="s">
        <v>27</v>
      </c>
      <c r="D7177" s="463">
        <v>3500000</v>
      </c>
    </row>
    <row r="7178" spans="1:4">
      <c r="A7178" s="462">
        <v>101875</v>
      </c>
      <c r="B7178" s="276" t="s">
        <v>7161</v>
      </c>
      <c r="C7178" s="462" t="s">
        <v>27</v>
      </c>
      <c r="D7178" s="463">
        <v>26794089</v>
      </c>
    </row>
    <row r="7179" spans="1:4">
      <c r="A7179" s="462">
        <v>101876</v>
      </c>
      <c r="B7179" s="276" t="s">
        <v>7162</v>
      </c>
      <c r="C7179" s="462" t="s">
        <v>27</v>
      </c>
      <c r="D7179" s="463">
        <v>436265</v>
      </c>
    </row>
    <row r="7180" spans="1:4">
      <c r="A7180" s="462">
        <v>101877</v>
      </c>
      <c r="B7180" s="276" t="s">
        <v>7163</v>
      </c>
      <c r="C7180" s="462" t="s">
        <v>27</v>
      </c>
      <c r="D7180" s="463">
        <v>387534</v>
      </c>
    </row>
    <row r="7181" spans="1:4">
      <c r="A7181" s="462">
        <v>101878</v>
      </c>
      <c r="B7181" s="276" t="s">
        <v>7164</v>
      </c>
      <c r="C7181" s="462" t="s">
        <v>27</v>
      </c>
      <c r="D7181" s="463">
        <v>12500000</v>
      </c>
    </row>
    <row r="7182" spans="1:4">
      <c r="A7182" s="462">
        <v>101879</v>
      </c>
      <c r="B7182" s="276" t="s">
        <v>7165</v>
      </c>
      <c r="C7182" s="462" t="s">
        <v>27</v>
      </c>
      <c r="D7182" s="463">
        <v>1375</v>
      </c>
    </row>
    <row r="7183" spans="1:4">
      <c r="A7183" s="462">
        <v>101880</v>
      </c>
      <c r="B7183" s="276" t="s">
        <v>7166</v>
      </c>
      <c r="C7183" s="462" t="s">
        <v>27</v>
      </c>
      <c r="D7183" s="463">
        <v>478</v>
      </c>
    </row>
    <row r="7184" spans="1:4">
      <c r="A7184" s="462">
        <v>101881</v>
      </c>
      <c r="B7184" s="276" t="s">
        <v>7167</v>
      </c>
      <c r="C7184" s="462" t="s">
        <v>27</v>
      </c>
      <c r="D7184" s="463">
        <v>41496</v>
      </c>
    </row>
    <row r="7185" spans="1:4">
      <c r="A7185" s="462">
        <v>101882</v>
      </c>
      <c r="B7185" s="276" t="s">
        <v>7168</v>
      </c>
      <c r="C7185" s="462" t="s">
        <v>27</v>
      </c>
      <c r="D7185" s="463">
        <v>105350</v>
      </c>
    </row>
    <row r="7186" spans="1:4">
      <c r="A7186" s="462">
        <v>101883</v>
      </c>
      <c r="B7186" s="276" t="s">
        <v>7169</v>
      </c>
      <c r="C7186" s="462" t="s">
        <v>27</v>
      </c>
      <c r="D7186" s="463">
        <v>1700000</v>
      </c>
    </row>
    <row r="7187" spans="1:4">
      <c r="A7187" s="462">
        <v>101884</v>
      </c>
      <c r="B7187" s="276" t="s">
        <v>7170</v>
      </c>
      <c r="C7187" s="462" t="s">
        <v>27</v>
      </c>
      <c r="D7187" s="463">
        <v>100000</v>
      </c>
    </row>
    <row r="7188" spans="1:4">
      <c r="A7188" s="462">
        <v>101885</v>
      </c>
      <c r="B7188" s="276" t="s">
        <v>7171</v>
      </c>
      <c r="C7188" s="462" t="s">
        <v>27</v>
      </c>
      <c r="D7188" s="463">
        <v>13657</v>
      </c>
    </row>
    <row r="7189" spans="1:4">
      <c r="A7189" s="462">
        <v>101886</v>
      </c>
      <c r="B7189" s="276" t="s">
        <v>7172</v>
      </c>
      <c r="C7189" s="462" t="s">
        <v>27</v>
      </c>
      <c r="D7189" s="463">
        <v>8704.01</v>
      </c>
    </row>
    <row r="7190" spans="1:4">
      <c r="A7190" s="462">
        <v>101887</v>
      </c>
      <c r="B7190" s="276" t="s">
        <v>7173</v>
      </c>
      <c r="C7190" s="462" t="s">
        <v>27</v>
      </c>
      <c r="D7190" s="463">
        <v>6638.71</v>
      </c>
    </row>
    <row r="7191" spans="1:4">
      <c r="A7191" s="462">
        <v>101888</v>
      </c>
      <c r="B7191" s="276" t="s">
        <v>7174</v>
      </c>
      <c r="C7191" s="462" t="s">
        <v>27</v>
      </c>
      <c r="D7191" s="463">
        <v>60000</v>
      </c>
    </row>
    <row r="7192" spans="1:4">
      <c r="A7192" s="462">
        <v>101889</v>
      </c>
      <c r="B7192" s="276" t="s">
        <v>7175</v>
      </c>
      <c r="C7192" s="462" t="s">
        <v>27</v>
      </c>
      <c r="D7192" s="463">
        <v>16900000</v>
      </c>
    </row>
    <row r="7193" spans="1:4">
      <c r="A7193" s="462">
        <v>101890</v>
      </c>
      <c r="B7193" s="276" t="s">
        <v>7176</v>
      </c>
      <c r="C7193" s="462" t="s">
        <v>27</v>
      </c>
      <c r="D7193" s="463">
        <v>179624.79</v>
      </c>
    </row>
    <row r="7194" spans="1:4">
      <c r="A7194" s="462">
        <v>101891</v>
      </c>
      <c r="B7194" s="276" t="s">
        <v>7177</v>
      </c>
      <c r="C7194" s="462" t="s">
        <v>27</v>
      </c>
      <c r="D7194" s="463">
        <v>105900480</v>
      </c>
    </row>
    <row r="7195" spans="1:4">
      <c r="A7195" s="462">
        <v>101892</v>
      </c>
      <c r="B7195" s="276" t="s">
        <v>7178</v>
      </c>
      <c r="C7195" s="462" t="s">
        <v>27</v>
      </c>
      <c r="D7195" s="463">
        <v>24452715</v>
      </c>
    </row>
    <row r="7196" spans="1:4">
      <c r="A7196" s="462">
        <v>101893</v>
      </c>
      <c r="B7196" s="276" t="s">
        <v>7179</v>
      </c>
      <c r="C7196" s="462" t="s">
        <v>27</v>
      </c>
      <c r="D7196" s="463">
        <v>1211000</v>
      </c>
    </row>
    <row r="7197" spans="1:4">
      <c r="A7197" s="462">
        <v>101894</v>
      </c>
      <c r="B7197" s="276" t="s">
        <v>7180</v>
      </c>
      <c r="C7197" s="462" t="s">
        <v>27</v>
      </c>
      <c r="D7197" s="463">
        <v>83339</v>
      </c>
    </row>
    <row r="7198" spans="1:4">
      <c r="A7198" s="462">
        <v>101895</v>
      </c>
      <c r="B7198" s="276" t="s">
        <v>7181</v>
      </c>
      <c r="C7198" s="462" t="s">
        <v>27</v>
      </c>
      <c r="D7198" s="463">
        <v>81249999.989999995</v>
      </c>
    </row>
    <row r="7199" spans="1:4">
      <c r="A7199" s="462">
        <v>101896</v>
      </c>
      <c r="B7199" s="276" t="s">
        <v>7182</v>
      </c>
      <c r="C7199" s="462" t="s">
        <v>27</v>
      </c>
      <c r="D7199" s="463">
        <v>4900000</v>
      </c>
    </row>
    <row r="7200" spans="1:4">
      <c r="A7200" s="462">
        <v>101897</v>
      </c>
      <c r="B7200" s="276" t="s">
        <v>7183</v>
      </c>
      <c r="C7200" s="462" t="s">
        <v>27</v>
      </c>
      <c r="D7200" s="463">
        <v>450000</v>
      </c>
    </row>
    <row r="7201" spans="1:4">
      <c r="A7201" s="462">
        <v>101898</v>
      </c>
      <c r="B7201" s="276" t="s">
        <v>7184</v>
      </c>
      <c r="C7201" s="462" t="s">
        <v>27</v>
      </c>
      <c r="D7201" s="463">
        <v>16000000</v>
      </c>
    </row>
    <row r="7202" spans="1:4">
      <c r="A7202" s="462">
        <v>101899</v>
      </c>
      <c r="B7202" s="276" t="s">
        <v>7185</v>
      </c>
      <c r="C7202" s="462" t="s">
        <v>27</v>
      </c>
      <c r="D7202" s="463">
        <v>3200000</v>
      </c>
    </row>
    <row r="7203" spans="1:4">
      <c r="A7203" s="462">
        <v>101900</v>
      </c>
      <c r="B7203" s="276" t="s">
        <v>7186</v>
      </c>
      <c r="C7203" s="462" t="s">
        <v>27</v>
      </c>
      <c r="D7203" s="463">
        <v>14786</v>
      </c>
    </row>
    <row r="7204" spans="1:4">
      <c r="A7204" s="462">
        <v>101901</v>
      </c>
      <c r="B7204" s="276" t="s">
        <v>7187</v>
      </c>
      <c r="C7204" s="462" t="s">
        <v>44</v>
      </c>
      <c r="D7204" s="463">
        <v>169158</v>
      </c>
    </row>
    <row r="7205" spans="1:4">
      <c r="A7205" s="462">
        <v>101902</v>
      </c>
      <c r="B7205" s="276" t="s">
        <v>7188</v>
      </c>
      <c r="C7205" s="462" t="s">
        <v>30</v>
      </c>
      <c r="D7205" s="463">
        <v>120000</v>
      </c>
    </row>
    <row r="7206" spans="1:4">
      <c r="A7206" s="462">
        <v>101903</v>
      </c>
      <c r="B7206" s="276" t="s">
        <v>7189</v>
      </c>
      <c r="C7206" s="462" t="s">
        <v>253</v>
      </c>
      <c r="D7206" s="463">
        <v>142825</v>
      </c>
    </row>
    <row r="7207" spans="1:4">
      <c r="A7207" s="462">
        <v>101904</v>
      </c>
      <c r="B7207" s="276" t="s">
        <v>7190</v>
      </c>
      <c r="C7207" s="462" t="s">
        <v>27</v>
      </c>
      <c r="D7207" s="463">
        <v>245147</v>
      </c>
    </row>
    <row r="7208" spans="1:4">
      <c r="A7208" s="462">
        <v>101905</v>
      </c>
      <c r="B7208" s="276" t="s">
        <v>7191</v>
      </c>
      <c r="C7208" s="462" t="s">
        <v>27</v>
      </c>
      <c r="D7208" s="463">
        <v>17547740</v>
      </c>
    </row>
    <row r="7209" spans="1:4">
      <c r="A7209" s="462">
        <v>101906</v>
      </c>
      <c r="B7209" s="276" t="s">
        <v>7192</v>
      </c>
      <c r="C7209" s="462" t="s">
        <v>27</v>
      </c>
      <c r="D7209" s="463">
        <v>2059822</v>
      </c>
    </row>
    <row r="7210" spans="1:4">
      <c r="A7210" s="462">
        <v>101907</v>
      </c>
      <c r="B7210" s="276" t="s">
        <v>7193</v>
      </c>
      <c r="C7210" s="462" t="s">
        <v>27</v>
      </c>
      <c r="D7210" s="463">
        <v>83941.01</v>
      </c>
    </row>
    <row r="7211" spans="1:4">
      <c r="A7211" s="462">
        <v>101908</v>
      </c>
      <c r="B7211" s="276" t="s">
        <v>7194</v>
      </c>
      <c r="C7211" s="462" t="s">
        <v>27</v>
      </c>
      <c r="D7211" s="463">
        <v>58523</v>
      </c>
    </row>
    <row r="7212" spans="1:4">
      <c r="A7212" s="462">
        <v>101909</v>
      </c>
      <c r="B7212" s="276" t="s">
        <v>7195</v>
      </c>
      <c r="C7212" s="462" t="s">
        <v>27</v>
      </c>
      <c r="D7212" s="463">
        <v>2428657.0099999998</v>
      </c>
    </row>
    <row r="7213" spans="1:4">
      <c r="A7213" s="462">
        <v>101910</v>
      </c>
      <c r="B7213" s="276" t="s">
        <v>7196</v>
      </c>
      <c r="C7213" s="462" t="s">
        <v>30</v>
      </c>
      <c r="D7213" s="463">
        <v>1331</v>
      </c>
    </row>
    <row r="7214" spans="1:4">
      <c r="A7214" s="462">
        <v>101911</v>
      </c>
      <c r="B7214" s="276" t="s">
        <v>7197</v>
      </c>
      <c r="C7214" s="462" t="s">
        <v>30</v>
      </c>
      <c r="D7214" s="463">
        <v>3225.99</v>
      </c>
    </row>
    <row r="7215" spans="1:4">
      <c r="A7215" s="462">
        <v>101913</v>
      </c>
      <c r="B7215" s="276" t="s">
        <v>7198</v>
      </c>
      <c r="C7215" s="462" t="s">
        <v>27</v>
      </c>
      <c r="D7215" s="463">
        <v>10127</v>
      </c>
    </row>
    <row r="7216" spans="1:4">
      <c r="A7216" s="462">
        <v>101914</v>
      </c>
      <c r="B7216" s="276" t="s">
        <v>7199</v>
      </c>
      <c r="C7216" s="462" t="s">
        <v>27</v>
      </c>
      <c r="D7216" s="463">
        <v>736796736</v>
      </c>
    </row>
    <row r="7217" spans="1:4">
      <c r="A7217" s="462">
        <v>101915</v>
      </c>
      <c r="B7217" s="276" t="s">
        <v>7200</v>
      </c>
      <c r="C7217" s="462" t="s">
        <v>44</v>
      </c>
      <c r="D7217" s="463">
        <v>0</v>
      </c>
    </row>
    <row r="7218" spans="1:4">
      <c r="A7218" s="462">
        <v>101916</v>
      </c>
      <c r="B7218" s="276" t="s">
        <v>7201</v>
      </c>
      <c r="C7218" s="462" t="s">
        <v>32</v>
      </c>
      <c r="D7218" s="463">
        <v>8333</v>
      </c>
    </row>
    <row r="7219" spans="1:4">
      <c r="A7219" s="462">
        <v>101917</v>
      </c>
      <c r="B7219" s="276" t="s">
        <v>7202</v>
      </c>
      <c r="C7219" s="462" t="s">
        <v>27</v>
      </c>
      <c r="D7219" s="463">
        <v>839214</v>
      </c>
    </row>
    <row r="7220" spans="1:4">
      <c r="A7220" s="462">
        <v>101918</v>
      </c>
      <c r="B7220" s="276" t="s">
        <v>7203</v>
      </c>
      <c r="C7220" s="462" t="s">
        <v>27</v>
      </c>
      <c r="D7220" s="463">
        <v>18800</v>
      </c>
    </row>
    <row r="7221" spans="1:4">
      <c r="A7221" s="462">
        <v>101919</v>
      </c>
      <c r="B7221" s="276" t="s">
        <v>7204</v>
      </c>
      <c r="C7221" s="462" t="s">
        <v>27</v>
      </c>
      <c r="D7221" s="463">
        <v>31492.01</v>
      </c>
    </row>
    <row r="7222" spans="1:4">
      <c r="A7222" s="462">
        <v>101920</v>
      </c>
      <c r="B7222" s="276" t="s">
        <v>7205</v>
      </c>
      <c r="C7222" s="462" t="s">
        <v>27</v>
      </c>
      <c r="D7222" s="463">
        <v>54200</v>
      </c>
    </row>
    <row r="7223" spans="1:4">
      <c r="A7223" s="462">
        <v>101921</v>
      </c>
      <c r="B7223" s="276" t="s">
        <v>7206</v>
      </c>
      <c r="C7223" s="462" t="s">
        <v>27</v>
      </c>
      <c r="D7223" s="463">
        <v>125205.01</v>
      </c>
    </row>
    <row r="7224" spans="1:4">
      <c r="A7224" s="462">
        <v>101922</v>
      </c>
      <c r="B7224" s="276" t="s">
        <v>7207</v>
      </c>
      <c r="C7224" s="462" t="s">
        <v>27</v>
      </c>
      <c r="D7224" s="463">
        <v>357181006</v>
      </c>
    </row>
    <row r="7225" spans="1:4">
      <c r="A7225" s="462">
        <v>101923</v>
      </c>
      <c r="B7225" s="276" t="s">
        <v>7208</v>
      </c>
      <c r="C7225" s="462" t="s">
        <v>44</v>
      </c>
      <c r="D7225" s="463">
        <v>1244984</v>
      </c>
    </row>
    <row r="7226" spans="1:4">
      <c r="A7226" s="462">
        <v>101924</v>
      </c>
      <c r="B7226" s="276" t="s">
        <v>7209</v>
      </c>
      <c r="C7226" s="462" t="s">
        <v>44</v>
      </c>
      <c r="D7226" s="463">
        <v>1395431</v>
      </c>
    </row>
    <row r="7227" spans="1:4">
      <c r="A7227" s="462">
        <v>101925</v>
      </c>
      <c r="B7227" s="276" t="s">
        <v>7210</v>
      </c>
      <c r="C7227" s="462" t="s">
        <v>44</v>
      </c>
      <c r="D7227" s="463">
        <v>1395431</v>
      </c>
    </row>
    <row r="7228" spans="1:4">
      <c r="A7228" s="462">
        <v>101926</v>
      </c>
      <c r="B7228" s="276" t="s">
        <v>7211</v>
      </c>
      <c r="C7228" s="462" t="s">
        <v>27</v>
      </c>
      <c r="D7228" s="463">
        <v>140013997</v>
      </c>
    </row>
    <row r="7229" spans="1:4">
      <c r="A7229" s="462">
        <v>101927</v>
      </c>
      <c r="B7229" s="276" t="s">
        <v>7212</v>
      </c>
      <c r="C7229" s="462" t="s">
        <v>44</v>
      </c>
      <c r="D7229" s="463">
        <v>1395431</v>
      </c>
    </row>
    <row r="7230" spans="1:4">
      <c r="A7230" s="462">
        <v>101928</v>
      </c>
      <c r="B7230" s="276" t="s">
        <v>7213</v>
      </c>
      <c r="C7230" s="462" t="s">
        <v>44</v>
      </c>
      <c r="D7230" s="463">
        <v>1395431</v>
      </c>
    </row>
    <row r="7231" spans="1:4">
      <c r="A7231" s="462">
        <v>101929</v>
      </c>
      <c r="B7231" s="276" t="s">
        <v>7214</v>
      </c>
      <c r="C7231" s="462" t="s">
        <v>44</v>
      </c>
      <c r="D7231" s="463">
        <v>1395431</v>
      </c>
    </row>
    <row r="7232" spans="1:4">
      <c r="A7232" s="462">
        <v>101930</v>
      </c>
      <c r="B7232" s="276" t="s">
        <v>7215</v>
      </c>
      <c r="C7232" s="462" t="s">
        <v>44</v>
      </c>
      <c r="D7232" s="463">
        <v>1395431</v>
      </c>
    </row>
    <row r="7233" spans="1:4">
      <c r="A7233" s="462">
        <v>101931</v>
      </c>
      <c r="B7233" s="276" t="s">
        <v>7216</v>
      </c>
      <c r="C7233" s="462" t="s">
        <v>44</v>
      </c>
      <c r="D7233" s="463">
        <v>1395431</v>
      </c>
    </row>
    <row r="7234" spans="1:4">
      <c r="A7234" s="462">
        <v>101932</v>
      </c>
      <c r="B7234" s="276" t="s">
        <v>7217</v>
      </c>
      <c r="C7234" s="462" t="s">
        <v>44</v>
      </c>
      <c r="D7234" s="463">
        <v>1395431</v>
      </c>
    </row>
    <row r="7235" spans="1:4">
      <c r="A7235" s="462">
        <v>101933</v>
      </c>
      <c r="B7235" s="276" t="s">
        <v>7218</v>
      </c>
      <c r="C7235" s="462" t="s">
        <v>27</v>
      </c>
      <c r="D7235" s="463">
        <v>603778000</v>
      </c>
    </row>
    <row r="7236" spans="1:4">
      <c r="A7236" s="462">
        <v>101934</v>
      </c>
      <c r="B7236" s="276" t="s">
        <v>7219</v>
      </c>
      <c r="C7236" s="462" t="s">
        <v>44</v>
      </c>
      <c r="D7236" s="463">
        <v>1421258</v>
      </c>
    </row>
    <row r="7237" spans="1:4">
      <c r="A7237" s="462">
        <v>101935</v>
      </c>
      <c r="B7237" s="276" t="s">
        <v>7220</v>
      </c>
      <c r="C7237" s="462" t="s">
        <v>44</v>
      </c>
      <c r="D7237" s="463">
        <v>1408054.01</v>
      </c>
    </row>
    <row r="7238" spans="1:4">
      <c r="A7238" s="462">
        <v>101936</v>
      </c>
      <c r="B7238" s="276" t="s">
        <v>7221</v>
      </c>
      <c r="C7238" s="462" t="s">
        <v>44</v>
      </c>
      <c r="D7238" s="463">
        <v>1410486</v>
      </c>
    </row>
    <row r="7239" spans="1:4">
      <c r="A7239" s="462">
        <v>101937</v>
      </c>
      <c r="B7239" s="276" t="s">
        <v>7222</v>
      </c>
      <c r="C7239" s="462" t="s">
        <v>44</v>
      </c>
      <c r="D7239" s="463">
        <v>1206445</v>
      </c>
    </row>
    <row r="7240" spans="1:4">
      <c r="A7240" s="462">
        <v>101938</v>
      </c>
      <c r="B7240" s="276" t="s">
        <v>7223</v>
      </c>
      <c r="C7240" s="462" t="s">
        <v>44</v>
      </c>
      <c r="D7240" s="463">
        <v>1552028</v>
      </c>
    </row>
    <row r="7241" spans="1:4">
      <c r="A7241" s="462">
        <v>101939</v>
      </c>
      <c r="B7241" s="276" t="s">
        <v>7224</v>
      </c>
      <c r="C7241" s="462" t="s">
        <v>44</v>
      </c>
      <c r="D7241" s="463">
        <v>842290</v>
      </c>
    </row>
    <row r="7242" spans="1:4">
      <c r="A7242" s="462">
        <v>101940</v>
      </c>
      <c r="B7242" s="276" t="s">
        <v>7225</v>
      </c>
      <c r="C7242" s="462" t="s">
        <v>44</v>
      </c>
      <c r="D7242" s="463">
        <v>986803</v>
      </c>
    </row>
    <row r="7243" spans="1:4">
      <c r="A7243" s="462">
        <v>101941</v>
      </c>
      <c r="B7243" s="276" t="s">
        <v>7226</v>
      </c>
      <c r="C7243" s="462" t="s">
        <v>44</v>
      </c>
      <c r="D7243" s="463">
        <v>1140935</v>
      </c>
    </row>
    <row r="7244" spans="1:4">
      <c r="A7244" s="462">
        <v>101942</v>
      </c>
      <c r="B7244" s="276" t="s">
        <v>7227</v>
      </c>
      <c r="C7244" s="462" t="s">
        <v>44</v>
      </c>
      <c r="D7244" s="463">
        <v>842290</v>
      </c>
    </row>
    <row r="7245" spans="1:4">
      <c r="A7245" s="462">
        <v>101943</v>
      </c>
      <c r="B7245" s="276" t="s">
        <v>7228</v>
      </c>
      <c r="C7245" s="462" t="s">
        <v>44</v>
      </c>
      <c r="D7245" s="463">
        <v>1160701</v>
      </c>
    </row>
    <row r="7246" spans="1:4">
      <c r="A7246" s="462">
        <v>101944</v>
      </c>
      <c r="B7246" s="276" t="s">
        <v>7229</v>
      </c>
      <c r="C7246" s="462" t="s">
        <v>44</v>
      </c>
      <c r="D7246" s="463">
        <v>1280112</v>
      </c>
    </row>
    <row r="7247" spans="1:4">
      <c r="A7247" s="462">
        <v>101945</v>
      </c>
      <c r="B7247" s="276" t="s">
        <v>7230</v>
      </c>
      <c r="C7247" s="462" t="s">
        <v>44</v>
      </c>
      <c r="D7247" s="463">
        <v>1306764</v>
      </c>
    </row>
    <row r="7248" spans="1:4">
      <c r="A7248" s="462">
        <v>101946</v>
      </c>
      <c r="B7248" s="276" t="s">
        <v>7231</v>
      </c>
      <c r="C7248" s="462" t="s">
        <v>30</v>
      </c>
      <c r="D7248" s="463">
        <v>16168.01</v>
      </c>
    </row>
    <row r="7249" spans="1:4">
      <c r="A7249" s="462">
        <v>101947</v>
      </c>
      <c r="B7249" s="276" t="s">
        <v>7232</v>
      </c>
      <c r="C7249" s="462" t="s">
        <v>44</v>
      </c>
      <c r="D7249" s="463">
        <v>1521980</v>
      </c>
    </row>
    <row r="7250" spans="1:4">
      <c r="A7250" s="462">
        <v>101948</v>
      </c>
      <c r="B7250" s="276" t="s">
        <v>7233</v>
      </c>
      <c r="C7250" s="462" t="s">
        <v>44</v>
      </c>
      <c r="D7250" s="463">
        <v>1306764</v>
      </c>
    </row>
    <row r="7251" spans="1:4">
      <c r="A7251" s="462">
        <v>101949</v>
      </c>
      <c r="B7251" s="276" t="s">
        <v>7234</v>
      </c>
      <c r="C7251" s="462" t="s">
        <v>44</v>
      </c>
      <c r="D7251" s="463">
        <v>1065390.99</v>
      </c>
    </row>
    <row r="7252" spans="1:4">
      <c r="A7252" s="462">
        <v>101950</v>
      </c>
      <c r="B7252" s="276" t="s">
        <v>7235</v>
      </c>
      <c r="C7252" s="462" t="s">
        <v>44</v>
      </c>
      <c r="D7252" s="463">
        <v>1442021</v>
      </c>
    </row>
    <row r="7253" spans="1:4">
      <c r="A7253" s="462">
        <v>101951</v>
      </c>
      <c r="B7253" s="276" t="s">
        <v>7236</v>
      </c>
      <c r="C7253" s="462" t="s">
        <v>44</v>
      </c>
      <c r="D7253" s="463">
        <v>1279007</v>
      </c>
    </row>
    <row r="7254" spans="1:4">
      <c r="A7254" s="462">
        <v>101952</v>
      </c>
      <c r="B7254" s="276" t="s">
        <v>7237</v>
      </c>
      <c r="C7254" s="462" t="s">
        <v>44</v>
      </c>
      <c r="D7254" s="463">
        <v>1103479</v>
      </c>
    </row>
    <row r="7255" spans="1:4">
      <c r="A7255" s="462">
        <v>101953</v>
      </c>
      <c r="B7255" s="276" t="s">
        <v>7238</v>
      </c>
      <c r="C7255" s="462" t="s">
        <v>44</v>
      </c>
      <c r="D7255" s="463">
        <v>1154812</v>
      </c>
    </row>
    <row r="7256" spans="1:4">
      <c r="A7256" s="462">
        <v>101954</v>
      </c>
      <c r="B7256" s="276" t="s">
        <v>7239</v>
      </c>
      <c r="C7256" s="462" t="s">
        <v>44</v>
      </c>
      <c r="D7256" s="463">
        <v>1103479</v>
      </c>
    </row>
    <row r="7257" spans="1:4">
      <c r="A7257" s="462">
        <v>101955</v>
      </c>
      <c r="B7257" s="276" t="s">
        <v>7240</v>
      </c>
      <c r="C7257" s="462" t="s">
        <v>44</v>
      </c>
      <c r="D7257" s="463">
        <v>914546</v>
      </c>
    </row>
    <row r="7258" spans="1:4">
      <c r="A7258" s="462">
        <v>101956</v>
      </c>
      <c r="B7258" s="276" t="s">
        <v>7241</v>
      </c>
      <c r="C7258" s="462" t="s">
        <v>44</v>
      </c>
      <c r="D7258" s="463">
        <v>1103479</v>
      </c>
    </row>
    <row r="7259" spans="1:4">
      <c r="A7259" s="462">
        <v>101957</v>
      </c>
      <c r="B7259" s="276" t="s">
        <v>7242</v>
      </c>
      <c r="C7259" s="462" t="s">
        <v>44</v>
      </c>
      <c r="D7259" s="463">
        <v>1283284</v>
      </c>
    </row>
    <row r="7260" spans="1:4">
      <c r="A7260" s="462">
        <v>101958</v>
      </c>
      <c r="B7260" s="276" t="s">
        <v>7243</v>
      </c>
      <c r="C7260" s="462" t="s">
        <v>44</v>
      </c>
      <c r="D7260" s="463">
        <v>797129</v>
      </c>
    </row>
    <row r="7261" spans="1:4">
      <c r="A7261" s="462">
        <v>101959</v>
      </c>
      <c r="B7261" s="276" t="s">
        <v>7244</v>
      </c>
      <c r="C7261" s="462" t="s">
        <v>44</v>
      </c>
      <c r="D7261" s="463">
        <v>1325363</v>
      </c>
    </row>
    <row r="7262" spans="1:4">
      <c r="A7262" s="462">
        <v>101960</v>
      </c>
      <c r="B7262" s="276" t="s">
        <v>7245</v>
      </c>
      <c r="C7262" s="462" t="s">
        <v>44</v>
      </c>
      <c r="D7262" s="463">
        <v>1144039</v>
      </c>
    </row>
    <row r="7263" spans="1:4">
      <c r="A7263" s="462">
        <v>101961</v>
      </c>
      <c r="B7263" s="276" t="s">
        <v>7246</v>
      </c>
      <c r="C7263" s="462" t="s">
        <v>44</v>
      </c>
      <c r="D7263" s="463">
        <v>938015</v>
      </c>
    </row>
    <row r="7264" spans="1:4">
      <c r="A7264" s="462">
        <v>101962</v>
      </c>
      <c r="B7264" s="276" t="s">
        <v>7247</v>
      </c>
      <c r="C7264" s="462" t="s">
        <v>44</v>
      </c>
      <c r="D7264" s="463">
        <v>1141607</v>
      </c>
    </row>
    <row r="7265" spans="1:4">
      <c r="A7265" s="462">
        <v>101963</v>
      </c>
      <c r="B7265" s="276" t="s">
        <v>7248</v>
      </c>
      <c r="C7265" s="462" t="s">
        <v>44</v>
      </c>
      <c r="D7265" s="463">
        <v>1552028</v>
      </c>
    </row>
    <row r="7266" spans="1:4">
      <c r="A7266" s="462">
        <v>101964</v>
      </c>
      <c r="B7266" s="276" t="s">
        <v>7249</v>
      </c>
      <c r="C7266" s="462" t="s">
        <v>44</v>
      </c>
      <c r="D7266" s="463">
        <v>1229844</v>
      </c>
    </row>
    <row r="7267" spans="1:4">
      <c r="A7267" s="462">
        <v>101965</v>
      </c>
      <c r="B7267" s="276" t="s">
        <v>7250</v>
      </c>
      <c r="C7267" s="462" t="s">
        <v>44</v>
      </c>
      <c r="D7267" s="463">
        <v>914546</v>
      </c>
    </row>
    <row r="7268" spans="1:4">
      <c r="A7268" s="462">
        <v>101966</v>
      </c>
      <c r="B7268" s="276" t="s">
        <v>7251</v>
      </c>
      <c r="C7268" s="462" t="s">
        <v>44</v>
      </c>
      <c r="D7268" s="463">
        <v>1126228.99</v>
      </c>
    </row>
    <row r="7269" spans="1:4">
      <c r="A7269" s="462">
        <v>101967</v>
      </c>
      <c r="B7269" s="276" t="s">
        <v>7252</v>
      </c>
      <c r="C7269" s="462" t="s">
        <v>44</v>
      </c>
      <c r="D7269" s="463">
        <v>1328904</v>
      </c>
    </row>
    <row r="7270" spans="1:4">
      <c r="A7270" s="462">
        <v>101968</v>
      </c>
      <c r="B7270" s="276" t="s">
        <v>7253</v>
      </c>
      <c r="C7270" s="462" t="s">
        <v>44</v>
      </c>
      <c r="D7270" s="463">
        <v>1220809</v>
      </c>
    </row>
    <row r="7271" spans="1:4">
      <c r="A7271" s="462">
        <v>101969</v>
      </c>
      <c r="B7271" s="276" t="s">
        <v>7254</v>
      </c>
      <c r="C7271" s="462" t="s">
        <v>44</v>
      </c>
      <c r="D7271" s="463">
        <v>1213453</v>
      </c>
    </row>
    <row r="7272" spans="1:4">
      <c r="A7272" s="462">
        <v>101970</v>
      </c>
      <c r="B7272" s="276" t="s">
        <v>7255</v>
      </c>
      <c r="C7272" s="462" t="s">
        <v>44</v>
      </c>
      <c r="D7272" s="463">
        <v>1189289</v>
      </c>
    </row>
    <row r="7273" spans="1:4">
      <c r="A7273" s="462">
        <v>101971</v>
      </c>
      <c r="B7273" s="276" t="s">
        <v>7256</v>
      </c>
      <c r="C7273" s="462" t="s">
        <v>44</v>
      </c>
      <c r="D7273" s="463">
        <v>1137878</v>
      </c>
    </row>
    <row r="7274" spans="1:4">
      <c r="A7274" s="462">
        <v>101972</v>
      </c>
      <c r="B7274" s="276" t="s">
        <v>7257</v>
      </c>
      <c r="C7274" s="462" t="s">
        <v>44</v>
      </c>
      <c r="D7274" s="463">
        <v>1122784</v>
      </c>
    </row>
    <row r="7275" spans="1:4">
      <c r="A7275" s="462">
        <v>101973</v>
      </c>
      <c r="B7275" s="276" t="s">
        <v>7258</v>
      </c>
      <c r="C7275" s="462" t="s">
        <v>44</v>
      </c>
      <c r="D7275" s="463">
        <v>1313489</v>
      </c>
    </row>
    <row r="7276" spans="1:4">
      <c r="A7276" s="462">
        <v>101974</v>
      </c>
      <c r="B7276" s="276" t="s">
        <v>7259</v>
      </c>
      <c r="C7276" s="462" t="s">
        <v>44</v>
      </c>
      <c r="D7276" s="463">
        <v>666711.99</v>
      </c>
    </row>
    <row r="7277" spans="1:4">
      <c r="A7277" s="462">
        <v>101975</v>
      </c>
      <c r="B7277" s="276" t="s">
        <v>7260</v>
      </c>
      <c r="C7277" s="462" t="s">
        <v>44</v>
      </c>
      <c r="D7277" s="463">
        <v>666711.99</v>
      </c>
    </row>
    <row r="7278" spans="1:4">
      <c r="A7278" s="462">
        <v>101976</v>
      </c>
      <c r="B7278" s="276" t="s">
        <v>7261</v>
      </c>
      <c r="C7278" s="462" t="s">
        <v>44</v>
      </c>
      <c r="D7278" s="463">
        <v>1071989</v>
      </c>
    </row>
    <row r="7279" spans="1:4">
      <c r="A7279" s="462">
        <v>101977</v>
      </c>
      <c r="B7279" s="276" t="s">
        <v>7262</v>
      </c>
      <c r="C7279" s="462" t="s">
        <v>44</v>
      </c>
      <c r="D7279" s="463">
        <v>666711.99</v>
      </c>
    </row>
    <row r="7280" spans="1:4">
      <c r="A7280" s="462">
        <v>101978</v>
      </c>
      <c r="B7280" s="276" t="s">
        <v>7263</v>
      </c>
      <c r="C7280" s="462" t="s">
        <v>44</v>
      </c>
      <c r="D7280" s="463">
        <v>666711.99</v>
      </c>
    </row>
    <row r="7281" spans="1:4">
      <c r="A7281" s="462">
        <v>101979</v>
      </c>
      <c r="B7281" s="276" t="s">
        <v>7264</v>
      </c>
      <c r="C7281" s="462" t="s">
        <v>44</v>
      </c>
      <c r="D7281" s="463">
        <v>937674.99</v>
      </c>
    </row>
    <row r="7282" spans="1:4">
      <c r="A7282" s="462">
        <v>101980</v>
      </c>
      <c r="B7282" s="276" t="s">
        <v>7265</v>
      </c>
      <c r="C7282" s="462" t="s">
        <v>44</v>
      </c>
      <c r="D7282" s="463">
        <v>937674.99</v>
      </c>
    </row>
    <row r="7283" spans="1:4">
      <c r="A7283" s="462">
        <v>101981</v>
      </c>
      <c r="B7283" s="276" t="s">
        <v>7266</v>
      </c>
      <c r="C7283" s="462" t="s">
        <v>44</v>
      </c>
      <c r="D7283" s="463">
        <v>937674.99</v>
      </c>
    </row>
    <row r="7284" spans="1:4">
      <c r="A7284" s="462">
        <v>101982</v>
      </c>
      <c r="B7284" s="276" t="s">
        <v>7267</v>
      </c>
      <c r="C7284" s="462" t="s">
        <v>27</v>
      </c>
      <c r="D7284" s="463">
        <v>1676779</v>
      </c>
    </row>
    <row r="7285" spans="1:4">
      <c r="A7285" s="462">
        <v>101983</v>
      </c>
      <c r="B7285" s="276" t="s">
        <v>7268</v>
      </c>
      <c r="C7285" s="462" t="s">
        <v>44</v>
      </c>
      <c r="D7285" s="463">
        <v>937674.99</v>
      </c>
    </row>
    <row r="7286" spans="1:4">
      <c r="A7286" s="462">
        <v>101984</v>
      </c>
      <c r="B7286" s="276" t="s">
        <v>7269</v>
      </c>
      <c r="C7286" s="462" t="s">
        <v>44</v>
      </c>
      <c r="D7286" s="463">
        <v>937674.99</v>
      </c>
    </row>
    <row r="7287" spans="1:4">
      <c r="A7287" s="462">
        <v>101985</v>
      </c>
      <c r="B7287" s="276" t="s">
        <v>7270</v>
      </c>
      <c r="C7287" s="462" t="s">
        <v>44</v>
      </c>
      <c r="D7287" s="463">
        <v>937674.99</v>
      </c>
    </row>
    <row r="7288" spans="1:4">
      <c r="A7288" s="462">
        <v>101986</v>
      </c>
      <c r="B7288" s="276" t="s">
        <v>7271</v>
      </c>
      <c r="C7288" s="462" t="s">
        <v>44</v>
      </c>
      <c r="D7288" s="463">
        <v>1092689</v>
      </c>
    </row>
    <row r="7289" spans="1:4">
      <c r="A7289" s="462">
        <v>101987</v>
      </c>
      <c r="B7289" s="276" t="s">
        <v>7272</v>
      </c>
      <c r="C7289" s="462" t="s">
        <v>44</v>
      </c>
      <c r="D7289" s="463">
        <v>2996.77</v>
      </c>
    </row>
    <row r="7290" spans="1:4">
      <c r="A7290" s="462">
        <v>101988</v>
      </c>
      <c r="B7290" s="276" t="s">
        <v>7273</v>
      </c>
      <c r="C7290" s="462" t="s">
        <v>44</v>
      </c>
      <c r="D7290" s="463">
        <v>1092689</v>
      </c>
    </row>
    <row r="7291" spans="1:4">
      <c r="A7291" s="462">
        <v>101989</v>
      </c>
      <c r="B7291" s="276" t="s">
        <v>7274</v>
      </c>
      <c r="C7291" s="462" t="s">
        <v>44</v>
      </c>
      <c r="D7291" s="463">
        <v>1092689</v>
      </c>
    </row>
    <row r="7292" spans="1:4">
      <c r="A7292" s="462">
        <v>101990</v>
      </c>
      <c r="B7292" s="276" t="s">
        <v>7275</v>
      </c>
      <c r="C7292" s="462" t="s">
        <v>44</v>
      </c>
      <c r="D7292" s="463">
        <v>1389230</v>
      </c>
    </row>
    <row r="7293" spans="1:4">
      <c r="A7293" s="462">
        <v>101991</v>
      </c>
      <c r="B7293" s="276" t="s">
        <v>7276</v>
      </c>
      <c r="C7293" s="462" t="s">
        <v>44</v>
      </c>
      <c r="D7293" s="463">
        <v>1122784</v>
      </c>
    </row>
    <row r="7294" spans="1:4">
      <c r="A7294" s="462">
        <v>101992</v>
      </c>
      <c r="B7294" s="276" t="s">
        <v>7277</v>
      </c>
      <c r="C7294" s="462" t="s">
        <v>44</v>
      </c>
      <c r="D7294" s="463">
        <v>798007</v>
      </c>
    </row>
    <row r="7295" spans="1:4">
      <c r="A7295" s="462">
        <v>101993</v>
      </c>
      <c r="B7295" s="276" t="s">
        <v>7278</v>
      </c>
      <c r="C7295" s="462" t="s">
        <v>44</v>
      </c>
      <c r="D7295" s="463">
        <v>1214725</v>
      </c>
    </row>
    <row r="7296" spans="1:4">
      <c r="A7296" s="462">
        <v>101994</v>
      </c>
      <c r="B7296" s="276" t="s">
        <v>7279</v>
      </c>
      <c r="C7296" s="462" t="s">
        <v>44</v>
      </c>
      <c r="D7296" s="463">
        <v>821818</v>
      </c>
    </row>
    <row r="7297" spans="1:4">
      <c r="A7297" s="462">
        <v>101995</v>
      </c>
      <c r="B7297" s="276" t="s">
        <v>7280</v>
      </c>
      <c r="C7297" s="462" t="s">
        <v>44</v>
      </c>
      <c r="D7297" s="463">
        <v>1522912</v>
      </c>
    </row>
    <row r="7298" spans="1:4">
      <c r="A7298" s="462">
        <v>101996</v>
      </c>
      <c r="B7298" s="276" t="s">
        <v>7281</v>
      </c>
      <c r="C7298" s="462" t="s">
        <v>44</v>
      </c>
      <c r="D7298" s="463">
        <v>1395431</v>
      </c>
    </row>
    <row r="7299" spans="1:4">
      <c r="A7299" s="462">
        <v>101997</v>
      </c>
      <c r="B7299" s="276" t="s">
        <v>7282</v>
      </c>
      <c r="C7299" s="462" t="s">
        <v>44</v>
      </c>
      <c r="D7299" s="463">
        <v>1395431</v>
      </c>
    </row>
    <row r="7300" spans="1:4">
      <c r="A7300" s="462">
        <v>101998</v>
      </c>
      <c r="B7300" s="276" t="s">
        <v>7283</v>
      </c>
      <c r="C7300" s="462" t="s">
        <v>44</v>
      </c>
      <c r="D7300" s="463">
        <v>842290</v>
      </c>
    </row>
    <row r="7301" spans="1:4">
      <c r="A7301" s="462">
        <v>101999</v>
      </c>
      <c r="B7301" s="276" t="s">
        <v>7284</v>
      </c>
      <c r="C7301" s="462" t="s">
        <v>44</v>
      </c>
      <c r="D7301" s="463">
        <v>1073047</v>
      </c>
    </row>
    <row r="7302" spans="1:4">
      <c r="A7302" s="462">
        <v>102000</v>
      </c>
      <c r="B7302" s="276" t="s">
        <v>7285</v>
      </c>
      <c r="C7302" s="462" t="s">
        <v>44</v>
      </c>
      <c r="D7302" s="463">
        <v>1108927</v>
      </c>
    </row>
    <row r="7303" spans="1:4">
      <c r="A7303" s="462">
        <v>102001</v>
      </c>
      <c r="B7303" s="276" t="s">
        <v>7282</v>
      </c>
      <c r="C7303" s="462" t="s">
        <v>44</v>
      </c>
      <c r="D7303" s="463">
        <v>1395431</v>
      </c>
    </row>
    <row r="7304" spans="1:4">
      <c r="A7304" s="462">
        <v>102002</v>
      </c>
      <c r="B7304" s="276" t="s">
        <v>7286</v>
      </c>
      <c r="C7304" s="462" t="s">
        <v>44</v>
      </c>
      <c r="D7304" s="463">
        <v>842290</v>
      </c>
    </row>
    <row r="7305" spans="1:4">
      <c r="A7305" s="462">
        <v>102003</v>
      </c>
      <c r="B7305" s="276" t="s">
        <v>7287</v>
      </c>
      <c r="C7305" s="462" t="s">
        <v>44</v>
      </c>
      <c r="D7305" s="463">
        <v>1395431</v>
      </c>
    </row>
    <row r="7306" spans="1:4">
      <c r="A7306" s="462">
        <v>102004</v>
      </c>
      <c r="B7306" s="276" t="s">
        <v>7288</v>
      </c>
      <c r="C7306" s="462" t="s">
        <v>44</v>
      </c>
      <c r="D7306" s="463">
        <v>842290</v>
      </c>
    </row>
    <row r="7307" spans="1:4">
      <c r="A7307" s="462">
        <v>102005</v>
      </c>
      <c r="B7307" s="276" t="s">
        <v>7289</v>
      </c>
      <c r="C7307" s="462" t="s">
        <v>44</v>
      </c>
      <c r="D7307" s="463">
        <v>1395431</v>
      </c>
    </row>
    <row r="7308" spans="1:4">
      <c r="A7308" s="462">
        <v>102006</v>
      </c>
      <c r="B7308" s="276" t="s">
        <v>7290</v>
      </c>
      <c r="C7308" s="462" t="s">
        <v>44</v>
      </c>
      <c r="D7308" s="463">
        <v>842290</v>
      </c>
    </row>
    <row r="7309" spans="1:4">
      <c r="A7309" s="462">
        <v>102007</v>
      </c>
      <c r="B7309" s="276" t="s">
        <v>7291</v>
      </c>
      <c r="C7309" s="462" t="s">
        <v>44</v>
      </c>
      <c r="D7309" s="463">
        <v>1395431</v>
      </c>
    </row>
    <row r="7310" spans="1:4">
      <c r="A7310" s="462">
        <v>102008</v>
      </c>
      <c r="B7310" s="276" t="s">
        <v>7292</v>
      </c>
      <c r="C7310" s="462" t="s">
        <v>44</v>
      </c>
      <c r="D7310" s="463">
        <v>1395431</v>
      </c>
    </row>
    <row r="7311" spans="1:4">
      <c r="A7311" s="462">
        <v>102009</v>
      </c>
      <c r="B7311" s="276" t="s">
        <v>7293</v>
      </c>
      <c r="C7311" s="462" t="s">
        <v>44</v>
      </c>
      <c r="D7311" s="463">
        <v>842290</v>
      </c>
    </row>
    <row r="7312" spans="1:4">
      <c r="A7312" s="462">
        <v>102010</v>
      </c>
      <c r="B7312" s="276" t="s">
        <v>7294</v>
      </c>
      <c r="C7312" s="462" t="s">
        <v>44</v>
      </c>
      <c r="D7312" s="463">
        <v>842290</v>
      </c>
    </row>
    <row r="7313" spans="1:4">
      <c r="A7313" s="462">
        <v>102011</v>
      </c>
      <c r="B7313" s="276" t="s">
        <v>7295</v>
      </c>
      <c r="C7313" s="462" t="s">
        <v>44</v>
      </c>
      <c r="D7313" s="463">
        <v>842290</v>
      </c>
    </row>
    <row r="7314" spans="1:4">
      <c r="A7314" s="462">
        <v>102012</v>
      </c>
      <c r="B7314" s="276" t="s">
        <v>7296</v>
      </c>
      <c r="C7314" s="462" t="s">
        <v>44</v>
      </c>
      <c r="D7314" s="463">
        <v>1395431</v>
      </c>
    </row>
    <row r="7315" spans="1:4">
      <c r="A7315" s="462">
        <v>102013</v>
      </c>
      <c r="B7315" s="276" t="s">
        <v>7297</v>
      </c>
      <c r="C7315" s="462" t="s">
        <v>44</v>
      </c>
      <c r="D7315" s="463">
        <v>986803</v>
      </c>
    </row>
    <row r="7316" spans="1:4">
      <c r="A7316" s="462">
        <v>102014</v>
      </c>
      <c r="B7316" s="276" t="s">
        <v>7298</v>
      </c>
      <c r="C7316" s="462" t="s">
        <v>44</v>
      </c>
      <c r="D7316" s="463">
        <v>1395431</v>
      </c>
    </row>
    <row r="7317" spans="1:4">
      <c r="A7317" s="462">
        <v>102015</v>
      </c>
      <c r="B7317" s="276" t="s">
        <v>7299</v>
      </c>
      <c r="C7317" s="462" t="s">
        <v>44</v>
      </c>
      <c r="D7317" s="463">
        <v>1395431</v>
      </c>
    </row>
    <row r="7318" spans="1:4">
      <c r="A7318" s="462">
        <v>102016</v>
      </c>
      <c r="B7318" s="276" t="s">
        <v>7300</v>
      </c>
      <c r="C7318" s="462" t="s">
        <v>44</v>
      </c>
      <c r="D7318" s="463">
        <v>1395431</v>
      </c>
    </row>
    <row r="7319" spans="1:4">
      <c r="A7319" s="462">
        <v>102017</v>
      </c>
      <c r="B7319" s="276" t="s">
        <v>7301</v>
      </c>
      <c r="C7319" s="462" t="s">
        <v>44</v>
      </c>
      <c r="D7319" s="463">
        <v>986803</v>
      </c>
    </row>
    <row r="7320" spans="1:4">
      <c r="A7320" s="462">
        <v>102018</v>
      </c>
      <c r="B7320" s="276" t="s">
        <v>7302</v>
      </c>
      <c r="C7320" s="462" t="s">
        <v>44</v>
      </c>
      <c r="D7320" s="463">
        <v>1395431</v>
      </c>
    </row>
    <row r="7321" spans="1:4">
      <c r="A7321" s="462">
        <v>102019</v>
      </c>
      <c r="B7321" s="276" t="s">
        <v>7303</v>
      </c>
      <c r="C7321" s="462" t="s">
        <v>44</v>
      </c>
      <c r="D7321" s="463">
        <v>1395431</v>
      </c>
    </row>
    <row r="7322" spans="1:4">
      <c r="A7322" s="462">
        <v>102020</v>
      </c>
      <c r="B7322" s="276" t="s">
        <v>7304</v>
      </c>
      <c r="C7322" s="462" t="s">
        <v>44</v>
      </c>
      <c r="D7322" s="463">
        <v>842290</v>
      </c>
    </row>
    <row r="7323" spans="1:4">
      <c r="A7323" s="462">
        <v>102021</v>
      </c>
      <c r="B7323" s="276" t="s">
        <v>7305</v>
      </c>
      <c r="C7323" s="462" t="s">
        <v>44</v>
      </c>
      <c r="D7323" s="463">
        <v>991831</v>
      </c>
    </row>
    <row r="7324" spans="1:4">
      <c r="A7324" s="462">
        <v>102022</v>
      </c>
      <c r="B7324" s="276" t="s">
        <v>7306</v>
      </c>
      <c r="C7324" s="462" t="s">
        <v>44</v>
      </c>
      <c r="D7324" s="463">
        <v>1395431</v>
      </c>
    </row>
    <row r="7325" spans="1:4">
      <c r="A7325" s="462">
        <v>102023</v>
      </c>
      <c r="B7325" s="276" t="s">
        <v>7307</v>
      </c>
      <c r="C7325" s="462" t="s">
        <v>44</v>
      </c>
      <c r="D7325" s="463">
        <v>1087188</v>
      </c>
    </row>
    <row r="7326" spans="1:4">
      <c r="A7326" s="462">
        <v>102024</v>
      </c>
      <c r="B7326" s="276" t="s">
        <v>7308</v>
      </c>
      <c r="C7326" s="462" t="s">
        <v>44</v>
      </c>
      <c r="D7326" s="463">
        <v>842290</v>
      </c>
    </row>
    <row r="7327" spans="1:4">
      <c r="A7327" s="462">
        <v>102025</v>
      </c>
      <c r="B7327" s="276" t="s">
        <v>7309</v>
      </c>
      <c r="C7327" s="462" t="s">
        <v>44</v>
      </c>
      <c r="D7327" s="463">
        <v>1395431</v>
      </c>
    </row>
    <row r="7328" spans="1:4">
      <c r="A7328" s="462">
        <v>102026</v>
      </c>
      <c r="B7328" s="276" t="s">
        <v>7310</v>
      </c>
      <c r="C7328" s="462" t="s">
        <v>44</v>
      </c>
      <c r="D7328" s="463">
        <v>842290</v>
      </c>
    </row>
    <row r="7329" spans="1:4">
      <c r="A7329" s="462">
        <v>102027</v>
      </c>
      <c r="B7329" s="276" t="s">
        <v>7311</v>
      </c>
      <c r="C7329" s="462" t="s">
        <v>44</v>
      </c>
      <c r="D7329" s="463">
        <v>948396</v>
      </c>
    </row>
    <row r="7330" spans="1:4">
      <c r="A7330" s="462">
        <v>102028</v>
      </c>
      <c r="B7330" s="276" t="s">
        <v>7312</v>
      </c>
      <c r="C7330" s="462" t="s">
        <v>44</v>
      </c>
      <c r="D7330" s="463">
        <v>1395431</v>
      </c>
    </row>
    <row r="7331" spans="1:4">
      <c r="A7331" s="462">
        <v>102029</v>
      </c>
      <c r="B7331" s="276" t="s">
        <v>7313</v>
      </c>
      <c r="C7331" s="462" t="s">
        <v>44</v>
      </c>
      <c r="D7331" s="463">
        <v>1395431</v>
      </c>
    </row>
    <row r="7332" spans="1:4">
      <c r="A7332" s="462">
        <v>102030</v>
      </c>
      <c r="B7332" s="276" t="s">
        <v>7314</v>
      </c>
      <c r="C7332" s="462" t="s">
        <v>27</v>
      </c>
      <c r="D7332" s="463">
        <v>172935</v>
      </c>
    </row>
    <row r="7333" spans="1:4">
      <c r="A7333" s="462">
        <v>102031</v>
      </c>
      <c r="B7333" s="276" t="s">
        <v>7315</v>
      </c>
      <c r="C7333" s="462" t="s">
        <v>30</v>
      </c>
      <c r="D7333" s="463">
        <v>66018</v>
      </c>
    </row>
    <row r="7334" spans="1:4">
      <c r="A7334" s="462">
        <v>102032</v>
      </c>
      <c r="B7334" s="276" t="s">
        <v>7316</v>
      </c>
      <c r="C7334" s="462" t="s">
        <v>27</v>
      </c>
      <c r="D7334" s="463">
        <v>571308653</v>
      </c>
    </row>
    <row r="7335" spans="1:4">
      <c r="A7335" s="462">
        <v>102033</v>
      </c>
      <c r="B7335" s="276" t="s">
        <v>7317</v>
      </c>
      <c r="C7335" s="462" t="s">
        <v>27</v>
      </c>
      <c r="D7335" s="463">
        <v>291951935.99000001</v>
      </c>
    </row>
    <row r="7336" spans="1:4">
      <c r="A7336" s="462">
        <v>102034</v>
      </c>
      <c r="B7336" s="276" t="s">
        <v>7318</v>
      </c>
      <c r="C7336" s="462" t="s">
        <v>253</v>
      </c>
      <c r="D7336" s="463">
        <v>52360</v>
      </c>
    </row>
    <row r="7337" spans="1:4">
      <c r="A7337" s="462">
        <v>102035</v>
      </c>
      <c r="B7337" s="276" t="s">
        <v>7319</v>
      </c>
      <c r="C7337" s="462" t="s">
        <v>1153</v>
      </c>
      <c r="D7337" s="463">
        <v>856800</v>
      </c>
    </row>
    <row r="7338" spans="1:4">
      <c r="A7338" s="462">
        <v>102036</v>
      </c>
      <c r="B7338" s="276" t="s">
        <v>7320</v>
      </c>
      <c r="C7338" s="462" t="s">
        <v>253</v>
      </c>
      <c r="D7338" s="463">
        <v>259420</v>
      </c>
    </row>
    <row r="7339" spans="1:4">
      <c r="A7339" s="462">
        <v>102037</v>
      </c>
      <c r="B7339" s="276" t="s">
        <v>7321</v>
      </c>
      <c r="C7339" s="462" t="s">
        <v>253</v>
      </c>
      <c r="D7339" s="463">
        <v>51170</v>
      </c>
    </row>
    <row r="7340" spans="1:4">
      <c r="A7340" s="462">
        <v>102038</v>
      </c>
      <c r="B7340" s="276" t="s">
        <v>7322</v>
      </c>
      <c r="C7340" s="462" t="s">
        <v>44</v>
      </c>
      <c r="D7340" s="463">
        <v>1074738</v>
      </c>
    </row>
    <row r="7341" spans="1:4">
      <c r="A7341" s="462">
        <v>102039</v>
      </c>
      <c r="B7341" s="276" t="s">
        <v>7323</v>
      </c>
      <c r="C7341" s="462" t="s">
        <v>27</v>
      </c>
      <c r="D7341" s="463">
        <v>3063886</v>
      </c>
    </row>
    <row r="7342" spans="1:4">
      <c r="A7342" s="462">
        <v>102041</v>
      </c>
      <c r="B7342" s="276" t="s">
        <v>7324</v>
      </c>
      <c r="C7342" s="462" t="s">
        <v>27</v>
      </c>
      <c r="D7342" s="463">
        <v>2068282</v>
      </c>
    </row>
    <row r="7343" spans="1:4">
      <c r="A7343" s="462">
        <v>102042</v>
      </c>
      <c r="B7343" s="276" t="s">
        <v>7325</v>
      </c>
      <c r="C7343" s="462" t="s">
        <v>27</v>
      </c>
      <c r="D7343" s="463">
        <v>2716460.6</v>
      </c>
    </row>
    <row r="7344" spans="1:4">
      <c r="A7344" s="462">
        <v>102043</v>
      </c>
      <c r="B7344" s="276" t="s">
        <v>7326</v>
      </c>
      <c r="C7344" s="462" t="s">
        <v>27</v>
      </c>
      <c r="D7344" s="463">
        <v>755000</v>
      </c>
    </row>
    <row r="7345" spans="1:4">
      <c r="A7345" s="462">
        <v>102044</v>
      </c>
      <c r="B7345" s="276" t="s">
        <v>7327</v>
      </c>
      <c r="C7345" s="462" t="s">
        <v>27</v>
      </c>
      <c r="D7345" s="463">
        <v>46207</v>
      </c>
    </row>
    <row r="7346" spans="1:4">
      <c r="A7346" s="462">
        <v>102045</v>
      </c>
      <c r="B7346" s="276" t="s">
        <v>7328</v>
      </c>
      <c r="C7346" s="462" t="s">
        <v>44</v>
      </c>
      <c r="D7346" s="463">
        <v>137600</v>
      </c>
    </row>
    <row r="7347" spans="1:4">
      <c r="A7347" s="462">
        <v>102046</v>
      </c>
      <c r="B7347" s="276" t="s">
        <v>7329</v>
      </c>
      <c r="C7347" s="462" t="s">
        <v>27</v>
      </c>
      <c r="D7347" s="463">
        <v>0</v>
      </c>
    </row>
    <row r="7348" spans="1:4">
      <c r="A7348" s="462">
        <v>102047</v>
      </c>
      <c r="B7348" s="276" t="s">
        <v>7330</v>
      </c>
      <c r="C7348" s="462" t="s">
        <v>27</v>
      </c>
      <c r="D7348" s="463">
        <v>14994</v>
      </c>
    </row>
    <row r="7349" spans="1:4">
      <c r="A7349" s="462">
        <v>102048</v>
      </c>
      <c r="B7349" s="276" t="s">
        <v>7331</v>
      </c>
      <c r="C7349" s="462" t="s">
        <v>27</v>
      </c>
      <c r="D7349" s="463">
        <v>26844</v>
      </c>
    </row>
    <row r="7350" spans="1:4">
      <c r="A7350" s="462">
        <v>102049</v>
      </c>
      <c r="B7350" s="276" t="s">
        <v>7332</v>
      </c>
      <c r="C7350" s="462" t="s">
        <v>27</v>
      </c>
      <c r="D7350" s="463">
        <v>4273</v>
      </c>
    </row>
    <row r="7351" spans="1:4">
      <c r="A7351" s="462">
        <v>102050</v>
      </c>
      <c r="B7351" s="276" t="s">
        <v>7333</v>
      </c>
      <c r="C7351" s="462" t="s">
        <v>27</v>
      </c>
      <c r="D7351" s="463">
        <v>3231433</v>
      </c>
    </row>
    <row r="7352" spans="1:4">
      <c r="A7352" s="462">
        <v>102051</v>
      </c>
      <c r="B7352" s="276" t="s">
        <v>7334</v>
      </c>
      <c r="C7352" s="462" t="s">
        <v>27</v>
      </c>
      <c r="D7352" s="463">
        <v>5334</v>
      </c>
    </row>
    <row r="7353" spans="1:4">
      <c r="A7353" s="462">
        <v>102052</v>
      </c>
      <c r="B7353" s="276" t="s">
        <v>7335</v>
      </c>
      <c r="C7353" s="462" t="s">
        <v>27</v>
      </c>
      <c r="D7353" s="463">
        <v>55369</v>
      </c>
    </row>
    <row r="7354" spans="1:4">
      <c r="A7354" s="462">
        <v>102053</v>
      </c>
      <c r="B7354" s="276" t="s">
        <v>7336</v>
      </c>
      <c r="C7354" s="462" t="s">
        <v>27</v>
      </c>
      <c r="D7354" s="463">
        <v>258000</v>
      </c>
    </row>
    <row r="7355" spans="1:4">
      <c r="A7355" s="462">
        <v>102054</v>
      </c>
      <c r="B7355" s="276" t="s">
        <v>7337</v>
      </c>
      <c r="C7355" s="462" t="s">
        <v>27</v>
      </c>
      <c r="D7355" s="463">
        <v>70000</v>
      </c>
    </row>
    <row r="7356" spans="1:4">
      <c r="A7356" s="462">
        <v>102055</v>
      </c>
      <c r="B7356" s="276" t="s">
        <v>7338</v>
      </c>
      <c r="C7356" s="462" t="s">
        <v>27</v>
      </c>
      <c r="D7356" s="463">
        <v>4817732.01</v>
      </c>
    </row>
    <row r="7357" spans="1:4">
      <c r="A7357" s="462">
        <v>102056</v>
      </c>
      <c r="B7357" s="276" t="s">
        <v>7339</v>
      </c>
      <c r="C7357" s="462" t="s">
        <v>27</v>
      </c>
      <c r="D7357" s="463">
        <v>3663750</v>
      </c>
    </row>
    <row r="7358" spans="1:4">
      <c r="A7358" s="462">
        <v>102057</v>
      </c>
      <c r="B7358" s="276" t="s">
        <v>7340</v>
      </c>
      <c r="C7358" s="462" t="s">
        <v>27</v>
      </c>
      <c r="D7358" s="463">
        <v>11175000</v>
      </c>
    </row>
    <row r="7359" spans="1:4">
      <c r="A7359" s="462">
        <v>102058</v>
      </c>
      <c r="B7359" s="276" t="s">
        <v>7341</v>
      </c>
      <c r="C7359" s="462" t="s">
        <v>27</v>
      </c>
      <c r="D7359" s="463">
        <v>1801618</v>
      </c>
    </row>
    <row r="7360" spans="1:4">
      <c r="A7360" s="462">
        <v>102059</v>
      </c>
      <c r="B7360" s="276" t="s">
        <v>7342</v>
      </c>
      <c r="C7360" s="462" t="s">
        <v>27</v>
      </c>
      <c r="D7360" s="463">
        <v>530458.99</v>
      </c>
    </row>
    <row r="7361" spans="1:4">
      <c r="A7361" s="462">
        <v>102060</v>
      </c>
      <c r="B7361" s="276" t="s">
        <v>7343</v>
      </c>
      <c r="C7361" s="462" t="s">
        <v>27</v>
      </c>
      <c r="D7361" s="463">
        <v>298176</v>
      </c>
    </row>
    <row r="7362" spans="1:4">
      <c r="A7362" s="462">
        <v>102061</v>
      </c>
      <c r="B7362" s="276" t="s">
        <v>7344</v>
      </c>
      <c r="C7362" s="462" t="s">
        <v>27</v>
      </c>
      <c r="D7362" s="463">
        <v>248017</v>
      </c>
    </row>
    <row r="7363" spans="1:4">
      <c r="A7363" s="462">
        <v>102062</v>
      </c>
      <c r="B7363" s="276" t="s">
        <v>7345</v>
      </c>
      <c r="C7363" s="462" t="s">
        <v>27</v>
      </c>
      <c r="D7363" s="463">
        <v>43530</v>
      </c>
    </row>
    <row r="7364" spans="1:4">
      <c r="A7364" s="462">
        <v>102063</v>
      </c>
      <c r="B7364" s="276" t="s">
        <v>7346</v>
      </c>
      <c r="C7364" s="462" t="s">
        <v>30</v>
      </c>
      <c r="D7364" s="463">
        <v>18627</v>
      </c>
    </row>
    <row r="7365" spans="1:4">
      <c r="A7365" s="462">
        <v>102064</v>
      </c>
      <c r="B7365" s="276" t="s">
        <v>7347</v>
      </c>
      <c r="C7365" s="462" t="s">
        <v>27</v>
      </c>
      <c r="D7365" s="463">
        <v>6500000</v>
      </c>
    </row>
    <row r="7366" spans="1:4">
      <c r="A7366" s="462">
        <v>102065</v>
      </c>
      <c r="B7366" s="276" t="s">
        <v>7348</v>
      </c>
      <c r="C7366" s="462" t="s">
        <v>27</v>
      </c>
      <c r="D7366" s="463">
        <v>7500000</v>
      </c>
    </row>
    <row r="7367" spans="1:4">
      <c r="A7367" s="462">
        <v>102066</v>
      </c>
      <c r="B7367" s="276" t="s">
        <v>7349</v>
      </c>
      <c r="C7367" s="462" t="s">
        <v>27</v>
      </c>
      <c r="D7367" s="463">
        <v>6580200.2000000002</v>
      </c>
    </row>
    <row r="7368" spans="1:4">
      <c r="A7368" s="462">
        <v>102067</v>
      </c>
      <c r="B7368" s="276" t="s">
        <v>7350</v>
      </c>
      <c r="C7368" s="462" t="s">
        <v>27</v>
      </c>
      <c r="D7368" s="463">
        <v>404419</v>
      </c>
    </row>
    <row r="7369" spans="1:4">
      <c r="A7369" s="462">
        <v>102068</v>
      </c>
      <c r="B7369" s="276" t="s">
        <v>7351</v>
      </c>
      <c r="C7369" s="462" t="s">
        <v>27</v>
      </c>
      <c r="D7369" s="463">
        <v>2637</v>
      </c>
    </row>
    <row r="7370" spans="1:4">
      <c r="A7370" s="462">
        <v>102069</v>
      </c>
      <c r="B7370" s="276" t="s">
        <v>7352</v>
      </c>
      <c r="C7370" s="462" t="s">
        <v>27</v>
      </c>
      <c r="D7370" s="463">
        <v>547</v>
      </c>
    </row>
    <row r="7371" spans="1:4">
      <c r="A7371" s="462">
        <v>102070</v>
      </c>
      <c r="B7371" s="276" t="s">
        <v>7353</v>
      </c>
      <c r="C7371" s="462" t="s">
        <v>27</v>
      </c>
      <c r="D7371" s="463">
        <v>3689797.3</v>
      </c>
    </row>
    <row r="7372" spans="1:4">
      <c r="A7372" s="462">
        <v>102071</v>
      </c>
      <c r="B7372" s="276" t="s">
        <v>7354</v>
      </c>
      <c r="C7372" s="462" t="s">
        <v>27</v>
      </c>
      <c r="D7372" s="463">
        <v>15821348</v>
      </c>
    </row>
    <row r="7373" spans="1:4">
      <c r="A7373" s="462">
        <v>102072</v>
      </c>
      <c r="B7373" s="276" t="s">
        <v>7355</v>
      </c>
      <c r="C7373" s="462" t="s">
        <v>27</v>
      </c>
      <c r="D7373" s="463">
        <v>1065746.99</v>
      </c>
    </row>
    <row r="7374" spans="1:4">
      <c r="A7374" s="462">
        <v>102073</v>
      </c>
      <c r="B7374" s="276" t="s">
        <v>7356</v>
      </c>
      <c r="C7374" s="462" t="s">
        <v>27</v>
      </c>
      <c r="D7374" s="463">
        <v>177722813</v>
      </c>
    </row>
    <row r="7375" spans="1:4">
      <c r="A7375" s="462">
        <v>102074</v>
      </c>
      <c r="B7375" s="276" t="s">
        <v>7357</v>
      </c>
      <c r="C7375" s="462" t="s">
        <v>27</v>
      </c>
      <c r="D7375" s="463">
        <v>6799999.9900000002</v>
      </c>
    </row>
    <row r="7376" spans="1:4">
      <c r="A7376" s="462">
        <v>102075</v>
      </c>
      <c r="B7376" s="276" t="s">
        <v>7358</v>
      </c>
      <c r="C7376" s="462" t="s">
        <v>27</v>
      </c>
      <c r="D7376" s="463">
        <v>90945</v>
      </c>
    </row>
    <row r="7377" spans="1:4">
      <c r="A7377" s="462">
        <v>102077</v>
      </c>
      <c r="B7377" s="276" t="s">
        <v>7359</v>
      </c>
      <c r="C7377" s="462" t="s">
        <v>44</v>
      </c>
      <c r="D7377" s="463">
        <v>126503</v>
      </c>
    </row>
    <row r="7378" spans="1:4">
      <c r="A7378" s="462">
        <v>102078</v>
      </c>
      <c r="B7378" s="276" t="s">
        <v>7360</v>
      </c>
      <c r="C7378" s="462" t="s">
        <v>27</v>
      </c>
      <c r="D7378" s="463">
        <v>8508500</v>
      </c>
    </row>
    <row r="7379" spans="1:4">
      <c r="A7379" s="462">
        <v>102079</v>
      </c>
      <c r="B7379" s="276" t="s">
        <v>7361</v>
      </c>
      <c r="C7379" s="462" t="s">
        <v>27</v>
      </c>
      <c r="D7379" s="463">
        <v>2344300</v>
      </c>
    </row>
    <row r="7380" spans="1:4">
      <c r="A7380" s="462">
        <v>102080</v>
      </c>
      <c r="B7380" s="276" t="s">
        <v>7362</v>
      </c>
      <c r="C7380" s="462" t="s">
        <v>27</v>
      </c>
      <c r="D7380" s="463">
        <v>215900</v>
      </c>
    </row>
    <row r="7381" spans="1:4">
      <c r="A7381" s="462">
        <v>102081</v>
      </c>
      <c r="B7381" s="276" t="s">
        <v>7363</v>
      </c>
      <c r="C7381" s="462" t="s">
        <v>27</v>
      </c>
      <c r="D7381" s="463">
        <v>11904701</v>
      </c>
    </row>
    <row r="7382" spans="1:4">
      <c r="A7382" s="462">
        <v>102082</v>
      </c>
      <c r="B7382" s="276" t="s">
        <v>7364</v>
      </c>
      <c r="C7382" s="462" t="s">
        <v>27</v>
      </c>
      <c r="D7382" s="463">
        <v>295000</v>
      </c>
    </row>
    <row r="7383" spans="1:4">
      <c r="A7383" s="462">
        <v>102083</v>
      </c>
      <c r="B7383" s="276" t="s">
        <v>7365</v>
      </c>
      <c r="C7383" s="462" t="s">
        <v>27</v>
      </c>
      <c r="D7383" s="463">
        <v>2793</v>
      </c>
    </row>
    <row r="7384" spans="1:4">
      <c r="A7384" s="462">
        <v>102084</v>
      </c>
      <c r="B7384" s="276" t="s">
        <v>7366</v>
      </c>
      <c r="C7384" s="462" t="s">
        <v>27</v>
      </c>
      <c r="D7384" s="463">
        <v>29530</v>
      </c>
    </row>
    <row r="7385" spans="1:4">
      <c r="A7385" s="462">
        <v>102085</v>
      </c>
      <c r="B7385" s="276" t="s">
        <v>7367</v>
      </c>
      <c r="C7385" s="462" t="s">
        <v>27</v>
      </c>
      <c r="D7385" s="463">
        <v>401250</v>
      </c>
    </row>
    <row r="7386" spans="1:4">
      <c r="A7386" s="462">
        <v>102086</v>
      </c>
      <c r="B7386" s="276" t="s">
        <v>7368</v>
      </c>
      <c r="C7386" s="462" t="s">
        <v>27</v>
      </c>
      <c r="D7386" s="463">
        <v>53692</v>
      </c>
    </row>
    <row r="7387" spans="1:4">
      <c r="A7387" s="462">
        <v>102087</v>
      </c>
      <c r="B7387" s="276" t="s">
        <v>7369</v>
      </c>
      <c r="C7387" s="462" t="s">
        <v>27</v>
      </c>
      <c r="D7387" s="463">
        <v>47114</v>
      </c>
    </row>
    <row r="7388" spans="1:4">
      <c r="A7388" s="462">
        <v>102088</v>
      </c>
      <c r="B7388" s="276" t="s">
        <v>7370</v>
      </c>
      <c r="C7388" s="462" t="s">
        <v>27</v>
      </c>
      <c r="D7388" s="463">
        <v>7288</v>
      </c>
    </row>
    <row r="7389" spans="1:4">
      <c r="A7389" s="462">
        <v>102090</v>
      </c>
      <c r="B7389" s="276" t="s">
        <v>7371</v>
      </c>
      <c r="C7389" s="462" t="s">
        <v>27</v>
      </c>
      <c r="D7389" s="463">
        <v>0</v>
      </c>
    </row>
    <row r="7390" spans="1:4">
      <c r="A7390" s="462">
        <v>102091</v>
      </c>
      <c r="B7390" s="276" t="s">
        <v>7372</v>
      </c>
      <c r="C7390" s="462" t="s">
        <v>27</v>
      </c>
      <c r="D7390" s="463">
        <v>0</v>
      </c>
    </row>
    <row r="7391" spans="1:4">
      <c r="A7391" s="462">
        <v>102092</v>
      </c>
      <c r="B7391" s="276" t="s">
        <v>7373</v>
      </c>
      <c r="C7391" s="462" t="s">
        <v>27</v>
      </c>
      <c r="D7391" s="463">
        <v>7437</v>
      </c>
    </row>
    <row r="7392" spans="1:4">
      <c r="A7392" s="462">
        <v>102093</v>
      </c>
      <c r="B7392" s="276" t="s">
        <v>7374</v>
      </c>
      <c r="C7392" s="462" t="s">
        <v>27</v>
      </c>
      <c r="D7392" s="463">
        <v>0</v>
      </c>
    </row>
    <row r="7393" spans="1:4">
      <c r="A7393" s="462">
        <v>102094</v>
      </c>
      <c r="B7393" s="276" t="s">
        <v>7375</v>
      </c>
      <c r="C7393" s="462" t="s">
        <v>27</v>
      </c>
      <c r="D7393" s="463">
        <v>8397</v>
      </c>
    </row>
    <row r="7394" spans="1:4">
      <c r="A7394" s="462">
        <v>102095</v>
      </c>
      <c r="B7394" s="276" t="s">
        <v>7376</v>
      </c>
      <c r="C7394" s="462" t="s">
        <v>27</v>
      </c>
      <c r="D7394" s="463">
        <v>178675</v>
      </c>
    </row>
    <row r="7395" spans="1:4">
      <c r="A7395" s="462">
        <v>102096</v>
      </c>
      <c r="B7395" s="276" t="s">
        <v>7377</v>
      </c>
      <c r="C7395" s="462" t="s">
        <v>27</v>
      </c>
      <c r="D7395" s="463">
        <v>47548</v>
      </c>
    </row>
    <row r="7396" spans="1:4">
      <c r="A7396" s="462">
        <v>102097</v>
      </c>
      <c r="B7396" s="276" t="s">
        <v>7378</v>
      </c>
      <c r="C7396" s="462" t="s">
        <v>998</v>
      </c>
      <c r="D7396" s="463">
        <v>6128794</v>
      </c>
    </row>
    <row r="7397" spans="1:4">
      <c r="A7397" s="462">
        <v>102098</v>
      </c>
      <c r="B7397" s="276" t="s">
        <v>6112</v>
      </c>
      <c r="C7397" s="462" t="s">
        <v>27</v>
      </c>
      <c r="D7397" s="463">
        <v>34221</v>
      </c>
    </row>
    <row r="7398" spans="1:4">
      <c r="A7398" s="462">
        <v>102099</v>
      </c>
      <c r="B7398" s="276" t="s">
        <v>7379</v>
      </c>
      <c r="C7398" s="462" t="s">
        <v>30</v>
      </c>
      <c r="D7398" s="463">
        <v>0</v>
      </c>
    </row>
    <row r="7399" spans="1:4">
      <c r="A7399" s="462">
        <v>102101</v>
      </c>
      <c r="B7399" s="276" t="s">
        <v>7380</v>
      </c>
      <c r="C7399" s="462" t="s">
        <v>27</v>
      </c>
      <c r="D7399" s="463">
        <v>42001</v>
      </c>
    </row>
    <row r="7400" spans="1:4">
      <c r="A7400" s="462">
        <v>102102</v>
      </c>
      <c r="B7400" s="276" t="s">
        <v>7381</v>
      </c>
      <c r="C7400" s="462" t="s">
        <v>27</v>
      </c>
      <c r="D7400" s="463">
        <v>1247062</v>
      </c>
    </row>
    <row r="7401" spans="1:4">
      <c r="A7401" s="462">
        <v>102103</v>
      </c>
      <c r="B7401" s="276" t="s">
        <v>7382</v>
      </c>
      <c r="C7401" s="462" t="s">
        <v>27</v>
      </c>
      <c r="D7401" s="463">
        <v>967374</v>
      </c>
    </row>
    <row r="7402" spans="1:4">
      <c r="A7402" s="462">
        <v>102104</v>
      </c>
      <c r="B7402" s="276" t="s">
        <v>7383</v>
      </c>
      <c r="C7402" s="462" t="s">
        <v>27</v>
      </c>
      <c r="D7402" s="463">
        <v>316754</v>
      </c>
    </row>
    <row r="7403" spans="1:4">
      <c r="A7403" s="462">
        <v>102105</v>
      </c>
      <c r="B7403" s="276" t="s">
        <v>7384</v>
      </c>
      <c r="C7403" s="462" t="s">
        <v>27</v>
      </c>
      <c r="D7403" s="463">
        <v>40807</v>
      </c>
    </row>
    <row r="7404" spans="1:4">
      <c r="A7404" s="462">
        <v>102106</v>
      </c>
      <c r="B7404" s="276" t="s">
        <v>7385</v>
      </c>
      <c r="C7404" s="462" t="s">
        <v>27</v>
      </c>
      <c r="D7404" s="463">
        <v>47529</v>
      </c>
    </row>
    <row r="7405" spans="1:4">
      <c r="A7405" s="462">
        <v>102107</v>
      </c>
      <c r="B7405" s="276" t="s">
        <v>7386</v>
      </c>
      <c r="C7405" s="462" t="s">
        <v>27</v>
      </c>
      <c r="D7405" s="463">
        <v>70621</v>
      </c>
    </row>
    <row r="7406" spans="1:4">
      <c r="A7406" s="462">
        <v>102108</v>
      </c>
      <c r="B7406" s="276" t="s">
        <v>7387</v>
      </c>
      <c r="C7406" s="462" t="s">
        <v>27</v>
      </c>
      <c r="D7406" s="463">
        <v>74609</v>
      </c>
    </row>
    <row r="7407" spans="1:4">
      <c r="A7407" s="462">
        <v>102109</v>
      </c>
      <c r="B7407" s="276" t="s">
        <v>7388</v>
      </c>
      <c r="C7407" s="462" t="s">
        <v>27</v>
      </c>
      <c r="D7407" s="463">
        <v>0</v>
      </c>
    </row>
    <row r="7408" spans="1:4">
      <c r="A7408" s="462">
        <v>102110</v>
      </c>
      <c r="B7408" s="276" t="s">
        <v>7389</v>
      </c>
      <c r="C7408" s="462" t="s">
        <v>27</v>
      </c>
      <c r="D7408" s="463">
        <v>21124</v>
      </c>
    </row>
    <row r="7409" spans="1:4">
      <c r="A7409" s="462">
        <v>102111</v>
      </c>
      <c r="B7409" s="276" t="s">
        <v>7390</v>
      </c>
      <c r="C7409" s="462" t="s">
        <v>27</v>
      </c>
      <c r="D7409" s="463">
        <v>0</v>
      </c>
    </row>
    <row r="7410" spans="1:4">
      <c r="A7410" s="462">
        <v>102112</v>
      </c>
      <c r="B7410" s="276" t="s">
        <v>7391</v>
      </c>
      <c r="C7410" s="462" t="s">
        <v>83</v>
      </c>
      <c r="D7410" s="463">
        <v>417031</v>
      </c>
    </row>
    <row r="7411" spans="1:4">
      <c r="A7411" s="462">
        <v>102113</v>
      </c>
      <c r="B7411" s="276" t="s">
        <v>7392</v>
      </c>
      <c r="C7411" s="462" t="s">
        <v>27</v>
      </c>
      <c r="D7411" s="463">
        <v>18167</v>
      </c>
    </row>
    <row r="7412" spans="1:4">
      <c r="A7412" s="462">
        <v>102114</v>
      </c>
      <c r="B7412" s="276" t="s">
        <v>7393</v>
      </c>
      <c r="C7412" s="462" t="s">
        <v>27</v>
      </c>
      <c r="D7412" s="463">
        <v>56955.01</v>
      </c>
    </row>
    <row r="7413" spans="1:4">
      <c r="A7413" s="462">
        <v>102116</v>
      </c>
      <c r="B7413" s="276" t="s">
        <v>7394</v>
      </c>
      <c r="C7413" s="462" t="s">
        <v>3905</v>
      </c>
      <c r="D7413" s="463">
        <v>6303</v>
      </c>
    </row>
    <row r="7414" spans="1:4">
      <c r="A7414" s="462">
        <v>102117</v>
      </c>
      <c r="B7414" s="276" t="s">
        <v>7395</v>
      </c>
      <c r="C7414" s="462" t="s">
        <v>27</v>
      </c>
      <c r="D7414" s="463">
        <v>29468.01</v>
      </c>
    </row>
    <row r="7415" spans="1:4">
      <c r="A7415" s="462">
        <v>102118</v>
      </c>
      <c r="B7415" s="276" t="s">
        <v>7396</v>
      </c>
      <c r="C7415" s="462" t="s">
        <v>27</v>
      </c>
      <c r="D7415" s="463">
        <v>51950</v>
      </c>
    </row>
    <row r="7416" spans="1:4">
      <c r="A7416" s="462">
        <v>102119</v>
      </c>
      <c r="B7416" s="276" t="s">
        <v>7397</v>
      </c>
      <c r="C7416" s="462" t="s">
        <v>310</v>
      </c>
      <c r="D7416" s="463">
        <v>6701</v>
      </c>
    </row>
    <row r="7417" spans="1:4">
      <c r="A7417" s="462">
        <v>102120</v>
      </c>
      <c r="B7417" s="276" t="s">
        <v>7398</v>
      </c>
      <c r="C7417" s="462" t="s">
        <v>310</v>
      </c>
      <c r="D7417" s="463">
        <v>3796</v>
      </c>
    </row>
    <row r="7418" spans="1:4">
      <c r="A7418" s="462">
        <v>102121</v>
      </c>
      <c r="B7418" s="276" t="s">
        <v>7399</v>
      </c>
      <c r="C7418" s="462" t="s">
        <v>30</v>
      </c>
      <c r="D7418" s="463">
        <v>2563</v>
      </c>
    </row>
    <row r="7419" spans="1:4">
      <c r="A7419" s="462">
        <v>102122</v>
      </c>
      <c r="B7419" s="276" t="s">
        <v>7400</v>
      </c>
      <c r="C7419" s="462" t="s">
        <v>27</v>
      </c>
      <c r="D7419" s="463">
        <v>46700</v>
      </c>
    </row>
    <row r="7420" spans="1:4">
      <c r="A7420" s="462">
        <v>102123</v>
      </c>
      <c r="B7420" s="276" t="s">
        <v>7401</v>
      </c>
      <c r="C7420" s="462" t="s">
        <v>27</v>
      </c>
      <c r="D7420" s="463">
        <v>32945</v>
      </c>
    </row>
    <row r="7421" spans="1:4">
      <c r="A7421" s="462">
        <v>102125</v>
      </c>
      <c r="B7421" s="276" t="s">
        <v>7402</v>
      </c>
      <c r="C7421" s="462" t="s">
        <v>30</v>
      </c>
      <c r="D7421" s="463">
        <v>662261</v>
      </c>
    </row>
    <row r="7422" spans="1:4">
      <c r="A7422" s="462">
        <v>102126</v>
      </c>
      <c r="B7422" s="276" t="s">
        <v>7403</v>
      </c>
      <c r="C7422" s="462" t="s">
        <v>30</v>
      </c>
      <c r="D7422" s="463">
        <v>710793</v>
      </c>
    </row>
    <row r="7423" spans="1:4">
      <c r="A7423" s="462">
        <v>102127</v>
      </c>
      <c r="B7423" s="276" t="s">
        <v>7404</v>
      </c>
      <c r="C7423" s="462" t="s">
        <v>27</v>
      </c>
      <c r="D7423" s="463">
        <v>148418</v>
      </c>
    </row>
    <row r="7424" spans="1:4">
      <c r="A7424" s="462">
        <v>102128</v>
      </c>
      <c r="B7424" s="276" t="s">
        <v>7405</v>
      </c>
      <c r="C7424" s="462" t="s">
        <v>27</v>
      </c>
      <c r="D7424" s="463">
        <v>443420</v>
      </c>
    </row>
    <row r="7425" spans="1:4">
      <c r="A7425" s="462">
        <v>102129</v>
      </c>
      <c r="B7425" s="276" t="s">
        <v>7406</v>
      </c>
      <c r="C7425" s="462" t="s">
        <v>27</v>
      </c>
      <c r="D7425" s="463">
        <v>94825</v>
      </c>
    </row>
    <row r="7426" spans="1:4">
      <c r="A7426" s="462">
        <v>102130</v>
      </c>
      <c r="B7426" s="276" t="s">
        <v>7407</v>
      </c>
      <c r="C7426" s="462" t="s">
        <v>27</v>
      </c>
      <c r="D7426" s="463">
        <v>201950</v>
      </c>
    </row>
    <row r="7427" spans="1:4">
      <c r="A7427" s="462">
        <v>102131</v>
      </c>
      <c r="B7427" s="276" t="s">
        <v>7408</v>
      </c>
      <c r="C7427" s="462" t="s">
        <v>30</v>
      </c>
      <c r="D7427" s="463">
        <v>1069252</v>
      </c>
    </row>
    <row r="7428" spans="1:4">
      <c r="A7428" s="462">
        <v>102132</v>
      </c>
      <c r="B7428" s="276" t="s">
        <v>7409</v>
      </c>
      <c r="C7428" s="462" t="s">
        <v>30</v>
      </c>
      <c r="D7428" s="463">
        <v>1178331</v>
      </c>
    </row>
    <row r="7429" spans="1:4">
      <c r="A7429" s="462">
        <v>102133</v>
      </c>
      <c r="B7429" s="276" t="s">
        <v>7410</v>
      </c>
      <c r="C7429" s="462" t="s">
        <v>27</v>
      </c>
      <c r="D7429" s="463">
        <v>54124</v>
      </c>
    </row>
    <row r="7430" spans="1:4">
      <c r="A7430" s="462">
        <v>102134</v>
      </c>
      <c r="B7430" s="276" t="s">
        <v>7411</v>
      </c>
      <c r="C7430" s="462" t="s">
        <v>27</v>
      </c>
      <c r="D7430" s="463">
        <v>188020</v>
      </c>
    </row>
    <row r="7431" spans="1:4">
      <c r="A7431" s="462">
        <v>102135</v>
      </c>
      <c r="B7431" s="276" t="s">
        <v>7412</v>
      </c>
      <c r="C7431" s="462" t="s">
        <v>27</v>
      </c>
      <c r="D7431" s="463">
        <v>171360</v>
      </c>
    </row>
    <row r="7432" spans="1:4">
      <c r="A7432" s="462">
        <v>102136</v>
      </c>
      <c r="B7432" s="276" t="s">
        <v>7413</v>
      </c>
      <c r="C7432" s="462" t="s">
        <v>27</v>
      </c>
      <c r="D7432" s="463">
        <v>198730</v>
      </c>
    </row>
    <row r="7433" spans="1:4">
      <c r="A7433" s="462">
        <v>102137</v>
      </c>
      <c r="B7433" s="276" t="s">
        <v>7414</v>
      </c>
      <c r="C7433" s="462" t="s">
        <v>27</v>
      </c>
      <c r="D7433" s="463">
        <v>45220</v>
      </c>
    </row>
    <row r="7434" spans="1:4">
      <c r="A7434" s="462">
        <v>102138</v>
      </c>
      <c r="B7434" s="276" t="s">
        <v>7415</v>
      </c>
      <c r="C7434" s="462" t="s">
        <v>83</v>
      </c>
      <c r="D7434" s="463">
        <v>95000</v>
      </c>
    </row>
    <row r="7435" spans="1:4">
      <c r="A7435" s="462">
        <v>102139</v>
      </c>
      <c r="B7435" s="276" t="s">
        <v>7416</v>
      </c>
      <c r="C7435" s="462" t="s">
        <v>27</v>
      </c>
      <c r="D7435" s="463">
        <v>111384</v>
      </c>
    </row>
    <row r="7436" spans="1:4">
      <c r="A7436" s="462">
        <v>102140</v>
      </c>
      <c r="B7436" s="276" t="s">
        <v>7417</v>
      </c>
      <c r="C7436" s="462" t="s">
        <v>27</v>
      </c>
      <c r="D7436" s="463">
        <v>125208706</v>
      </c>
    </row>
    <row r="7437" spans="1:4">
      <c r="A7437" s="462">
        <v>102141</v>
      </c>
      <c r="B7437" s="276" t="s">
        <v>7418</v>
      </c>
      <c r="C7437" s="462" t="s">
        <v>27</v>
      </c>
      <c r="D7437" s="463">
        <v>166367</v>
      </c>
    </row>
    <row r="7438" spans="1:4">
      <c r="A7438" s="462">
        <v>102142</v>
      </c>
      <c r="B7438" s="276" t="s">
        <v>7419</v>
      </c>
      <c r="C7438" s="462" t="s">
        <v>27</v>
      </c>
      <c r="D7438" s="463">
        <v>1064200.3400000001</v>
      </c>
    </row>
    <row r="7439" spans="1:4">
      <c r="A7439" s="462">
        <v>102143</v>
      </c>
      <c r="B7439" s="276" t="s">
        <v>7420</v>
      </c>
      <c r="C7439" s="462" t="s">
        <v>27</v>
      </c>
      <c r="D7439" s="463">
        <v>793489</v>
      </c>
    </row>
    <row r="7440" spans="1:4">
      <c r="A7440" s="462">
        <v>102144</v>
      </c>
      <c r="B7440" s="276" t="s">
        <v>7421</v>
      </c>
      <c r="C7440" s="462" t="s">
        <v>27</v>
      </c>
      <c r="D7440" s="463">
        <v>351375</v>
      </c>
    </row>
    <row r="7441" spans="1:4">
      <c r="A7441" s="462">
        <v>102145</v>
      </c>
      <c r="B7441" s="276" t="s">
        <v>7422</v>
      </c>
      <c r="C7441" s="462" t="s">
        <v>30</v>
      </c>
      <c r="D7441" s="463">
        <v>34999.99</v>
      </c>
    </row>
    <row r="7442" spans="1:4">
      <c r="A7442" s="462">
        <v>102146</v>
      </c>
      <c r="B7442" s="276" t="s">
        <v>7423</v>
      </c>
      <c r="C7442" s="462" t="s">
        <v>27</v>
      </c>
      <c r="D7442" s="463">
        <v>402415.01</v>
      </c>
    </row>
    <row r="7443" spans="1:4">
      <c r="A7443" s="462">
        <v>102147</v>
      </c>
      <c r="B7443" s="276" t="s">
        <v>7424</v>
      </c>
      <c r="C7443" s="462" t="s">
        <v>27</v>
      </c>
      <c r="D7443" s="463">
        <v>566898</v>
      </c>
    </row>
    <row r="7444" spans="1:4">
      <c r="A7444" s="462">
        <v>102148</v>
      </c>
      <c r="B7444" s="276" t="s">
        <v>7425</v>
      </c>
      <c r="C7444" s="462" t="s">
        <v>27</v>
      </c>
      <c r="D7444" s="463">
        <v>17000000.010000002</v>
      </c>
    </row>
    <row r="7445" spans="1:4">
      <c r="A7445" s="462">
        <v>102149</v>
      </c>
      <c r="B7445" s="276" t="s">
        <v>7426</v>
      </c>
      <c r="C7445" s="462" t="s">
        <v>27</v>
      </c>
      <c r="D7445" s="463">
        <v>5426475.0099999998</v>
      </c>
    </row>
    <row r="7446" spans="1:4">
      <c r="A7446" s="462">
        <v>102150</v>
      </c>
      <c r="B7446" s="276" t="s">
        <v>7427</v>
      </c>
      <c r="C7446" s="462" t="s">
        <v>27</v>
      </c>
      <c r="D7446" s="463">
        <v>2646800</v>
      </c>
    </row>
    <row r="7447" spans="1:4">
      <c r="A7447" s="462">
        <v>102151</v>
      </c>
      <c r="B7447" s="276" t="s">
        <v>7428</v>
      </c>
      <c r="C7447" s="462" t="s">
        <v>27</v>
      </c>
      <c r="D7447" s="463">
        <v>1022600</v>
      </c>
    </row>
    <row r="7448" spans="1:4">
      <c r="A7448" s="462">
        <v>102152</v>
      </c>
      <c r="B7448" s="276" t="s">
        <v>7429</v>
      </c>
      <c r="C7448" s="462" t="s">
        <v>27</v>
      </c>
      <c r="D7448" s="463">
        <v>15000000</v>
      </c>
    </row>
    <row r="7449" spans="1:4">
      <c r="A7449" s="462">
        <v>102153</v>
      </c>
      <c r="B7449" s="276" t="s">
        <v>7430</v>
      </c>
      <c r="C7449" s="462" t="s">
        <v>27</v>
      </c>
      <c r="D7449" s="463">
        <v>144188</v>
      </c>
    </row>
    <row r="7450" spans="1:4">
      <c r="A7450" s="462">
        <v>102154</v>
      </c>
      <c r="B7450" s="276" t="s">
        <v>7431</v>
      </c>
      <c r="C7450" s="462" t="s">
        <v>593</v>
      </c>
      <c r="D7450" s="463">
        <v>17000000.010000002</v>
      </c>
    </row>
    <row r="7451" spans="1:4">
      <c r="A7451" s="462">
        <v>102155</v>
      </c>
      <c r="B7451" s="276" t="s">
        <v>7432</v>
      </c>
      <c r="C7451" s="462" t="s">
        <v>27</v>
      </c>
      <c r="D7451" s="463">
        <v>1213893</v>
      </c>
    </row>
    <row r="7452" spans="1:4">
      <c r="A7452" s="462">
        <v>102156</v>
      </c>
      <c r="B7452" s="276" t="s">
        <v>7433</v>
      </c>
      <c r="C7452" s="462" t="s">
        <v>27</v>
      </c>
      <c r="D7452" s="463">
        <v>29114.16</v>
      </c>
    </row>
    <row r="7453" spans="1:4">
      <c r="A7453" s="462">
        <v>102157</v>
      </c>
      <c r="B7453" s="276" t="s">
        <v>7434</v>
      </c>
      <c r="C7453" s="462" t="s">
        <v>27</v>
      </c>
      <c r="D7453" s="463">
        <v>8250000</v>
      </c>
    </row>
    <row r="7454" spans="1:4">
      <c r="A7454" s="462">
        <v>102158</v>
      </c>
      <c r="B7454" s="276" t="s">
        <v>7435</v>
      </c>
      <c r="C7454" s="462" t="s">
        <v>30</v>
      </c>
      <c r="D7454" s="463">
        <v>6578</v>
      </c>
    </row>
    <row r="7455" spans="1:4">
      <c r="A7455" s="462">
        <v>102159</v>
      </c>
      <c r="B7455" s="276" t="s">
        <v>7436</v>
      </c>
      <c r="C7455" s="462" t="s">
        <v>27</v>
      </c>
      <c r="D7455" s="463">
        <v>2326264</v>
      </c>
    </row>
    <row r="7456" spans="1:4">
      <c r="A7456" s="462">
        <v>102161</v>
      </c>
      <c r="B7456" s="276" t="s">
        <v>7437</v>
      </c>
      <c r="C7456" s="462" t="s">
        <v>30</v>
      </c>
      <c r="D7456" s="463">
        <v>4315</v>
      </c>
    </row>
    <row r="7457" spans="1:4">
      <c r="A7457" s="462">
        <v>102162</v>
      </c>
      <c r="B7457" s="276" t="s">
        <v>7438</v>
      </c>
      <c r="C7457" s="462" t="s">
        <v>27</v>
      </c>
      <c r="D7457" s="463">
        <v>174166</v>
      </c>
    </row>
    <row r="7458" spans="1:4">
      <c r="A7458" s="462">
        <v>102163</v>
      </c>
      <c r="B7458" s="276" t="s">
        <v>7439</v>
      </c>
      <c r="C7458" s="462" t="s">
        <v>27</v>
      </c>
      <c r="D7458" s="463">
        <v>424478</v>
      </c>
    </row>
    <row r="7459" spans="1:4">
      <c r="A7459" s="462">
        <v>102164</v>
      </c>
      <c r="B7459" s="276" t="s">
        <v>7440</v>
      </c>
      <c r="C7459" s="462" t="s">
        <v>27</v>
      </c>
      <c r="D7459" s="463">
        <v>526000</v>
      </c>
    </row>
    <row r="7460" spans="1:4">
      <c r="A7460" s="462">
        <v>102165</v>
      </c>
      <c r="B7460" s="276" t="s">
        <v>7441</v>
      </c>
      <c r="C7460" s="462" t="s">
        <v>27</v>
      </c>
      <c r="D7460" s="463">
        <v>19434352.989999998</v>
      </c>
    </row>
    <row r="7461" spans="1:4">
      <c r="A7461" s="462">
        <v>102166</v>
      </c>
      <c r="B7461" s="276" t="s">
        <v>7442</v>
      </c>
      <c r="C7461" s="462" t="s">
        <v>27</v>
      </c>
      <c r="D7461" s="463">
        <v>34483</v>
      </c>
    </row>
    <row r="7462" spans="1:4">
      <c r="A7462" s="462">
        <v>102167</v>
      </c>
      <c r="B7462" s="276" t="s">
        <v>7443</v>
      </c>
      <c r="C7462" s="462" t="s">
        <v>27</v>
      </c>
      <c r="D7462" s="463">
        <v>199900</v>
      </c>
    </row>
    <row r="7463" spans="1:4">
      <c r="A7463" s="462">
        <v>102168</v>
      </c>
      <c r="B7463" s="276" t="s">
        <v>7444</v>
      </c>
      <c r="C7463" s="462" t="s">
        <v>27</v>
      </c>
      <c r="D7463" s="463">
        <v>256000</v>
      </c>
    </row>
    <row r="7464" spans="1:4">
      <c r="A7464" s="462">
        <v>102169</v>
      </c>
      <c r="B7464" s="276" t="s">
        <v>7445</v>
      </c>
      <c r="C7464" s="462" t="s">
        <v>27</v>
      </c>
      <c r="D7464" s="463">
        <v>1200000</v>
      </c>
    </row>
    <row r="7465" spans="1:4">
      <c r="A7465" s="462">
        <v>102170</v>
      </c>
      <c r="B7465" s="276" t="s">
        <v>7446</v>
      </c>
      <c r="C7465" s="462" t="s">
        <v>44</v>
      </c>
      <c r="D7465" s="463">
        <v>131500</v>
      </c>
    </row>
    <row r="7466" spans="1:4">
      <c r="A7466" s="462">
        <v>102171</v>
      </c>
      <c r="B7466" s="276" t="s">
        <v>7447</v>
      </c>
      <c r="C7466" s="462" t="s">
        <v>27</v>
      </c>
      <c r="D7466" s="463">
        <v>10169062</v>
      </c>
    </row>
    <row r="7467" spans="1:4">
      <c r="A7467" s="462">
        <v>102172</v>
      </c>
      <c r="B7467" s="276" t="s">
        <v>7448</v>
      </c>
      <c r="C7467" s="462" t="s">
        <v>83</v>
      </c>
      <c r="D7467" s="463">
        <v>205975</v>
      </c>
    </row>
    <row r="7468" spans="1:4">
      <c r="A7468" s="462">
        <v>102173</v>
      </c>
      <c r="B7468" s="276" t="s">
        <v>7449</v>
      </c>
      <c r="C7468" s="462" t="s">
        <v>44</v>
      </c>
      <c r="D7468" s="463">
        <v>85584.8</v>
      </c>
    </row>
    <row r="7469" spans="1:4">
      <c r="A7469" s="462">
        <v>102174</v>
      </c>
      <c r="B7469" s="276" t="s">
        <v>7450</v>
      </c>
      <c r="C7469" s="462" t="s">
        <v>27</v>
      </c>
      <c r="D7469" s="463">
        <v>357964.99</v>
      </c>
    </row>
    <row r="7470" spans="1:4">
      <c r="A7470" s="462">
        <v>102175</v>
      </c>
      <c r="B7470" s="276" t="s">
        <v>7451</v>
      </c>
      <c r="C7470" s="462" t="s">
        <v>27</v>
      </c>
      <c r="D7470" s="463">
        <v>2326264</v>
      </c>
    </row>
    <row r="7471" spans="1:4">
      <c r="A7471" s="462">
        <v>102176</v>
      </c>
      <c r="B7471" s="276" t="s">
        <v>7452</v>
      </c>
      <c r="C7471" s="462" t="s">
        <v>27</v>
      </c>
      <c r="D7471" s="463">
        <v>25000</v>
      </c>
    </row>
    <row r="7472" spans="1:4">
      <c r="A7472" s="462">
        <v>102178</v>
      </c>
      <c r="B7472" s="276" t="s">
        <v>7453</v>
      </c>
      <c r="C7472" s="462" t="s">
        <v>27</v>
      </c>
      <c r="D7472" s="463">
        <v>29500</v>
      </c>
    </row>
    <row r="7473" spans="1:4">
      <c r="A7473" s="462">
        <v>102179</v>
      </c>
      <c r="B7473" s="276" t="s">
        <v>7454</v>
      </c>
      <c r="C7473" s="462" t="s">
        <v>27</v>
      </c>
      <c r="D7473" s="463">
        <v>34999.99</v>
      </c>
    </row>
    <row r="7474" spans="1:4">
      <c r="A7474" s="462">
        <v>102180</v>
      </c>
      <c r="B7474" s="276" t="s">
        <v>7455</v>
      </c>
      <c r="C7474" s="462" t="s">
        <v>27</v>
      </c>
      <c r="D7474" s="463">
        <v>31200</v>
      </c>
    </row>
    <row r="7475" spans="1:4">
      <c r="A7475" s="462">
        <v>102181</v>
      </c>
      <c r="B7475" s="276" t="s">
        <v>7456</v>
      </c>
      <c r="C7475" s="462" t="s">
        <v>27</v>
      </c>
      <c r="D7475" s="463">
        <v>700.01</v>
      </c>
    </row>
    <row r="7476" spans="1:4">
      <c r="A7476" s="462">
        <v>102182</v>
      </c>
      <c r="B7476" s="276" t="s">
        <v>7457</v>
      </c>
      <c r="C7476" s="462" t="s">
        <v>27</v>
      </c>
      <c r="D7476" s="463">
        <v>119000</v>
      </c>
    </row>
    <row r="7477" spans="1:4">
      <c r="A7477" s="462">
        <v>102183</v>
      </c>
      <c r="B7477" s="276" t="s">
        <v>7458</v>
      </c>
      <c r="C7477" s="462" t="s">
        <v>27</v>
      </c>
      <c r="D7477" s="463">
        <v>750</v>
      </c>
    </row>
    <row r="7478" spans="1:4">
      <c r="A7478" s="462">
        <v>102184</v>
      </c>
      <c r="B7478" s="276" t="s">
        <v>7459</v>
      </c>
      <c r="C7478" s="462" t="s">
        <v>27</v>
      </c>
      <c r="D7478" s="463">
        <v>600</v>
      </c>
    </row>
    <row r="7479" spans="1:4">
      <c r="A7479" s="462">
        <v>102185</v>
      </c>
      <c r="B7479" s="276" t="s">
        <v>7460</v>
      </c>
      <c r="C7479" s="462" t="s">
        <v>27</v>
      </c>
      <c r="D7479" s="463">
        <v>1450</v>
      </c>
    </row>
    <row r="7480" spans="1:4">
      <c r="A7480" s="462">
        <v>102186</v>
      </c>
      <c r="B7480" s="276" t="s">
        <v>7461</v>
      </c>
      <c r="C7480" s="462" t="s">
        <v>27</v>
      </c>
      <c r="D7480" s="463">
        <v>161000</v>
      </c>
    </row>
    <row r="7481" spans="1:4">
      <c r="A7481" s="462">
        <v>102187</v>
      </c>
      <c r="B7481" s="276" t="s">
        <v>7462</v>
      </c>
      <c r="C7481" s="462" t="s">
        <v>27</v>
      </c>
      <c r="D7481" s="463">
        <v>0</v>
      </c>
    </row>
    <row r="7482" spans="1:4">
      <c r="A7482" s="462">
        <v>102188</v>
      </c>
      <c r="B7482" s="276" t="s">
        <v>7463</v>
      </c>
      <c r="C7482" s="462" t="s">
        <v>27</v>
      </c>
      <c r="D7482" s="463">
        <v>2400</v>
      </c>
    </row>
    <row r="7483" spans="1:4">
      <c r="A7483" s="462">
        <v>102189</v>
      </c>
      <c r="B7483" s="276" t="s">
        <v>7464</v>
      </c>
      <c r="C7483" s="462" t="s">
        <v>27</v>
      </c>
      <c r="D7483" s="463">
        <v>2950</v>
      </c>
    </row>
    <row r="7484" spans="1:4">
      <c r="A7484" s="462">
        <v>102190</v>
      </c>
      <c r="B7484" s="276" t="s">
        <v>7465</v>
      </c>
      <c r="C7484" s="462" t="s">
        <v>27</v>
      </c>
      <c r="D7484" s="463">
        <v>1950.01</v>
      </c>
    </row>
    <row r="7485" spans="1:4">
      <c r="A7485" s="462">
        <v>102191</v>
      </c>
      <c r="B7485" s="276" t="s">
        <v>7466</v>
      </c>
      <c r="C7485" s="462" t="s">
        <v>27</v>
      </c>
      <c r="D7485" s="463">
        <v>235000</v>
      </c>
    </row>
    <row r="7486" spans="1:4">
      <c r="A7486" s="462">
        <v>102192</v>
      </c>
      <c r="B7486" s="276" t="s">
        <v>7467</v>
      </c>
      <c r="C7486" s="462" t="s">
        <v>27</v>
      </c>
      <c r="D7486" s="463">
        <v>36293</v>
      </c>
    </row>
    <row r="7487" spans="1:4">
      <c r="A7487" s="462">
        <v>102194</v>
      </c>
      <c r="B7487" s="276" t="s">
        <v>7468</v>
      </c>
      <c r="C7487" s="462" t="s">
        <v>27</v>
      </c>
      <c r="D7487" s="463">
        <v>149795</v>
      </c>
    </row>
    <row r="7488" spans="1:4">
      <c r="A7488" s="462">
        <v>102195</v>
      </c>
      <c r="B7488" s="276" t="s">
        <v>7469</v>
      </c>
      <c r="C7488" s="462" t="s">
        <v>27</v>
      </c>
      <c r="D7488" s="463">
        <v>119000</v>
      </c>
    </row>
    <row r="7489" spans="1:4">
      <c r="A7489" s="462">
        <v>102196</v>
      </c>
      <c r="B7489" s="276" t="s">
        <v>7470</v>
      </c>
      <c r="C7489" s="462" t="s">
        <v>27</v>
      </c>
      <c r="D7489" s="463">
        <v>137900</v>
      </c>
    </row>
    <row r="7490" spans="1:4">
      <c r="A7490" s="462">
        <v>102197</v>
      </c>
      <c r="B7490" s="276" t="s">
        <v>7471</v>
      </c>
      <c r="C7490" s="462" t="s">
        <v>27</v>
      </c>
      <c r="D7490" s="463">
        <v>181000</v>
      </c>
    </row>
    <row r="7491" spans="1:4">
      <c r="A7491" s="462">
        <v>102198</v>
      </c>
      <c r="B7491" s="276" t="s">
        <v>7472</v>
      </c>
      <c r="C7491" s="462" t="s">
        <v>27</v>
      </c>
      <c r="D7491" s="463">
        <v>50000</v>
      </c>
    </row>
    <row r="7492" spans="1:4">
      <c r="A7492" s="462">
        <v>102199</v>
      </c>
      <c r="B7492" s="276" t="s">
        <v>7473</v>
      </c>
      <c r="C7492" s="462" t="s">
        <v>27</v>
      </c>
      <c r="D7492" s="463">
        <v>235000</v>
      </c>
    </row>
    <row r="7493" spans="1:4">
      <c r="A7493" s="462">
        <v>102200</v>
      </c>
      <c r="B7493" s="276" t="s">
        <v>7474</v>
      </c>
      <c r="C7493" s="462" t="s">
        <v>27</v>
      </c>
      <c r="D7493" s="463">
        <v>250000</v>
      </c>
    </row>
    <row r="7494" spans="1:4">
      <c r="A7494" s="462">
        <v>102201</v>
      </c>
      <c r="B7494" s="276" t="s">
        <v>7475</v>
      </c>
      <c r="C7494" s="462" t="s">
        <v>27</v>
      </c>
      <c r="D7494" s="463">
        <v>55000</v>
      </c>
    </row>
    <row r="7495" spans="1:4">
      <c r="A7495" s="462">
        <v>102202</v>
      </c>
      <c r="B7495" s="276" t="s">
        <v>7476</v>
      </c>
      <c r="C7495" s="462" t="s">
        <v>27</v>
      </c>
      <c r="D7495" s="463">
        <v>90500</v>
      </c>
    </row>
    <row r="7496" spans="1:4">
      <c r="A7496" s="462">
        <v>102203</v>
      </c>
      <c r="B7496" s="276" t="s">
        <v>7477</v>
      </c>
      <c r="C7496" s="462" t="s">
        <v>27</v>
      </c>
      <c r="D7496" s="463">
        <v>147899.99</v>
      </c>
    </row>
    <row r="7497" spans="1:4">
      <c r="A7497" s="462">
        <v>102204</v>
      </c>
      <c r="B7497" s="276" t="s">
        <v>7478</v>
      </c>
      <c r="C7497" s="462" t="s">
        <v>27</v>
      </c>
      <c r="D7497" s="463">
        <v>100600.01</v>
      </c>
    </row>
    <row r="7498" spans="1:4">
      <c r="A7498" s="462">
        <v>102205</v>
      </c>
      <c r="B7498" s="276" t="s">
        <v>7479</v>
      </c>
      <c r="C7498" s="462" t="s">
        <v>27</v>
      </c>
      <c r="D7498" s="463">
        <v>119000</v>
      </c>
    </row>
    <row r="7499" spans="1:4">
      <c r="A7499" s="462">
        <v>102206</v>
      </c>
      <c r="B7499" s="276" t="s">
        <v>7480</v>
      </c>
      <c r="C7499" s="462" t="s">
        <v>27</v>
      </c>
      <c r="D7499" s="463">
        <v>1856291</v>
      </c>
    </row>
    <row r="7500" spans="1:4">
      <c r="A7500" s="462">
        <v>102207</v>
      </c>
      <c r="B7500" s="276" t="s">
        <v>7481</v>
      </c>
      <c r="C7500" s="462" t="s">
        <v>30</v>
      </c>
      <c r="D7500" s="463">
        <v>29561</v>
      </c>
    </row>
    <row r="7501" spans="1:4">
      <c r="A7501" s="462">
        <v>102208</v>
      </c>
      <c r="B7501" s="276" t="s">
        <v>7482</v>
      </c>
      <c r="C7501" s="462" t="s">
        <v>89</v>
      </c>
      <c r="D7501" s="463">
        <v>9303</v>
      </c>
    </row>
    <row r="7502" spans="1:4">
      <c r="A7502" s="462">
        <v>102209</v>
      </c>
      <c r="B7502" s="276" t="s">
        <v>5914</v>
      </c>
      <c r="C7502" s="462" t="s">
        <v>30</v>
      </c>
      <c r="D7502" s="463">
        <v>70920</v>
      </c>
    </row>
    <row r="7503" spans="1:4">
      <c r="A7503" s="462">
        <v>102210</v>
      </c>
      <c r="B7503" s="276" t="s">
        <v>7483</v>
      </c>
      <c r="C7503" s="462" t="s">
        <v>253</v>
      </c>
      <c r="D7503" s="463">
        <v>56363</v>
      </c>
    </row>
    <row r="7504" spans="1:4">
      <c r="A7504" s="462">
        <v>102211</v>
      </c>
      <c r="B7504" s="276" t="s">
        <v>7484</v>
      </c>
      <c r="C7504" s="462" t="s">
        <v>30</v>
      </c>
      <c r="D7504" s="463">
        <v>0</v>
      </c>
    </row>
    <row r="7505" spans="1:4">
      <c r="A7505" s="462">
        <v>102212</v>
      </c>
      <c r="B7505" s="276" t="s">
        <v>7485</v>
      </c>
      <c r="C7505" s="462" t="s">
        <v>27</v>
      </c>
      <c r="D7505" s="463">
        <v>0</v>
      </c>
    </row>
    <row r="7506" spans="1:4">
      <c r="A7506" s="462">
        <v>102213</v>
      </c>
      <c r="B7506" s="276" t="s">
        <v>7486</v>
      </c>
      <c r="C7506" s="462" t="s">
        <v>27</v>
      </c>
      <c r="D7506" s="463">
        <v>118000</v>
      </c>
    </row>
    <row r="7507" spans="1:4">
      <c r="A7507" s="462">
        <v>102214</v>
      </c>
      <c r="B7507" s="276" t="s">
        <v>7487</v>
      </c>
      <c r="C7507" s="462" t="s">
        <v>27</v>
      </c>
      <c r="D7507" s="463">
        <v>0</v>
      </c>
    </row>
    <row r="7508" spans="1:4">
      <c r="A7508" s="462">
        <v>102215</v>
      </c>
      <c r="B7508" s="276" t="s">
        <v>7488</v>
      </c>
      <c r="C7508" s="462" t="s">
        <v>27</v>
      </c>
      <c r="D7508" s="463">
        <v>0</v>
      </c>
    </row>
    <row r="7509" spans="1:4">
      <c r="A7509" s="462">
        <v>102216</v>
      </c>
      <c r="B7509" s="276" t="s">
        <v>7489</v>
      </c>
      <c r="C7509" s="462" t="s">
        <v>30</v>
      </c>
      <c r="D7509" s="463">
        <v>2056.3200000000002</v>
      </c>
    </row>
    <row r="7510" spans="1:4">
      <c r="A7510" s="462">
        <v>102217</v>
      </c>
      <c r="B7510" s="276" t="s">
        <v>7490</v>
      </c>
      <c r="C7510" s="462" t="s">
        <v>89</v>
      </c>
      <c r="D7510" s="463">
        <v>0</v>
      </c>
    </row>
    <row r="7511" spans="1:4">
      <c r="A7511" s="462">
        <v>102218</v>
      </c>
      <c r="B7511" s="276" t="s">
        <v>7491</v>
      </c>
      <c r="C7511" s="462" t="s">
        <v>32</v>
      </c>
      <c r="D7511" s="463">
        <v>3104</v>
      </c>
    </row>
    <row r="7512" spans="1:4">
      <c r="A7512" s="462">
        <v>102219</v>
      </c>
      <c r="B7512" s="276" t="s">
        <v>7492</v>
      </c>
      <c r="C7512" s="462" t="s">
        <v>83</v>
      </c>
      <c r="D7512" s="463">
        <v>0</v>
      </c>
    </row>
    <row r="7513" spans="1:4">
      <c r="A7513" s="462">
        <v>102220</v>
      </c>
      <c r="B7513" s="276" t="s">
        <v>7493</v>
      </c>
      <c r="C7513" s="462" t="s">
        <v>30</v>
      </c>
      <c r="D7513" s="463">
        <v>0</v>
      </c>
    </row>
    <row r="7514" spans="1:4">
      <c r="A7514" s="462">
        <v>102221</v>
      </c>
      <c r="B7514" s="276" t="s">
        <v>7494</v>
      </c>
      <c r="C7514" s="462" t="s">
        <v>27</v>
      </c>
      <c r="D7514" s="463">
        <v>33200</v>
      </c>
    </row>
    <row r="7515" spans="1:4">
      <c r="A7515" s="462">
        <v>102222</v>
      </c>
      <c r="B7515" s="276" t="s">
        <v>7495</v>
      </c>
      <c r="C7515" s="462" t="s">
        <v>27</v>
      </c>
      <c r="D7515" s="463">
        <v>662000</v>
      </c>
    </row>
    <row r="7516" spans="1:4">
      <c r="A7516" s="462">
        <v>102223</v>
      </c>
      <c r="B7516" s="276" t="s">
        <v>7496</v>
      </c>
      <c r="C7516" s="462" t="s">
        <v>2223</v>
      </c>
      <c r="D7516" s="463">
        <v>0</v>
      </c>
    </row>
    <row r="7517" spans="1:4">
      <c r="A7517" s="462">
        <v>102224</v>
      </c>
      <c r="B7517" s="276" t="s">
        <v>7497</v>
      </c>
      <c r="C7517" s="462" t="s">
        <v>32</v>
      </c>
      <c r="D7517" s="463">
        <v>0</v>
      </c>
    </row>
    <row r="7518" spans="1:4">
      <c r="A7518" s="462">
        <v>102225</v>
      </c>
      <c r="B7518" s="276" t="s">
        <v>7498</v>
      </c>
      <c r="C7518" s="462" t="s">
        <v>89</v>
      </c>
      <c r="D7518" s="463">
        <v>0</v>
      </c>
    </row>
    <row r="7519" spans="1:4">
      <c r="A7519" s="462">
        <v>102226</v>
      </c>
      <c r="B7519" s="276" t="s">
        <v>7499</v>
      </c>
      <c r="C7519" s="462" t="s">
        <v>89</v>
      </c>
      <c r="D7519" s="463">
        <v>0</v>
      </c>
    </row>
    <row r="7520" spans="1:4">
      <c r="A7520" s="462">
        <v>102227</v>
      </c>
      <c r="B7520" s="276" t="s">
        <v>7500</v>
      </c>
      <c r="C7520" s="462" t="s">
        <v>148</v>
      </c>
      <c r="D7520" s="463">
        <v>0</v>
      </c>
    </row>
    <row r="7521" spans="1:4">
      <c r="A7521" s="462">
        <v>102228</v>
      </c>
      <c r="B7521" s="276" t="s">
        <v>7501</v>
      </c>
      <c r="C7521" s="462" t="s">
        <v>44</v>
      </c>
      <c r="D7521" s="463">
        <v>108000</v>
      </c>
    </row>
    <row r="7522" spans="1:4">
      <c r="A7522" s="462">
        <v>102229</v>
      </c>
      <c r="B7522" s="276" t="s">
        <v>7502</v>
      </c>
      <c r="C7522" s="462" t="s">
        <v>253</v>
      </c>
      <c r="D7522" s="463">
        <v>11269</v>
      </c>
    </row>
    <row r="7523" spans="1:4">
      <c r="A7523" s="462">
        <v>102230</v>
      </c>
      <c r="B7523" s="276" t="s">
        <v>7503</v>
      </c>
      <c r="C7523" s="462" t="s">
        <v>30</v>
      </c>
      <c r="D7523" s="463">
        <v>0</v>
      </c>
    </row>
    <row r="7524" spans="1:4">
      <c r="A7524" s="462">
        <v>102231</v>
      </c>
      <c r="B7524" s="276" t="s">
        <v>7504</v>
      </c>
      <c r="C7524" s="462" t="s">
        <v>148</v>
      </c>
      <c r="D7524" s="463">
        <v>196389.37</v>
      </c>
    </row>
    <row r="7525" spans="1:4">
      <c r="A7525" s="462">
        <v>102232</v>
      </c>
      <c r="B7525" s="276" t="s">
        <v>7505</v>
      </c>
      <c r="C7525" s="462" t="s">
        <v>148</v>
      </c>
      <c r="D7525" s="463">
        <v>70821.009999999995</v>
      </c>
    </row>
    <row r="7526" spans="1:4">
      <c r="A7526" s="462">
        <v>102233</v>
      </c>
      <c r="B7526" s="276" t="s">
        <v>7506</v>
      </c>
      <c r="C7526" s="462" t="s">
        <v>32</v>
      </c>
      <c r="D7526" s="463">
        <v>0</v>
      </c>
    </row>
    <row r="7527" spans="1:4">
      <c r="A7527" s="462">
        <v>102234</v>
      </c>
      <c r="B7527" s="276" t="s">
        <v>7507</v>
      </c>
      <c r="C7527" s="462" t="s">
        <v>30</v>
      </c>
      <c r="D7527" s="463">
        <v>8595</v>
      </c>
    </row>
    <row r="7528" spans="1:4">
      <c r="A7528" s="462">
        <v>102235</v>
      </c>
      <c r="B7528" s="276" t="s">
        <v>7508</v>
      </c>
      <c r="C7528" s="462" t="s">
        <v>30</v>
      </c>
      <c r="D7528" s="463">
        <v>87810</v>
      </c>
    </row>
    <row r="7529" spans="1:4">
      <c r="A7529" s="462">
        <v>102236</v>
      </c>
      <c r="B7529" s="276" t="s">
        <v>7509</v>
      </c>
      <c r="C7529" s="462" t="s">
        <v>27</v>
      </c>
      <c r="D7529" s="463">
        <v>0</v>
      </c>
    </row>
    <row r="7530" spans="1:4">
      <c r="A7530" s="462">
        <v>102237</v>
      </c>
      <c r="B7530" s="276" t="s">
        <v>7510</v>
      </c>
      <c r="C7530" s="462" t="s">
        <v>27</v>
      </c>
      <c r="D7530" s="463">
        <v>0</v>
      </c>
    </row>
    <row r="7531" spans="1:4">
      <c r="A7531" s="462">
        <v>102238</v>
      </c>
      <c r="B7531" s="276" t="s">
        <v>7511</v>
      </c>
      <c r="C7531" s="462" t="s">
        <v>27</v>
      </c>
      <c r="D7531" s="463">
        <v>0</v>
      </c>
    </row>
    <row r="7532" spans="1:4">
      <c r="A7532" s="462">
        <v>102239</v>
      </c>
      <c r="B7532" s="276" t="s">
        <v>7512</v>
      </c>
      <c r="C7532" s="462" t="s">
        <v>27</v>
      </c>
      <c r="D7532" s="463">
        <v>0</v>
      </c>
    </row>
    <row r="7533" spans="1:4">
      <c r="A7533" s="462">
        <v>102240</v>
      </c>
      <c r="B7533" s="276" t="s">
        <v>7513</v>
      </c>
      <c r="C7533" s="462" t="s">
        <v>27</v>
      </c>
      <c r="D7533" s="463">
        <v>0</v>
      </c>
    </row>
    <row r="7534" spans="1:4">
      <c r="A7534" s="462">
        <v>102241</v>
      </c>
      <c r="B7534" s="276" t="s">
        <v>7514</v>
      </c>
      <c r="C7534" s="462" t="s">
        <v>27</v>
      </c>
      <c r="D7534" s="463">
        <v>0</v>
      </c>
    </row>
    <row r="7535" spans="1:4">
      <c r="A7535" s="462">
        <v>102242</v>
      </c>
      <c r="B7535" s="276" t="s">
        <v>7515</v>
      </c>
      <c r="C7535" s="462" t="s">
        <v>27</v>
      </c>
      <c r="D7535" s="463">
        <v>0</v>
      </c>
    </row>
    <row r="7536" spans="1:4">
      <c r="A7536" s="462">
        <v>102243</v>
      </c>
      <c r="B7536" s="276" t="s">
        <v>7516</v>
      </c>
      <c r="C7536" s="462" t="s">
        <v>44</v>
      </c>
      <c r="D7536" s="463">
        <v>0</v>
      </c>
    </row>
    <row r="7537" spans="1:4">
      <c r="A7537" s="462">
        <v>102244</v>
      </c>
      <c r="B7537" s="276" t="s">
        <v>7517</v>
      </c>
      <c r="C7537" s="462" t="s">
        <v>44</v>
      </c>
      <c r="D7537" s="463">
        <v>0</v>
      </c>
    </row>
    <row r="7538" spans="1:4">
      <c r="A7538" s="462">
        <v>102245</v>
      </c>
      <c r="B7538" s="276" t="s">
        <v>7518</v>
      </c>
      <c r="C7538" s="462" t="s">
        <v>27</v>
      </c>
      <c r="D7538" s="463">
        <v>0</v>
      </c>
    </row>
    <row r="7539" spans="1:4">
      <c r="A7539" s="462">
        <v>102246</v>
      </c>
      <c r="B7539" s="276" t="s">
        <v>7519</v>
      </c>
      <c r="C7539" s="462" t="s">
        <v>44</v>
      </c>
      <c r="D7539" s="463">
        <v>0</v>
      </c>
    </row>
    <row r="7540" spans="1:4">
      <c r="A7540" s="462">
        <v>102247</v>
      </c>
      <c r="B7540" s="276" t="s">
        <v>7520</v>
      </c>
      <c r="C7540" s="462" t="s">
        <v>27</v>
      </c>
      <c r="D7540" s="463">
        <v>0</v>
      </c>
    </row>
    <row r="7541" spans="1:4">
      <c r="A7541" s="462">
        <v>102248</v>
      </c>
      <c r="B7541" s="276" t="s">
        <v>7521</v>
      </c>
      <c r="C7541" s="462" t="s">
        <v>27</v>
      </c>
      <c r="D7541" s="463">
        <v>0</v>
      </c>
    </row>
    <row r="7542" spans="1:4">
      <c r="A7542" s="462">
        <v>102249</v>
      </c>
      <c r="B7542" s="276" t="s">
        <v>7522</v>
      </c>
      <c r="C7542" s="462" t="s">
        <v>27</v>
      </c>
      <c r="D7542" s="463">
        <v>197945</v>
      </c>
    </row>
    <row r="7543" spans="1:4">
      <c r="A7543" s="462">
        <v>102250</v>
      </c>
      <c r="B7543" s="276" t="s">
        <v>7523</v>
      </c>
      <c r="C7543" s="462" t="s">
        <v>27</v>
      </c>
      <c r="D7543" s="463">
        <v>0</v>
      </c>
    </row>
    <row r="7544" spans="1:4">
      <c r="A7544" s="462">
        <v>102251</v>
      </c>
      <c r="B7544" s="276" t="s">
        <v>6270</v>
      </c>
      <c r="C7544" s="462" t="s">
        <v>27</v>
      </c>
      <c r="D7544" s="463">
        <v>0</v>
      </c>
    </row>
    <row r="7545" spans="1:4">
      <c r="A7545" s="462">
        <v>102252</v>
      </c>
      <c r="B7545" s="276" t="s">
        <v>7524</v>
      </c>
      <c r="C7545" s="462" t="s">
        <v>579</v>
      </c>
      <c r="D7545" s="463">
        <v>0</v>
      </c>
    </row>
    <row r="7546" spans="1:4">
      <c r="A7546" s="462">
        <v>102253</v>
      </c>
      <c r="B7546" s="276" t="s">
        <v>7525</v>
      </c>
      <c r="C7546" s="462" t="s">
        <v>148</v>
      </c>
      <c r="D7546" s="463">
        <v>0</v>
      </c>
    </row>
    <row r="7547" spans="1:4">
      <c r="A7547" s="462">
        <v>102254</v>
      </c>
      <c r="B7547" s="276" t="s">
        <v>7526</v>
      </c>
      <c r="C7547" s="462" t="s">
        <v>27</v>
      </c>
      <c r="D7547" s="463">
        <v>120000</v>
      </c>
    </row>
    <row r="7548" spans="1:4">
      <c r="A7548" s="462">
        <v>102255</v>
      </c>
      <c r="B7548" s="276" t="s">
        <v>7527</v>
      </c>
      <c r="C7548" s="462" t="s">
        <v>27</v>
      </c>
      <c r="D7548" s="463">
        <v>0</v>
      </c>
    </row>
    <row r="7549" spans="1:4">
      <c r="A7549" s="462">
        <v>102256</v>
      </c>
      <c r="B7549" s="276" t="s">
        <v>7528</v>
      </c>
      <c r="C7549" s="462" t="s">
        <v>27</v>
      </c>
      <c r="D7549" s="463">
        <v>357880.01</v>
      </c>
    </row>
    <row r="7550" spans="1:4">
      <c r="A7550" s="462">
        <v>102257</v>
      </c>
      <c r="B7550" s="276" t="s">
        <v>7529</v>
      </c>
      <c r="C7550" s="462" t="s">
        <v>27</v>
      </c>
      <c r="D7550" s="463">
        <v>0</v>
      </c>
    </row>
    <row r="7551" spans="1:4">
      <c r="A7551" s="462">
        <v>102258</v>
      </c>
      <c r="B7551" s="276" t="s">
        <v>7530</v>
      </c>
      <c r="C7551" s="462" t="s">
        <v>27</v>
      </c>
      <c r="D7551" s="463">
        <v>251073.34</v>
      </c>
    </row>
    <row r="7552" spans="1:4">
      <c r="A7552" s="462">
        <v>102259</v>
      </c>
      <c r="B7552" s="276" t="s">
        <v>7531</v>
      </c>
      <c r="C7552" s="462" t="s">
        <v>27</v>
      </c>
      <c r="D7552" s="463">
        <v>1773</v>
      </c>
    </row>
    <row r="7553" spans="1:4">
      <c r="A7553" s="462">
        <v>102260</v>
      </c>
      <c r="B7553" s="276" t="s">
        <v>7532</v>
      </c>
      <c r="C7553" s="462" t="s">
        <v>27</v>
      </c>
      <c r="D7553" s="463">
        <v>12258</v>
      </c>
    </row>
    <row r="7554" spans="1:4">
      <c r="A7554" s="462">
        <v>102261</v>
      </c>
      <c r="B7554" s="276" t="s">
        <v>7533</v>
      </c>
      <c r="C7554" s="462" t="s">
        <v>27</v>
      </c>
      <c r="D7554" s="463">
        <v>2122.0100000000002</v>
      </c>
    </row>
    <row r="7555" spans="1:4">
      <c r="A7555" s="462">
        <v>102262</v>
      </c>
      <c r="B7555" s="276" t="s">
        <v>7534</v>
      </c>
      <c r="C7555" s="462" t="s">
        <v>27</v>
      </c>
      <c r="D7555" s="463">
        <v>14291378.99</v>
      </c>
    </row>
    <row r="7556" spans="1:4">
      <c r="A7556" s="462">
        <v>102263</v>
      </c>
      <c r="B7556" s="276" t="s">
        <v>7535</v>
      </c>
      <c r="C7556" s="462" t="s">
        <v>27</v>
      </c>
      <c r="D7556" s="463">
        <v>33320</v>
      </c>
    </row>
    <row r="7557" spans="1:4">
      <c r="A7557" s="462">
        <v>102264</v>
      </c>
      <c r="B7557" s="276" t="s">
        <v>7536</v>
      </c>
      <c r="C7557" s="462" t="s">
        <v>30</v>
      </c>
      <c r="D7557" s="463">
        <v>0</v>
      </c>
    </row>
    <row r="7558" spans="1:4">
      <c r="A7558" s="462">
        <v>102265</v>
      </c>
      <c r="B7558" s="276" t="s">
        <v>7537</v>
      </c>
      <c r="C7558" s="462" t="s">
        <v>44</v>
      </c>
      <c r="D7558" s="463">
        <v>0</v>
      </c>
    </row>
    <row r="7559" spans="1:4">
      <c r="A7559" s="462">
        <v>102266</v>
      </c>
      <c r="B7559" s="276" t="s">
        <v>7538</v>
      </c>
      <c r="C7559" s="462" t="s">
        <v>44</v>
      </c>
      <c r="D7559" s="463">
        <v>0</v>
      </c>
    </row>
    <row r="7560" spans="1:4">
      <c r="A7560" s="462">
        <v>102267</v>
      </c>
      <c r="B7560" s="276" t="s">
        <v>7539</v>
      </c>
      <c r="C7560" s="462" t="s">
        <v>27</v>
      </c>
      <c r="D7560" s="463">
        <v>0</v>
      </c>
    </row>
    <row r="7561" spans="1:4">
      <c r="A7561" s="462">
        <v>102268</v>
      </c>
      <c r="B7561" s="276" t="s">
        <v>7540</v>
      </c>
      <c r="C7561" s="462" t="s">
        <v>27</v>
      </c>
      <c r="D7561" s="463">
        <v>32486</v>
      </c>
    </row>
    <row r="7562" spans="1:4">
      <c r="A7562" s="462">
        <v>102269</v>
      </c>
      <c r="B7562" s="276" t="s">
        <v>7541</v>
      </c>
      <c r="C7562" s="462" t="s">
        <v>27</v>
      </c>
      <c r="D7562" s="463">
        <v>12500</v>
      </c>
    </row>
    <row r="7563" spans="1:4">
      <c r="A7563" s="462">
        <v>102270</v>
      </c>
      <c r="B7563" s="276" t="s">
        <v>7542</v>
      </c>
      <c r="C7563" s="462" t="s">
        <v>27</v>
      </c>
      <c r="D7563" s="463">
        <v>0</v>
      </c>
    </row>
    <row r="7564" spans="1:4">
      <c r="A7564" s="462">
        <v>102271</v>
      </c>
      <c r="B7564" s="276" t="s">
        <v>7543</v>
      </c>
      <c r="C7564" s="462" t="s">
        <v>27</v>
      </c>
      <c r="D7564" s="463">
        <v>0</v>
      </c>
    </row>
    <row r="7565" spans="1:4">
      <c r="A7565" s="462">
        <v>102272</v>
      </c>
      <c r="B7565" s="276" t="s">
        <v>7544</v>
      </c>
      <c r="C7565" s="462" t="s">
        <v>30</v>
      </c>
      <c r="D7565" s="463">
        <v>4798</v>
      </c>
    </row>
    <row r="7566" spans="1:4">
      <c r="A7566" s="462">
        <v>102273</v>
      </c>
      <c r="B7566" s="276" t="s">
        <v>7545</v>
      </c>
      <c r="C7566" s="462" t="s">
        <v>27</v>
      </c>
      <c r="D7566" s="463">
        <v>21204377</v>
      </c>
    </row>
    <row r="7567" spans="1:4">
      <c r="A7567" s="462">
        <v>102274</v>
      </c>
      <c r="B7567" s="276" t="s">
        <v>7546</v>
      </c>
      <c r="C7567" s="462" t="s">
        <v>27</v>
      </c>
      <c r="D7567" s="463">
        <v>0</v>
      </c>
    </row>
    <row r="7568" spans="1:4">
      <c r="A7568" s="462">
        <v>102275</v>
      </c>
      <c r="B7568" s="276" t="s">
        <v>7547</v>
      </c>
      <c r="C7568" s="462" t="s">
        <v>30</v>
      </c>
      <c r="D7568" s="463">
        <v>53591</v>
      </c>
    </row>
    <row r="7569" spans="1:4">
      <c r="A7569" s="462">
        <v>102276</v>
      </c>
      <c r="B7569" s="276" t="s">
        <v>7548</v>
      </c>
      <c r="C7569" s="462" t="s">
        <v>27</v>
      </c>
      <c r="D7569" s="463">
        <v>0</v>
      </c>
    </row>
    <row r="7570" spans="1:4">
      <c r="A7570" s="462">
        <v>102277</v>
      </c>
      <c r="B7570" s="276" t="s">
        <v>7549</v>
      </c>
      <c r="C7570" s="462" t="s">
        <v>27</v>
      </c>
      <c r="D7570" s="463">
        <v>0</v>
      </c>
    </row>
    <row r="7571" spans="1:4">
      <c r="A7571" s="462">
        <v>102278</v>
      </c>
      <c r="B7571" s="276" t="s">
        <v>7550</v>
      </c>
      <c r="C7571" s="462" t="s">
        <v>30</v>
      </c>
      <c r="D7571" s="463">
        <v>0</v>
      </c>
    </row>
    <row r="7572" spans="1:4">
      <c r="A7572" s="462">
        <v>102279</v>
      </c>
      <c r="B7572" s="276" t="s">
        <v>7551</v>
      </c>
      <c r="C7572" s="462" t="s">
        <v>30</v>
      </c>
      <c r="D7572" s="463">
        <v>0</v>
      </c>
    </row>
    <row r="7573" spans="1:4">
      <c r="A7573" s="462">
        <v>102280</v>
      </c>
      <c r="B7573" s="276" t="s">
        <v>7552</v>
      </c>
      <c r="C7573" s="462" t="s">
        <v>30</v>
      </c>
      <c r="D7573" s="463">
        <v>0</v>
      </c>
    </row>
    <row r="7574" spans="1:4">
      <c r="A7574" s="462">
        <v>102281</v>
      </c>
      <c r="B7574" s="276" t="s">
        <v>7553</v>
      </c>
      <c r="C7574" s="462" t="s">
        <v>27</v>
      </c>
      <c r="D7574" s="463">
        <v>1681034</v>
      </c>
    </row>
    <row r="7575" spans="1:4">
      <c r="A7575" s="462">
        <v>102282</v>
      </c>
      <c r="B7575" s="276" t="s">
        <v>7554</v>
      </c>
      <c r="C7575" s="462" t="s">
        <v>27</v>
      </c>
      <c r="D7575" s="463">
        <v>2291379</v>
      </c>
    </row>
    <row r="7576" spans="1:4">
      <c r="A7576" s="462">
        <v>102283</v>
      </c>
      <c r="B7576" s="276" t="s">
        <v>7555</v>
      </c>
      <c r="C7576" s="462" t="s">
        <v>27</v>
      </c>
      <c r="D7576" s="463">
        <v>387931.03</v>
      </c>
    </row>
    <row r="7577" spans="1:4">
      <c r="A7577" s="462">
        <v>102284</v>
      </c>
      <c r="B7577" s="276" t="s">
        <v>7556</v>
      </c>
      <c r="C7577" s="462" t="s">
        <v>27</v>
      </c>
      <c r="D7577" s="463">
        <v>0</v>
      </c>
    </row>
    <row r="7578" spans="1:4">
      <c r="A7578" s="462">
        <v>102285</v>
      </c>
      <c r="B7578" s="276" t="s">
        <v>7557</v>
      </c>
      <c r="C7578" s="462" t="s">
        <v>27</v>
      </c>
      <c r="D7578" s="463">
        <v>0</v>
      </c>
    </row>
    <row r="7579" spans="1:4">
      <c r="A7579" s="462">
        <v>102286</v>
      </c>
      <c r="B7579" s="276" t="s">
        <v>7558</v>
      </c>
      <c r="C7579" s="462" t="s">
        <v>27</v>
      </c>
      <c r="D7579" s="463">
        <v>0</v>
      </c>
    </row>
    <row r="7580" spans="1:4">
      <c r="A7580" s="462">
        <v>102287</v>
      </c>
      <c r="B7580" s="276" t="s">
        <v>7559</v>
      </c>
      <c r="C7580" s="462" t="s">
        <v>27</v>
      </c>
      <c r="D7580" s="463">
        <v>0</v>
      </c>
    </row>
    <row r="7581" spans="1:4">
      <c r="A7581" s="462">
        <v>102288</v>
      </c>
      <c r="B7581" s="276" t="s">
        <v>7560</v>
      </c>
      <c r="C7581" s="462" t="s">
        <v>27</v>
      </c>
      <c r="D7581" s="463">
        <v>0</v>
      </c>
    </row>
    <row r="7582" spans="1:4">
      <c r="A7582" s="462">
        <v>102290</v>
      </c>
      <c r="B7582" s="276" t="s">
        <v>7561</v>
      </c>
      <c r="C7582" s="462" t="s">
        <v>27</v>
      </c>
      <c r="D7582" s="463">
        <v>111197.24</v>
      </c>
    </row>
    <row r="7583" spans="1:4">
      <c r="A7583" s="462">
        <v>102291</v>
      </c>
      <c r="B7583" s="276" t="s">
        <v>7562</v>
      </c>
      <c r="C7583" s="462" t="s">
        <v>27</v>
      </c>
      <c r="D7583" s="463">
        <v>0</v>
      </c>
    </row>
    <row r="7584" spans="1:4">
      <c r="A7584" s="462">
        <v>102292</v>
      </c>
      <c r="B7584" s="276" t="s">
        <v>7563</v>
      </c>
      <c r="C7584" s="462" t="s">
        <v>27</v>
      </c>
      <c r="D7584" s="463">
        <v>0</v>
      </c>
    </row>
    <row r="7585" spans="1:4">
      <c r="A7585" s="462">
        <v>102293</v>
      </c>
      <c r="B7585" s="276" t="s">
        <v>7564</v>
      </c>
      <c r="C7585" s="462" t="s">
        <v>27</v>
      </c>
      <c r="D7585" s="463">
        <v>0</v>
      </c>
    </row>
    <row r="7586" spans="1:4">
      <c r="A7586" s="462">
        <v>102294</v>
      </c>
      <c r="B7586" s="276" t="s">
        <v>7565</v>
      </c>
      <c r="C7586" s="462" t="s">
        <v>27</v>
      </c>
      <c r="D7586" s="463">
        <v>871816</v>
      </c>
    </row>
    <row r="7587" spans="1:4">
      <c r="A7587" s="462">
        <v>102295</v>
      </c>
      <c r="B7587" s="276" t="s">
        <v>7566</v>
      </c>
      <c r="C7587" s="462" t="s">
        <v>27</v>
      </c>
      <c r="D7587" s="463">
        <v>0</v>
      </c>
    </row>
    <row r="7588" spans="1:4">
      <c r="A7588" s="462">
        <v>102296</v>
      </c>
      <c r="B7588" s="276" t="s">
        <v>7567</v>
      </c>
      <c r="C7588" s="462" t="s">
        <v>27</v>
      </c>
      <c r="D7588" s="463">
        <v>0</v>
      </c>
    </row>
    <row r="7589" spans="1:4">
      <c r="A7589" s="462">
        <v>102297</v>
      </c>
      <c r="B7589" s="276" t="s">
        <v>7568</v>
      </c>
      <c r="C7589" s="462" t="s">
        <v>27</v>
      </c>
      <c r="D7589" s="463">
        <v>435252.47</v>
      </c>
    </row>
    <row r="7590" spans="1:4">
      <c r="A7590" s="462">
        <v>102298</v>
      </c>
      <c r="B7590" s="276" t="s">
        <v>7569</v>
      </c>
      <c r="C7590" s="462" t="s">
        <v>27</v>
      </c>
      <c r="D7590" s="463">
        <v>216609</v>
      </c>
    </row>
    <row r="7591" spans="1:4">
      <c r="A7591" s="462">
        <v>102299</v>
      </c>
      <c r="B7591" s="276" t="s">
        <v>7570</v>
      </c>
      <c r="C7591" s="462" t="s">
        <v>27</v>
      </c>
      <c r="D7591" s="463">
        <v>0</v>
      </c>
    </row>
    <row r="7592" spans="1:4">
      <c r="A7592" s="462">
        <v>102300</v>
      </c>
      <c r="B7592" s="276" t="s">
        <v>7571</v>
      </c>
      <c r="C7592" s="462" t="s">
        <v>27</v>
      </c>
      <c r="D7592" s="463">
        <v>0</v>
      </c>
    </row>
    <row r="7593" spans="1:4">
      <c r="A7593" s="462">
        <v>102301</v>
      </c>
      <c r="B7593" s="276" t="s">
        <v>7572</v>
      </c>
      <c r="C7593" s="462" t="s">
        <v>27</v>
      </c>
      <c r="D7593" s="463">
        <v>35910</v>
      </c>
    </row>
    <row r="7594" spans="1:4">
      <c r="A7594" s="462">
        <v>102302</v>
      </c>
      <c r="B7594" s="276" t="s">
        <v>7573</v>
      </c>
      <c r="C7594" s="462" t="s">
        <v>27</v>
      </c>
      <c r="D7594" s="463">
        <v>0</v>
      </c>
    </row>
    <row r="7595" spans="1:4">
      <c r="A7595" s="462">
        <v>102303</v>
      </c>
      <c r="B7595" s="276" t="s">
        <v>7574</v>
      </c>
      <c r="C7595" s="462" t="s">
        <v>27</v>
      </c>
      <c r="D7595" s="463">
        <v>0</v>
      </c>
    </row>
    <row r="7596" spans="1:4">
      <c r="A7596" s="462">
        <v>102304</v>
      </c>
      <c r="B7596" s="276" t="s">
        <v>7575</v>
      </c>
      <c r="C7596" s="462" t="s">
        <v>30</v>
      </c>
      <c r="D7596" s="463">
        <v>27195</v>
      </c>
    </row>
    <row r="7597" spans="1:4">
      <c r="A7597" s="462">
        <v>102305</v>
      </c>
      <c r="B7597" s="276" t="s">
        <v>7576</v>
      </c>
      <c r="C7597" s="462" t="s">
        <v>27</v>
      </c>
      <c r="D7597" s="463">
        <v>0</v>
      </c>
    </row>
    <row r="7598" spans="1:4">
      <c r="A7598" s="462">
        <v>102306</v>
      </c>
      <c r="B7598" s="276" t="s">
        <v>7577</v>
      </c>
      <c r="C7598" s="462" t="s">
        <v>27</v>
      </c>
      <c r="D7598" s="463">
        <v>0</v>
      </c>
    </row>
    <row r="7599" spans="1:4">
      <c r="A7599" s="462">
        <v>102307</v>
      </c>
      <c r="B7599" s="276" t="s">
        <v>7578</v>
      </c>
      <c r="C7599" s="462" t="s">
        <v>27</v>
      </c>
      <c r="D7599" s="463">
        <v>681</v>
      </c>
    </row>
    <row r="7600" spans="1:4">
      <c r="A7600" s="462">
        <v>102308</v>
      </c>
      <c r="B7600" s="276" t="s">
        <v>7579</v>
      </c>
      <c r="C7600" s="462" t="s">
        <v>27</v>
      </c>
      <c r="D7600" s="463">
        <v>0</v>
      </c>
    </row>
    <row r="7601" spans="1:4">
      <c r="A7601" s="462">
        <v>102309</v>
      </c>
      <c r="B7601" s="276" t="s">
        <v>7580</v>
      </c>
      <c r="C7601" s="462" t="s">
        <v>27</v>
      </c>
      <c r="D7601" s="463">
        <v>0</v>
      </c>
    </row>
    <row r="7602" spans="1:4">
      <c r="A7602" s="462">
        <v>102310</v>
      </c>
      <c r="B7602" s="276" t="s">
        <v>7581</v>
      </c>
      <c r="C7602" s="462" t="s">
        <v>27</v>
      </c>
      <c r="D7602" s="463">
        <v>1356.01</v>
      </c>
    </row>
    <row r="7603" spans="1:4">
      <c r="A7603" s="462">
        <v>102311</v>
      </c>
      <c r="B7603" s="276" t="s">
        <v>7582</v>
      </c>
      <c r="C7603" s="462" t="s">
        <v>44</v>
      </c>
      <c r="D7603" s="463">
        <v>0</v>
      </c>
    </row>
    <row r="7604" spans="1:4">
      <c r="A7604" s="462">
        <v>102312</v>
      </c>
      <c r="B7604" s="276" t="s">
        <v>7583</v>
      </c>
      <c r="C7604" s="462" t="s">
        <v>44</v>
      </c>
      <c r="D7604" s="463">
        <v>0</v>
      </c>
    </row>
    <row r="7605" spans="1:4">
      <c r="A7605" s="462">
        <v>102313</v>
      </c>
      <c r="B7605" s="276" t="s">
        <v>7584</v>
      </c>
      <c r="C7605" s="462" t="s">
        <v>148</v>
      </c>
      <c r="D7605" s="463">
        <v>0</v>
      </c>
    </row>
    <row r="7606" spans="1:4">
      <c r="A7606" s="462">
        <v>102314</v>
      </c>
      <c r="B7606" s="276" t="s">
        <v>5566</v>
      </c>
      <c r="C7606" s="462" t="s">
        <v>27</v>
      </c>
      <c r="D7606" s="463">
        <v>0</v>
      </c>
    </row>
    <row r="7607" spans="1:4">
      <c r="A7607" s="462">
        <v>102315</v>
      </c>
      <c r="B7607" s="276" t="s">
        <v>7585</v>
      </c>
      <c r="C7607" s="462" t="s">
        <v>27</v>
      </c>
      <c r="D7607" s="463">
        <v>23451</v>
      </c>
    </row>
    <row r="7608" spans="1:4">
      <c r="A7608" s="462">
        <v>102317</v>
      </c>
      <c r="B7608" s="276" t="s">
        <v>7586</v>
      </c>
      <c r="C7608" s="462" t="s">
        <v>27</v>
      </c>
      <c r="D7608" s="463">
        <v>58201</v>
      </c>
    </row>
    <row r="7609" spans="1:4">
      <c r="A7609" s="462">
        <v>102318</v>
      </c>
      <c r="B7609" s="276" t="s">
        <v>7587</v>
      </c>
      <c r="C7609" s="462" t="s">
        <v>44</v>
      </c>
      <c r="D7609" s="463">
        <v>0</v>
      </c>
    </row>
    <row r="7610" spans="1:4">
      <c r="A7610" s="462">
        <v>102319</v>
      </c>
      <c r="B7610" s="276" t="s">
        <v>7588</v>
      </c>
      <c r="C7610" s="462" t="s">
        <v>44</v>
      </c>
      <c r="D7610" s="463">
        <v>0</v>
      </c>
    </row>
    <row r="7611" spans="1:4">
      <c r="A7611" s="462">
        <v>102320</v>
      </c>
      <c r="B7611" s="276" t="s">
        <v>7589</v>
      </c>
      <c r="C7611" s="462" t="s">
        <v>27</v>
      </c>
      <c r="D7611" s="463">
        <v>0</v>
      </c>
    </row>
    <row r="7612" spans="1:4">
      <c r="A7612" s="462">
        <v>102321</v>
      </c>
      <c r="B7612" s="276" t="s">
        <v>7590</v>
      </c>
      <c r="C7612" s="462" t="s">
        <v>44</v>
      </c>
      <c r="D7612" s="463">
        <v>0</v>
      </c>
    </row>
    <row r="7613" spans="1:4">
      <c r="A7613" s="462">
        <v>102322</v>
      </c>
      <c r="B7613" s="276" t="s">
        <v>7591</v>
      </c>
      <c r="C7613" s="462" t="s">
        <v>27</v>
      </c>
      <c r="D7613" s="463">
        <v>0</v>
      </c>
    </row>
    <row r="7614" spans="1:4">
      <c r="A7614" s="462">
        <v>102323</v>
      </c>
      <c r="B7614" s="276" t="s">
        <v>7592</v>
      </c>
      <c r="C7614" s="462" t="s">
        <v>30</v>
      </c>
      <c r="D7614" s="463">
        <v>0</v>
      </c>
    </row>
    <row r="7615" spans="1:4">
      <c r="A7615" s="462">
        <v>102324</v>
      </c>
      <c r="B7615" s="276" t="s">
        <v>7593</v>
      </c>
      <c r="C7615" s="462" t="s">
        <v>30</v>
      </c>
      <c r="D7615" s="463">
        <v>0</v>
      </c>
    </row>
    <row r="7616" spans="1:4">
      <c r="A7616" s="462">
        <v>102325</v>
      </c>
      <c r="B7616" s="276" t="s">
        <v>7594</v>
      </c>
      <c r="C7616" s="462" t="s">
        <v>27</v>
      </c>
      <c r="D7616" s="463">
        <v>387931</v>
      </c>
    </row>
    <row r="7617" spans="1:4">
      <c r="A7617" s="462">
        <v>102326</v>
      </c>
      <c r="B7617" s="276" t="s">
        <v>7595</v>
      </c>
      <c r="C7617" s="462" t="s">
        <v>27</v>
      </c>
      <c r="D7617" s="463">
        <v>103448</v>
      </c>
    </row>
    <row r="7618" spans="1:4">
      <c r="A7618" s="462">
        <v>102327</v>
      </c>
      <c r="B7618" s="276" t="s">
        <v>7596</v>
      </c>
      <c r="C7618" s="462" t="s">
        <v>27</v>
      </c>
      <c r="D7618" s="463">
        <v>108621</v>
      </c>
    </row>
    <row r="7619" spans="1:4">
      <c r="A7619" s="462">
        <v>102328</v>
      </c>
      <c r="B7619" s="276" t="s">
        <v>7597</v>
      </c>
      <c r="C7619" s="462" t="s">
        <v>27</v>
      </c>
      <c r="D7619" s="463">
        <v>267241</v>
      </c>
    </row>
    <row r="7620" spans="1:4">
      <c r="A7620" s="462">
        <v>102329</v>
      </c>
      <c r="B7620" s="276" t="s">
        <v>7598</v>
      </c>
      <c r="C7620" s="462" t="s">
        <v>27</v>
      </c>
      <c r="D7620" s="463">
        <v>0</v>
      </c>
    </row>
    <row r="7621" spans="1:4">
      <c r="A7621" s="462">
        <v>102330</v>
      </c>
      <c r="B7621" s="276" t="s">
        <v>7599</v>
      </c>
      <c r="C7621" s="462" t="s">
        <v>27</v>
      </c>
      <c r="D7621" s="463">
        <v>762069</v>
      </c>
    </row>
    <row r="7622" spans="1:4">
      <c r="A7622" s="462">
        <v>102331</v>
      </c>
      <c r="B7622" s="276" t="s">
        <v>7600</v>
      </c>
      <c r="C7622" s="462" t="s">
        <v>27</v>
      </c>
      <c r="D7622" s="463">
        <v>4310345.01</v>
      </c>
    </row>
    <row r="7623" spans="1:4">
      <c r="A7623" s="462">
        <v>102332</v>
      </c>
      <c r="B7623" s="276" t="s">
        <v>7601</v>
      </c>
      <c r="C7623" s="462" t="s">
        <v>27</v>
      </c>
      <c r="D7623" s="463">
        <v>109999.99</v>
      </c>
    </row>
    <row r="7624" spans="1:4">
      <c r="A7624" s="462">
        <v>102333</v>
      </c>
      <c r="B7624" s="276" t="s">
        <v>7602</v>
      </c>
      <c r="C7624" s="462" t="s">
        <v>44</v>
      </c>
      <c r="D7624" s="463">
        <v>416543.99</v>
      </c>
    </row>
    <row r="7625" spans="1:4">
      <c r="A7625" s="462">
        <v>102334</v>
      </c>
      <c r="B7625" s="276" t="s">
        <v>7603</v>
      </c>
      <c r="C7625" s="462" t="s">
        <v>44</v>
      </c>
      <c r="D7625" s="463">
        <v>1058237</v>
      </c>
    </row>
    <row r="7626" spans="1:4">
      <c r="A7626" s="462">
        <v>102335</v>
      </c>
      <c r="B7626" s="276" t="s">
        <v>7604</v>
      </c>
      <c r="C7626" s="462" t="s">
        <v>44</v>
      </c>
      <c r="D7626" s="463">
        <v>0</v>
      </c>
    </row>
    <row r="7627" spans="1:4">
      <c r="A7627" s="462">
        <v>102337</v>
      </c>
      <c r="B7627" s="276" t="s">
        <v>7605</v>
      </c>
      <c r="C7627" s="462" t="s">
        <v>27</v>
      </c>
      <c r="D7627" s="463">
        <v>0</v>
      </c>
    </row>
    <row r="7628" spans="1:4">
      <c r="A7628" s="462">
        <v>102338</v>
      </c>
      <c r="B7628" s="276" t="s">
        <v>7606</v>
      </c>
      <c r="C7628" s="462" t="s">
        <v>27</v>
      </c>
      <c r="D7628" s="463">
        <v>0</v>
      </c>
    </row>
    <row r="7629" spans="1:4">
      <c r="A7629" s="462">
        <v>102339</v>
      </c>
      <c r="B7629" s="276" t="s">
        <v>7607</v>
      </c>
      <c r="C7629" s="462" t="s">
        <v>27</v>
      </c>
      <c r="D7629" s="463">
        <v>0</v>
      </c>
    </row>
    <row r="7630" spans="1:4">
      <c r="A7630" s="462">
        <v>102340</v>
      </c>
      <c r="B7630" s="276" t="s">
        <v>7608</v>
      </c>
      <c r="C7630" s="462" t="s">
        <v>27</v>
      </c>
      <c r="D7630" s="463">
        <v>0</v>
      </c>
    </row>
    <row r="7631" spans="1:4">
      <c r="A7631" s="462">
        <v>102341</v>
      </c>
      <c r="B7631" s="276" t="s">
        <v>7609</v>
      </c>
      <c r="C7631" s="462" t="s">
        <v>27</v>
      </c>
      <c r="D7631" s="463">
        <v>0</v>
      </c>
    </row>
    <row r="7632" spans="1:4">
      <c r="A7632" s="462">
        <v>102342</v>
      </c>
      <c r="B7632" s="276" t="s">
        <v>7610</v>
      </c>
      <c r="C7632" s="462" t="s">
        <v>27</v>
      </c>
      <c r="D7632" s="463">
        <v>0</v>
      </c>
    </row>
    <row r="7633" spans="1:4">
      <c r="A7633" s="462">
        <v>102343</v>
      </c>
      <c r="B7633" s="276" t="s">
        <v>7611</v>
      </c>
      <c r="C7633" s="462" t="s">
        <v>27</v>
      </c>
      <c r="D7633" s="463">
        <v>203068</v>
      </c>
    </row>
    <row r="7634" spans="1:4">
      <c r="A7634" s="462">
        <v>102344</v>
      </c>
      <c r="B7634" s="276" t="s">
        <v>7612</v>
      </c>
      <c r="C7634" s="462" t="s">
        <v>27</v>
      </c>
      <c r="D7634" s="463">
        <v>52810</v>
      </c>
    </row>
    <row r="7635" spans="1:4">
      <c r="A7635" s="462">
        <v>102345</v>
      </c>
      <c r="B7635" s="276" t="s">
        <v>7613</v>
      </c>
      <c r="C7635" s="462" t="s">
        <v>27</v>
      </c>
      <c r="D7635" s="463">
        <v>36793.18</v>
      </c>
    </row>
    <row r="7636" spans="1:4">
      <c r="A7636" s="462">
        <v>102346</v>
      </c>
      <c r="B7636" s="276" t="s">
        <v>7614</v>
      </c>
      <c r="C7636" s="462" t="s">
        <v>27</v>
      </c>
      <c r="D7636" s="463">
        <v>70303</v>
      </c>
    </row>
    <row r="7637" spans="1:4">
      <c r="A7637" s="462">
        <v>102347</v>
      </c>
      <c r="B7637" s="276" t="s">
        <v>7615</v>
      </c>
      <c r="C7637" s="462" t="s">
        <v>44</v>
      </c>
      <c r="D7637" s="463">
        <v>191249.01</v>
      </c>
    </row>
    <row r="7638" spans="1:4">
      <c r="A7638" s="462">
        <v>102348</v>
      </c>
      <c r="B7638" s="276" t="s">
        <v>7616</v>
      </c>
      <c r="C7638" s="462" t="s">
        <v>30</v>
      </c>
      <c r="D7638" s="463">
        <v>0</v>
      </c>
    </row>
    <row r="7639" spans="1:4">
      <c r="A7639" s="462">
        <v>102349</v>
      </c>
      <c r="B7639" s="276" t="s">
        <v>7617</v>
      </c>
      <c r="C7639" s="462" t="s">
        <v>44</v>
      </c>
      <c r="D7639" s="463">
        <v>0</v>
      </c>
    </row>
    <row r="7640" spans="1:4">
      <c r="A7640" s="462">
        <v>102350</v>
      </c>
      <c r="B7640" s="276" t="s">
        <v>7618</v>
      </c>
      <c r="C7640" s="462" t="s">
        <v>44</v>
      </c>
      <c r="D7640" s="463">
        <v>0</v>
      </c>
    </row>
    <row r="7641" spans="1:4">
      <c r="A7641" s="462">
        <v>102351</v>
      </c>
      <c r="B7641" s="276" t="s">
        <v>7619</v>
      </c>
      <c r="C7641" s="462" t="s">
        <v>30</v>
      </c>
      <c r="D7641" s="463">
        <v>0</v>
      </c>
    </row>
    <row r="7642" spans="1:4">
      <c r="A7642" s="462">
        <v>102352</v>
      </c>
      <c r="B7642" s="276" t="s">
        <v>7620</v>
      </c>
      <c r="C7642" s="462" t="s">
        <v>27</v>
      </c>
      <c r="D7642" s="463">
        <v>0</v>
      </c>
    </row>
    <row r="7643" spans="1:4">
      <c r="A7643" s="462">
        <v>102353</v>
      </c>
      <c r="B7643" s="276" t="s">
        <v>7621</v>
      </c>
      <c r="C7643" s="462" t="s">
        <v>27</v>
      </c>
      <c r="D7643" s="463">
        <v>0</v>
      </c>
    </row>
    <row r="7644" spans="1:4">
      <c r="A7644" s="462">
        <v>102354</v>
      </c>
      <c r="B7644" s="276" t="s">
        <v>7622</v>
      </c>
      <c r="C7644" s="462" t="s">
        <v>30</v>
      </c>
      <c r="D7644" s="463">
        <v>0</v>
      </c>
    </row>
    <row r="7645" spans="1:4">
      <c r="A7645" s="462">
        <v>102355</v>
      </c>
      <c r="B7645" s="276" t="s">
        <v>7623</v>
      </c>
      <c r="C7645" s="462" t="s">
        <v>27</v>
      </c>
      <c r="D7645" s="463">
        <v>436694</v>
      </c>
    </row>
    <row r="7646" spans="1:4">
      <c r="A7646" s="462">
        <v>102356</v>
      </c>
      <c r="B7646" s="276" t="s">
        <v>7624</v>
      </c>
      <c r="C7646" s="462" t="s">
        <v>44</v>
      </c>
      <c r="D7646" s="463">
        <v>8725</v>
      </c>
    </row>
    <row r="7647" spans="1:4">
      <c r="A7647" s="462">
        <v>102357</v>
      </c>
      <c r="B7647" s="276" t="s">
        <v>7625</v>
      </c>
      <c r="C7647" s="462" t="s">
        <v>30</v>
      </c>
      <c r="D7647" s="463">
        <v>0</v>
      </c>
    </row>
    <row r="7648" spans="1:4">
      <c r="A7648" s="462">
        <v>102358</v>
      </c>
      <c r="B7648" s="276" t="s">
        <v>7626</v>
      </c>
      <c r="C7648" s="462" t="s">
        <v>27</v>
      </c>
      <c r="D7648" s="463">
        <v>8855</v>
      </c>
    </row>
    <row r="7649" spans="1:4">
      <c r="A7649" s="462">
        <v>102359</v>
      </c>
      <c r="B7649" s="276" t="s">
        <v>7627</v>
      </c>
      <c r="C7649" s="462" t="s">
        <v>32</v>
      </c>
      <c r="D7649" s="463">
        <v>0</v>
      </c>
    </row>
    <row r="7650" spans="1:4">
      <c r="A7650" s="462">
        <v>102360</v>
      </c>
      <c r="B7650" s="276" t="s">
        <v>7628</v>
      </c>
      <c r="C7650" s="462" t="s">
        <v>30</v>
      </c>
      <c r="D7650" s="463">
        <v>0</v>
      </c>
    </row>
    <row r="7651" spans="1:4">
      <c r="A7651" s="462">
        <v>102361</v>
      </c>
      <c r="B7651" s="276" t="s">
        <v>7629</v>
      </c>
      <c r="C7651" s="462" t="s">
        <v>30</v>
      </c>
      <c r="D7651" s="463">
        <v>0</v>
      </c>
    </row>
    <row r="7652" spans="1:4">
      <c r="A7652" s="462">
        <v>102362</v>
      </c>
      <c r="B7652" s="276" t="s">
        <v>7630</v>
      </c>
      <c r="C7652" s="462" t="s">
        <v>27</v>
      </c>
      <c r="D7652" s="463">
        <v>0</v>
      </c>
    </row>
    <row r="7653" spans="1:4">
      <c r="A7653" s="462">
        <v>102363</v>
      </c>
      <c r="B7653" s="276" t="s">
        <v>7631</v>
      </c>
      <c r="C7653" s="462" t="s">
        <v>27</v>
      </c>
      <c r="D7653" s="463">
        <v>0</v>
      </c>
    </row>
    <row r="7654" spans="1:4">
      <c r="A7654" s="462">
        <v>102364</v>
      </c>
      <c r="B7654" s="276" t="s">
        <v>7632</v>
      </c>
      <c r="C7654" s="462" t="s">
        <v>27</v>
      </c>
      <c r="D7654" s="463">
        <v>143616.01</v>
      </c>
    </row>
    <row r="7655" spans="1:4">
      <c r="A7655" s="462">
        <v>102365</v>
      </c>
      <c r="B7655" s="276" t="s">
        <v>7633</v>
      </c>
      <c r="C7655" s="462" t="s">
        <v>27</v>
      </c>
      <c r="D7655" s="463">
        <v>474</v>
      </c>
    </row>
    <row r="7656" spans="1:4">
      <c r="A7656" s="462">
        <v>102366</v>
      </c>
      <c r="B7656" s="276" t="s">
        <v>7634</v>
      </c>
      <c r="C7656" s="462" t="s">
        <v>27</v>
      </c>
      <c r="D7656" s="463">
        <v>122840410</v>
      </c>
    </row>
    <row r="7657" spans="1:4">
      <c r="A7657" s="462">
        <v>102367</v>
      </c>
      <c r="B7657" s="276" t="s">
        <v>7635</v>
      </c>
      <c r="C7657" s="462" t="s">
        <v>27</v>
      </c>
      <c r="D7657" s="463">
        <v>1755</v>
      </c>
    </row>
    <row r="7658" spans="1:4">
      <c r="A7658" s="462">
        <v>102368</v>
      </c>
      <c r="B7658" s="276" t="s">
        <v>6078</v>
      </c>
      <c r="C7658" s="462" t="s">
        <v>1122</v>
      </c>
      <c r="D7658" s="463">
        <v>183710</v>
      </c>
    </row>
    <row r="7659" spans="1:4">
      <c r="A7659" s="462">
        <v>102369</v>
      </c>
      <c r="B7659" s="276" t="s">
        <v>7636</v>
      </c>
      <c r="C7659" s="462" t="s">
        <v>30</v>
      </c>
      <c r="D7659" s="463">
        <v>65846</v>
      </c>
    </row>
    <row r="7660" spans="1:4">
      <c r="A7660" s="462">
        <v>102370</v>
      </c>
      <c r="B7660" s="276" t="s">
        <v>7637</v>
      </c>
      <c r="C7660" s="462" t="s">
        <v>27</v>
      </c>
      <c r="D7660" s="463">
        <v>1661333.02</v>
      </c>
    </row>
    <row r="7661" spans="1:4">
      <c r="A7661" s="462">
        <v>102371</v>
      </c>
      <c r="B7661" s="276" t="s">
        <v>7638</v>
      </c>
      <c r="C7661" s="462" t="s">
        <v>27</v>
      </c>
      <c r="D7661" s="463">
        <v>1226978.77</v>
      </c>
    </row>
    <row r="7662" spans="1:4">
      <c r="A7662" s="462">
        <v>102372</v>
      </c>
      <c r="B7662" s="276" t="s">
        <v>7639</v>
      </c>
      <c r="C7662" s="462" t="s">
        <v>148</v>
      </c>
      <c r="D7662" s="463">
        <v>587292</v>
      </c>
    </row>
    <row r="7663" spans="1:4">
      <c r="A7663" s="462">
        <v>102373</v>
      </c>
      <c r="B7663" s="276" t="s">
        <v>7640</v>
      </c>
      <c r="C7663" s="462" t="s">
        <v>30</v>
      </c>
      <c r="D7663" s="463">
        <v>884058</v>
      </c>
    </row>
    <row r="7664" spans="1:4">
      <c r="A7664" s="462">
        <v>102374</v>
      </c>
      <c r="B7664" s="276" t="s">
        <v>7641</v>
      </c>
      <c r="C7664" s="462" t="s">
        <v>27</v>
      </c>
      <c r="D7664" s="463">
        <v>46006</v>
      </c>
    </row>
    <row r="7665" spans="1:4">
      <c r="A7665" s="462">
        <v>102375</v>
      </c>
      <c r="B7665" s="276" t="s">
        <v>7642</v>
      </c>
      <c r="C7665" s="462" t="s">
        <v>44</v>
      </c>
      <c r="D7665" s="463">
        <v>339550.99</v>
      </c>
    </row>
    <row r="7666" spans="1:4">
      <c r="A7666" s="462">
        <v>102376</v>
      </c>
      <c r="B7666" s="276" t="s">
        <v>7643</v>
      </c>
      <c r="C7666" s="462" t="s">
        <v>27</v>
      </c>
      <c r="D7666" s="463">
        <v>8721760</v>
      </c>
    </row>
    <row r="7667" spans="1:4">
      <c r="A7667" s="462">
        <v>102377</v>
      </c>
      <c r="B7667" s="276" t="s">
        <v>7644</v>
      </c>
      <c r="C7667" s="462" t="s">
        <v>593</v>
      </c>
      <c r="D7667" s="463">
        <v>11260375</v>
      </c>
    </row>
    <row r="7668" spans="1:4">
      <c r="A7668" s="462">
        <v>102378</v>
      </c>
      <c r="B7668" s="276" t="s">
        <v>7645</v>
      </c>
      <c r="C7668" s="462" t="s">
        <v>27</v>
      </c>
      <c r="D7668" s="463">
        <v>548630</v>
      </c>
    </row>
    <row r="7669" spans="1:4">
      <c r="A7669" s="462">
        <v>102379</v>
      </c>
      <c r="B7669" s="276" t="s">
        <v>7646</v>
      </c>
      <c r="C7669" s="462" t="s">
        <v>27</v>
      </c>
      <c r="D7669" s="463">
        <v>658490</v>
      </c>
    </row>
    <row r="7670" spans="1:4">
      <c r="A7670" s="462">
        <v>102380</v>
      </c>
      <c r="B7670" s="276" t="s">
        <v>7647</v>
      </c>
      <c r="C7670" s="462" t="s">
        <v>27</v>
      </c>
      <c r="D7670" s="463">
        <v>850254</v>
      </c>
    </row>
    <row r="7671" spans="1:4">
      <c r="A7671" s="462">
        <v>102381</v>
      </c>
      <c r="B7671" s="276" t="s">
        <v>7648</v>
      </c>
      <c r="C7671" s="462" t="s">
        <v>27</v>
      </c>
      <c r="D7671" s="463">
        <v>521034</v>
      </c>
    </row>
    <row r="7672" spans="1:4">
      <c r="A7672" s="462">
        <v>102382</v>
      </c>
      <c r="B7672" s="276" t="s">
        <v>7649</v>
      </c>
      <c r="C7672" s="462" t="s">
        <v>30</v>
      </c>
      <c r="D7672" s="463">
        <v>0</v>
      </c>
    </row>
    <row r="7673" spans="1:4">
      <c r="A7673" s="462">
        <v>102383</v>
      </c>
      <c r="B7673" s="276" t="s">
        <v>7650</v>
      </c>
      <c r="C7673" s="462" t="s">
        <v>27</v>
      </c>
      <c r="D7673" s="463">
        <v>0</v>
      </c>
    </row>
    <row r="7674" spans="1:4">
      <c r="A7674" s="462">
        <v>102384</v>
      </c>
      <c r="B7674" s="276" t="s">
        <v>7651</v>
      </c>
      <c r="C7674" s="462" t="s">
        <v>27</v>
      </c>
      <c r="D7674" s="463">
        <v>5788.03</v>
      </c>
    </row>
    <row r="7675" spans="1:4">
      <c r="A7675" s="462">
        <v>102385</v>
      </c>
      <c r="B7675" s="276" t="s">
        <v>7652</v>
      </c>
      <c r="C7675" s="462" t="s">
        <v>27</v>
      </c>
      <c r="D7675" s="463">
        <v>0</v>
      </c>
    </row>
    <row r="7676" spans="1:4">
      <c r="A7676" s="462">
        <v>102386</v>
      </c>
      <c r="B7676" s="276" t="s">
        <v>7653</v>
      </c>
      <c r="C7676" s="462" t="s">
        <v>27</v>
      </c>
      <c r="D7676" s="463">
        <v>0</v>
      </c>
    </row>
    <row r="7677" spans="1:4">
      <c r="A7677" s="462">
        <v>102387</v>
      </c>
      <c r="B7677" s="276" t="s">
        <v>7654</v>
      </c>
      <c r="C7677" s="462" t="s">
        <v>27</v>
      </c>
      <c r="D7677" s="463">
        <v>723794</v>
      </c>
    </row>
    <row r="7678" spans="1:4">
      <c r="A7678" s="462">
        <v>102388</v>
      </c>
      <c r="B7678" s="276" t="s">
        <v>7655</v>
      </c>
      <c r="C7678" s="462" t="s">
        <v>27</v>
      </c>
      <c r="D7678" s="463">
        <v>2881938</v>
      </c>
    </row>
    <row r="7679" spans="1:4">
      <c r="A7679" s="462">
        <v>102389</v>
      </c>
      <c r="B7679" s="276" t="s">
        <v>7656</v>
      </c>
      <c r="C7679" s="462" t="s">
        <v>44</v>
      </c>
      <c r="D7679" s="463">
        <v>0</v>
      </c>
    </row>
    <row r="7680" spans="1:4">
      <c r="A7680" s="462">
        <v>102390</v>
      </c>
      <c r="B7680" s="276" t="s">
        <v>7657</v>
      </c>
      <c r="C7680" s="462" t="s">
        <v>44</v>
      </c>
      <c r="D7680" s="463">
        <v>0</v>
      </c>
    </row>
    <row r="7681" spans="1:4">
      <c r="A7681" s="462">
        <v>102391</v>
      </c>
      <c r="B7681" s="276" t="s">
        <v>252</v>
      </c>
      <c r="C7681" s="462" t="s">
        <v>44</v>
      </c>
      <c r="D7681" s="463">
        <v>0</v>
      </c>
    </row>
    <row r="7682" spans="1:4">
      <c r="A7682" s="462">
        <v>102392</v>
      </c>
      <c r="B7682" s="276" t="s">
        <v>7658</v>
      </c>
      <c r="C7682" s="462" t="s">
        <v>44</v>
      </c>
      <c r="D7682" s="463">
        <v>0</v>
      </c>
    </row>
    <row r="7683" spans="1:4">
      <c r="A7683" s="462">
        <v>102393</v>
      </c>
      <c r="B7683" s="276" t="s">
        <v>7659</v>
      </c>
      <c r="C7683" s="462" t="s">
        <v>44</v>
      </c>
      <c r="D7683" s="463">
        <v>0</v>
      </c>
    </row>
    <row r="7684" spans="1:4">
      <c r="A7684" s="462">
        <v>102394</v>
      </c>
      <c r="B7684" s="276" t="s">
        <v>7660</v>
      </c>
      <c r="C7684" s="462" t="s">
        <v>7661</v>
      </c>
      <c r="D7684" s="463">
        <v>0</v>
      </c>
    </row>
    <row r="7685" spans="1:4">
      <c r="A7685" s="462">
        <v>102395</v>
      </c>
      <c r="B7685" s="276" t="s">
        <v>7662</v>
      </c>
      <c r="C7685" s="462" t="s">
        <v>998</v>
      </c>
      <c r="D7685" s="463">
        <v>24601</v>
      </c>
    </row>
    <row r="7686" spans="1:4">
      <c r="A7686" s="462">
        <v>102396</v>
      </c>
      <c r="B7686" s="276" t="s">
        <v>7663</v>
      </c>
      <c r="C7686" s="462" t="s">
        <v>44</v>
      </c>
      <c r="D7686" s="463">
        <v>0</v>
      </c>
    </row>
    <row r="7687" spans="1:4">
      <c r="A7687" s="462">
        <v>102397</v>
      </c>
      <c r="B7687" s="276" t="s">
        <v>7664</v>
      </c>
      <c r="C7687" s="462" t="s">
        <v>44</v>
      </c>
      <c r="D7687" s="463">
        <v>0</v>
      </c>
    </row>
    <row r="7688" spans="1:4">
      <c r="A7688" s="462">
        <v>102398</v>
      </c>
      <c r="B7688" s="276" t="s">
        <v>7658</v>
      </c>
      <c r="C7688" s="462" t="s">
        <v>253</v>
      </c>
      <c r="D7688" s="463">
        <v>0</v>
      </c>
    </row>
    <row r="7689" spans="1:4">
      <c r="A7689" s="462">
        <v>102399</v>
      </c>
      <c r="B7689" s="276" t="s">
        <v>7665</v>
      </c>
      <c r="C7689" s="462" t="s">
        <v>44</v>
      </c>
      <c r="D7689" s="463">
        <v>0</v>
      </c>
    </row>
    <row r="7690" spans="1:4">
      <c r="A7690" s="462">
        <v>102400</v>
      </c>
      <c r="B7690" s="276" t="s">
        <v>7666</v>
      </c>
      <c r="C7690" s="462" t="s">
        <v>44</v>
      </c>
      <c r="D7690" s="463">
        <v>0</v>
      </c>
    </row>
    <row r="7691" spans="1:4">
      <c r="A7691" s="462">
        <v>102401</v>
      </c>
      <c r="B7691" s="276" t="s">
        <v>7667</v>
      </c>
      <c r="C7691" s="462" t="s">
        <v>44</v>
      </c>
      <c r="D7691" s="463">
        <v>0</v>
      </c>
    </row>
    <row r="7692" spans="1:4">
      <c r="A7692" s="462">
        <v>102402</v>
      </c>
      <c r="B7692" s="276" t="s">
        <v>7668</v>
      </c>
      <c r="C7692" s="462" t="s">
        <v>44</v>
      </c>
      <c r="D7692" s="463">
        <v>0</v>
      </c>
    </row>
    <row r="7693" spans="1:4">
      <c r="A7693" s="462">
        <v>102403</v>
      </c>
      <c r="B7693" s="276" t="s">
        <v>7669</v>
      </c>
      <c r="C7693" s="462" t="s">
        <v>27</v>
      </c>
      <c r="D7693" s="463">
        <v>0</v>
      </c>
    </row>
    <row r="7694" spans="1:4">
      <c r="A7694" s="462">
        <v>102404</v>
      </c>
      <c r="B7694" s="276" t="s">
        <v>2995</v>
      </c>
      <c r="C7694" s="462" t="s">
        <v>27</v>
      </c>
      <c r="D7694" s="463">
        <v>0</v>
      </c>
    </row>
    <row r="7695" spans="1:4">
      <c r="A7695" s="462">
        <v>102405</v>
      </c>
      <c r="B7695" s="276" t="s">
        <v>7670</v>
      </c>
      <c r="C7695" s="462" t="s">
        <v>27</v>
      </c>
      <c r="D7695" s="463">
        <v>141372</v>
      </c>
    </row>
    <row r="7696" spans="1:4">
      <c r="A7696" s="462">
        <v>102406</v>
      </c>
      <c r="B7696" s="276" t="s">
        <v>7671</v>
      </c>
      <c r="C7696" s="462" t="s">
        <v>27</v>
      </c>
      <c r="D7696" s="463">
        <v>0</v>
      </c>
    </row>
    <row r="7697" spans="1:4">
      <c r="A7697" s="462">
        <v>102407</v>
      </c>
      <c r="B7697" s="276" t="s">
        <v>7672</v>
      </c>
      <c r="C7697" s="462" t="s">
        <v>89</v>
      </c>
      <c r="D7697" s="463">
        <v>77901.009999999995</v>
      </c>
    </row>
    <row r="7698" spans="1:4">
      <c r="A7698" s="462">
        <v>102408</v>
      </c>
      <c r="B7698" s="276" t="s">
        <v>7673</v>
      </c>
      <c r="C7698" s="462" t="s">
        <v>30</v>
      </c>
      <c r="D7698" s="463">
        <v>16848</v>
      </c>
    </row>
    <row r="7699" spans="1:4">
      <c r="A7699" s="462">
        <v>102409</v>
      </c>
      <c r="B7699" s="276" t="s">
        <v>7674</v>
      </c>
      <c r="C7699" s="462" t="s">
        <v>44</v>
      </c>
      <c r="D7699" s="463">
        <v>25646.46</v>
      </c>
    </row>
    <row r="7700" spans="1:4">
      <c r="A7700" s="462">
        <v>102410</v>
      </c>
      <c r="B7700" s="276" t="s">
        <v>7675</v>
      </c>
      <c r="C7700" s="462" t="s">
        <v>27</v>
      </c>
      <c r="D7700" s="463">
        <v>37748</v>
      </c>
    </row>
    <row r="7701" spans="1:4">
      <c r="A7701" s="462">
        <v>102411</v>
      </c>
      <c r="B7701" s="276" t="s">
        <v>7676</v>
      </c>
      <c r="C7701" s="462" t="s">
        <v>30</v>
      </c>
      <c r="D7701" s="463">
        <v>0</v>
      </c>
    </row>
    <row r="7702" spans="1:4">
      <c r="A7702" s="462">
        <v>102412</v>
      </c>
      <c r="B7702" s="276" t="s">
        <v>7677</v>
      </c>
      <c r="C7702" s="462" t="s">
        <v>1934</v>
      </c>
      <c r="D7702" s="463">
        <v>413723</v>
      </c>
    </row>
    <row r="7703" spans="1:4">
      <c r="A7703" s="462">
        <v>102413</v>
      </c>
      <c r="B7703" s="276" t="s">
        <v>7678</v>
      </c>
      <c r="C7703" s="462" t="s">
        <v>32</v>
      </c>
      <c r="D7703" s="463">
        <v>0</v>
      </c>
    </row>
    <row r="7704" spans="1:4">
      <c r="A7704" s="462">
        <v>102414</v>
      </c>
      <c r="B7704" s="276" t="s">
        <v>7679</v>
      </c>
      <c r="C7704" s="462" t="s">
        <v>27</v>
      </c>
      <c r="D7704" s="463">
        <v>0</v>
      </c>
    </row>
    <row r="7705" spans="1:4">
      <c r="A7705" s="462">
        <v>102415</v>
      </c>
      <c r="B7705" s="276" t="s">
        <v>7680</v>
      </c>
      <c r="C7705" s="462" t="s">
        <v>83</v>
      </c>
      <c r="D7705" s="463">
        <v>446360</v>
      </c>
    </row>
    <row r="7706" spans="1:4">
      <c r="A7706" s="462">
        <v>102416</v>
      </c>
      <c r="B7706" s="276" t="s">
        <v>7400</v>
      </c>
      <c r="C7706" s="462" t="s">
        <v>27</v>
      </c>
      <c r="D7706" s="463">
        <v>52457</v>
      </c>
    </row>
    <row r="7707" spans="1:4">
      <c r="A7707" s="462">
        <v>102417</v>
      </c>
      <c r="B7707" s="276" t="s">
        <v>7681</v>
      </c>
      <c r="C7707" s="462" t="s">
        <v>27</v>
      </c>
      <c r="D7707" s="463">
        <v>27457.48</v>
      </c>
    </row>
    <row r="7708" spans="1:4">
      <c r="A7708" s="462">
        <v>102418</v>
      </c>
      <c r="B7708" s="276" t="s">
        <v>7682</v>
      </c>
      <c r="C7708" s="462" t="s">
        <v>27</v>
      </c>
      <c r="D7708" s="463">
        <v>28560</v>
      </c>
    </row>
    <row r="7709" spans="1:4">
      <c r="A7709" s="462">
        <v>102419</v>
      </c>
      <c r="B7709" s="276" t="s">
        <v>7683</v>
      </c>
      <c r="C7709" s="462" t="s">
        <v>44</v>
      </c>
      <c r="D7709" s="463">
        <v>64092</v>
      </c>
    </row>
    <row r="7710" spans="1:4">
      <c r="A7710" s="462">
        <v>102420</v>
      </c>
      <c r="B7710" s="276" t="s">
        <v>7684</v>
      </c>
      <c r="C7710" s="462" t="s">
        <v>83</v>
      </c>
      <c r="D7710" s="463">
        <v>399812</v>
      </c>
    </row>
    <row r="7711" spans="1:4">
      <c r="A7711" s="462">
        <v>102421</v>
      </c>
      <c r="B7711" s="276" t="s">
        <v>7685</v>
      </c>
      <c r="C7711" s="462" t="s">
        <v>27</v>
      </c>
      <c r="D7711" s="463">
        <v>1423091.25</v>
      </c>
    </row>
    <row r="7712" spans="1:4">
      <c r="A7712" s="462">
        <v>102422</v>
      </c>
      <c r="B7712" s="276" t="s">
        <v>7686</v>
      </c>
      <c r="C7712" s="462" t="s">
        <v>27</v>
      </c>
      <c r="D7712" s="463">
        <v>899393.67</v>
      </c>
    </row>
    <row r="7713" spans="1:4">
      <c r="A7713" s="462">
        <v>102423</v>
      </c>
      <c r="B7713" s="276" t="s">
        <v>7687</v>
      </c>
      <c r="C7713" s="462" t="s">
        <v>44</v>
      </c>
      <c r="D7713" s="463">
        <v>0</v>
      </c>
    </row>
    <row r="7714" spans="1:4">
      <c r="A7714" s="462">
        <v>102424</v>
      </c>
      <c r="B7714" s="276" t="s">
        <v>7688</v>
      </c>
      <c r="C7714" s="462" t="s">
        <v>27</v>
      </c>
      <c r="D7714" s="463">
        <v>956317.32</v>
      </c>
    </row>
    <row r="7715" spans="1:4">
      <c r="A7715" s="462">
        <v>102425</v>
      </c>
      <c r="B7715" s="276" t="s">
        <v>7689</v>
      </c>
      <c r="C7715" s="462" t="s">
        <v>27</v>
      </c>
      <c r="D7715" s="463">
        <v>460852</v>
      </c>
    </row>
    <row r="7716" spans="1:4">
      <c r="A7716" s="462">
        <v>102426</v>
      </c>
      <c r="B7716" s="276" t="s">
        <v>7690</v>
      </c>
      <c r="C7716" s="462" t="s">
        <v>27</v>
      </c>
      <c r="D7716" s="463">
        <v>0</v>
      </c>
    </row>
    <row r="7717" spans="1:4">
      <c r="A7717" s="462">
        <v>102427</v>
      </c>
      <c r="B7717" s="276" t="s">
        <v>7691</v>
      </c>
      <c r="C7717" s="462" t="s">
        <v>27</v>
      </c>
      <c r="D7717" s="463">
        <v>0</v>
      </c>
    </row>
    <row r="7718" spans="1:4">
      <c r="A7718" s="462">
        <v>102428</v>
      </c>
      <c r="B7718" s="276" t="s">
        <v>7692</v>
      </c>
      <c r="C7718" s="462" t="s">
        <v>27</v>
      </c>
      <c r="D7718" s="463">
        <v>0</v>
      </c>
    </row>
    <row r="7719" spans="1:4">
      <c r="A7719" s="462">
        <v>102429</v>
      </c>
      <c r="B7719" s="276" t="s">
        <v>7693</v>
      </c>
      <c r="C7719" s="462" t="s">
        <v>27</v>
      </c>
      <c r="D7719" s="463">
        <v>0</v>
      </c>
    </row>
    <row r="7720" spans="1:4">
      <c r="A7720" s="462">
        <v>102430</v>
      </c>
      <c r="B7720" s="276" t="s">
        <v>7694</v>
      </c>
      <c r="C7720" s="462" t="s">
        <v>27</v>
      </c>
      <c r="D7720" s="463">
        <v>0</v>
      </c>
    </row>
    <row r="7721" spans="1:4">
      <c r="A7721" s="462">
        <v>102431</v>
      </c>
      <c r="B7721" s="276" t="s">
        <v>7695</v>
      </c>
      <c r="C7721" s="462" t="s">
        <v>998</v>
      </c>
      <c r="D7721" s="463">
        <v>0</v>
      </c>
    </row>
    <row r="7722" spans="1:4">
      <c r="A7722" s="462">
        <v>102432</v>
      </c>
      <c r="B7722" s="276" t="s">
        <v>7696</v>
      </c>
      <c r="C7722" s="462" t="s">
        <v>27</v>
      </c>
      <c r="D7722" s="463">
        <v>1081549.3500000001</v>
      </c>
    </row>
    <row r="7723" spans="1:4">
      <c r="A7723" s="462">
        <v>102433</v>
      </c>
      <c r="B7723" s="276" t="s">
        <v>7697</v>
      </c>
      <c r="C7723" s="462" t="s">
        <v>27</v>
      </c>
      <c r="D7723" s="463">
        <v>0</v>
      </c>
    </row>
    <row r="7724" spans="1:4">
      <c r="A7724" s="462">
        <v>102434</v>
      </c>
      <c r="B7724" s="276" t="s">
        <v>7698</v>
      </c>
      <c r="C7724" s="462" t="s">
        <v>27</v>
      </c>
      <c r="D7724" s="463">
        <v>0</v>
      </c>
    </row>
    <row r="7725" spans="1:4">
      <c r="A7725" s="462">
        <v>102435</v>
      </c>
      <c r="B7725" s="276" t="s">
        <v>7699</v>
      </c>
      <c r="C7725" s="462" t="s">
        <v>30</v>
      </c>
      <c r="D7725" s="463">
        <v>0</v>
      </c>
    </row>
    <row r="7726" spans="1:4">
      <c r="A7726" s="462">
        <v>102436</v>
      </c>
      <c r="B7726" s="276" t="s">
        <v>7700</v>
      </c>
      <c r="C7726" s="462" t="s">
        <v>27</v>
      </c>
      <c r="D7726" s="463">
        <v>0</v>
      </c>
    </row>
    <row r="7727" spans="1:4">
      <c r="A7727" s="462">
        <v>102437</v>
      </c>
      <c r="B7727" s="276" t="s">
        <v>7701</v>
      </c>
      <c r="C7727" s="462" t="s">
        <v>27</v>
      </c>
      <c r="D7727" s="463">
        <v>5080693</v>
      </c>
    </row>
    <row r="7728" spans="1:4">
      <c r="A7728" s="462">
        <v>102438</v>
      </c>
      <c r="B7728" s="276" t="s">
        <v>7702</v>
      </c>
      <c r="C7728" s="462" t="s">
        <v>27</v>
      </c>
      <c r="D7728" s="463">
        <v>6405470</v>
      </c>
    </row>
    <row r="7729" spans="1:4">
      <c r="A7729" s="462">
        <v>102439</v>
      </c>
      <c r="B7729" s="276" t="s">
        <v>7703</v>
      </c>
      <c r="C7729" s="462" t="s">
        <v>30</v>
      </c>
      <c r="D7729" s="463">
        <v>206</v>
      </c>
    </row>
    <row r="7730" spans="1:4">
      <c r="A7730" s="462">
        <v>102440</v>
      </c>
      <c r="B7730" s="276" t="s">
        <v>7396</v>
      </c>
      <c r="C7730" s="462" t="s">
        <v>27</v>
      </c>
      <c r="D7730" s="463">
        <v>41509</v>
      </c>
    </row>
    <row r="7731" spans="1:4">
      <c r="A7731" s="462">
        <v>102441</v>
      </c>
      <c r="B7731" s="276" t="s">
        <v>7704</v>
      </c>
      <c r="C7731" s="462" t="s">
        <v>310</v>
      </c>
      <c r="D7731" s="463">
        <v>34071</v>
      </c>
    </row>
    <row r="7732" spans="1:4">
      <c r="A7732" s="462">
        <v>102442</v>
      </c>
      <c r="B7732" s="276" t="s">
        <v>7705</v>
      </c>
      <c r="C7732" s="462" t="s">
        <v>27</v>
      </c>
      <c r="D7732" s="463">
        <v>0</v>
      </c>
    </row>
    <row r="7733" spans="1:4">
      <c r="A7733" s="462">
        <v>102443</v>
      </c>
      <c r="B7733" s="276" t="s">
        <v>7706</v>
      </c>
      <c r="C7733" s="462" t="s">
        <v>44</v>
      </c>
      <c r="D7733" s="463">
        <v>0</v>
      </c>
    </row>
    <row r="7734" spans="1:4">
      <c r="A7734" s="462">
        <v>102444</v>
      </c>
      <c r="B7734" s="276" t="s">
        <v>7707</v>
      </c>
      <c r="C7734" s="462" t="s">
        <v>27</v>
      </c>
      <c r="D7734" s="463">
        <v>0</v>
      </c>
    </row>
    <row r="7735" spans="1:4">
      <c r="A7735" s="462">
        <v>102445</v>
      </c>
      <c r="B7735" s="276" t="s">
        <v>7708</v>
      </c>
      <c r="C7735" s="462" t="s">
        <v>27</v>
      </c>
      <c r="D7735" s="463">
        <v>0</v>
      </c>
    </row>
    <row r="7736" spans="1:4">
      <c r="A7736" s="462">
        <v>102446</v>
      </c>
      <c r="B7736" s="276" t="s">
        <v>7709</v>
      </c>
      <c r="C7736" s="462" t="s">
        <v>27</v>
      </c>
      <c r="D7736" s="463">
        <v>0</v>
      </c>
    </row>
    <row r="7737" spans="1:4">
      <c r="A7737" s="462">
        <v>102447</v>
      </c>
      <c r="B7737" s="276" t="s">
        <v>7710</v>
      </c>
      <c r="C7737" s="462" t="s">
        <v>27</v>
      </c>
      <c r="D7737" s="463">
        <v>3667</v>
      </c>
    </row>
    <row r="7738" spans="1:4">
      <c r="A7738" s="462">
        <v>102448</v>
      </c>
      <c r="B7738" s="276" t="s">
        <v>7397</v>
      </c>
      <c r="C7738" s="462" t="s">
        <v>310</v>
      </c>
      <c r="D7738" s="463">
        <v>6058</v>
      </c>
    </row>
    <row r="7739" spans="1:4">
      <c r="A7739" s="462">
        <v>102449</v>
      </c>
      <c r="B7739" s="276" t="s">
        <v>7398</v>
      </c>
      <c r="C7739" s="462" t="s">
        <v>310</v>
      </c>
      <c r="D7739" s="463">
        <v>5832</v>
      </c>
    </row>
    <row r="7740" spans="1:4">
      <c r="A7740" s="462">
        <v>102450</v>
      </c>
      <c r="B7740" s="276" t="s">
        <v>7711</v>
      </c>
      <c r="C7740" s="462" t="s">
        <v>7712</v>
      </c>
      <c r="D7740" s="463">
        <v>50198</v>
      </c>
    </row>
    <row r="7741" spans="1:4">
      <c r="A7741" s="462">
        <v>102451</v>
      </c>
      <c r="B7741" s="276" t="s">
        <v>7713</v>
      </c>
      <c r="C7741" s="462" t="s">
        <v>7712</v>
      </c>
      <c r="D7741" s="463">
        <v>107906</v>
      </c>
    </row>
    <row r="7742" spans="1:4">
      <c r="A7742" s="462">
        <v>102452</v>
      </c>
      <c r="B7742" s="276" t="s">
        <v>7714</v>
      </c>
      <c r="C7742" s="462" t="s">
        <v>30</v>
      </c>
      <c r="D7742" s="463">
        <v>1838</v>
      </c>
    </row>
    <row r="7743" spans="1:4">
      <c r="A7743" s="462">
        <v>102453</v>
      </c>
      <c r="B7743" s="276" t="s">
        <v>7715</v>
      </c>
      <c r="C7743" s="462" t="s">
        <v>27</v>
      </c>
      <c r="D7743" s="463">
        <v>39027</v>
      </c>
    </row>
    <row r="7744" spans="1:4">
      <c r="A7744" s="462">
        <v>102454</v>
      </c>
      <c r="B7744" s="276" t="s">
        <v>7716</v>
      </c>
      <c r="C7744" s="462" t="s">
        <v>44</v>
      </c>
      <c r="D7744" s="463">
        <v>1094</v>
      </c>
    </row>
    <row r="7745" spans="1:4">
      <c r="A7745" s="462">
        <v>102455</v>
      </c>
      <c r="B7745" s="276" t="s">
        <v>7717</v>
      </c>
      <c r="C7745" s="462" t="s">
        <v>27</v>
      </c>
      <c r="D7745" s="463">
        <v>20596</v>
      </c>
    </row>
    <row r="7746" spans="1:4">
      <c r="A7746" s="462">
        <v>102456</v>
      </c>
      <c r="B7746" s="276" t="s">
        <v>7718</v>
      </c>
      <c r="C7746" s="462" t="s">
        <v>89</v>
      </c>
      <c r="D7746" s="463">
        <v>14876</v>
      </c>
    </row>
    <row r="7747" spans="1:4">
      <c r="A7747" s="462">
        <v>102457</v>
      </c>
      <c r="B7747" s="276" t="s">
        <v>7719</v>
      </c>
      <c r="C7747" s="462" t="s">
        <v>27</v>
      </c>
      <c r="D7747" s="463">
        <v>0</v>
      </c>
    </row>
    <row r="7748" spans="1:4">
      <c r="A7748" s="462">
        <v>102458</v>
      </c>
      <c r="B7748" s="276" t="s">
        <v>7720</v>
      </c>
      <c r="C7748" s="462" t="s">
        <v>44</v>
      </c>
      <c r="D7748" s="463">
        <v>3163</v>
      </c>
    </row>
    <row r="7749" spans="1:4">
      <c r="A7749" s="462">
        <v>102459</v>
      </c>
      <c r="B7749" s="276" t="s">
        <v>7721</v>
      </c>
      <c r="C7749" s="462" t="s">
        <v>27</v>
      </c>
      <c r="D7749" s="463">
        <v>152304.01</v>
      </c>
    </row>
    <row r="7750" spans="1:4">
      <c r="A7750" s="462">
        <v>102460</v>
      </c>
      <c r="B7750" s="276" t="s">
        <v>7722</v>
      </c>
      <c r="C7750" s="462" t="s">
        <v>27</v>
      </c>
      <c r="D7750" s="463">
        <v>60256</v>
      </c>
    </row>
    <row r="7751" spans="1:4">
      <c r="A7751" s="462">
        <v>102461</v>
      </c>
      <c r="B7751" s="276" t="s">
        <v>7723</v>
      </c>
      <c r="C7751" s="462" t="s">
        <v>27</v>
      </c>
      <c r="D7751" s="463">
        <v>17895.009999999998</v>
      </c>
    </row>
    <row r="7752" spans="1:4">
      <c r="A7752" s="462">
        <v>102462</v>
      </c>
      <c r="B7752" s="276" t="s">
        <v>7724</v>
      </c>
      <c r="C7752" s="462" t="s">
        <v>27</v>
      </c>
      <c r="D7752" s="463">
        <v>0</v>
      </c>
    </row>
    <row r="7753" spans="1:4">
      <c r="A7753" s="462">
        <v>102463</v>
      </c>
      <c r="B7753" s="276" t="s">
        <v>7725</v>
      </c>
      <c r="C7753" s="462" t="s">
        <v>27</v>
      </c>
      <c r="D7753" s="463">
        <v>0</v>
      </c>
    </row>
    <row r="7754" spans="1:4">
      <c r="A7754" s="462">
        <v>102464</v>
      </c>
      <c r="B7754" s="276" t="s">
        <v>7726</v>
      </c>
      <c r="C7754" s="462" t="s">
        <v>27</v>
      </c>
      <c r="D7754" s="463">
        <v>0</v>
      </c>
    </row>
    <row r="7755" spans="1:4">
      <c r="A7755" s="462">
        <v>102465</v>
      </c>
      <c r="B7755" s="276" t="s">
        <v>7727</v>
      </c>
      <c r="C7755" s="462" t="s">
        <v>27</v>
      </c>
      <c r="D7755" s="463">
        <v>0</v>
      </c>
    </row>
    <row r="7756" spans="1:4">
      <c r="A7756" s="462">
        <v>102466</v>
      </c>
      <c r="B7756" s="276" t="s">
        <v>7728</v>
      </c>
      <c r="C7756" s="462" t="s">
        <v>32</v>
      </c>
      <c r="D7756" s="463">
        <v>5281.01</v>
      </c>
    </row>
    <row r="7757" spans="1:4">
      <c r="A7757" s="462">
        <v>102467</v>
      </c>
      <c r="B7757" s="276" t="s">
        <v>7729</v>
      </c>
      <c r="C7757" s="462" t="s">
        <v>27</v>
      </c>
      <c r="D7757" s="463">
        <v>25091.99</v>
      </c>
    </row>
    <row r="7758" spans="1:4">
      <c r="A7758" s="462">
        <v>102468</v>
      </c>
      <c r="B7758" s="276" t="s">
        <v>7730</v>
      </c>
      <c r="C7758" s="462" t="s">
        <v>32</v>
      </c>
      <c r="D7758" s="463">
        <v>0</v>
      </c>
    </row>
    <row r="7759" spans="1:4">
      <c r="A7759" s="462">
        <v>102469</v>
      </c>
      <c r="B7759" s="276" t="s">
        <v>7731</v>
      </c>
      <c r="C7759" s="462" t="s">
        <v>30</v>
      </c>
      <c r="D7759" s="463">
        <v>122670.97</v>
      </c>
    </row>
    <row r="7760" spans="1:4">
      <c r="A7760" s="462">
        <v>102470</v>
      </c>
      <c r="B7760" s="276" t="s">
        <v>7732</v>
      </c>
      <c r="C7760" s="462" t="s">
        <v>27</v>
      </c>
      <c r="D7760" s="463">
        <v>44889</v>
      </c>
    </row>
    <row r="7761" spans="1:4">
      <c r="A7761" s="462">
        <v>102471</v>
      </c>
      <c r="B7761" s="276" t="s">
        <v>7733</v>
      </c>
      <c r="C7761" s="462" t="s">
        <v>27</v>
      </c>
      <c r="D7761" s="463">
        <v>55994</v>
      </c>
    </row>
    <row r="7762" spans="1:4">
      <c r="A7762" s="462">
        <v>102472</v>
      </c>
      <c r="B7762" s="276" t="s">
        <v>7734</v>
      </c>
      <c r="C7762" s="462" t="s">
        <v>27</v>
      </c>
      <c r="D7762" s="463">
        <v>15949</v>
      </c>
    </row>
    <row r="7763" spans="1:4">
      <c r="A7763" s="462">
        <v>102473</v>
      </c>
      <c r="B7763" s="276" t="s">
        <v>7735</v>
      </c>
      <c r="C7763" s="462" t="s">
        <v>27</v>
      </c>
      <c r="D7763" s="463">
        <v>144615</v>
      </c>
    </row>
    <row r="7764" spans="1:4">
      <c r="A7764" s="462">
        <v>102474</v>
      </c>
      <c r="B7764" s="276" t="s">
        <v>7736</v>
      </c>
      <c r="C7764" s="462" t="s">
        <v>27</v>
      </c>
      <c r="D7764" s="463">
        <v>106211</v>
      </c>
    </row>
    <row r="7765" spans="1:4">
      <c r="A7765" s="462">
        <v>102475</v>
      </c>
      <c r="B7765" s="276" t="s">
        <v>7737</v>
      </c>
      <c r="C7765" s="462" t="s">
        <v>27</v>
      </c>
      <c r="D7765" s="463">
        <v>213696</v>
      </c>
    </row>
    <row r="7766" spans="1:4">
      <c r="A7766" s="462">
        <v>102476</v>
      </c>
      <c r="B7766" s="276" t="s">
        <v>7738</v>
      </c>
      <c r="C7766" s="462" t="s">
        <v>27</v>
      </c>
      <c r="D7766" s="463">
        <v>177175.99</v>
      </c>
    </row>
    <row r="7767" spans="1:4">
      <c r="A7767" s="462">
        <v>102477</v>
      </c>
      <c r="B7767" s="276" t="s">
        <v>7739</v>
      </c>
      <c r="C7767" s="462" t="s">
        <v>27</v>
      </c>
      <c r="D7767" s="463">
        <v>0</v>
      </c>
    </row>
    <row r="7768" spans="1:4">
      <c r="A7768" s="462">
        <v>102478</v>
      </c>
      <c r="B7768" s="276" t="s">
        <v>7740</v>
      </c>
      <c r="C7768" s="462" t="s">
        <v>30</v>
      </c>
      <c r="D7768" s="463">
        <v>0</v>
      </c>
    </row>
    <row r="7769" spans="1:4">
      <c r="A7769" s="462">
        <v>102479</v>
      </c>
      <c r="B7769" s="276" t="s">
        <v>7741</v>
      </c>
      <c r="C7769" s="462" t="s">
        <v>148</v>
      </c>
      <c r="D7769" s="463">
        <v>0</v>
      </c>
    </row>
    <row r="7770" spans="1:4">
      <c r="A7770" s="462">
        <v>102480</v>
      </c>
      <c r="B7770" s="276" t="s">
        <v>7742</v>
      </c>
      <c r="C7770" s="462" t="s">
        <v>44</v>
      </c>
      <c r="D7770" s="463">
        <v>0</v>
      </c>
    </row>
    <row r="7771" spans="1:4">
      <c r="A7771" s="462">
        <v>102481</v>
      </c>
      <c r="B7771" s="276" t="s">
        <v>7743</v>
      </c>
      <c r="C7771" s="462" t="s">
        <v>27</v>
      </c>
      <c r="D7771" s="463">
        <v>21124</v>
      </c>
    </row>
    <row r="7772" spans="1:4">
      <c r="A7772" s="462">
        <v>102482</v>
      </c>
      <c r="B7772" s="276" t="s">
        <v>7744</v>
      </c>
      <c r="C7772" s="462" t="s">
        <v>148</v>
      </c>
      <c r="D7772" s="463">
        <v>0</v>
      </c>
    </row>
    <row r="7773" spans="1:4">
      <c r="A7773" s="462">
        <v>102483</v>
      </c>
      <c r="B7773" s="276" t="s">
        <v>7745</v>
      </c>
      <c r="C7773" s="462" t="s">
        <v>998</v>
      </c>
      <c r="D7773" s="463">
        <v>0</v>
      </c>
    </row>
    <row r="7774" spans="1:4">
      <c r="A7774" s="462">
        <v>102484</v>
      </c>
      <c r="B7774" s="276" t="s">
        <v>7746</v>
      </c>
      <c r="C7774" s="462" t="s">
        <v>998</v>
      </c>
      <c r="D7774" s="463">
        <v>0</v>
      </c>
    </row>
    <row r="7775" spans="1:4">
      <c r="A7775" s="462">
        <v>102485</v>
      </c>
      <c r="B7775" s="276" t="s">
        <v>7747</v>
      </c>
      <c r="C7775" s="462" t="s">
        <v>27</v>
      </c>
      <c r="D7775" s="463">
        <v>0</v>
      </c>
    </row>
    <row r="7776" spans="1:4">
      <c r="A7776" s="462">
        <v>102486</v>
      </c>
      <c r="B7776" s="276" t="s">
        <v>7748</v>
      </c>
      <c r="C7776" s="462" t="s">
        <v>148</v>
      </c>
      <c r="D7776" s="463">
        <v>45570</v>
      </c>
    </row>
    <row r="7777" spans="1:4">
      <c r="A7777" s="462">
        <v>102487</v>
      </c>
      <c r="B7777" s="276" t="s">
        <v>7749</v>
      </c>
      <c r="C7777" s="462" t="s">
        <v>44</v>
      </c>
      <c r="D7777" s="463">
        <v>87993</v>
      </c>
    </row>
    <row r="7778" spans="1:4">
      <c r="A7778" s="462">
        <v>102488</v>
      </c>
      <c r="B7778" s="276" t="s">
        <v>7750</v>
      </c>
      <c r="C7778" s="462" t="s">
        <v>148</v>
      </c>
      <c r="D7778" s="463">
        <v>73231</v>
      </c>
    </row>
    <row r="7779" spans="1:4">
      <c r="A7779" s="462">
        <v>102489</v>
      </c>
      <c r="B7779" s="276" t="s">
        <v>7751</v>
      </c>
      <c r="C7779" s="462" t="s">
        <v>30</v>
      </c>
      <c r="D7779" s="463">
        <v>0</v>
      </c>
    </row>
    <row r="7780" spans="1:4">
      <c r="A7780" s="462">
        <v>102490</v>
      </c>
      <c r="B7780" s="276" t="s">
        <v>7752</v>
      </c>
      <c r="C7780" s="462" t="s">
        <v>27</v>
      </c>
      <c r="D7780" s="463">
        <v>1731220</v>
      </c>
    </row>
    <row r="7781" spans="1:4">
      <c r="A7781" s="462">
        <v>102491</v>
      </c>
      <c r="B7781" s="276" t="s">
        <v>7753</v>
      </c>
      <c r="C7781" s="462" t="s">
        <v>27</v>
      </c>
      <c r="D7781" s="463">
        <v>0</v>
      </c>
    </row>
    <row r="7782" spans="1:4">
      <c r="A7782" s="462">
        <v>102492</v>
      </c>
      <c r="B7782" s="276" t="s">
        <v>7754</v>
      </c>
      <c r="C7782" s="462" t="s">
        <v>27</v>
      </c>
      <c r="D7782" s="463">
        <v>19962</v>
      </c>
    </row>
    <row r="7783" spans="1:4">
      <c r="A7783" s="462">
        <v>102493</v>
      </c>
      <c r="B7783" s="276" t="s">
        <v>7755</v>
      </c>
      <c r="C7783" s="462" t="s">
        <v>148</v>
      </c>
      <c r="D7783" s="463">
        <v>90685</v>
      </c>
    </row>
    <row r="7784" spans="1:4">
      <c r="A7784" s="462">
        <v>102494</v>
      </c>
      <c r="B7784" s="276" t="s">
        <v>7756</v>
      </c>
      <c r="C7784" s="462" t="s">
        <v>27</v>
      </c>
      <c r="D7784" s="463">
        <v>0</v>
      </c>
    </row>
    <row r="7785" spans="1:4">
      <c r="A7785" s="462">
        <v>102495</v>
      </c>
      <c r="B7785" s="276" t="s">
        <v>7757</v>
      </c>
      <c r="C7785" s="462" t="s">
        <v>30</v>
      </c>
      <c r="D7785" s="463">
        <v>0</v>
      </c>
    </row>
    <row r="7786" spans="1:4">
      <c r="A7786" s="462">
        <v>102496</v>
      </c>
      <c r="B7786" s="276" t="s">
        <v>7758</v>
      </c>
      <c r="C7786" s="462" t="s">
        <v>30</v>
      </c>
      <c r="D7786" s="463">
        <v>0</v>
      </c>
    </row>
    <row r="7787" spans="1:4">
      <c r="A7787" s="462">
        <v>102497</v>
      </c>
      <c r="B7787" s="276" t="s">
        <v>7759</v>
      </c>
      <c r="C7787" s="462" t="s">
        <v>30</v>
      </c>
      <c r="D7787" s="463">
        <v>0</v>
      </c>
    </row>
    <row r="7788" spans="1:4">
      <c r="A7788" s="462">
        <v>102498</v>
      </c>
      <c r="B7788" s="276" t="s">
        <v>7760</v>
      </c>
      <c r="C7788" s="462" t="s">
        <v>27</v>
      </c>
      <c r="D7788" s="463">
        <v>0</v>
      </c>
    </row>
    <row r="7789" spans="1:4">
      <c r="A7789" s="462">
        <v>102499</v>
      </c>
      <c r="B7789" s="276" t="s">
        <v>7761</v>
      </c>
      <c r="C7789" s="462" t="s">
        <v>476</v>
      </c>
      <c r="D7789" s="463">
        <v>5100</v>
      </c>
    </row>
    <row r="7790" spans="1:4">
      <c r="A7790" s="462">
        <v>102500</v>
      </c>
      <c r="B7790" s="276" t="s">
        <v>7762</v>
      </c>
      <c r="C7790" s="462" t="s">
        <v>27</v>
      </c>
      <c r="D7790" s="463">
        <v>0</v>
      </c>
    </row>
    <row r="7791" spans="1:4">
      <c r="A7791" s="462">
        <v>102501</v>
      </c>
      <c r="B7791" s="276" t="s">
        <v>6079</v>
      </c>
      <c r="C7791" s="462" t="s">
        <v>1122</v>
      </c>
      <c r="D7791" s="463">
        <v>183710</v>
      </c>
    </row>
    <row r="7792" spans="1:4">
      <c r="A7792" s="462">
        <v>102502</v>
      </c>
      <c r="B7792" s="276" t="s">
        <v>7763</v>
      </c>
      <c r="C7792" s="462" t="s">
        <v>1122</v>
      </c>
      <c r="D7792" s="463">
        <v>183710</v>
      </c>
    </row>
    <row r="7793" spans="1:4">
      <c r="A7793" s="462">
        <v>102503</v>
      </c>
      <c r="B7793" s="276" t="s">
        <v>7764</v>
      </c>
      <c r="C7793" s="462" t="s">
        <v>1122</v>
      </c>
      <c r="D7793" s="463">
        <v>110079</v>
      </c>
    </row>
    <row r="7794" spans="1:4">
      <c r="A7794" s="462">
        <v>102505</v>
      </c>
      <c r="B7794" s="276" t="s">
        <v>7765</v>
      </c>
      <c r="C7794" s="462" t="s">
        <v>27</v>
      </c>
      <c r="D7794" s="463">
        <v>67597</v>
      </c>
    </row>
    <row r="7795" spans="1:4">
      <c r="A7795" s="462">
        <v>102506</v>
      </c>
      <c r="B7795" s="276" t="s">
        <v>7766</v>
      </c>
      <c r="C7795" s="462" t="s">
        <v>27</v>
      </c>
      <c r="D7795" s="463">
        <v>27120</v>
      </c>
    </row>
    <row r="7796" spans="1:4">
      <c r="A7796" s="462">
        <v>102507</v>
      </c>
      <c r="B7796" s="276" t="s">
        <v>7767</v>
      </c>
      <c r="C7796" s="462" t="s">
        <v>27</v>
      </c>
      <c r="D7796" s="463">
        <v>5228</v>
      </c>
    </row>
    <row r="7797" spans="1:4">
      <c r="A7797" s="462">
        <v>102508</v>
      </c>
      <c r="B7797" s="276" t="s">
        <v>7768</v>
      </c>
      <c r="C7797" s="462" t="s">
        <v>27</v>
      </c>
      <c r="D7797" s="463">
        <v>185681</v>
      </c>
    </row>
    <row r="7798" spans="1:4">
      <c r="A7798" s="462">
        <v>102509</v>
      </c>
      <c r="B7798" s="276" t="s">
        <v>7769</v>
      </c>
      <c r="C7798" s="462" t="s">
        <v>27</v>
      </c>
      <c r="D7798" s="463">
        <v>6591.01</v>
      </c>
    </row>
    <row r="7799" spans="1:4">
      <c r="A7799" s="462">
        <v>102510</v>
      </c>
      <c r="B7799" s="276" t="s">
        <v>7770</v>
      </c>
      <c r="C7799" s="462" t="s">
        <v>30</v>
      </c>
      <c r="D7799" s="463">
        <v>46795</v>
      </c>
    </row>
    <row r="7800" spans="1:4">
      <c r="A7800" s="462">
        <v>102511</v>
      </c>
      <c r="B7800" s="276" t="s">
        <v>7771</v>
      </c>
      <c r="C7800" s="462" t="s">
        <v>27</v>
      </c>
      <c r="D7800" s="463">
        <v>10034</v>
      </c>
    </row>
    <row r="7801" spans="1:4">
      <c r="A7801" s="462">
        <v>102512</v>
      </c>
      <c r="B7801" s="276" t="s">
        <v>7772</v>
      </c>
      <c r="C7801" s="462" t="s">
        <v>27</v>
      </c>
      <c r="D7801" s="463">
        <v>0</v>
      </c>
    </row>
    <row r="7802" spans="1:4">
      <c r="A7802" s="462">
        <v>102513</v>
      </c>
      <c r="B7802" s="276" t="s">
        <v>7773</v>
      </c>
      <c r="C7802" s="462" t="s">
        <v>27</v>
      </c>
      <c r="D7802" s="463">
        <v>975</v>
      </c>
    </row>
    <row r="7803" spans="1:4">
      <c r="A7803" s="462">
        <v>102514</v>
      </c>
      <c r="B7803" s="276" t="s">
        <v>7774</v>
      </c>
      <c r="C7803" s="462" t="s">
        <v>27</v>
      </c>
      <c r="D7803" s="463">
        <v>221</v>
      </c>
    </row>
    <row r="7804" spans="1:4">
      <c r="A7804" s="462">
        <v>102515</v>
      </c>
      <c r="B7804" s="276" t="s">
        <v>7775</v>
      </c>
      <c r="C7804" s="462" t="s">
        <v>89</v>
      </c>
      <c r="D7804" s="463">
        <v>1630.95</v>
      </c>
    </row>
    <row r="7805" spans="1:4">
      <c r="A7805" s="462">
        <v>102518</v>
      </c>
      <c r="B7805" s="276" t="s">
        <v>7776</v>
      </c>
      <c r="C7805" s="462" t="s">
        <v>998</v>
      </c>
      <c r="D7805" s="463">
        <v>221300</v>
      </c>
    </row>
    <row r="7806" spans="1:4">
      <c r="A7806" s="462">
        <v>102519</v>
      </c>
      <c r="B7806" s="276" t="s">
        <v>7777</v>
      </c>
      <c r="C7806" s="462" t="s">
        <v>27</v>
      </c>
      <c r="D7806" s="463">
        <v>0</v>
      </c>
    </row>
    <row r="7807" spans="1:4">
      <c r="A7807" s="462">
        <v>102520</v>
      </c>
      <c r="B7807" s="276" t="s">
        <v>7778</v>
      </c>
      <c r="C7807" s="462" t="s">
        <v>27</v>
      </c>
      <c r="D7807" s="463">
        <v>29959</v>
      </c>
    </row>
    <row r="7808" spans="1:4">
      <c r="A7808" s="462">
        <v>102521</v>
      </c>
      <c r="B7808" s="276" t="s">
        <v>7779</v>
      </c>
      <c r="C7808" s="462" t="s">
        <v>27</v>
      </c>
      <c r="D7808" s="463">
        <v>0</v>
      </c>
    </row>
    <row r="7809" spans="1:4">
      <c r="A7809" s="462">
        <v>102522</v>
      </c>
      <c r="B7809" s="276" t="s">
        <v>7780</v>
      </c>
      <c r="C7809" s="462" t="s">
        <v>27</v>
      </c>
      <c r="D7809" s="463">
        <v>0</v>
      </c>
    </row>
    <row r="7810" spans="1:4">
      <c r="A7810" s="462">
        <v>102523</v>
      </c>
      <c r="B7810" s="276" t="s">
        <v>7781</v>
      </c>
      <c r="C7810" s="462" t="s">
        <v>30</v>
      </c>
      <c r="D7810" s="463">
        <v>0</v>
      </c>
    </row>
    <row r="7811" spans="1:4">
      <c r="A7811" s="462">
        <v>102524</v>
      </c>
      <c r="B7811" s="276" t="s">
        <v>7782</v>
      </c>
      <c r="C7811" s="462" t="s">
        <v>27</v>
      </c>
      <c r="D7811" s="463">
        <v>0</v>
      </c>
    </row>
    <row r="7812" spans="1:4">
      <c r="A7812" s="462">
        <v>102525</v>
      </c>
      <c r="B7812" s="276" t="s">
        <v>7783</v>
      </c>
      <c r="C7812" s="462" t="s">
        <v>27</v>
      </c>
      <c r="D7812" s="463">
        <v>0</v>
      </c>
    </row>
    <row r="7813" spans="1:4">
      <c r="A7813" s="462">
        <v>102526</v>
      </c>
      <c r="B7813" s="276" t="s">
        <v>7784</v>
      </c>
      <c r="C7813" s="462" t="s">
        <v>27</v>
      </c>
      <c r="D7813" s="463">
        <v>0</v>
      </c>
    </row>
    <row r="7814" spans="1:4">
      <c r="A7814" s="462">
        <v>102527</v>
      </c>
      <c r="B7814" s="276" t="s">
        <v>7785</v>
      </c>
      <c r="C7814" s="462" t="s">
        <v>83</v>
      </c>
      <c r="D7814" s="463">
        <v>0</v>
      </c>
    </row>
    <row r="7815" spans="1:4">
      <c r="A7815" s="462">
        <v>102528</v>
      </c>
      <c r="B7815" s="276" t="s">
        <v>7786</v>
      </c>
      <c r="C7815" s="462" t="s">
        <v>27</v>
      </c>
      <c r="D7815" s="463">
        <v>0</v>
      </c>
    </row>
    <row r="7816" spans="1:4">
      <c r="A7816" s="462">
        <v>102529</v>
      </c>
      <c r="B7816" s="276" t="s">
        <v>7787</v>
      </c>
      <c r="C7816" s="462" t="s">
        <v>89</v>
      </c>
      <c r="D7816" s="463">
        <v>116234</v>
      </c>
    </row>
    <row r="7817" spans="1:4">
      <c r="A7817" s="462">
        <v>102531</v>
      </c>
      <c r="B7817" s="276" t="s">
        <v>7788</v>
      </c>
      <c r="C7817" s="462" t="s">
        <v>44</v>
      </c>
      <c r="D7817" s="463">
        <v>1985</v>
      </c>
    </row>
    <row r="7818" spans="1:4">
      <c r="A7818" s="462">
        <v>102532</v>
      </c>
      <c r="B7818" s="276" t="s">
        <v>7789</v>
      </c>
      <c r="C7818" s="462" t="s">
        <v>44</v>
      </c>
      <c r="D7818" s="463">
        <v>929</v>
      </c>
    </row>
    <row r="7819" spans="1:4">
      <c r="A7819" s="462">
        <v>102533</v>
      </c>
      <c r="B7819" s="276" t="s">
        <v>7790</v>
      </c>
      <c r="C7819" s="462" t="s">
        <v>44</v>
      </c>
      <c r="D7819" s="463">
        <v>0</v>
      </c>
    </row>
    <row r="7820" spans="1:4">
      <c r="A7820" s="462">
        <v>102534</v>
      </c>
      <c r="B7820" s="276" t="s">
        <v>7791</v>
      </c>
      <c r="C7820" s="462" t="s">
        <v>83</v>
      </c>
      <c r="D7820" s="463">
        <v>229755</v>
      </c>
    </row>
    <row r="7821" spans="1:4">
      <c r="A7821" s="462">
        <v>102535</v>
      </c>
      <c r="B7821" s="276" t="s">
        <v>7792</v>
      </c>
      <c r="C7821" s="462" t="s">
        <v>89</v>
      </c>
      <c r="D7821" s="463">
        <v>349206</v>
      </c>
    </row>
    <row r="7822" spans="1:4">
      <c r="A7822" s="462">
        <v>102536</v>
      </c>
      <c r="B7822" s="276" t="s">
        <v>7793</v>
      </c>
      <c r="C7822" s="462" t="s">
        <v>89</v>
      </c>
      <c r="D7822" s="463">
        <v>12059</v>
      </c>
    </row>
    <row r="7823" spans="1:4">
      <c r="A7823" s="462">
        <v>102537</v>
      </c>
      <c r="B7823" s="276" t="s">
        <v>7794</v>
      </c>
      <c r="C7823" s="462" t="s">
        <v>148</v>
      </c>
      <c r="D7823" s="463">
        <v>201151</v>
      </c>
    </row>
    <row r="7824" spans="1:4">
      <c r="A7824" s="462">
        <v>102538</v>
      </c>
      <c r="B7824" s="276" t="s">
        <v>7795</v>
      </c>
      <c r="C7824" s="462" t="s">
        <v>83</v>
      </c>
      <c r="D7824" s="463">
        <v>0</v>
      </c>
    </row>
    <row r="7825" spans="1:4">
      <c r="A7825" s="462">
        <v>102539</v>
      </c>
      <c r="B7825" s="276" t="s">
        <v>7796</v>
      </c>
      <c r="C7825" s="462" t="s">
        <v>83</v>
      </c>
      <c r="D7825" s="463">
        <v>89966</v>
      </c>
    </row>
    <row r="7826" spans="1:4">
      <c r="A7826" s="462">
        <v>102540</v>
      </c>
      <c r="B7826" s="276" t="s">
        <v>7797</v>
      </c>
      <c r="C7826" s="462" t="s">
        <v>44</v>
      </c>
      <c r="D7826" s="463">
        <v>0</v>
      </c>
    </row>
    <row r="7827" spans="1:4">
      <c r="A7827" s="462">
        <v>102541</v>
      </c>
      <c r="B7827" s="276" t="s">
        <v>7798</v>
      </c>
      <c r="C7827" s="462" t="s">
        <v>148</v>
      </c>
      <c r="D7827" s="463">
        <v>12169.13</v>
      </c>
    </row>
    <row r="7828" spans="1:4">
      <c r="A7828" s="462">
        <v>102542</v>
      </c>
      <c r="B7828" s="276" t="s">
        <v>7799</v>
      </c>
      <c r="C7828" s="462" t="s">
        <v>211</v>
      </c>
      <c r="D7828" s="463">
        <v>300871</v>
      </c>
    </row>
    <row r="7829" spans="1:4">
      <c r="A7829" s="462">
        <v>102543</v>
      </c>
      <c r="B7829" s="276" t="s">
        <v>7800</v>
      </c>
      <c r="C7829" s="462" t="s">
        <v>211</v>
      </c>
      <c r="D7829" s="463">
        <v>11435753.85</v>
      </c>
    </row>
    <row r="7830" spans="1:4">
      <c r="A7830" s="462">
        <v>102544</v>
      </c>
      <c r="B7830" s="276" t="s">
        <v>7801</v>
      </c>
      <c r="C7830" s="462" t="s">
        <v>211</v>
      </c>
      <c r="D7830" s="463">
        <v>7253462</v>
      </c>
    </row>
    <row r="7831" spans="1:4">
      <c r="A7831" s="462">
        <v>102545</v>
      </c>
      <c r="B7831" s="276" t="s">
        <v>7802</v>
      </c>
      <c r="C7831" s="462" t="s">
        <v>211</v>
      </c>
      <c r="D7831" s="463">
        <v>5375966</v>
      </c>
    </row>
    <row r="7832" spans="1:4">
      <c r="A7832" s="462">
        <v>102546</v>
      </c>
      <c r="B7832" s="276" t="s">
        <v>7803</v>
      </c>
      <c r="C7832" s="462" t="s">
        <v>30</v>
      </c>
      <c r="D7832" s="463">
        <v>11964</v>
      </c>
    </row>
    <row r="7833" spans="1:4">
      <c r="A7833" s="462">
        <v>102547</v>
      </c>
      <c r="B7833" s="276" t="s">
        <v>7804</v>
      </c>
      <c r="C7833" s="462" t="s">
        <v>30</v>
      </c>
      <c r="D7833" s="463">
        <v>21720</v>
      </c>
    </row>
    <row r="7834" spans="1:4">
      <c r="A7834" s="462">
        <v>102548</v>
      </c>
      <c r="B7834" s="276" t="s">
        <v>7805</v>
      </c>
      <c r="C7834" s="462" t="s">
        <v>30</v>
      </c>
      <c r="D7834" s="463">
        <v>15414</v>
      </c>
    </row>
    <row r="7835" spans="1:4">
      <c r="A7835" s="462">
        <v>102549</v>
      </c>
      <c r="B7835" s="276" t="s">
        <v>7806</v>
      </c>
      <c r="C7835" s="462" t="s">
        <v>30</v>
      </c>
      <c r="D7835" s="463">
        <v>12405</v>
      </c>
    </row>
    <row r="7836" spans="1:4">
      <c r="A7836" s="462">
        <v>102550</v>
      </c>
      <c r="B7836" s="276" t="s">
        <v>7807</v>
      </c>
      <c r="C7836" s="462" t="s">
        <v>30</v>
      </c>
      <c r="D7836" s="463">
        <v>6949</v>
      </c>
    </row>
    <row r="7837" spans="1:4">
      <c r="A7837" s="462">
        <v>102551</v>
      </c>
      <c r="B7837" s="276" t="s">
        <v>7808</v>
      </c>
      <c r="C7837" s="462" t="s">
        <v>44</v>
      </c>
      <c r="D7837" s="463">
        <v>1378</v>
      </c>
    </row>
    <row r="7838" spans="1:4">
      <c r="A7838" s="462">
        <v>102552</v>
      </c>
      <c r="B7838" s="276" t="s">
        <v>7809</v>
      </c>
      <c r="C7838" s="462" t="s">
        <v>27</v>
      </c>
      <c r="D7838" s="463">
        <v>11989</v>
      </c>
    </row>
    <row r="7839" spans="1:4">
      <c r="A7839" s="462">
        <v>102553</v>
      </c>
      <c r="B7839" s="276" t="s">
        <v>7810</v>
      </c>
      <c r="C7839" s="462" t="s">
        <v>27</v>
      </c>
      <c r="D7839" s="463">
        <v>686278.8</v>
      </c>
    </row>
    <row r="7840" spans="1:4">
      <c r="A7840" s="462">
        <v>102554</v>
      </c>
      <c r="B7840" s="276" t="s">
        <v>7811</v>
      </c>
      <c r="C7840" s="462" t="s">
        <v>27</v>
      </c>
      <c r="D7840" s="463">
        <v>303885.36</v>
      </c>
    </row>
    <row r="7841" spans="1:4">
      <c r="A7841" s="462">
        <v>102555</v>
      </c>
      <c r="B7841" s="276" t="s">
        <v>7812</v>
      </c>
      <c r="C7841" s="462" t="s">
        <v>593</v>
      </c>
      <c r="D7841" s="463">
        <v>26426</v>
      </c>
    </row>
    <row r="7842" spans="1:4">
      <c r="A7842" s="462">
        <v>102556</v>
      </c>
      <c r="B7842" s="276" t="s">
        <v>7813</v>
      </c>
      <c r="C7842" s="462" t="s">
        <v>27</v>
      </c>
      <c r="D7842" s="463">
        <v>118909</v>
      </c>
    </row>
    <row r="7843" spans="1:4">
      <c r="A7843" s="462">
        <v>102557</v>
      </c>
      <c r="B7843" s="276" t="s">
        <v>7814</v>
      </c>
      <c r="C7843" s="462" t="s">
        <v>27</v>
      </c>
      <c r="D7843" s="463">
        <v>58300</v>
      </c>
    </row>
    <row r="7844" spans="1:4">
      <c r="A7844" s="462">
        <v>102558</v>
      </c>
      <c r="B7844" s="276" t="s">
        <v>6938</v>
      </c>
      <c r="C7844" s="462" t="s">
        <v>30</v>
      </c>
      <c r="D7844" s="463">
        <v>0</v>
      </c>
    </row>
    <row r="7845" spans="1:4">
      <c r="A7845" s="462">
        <v>102559</v>
      </c>
      <c r="B7845" s="276" t="s">
        <v>7815</v>
      </c>
      <c r="C7845" s="462" t="s">
        <v>27</v>
      </c>
      <c r="D7845" s="463">
        <v>160027</v>
      </c>
    </row>
    <row r="7846" spans="1:4">
      <c r="A7846" s="462">
        <v>102560</v>
      </c>
      <c r="B7846" s="276" t="s">
        <v>7816</v>
      </c>
      <c r="C7846" s="462" t="s">
        <v>27</v>
      </c>
      <c r="D7846" s="463">
        <v>88715</v>
      </c>
    </row>
    <row r="7847" spans="1:4">
      <c r="A7847" s="462">
        <v>102561</v>
      </c>
      <c r="B7847" s="276" t="s">
        <v>7817</v>
      </c>
      <c r="C7847" s="462" t="s">
        <v>27</v>
      </c>
      <c r="D7847" s="463">
        <v>62034</v>
      </c>
    </row>
    <row r="7848" spans="1:4">
      <c r="A7848" s="462">
        <v>102562</v>
      </c>
      <c r="B7848" s="276" t="s">
        <v>7818</v>
      </c>
      <c r="C7848" s="462" t="s">
        <v>27</v>
      </c>
      <c r="D7848" s="463">
        <v>246378</v>
      </c>
    </row>
    <row r="7849" spans="1:4">
      <c r="A7849" s="462">
        <v>102563</v>
      </c>
      <c r="B7849" s="276" t="s">
        <v>7819</v>
      </c>
      <c r="C7849" s="462" t="s">
        <v>27</v>
      </c>
      <c r="D7849" s="463">
        <v>659084</v>
      </c>
    </row>
    <row r="7850" spans="1:4">
      <c r="A7850" s="462">
        <v>102564</v>
      </c>
      <c r="B7850" s="276" t="s">
        <v>7820</v>
      </c>
      <c r="C7850" s="462" t="s">
        <v>27</v>
      </c>
      <c r="D7850" s="463">
        <v>0</v>
      </c>
    </row>
    <row r="7851" spans="1:4">
      <c r="A7851" s="462">
        <v>102565</v>
      </c>
      <c r="B7851" s="276" t="s">
        <v>7821</v>
      </c>
      <c r="C7851" s="462" t="s">
        <v>27</v>
      </c>
      <c r="D7851" s="463">
        <v>187917</v>
      </c>
    </row>
    <row r="7852" spans="1:4">
      <c r="A7852" s="462">
        <v>102566</v>
      </c>
      <c r="B7852" s="276" t="s">
        <v>7822</v>
      </c>
      <c r="C7852" s="462" t="s">
        <v>27</v>
      </c>
      <c r="D7852" s="463">
        <v>327140</v>
      </c>
    </row>
    <row r="7853" spans="1:4">
      <c r="A7853" s="462">
        <v>102567</v>
      </c>
      <c r="B7853" s="276" t="s">
        <v>7823</v>
      </c>
      <c r="C7853" s="462" t="s">
        <v>27</v>
      </c>
      <c r="D7853" s="463">
        <v>0</v>
      </c>
    </row>
    <row r="7854" spans="1:4">
      <c r="A7854" s="462">
        <v>102568</v>
      </c>
      <c r="B7854" s="276" t="s">
        <v>7824</v>
      </c>
      <c r="C7854" s="462" t="s">
        <v>27</v>
      </c>
      <c r="D7854" s="463">
        <v>228257</v>
      </c>
    </row>
    <row r="7855" spans="1:4">
      <c r="A7855" s="462">
        <v>102569</v>
      </c>
      <c r="B7855" s="276" t="s">
        <v>7825</v>
      </c>
      <c r="C7855" s="462" t="s">
        <v>998</v>
      </c>
      <c r="D7855" s="463">
        <v>0</v>
      </c>
    </row>
    <row r="7856" spans="1:4">
      <c r="A7856" s="462">
        <v>102570</v>
      </c>
      <c r="B7856" s="276" t="s">
        <v>7826</v>
      </c>
      <c r="C7856" s="462" t="s">
        <v>27</v>
      </c>
      <c r="D7856" s="463">
        <v>6997</v>
      </c>
    </row>
    <row r="7857" spans="1:4">
      <c r="A7857" s="462">
        <v>102571</v>
      </c>
      <c r="B7857" s="276" t="s">
        <v>7827</v>
      </c>
      <c r="C7857" s="462" t="s">
        <v>27</v>
      </c>
      <c r="D7857" s="463">
        <v>0</v>
      </c>
    </row>
    <row r="7858" spans="1:4">
      <c r="A7858" s="462">
        <v>102572</v>
      </c>
      <c r="B7858" s="276" t="s">
        <v>7828</v>
      </c>
      <c r="C7858" s="462" t="s">
        <v>89</v>
      </c>
      <c r="D7858" s="463">
        <v>156250</v>
      </c>
    </row>
    <row r="7859" spans="1:4">
      <c r="A7859" s="462">
        <v>102573</v>
      </c>
      <c r="B7859" s="276" t="s">
        <v>7829</v>
      </c>
      <c r="C7859" s="462" t="s">
        <v>27</v>
      </c>
      <c r="D7859" s="463">
        <v>409516</v>
      </c>
    </row>
    <row r="7860" spans="1:4">
      <c r="A7860" s="462">
        <v>102574</v>
      </c>
      <c r="B7860" s="276" t="s">
        <v>7830</v>
      </c>
      <c r="C7860" s="462" t="s">
        <v>579</v>
      </c>
      <c r="D7860" s="463">
        <v>9755</v>
      </c>
    </row>
    <row r="7861" spans="1:4">
      <c r="A7861" s="462">
        <v>102575</v>
      </c>
      <c r="B7861" s="276" t="s">
        <v>7831</v>
      </c>
      <c r="C7861" s="462" t="s">
        <v>89</v>
      </c>
      <c r="D7861" s="463">
        <v>150021</v>
      </c>
    </row>
    <row r="7862" spans="1:4">
      <c r="A7862" s="462">
        <v>102576</v>
      </c>
      <c r="B7862" s="276" t="s">
        <v>7832</v>
      </c>
      <c r="C7862" s="462" t="s">
        <v>89</v>
      </c>
      <c r="D7862" s="463">
        <v>0</v>
      </c>
    </row>
    <row r="7863" spans="1:4">
      <c r="A7863" s="462">
        <v>102577</v>
      </c>
      <c r="B7863" s="276" t="s">
        <v>7833</v>
      </c>
      <c r="C7863" s="462" t="s">
        <v>30</v>
      </c>
      <c r="D7863" s="463">
        <v>41560</v>
      </c>
    </row>
    <row r="7864" spans="1:4">
      <c r="A7864" s="462">
        <v>102578</v>
      </c>
      <c r="B7864" s="276" t="s">
        <v>7834</v>
      </c>
      <c r="C7864" s="462" t="s">
        <v>27</v>
      </c>
      <c r="D7864" s="463">
        <v>151598</v>
      </c>
    </row>
    <row r="7865" spans="1:4">
      <c r="A7865" s="462">
        <v>102579</v>
      </c>
      <c r="B7865" s="276" t="s">
        <v>7835</v>
      </c>
      <c r="C7865" s="462" t="s">
        <v>27</v>
      </c>
      <c r="D7865" s="463">
        <v>0</v>
      </c>
    </row>
    <row r="7866" spans="1:4">
      <c r="A7866" s="462">
        <v>102580</v>
      </c>
      <c r="B7866" s="276" t="s">
        <v>7836</v>
      </c>
      <c r="C7866" s="462" t="s">
        <v>89</v>
      </c>
      <c r="D7866" s="463">
        <v>0</v>
      </c>
    </row>
    <row r="7867" spans="1:4">
      <c r="A7867" s="462">
        <v>102581</v>
      </c>
      <c r="B7867" s="276" t="s">
        <v>7786</v>
      </c>
      <c r="C7867" s="462" t="s">
        <v>998</v>
      </c>
      <c r="D7867" s="463">
        <v>1440565</v>
      </c>
    </row>
    <row r="7868" spans="1:4">
      <c r="A7868" s="462">
        <v>102582</v>
      </c>
      <c r="B7868" s="276" t="s">
        <v>7837</v>
      </c>
      <c r="C7868" s="462" t="s">
        <v>998</v>
      </c>
      <c r="D7868" s="463">
        <v>1180235</v>
      </c>
    </row>
    <row r="7869" spans="1:4">
      <c r="A7869" s="462">
        <v>102583</v>
      </c>
      <c r="B7869" s="276" t="s">
        <v>7838</v>
      </c>
      <c r="C7869" s="462" t="s">
        <v>998</v>
      </c>
      <c r="D7869" s="463">
        <v>0</v>
      </c>
    </row>
    <row r="7870" spans="1:4">
      <c r="A7870" s="462">
        <v>102584</v>
      </c>
      <c r="B7870" s="276" t="s">
        <v>7839</v>
      </c>
      <c r="C7870" s="462" t="s">
        <v>27</v>
      </c>
      <c r="D7870" s="463">
        <v>0</v>
      </c>
    </row>
    <row r="7871" spans="1:4">
      <c r="A7871" s="462">
        <v>102585</v>
      </c>
      <c r="B7871" s="276" t="s">
        <v>7840</v>
      </c>
      <c r="C7871" s="462" t="s">
        <v>27</v>
      </c>
      <c r="D7871" s="463">
        <v>223447</v>
      </c>
    </row>
    <row r="7872" spans="1:4">
      <c r="A7872" s="462">
        <v>102586</v>
      </c>
      <c r="B7872" s="276" t="s">
        <v>7841</v>
      </c>
      <c r="C7872" s="462" t="s">
        <v>27</v>
      </c>
      <c r="D7872" s="463">
        <v>550654</v>
      </c>
    </row>
    <row r="7873" spans="1:4">
      <c r="A7873" s="462">
        <v>102587</v>
      </c>
      <c r="B7873" s="276" t="s">
        <v>7842</v>
      </c>
      <c r="C7873" s="462" t="s">
        <v>30</v>
      </c>
      <c r="D7873" s="463">
        <v>7440</v>
      </c>
    </row>
    <row r="7874" spans="1:4">
      <c r="A7874" s="462">
        <v>102588</v>
      </c>
      <c r="B7874" s="276" t="s">
        <v>7843</v>
      </c>
      <c r="C7874" s="462" t="s">
        <v>27</v>
      </c>
      <c r="D7874" s="463">
        <v>221438</v>
      </c>
    </row>
    <row r="7875" spans="1:4">
      <c r="A7875" s="462">
        <v>102599</v>
      </c>
      <c r="B7875" s="276" t="s">
        <v>7844</v>
      </c>
      <c r="C7875" s="462" t="s">
        <v>27</v>
      </c>
      <c r="D7875" s="463">
        <v>43955.01</v>
      </c>
    </row>
    <row r="7876" spans="1:4">
      <c r="A7876" s="462">
        <v>102600</v>
      </c>
      <c r="B7876" s="276" t="s">
        <v>7845</v>
      </c>
      <c r="C7876" s="462" t="s">
        <v>27</v>
      </c>
      <c r="D7876" s="463">
        <v>0</v>
      </c>
    </row>
    <row r="7877" spans="1:4">
      <c r="A7877" s="462">
        <v>102604</v>
      </c>
      <c r="B7877" s="276" t="s">
        <v>7846</v>
      </c>
      <c r="C7877" s="462" t="s">
        <v>27</v>
      </c>
      <c r="D7877" s="463">
        <v>0</v>
      </c>
    </row>
    <row r="7878" spans="1:4">
      <c r="A7878" s="462">
        <v>102605</v>
      </c>
      <c r="B7878" s="276" t="s">
        <v>7847</v>
      </c>
      <c r="C7878" s="462" t="s">
        <v>27</v>
      </c>
      <c r="D7878" s="463">
        <v>0</v>
      </c>
    </row>
    <row r="7879" spans="1:4">
      <c r="A7879" s="462">
        <v>102606</v>
      </c>
      <c r="B7879" s="276" t="s">
        <v>7848</v>
      </c>
      <c r="C7879" s="462" t="s">
        <v>27</v>
      </c>
      <c r="D7879" s="463">
        <v>1902</v>
      </c>
    </row>
    <row r="7880" spans="1:4">
      <c r="A7880" s="462">
        <v>102607</v>
      </c>
      <c r="B7880" s="276" t="s">
        <v>7849</v>
      </c>
      <c r="C7880" s="462" t="s">
        <v>27</v>
      </c>
      <c r="D7880" s="463">
        <v>0</v>
      </c>
    </row>
    <row r="7881" spans="1:4">
      <c r="A7881" s="462">
        <v>102609</v>
      </c>
      <c r="B7881" s="276" t="s">
        <v>7850</v>
      </c>
      <c r="C7881" s="462" t="s">
        <v>89</v>
      </c>
      <c r="D7881" s="463">
        <v>0</v>
      </c>
    </row>
    <row r="7882" spans="1:4">
      <c r="A7882" s="462">
        <v>102610</v>
      </c>
      <c r="B7882" s="276" t="s">
        <v>7851</v>
      </c>
      <c r="C7882" s="462" t="s">
        <v>83</v>
      </c>
      <c r="D7882" s="463">
        <v>26991</v>
      </c>
    </row>
    <row r="7883" spans="1:4">
      <c r="A7883" s="462">
        <v>102611</v>
      </c>
      <c r="B7883" s="276" t="s">
        <v>7852</v>
      </c>
      <c r="C7883" s="462" t="s">
        <v>27</v>
      </c>
      <c r="D7883" s="463">
        <v>410933</v>
      </c>
    </row>
    <row r="7884" spans="1:4">
      <c r="A7884" s="462">
        <v>102614</v>
      </c>
      <c r="B7884" s="276" t="s">
        <v>7853</v>
      </c>
      <c r="C7884" s="462" t="s">
        <v>27</v>
      </c>
      <c r="D7884" s="463">
        <v>22565.01</v>
      </c>
    </row>
    <row r="7885" spans="1:4">
      <c r="A7885" s="462">
        <v>102615</v>
      </c>
      <c r="B7885" s="276" t="s">
        <v>7854</v>
      </c>
      <c r="C7885" s="462" t="s">
        <v>44</v>
      </c>
      <c r="D7885" s="463">
        <v>399955</v>
      </c>
    </row>
    <row r="7886" spans="1:4">
      <c r="A7886" s="462">
        <v>102616</v>
      </c>
      <c r="B7886" s="276" t="s">
        <v>7855</v>
      </c>
      <c r="C7886" s="462" t="s">
        <v>253</v>
      </c>
      <c r="D7886" s="463">
        <v>37913.980000000003</v>
      </c>
    </row>
    <row r="7887" spans="1:4">
      <c r="A7887" s="462">
        <v>102617</v>
      </c>
      <c r="B7887" s="276" t="s">
        <v>7856</v>
      </c>
      <c r="C7887" s="462" t="s">
        <v>97</v>
      </c>
      <c r="D7887" s="463">
        <v>36540</v>
      </c>
    </row>
    <row r="7888" spans="1:4">
      <c r="A7888" s="462">
        <v>102618</v>
      </c>
      <c r="B7888" s="276" t="s">
        <v>7857</v>
      </c>
      <c r="C7888" s="462" t="s">
        <v>27</v>
      </c>
      <c r="D7888" s="463">
        <v>153737</v>
      </c>
    </row>
    <row r="7889" spans="1:4">
      <c r="A7889" s="462">
        <v>102619</v>
      </c>
      <c r="B7889" s="276" t="s">
        <v>7858</v>
      </c>
      <c r="C7889" s="462" t="s">
        <v>27</v>
      </c>
      <c r="D7889" s="463">
        <v>193912</v>
      </c>
    </row>
    <row r="7890" spans="1:4">
      <c r="A7890" s="462">
        <v>102620</v>
      </c>
      <c r="B7890" s="276" t="s">
        <v>7859</v>
      </c>
      <c r="C7890" s="462" t="s">
        <v>27</v>
      </c>
      <c r="D7890" s="463">
        <v>55237</v>
      </c>
    </row>
    <row r="7891" spans="1:4">
      <c r="A7891" s="462">
        <v>102621</v>
      </c>
      <c r="B7891" s="276" t="s">
        <v>7860</v>
      </c>
      <c r="C7891" s="462" t="s">
        <v>579</v>
      </c>
      <c r="D7891" s="463">
        <v>37030</v>
      </c>
    </row>
    <row r="7892" spans="1:4">
      <c r="A7892" s="462">
        <v>102622</v>
      </c>
      <c r="B7892" s="276" t="s">
        <v>7861</v>
      </c>
      <c r="C7892" s="462" t="s">
        <v>579</v>
      </c>
      <c r="D7892" s="463">
        <v>27024</v>
      </c>
    </row>
    <row r="7893" spans="1:4">
      <c r="A7893" s="462">
        <v>102623</v>
      </c>
      <c r="B7893" s="276" t="s">
        <v>7862</v>
      </c>
      <c r="C7893" s="462" t="s">
        <v>148</v>
      </c>
      <c r="D7893" s="463">
        <v>0</v>
      </c>
    </row>
    <row r="7894" spans="1:4">
      <c r="A7894" s="462">
        <v>102624</v>
      </c>
      <c r="B7894" s="276" t="s">
        <v>7863</v>
      </c>
      <c r="C7894" s="462" t="s">
        <v>27</v>
      </c>
      <c r="D7894" s="463">
        <v>7387</v>
      </c>
    </row>
    <row r="7895" spans="1:4">
      <c r="A7895" s="462">
        <v>102625</v>
      </c>
      <c r="B7895" s="276" t="s">
        <v>7864</v>
      </c>
      <c r="C7895" s="462" t="s">
        <v>27</v>
      </c>
      <c r="D7895" s="463">
        <v>0</v>
      </c>
    </row>
    <row r="7896" spans="1:4">
      <c r="A7896" s="462">
        <v>102626</v>
      </c>
      <c r="B7896" s="276" t="s">
        <v>7865</v>
      </c>
      <c r="C7896" s="462" t="s">
        <v>44</v>
      </c>
      <c r="D7896" s="463">
        <v>64583</v>
      </c>
    </row>
    <row r="7897" spans="1:4">
      <c r="A7897" s="462">
        <v>102627</v>
      </c>
      <c r="B7897" s="276" t="s">
        <v>7866</v>
      </c>
      <c r="C7897" s="462" t="s">
        <v>32</v>
      </c>
      <c r="D7897" s="463">
        <v>0</v>
      </c>
    </row>
    <row r="7898" spans="1:4">
      <c r="A7898" s="462">
        <v>102628</v>
      </c>
      <c r="B7898" s="276" t="s">
        <v>7867</v>
      </c>
      <c r="C7898" s="462" t="s">
        <v>32</v>
      </c>
      <c r="D7898" s="463">
        <v>377</v>
      </c>
    </row>
    <row r="7899" spans="1:4">
      <c r="A7899" s="462">
        <v>102630</v>
      </c>
      <c r="B7899" s="276" t="s">
        <v>7868</v>
      </c>
      <c r="C7899" s="462" t="s">
        <v>27</v>
      </c>
      <c r="D7899" s="463">
        <v>0</v>
      </c>
    </row>
    <row r="7900" spans="1:4">
      <c r="A7900" s="462">
        <v>102631</v>
      </c>
      <c r="B7900" s="276" t="s">
        <v>7869</v>
      </c>
      <c r="C7900" s="462" t="s">
        <v>253</v>
      </c>
      <c r="D7900" s="463">
        <v>0</v>
      </c>
    </row>
    <row r="7901" spans="1:4">
      <c r="A7901" s="462">
        <v>102632</v>
      </c>
      <c r="B7901" s="276" t="s">
        <v>7870</v>
      </c>
      <c r="C7901" s="462" t="s">
        <v>253</v>
      </c>
      <c r="D7901" s="463">
        <v>0</v>
      </c>
    </row>
    <row r="7902" spans="1:4">
      <c r="A7902" s="462">
        <v>102633</v>
      </c>
      <c r="B7902" s="276" t="s">
        <v>7871</v>
      </c>
      <c r="C7902" s="462" t="s">
        <v>253</v>
      </c>
      <c r="D7902" s="463">
        <v>0</v>
      </c>
    </row>
    <row r="7903" spans="1:4">
      <c r="A7903" s="462">
        <v>102634</v>
      </c>
      <c r="B7903" s="276" t="s">
        <v>7872</v>
      </c>
      <c r="C7903" s="462" t="s">
        <v>27</v>
      </c>
      <c r="D7903" s="463">
        <v>48584</v>
      </c>
    </row>
    <row r="7904" spans="1:4">
      <c r="A7904" s="462">
        <v>102635</v>
      </c>
      <c r="B7904" s="276" t="s">
        <v>7873</v>
      </c>
      <c r="C7904" s="462" t="s">
        <v>27</v>
      </c>
      <c r="D7904" s="463">
        <v>0</v>
      </c>
    </row>
    <row r="7905" spans="1:4">
      <c r="A7905" s="462">
        <v>102636</v>
      </c>
      <c r="B7905" s="276" t="s">
        <v>7874</v>
      </c>
      <c r="C7905" s="462" t="s">
        <v>27</v>
      </c>
      <c r="D7905" s="463">
        <v>0</v>
      </c>
    </row>
    <row r="7906" spans="1:4">
      <c r="A7906" s="462">
        <v>102637</v>
      </c>
      <c r="B7906" s="276" t="s">
        <v>7875</v>
      </c>
      <c r="C7906" s="462" t="s">
        <v>27</v>
      </c>
      <c r="D7906" s="463">
        <v>99472</v>
      </c>
    </row>
    <row r="7907" spans="1:4">
      <c r="A7907" s="462">
        <v>102638</v>
      </c>
      <c r="B7907" s="276" t="s">
        <v>7876</v>
      </c>
      <c r="C7907" s="462" t="s">
        <v>27</v>
      </c>
      <c r="D7907" s="463">
        <v>0</v>
      </c>
    </row>
    <row r="7908" spans="1:4">
      <c r="A7908" s="462">
        <v>102639</v>
      </c>
      <c r="B7908" s="276" t="s">
        <v>7877</v>
      </c>
      <c r="C7908" s="462" t="s">
        <v>27</v>
      </c>
      <c r="D7908" s="463">
        <v>1270447</v>
      </c>
    </row>
    <row r="7909" spans="1:4">
      <c r="A7909" s="462">
        <v>102640</v>
      </c>
      <c r="B7909" s="276" t="s">
        <v>7878</v>
      </c>
      <c r="C7909" s="462" t="s">
        <v>27</v>
      </c>
      <c r="D7909" s="463">
        <v>835849</v>
      </c>
    </row>
    <row r="7910" spans="1:4">
      <c r="A7910" s="462">
        <v>102641</v>
      </c>
      <c r="B7910" s="276" t="s">
        <v>7879</v>
      </c>
      <c r="C7910" s="462" t="s">
        <v>27</v>
      </c>
      <c r="D7910" s="463">
        <v>1330753</v>
      </c>
    </row>
    <row r="7911" spans="1:4">
      <c r="A7911" s="462">
        <v>102642</v>
      </c>
      <c r="B7911" s="276" t="s">
        <v>7880</v>
      </c>
      <c r="C7911" s="462" t="s">
        <v>27</v>
      </c>
      <c r="D7911" s="463">
        <v>749817</v>
      </c>
    </row>
    <row r="7912" spans="1:4">
      <c r="A7912" s="462">
        <v>102643</v>
      </c>
      <c r="B7912" s="276" t="s">
        <v>7881</v>
      </c>
      <c r="C7912" s="462" t="s">
        <v>27</v>
      </c>
      <c r="D7912" s="463">
        <v>0</v>
      </c>
    </row>
    <row r="7913" spans="1:4">
      <c r="A7913" s="462">
        <v>102644</v>
      </c>
      <c r="B7913" s="276" t="s">
        <v>7882</v>
      </c>
      <c r="C7913" s="462" t="s">
        <v>30</v>
      </c>
      <c r="D7913" s="463">
        <v>19008</v>
      </c>
    </row>
    <row r="7914" spans="1:4">
      <c r="A7914" s="462">
        <v>102645</v>
      </c>
      <c r="B7914" s="276" t="s">
        <v>7883</v>
      </c>
      <c r="C7914" s="462" t="s">
        <v>27</v>
      </c>
      <c r="D7914" s="463">
        <v>0</v>
      </c>
    </row>
    <row r="7915" spans="1:4">
      <c r="A7915" s="462">
        <v>102646</v>
      </c>
      <c r="B7915" s="276" t="s">
        <v>7884</v>
      </c>
      <c r="C7915" s="462" t="s">
        <v>27</v>
      </c>
      <c r="D7915" s="463">
        <v>0</v>
      </c>
    </row>
    <row r="7916" spans="1:4">
      <c r="A7916" s="462">
        <v>102647</v>
      </c>
      <c r="B7916" s="276" t="s">
        <v>7885</v>
      </c>
      <c r="C7916" s="462" t="s">
        <v>30</v>
      </c>
      <c r="D7916" s="463">
        <v>0</v>
      </c>
    </row>
    <row r="7917" spans="1:4">
      <c r="A7917" s="462">
        <v>102648</v>
      </c>
      <c r="B7917" s="276" t="s">
        <v>7886</v>
      </c>
      <c r="C7917" s="462" t="s">
        <v>27</v>
      </c>
      <c r="D7917" s="463">
        <v>5410</v>
      </c>
    </row>
    <row r="7918" spans="1:4">
      <c r="A7918" s="462">
        <v>102649</v>
      </c>
      <c r="B7918" s="276" t="s">
        <v>7887</v>
      </c>
      <c r="C7918" s="462" t="s">
        <v>32</v>
      </c>
      <c r="D7918" s="463">
        <v>0</v>
      </c>
    </row>
    <row r="7919" spans="1:4">
      <c r="A7919" s="462">
        <v>102650</v>
      </c>
      <c r="B7919" s="276" t="s">
        <v>7888</v>
      </c>
      <c r="C7919" s="462" t="s">
        <v>27</v>
      </c>
      <c r="D7919" s="463">
        <v>55979</v>
      </c>
    </row>
    <row r="7920" spans="1:4">
      <c r="A7920" s="462">
        <v>102651</v>
      </c>
      <c r="B7920" s="276" t="s">
        <v>7889</v>
      </c>
      <c r="C7920" s="462" t="s">
        <v>27</v>
      </c>
      <c r="D7920" s="463">
        <v>153339</v>
      </c>
    </row>
    <row r="7921" spans="1:4">
      <c r="A7921" s="462">
        <v>102652</v>
      </c>
      <c r="B7921" s="276" t="s">
        <v>7890</v>
      </c>
      <c r="C7921" s="462" t="s">
        <v>27</v>
      </c>
      <c r="D7921" s="463">
        <v>9088</v>
      </c>
    </row>
    <row r="7922" spans="1:4">
      <c r="A7922" s="462">
        <v>102653</v>
      </c>
      <c r="B7922" s="276" t="s">
        <v>7891</v>
      </c>
      <c r="C7922" s="462" t="s">
        <v>27</v>
      </c>
      <c r="D7922" s="463">
        <v>138257</v>
      </c>
    </row>
    <row r="7923" spans="1:4">
      <c r="A7923" s="462">
        <v>102654</v>
      </c>
      <c r="B7923" s="276" t="s">
        <v>7892</v>
      </c>
      <c r="C7923" s="462" t="s">
        <v>27</v>
      </c>
      <c r="D7923" s="463">
        <v>4960</v>
      </c>
    </row>
    <row r="7924" spans="1:4">
      <c r="A7924" s="462">
        <v>102655</v>
      </c>
      <c r="B7924" s="276" t="s">
        <v>7893</v>
      </c>
      <c r="C7924" s="462" t="s">
        <v>27</v>
      </c>
      <c r="D7924" s="463">
        <v>20474</v>
      </c>
    </row>
    <row r="7925" spans="1:4">
      <c r="A7925" s="462">
        <v>102656</v>
      </c>
      <c r="B7925" s="276" t="s">
        <v>7894</v>
      </c>
      <c r="C7925" s="462" t="s">
        <v>148</v>
      </c>
      <c r="D7925" s="463">
        <v>0</v>
      </c>
    </row>
    <row r="7926" spans="1:4">
      <c r="A7926" s="462">
        <v>102657</v>
      </c>
      <c r="B7926" s="276" t="s">
        <v>7895</v>
      </c>
      <c r="C7926" s="462" t="s">
        <v>44</v>
      </c>
      <c r="D7926" s="463">
        <v>0</v>
      </c>
    </row>
    <row r="7927" spans="1:4">
      <c r="A7927" s="462">
        <v>102658</v>
      </c>
      <c r="B7927" s="276" t="s">
        <v>7896</v>
      </c>
      <c r="C7927" s="462" t="s">
        <v>44</v>
      </c>
      <c r="D7927" s="463">
        <v>0</v>
      </c>
    </row>
    <row r="7928" spans="1:4">
      <c r="A7928" s="462">
        <v>102659</v>
      </c>
      <c r="B7928" s="276" t="s">
        <v>7897</v>
      </c>
      <c r="C7928" s="462" t="s">
        <v>27</v>
      </c>
      <c r="D7928" s="463">
        <v>0</v>
      </c>
    </row>
    <row r="7929" spans="1:4">
      <c r="A7929" s="462">
        <v>102660</v>
      </c>
      <c r="B7929" s="276" t="s">
        <v>7898</v>
      </c>
      <c r="C7929" s="462" t="s">
        <v>44</v>
      </c>
      <c r="D7929" s="463">
        <v>0</v>
      </c>
    </row>
    <row r="7930" spans="1:4">
      <c r="A7930" s="462">
        <v>102661</v>
      </c>
      <c r="B7930" s="276" t="s">
        <v>7899</v>
      </c>
      <c r="C7930" s="462" t="s">
        <v>44</v>
      </c>
      <c r="D7930" s="463">
        <v>0</v>
      </c>
    </row>
    <row r="7931" spans="1:4">
      <c r="A7931" s="462">
        <v>102662</v>
      </c>
      <c r="B7931" s="276" t="s">
        <v>7900</v>
      </c>
      <c r="C7931" s="462" t="s">
        <v>27</v>
      </c>
      <c r="D7931" s="463">
        <v>0</v>
      </c>
    </row>
    <row r="7932" spans="1:4">
      <c r="A7932" s="462">
        <v>102663</v>
      </c>
      <c r="B7932" s="276" t="s">
        <v>7901</v>
      </c>
      <c r="C7932" s="462" t="s">
        <v>27</v>
      </c>
      <c r="D7932" s="463">
        <v>0</v>
      </c>
    </row>
    <row r="7933" spans="1:4">
      <c r="A7933" s="462">
        <v>102664</v>
      </c>
      <c r="B7933" s="276" t="s">
        <v>7902</v>
      </c>
      <c r="C7933" s="462" t="s">
        <v>27</v>
      </c>
      <c r="D7933" s="463">
        <v>0</v>
      </c>
    </row>
    <row r="7934" spans="1:4">
      <c r="A7934" s="462">
        <v>102665</v>
      </c>
      <c r="B7934" s="276" t="s">
        <v>7903</v>
      </c>
      <c r="C7934" s="462" t="s">
        <v>44</v>
      </c>
      <c r="D7934" s="463">
        <v>0</v>
      </c>
    </row>
    <row r="7935" spans="1:4">
      <c r="A7935" s="462">
        <v>102666</v>
      </c>
      <c r="B7935" s="276" t="s">
        <v>7904</v>
      </c>
      <c r="C7935" s="462" t="s">
        <v>27</v>
      </c>
      <c r="D7935" s="463">
        <v>0</v>
      </c>
    </row>
    <row r="7936" spans="1:4">
      <c r="A7936" s="462">
        <v>102667</v>
      </c>
      <c r="B7936" s="276" t="s">
        <v>7905</v>
      </c>
      <c r="C7936" s="462" t="s">
        <v>27</v>
      </c>
      <c r="D7936" s="463">
        <v>0</v>
      </c>
    </row>
    <row r="7937" spans="1:4">
      <c r="A7937" s="462">
        <v>102668</v>
      </c>
      <c r="B7937" s="276" t="s">
        <v>7906</v>
      </c>
      <c r="C7937" s="462" t="s">
        <v>27</v>
      </c>
      <c r="D7937" s="463">
        <v>0</v>
      </c>
    </row>
    <row r="7938" spans="1:4">
      <c r="A7938" s="462">
        <v>102669</v>
      </c>
      <c r="B7938" s="276" t="s">
        <v>7907</v>
      </c>
      <c r="C7938" s="462" t="s">
        <v>27</v>
      </c>
      <c r="D7938" s="463">
        <v>0</v>
      </c>
    </row>
    <row r="7939" spans="1:4">
      <c r="A7939" s="462">
        <v>102670</v>
      </c>
      <c r="B7939" s="276" t="s">
        <v>7908</v>
      </c>
      <c r="C7939" s="462" t="s">
        <v>27</v>
      </c>
      <c r="D7939" s="463">
        <v>0</v>
      </c>
    </row>
    <row r="7940" spans="1:4">
      <c r="A7940" s="462">
        <v>102671</v>
      </c>
      <c r="B7940" s="276" t="s">
        <v>7909</v>
      </c>
      <c r="C7940" s="462" t="s">
        <v>30</v>
      </c>
      <c r="D7940" s="463">
        <v>5898</v>
      </c>
    </row>
    <row r="7941" spans="1:4">
      <c r="A7941" s="462">
        <v>102672</v>
      </c>
      <c r="B7941" s="276" t="s">
        <v>7910</v>
      </c>
      <c r="C7941" s="462" t="s">
        <v>30</v>
      </c>
      <c r="D7941" s="463">
        <v>0</v>
      </c>
    </row>
    <row r="7942" spans="1:4">
      <c r="A7942" s="462">
        <v>102673</v>
      </c>
      <c r="B7942" s="276" t="s">
        <v>7911</v>
      </c>
      <c r="C7942" s="462" t="s">
        <v>27</v>
      </c>
      <c r="D7942" s="463">
        <v>0</v>
      </c>
    </row>
    <row r="7943" spans="1:4">
      <c r="A7943" s="462">
        <v>102674</v>
      </c>
      <c r="B7943" s="276" t="s">
        <v>7912</v>
      </c>
      <c r="C7943" s="462" t="s">
        <v>27</v>
      </c>
      <c r="D7943" s="463">
        <v>0</v>
      </c>
    </row>
    <row r="7944" spans="1:4">
      <c r="A7944" s="462">
        <v>102675</v>
      </c>
      <c r="B7944" s="276" t="s">
        <v>7913</v>
      </c>
      <c r="C7944" s="462" t="s">
        <v>27</v>
      </c>
      <c r="D7944" s="463">
        <v>0</v>
      </c>
    </row>
    <row r="7945" spans="1:4">
      <c r="A7945" s="462">
        <v>102676</v>
      </c>
      <c r="B7945" s="276" t="s">
        <v>7914</v>
      </c>
      <c r="C7945" s="462" t="s">
        <v>27</v>
      </c>
      <c r="D7945" s="463">
        <v>0</v>
      </c>
    </row>
    <row r="7946" spans="1:4">
      <c r="A7946" s="462">
        <v>102677</v>
      </c>
      <c r="B7946" s="276" t="s">
        <v>7915</v>
      </c>
      <c r="C7946" s="462" t="s">
        <v>44</v>
      </c>
      <c r="D7946" s="463">
        <v>0</v>
      </c>
    </row>
    <row r="7947" spans="1:4">
      <c r="A7947" s="462">
        <v>102678</v>
      </c>
      <c r="B7947" s="276" t="s">
        <v>7916</v>
      </c>
      <c r="C7947" s="462" t="s">
        <v>27</v>
      </c>
      <c r="D7947" s="463">
        <v>0</v>
      </c>
    </row>
    <row r="7948" spans="1:4">
      <c r="A7948" s="462">
        <v>102679</v>
      </c>
      <c r="B7948" s="276" t="s">
        <v>7917</v>
      </c>
      <c r="C7948" s="462" t="s">
        <v>27</v>
      </c>
      <c r="D7948" s="463">
        <v>0</v>
      </c>
    </row>
    <row r="7949" spans="1:4">
      <c r="A7949" s="462">
        <v>102680</v>
      </c>
      <c r="B7949" s="276" t="s">
        <v>7918</v>
      </c>
      <c r="C7949" s="462" t="s">
        <v>27</v>
      </c>
      <c r="D7949" s="463">
        <v>136913</v>
      </c>
    </row>
    <row r="7950" spans="1:4">
      <c r="A7950" s="462">
        <v>102681</v>
      </c>
      <c r="B7950" s="276" t="s">
        <v>7919</v>
      </c>
      <c r="C7950" s="462" t="s">
        <v>27</v>
      </c>
      <c r="D7950" s="463">
        <v>0</v>
      </c>
    </row>
    <row r="7951" spans="1:4">
      <c r="A7951" s="462">
        <v>102682</v>
      </c>
      <c r="B7951" s="276" t="s">
        <v>7920</v>
      </c>
      <c r="C7951" s="462" t="s">
        <v>27</v>
      </c>
      <c r="D7951" s="463">
        <v>20742</v>
      </c>
    </row>
    <row r="7952" spans="1:4">
      <c r="A7952" s="462">
        <v>102683</v>
      </c>
      <c r="B7952" s="276" t="s">
        <v>7921</v>
      </c>
      <c r="C7952" s="462" t="s">
        <v>27</v>
      </c>
      <c r="D7952" s="463">
        <v>0</v>
      </c>
    </row>
    <row r="7953" spans="1:4">
      <c r="A7953" s="462">
        <v>102684</v>
      </c>
      <c r="B7953" s="276" t="s">
        <v>7921</v>
      </c>
      <c r="C7953" s="462" t="s">
        <v>27</v>
      </c>
      <c r="D7953" s="463">
        <v>0</v>
      </c>
    </row>
    <row r="7954" spans="1:4">
      <c r="A7954" s="462">
        <v>102685</v>
      </c>
      <c r="B7954" s="276" t="s">
        <v>7922</v>
      </c>
      <c r="C7954" s="462" t="s">
        <v>27</v>
      </c>
      <c r="D7954" s="463">
        <v>0</v>
      </c>
    </row>
    <row r="7955" spans="1:4">
      <c r="A7955" s="462">
        <v>102686</v>
      </c>
      <c r="B7955" s="276" t="s">
        <v>7923</v>
      </c>
      <c r="C7955" s="462" t="s">
        <v>27</v>
      </c>
      <c r="D7955" s="463">
        <v>0</v>
      </c>
    </row>
    <row r="7956" spans="1:4">
      <c r="A7956" s="462">
        <v>102687</v>
      </c>
      <c r="B7956" s="276" t="s">
        <v>7924</v>
      </c>
      <c r="C7956" s="462" t="s">
        <v>27</v>
      </c>
      <c r="D7956" s="463">
        <v>0</v>
      </c>
    </row>
    <row r="7957" spans="1:4">
      <c r="A7957" s="462">
        <v>102688</v>
      </c>
      <c r="B7957" s="276" t="s">
        <v>7925</v>
      </c>
      <c r="C7957" s="462" t="s">
        <v>44</v>
      </c>
      <c r="D7957" s="463">
        <v>0</v>
      </c>
    </row>
    <row r="7958" spans="1:4">
      <c r="A7958" s="462">
        <v>102689</v>
      </c>
      <c r="B7958" s="276" t="s">
        <v>7926</v>
      </c>
      <c r="C7958" s="462" t="s">
        <v>44</v>
      </c>
      <c r="D7958" s="463">
        <v>0</v>
      </c>
    </row>
    <row r="7959" spans="1:4">
      <c r="A7959" s="462">
        <v>102690</v>
      </c>
      <c r="B7959" s="276" t="s">
        <v>7927</v>
      </c>
      <c r="C7959" s="462" t="s">
        <v>27</v>
      </c>
      <c r="D7959" s="463">
        <v>0</v>
      </c>
    </row>
    <row r="7960" spans="1:4">
      <c r="A7960" s="462">
        <v>102691</v>
      </c>
      <c r="B7960" s="276" t="s">
        <v>7928</v>
      </c>
      <c r="C7960" s="462" t="s">
        <v>27</v>
      </c>
      <c r="D7960" s="463">
        <v>0</v>
      </c>
    </row>
    <row r="7961" spans="1:4">
      <c r="A7961" s="462">
        <v>102692</v>
      </c>
      <c r="B7961" s="276" t="s">
        <v>7929</v>
      </c>
      <c r="C7961" s="462" t="s">
        <v>27</v>
      </c>
      <c r="D7961" s="463">
        <v>0</v>
      </c>
    </row>
    <row r="7962" spans="1:4">
      <c r="A7962" s="462">
        <v>102693</v>
      </c>
      <c r="B7962" s="276" t="s">
        <v>7930</v>
      </c>
      <c r="C7962" s="462" t="s">
        <v>44</v>
      </c>
      <c r="D7962" s="463">
        <v>0</v>
      </c>
    </row>
    <row r="7963" spans="1:4">
      <c r="A7963" s="462">
        <v>102694</v>
      </c>
      <c r="B7963" s="276" t="s">
        <v>7931</v>
      </c>
      <c r="C7963" s="462" t="s">
        <v>30</v>
      </c>
      <c r="D7963" s="463">
        <v>0</v>
      </c>
    </row>
    <row r="7964" spans="1:4">
      <c r="A7964" s="462">
        <v>102695</v>
      </c>
      <c r="B7964" s="276" t="s">
        <v>7932</v>
      </c>
      <c r="C7964" s="462" t="s">
        <v>44</v>
      </c>
      <c r="D7964" s="463">
        <v>0</v>
      </c>
    </row>
    <row r="7965" spans="1:4">
      <c r="A7965" s="462">
        <v>102696</v>
      </c>
      <c r="B7965" s="276" t="s">
        <v>7933</v>
      </c>
      <c r="C7965" s="462" t="s">
        <v>44</v>
      </c>
      <c r="D7965" s="463">
        <v>0</v>
      </c>
    </row>
    <row r="7966" spans="1:4">
      <c r="A7966" s="462">
        <v>102697</v>
      </c>
      <c r="B7966" s="276" t="s">
        <v>7934</v>
      </c>
      <c r="C7966" s="462" t="s">
        <v>44</v>
      </c>
      <c r="D7966" s="463">
        <v>0</v>
      </c>
    </row>
    <row r="7967" spans="1:4">
      <c r="A7967" s="462">
        <v>102698</v>
      </c>
      <c r="B7967" s="276" t="s">
        <v>6436</v>
      </c>
      <c r="C7967" s="462" t="s">
        <v>253</v>
      </c>
      <c r="D7967" s="463">
        <v>0</v>
      </c>
    </row>
    <row r="7968" spans="1:4">
      <c r="A7968" s="462">
        <v>102699</v>
      </c>
      <c r="B7968" s="276" t="s">
        <v>3207</v>
      </c>
      <c r="C7968" s="462" t="s">
        <v>27</v>
      </c>
      <c r="D7968" s="463">
        <v>0</v>
      </c>
    </row>
    <row r="7969" spans="1:4">
      <c r="A7969" s="462">
        <v>102700</v>
      </c>
      <c r="B7969" s="276" t="s">
        <v>7935</v>
      </c>
      <c r="C7969" s="462" t="s">
        <v>27</v>
      </c>
      <c r="D7969" s="463">
        <v>0</v>
      </c>
    </row>
    <row r="7970" spans="1:4">
      <c r="A7970" s="462">
        <v>102701</v>
      </c>
      <c r="B7970" s="276" t="s">
        <v>7936</v>
      </c>
      <c r="C7970" s="462" t="s">
        <v>27</v>
      </c>
      <c r="D7970" s="463">
        <v>0</v>
      </c>
    </row>
    <row r="7971" spans="1:4">
      <c r="A7971" s="462">
        <v>102702</v>
      </c>
      <c r="B7971" s="276" t="s">
        <v>7937</v>
      </c>
      <c r="C7971" s="462" t="s">
        <v>44</v>
      </c>
      <c r="D7971" s="463">
        <v>0</v>
      </c>
    </row>
    <row r="7972" spans="1:4">
      <c r="A7972" s="462">
        <v>102703</v>
      </c>
      <c r="B7972" s="276" t="s">
        <v>7938</v>
      </c>
      <c r="C7972" s="462" t="s">
        <v>44</v>
      </c>
      <c r="D7972" s="463">
        <v>60694</v>
      </c>
    </row>
    <row r="7973" spans="1:4">
      <c r="A7973" s="462">
        <v>102704</v>
      </c>
      <c r="B7973" s="276" t="s">
        <v>7939</v>
      </c>
      <c r="C7973" s="462" t="s">
        <v>27</v>
      </c>
      <c r="D7973" s="463">
        <v>0</v>
      </c>
    </row>
    <row r="7974" spans="1:4">
      <c r="A7974" s="462">
        <v>102705</v>
      </c>
      <c r="B7974" s="276" t="s">
        <v>7940</v>
      </c>
      <c r="C7974" s="462" t="s">
        <v>27</v>
      </c>
      <c r="D7974" s="463">
        <v>0</v>
      </c>
    </row>
    <row r="7975" spans="1:4">
      <c r="A7975" s="462">
        <v>102706</v>
      </c>
      <c r="B7975" s="276" t="s">
        <v>5809</v>
      </c>
      <c r="C7975" s="462" t="s">
        <v>998</v>
      </c>
      <c r="D7975" s="463">
        <v>0</v>
      </c>
    </row>
    <row r="7976" spans="1:4">
      <c r="A7976" s="462">
        <v>102707</v>
      </c>
      <c r="B7976" s="276" t="s">
        <v>7941</v>
      </c>
      <c r="C7976" s="462" t="s">
        <v>27</v>
      </c>
      <c r="D7976" s="463">
        <v>0</v>
      </c>
    </row>
    <row r="7977" spans="1:4">
      <c r="A7977" s="462">
        <v>102708</v>
      </c>
      <c r="B7977" s="276" t="s">
        <v>7942</v>
      </c>
      <c r="C7977" s="462" t="s">
        <v>148</v>
      </c>
      <c r="D7977" s="463">
        <v>0</v>
      </c>
    </row>
    <row r="7978" spans="1:4">
      <c r="A7978" s="462">
        <v>102709</v>
      </c>
      <c r="B7978" s="276" t="s">
        <v>7943</v>
      </c>
      <c r="C7978" s="462" t="s">
        <v>27</v>
      </c>
      <c r="D7978" s="463">
        <v>11312</v>
      </c>
    </row>
    <row r="7979" spans="1:4">
      <c r="A7979" s="462">
        <v>102710</v>
      </c>
      <c r="B7979" s="276" t="s">
        <v>7944</v>
      </c>
      <c r="C7979" s="462" t="s">
        <v>27</v>
      </c>
      <c r="D7979" s="463">
        <v>0</v>
      </c>
    </row>
    <row r="7980" spans="1:4">
      <c r="A7980" s="462">
        <v>102711</v>
      </c>
      <c r="B7980" s="276" t="s">
        <v>7945</v>
      </c>
      <c r="C7980" s="462" t="s">
        <v>30</v>
      </c>
      <c r="D7980" s="463">
        <v>0</v>
      </c>
    </row>
    <row r="7981" spans="1:4">
      <c r="A7981" s="462">
        <v>102712</v>
      </c>
      <c r="B7981" s="276" t="s">
        <v>7946</v>
      </c>
      <c r="C7981" s="462" t="s">
        <v>32</v>
      </c>
      <c r="D7981" s="463">
        <v>0</v>
      </c>
    </row>
    <row r="7982" spans="1:4">
      <c r="A7982" s="462">
        <v>102713</v>
      </c>
      <c r="B7982" s="276" t="s">
        <v>7947</v>
      </c>
      <c r="C7982" s="462" t="s">
        <v>2223</v>
      </c>
      <c r="D7982" s="463">
        <v>0</v>
      </c>
    </row>
    <row r="7983" spans="1:4">
      <c r="A7983" s="462">
        <v>102714</v>
      </c>
      <c r="B7983" s="276" t="s">
        <v>7948</v>
      </c>
      <c r="C7983" s="462" t="s">
        <v>32</v>
      </c>
      <c r="D7983" s="463">
        <v>338</v>
      </c>
    </row>
    <row r="7984" spans="1:4">
      <c r="A7984" s="462">
        <v>102715</v>
      </c>
      <c r="B7984" s="276" t="s">
        <v>7949</v>
      </c>
      <c r="C7984" s="462" t="s">
        <v>30</v>
      </c>
      <c r="D7984" s="463">
        <v>602.94000000000005</v>
      </c>
    </row>
    <row r="7985" spans="1:4">
      <c r="A7985" s="462">
        <v>102716</v>
      </c>
      <c r="B7985" s="276" t="s">
        <v>7950</v>
      </c>
      <c r="C7985" s="462" t="s">
        <v>27</v>
      </c>
      <c r="D7985" s="463">
        <v>0</v>
      </c>
    </row>
    <row r="7986" spans="1:4">
      <c r="A7986" s="462">
        <v>102717</v>
      </c>
      <c r="B7986" s="276" t="s">
        <v>7951</v>
      </c>
      <c r="C7986" s="462" t="s">
        <v>27</v>
      </c>
      <c r="D7986" s="463">
        <v>0</v>
      </c>
    </row>
    <row r="7987" spans="1:4">
      <c r="A7987" s="462">
        <v>102718</v>
      </c>
      <c r="B7987" s="276" t="s">
        <v>7952</v>
      </c>
      <c r="C7987" s="462" t="s">
        <v>27</v>
      </c>
      <c r="D7987" s="463">
        <v>0</v>
      </c>
    </row>
    <row r="7988" spans="1:4">
      <c r="A7988" s="462">
        <v>102719</v>
      </c>
      <c r="B7988" s="276" t="s">
        <v>7953</v>
      </c>
      <c r="C7988" s="462" t="s">
        <v>27</v>
      </c>
      <c r="D7988" s="463">
        <v>147762</v>
      </c>
    </row>
    <row r="7989" spans="1:4">
      <c r="A7989" s="462">
        <v>102720</v>
      </c>
      <c r="B7989" s="276" t="s">
        <v>7954</v>
      </c>
      <c r="C7989" s="462" t="s">
        <v>32</v>
      </c>
      <c r="D7989" s="463">
        <v>0</v>
      </c>
    </row>
    <row r="7990" spans="1:4">
      <c r="A7990" s="462">
        <v>102721</v>
      </c>
      <c r="B7990" s="276" t="s">
        <v>7955</v>
      </c>
      <c r="C7990" s="462" t="s">
        <v>44</v>
      </c>
      <c r="D7990" s="463">
        <v>0</v>
      </c>
    </row>
    <row r="7991" spans="1:4">
      <c r="A7991" s="462">
        <v>102722</v>
      </c>
      <c r="B7991" s="276" t="s">
        <v>7956</v>
      </c>
      <c r="C7991" s="462" t="s">
        <v>27</v>
      </c>
      <c r="D7991" s="463">
        <v>0</v>
      </c>
    </row>
    <row r="7992" spans="1:4">
      <c r="A7992" s="462">
        <v>102723</v>
      </c>
      <c r="B7992" s="276" t="s">
        <v>7957</v>
      </c>
      <c r="C7992" s="462" t="s">
        <v>60</v>
      </c>
      <c r="D7992" s="463">
        <v>297354</v>
      </c>
    </row>
    <row r="7993" spans="1:4">
      <c r="A7993" s="462">
        <v>102724</v>
      </c>
      <c r="B7993" s="276" t="s">
        <v>7958</v>
      </c>
      <c r="C7993" s="462" t="s">
        <v>27</v>
      </c>
      <c r="D7993" s="463">
        <v>0</v>
      </c>
    </row>
    <row r="7994" spans="1:4">
      <c r="A7994" s="462">
        <v>102725</v>
      </c>
      <c r="B7994" s="276" t="s">
        <v>7959</v>
      </c>
      <c r="C7994" s="462" t="s">
        <v>27</v>
      </c>
      <c r="D7994" s="463">
        <v>0</v>
      </c>
    </row>
    <row r="7995" spans="1:4">
      <c r="A7995" s="462">
        <v>102726</v>
      </c>
      <c r="B7995" s="276" t="s">
        <v>7960</v>
      </c>
      <c r="C7995" s="462" t="s">
        <v>27</v>
      </c>
      <c r="D7995" s="463">
        <v>6079.43</v>
      </c>
    </row>
    <row r="7996" spans="1:4">
      <c r="A7996" s="462">
        <v>102727</v>
      </c>
      <c r="B7996" s="276" t="s">
        <v>7961</v>
      </c>
      <c r="C7996" s="462" t="s">
        <v>27</v>
      </c>
      <c r="D7996" s="463">
        <v>0</v>
      </c>
    </row>
    <row r="7997" spans="1:4">
      <c r="A7997" s="462">
        <v>102728</v>
      </c>
      <c r="B7997" s="276" t="s">
        <v>7962</v>
      </c>
      <c r="C7997" s="462" t="s">
        <v>32</v>
      </c>
      <c r="D7997" s="463">
        <v>1559</v>
      </c>
    </row>
    <row r="7998" spans="1:4">
      <c r="A7998" s="462">
        <v>102729</v>
      </c>
      <c r="B7998" s="276" t="s">
        <v>7963</v>
      </c>
      <c r="C7998" s="462" t="s">
        <v>32</v>
      </c>
      <c r="D7998" s="463">
        <v>5139.78</v>
      </c>
    </row>
    <row r="7999" spans="1:4">
      <c r="A7999" s="462">
        <v>102730</v>
      </c>
      <c r="B7999" s="276" t="s">
        <v>7964</v>
      </c>
      <c r="C7999" s="462" t="s">
        <v>164</v>
      </c>
      <c r="D7999" s="463">
        <v>0</v>
      </c>
    </row>
    <row r="8000" spans="1:4">
      <c r="A8000" s="462">
        <v>102731</v>
      </c>
      <c r="B8000" s="276" t="s">
        <v>7965</v>
      </c>
      <c r="C8000" s="462" t="s">
        <v>44</v>
      </c>
      <c r="D8000" s="463">
        <v>0</v>
      </c>
    </row>
    <row r="8001" spans="1:4">
      <c r="A8001" s="462">
        <v>102732</v>
      </c>
      <c r="B8001" s="276" t="s">
        <v>7966</v>
      </c>
      <c r="C8001" s="462" t="s">
        <v>30</v>
      </c>
      <c r="D8001" s="463">
        <v>0</v>
      </c>
    </row>
    <row r="8002" spans="1:4">
      <c r="A8002" s="462">
        <v>102733</v>
      </c>
      <c r="B8002" s="276" t="s">
        <v>7967</v>
      </c>
      <c r="C8002" s="462" t="s">
        <v>30</v>
      </c>
      <c r="D8002" s="463">
        <v>0</v>
      </c>
    </row>
    <row r="8003" spans="1:4">
      <c r="A8003" s="462">
        <v>102734</v>
      </c>
      <c r="B8003" s="276" t="s">
        <v>7968</v>
      </c>
      <c r="C8003" s="462" t="s">
        <v>27</v>
      </c>
      <c r="D8003" s="463">
        <v>0</v>
      </c>
    </row>
    <row r="8004" spans="1:4">
      <c r="A8004" s="462">
        <v>102735</v>
      </c>
      <c r="B8004" s="276" t="s">
        <v>7969</v>
      </c>
      <c r="C8004" s="462" t="s">
        <v>27</v>
      </c>
      <c r="D8004" s="463">
        <v>0</v>
      </c>
    </row>
    <row r="8005" spans="1:4">
      <c r="A8005" s="462">
        <v>102736</v>
      </c>
      <c r="B8005" s="276" t="s">
        <v>7970</v>
      </c>
      <c r="C8005" s="462" t="s">
        <v>27</v>
      </c>
      <c r="D8005" s="463">
        <v>0</v>
      </c>
    </row>
    <row r="8006" spans="1:4">
      <c r="A8006" s="462">
        <v>102737</v>
      </c>
      <c r="B8006" s="276" t="s">
        <v>7971</v>
      </c>
      <c r="C8006" s="462" t="s">
        <v>27</v>
      </c>
      <c r="D8006" s="463">
        <v>13029</v>
      </c>
    </row>
    <row r="8007" spans="1:4">
      <c r="A8007" s="462">
        <v>102738</v>
      </c>
      <c r="B8007" s="276" t="s">
        <v>7972</v>
      </c>
      <c r="C8007" s="462" t="s">
        <v>27</v>
      </c>
      <c r="D8007" s="463">
        <v>3546</v>
      </c>
    </row>
    <row r="8008" spans="1:4">
      <c r="A8008" s="462">
        <v>102739</v>
      </c>
      <c r="B8008" s="276" t="s">
        <v>7973</v>
      </c>
      <c r="C8008" s="462" t="s">
        <v>32</v>
      </c>
      <c r="D8008" s="463">
        <v>30419</v>
      </c>
    </row>
    <row r="8009" spans="1:4">
      <c r="A8009" s="462">
        <v>102740</v>
      </c>
      <c r="B8009" s="276" t="s">
        <v>7974</v>
      </c>
      <c r="C8009" s="462" t="s">
        <v>27</v>
      </c>
      <c r="D8009" s="463">
        <v>0</v>
      </c>
    </row>
    <row r="8010" spans="1:4">
      <c r="A8010" s="462">
        <v>102741</v>
      </c>
      <c r="B8010" s="276" t="s">
        <v>7975</v>
      </c>
      <c r="C8010" s="462" t="s">
        <v>27</v>
      </c>
      <c r="D8010" s="463">
        <v>0</v>
      </c>
    </row>
    <row r="8011" spans="1:4">
      <c r="A8011" s="462">
        <v>102742</v>
      </c>
      <c r="B8011" s="276" t="s">
        <v>7976</v>
      </c>
      <c r="C8011" s="462" t="s">
        <v>27</v>
      </c>
      <c r="D8011" s="463">
        <v>1029</v>
      </c>
    </row>
    <row r="8012" spans="1:4">
      <c r="A8012" s="462">
        <v>102743</v>
      </c>
      <c r="B8012" s="276" t="s">
        <v>7977</v>
      </c>
      <c r="C8012" s="462" t="s">
        <v>30</v>
      </c>
      <c r="D8012" s="463">
        <v>0</v>
      </c>
    </row>
    <row r="8013" spans="1:4">
      <c r="A8013" s="462">
        <v>102744</v>
      </c>
      <c r="B8013" s="276" t="s">
        <v>7978</v>
      </c>
      <c r="C8013" s="462" t="s">
        <v>30</v>
      </c>
      <c r="D8013" s="463">
        <v>0</v>
      </c>
    </row>
    <row r="8014" spans="1:4">
      <c r="A8014" s="462">
        <v>102745</v>
      </c>
      <c r="B8014" s="276" t="s">
        <v>7979</v>
      </c>
      <c r="C8014" s="462" t="s">
        <v>30</v>
      </c>
      <c r="D8014" s="463">
        <v>0</v>
      </c>
    </row>
    <row r="8015" spans="1:4">
      <c r="A8015" s="462">
        <v>102746</v>
      </c>
      <c r="B8015" s="276" t="s">
        <v>7980</v>
      </c>
      <c r="C8015" s="462" t="s">
        <v>27</v>
      </c>
      <c r="D8015" s="463">
        <v>20389</v>
      </c>
    </row>
    <row r="8016" spans="1:4">
      <c r="A8016" s="462">
        <v>102747</v>
      </c>
      <c r="B8016" s="276" t="s">
        <v>7981</v>
      </c>
      <c r="C8016" s="462" t="s">
        <v>27</v>
      </c>
      <c r="D8016" s="463">
        <v>0</v>
      </c>
    </row>
    <row r="8017" spans="1:4">
      <c r="A8017" s="462">
        <v>102748</v>
      </c>
      <c r="B8017" s="276" t="s">
        <v>7982</v>
      </c>
      <c r="C8017" s="462" t="s">
        <v>27</v>
      </c>
      <c r="D8017" s="463">
        <v>17259</v>
      </c>
    </row>
    <row r="8018" spans="1:4">
      <c r="A8018" s="462">
        <v>102750</v>
      </c>
      <c r="B8018" s="276" t="s">
        <v>7983</v>
      </c>
      <c r="C8018" s="462" t="s">
        <v>30</v>
      </c>
      <c r="D8018" s="463">
        <v>63380.04</v>
      </c>
    </row>
    <row r="8019" spans="1:4">
      <c r="A8019" s="462">
        <v>102751</v>
      </c>
      <c r="B8019" s="276" t="s">
        <v>7984</v>
      </c>
      <c r="C8019" s="462" t="s">
        <v>27</v>
      </c>
      <c r="D8019" s="463">
        <v>0</v>
      </c>
    </row>
    <row r="8020" spans="1:4">
      <c r="A8020" s="462">
        <v>102752</v>
      </c>
      <c r="B8020" s="276" t="s">
        <v>7985</v>
      </c>
      <c r="C8020" s="462" t="s">
        <v>27</v>
      </c>
      <c r="D8020" s="463">
        <v>10635.01</v>
      </c>
    </row>
    <row r="8021" spans="1:4">
      <c r="A8021" s="462">
        <v>102753</v>
      </c>
      <c r="B8021" s="276" t="s">
        <v>7986</v>
      </c>
      <c r="C8021" s="462" t="s">
        <v>27</v>
      </c>
      <c r="D8021" s="463">
        <v>91644.01</v>
      </c>
    </row>
    <row r="8022" spans="1:4">
      <c r="A8022" s="462">
        <v>102754</v>
      </c>
      <c r="B8022" s="276" t="s">
        <v>7987</v>
      </c>
      <c r="C8022" s="462" t="s">
        <v>27</v>
      </c>
      <c r="D8022" s="463">
        <v>147447</v>
      </c>
    </row>
    <row r="8023" spans="1:4">
      <c r="A8023" s="462">
        <v>102755</v>
      </c>
      <c r="B8023" s="276" t="s">
        <v>7988</v>
      </c>
      <c r="C8023" s="462" t="s">
        <v>27</v>
      </c>
      <c r="D8023" s="463">
        <v>182723</v>
      </c>
    </row>
    <row r="8024" spans="1:4">
      <c r="A8024" s="462">
        <v>102756</v>
      </c>
      <c r="B8024" s="276" t="s">
        <v>7351</v>
      </c>
      <c r="C8024" s="462" t="s">
        <v>27</v>
      </c>
      <c r="D8024" s="463">
        <v>724</v>
      </c>
    </row>
    <row r="8025" spans="1:4">
      <c r="A8025" s="462">
        <v>102757</v>
      </c>
      <c r="B8025" s="276" t="s">
        <v>7352</v>
      </c>
      <c r="C8025" s="462" t="s">
        <v>27</v>
      </c>
      <c r="D8025" s="463">
        <v>458</v>
      </c>
    </row>
    <row r="8026" spans="1:4">
      <c r="A8026" s="462">
        <v>102758</v>
      </c>
      <c r="B8026" s="276" t="s">
        <v>7989</v>
      </c>
      <c r="C8026" s="462" t="s">
        <v>998</v>
      </c>
      <c r="D8026" s="463">
        <v>19702</v>
      </c>
    </row>
    <row r="8027" spans="1:4">
      <c r="A8027" s="462">
        <v>102759</v>
      </c>
      <c r="B8027" s="276" t="s">
        <v>7990</v>
      </c>
      <c r="C8027" s="462" t="s">
        <v>998</v>
      </c>
      <c r="D8027" s="463">
        <v>82430</v>
      </c>
    </row>
    <row r="8028" spans="1:4">
      <c r="A8028" s="462">
        <v>102760</v>
      </c>
      <c r="B8028" s="276" t="s">
        <v>7991</v>
      </c>
      <c r="C8028" s="462" t="s">
        <v>998</v>
      </c>
      <c r="D8028" s="463">
        <v>89512</v>
      </c>
    </row>
    <row r="8029" spans="1:4">
      <c r="A8029" s="462">
        <v>102761</v>
      </c>
      <c r="B8029" s="276" t="s">
        <v>7992</v>
      </c>
      <c r="C8029" s="462" t="s">
        <v>998</v>
      </c>
      <c r="D8029" s="463">
        <v>47603</v>
      </c>
    </row>
    <row r="8030" spans="1:4">
      <c r="A8030" s="462">
        <v>102762</v>
      </c>
      <c r="B8030" s="276" t="s">
        <v>7993</v>
      </c>
      <c r="C8030" s="462" t="s">
        <v>998</v>
      </c>
      <c r="D8030" s="463">
        <v>62264</v>
      </c>
    </row>
    <row r="8031" spans="1:4">
      <c r="A8031" s="462">
        <v>102763</v>
      </c>
      <c r="B8031" s="276" t="s">
        <v>7994</v>
      </c>
      <c r="C8031" s="462" t="s">
        <v>998</v>
      </c>
      <c r="D8031" s="463">
        <v>125582</v>
      </c>
    </row>
    <row r="8032" spans="1:4">
      <c r="A8032" s="462">
        <v>102764</v>
      </c>
      <c r="B8032" s="276" t="s">
        <v>7995</v>
      </c>
      <c r="C8032" s="462" t="s">
        <v>998</v>
      </c>
      <c r="D8032" s="463">
        <v>62116</v>
      </c>
    </row>
    <row r="8033" spans="1:4">
      <c r="A8033" s="462">
        <v>102765</v>
      </c>
      <c r="B8033" s="276" t="s">
        <v>7996</v>
      </c>
      <c r="C8033" s="462" t="s">
        <v>7712</v>
      </c>
      <c r="D8033" s="463">
        <v>469469.01</v>
      </c>
    </row>
    <row r="8034" spans="1:4">
      <c r="A8034" s="462">
        <v>102766</v>
      </c>
      <c r="B8034" s="276" t="s">
        <v>7997</v>
      </c>
      <c r="C8034" s="462" t="s">
        <v>7712</v>
      </c>
      <c r="D8034" s="463">
        <v>213616</v>
      </c>
    </row>
    <row r="8035" spans="1:4">
      <c r="A8035" s="462">
        <v>102767</v>
      </c>
      <c r="B8035" s="276" t="s">
        <v>7998</v>
      </c>
      <c r="C8035" s="462" t="s">
        <v>27</v>
      </c>
      <c r="D8035" s="463">
        <v>361665</v>
      </c>
    </row>
    <row r="8036" spans="1:4">
      <c r="A8036" s="462">
        <v>102768</v>
      </c>
      <c r="B8036" s="276" t="s">
        <v>7999</v>
      </c>
      <c r="C8036" s="462" t="s">
        <v>27</v>
      </c>
      <c r="D8036" s="463">
        <v>23127</v>
      </c>
    </row>
    <row r="8037" spans="1:4">
      <c r="A8037" s="462">
        <v>102769</v>
      </c>
      <c r="B8037" s="276" t="s">
        <v>8000</v>
      </c>
      <c r="C8037" s="462" t="s">
        <v>27</v>
      </c>
      <c r="D8037" s="463">
        <v>20460</v>
      </c>
    </row>
    <row r="8038" spans="1:4">
      <c r="A8038" s="462">
        <v>102770</v>
      </c>
      <c r="B8038" s="276" t="s">
        <v>8001</v>
      </c>
      <c r="C8038" s="462" t="s">
        <v>27</v>
      </c>
      <c r="D8038" s="463">
        <v>15621</v>
      </c>
    </row>
    <row r="8039" spans="1:4">
      <c r="A8039" s="462">
        <v>102771</v>
      </c>
      <c r="B8039" s="276" t="s">
        <v>8002</v>
      </c>
      <c r="C8039" s="462" t="s">
        <v>27</v>
      </c>
      <c r="D8039" s="463">
        <v>299676</v>
      </c>
    </row>
    <row r="8040" spans="1:4">
      <c r="A8040" s="462">
        <v>102772</v>
      </c>
      <c r="B8040" s="276" t="s">
        <v>8003</v>
      </c>
      <c r="C8040" s="462" t="s">
        <v>27</v>
      </c>
      <c r="D8040" s="463">
        <v>31580.01</v>
      </c>
    </row>
    <row r="8041" spans="1:4">
      <c r="A8041" s="462">
        <v>102773</v>
      </c>
      <c r="B8041" s="276" t="s">
        <v>8004</v>
      </c>
      <c r="C8041" s="462" t="s">
        <v>27</v>
      </c>
      <c r="D8041" s="463">
        <v>34749</v>
      </c>
    </row>
    <row r="8042" spans="1:4">
      <c r="A8042" s="462">
        <v>102774</v>
      </c>
      <c r="B8042" s="276" t="s">
        <v>8005</v>
      </c>
      <c r="C8042" s="462" t="s">
        <v>3755</v>
      </c>
      <c r="D8042" s="463">
        <v>300281.01</v>
      </c>
    </row>
    <row r="8043" spans="1:4">
      <c r="A8043" s="462">
        <v>102775</v>
      </c>
      <c r="B8043" s="276" t="s">
        <v>8006</v>
      </c>
      <c r="C8043" s="462" t="s">
        <v>7712</v>
      </c>
      <c r="D8043" s="463">
        <v>66857</v>
      </c>
    </row>
    <row r="8044" spans="1:4">
      <c r="A8044" s="462">
        <v>102776</v>
      </c>
      <c r="B8044" s="276" t="s">
        <v>8007</v>
      </c>
      <c r="C8044" s="462" t="s">
        <v>3755</v>
      </c>
      <c r="D8044" s="463">
        <v>125777</v>
      </c>
    </row>
    <row r="8045" spans="1:4">
      <c r="A8045" s="462">
        <v>102777</v>
      </c>
      <c r="B8045" s="276" t="s">
        <v>8008</v>
      </c>
      <c r="C8045" s="462" t="s">
        <v>44</v>
      </c>
      <c r="D8045" s="463">
        <v>810359.68</v>
      </c>
    </row>
    <row r="8046" spans="1:4">
      <c r="A8046" s="462">
        <v>102778</v>
      </c>
      <c r="B8046" s="276" t="s">
        <v>8009</v>
      </c>
      <c r="C8046" s="462" t="s">
        <v>27</v>
      </c>
      <c r="D8046" s="463">
        <v>52707599</v>
      </c>
    </row>
    <row r="8047" spans="1:4">
      <c r="A8047" s="462">
        <v>102779</v>
      </c>
      <c r="B8047" s="276" t="s">
        <v>8010</v>
      </c>
      <c r="C8047" s="462" t="s">
        <v>30</v>
      </c>
      <c r="D8047" s="463">
        <v>42025</v>
      </c>
    </row>
    <row r="8048" spans="1:4">
      <c r="A8048" s="462">
        <v>102780</v>
      </c>
      <c r="B8048" s="276" t="s">
        <v>8011</v>
      </c>
      <c r="C8048" s="462" t="s">
        <v>27</v>
      </c>
      <c r="D8048" s="463">
        <v>36040.01</v>
      </c>
    </row>
    <row r="8049" spans="1:4">
      <c r="A8049" s="462">
        <v>102781</v>
      </c>
      <c r="B8049" s="276" t="s">
        <v>8012</v>
      </c>
      <c r="C8049" s="462" t="s">
        <v>27</v>
      </c>
      <c r="D8049" s="463">
        <v>202121</v>
      </c>
    </row>
    <row r="8050" spans="1:4">
      <c r="A8050" s="462">
        <v>102782</v>
      </c>
      <c r="B8050" s="276" t="s">
        <v>8013</v>
      </c>
      <c r="C8050" s="462" t="s">
        <v>1153</v>
      </c>
      <c r="D8050" s="463">
        <v>485905</v>
      </c>
    </row>
    <row r="8051" spans="1:4">
      <c r="A8051" s="462">
        <v>102783</v>
      </c>
      <c r="B8051" s="276" t="s">
        <v>8014</v>
      </c>
      <c r="C8051" s="462" t="s">
        <v>27</v>
      </c>
      <c r="D8051" s="463">
        <v>9732</v>
      </c>
    </row>
    <row r="8052" spans="1:4">
      <c r="A8052" s="462">
        <v>102784</v>
      </c>
      <c r="B8052" s="276" t="s">
        <v>8015</v>
      </c>
      <c r="C8052" s="462" t="s">
        <v>30</v>
      </c>
      <c r="D8052" s="463">
        <v>86561</v>
      </c>
    </row>
    <row r="8053" spans="1:4">
      <c r="A8053" s="462">
        <v>102785</v>
      </c>
      <c r="B8053" s="276" t="s">
        <v>8016</v>
      </c>
      <c r="C8053" s="462" t="s">
        <v>44</v>
      </c>
      <c r="D8053" s="463">
        <v>0</v>
      </c>
    </row>
    <row r="8054" spans="1:4">
      <c r="A8054" s="462">
        <v>102786</v>
      </c>
      <c r="B8054" s="276" t="s">
        <v>8017</v>
      </c>
      <c r="C8054" s="462" t="s">
        <v>310</v>
      </c>
      <c r="D8054" s="463">
        <v>3169.01</v>
      </c>
    </row>
    <row r="8055" spans="1:4">
      <c r="A8055" s="462">
        <v>102787</v>
      </c>
      <c r="B8055" s="276" t="s">
        <v>8018</v>
      </c>
      <c r="C8055" s="462" t="s">
        <v>27</v>
      </c>
      <c r="D8055" s="463">
        <v>5228</v>
      </c>
    </row>
    <row r="8056" spans="1:4">
      <c r="A8056" s="462">
        <v>102788</v>
      </c>
      <c r="B8056" s="276" t="s">
        <v>8019</v>
      </c>
      <c r="C8056" s="462" t="s">
        <v>32</v>
      </c>
      <c r="D8056" s="463">
        <v>0</v>
      </c>
    </row>
    <row r="8057" spans="1:4">
      <c r="A8057" s="462">
        <v>102789</v>
      </c>
      <c r="B8057" s="276" t="s">
        <v>8020</v>
      </c>
      <c r="C8057" s="462" t="s">
        <v>27</v>
      </c>
      <c r="D8057" s="463">
        <v>2464</v>
      </c>
    </row>
    <row r="8058" spans="1:4">
      <c r="A8058" s="462">
        <v>102790</v>
      </c>
      <c r="B8058" s="276" t="s">
        <v>8021</v>
      </c>
      <c r="C8058" s="462" t="s">
        <v>27</v>
      </c>
      <c r="D8058" s="463">
        <v>0</v>
      </c>
    </row>
    <row r="8059" spans="1:4">
      <c r="A8059" s="462">
        <v>102791</v>
      </c>
      <c r="B8059" s="276" t="s">
        <v>8022</v>
      </c>
      <c r="C8059" s="462" t="s">
        <v>27</v>
      </c>
      <c r="D8059" s="463">
        <v>64188.01</v>
      </c>
    </row>
    <row r="8060" spans="1:4">
      <c r="A8060" s="462">
        <v>102792</v>
      </c>
      <c r="B8060" s="276" t="s">
        <v>8023</v>
      </c>
      <c r="C8060" s="462" t="s">
        <v>32</v>
      </c>
      <c r="D8060" s="463">
        <v>0</v>
      </c>
    </row>
    <row r="8061" spans="1:4">
      <c r="A8061" s="462">
        <v>102793</v>
      </c>
      <c r="B8061" s="276" t="s">
        <v>8024</v>
      </c>
      <c r="C8061" s="462" t="s">
        <v>27</v>
      </c>
      <c r="D8061" s="463">
        <v>0</v>
      </c>
    </row>
    <row r="8062" spans="1:4">
      <c r="A8062" s="462">
        <v>102795</v>
      </c>
      <c r="B8062" s="276" t="s">
        <v>8025</v>
      </c>
      <c r="C8062" s="462" t="s">
        <v>211</v>
      </c>
      <c r="D8062" s="463">
        <v>0</v>
      </c>
    </row>
    <row r="8063" spans="1:4">
      <c r="A8063" s="462">
        <v>102796</v>
      </c>
      <c r="B8063" s="276" t="s">
        <v>8026</v>
      </c>
      <c r="C8063" s="462" t="s">
        <v>27</v>
      </c>
      <c r="D8063" s="463">
        <v>0</v>
      </c>
    </row>
    <row r="8064" spans="1:4">
      <c r="A8064" s="462">
        <v>102797</v>
      </c>
      <c r="B8064" s="276" t="s">
        <v>7751</v>
      </c>
      <c r="C8064" s="462" t="s">
        <v>30</v>
      </c>
      <c r="D8064" s="463">
        <v>0</v>
      </c>
    </row>
    <row r="8065" spans="1:4">
      <c r="A8065" s="462">
        <v>102798</v>
      </c>
      <c r="B8065" s="276" t="s">
        <v>8027</v>
      </c>
      <c r="C8065" s="462" t="s">
        <v>44</v>
      </c>
      <c r="D8065" s="463">
        <v>55641</v>
      </c>
    </row>
    <row r="8066" spans="1:4">
      <c r="A8066" s="462">
        <v>102799</v>
      </c>
      <c r="B8066" s="276" t="s">
        <v>8028</v>
      </c>
      <c r="C8066" s="462" t="s">
        <v>27</v>
      </c>
      <c r="D8066" s="463">
        <v>48</v>
      </c>
    </row>
    <row r="8067" spans="1:4">
      <c r="A8067" s="462">
        <v>102800</v>
      </c>
      <c r="B8067" s="276" t="s">
        <v>8029</v>
      </c>
      <c r="C8067" s="462" t="s">
        <v>27</v>
      </c>
      <c r="D8067" s="463">
        <v>2689</v>
      </c>
    </row>
    <row r="8068" spans="1:4">
      <c r="A8068" s="462">
        <v>102801</v>
      </c>
      <c r="B8068" s="276" t="s">
        <v>8030</v>
      </c>
      <c r="C8068" s="462" t="s">
        <v>27</v>
      </c>
      <c r="D8068" s="463">
        <v>0</v>
      </c>
    </row>
    <row r="8069" spans="1:4">
      <c r="A8069" s="462">
        <v>102802</v>
      </c>
      <c r="B8069" s="276" t="s">
        <v>8031</v>
      </c>
      <c r="C8069" s="462" t="s">
        <v>44</v>
      </c>
      <c r="D8069" s="463">
        <v>11327</v>
      </c>
    </row>
    <row r="8070" spans="1:4">
      <c r="A8070" s="462">
        <v>102803</v>
      </c>
      <c r="B8070" s="276" t="s">
        <v>8032</v>
      </c>
      <c r="C8070" s="462" t="s">
        <v>44</v>
      </c>
      <c r="D8070" s="463">
        <v>0</v>
      </c>
    </row>
    <row r="8071" spans="1:4">
      <c r="A8071" s="462">
        <v>102804</v>
      </c>
      <c r="B8071" s="276" t="s">
        <v>8033</v>
      </c>
      <c r="C8071" s="462" t="s">
        <v>27</v>
      </c>
      <c r="D8071" s="463">
        <v>4700</v>
      </c>
    </row>
    <row r="8072" spans="1:4">
      <c r="A8072" s="462">
        <v>102805</v>
      </c>
      <c r="B8072" s="276" t="s">
        <v>8034</v>
      </c>
      <c r="C8072" s="462" t="s">
        <v>3905</v>
      </c>
      <c r="D8072" s="463">
        <v>6443.01</v>
      </c>
    </row>
    <row r="8073" spans="1:4">
      <c r="A8073" s="462">
        <v>102806</v>
      </c>
      <c r="B8073" s="276" t="s">
        <v>8035</v>
      </c>
      <c r="C8073" s="462" t="s">
        <v>3905</v>
      </c>
      <c r="D8073" s="463">
        <v>5809</v>
      </c>
    </row>
    <row r="8074" spans="1:4">
      <c r="A8074" s="462">
        <v>102807</v>
      </c>
      <c r="B8074" s="276" t="s">
        <v>8036</v>
      </c>
      <c r="C8074" s="462" t="s">
        <v>3905</v>
      </c>
      <c r="D8074" s="463">
        <v>5809</v>
      </c>
    </row>
    <row r="8075" spans="1:4">
      <c r="A8075" s="462">
        <v>102808</v>
      </c>
      <c r="B8075" s="276" t="s">
        <v>8037</v>
      </c>
      <c r="C8075" s="462" t="s">
        <v>27</v>
      </c>
      <c r="D8075" s="463">
        <v>1244.46</v>
      </c>
    </row>
    <row r="8076" spans="1:4">
      <c r="A8076" s="462">
        <v>102809</v>
      </c>
      <c r="B8076" s="276" t="s">
        <v>8038</v>
      </c>
      <c r="C8076" s="462" t="s">
        <v>3905</v>
      </c>
      <c r="D8076" s="463">
        <v>8344.01</v>
      </c>
    </row>
    <row r="8077" spans="1:4">
      <c r="A8077" s="462">
        <v>102810</v>
      </c>
      <c r="B8077" s="276" t="s">
        <v>8039</v>
      </c>
      <c r="C8077" s="462" t="s">
        <v>27</v>
      </c>
      <c r="D8077" s="463">
        <v>10208</v>
      </c>
    </row>
    <row r="8078" spans="1:4">
      <c r="A8078" s="462">
        <v>102811</v>
      </c>
      <c r="B8078" s="276" t="s">
        <v>8040</v>
      </c>
      <c r="C8078" s="462" t="s">
        <v>3905</v>
      </c>
      <c r="D8078" s="463">
        <v>52</v>
      </c>
    </row>
    <row r="8079" spans="1:4">
      <c r="A8079" s="462">
        <v>102812</v>
      </c>
      <c r="B8079" s="276" t="s">
        <v>8041</v>
      </c>
      <c r="C8079" s="462" t="s">
        <v>3905</v>
      </c>
      <c r="D8079" s="463">
        <v>5281.01</v>
      </c>
    </row>
    <row r="8080" spans="1:4">
      <c r="A8080" s="462">
        <v>102813</v>
      </c>
      <c r="B8080" s="276" t="s">
        <v>8042</v>
      </c>
      <c r="C8080" s="462" t="s">
        <v>27</v>
      </c>
      <c r="D8080" s="463">
        <v>24019</v>
      </c>
    </row>
    <row r="8081" spans="1:4">
      <c r="A8081" s="462">
        <v>102814</v>
      </c>
      <c r="B8081" s="276" t="s">
        <v>8043</v>
      </c>
      <c r="C8081" s="462" t="s">
        <v>27</v>
      </c>
      <c r="D8081" s="463">
        <v>16828</v>
      </c>
    </row>
    <row r="8082" spans="1:4">
      <c r="A8082" s="462">
        <v>102815</v>
      </c>
      <c r="B8082" s="276" t="s">
        <v>8044</v>
      </c>
      <c r="C8082" s="462" t="s">
        <v>27</v>
      </c>
      <c r="D8082" s="463">
        <v>88625</v>
      </c>
    </row>
    <row r="8083" spans="1:4">
      <c r="A8083" s="462">
        <v>102816</v>
      </c>
      <c r="B8083" s="276" t="s">
        <v>8045</v>
      </c>
      <c r="C8083" s="462" t="s">
        <v>27</v>
      </c>
      <c r="D8083" s="463">
        <v>0</v>
      </c>
    </row>
    <row r="8084" spans="1:4">
      <c r="A8084" s="462">
        <v>102817</v>
      </c>
      <c r="B8084" s="276" t="s">
        <v>8046</v>
      </c>
      <c r="C8084" s="462" t="s">
        <v>27</v>
      </c>
      <c r="D8084" s="463">
        <v>1268.49</v>
      </c>
    </row>
    <row r="8085" spans="1:4">
      <c r="A8085" s="462">
        <v>102818</v>
      </c>
      <c r="B8085" s="276" t="s">
        <v>8047</v>
      </c>
      <c r="C8085" s="462" t="s">
        <v>27</v>
      </c>
      <c r="D8085" s="463">
        <v>703.29</v>
      </c>
    </row>
    <row r="8086" spans="1:4">
      <c r="A8086" s="462">
        <v>102819</v>
      </c>
      <c r="B8086" s="276" t="s">
        <v>8048</v>
      </c>
      <c r="C8086" s="462" t="s">
        <v>27</v>
      </c>
      <c r="D8086" s="463">
        <v>0</v>
      </c>
    </row>
    <row r="8087" spans="1:4">
      <c r="A8087" s="462">
        <v>102820</v>
      </c>
      <c r="B8087" s="276" t="s">
        <v>8049</v>
      </c>
      <c r="C8087" s="462" t="s">
        <v>27</v>
      </c>
      <c r="D8087" s="463">
        <v>3435.29</v>
      </c>
    </row>
    <row r="8088" spans="1:4">
      <c r="A8088" s="462">
        <v>102821</v>
      </c>
      <c r="B8088" s="276" t="s">
        <v>8050</v>
      </c>
      <c r="C8088" s="462" t="s">
        <v>27</v>
      </c>
      <c r="D8088" s="463">
        <v>0</v>
      </c>
    </row>
    <row r="8089" spans="1:4">
      <c r="A8089" s="462">
        <v>102822</v>
      </c>
      <c r="B8089" s="276" t="s">
        <v>8051</v>
      </c>
      <c r="C8089" s="462" t="s">
        <v>27</v>
      </c>
      <c r="D8089" s="463">
        <v>3101</v>
      </c>
    </row>
    <row r="8090" spans="1:4">
      <c r="A8090" s="462">
        <v>102823</v>
      </c>
      <c r="B8090" s="276" t="s">
        <v>8052</v>
      </c>
      <c r="C8090" s="462" t="s">
        <v>27</v>
      </c>
      <c r="D8090" s="463">
        <v>0</v>
      </c>
    </row>
    <row r="8091" spans="1:4">
      <c r="A8091" s="462">
        <v>102824</v>
      </c>
      <c r="B8091" s="276" t="s">
        <v>8053</v>
      </c>
      <c r="C8091" s="462" t="s">
        <v>27</v>
      </c>
      <c r="D8091" s="463">
        <v>20656</v>
      </c>
    </row>
    <row r="8092" spans="1:4">
      <c r="A8092" s="462">
        <v>102825</v>
      </c>
      <c r="B8092" s="276" t="s">
        <v>8054</v>
      </c>
      <c r="C8092" s="462" t="s">
        <v>32</v>
      </c>
      <c r="D8092" s="463">
        <v>0</v>
      </c>
    </row>
    <row r="8093" spans="1:4">
      <c r="A8093" s="462">
        <v>102826</v>
      </c>
      <c r="B8093" s="276" t="s">
        <v>8055</v>
      </c>
      <c r="C8093" s="462" t="s">
        <v>32</v>
      </c>
      <c r="D8093" s="463">
        <v>0</v>
      </c>
    </row>
    <row r="8094" spans="1:4">
      <c r="A8094" s="462">
        <v>102827</v>
      </c>
      <c r="B8094" s="276" t="s">
        <v>8056</v>
      </c>
      <c r="C8094" s="462" t="s">
        <v>27</v>
      </c>
      <c r="D8094" s="463">
        <v>4957</v>
      </c>
    </row>
    <row r="8095" spans="1:4">
      <c r="A8095" s="462">
        <v>102828</v>
      </c>
      <c r="B8095" s="276" t="s">
        <v>8057</v>
      </c>
      <c r="C8095" s="462" t="s">
        <v>27</v>
      </c>
      <c r="D8095" s="463">
        <v>1336</v>
      </c>
    </row>
    <row r="8096" spans="1:4">
      <c r="A8096" s="462">
        <v>102829</v>
      </c>
      <c r="B8096" s="276" t="s">
        <v>8058</v>
      </c>
      <c r="C8096" s="462" t="s">
        <v>27</v>
      </c>
      <c r="D8096" s="463">
        <v>476</v>
      </c>
    </row>
    <row r="8097" spans="1:4">
      <c r="A8097" s="462">
        <v>102830</v>
      </c>
      <c r="B8097" s="276" t="s">
        <v>8059</v>
      </c>
      <c r="C8097" s="462" t="s">
        <v>27</v>
      </c>
      <c r="D8097" s="463">
        <v>611.66</v>
      </c>
    </row>
    <row r="8098" spans="1:4">
      <c r="A8098" s="462">
        <v>102831</v>
      </c>
      <c r="B8098" s="276" t="s">
        <v>8060</v>
      </c>
      <c r="C8098" s="462" t="s">
        <v>27</v>
      </c>
      <c r="D8098" s="463">
        <v>6812</v>
      </c>
    </row>
    <row r="8099" spans="1:4">
      <c r="A8099" s="462">
        <v>102832</v>
      </c>
      <c r="B8099" s="276" t="s">
        <v>8061</v>
      </c>
      <c r="C8099" s="462" t="s">
        <v>27</v>
      </c>
      <c r="D8099" s="463">
        <v>1082</v>
      </c>
    </row>
    <row r="8100" spans="1:4">
      <c r="A8100" s="462">
        <v>102833</v>
      </c>
      <c r="B8100" s="276" t="s">
        <v>8062</v>
      </c>
      <c r="C8100" s="462" t="s">
        <v>60</v>
      </c>
      <c r="D8100" s="463">
        <v>13565</v>
      </c>
    </row>
    <row r="8101" spans="1:4">
      <c r="A8101" s="462">
        <v>102834</v>
      </c>
      <c r="B8101" s="276" t="s">
        <v>8063</v>
      </c>
      <c r="C8101" s="462" t="s">
        <v>27</v>
      </c>
      <c r="D8101" s="463">
        <v>35</v>
      </c>
    </row>
    <row r="8102" spans="1:4">
      <c r="A8102" s="462">
        <v>102835</v>
      </c>
      <c r="B8102" s="276" t="s">
        <v>8064</v>
      </c>
      <c r="C8102" s="462" t="s">
        <v>27</v>
      </c>
      <c r="D8102" s="463">
        <v>116025</v>
      </c>
    </row>
    <row r="8103" spans="1:4">
      <c r="A8103" s="462">
        <v>102836</v>
      </c>
      <c r="B8103" s="276" t="s">
        <v>8065</v>
      </c>
      <c r="C8103" s="462" t="s">
        <v>27</v>
      </c>
      <c r="D8103" s="463">
        <v>3095453</v>
      </c>
    </row>
    <row r="8104" spans="1:4">
      <c r="A8104" s="462">
        <v>102837</v>
      </c>
      <c r="B8104" s="276" t="s">
        <v>8066</v>
      </c>
      <c r="C8104" s="462" t="s">
        <v>27</v>
      </c>
      <c r="D8104" s="463">
        <v>0</v>
      </c>
    </row>
    <row r="8105" spans="1:4">
      <c r="A8105" s="462">
        <v>102838</v>
      </c>
      <c r="B8105" s="276" t="s">
        <v>8067</v>
      </c>
      <c r="C8105" s="462" t="s">
        <v>27</v>
      </c>
      <c r="D8105" s="463">
        <v>0</v>
      </c>
    </row>
    <row r="8106" spans="1:4">
      <c r="A8106" s="462">
        <v>102839</v>
      </c>
      <c r="B8106" s="276" t="s">
        <v>8068</v>
      </c>
      <c r="C8106" s="462" t="s">
        <v>27</v>
      </c>
      <c r="D8106" s="463">
        <v>214442.98</v>
      </c>
    </row>
    <row r="8107" spans="1:4">
      <c r="A8107" s="462">
        <v>102840</v>
      </c>
      <c r="B8107" s="276" t="s">
        <v>8069</v>
      </c>
      <c r="C8107" s="462" t="s">
        <v>27</v>
      </c>
      <c r="D8107" s="463">
        <v>37035.42</v>
      </c>
    </row>
    <row r="8108" spans="1:4">
      <c r="A8108" s="462">
        <v>102841</v>
      </c>
      <c r="B8108" s="276" t="s">
        <v>8070</v>
      </c>
      <c r="C8108" s="462" t="s">
        <v>27</v>
      </c>
      <c r="D8108" s="463">
        <v>36501.01</v>
      </c>
    </row>
    <row r="8109" spans="1:4">
      <c r="A8109" s="462">
        <v>102842</v>
      </c>
      <c r="B8109" s="276" t="s">
        <v>8071</v>
      </c>
      <c r="C8109" s="462" t="s">
        <v>27</v>
      </c>
      <c r="D8109" s="463">
        <v>0</v>
      </c>
    </row>
    <row r="8110" spans="1:4">
      <c r="A8110" s="462">
        <v>102843</v>
      </c>
      <c r="B8110" s="276" t="s">
        <v>8072</v>
      </c>
      <c r="C8110" s="462" t="s">
        <v>27</v>
      </c>
      <c r="D8110" s="463">
        <v>0</v>
      </c>
    </row>
    <row r="8111" spans="1:4">
      <c r="A8111" s="462">
        <v>102844</v>
      </c>
      <c r="B8111" s="276" t="s">
        <v>8073</v>
      </c>
      <c r="C8111" s="462" t="s">
        <v>44</v>
      </c>
      <c r="D8111" s="463">
        <v>0</v>
      </c>
    </row>
    <row r="8112" spans="1:4">
      <c r="A8112" s="462">
        <v>102845</v>
      </c>
      <c r="B8112" s="276" t="s">
        <v>8074</v>
      </c>
      <c r="C8112" s="462" t="s">
        <v>253</v>
      </c>
      <c r="D8112" s="463">
        <v>0</v>
      </c>
    </row>
    <row r="8113" spans="1:4">
      <c r="A8113" s="462">
        <v>102846</v>
      </c>
      <c r="B8113" s="276" t="s">
        <v>8075</v>
      </c>
      <c r="C8113" s="462" t="s">
        <v>253</v>
      </c>
      <c r="D8113" s="463">
        <v>0</v>
      </c>
    </row>
    <row r="8114" spans="1:4">
      <c r="A8114" s="462">
        <v>102847</v>
      </c>
      <c r="B8114" s="276" t="s">
        <v>8076</v>
      </c>
      <c r="C8114" s="462" t="s">
        <v>27</v>
      </c>
      <c r="D8114" s="463">
        <v>0</v>
      </c>
    </row>
    <row r="8115" spans="1:4">
      <c r="A8115" s="462">
        <v>102848</v>
      </c>
      <c r="B8115" s="276" t="s">
        <v>8077</v>
      </c>
      <c r="C8115" s="462" t="s">
        <v>27</v>
      </c>
      <c r="D8115" s="463">
        <v>0</v>
      </c>
    </row>
    <row r="8116" spans="1:4">
      <c r="A8116" s="462">
        <v>102849</v>
      </c>
      <c r="B8116" s="276" t="s">
        <v>8078</v>
      </c>
      <c r="C8116" s="462" t="s">
        <v>32</v>
      </c>
      <c r="D8116" s="463">
        <v>0</v>
      </c>
    </row>
    <row r="8117" spans="1:4">
      <c r="A8117" s="462">
        <v>102850</v>
      </c>
      <c r="B8117" s="276" t="s">
        <v>8079</v>
      </c>
      <c r="C8117" s="462" t="s">
        <v>27</v>
      </c>
      <c r="D8117" s="463">
        <v>0</v>
      </c>
    </row>
    <row r="8118" spans="1:4">
      <c r="A8118" s="462">
        <v>102851</v>
      </c>
      <c r="B8118" s="276" t="s">
        <v>8080</v>
      </c>
      <c r="C8118" s="462" t="s">
        <v>27</v>
      </c>
      <c r="D8118" s="463">
        <v>28861</v>
      </c>
    </row>
    <row r="8119" spans="1:4">
      <c r="A8119" s="462">
        <v>102853</v>
      </c>
      <c r="B8119" s="276" t="s">
        <v>8081</v>
      </c>
      <c r="C8119" s="462" t="s">
        <v>27</v>
      </c>
      <c r="D8119" s="463">
        <v>0</v>
      </c>
    </row>
    <row r="8120" spans="1:4">
      <c r="A8120" s="462">
        <v>102854</v>
      </c>
      <c r="B8120" s="276" t="s">
        <v>8082</v>
      </c>
      <c r="C8120" s="462" t="s">
        <v>27</v>
      </c>
      <c r="D8120" s="463">
        <v>0</v>
      </c>
    </row>
    <row r="8121" spans="1:4">
      <c r="A8121" s="462">
        <v>102855</v>
      </c>
      <c r="B8121" s="276" t="s">
        <v>8083</v>
      </c>
      <c r="C8121" s="462" t="s">
        <v>27</v>
      </c>
      <c r="D8121" s="463">
        <v>47313.02</v>
      </c>
    </row>
    <row r="8122" spans="1:4">
      <c r="A8122" s="462">
        <v>102856</v>
      </c>
      <c r="B8122" s="276" t="s">
        <v>8084</v>
      </c>
      <c r="C8122" s="462" t="s">
        <v>27</v>
      </c>
      <c r="D8122" s="463">
        <v>898</v>
      </c>
    </row>
    <row r="8123" spans="1:4">
      <c r="A8123" s="462">
        <v>102857</v>
      </c>
      <c r="B8123" s="276" t="s">
        <v>8085</v>
      </c>
      <c r="C8123" s="462" t="s">
        <v>27</v>
      </c>
      <c r="D8123" s="463">
        <v>59304</v>
      </c>
    </row>
    <row r="8124" spans="1:4">
      <c r="A8124" s="462">
        <v>102858</v>
      </c>
      <c r="B8124" s="276" t="s">
        <v>8086</v>
      </c>
      <c r="C8124" s="462" t="s">
        <v>27</v>
      </c>
      <c r="D8124" s="463">
        <v>0</v>
      </c>
    </row>
    <row r="8125" spans="1:4">
      <c r="A8125" s="462">
        <v>102859</v>
      </c>
      <c r="B8125" s="276" t="s">
        <v>8087</v>
      </c>
      <c r="C8125" s="462" t="s">
        <v>27</v>
      </c>
      <c r="D8125" s="463">
        <v>0</v>
      </c>
    </row>
    <row r="8126" spans="1:4">
      <c r="A8126" s="462">
        <v>102860</v>
      </c>
      <c r="B8126" s="276" t="s">
        <v>8088</v>
      </c>
      <c r="C8126" s="462" t="s">
        <v>27</v>
      </c>
      <c r="D8126" s="463">
        <v>0</v>
      </c>
    </row>
    <row r="8127" spans="1:4">
      <c r="A8127" s="462">
        <v>102861</v>
      </c>
      <c r="B8127" s="276" t="s">
        <v>8089</v>
      </c>
      <c r="C8127" s="462" t="s">
        <v>27</v>
      </c>
      <c r="D8127" s="463">
        <v>8368</v>
      </c>
    </row>
    <row r="8128" spans="1:4">
      <c r="A8128" s="462">
        <v>102862</v>
      </c>
      <c r="B8128" s="276" t="s">
        <v>8090</v>
      </c>
      <c r="C8128" s="462" t="s">
        <v>44</v>
      </c>
      <c r="D8128" s="463">
        <v>0</v>
      </c>
    </row>
    <row r="8129" spans="1:4">
      <c r="A8129" s="462">
        <v>102863</v>
      </c>
      <c r="B8129" s="276" t="s">
        <v>8091</v>
      </c>
      <c r="C8129" s="462" t="s">
        <v>27</v>
      </c>
      <c r="D8129" s="463">
        <v>34571</v>
      </c>
    </row>
    <row r="8130" spans="1:4">
      <c r="A8130" s="462">
        <v>102864</v>
      </c>
      <c r="B8130" s="276" t="s">
        <v>8092</v>
      </c>
      <c r="C8130" s="462" t="s">
        <v>97</v>
      </c>
      <c r="D8130" s="463">
        <v>0</v>
      </c>
    </row>
    <row r="8131" spans="1:4">
      <c r="A8131" s="462">
        <v>102865</v>
      </c>
      <c r="B8131" s="276" t="s">
        <v>8093</v>
      </c>
      <c r="C8131" s="462" t="s">
        <v>97</v>
      </c>
      <c r="D8131" s="463">
        <v>0</v>
      </c>
    </row>
    <row r="8132" spans="1:4">
      <c r="A8132" s="462">
        <v>102866</v>
      </c>
      <c r="B8132" s="276" t="s">
        <v>8094</v>
      </c>
      <c r="C8132" s="462" t="s">
        <v>97</v>
      </c>
      <c r="D8132" s="463">
        <v>0</v>
      </c>
    </row>
    <row r="8133" spans="1:4">
      <c r="A8133" s="462">
        <v>102867</v>
      </c>
      <c r="B8133" s="276" t="s">
        <v>8095</v>
      </c>
      <c r="C8133" s="462" t="s">
        <v>27</v>
      </c>
      <c r="D8133" s="463">
        <v>465</v>
      </c>
    </row>
    <row r="8134" spans="1:4">
      <c r="A8134" s="462">
        <v>102868</v>
      </c>
      <c r="B8134" s="276" t="s">
        <v>8096</v>
      </c>
      <c r="C8134" s="462" t="s">
        <v>27</v>
      </c>
      <c r="D8134" s="463">
        <v>951</v>
      </c>
    </row>
    <row r="8135" spans="1:4">
      <c r="A8135" s="462">
        <v>102869</v>
      </c>
      <c r="B8135" s="276" t="s">
        <v>8097</v>
      </c>
      <c r="C8135" s="462" t="s">
        <v>27</v>
      </c>
      <c r="D8135" s="463">
        <v>1480</v>
      </c>
    </row>
    <row r="8136" spans="1:4">
      <c r="A8136" s="462">
        <v>102870</v>
      </c>
      <c r="B8136" s="276" t="s">
        <v>8098</v>
      </c>
      <c r="C8136" s="462" t="s">
        <v>44</v>
      </c>
      <c r="D8136" s="463">
        <v>107424</v>
      </c>
    </row>
    <row r="8137" spans="1:4">
      <c r="A8137" s="462">
        <v>102871</v>
      </c>
      <c r="B8137" s="276" t="s">
        <v>8099</v>
      </c>
      <c r="C8137" s="462" t="s">
        <v>44</v>
      </c>
      <c r="D8137" s="463">
        <v>41043</v>
      </c>
    </row>
    <row r="8138" spans="1:4">
      <c r="A8138" s="462">
        <v>102872</v>
      </c>
      <c r="B8138" s="276" t="s">
        <v>8100</v>
      </c>
      <c r="C8138" s="462" t="s">
        <v>30</v>
      </c>
      <c r="D8138" s="463">
        <v>0</v>
      </c>
    </row>
    <row r="8139" spans="1:4">
      <c r="A8139" s="462">
        <v>102873</v>
      </c>
      <c r="B8139" s="276" t="s">
        <v>8101</v>
      </c>
      <c r="C8139" s="462" t="s">
        <v>32</v>
      </c>
      <c r="D8139" s="463">
        <v>0</v>
      </c>
    </row>
    <row r="8140" spans="1:4">
      <c r="A8140" s="462">
        <v>102874</v>
      </c>
      <c r="B8140" s="276" t="s">
        <v>8102</v>
      </c>
      <c r="C8140" s="462" t="s">
        <v>27</v>
      </c>
      <c r="D8140" s="463">
        <v>70417</v>
      </c>
    </row>
    <row r="8141" spans="1:4">
      <c r="A8141" s="462">
        <v>102875</v>
      </c>
      <c r="B8141" s="276" t="s">
        <v>8103</v>
      </c>
      <c r="C8141" s="462" t="s">
        <v>27</v>
      </c>
      <c r="D8141" s="463">
        <v>13507</v>
      </c>
    </row>
    <row r="8142" spans="1:4">
      <c r="A8142" s="462">
        <v>102876</v>
      </c>
      <c r="B8142" s="276" t="s">
        <v>8104</v>
      </c>
      <c r="C8142" s="462" t="s">
        <v>27</v>
      </c>
      <c r="D8142" s="463">
        <v>273</v>
      </c>
    </row>
    <row r="8143" spans="1:4">
      <c r="A8143" s="462">
        <v>102877</v>
      </c>
      <c r="B8143" s="276" t="s">
        <v>8105</v>
      </c>
      <c r="C8143" s="462" t="s">
        <v>60</v>
      </c>
      <c r="D8143" s="463">
        <v>13087</v>
      </c>
    </row>
    <row r="8144" spans="1:4">
      <c r="A8144" s="462">
        <v>102878</v>
      </c>
      <c r="B8144" s="276" t="s">
        <v>8106</v>
      </c>
      <c r="C8144" s="462" t="s">
        <v>27</v>
      </c>
      <c r="D8144" s="463">
        <v>187</v>
      </c>
    </row>
    <row r="8145" spans="1:4">
      <c r="A8145" s="462">
        <v>102879</v>
      </c>
      <c r="B8145" s="276" t="s">
        <v>8107</v>
      </c>
      <c r="C8145" s="462" t="s">
        <v>27</v>
      </c>
      <c r="D8145" s="463">
        <v>135593</v>
      </c>
    </row>
    <row r="8146" spans="1:4">
      <c r="A8146" s="462">
        <v>102880</v>
      </c>
      <c r="B8146" s="276" t="s">
        <v>8108</v>
      </c>
      <c r="C8146" s="462" t="s">
        <v>27</v>
      </c>
      <c r="D8146" s="463">
        <v>9043</v>
      </c>
    </row>
    <row r="8147" spans="1:4">
      <c r="A8147" s="462">
        <v>102881</v>
      </c>
      <c r="B8147" s="276" t="s">
        <v>8109</v>
      </c>
      <c r="C8147" s="462" t="s">
        <v>27</v>
      </c>
      <c r="D8147" s="463">
        <v>114</v>
      </c>
    </row>
    <row r="8148" spans="1:4">
      <c r="A8148" s="462">
        <v>102882</v>
      </c>
      <c r="B8148" s="276" t="s">
        <v>8110</v>
      </c>
      <c r="C8148" s="462" t="s">
        <v>27</v>
      </c>
      <c r="D8148" s="463">
        <v>40</v>
      </c>
    </row>
    <row r="8149" spans="1:4">
      <c r="A8149" s="462">
        <v>102883</v>
      </c>
      <c r="B8149" s="276" t="s">
        <v>8111</v>
      </c>
      <c r="C8149" s="462" t="s">
        <v>27</v>
      </c>
      <c r="D8149" s="463">
        <v>2119390</v>
      </c>
    </row>
    <row r="8150" spans="1:4">
      <c r="A8150" s="462">
        <v>102884</v>
      </c>
      <c r="B8150" s="276" t="s">
        <v>8112</v>
      </c>
      <c r="C8150" s="462" t="s">
        <v>27</v>
      </c>
      <c r="D8150" s="463">
        <v>0</v>
      </c>
    </row>
    <row r="8151" spans="1:4">
      <c r="A8151" s="462">
        <v>102885</v>
      </c>
      <c r="B8151" s="276" t="s">
        <v>8113</v>
      </c>
      <c r="C8151" s="462" t="s">
        <v>27</v>
      </c>
      <c r="D8151" s="463">
        <v>0</v>
      </c>
    </row>
    <row r="8152" spans="1:4">
      <c r="A8152" s="462">
        <v>102886</v>
      </c>
      <c r="B8152" s="276" t="s">
        <v>8114</v>
      </c>
      <c r="C8152" s="462" t="s">
        <v>27</v>
      </c>
      <c r="D8152" s="463">
        <v>0</v>
      </c>
    </row>
    <row r="8153" spans="1:4">
      <c r="A8153" s="462">
        <v>102887</v>
      </c>
      <c r="B8153" s="276" t="s">
        <v>8115</v>
      </c>
      <c r="C8153" s="462" t="s">
        <v>148</v>
      </c>
      <c r="D8153" s="463">
        <v>0</v>
      </c>
    </row>
    <row r="8154" spans="1:4">
      <c r="A8154" s="462">
        <v>102888</v>
      </c>
      <c r="B8154" s="276" t="s">
        <v>8116</v>
      </c>
      <c r="C8154" s="462" t="s">
        <v>44</v>
      </c>
      <c r="D8154" s="463">
        <v>0</v>
      </c>
    </row>
    <row r="8155" spans="1:4">
      <c r="A8155" s="462">
        <v>102889</v>
      </c>
      <c r="B8155" s="276" t="s">
        <v>8117</v>
      </c>
      <c r="C8155" s="462" t="s">
        <v>44</v>
      </c>
      <c r="D8155" s="463">
        <v>42363</v>
      </c>
    </row>
    <row r="8156" spans="1:4">
      <c r="A8156" s="462">
        <v>102890</v>
      </c>
      <c r="B8156" s="276" t="s">
        <v>8118</v>
      </c>
      <c r="C8156" s="462" t="s">
        <v>253</v>
      </c>
      <c r="D8156" s="463">
        <v>105430.32</v>
      </c>
    </row>
    <row r="8157" spans="1:4">
      <c r="A8157" s="462">
        <v>102891</v>
      </c>
      <c r="B8157" s="276" t="s">
        <v>8119</v>
      </c>
      <c r="C8157" s="462" t="s">
        <v>27</v>
      </c>
      <c r="D8157" s="463">
        <v>1296.49</v>
      </c>
    </row>
    <row r="8158" spans="1:4">
      <c r="A8158" s="462">
        <v>102892</v>
      </c>
      <c r="B8158" s="276" t="s">
        <v>8120</v>
      </c>
      <c r="C8158" s="462" t="s">
        <v>44</v>
      </c>
      <c r="D8158" s="463">
        <v>0</v>
      </c>
    </row>
    <row r="8159" spans="1:4">
      <c r="A8159" s="462">
        <v>102893</v>
      </c>
      <c r="B8159" s="276" t="s">
        <v>8111</v>
      </c>
      <c r="C8159" s="462" t="s">
        <v>27</v>
      </c>
      <c r="D8159" s="463">
        <v>2909928</v>
      </c>
    </row>
    <row r="8160" spans="1:4">
      <c r="A8160" s="462">
        <v>102894</v>
      </c>
      <c r="B8160" s="276" t="s">
        <v>8121</v>
      </c>
      <c r="C8160" s="462" t="s">
        <v>27</v>
      </c>
      <c r="D8160" s="463">
        <v>2117826</v>
      </c>
    </row>
    <row r="8161" spans="1:4">
      <c r="A8161" s="462">
        <v>102895</v>
      </c>
      <c r="B8161" s="276" t="s">
        <v>8122</v>
      </c>
      <c r="C8161" s="462" t="s">
        <v>27</v>
      </c>
      <c r="D8161" s="463">
        <v>3837558</v>
      </c>
    </row>
    <row r="8162" spans="1:4">
      <c r="A8162" s="462">
        <v>102896</v>
      </c>
      <c r="B8162" s="276" t="s">
        <v>8123</v>
      </c>
      <c r="C8162" s="462" t="s">
        <v>27</v>
      </c>
      <c r="D8162" s="463">
        <v>3111541</v>
      </c>
    </row>
    <row r="8163" spans="1:4">
      <c r="A8163" s="462">
        <v>102897</v>
      </c>
      <c r="B8163" s="276" t="s">
        <v>8124</v>
      </c>
      <c r="C8163" s="462" t="s">
        <v>27</v>
      </c>
      <c r="D8163" s="463">
        <v>2112250</v>
      </c>
    </row>
    <row r="8164" spans="1:4">
      <c r="A8164" s="462">
        <v>102898</v>
      </c>
      <c r="B8164" s="276" t="s">
        <v>8125</v>
      </c>
      <c r="C8164" s="462" t="s">
        <v>27</v>
      </c>
      <c r="D8164" s="463">
        <v>2143087</v>
      </c>
    </row>
    <row r="8165" spans="1:4">
      <c r="A8165" s="462">
        <v>102899</v>
      </c>
      <c r="B8165" s="276" t="s">
        <v>8126</v>
      </c>
      <c r="C8165" s="462" t="s">
        <v>27</v>
      </c>
      <c r="D8165" s="463">
        <v>4813843</v>
      </c>
    </row>
    <row r="8166" spans="1:4">
      <c r="A8166" s="462">
        <v>102900</v>
      </c>
      <c r="B8166" s="276" t="s">
        <v>8127</v>
      </c>
      <c r="C8166" s="462" t="s">
        <v>27</v>
      </c>
      <c r="D8166" s="463">
        <v>1176438</v>
      </c>
    </row>
    <row r="8167" spans="1:4">
      <c r="A8167" s="462">
        <v>102901</v>
      </c>
      <c r="B8167" s="276" t="s">
        <v>8128</v>
      </c>
      <c r="C8167" s="462" t="s">
        <v>27</v>
      </c>
      <c r="D8167" s="463">
        <v>499800</v>
      </c>
    </row>
    <row r="8168" spans="1:4">
      <c r="A8168" s="462">
        <v>102902</v>
      </c>
      <c r="B8168" s="276" t="s">
        <v>8129</v>
      </c>
      <c r="C8168" s="462" t="s">
        <v>27</v>
      </c>
      <c r="D8168" s="463">
        <v>476000</v>
      </c>
    </row>
    <row r="8169" spans="1:4">
      <c r="A8169" s="462">
        <v>102903</v>
      </c>
      <c r="B8169" s="276" t="s">
        <v>8130</v>
      </c>
      <c r="C8169" s="462" t="s">
        <v>27</v>
      </c>
      <c r="D8169" s="463">
        <v>1068347</v>
      </c>
    </row>
    <row r="8170" spans="1:4">
      <c r="A8170" s="462">
        <v>102904</v>
      </c>
      <c r="B8170" s="276" t="s">
        <v>8131</v>
      </c>
      <c r="C8170" s="462" t="s">
        <v>253</v>
      </c>
      <c r="D8170" s="463">
        <v>80908.55</v>
      </c>
    </row>
    <row r="8171" spans="1:4">
      <c r="A8171" s="462">
        <v>102905</v>
      </c>
      <c r="B8171" s="276" t="s">
        <v>8132</v>
      </c>
      <c r="C8171" s="462" t="s">
        <v>30</v>
      </c>
      <c r="D8171" s="463">
        <v>8514</v>
      </c>
    </row>
    <row r="8172" spans="1:4">
      <c r="A8172" s="462">
        <v>102906</v>
      </c>
      <c r="B8172" s="276" t="s">
        <v>8133</v>
      </c>
      <c r="C8172" s="462" t="s">
        <v>27</v>
      </c>
      <c r="D8172" s="463">
        <v>1194035</v>
      </c>
    </row>
    <row r="8173" spans="1:4">
      <c r="A8173" s="462">
        <v>102907</v>
      </c>
      <c r="B8173" s="276" t="s">
        <v>8134</v>
      </c>
      <c r="C8173" s="462" t="s">
        <v>27</v>
      </c>
      <c r="D8173" s="463">
        <v>684488</v>
      </c>
    </row>
    <row r="8174" spans="1:4">
      <c r="A8174" s="462">
        <v>102908</v>
      </c>
      <c r="B8174" s="276" t="s">
        <v>8135</v>
      </c>
      <c r="C8174" s="462" t="s">
        <v>27</v>
      </c>
      <c r="D8174" s="463">
        <v>598398</v>
      </c>
    </row>
    <row r="8175" spans="1:4">
      <c r="A8175" s="462">
        <v>102909</v>
      </c>
      <c r="B8175" s="276" t="s">
        <v>8136</v>
      </c>
      <c r="C8175" s="462" t="s">
        <v>148</v>
      </c>
      <c r="D8175" s="463">
        <v>23851.42</v>
      </c>
    </row>
    <row r="8176" spans="1:4">
      <c r="A8176" s="462">
        <v>102910</v>
      </c>
      <c r="B8176" s="276" t="s">
        <v>8137</v>
      </c>
      <c r="C8176" s="462" t="s">
        <v>27</v>
      </c>
      <c r="D8176" s="463">
        <v>885479</v>
      </c>
    </row>
    <row r="8177" spans="1:4">
      <c r="A8177" s="462">
        <v>102911</v>
      </c>
      <c r="B8177" s="276" t="s">
        <v>8138</v>
      </c>
      <c r="C8177" s="462" t="s">
        <v>27</v>
      </c>
      <c r="D8177" s="463">
        <v>0</v>
      </c>
    </row>
    <row r="8178" spans="1:4">
      <c r="A8178" s="462">
        <v>102912</v>
      </c>
      <c r="B8178" s="276" t="s">
        <v>8139</v>
      </c>
      <c r="C8178" s="462" t="s">
        <v>27</v>
      </c>
      <c r="D8178" s="463">
        <v>0</v>
      </c>
    </row>
    <row r="8179" spans="1:4">
      <c r="A8179" s="462">
        <v>102913</v>
      </c>
      <c r="B8179" s="276" t="s">
        <v>8140</v>
      </c>
      <c r="C8179" s="462" t="s">
        <v>27</v>
      </c>
      <c r="D8179" s="463">
        <v>793</v>
      </c>
    </row>
    <row r="8180" spans="1:4">
      <c r="A8180" s="462">
        <v>102914</v>
      </c>
      <c r="B8180" s="276" t="s">
        <v>8141</v>
      </c>
      <c r="C8180" s="462" t="s">
        <v>30</v>
      </c>
      <c r="D8180" s="463">
        <v>1923</v>
      </c>
    </row>
    <row r="8181" spans="1:4">
      <c r="A8181" s="462">
        <v>102915</v>
      </c>
      <c r="B8181" s="276" t="s">
        <v>8142</v>
      </c>
      <c r="C8181" s="462" t="s">
        <v>83</v>
      </c>
      <c r="D8181" s="463">
        <v>27446.720000000001</v>
      </c>
    </row>
    <row r="8182" spans="1:4">
      <c r="A8182" s="462">
        <v>102916</v>
      </c>
      <c r="B8182" s="276" t="s">
        <v>8143</v>
      </c>
      <c r="C8182" s="462" t="s">
        <v>30</v>
      </c>
      <c r="D8182" s="463">
        <v>7038.01</v>
      </c>
    </row>
    <row r="8183" spans="1:4">
      <c r="A8183" s="462">
        <v>102917</v>
      </c>
      <c r="B8183" s="276" t="s">
        <v>8144</v>
      </c>
      <c r="C8183" s="462" t="s">
        <v>27</v>
      </c>
      <c r="D8183" s="463">
        <v>116107</v>
      </c>
    </row>
    <row r="8184" spans="1:4">
      <c r="A8184" s="462">
        <v>102918</v>
      </c>
      <c r="B8184" s="276" t="s">
        <v>8145</v>
      </c>
      <c r="C8184" s="462" t="s">
        <v>44</v>
      </c>
      <c r="D8184" s="463">
        <v>0</v>
      </c>
    </row>
    <row r="8185" spans="1:4">
      <c r="A8185" s="462">
        <v>102919</v>
      </c>
      <c r="B8185" s="276" t="s">
        <v>8146</v>
      </c>
      <c r="C8185" s="462" t="s">
        <v>27</v>
      </c>
      <c r="D8185" s="463">
        <v>12779.01</v>
      </c>
    </row>
    <row r="8186" spans="1:4">
      <c r="A8186" s="462">
        <v>102920</v>
      </c>
      <c r="B8186" s="276" t="s">
        <v>8147</v>
      </c>
      <c r="C8186" s="462" t="s">
        <v>60</v>
      </c>
      <c r="D8186" s="463">
        <v>95355</v>
      </c>
    </row>
    <row r="8187" spans="1:4">
      <c r="A8187" s="462">
        <v>102921</v>
      </c>
      <c r="B8187" s="276" t="s">
        <v>8148</v>
      </c>
      <c r="C8187" s="462" t="s">
        <v>27</v>
      </c>
      <c r="D8187" s="463">
        <v>682</v>
      </c>
    </row>
    <row r="8188" spans="1:4">
      <c r="A8188" s="462">
        <v>102922</v>
      </c>
      <c r="B8188" s="276" t="s">
        <v>8149</v>
      </c>
      <c r="C8188" s="462" t="s">
        <v>27</v>
      </c>
      <c r="D8188" s="463">
        <v>184851.16</v>
      </c>
    </row>
    <row r="8189" spans="1:4">
      <c r="A8189" s="462">
        <v>102923</v>
      </c>
      <c r="B8189" s="276" t="s">
        <v>8150</v>
      </c>
      <c r="C8189" s="462" t="s">
        <v>27</v>
      </c>
      <c r="D8189" s="463">
        <v>0</v>
      </c>
    </row>
    <row r="8190" spans="1:4">
      <c r="A8190" s="462">
        <v>102924</v>
      </c>
      <c r="B8190" s="276" t="s">
        <v>8151</v>
      </c>
      <c r="C8190" s="462" t="s">
        <v>32</v>
      </c>
      <c r="D8190" s="463">
        <v>10245</v>
      </c>
    </row>
    <row r="8191" spans="1:4">
      <c r="A8191" s="462">
        <v>102926</v>
      </c>
      <c r="B8191" s="276" t="s">
        <v>8152</v>
      </c>
      <c r="C8191" s="462" t="s">
        <v>27</v>
      </c>
      <c r="D8191" s="463">
        <v>0</v>
      </c>
    </row>
    <row r="8192" spans="1:4">
      <c r="A8192" s="462">
        <v>102927</v>
      </c>
      <c r="B8192" s="276" t="s">
        <v>8153</v>
      </c>
      <c r="C8192" s="462" t="s">
        <v>27</v>
      </c>
      <c r="D8192" s="463">
        <v>406861</v>
      </c>
    </row>
    <row r="8193" spans="1:4">
      <c r="A8193" s="462">
        <v>102930</v>
      </c>
      <c r="B8193" s="276" t="s">
        <v>8154</v>
      </c>
      <c r="C8193" s="462" t="s">
        <v>27</v>
      </c>
      <c r="D8193" s="463">
        <v>561123</v>
      </c>
    </row>
    <row r="8194" spans="1:4">
      <c r="A8194" s="462">
        <v>102931</v>
      </c>
      <c r="B8194" s="276" t="s">
        <v>8155</v>
      </c>
      <c r="C8194" s="462" t="s">
        <v>27</v>
      </c>
      <c r="D8194" s="463">
        <v>128</v>
      </c>
    </row>
    <row r="8195" spans="1:4">
      <c r="A8195" s="462">
        <v>102932</v>
      </c>
      <c r="B8195" s="276" t="s">
        <v>8156</v>
      </c>
      <c r="C8195" s="462" t="s">
        <v>27</v>
      </c>
      <c r="D8195" s="463">
        <v>0</v>
      </c>
    </row>
    <row r="8196" spans="1:4">
      <c r="A8196" s="462">
        <v>102933</v>
      </c>
      <c r="B8196" s="276" t="s">
        <v>8157</v>
      </c>
      <c r="C8196" s="462" t="s">
        <v>27</v>
      </c>
      <c r="D8196" s="463">
        <v>0</v>
      </c>
    </row>
    <row r="8197" spans="1:4">
      <c r="A8197" s="462">
        <v>102934</v>
      </c>
      <c r="B8197" s="276" t="s">
        <v>8158</v>
      </c>
      <c r="C8197" s="462" t="s">
        <v>27</v>
      </c>
      <c r="D8197" s="463">
        <v>3134</v>
      </c>
    </row>
    <row r="8198" spans="1:4">
      <c r="A8198" s="462">
        <v>102935</v>
      </c>
      <c r="B8198" s="276" t="s">
        <v>8159</v>
      </c>
      <c r="C8198" s="462" t="s">
        <v>27</v>
      </c>
      <c r="D8198" s="463">
        <v>0</v>
      </c>
    </row>
    <row r="8199" spans="1:4">
      <c r="A8199" s="462">
        <v>102936</v>
      </c>
      <c r="B8199" s="276" t="s">
        <v>8160</v>
      </c>
      <c r="C8199" s="462" t="s">
        <v>27</v>
      </c>
      <c r="D8199" s="463">
        <v>0</v>
      </c>
    </row>
    <row r="8200" spans="1:4">
      <c r="A8200" s="462">
        <v>102937</v>
      </c>
      <c r="B8200" s="276" t="s">
        <v>8161</v>
      </c>
      <c r="C8200" s="462" t="s">
        <v>27</v>
      </c>
      <c r="D8200" s="463">
        <v>0</v>
      </c>
    </row>
    <row r="8201" spans="1:4">
      <c r="A8201" s="462">
        <v>102938</v>
      </c>
      <c r="B8201" s="276" t="s">
        <v>8162</v>
      </c>
      <c r="C8201" s="462" t="s">
        <v>27</v>
      </c>
      <c r="D8201" s="463">
        <v>17597.009999999998</v>
      </c>
    </row>
    <row r="8202" spans="1:4">
      <c r="A8202" s="462">
        <v>102939</v>
      </c>
      <c r="B8202" s="276" t="s">
        <v>8163</v>
      </c>
      <c r="C8202" s="462" t="s">
        <v>27</v>
      </c>
      <c r="D8202" s="463">
        <v>13836</v>
      </c>
    </row>
    <row r="8203" spans="1:4">
      <c r="A8203" s="462">
        <v>102940</v>
      </c>
      <c r="B8203" s="276" t="s">
        <v>8164</v>
      </c>
      <c r="C8203" s="462" t="s">
        <v>27</v>
      </c>
      <c r="D8203" s="463">
        <v>0</v>
      </c>
    </row>
    <row r="8204" spans="1:4">
      <c r="A8204" s="462">
        <v>102941</v>
      </c>
      <c r="B8204" s="276" t="s">
        <v>8165</v>
      </c>
      <c r="C8204" s="462" t="s">
        <v>27</v>
      </c>
      <c r="D8204" s="463">
        <v>0</v>
      </c>
    </row>
    <row r="8205" spans="1:4">
      <c r="A8205" s="462">
        <v>102942</v>
      </c>
      <c r="B8205" s="276" t="s">
        <v>8166</v>
      </c>
      <c r="C8205" s="462" t="s">
        <v>27</v>
      </c>
      <c r="D8205" s="463">
        <v>0</v>
      </c>
    </row>
    <row r="8206" spans="1:4">
      <c r="A8206" s="462">
        <v>102943</v>
      </c>
      <c r="B8206" s="276" t="s">
        <v>8167</v>
      </c>
      <c r="C8206" s="462" t="s">
        <v>30</v>
      </c>
      <c r="D8206" s="463">
        <v>2738</v>
      </c>
    </row>
    <row r="8207" spans="1:4">
      <c r="A8207" s="462">
        <v>102944</v>
      </c>
      <c r="B8207" s="276" t="s">
        <v>8168</v>
      </c>
      <c r="C8207" s="462" t="s">
        <v>44</v>
      </c>
      <c r="D8207" s="463">
        <v>0</v>
      </c>
    </row>
    <row r="8208" spans="1:4">
      <c r="A8208" s="462">
        <v>102945</v>
      </c>
      <c r="B8208" s="276" t="s">
        <v>8169</v>
      </c>
      <c r="C8208" s="462" t="s">
        <v>253</v>
      </c>
      <c r="D8208" s="463">
        <v>0</v>
      </c>
    </row>
    <row r="8209" spans="1:4">
      <c r="A8209" s="462">
        <v>102946</v>
      </c>
      <c r="B8209" s="276" t="s">
        <v>8170</v>
      </c>
      <c r="C8209" s="462" t="s">
        <v>30</v>
      </c>
      <c r="D8209" s="463">
        <v>0</v>
      </c>
    </row>
    <row r="8210" spans="1:4">
      <c r="A8210" s="462">
        <v>102947</v>
      </c>
      <c r="B8210" s="276" t="s">
        <v>8171</v>
      </c>
      <c r="C8210" s="462" t="s">
        <v>27</v>
      </c>
      <c r="D8210" s="463">
        <v>938837.01</v>
      </c>
    </row>
    <row r="8211" spans="1:4">
      <c r="A8211" s="462">
        <v>102948</v>
      </c>
      <c r="B8211" s="276" t="s">
        <v>8172</v>
      </c>
      <c r="C8211" s="462" t="s">
        <v>27</v>
      </c>
      <c r="D8211" s="463">
        <v>1236250</v>
      </c>
    </row>
    <row r="8212" spans="1:4">
      <c r="A8212" s="462">
        <v>102949</v>
      </c>
      <c r="B8212" s="276" t="s">
        <v>8173</v>
      </c>
      <c r="C8212" s="462" t="s">
        <v>27</v>
      </c>
      <c r="D8212" s="463">
        <v>0</v>
      </c>
    </row>
    <row r="8213" spans="1:4">
      <c r="A8213" s="462">
        <v>102950</v>
      </c>
      <c r="B8213" s="276" t="s">
        <v>8174</v>
      </c>
      <c r="C8213" s="462" t="s">
        <v>27</v>
      </c>
      <c r="D8213" s="463">
        <v>192990</v>
      </c>
    </row>
    <row r="8214" spans="1:4">
      <c r="A8214" s="462">
        <v>102951</v>
      </c>
      <c r="B8214" s="276" t="s">
        <v>8175</v>
      </c>
      <c r="C8214" s="462" t="s">
        <v>27</v>
      </c>
      <c r="D8214" s="463">
        <v>243469</v>
      </c>
    </row>
    <row r="8215" spans="1:4">
      <c r="A8215" s="462">
        <v>102953</v>
      </c>
      <c r="B8215" s="276" t="s">
        <v>8176</v>
      </c>
      <c r="C8215" s="462" t="s">
        <v>27</v>
      </c>
      <c r="D8215" s="463">
        <v>1559.26</v>
      </c>
    </row>
    <row r="8216" spans="1:4">
      <c r="A8216" s="462">
        <v>102954</v>
      </c>
      <c r="B8216" s="276" t="s">
        <v>8177</v>
      </c>
      <c r="C8216" s="462" t="s">
        <v>27</v>
      </c>
      <c r="D8216" s="463">
        <v>73099</v>
      </c>
    </row>
    <row r="8217" spans="1:4">
      <c r="A8217" s="462">
        <v>102955</v>
      </c>
      <c r="B8217" s="276" t="s">
        <v>8178</v>
      </c>
      <c r="C8217" s="462" t="s">
        <v>27</v>
      </c>
      <c r="D8217" s="463">
        <v>192663</v>
      </c>
    </row>
    <row r="8218" spans="1:4">
      <c r="A8218" s="462">
        <v>102957</v>
      </c>
      <c r="B8218" s="276" t="s">
        <v>8179</v>
      </c>
      <c r="C8218" s="462" t="s">
        <v>27</v>
      </c>
      <c r="D8218" s="463">
        <v>206277</v>
      </c>
    </row>
    <row r="8219" spans="1:4">
      <c r="A8219" s="462">
        <v>102958</v>
      </c>
      <c r="B8219" s="276" t="s">
        <v>8180</v>
      </c>
      <c r="C8219" s="462" t="s">
        <v>27</v>
      </c>
      <c r="D8219" s="463">
        <v>512.82000000000005</v>
      </c>
    </row>
    <row r="8220" spans="1:4">
      <c r="A8220" s="462">
        <v>102959</v>
      </c>
      <c r="B8220" s="276" t="s">
        <v>8181</v>
      </c>
      <c r="C8220" s="462" t="s">
        <v>27</v>
      </c>
      <c r="D8220" s="463">
        <v>168296</v>
      </c>
    </row>
    <row r="8221" spans="1:4">
      <c r="A8221" s="462">
        <v>102960</v>
      </c>
      <c r="B8221" s="276" t="s">
        <v>8182</v>
      </c>
      <c r="C8221" s="462" t="s">
        <v>30</v>
      </c>
      <c r="D8221" s="463">
        <v>18255</v>
      </c>
    </row>
    <row r="8222" spans="1:4">
      <c r="A8222" s="462">
        <v>102961</v>
      </c>
      <c r="B8222" s="276" t="s">
        <v>8183</v>
      </c>
      <c r="C8222" s="462" t="s">
        <v>30</v>
      </c>
      <c r="D8222" s="463">
        <v>0</v>
      </c>
    </row>
    <row r="8223" spans="1:4">
      <c r="A8223" s="462">
        <v>102962</v>
      </c>
      <c r="B8223" s="276" t="s">
        <v>8184</v>
      </c>
      <c r="C8223" s="462" t="s">
        <v>30</v>
      </c>
      <c r="D8223" s="463">
        <v>1876</v>
      </c>
    </row>
    <row r="8224" spans="1:4">
      <c r="A8224" s="462">
        <v>102963</v>
      </c>
      <c r="B8224" s="276" t="s">
        <v>8185</v>
      </c>
      <c r="C8224" s="462" t="s">
        <v>27</v>
      </c>
      <c r="D8224" s="463">
        <v>0</v>
      </c>
    </row>
    <row r="8225" spans="1:4">
      <c r="A8225" s="462">
        <v>102964</v>
      </c>
      <c r="B8225" s="276" t="s">
        <v>8186</v>
      </c>
      <c r="C8225" s="462" t="s">
        <v>27</v>
      </c>
      <c r="D8225" s="463">
        <v>1631</v>
      </c>
    </row>
    <row r="8226" spans="1:4">
      <c r="A8226" s="462">
        <v>102965</v>
      </c>
      <c r="B8226" s="276" t="s">
        <v>8187</v>
      </c>
      <c r="C8226" s="462" t="s">
        <v>30</v>
      </c>
      <c r="D8226" s="463">
        <v>12282</v>
      </c>
    </row>
    <row r="8227" spans="1:4">
      <c r="A8227" s="462">
        <v>102966</v>
      </c>
      <c r="B8227" s="276" t="s">
        <v>8188</v>
      </c>
      <c r="C8227" s="462" t="s">
        <v>30</v>
      </c>
      <c r="D8227" s="463">
        <v>25593</v>
      </c>
    </row>
    <row r="8228" spans="1:4">
      <c r="A8228" s="462">
        <v>102967</v>
      </c>
      <c r="B8228" s="276" t="s">
        <v>8189</v>
      </c>
      <c r="C8228" s="462" t="s">
        <v>30</v>
      </c>
      <c r="D8228" s="463">
        <v>32534</v>
      </c>
    </row>
    <row r="8229" spans="1:4">
      <c r="A8229" s="462">
        <v>102968</v>
      </c>
      <c r="B8229" s="276" t="s">
        <v>8190</v>
      </c>
      <c r="C8229" s="462" t="s">
        <v>30</v>
      </c>
      <c r="D8229" s="463">
        <v>0</v>
      </c>
    </row>
    <row r="8230" spans="1:4">
      <c r="A8230" s="462">
        <v>102969</v>
      </c>
      <c r="B8230" s="276" t="s">
        <v>8191</v>
      </c>
      <c r="C8230" s="462" t="s">
        <v>27</v>
      </c>
      <c r="D8230" s="463">
        <v>0</v>
      </c>
    </row>
    <row r="8231" spans="1:4">
      <c r="A8231" s="462">
        <v>102970</v>
      </c>
      <c r="B8231" s="276" t="s">
        <v>8192</v>
      </c>
      <c r="C8231" s="462" t="s">
        <v>310</v>
      </c>
      <c r="D8231" s="463">
        <v>0</v>
      </c>
    </row>
    <row r="8232" spans="1:4">
      <c r="A8232" s="462">
        <v>102971</v>
      </c>
      <c r="B8232" s="276" t="s">
        <v>8193</v>
      </c>
      <c r="C8232" s="462" t="s">
        <v>310</v>
      </c>
      <c r="D8232" s="463">
        <v>0</v>
      </c>
    </row>
    <row r="8233" spans="1:4">
      <c r="A8233" s="462">
        <v>102972</v>
      </c>
      <c r="B8233" s="276" t="s">
        <v>8194</v>
      </c>
      <c r="C8233" s="462" t="s">
        <v>27</v>
      </c>
      <c r="D8233" s="463">
        <v>0</v>
      </c>
    </row>
    <row r="8234" spans="1:4">
      <c r="A8234" s="462">
        <v>102973</v>
      </c>
      <c r="B8234" s="276" t="s">
        <v>8195</v>
      </c>
      <c r="C8234" s="462" t="s">
        <v>27</v>
      </c>
      <c r="D8234" s="463">
        <v>0</v>
      </c>
    </row>
    <row r="8235" spans="1:4">
      <c r="A8235" s="462">
        <v>102974</v>
      </c>
      <c r="B8235" s="276" t="s">
        <v>8196</v>
      </c>
      <c r="C8235" s="462" t="s">
        <v>27</v>
      </c>
      <c r="D8235" s="463">
        <v>82715</v>
      </c>
    </row>
    <row r="8236" spans="1:4">
      <c r="A8236" s="462">
        <v>102975</v>
      </c>
      <c r="B8236" s="276" t="s">
        <v>8197</v>
      </c>
      <c r="C8236" s="462" t="s">
        <v>27</v>
      </c>
      <c r="D8236" s="463">
        <v>22490</v>
      </c>
    </row>
    <row r="8237" spans="1:4">
      <c r="A8237" s="462">
        <v>102976</v>
      </c>
      <c r="B8237" s="276" t="s">
        <v>8198</v>
      </c>
      <c r="C8237" s="462" t="s">
        <v>27</v>
      </c>
      <c r="D8237" s="463">
        <v>0</v>
      </c>
    </row>
    <row r="8238" spans="1:4">
      <c r="A8238" s="462">
        <v>102977</v>
      </c>
      <c r="B8238" s="276" t="s">
        <v>8199</v>
      </c>
      <c r="C8238" s="462" t="s">
        <v>27</v>
      </c>
      <c r="D8238" s="463">
        <v>153721</v>
      </c>
    </row>
    <row r="8239" spans="1:4">
      <c r="A8239" s="462">
        <v>102978</v>
      </c>
      <c r="B8239" s="276" t="s">
        <v>8200</v>
      </c>
      <c r="C8239" s="462" t="s">
        <v>27</v>
      </c>
      <c r="D8239" s="463">
        <v>1041936</v>
      </c>
    </row>
    <row r="8240" spans="1:4">
      <c r="A8240" s="462">
        <v>102979</v>
      </c>
      <c r="B8240" s="276" t="s">
        <v>8201</v>
      </c>
      <c r="C8240" s="462" t="s">
        <v>998</v>
      </c>
      <c r="D8240" s="463">
        <v>46059</v>
      </c>
    </row>
    <row r="8241" spans="1:4">
      <c r="A8241" s="462">
        <v>102980</v>
      </c>
      <c r="B8241" s="276" t="s">
        <v>8202</v>
      </c>
      <c r="C8241" s="462" t="s">
        <v>27</v>
      </c>
      <c r="D8241" s="463">
        <v>0</v>
      </c>
    </row>
    <row r="8242" spans="1:4">
      <c r="A8242" s="462">
        <v>102981</v>
      </c>
      <c r="B8242" s="276" t="s">
        <v>8203</v>
      </c>
      <c r="C8242" s="462" t="s">
        <v>27</v>
      </c>
      <c r="D8242" s="463">
        <v>202434</v>
      </c>
    </row>
    <row r="8243" spans="1:4">
      <c r="A8243" s="462">
        <v>102982</v>
      </c>
      <c r="B8243" s="276" t="s">
        <v>8204</v>
      </c>
      <c r="C8243" s="462" t="s">
        <v>27</v>
      </c>
      <c r="D8243" s="463">
        <v>305.82</v>
      </c>
    </row>
    <row r="8244" spans="1:4">
      <c r="A8244" s="462">
        <v>102983</v>
      </c>
      <c r="B8244" s="276" t="s">
        <v>8205</v>
      </c>
      <c r="C8244" s="462" t="s">
        <v>998</v>
      </c>
      <c r="D8244" s="463">
        <v>41300</v>
      </c>
    </row>
    <row r="8245" spans="1:4">
      <c r="A8245" s="462">
        <v>102984</v>
      </c>
      <c r="B8245" s="276" t="s">
        <v>8206</v>
      </c>
      <c r="C8245" s="462" t="s">
        <v>27</v>
      </c>
      <c r="D8245" s="463">
        <v>69978</v>
      </c>
    </row>
    <row r="8246" spans="1:4">
      <c r="A8246" s="462">
        <v>102985</v>
      </c>
      <c r="B8246" s="276" t="s">
        <v>8207</v>
      </c>
      <c r="C8246" s="462" t="s">
        <v>27</v>
      </c>
      <c r="D8246" s="463">
        <v>36353</v>
      </c>
    </row>
    <row r="8247" spans="1:4">
      <c r="A8247" s="462">
        <v>102986</v>
      </c>
      <c r="B8247" s="276" t="s">
        <v>8208</v>
      </c>
      <c r="C8247" s="462" t="s">
        <v>27</v>
      </c>
      <c r="D8247" s="463">
        <v>77071</v>
      </c>
    </row>
    <row r="8248" spans="1:4">
      <c r="A8248" s="462">
        <v>102987</v>
      </c>
      <c r="B8248" s="276" t="s">
        <v>8209</v>
      </c>
      <c r="C8248" s="462" t="s">
        <v>27</v>
      </c>
      <c r="D8248" s="463">
        <v>87348</v>
      </c>
    </row>
    <row r="8249" spans="1:4">
      <c r="A8249" s="462">
        <v>102988</v>
      </c>
      <c r="B8249" s="276" t="s">
        <v>8210</v>
      </c>
      <c r="C8249" s="462" t="s">
        <v>998</v>
      </c>
      <c r="D8249" s="463">
        <v>17828</v>
      </c>
    </row>
    <row r="8250" spans="1:4">
      <c r="A8250" s="462">
        <v>102989</v>
      </c>
      <c r="B8250" s="276" t="s">
        <v>8211</v>
      </c>
      <c r="C8250" s="462" t="s">
        <v>27</v>
      </c>
      <c r="D8250" s="463">
        <v>38515</v>
      </c>
    </row>
    <row r="8251" spans="1:4">
      <c r="A8251" s="462">
        <v>102990</v>
      </c>
      <c r="B8251" s="276" t="s">
        <v>8212</v>
      </c>
      <c r="C8251" s="462" t="s">
        <v>27</v>
      </c>
      <c r="D8251" s="463">
        <v>36976</v>
      </c>
    </row>
    <row r="8252" spans="1:4">
      <c r="A8252" s="462">
        <v>102991</v>
      </c>
      <c r="B8252" s="276" t="s">
        <v>8213</v>
      </c>
      <c r="C8252" s="462" t="s">
        <v>27</v>
      </c>
      <c r="D8252" s="463">
        <v>23251</v>
      </c>
    </row>
    <row r="8253" spans="1:4">
      <c r="A8253" s="462">
        <v>102992</v>
      </c>
      <c r="B8253" s="276" t="s">
        <v>8214</v>
      </c>
      <c r="C8253" s="462" t="s">
        <v>27</v>
      </c>
      <c r="D8253" s="463">
        <v>968874</v>
      </c>
    </row>
    <row r="8254" spans="1:4">
      <c r="A8254" s="462">
        <v>102993</v>
      </c>
      <c r="B8254" s="276" t="s">
        <v>8215</v>
      </c>
      <c r="C8254" s="462" t="s">
        <v>27</v>
      </c>
      <c r="D8254" s="463">
        <v>47956</v>
      </c>
    </row>
    <row r="8255" spans="1:4">
      <c r="A8255" s="462">
        <v>102994</v>
      </c>
      <c r="B8255" s="276" t="s">
        <v>8216</v>
      </c>
      <c r="C8255" s="462" t="s">
        <v>27</v>
      </c>
      <c r="D8255" s="463">
        <v>773924</v>
      </c>
    </row>
    <row r="8256" spans="1:4">
      <c r="A8256" s="462">
        <v>102995</v>
      </c>
      <c r="B8256" s="276" t="s">
        <v>8217</v>
      </c>
      <c r="C8256" s="462" t="s">
        <v>998</v>
      </c>
      <c r="D8256" s="463">
        <v>115767</v>
      </c>
    </row>
    <row r="8257" spans="1:4">
      <c r="A8257" s="462">
        <v>102996</v>
      </c>
      <c r="B8257" s="276" t="s">
        <v>8218</v>
      </c>
      <c r="C8257" s="462" t="s">
        <v>27</v>
      </c>
      <c r="D8257" s="463">
        <v>2330795</v>
      </c>
    </row>
    <row r="8258" spans="1:4">
      <c r="A8258" s="462">
        <v>102998</v>
      </c>
      <c r="B8258" s="276" t="s">
        <v>8219</v>
      </c>
      <c r="C8258" s="462" t="s">
        <v>27</v>
      </c>
      <c r="D8258" s="463">
        <v>0</v>
      </c>
    </row>
    <row r="8259" spans="1:4">
      <c r="A8259" s="462">
        <v>102999</v>
      </c>
      <c r="B8259" s="276" t="s">
        <v>8220</v>
      </c>
      <c r="C8259" s="462" t="s">
        <v>27</v>
      </c>
      <c r="D8259" s="463">
        <v>0</v>
      </c>
    </row>
    <row r="8260" spans="1:4">
      <c r="A8260" s="462">
        <v>103000</v>
      </c>
      <c r="B8260" s="276" t="s">
        <v>8221</v>
      </c>
      <c r="C8260" s="462" t="s">
        <v>27</v>
      </c>
      <c r="D8260" s="463">
        <v>997231</v>
      </c>
    </row>
    <row r="8261" spans="1:4">
      <c r="A8261" s="462">
        <v>103001</v>
      </c>
      <c r="B8261" s="276" t="s">
        <v>8222</v>
      </c>
      <c r="C8261" s="462" t="s">
        <v>27</v>
      </c>
      <c r="D8261" s="463">
        <v>385877</v>
      </c>
    </row>
    <row r="8262" spans="1:4">
      <c r="A8262" s="462">
        <v>103002</v>
      </c>
      <c r="B8262" s="276" t="s">
        <v>8223</v>
      </c>
      <c r="C8262" s="462" t="s">
        <v>27</v>
      </c>
      <c r="D8262" s="463">
        <v>3344.99</v>
      </c>
    </row>
    <row r="8263" spans="1:4">
      <c r="A8263" s="462">
        <v>103003</v>
      </c>
      <c r="B8263" s="276" t="s">
        <v>8224</v>
      </c>
      <c r="C8263" s="462" t="s">
        <v>27</v>
      </c>
      <c r="D8263" s="463">
        <v>0</v>
      </c>
    </row>
    <row r="8264" spans="1:4">
      <c r="A8264" s="462">
        <v>103004</v>
      </c>
      <c r="B8264" s="276" t="s">
        <v>8225</v>
      </c>
      <c r="C8264" s="462" t="s">
        <v>30</v>
      </c>
      <c r="D8264" s="463">
        <v>3669</v>
      </c>
    </row>
    <row r="8265" spans="1:4">
      <c r="A8265" s="462">
        <v>103005</v>
      </c>
      <c r="B8265" s="276" t="s">
        <v>8226</v>
      </c>
      <c r="C8265" s="462" t="s">
        <v>27</v>
      </c>
      <c r="D8265" s="463">
        <v>1512</v>
      </c>
    </row>
    <row r="8266" spans="1:4">
      <c r="A8266" s="462">
        <v>103006</v>
      </c>
      <c r="B8266" s="276" t="s">
        <v>8227</v>
      </c>
      <c r="C8266" s="462" t="s">
        <v>27</v>
      </c>
      <c r="D8266" s="463">
        <v>1021</v>
      </c>
    </row>
    <row r="8267" spans="1:4">
      <c r="A8267" s="462">
        <v>103007</v>
      </c>
      <c r="B8267" s="276" t="s">
        <v>8228</v>
      </c>
      <c r="C8267" s="462" t="s">
        <v>27</v>
      </c>
      <c r="D8267" s="463">
        <v>0</v>
      </c>
    </row>
    <row r="8268" spans="1:4">
      <c r="A8268" s="462">
        <v>103008</v>
      </c>
      <c r="B8268" s="276" t="s">
        <v>8229</v>
      </c>
      <c r="C8268" s="462" t="s">
        <v>27</v>
      </c>
      <c r="D8268" s="463">
        <v>4753</v>
      </c>
    </row>
    <row r="8269" spans="1:4">
      <c r="A8269" s="462">
        <v>103009</v>
      </c>
      <c r="B8269" s="276" t="s">
        <v>8230</v>
      </c>
      <c r="C8269" s="462" t="s">
        <v>27</v>
      </c>
      <c r="D8269" s="463">
        <v>0</v>
      </c>
    </row>
    <row r="8270" spans="1:4">
      <c r="A8270" s="462">
        <v>103010</v>
      </c>
      <c r="B8270" s="276" t="s">
        <v>8231</v>
      </c>
      <c r="C8270" s="462" t="s">
        <v>27</v>
      </c>
      <c r="D8270" s="463">
        <v>0</v>
      </c>
    </row>
    <row r="8271" spans="1:4">
      <c r="A8271" s="462">
        <v>103012</v>
      </c>
      <c r="B8271" s="276" t="s">
        <v>8232</v>
      </c>
      <c r="C8271" s="462" t="s">
        <v>148</v>
      </c>
      <c r="D8271" s="463">
        <v>252438</v>
      </c>
    </row>
    <row r="8272" spans="1:4">
      <c r="A8272" s="462">
        <v>103013</v>
      </c>
      <c r="B8272" s="276" t="s">
        <v>8233</v>
      </c>
      <c r="C8272" s="462" t="s">
        <v>27</v>
      </c>
      <c r="D8272" s="463">
        <v>16430</v>
      </c>
    </row>
    <row r="8273" spans="1:4">
      <c r="A8273" s="462">
        <v>103014</v>
      </c>
      <c r="B8273" s="276" t="s">
        <v>8234</v>
      </c>
      <c r="C8273" s="462" t="s">
        <v>27</v>
      </c>
      <c r="D8273" s="463">
        <v>887</v>
      </c>
    </row>
    <row r="8274" spans="1:4">
      <c r="A8274" s="462">
        <v>103015</v>
      </c>
      <c r="B8274" s="276" t="s">
        <v>8235</v>
      </c>
      <c r="C8274" s="462" t="s">
        <v>27</v>
      </c>
      <c r="D8274" s="463">
        <v>0</v>
      </c>
    </row>
    <row r="8275" spans="1:4">
      <c r="A8275" s="462">
        <v>103016</v>
      </c>
      <c r="B8275" s="276" t="s">
        <v>8236</v>
      </c>
      <c r="C8275" s="462" t="s">
        <v>27</v>
      </c>
      <c r="D8275" s="463">
        <v>877395</v>
      </c>
    </row>
    <row r="8276" spans="1:4">
      <c r="A8276" s="462">
        <v>103017</v>
      </c>
      <c r="B8276" s="276" t="s">
        <v>8237</v>
      </c>
      <c r="C8276" s="462" t="s">
        <v>30</v>
      </c>
      <c r="D8276" s="463">
        <v>2194.6</v>
      </c>
    </row>
    <row r="8277" spans="1:4">
      <c r="A8277" s="462">
        <v>103018</v>
      </c>
      <c r="B8277" s="276" t="s">
        <v>8238</v>
      </c>
      <c r="C8277" s="462" t="s">
        <v>27</v>
      </c>
      <c r="D8277" s="463">
        <v>0</v>
      </c>
    </row>
    <row r="8278" spans="1:4">
      <c r="A8278" s="462">
        <v>103019</v>
      </c>
      <c r="B8278" s="276" t="s">
        <v>8239</v>
      </c>
      <c r="C8278" s="462" t="s">
        <v>253</v>
      </c>
      <c r="D8278" s="463">
        <v>0</v>
      </c>
    </row>
    <row r="8279" spans="1:4">
      <c r="A8279" s="462">
        <v>103020</v>
      </c>
      <c r="B8279" s="276" t="s">
        <v>8240</v>
      </c>
      <c r="C8279" s="462" t="s">
        <v>27</v>
      </c>
      <c r="D8279" s="463">
        <v>88891</v>
      </c>
    </row>
    <row r="8280" spans="1:4">
      <c r="A8280" s="462">
        <v>103021</v>
      </c>
      <c r="B8280" s="276" t="s">
        <v>8241</v>
      </c>
      <c r="C8280" s="462" t="s">
        <v>27</v>
      </c>
      <c r="D8280" s="463">
        <v>17272</v>
      </c>
    </row>
    <row r="8281" spans="1:4">
      <c r="A8281" s="462">
        <v>103023</v>
      </c>
      <c r="B8281" s="276" t="s">
        <v>2867</v>
      </c>
      <c r="C8281" s="462" t="s">
        <v>27</v>
      </c>
      <c r="D8281" s="463">
        <v>0</v>
      </c>
    </row>
    <row r="8282" spans="1:4">
      <c r="A8282" s="462">
        <v>103024</v>
      </c>
      <c r="B8282" s="276" t="s">
        <v>8242</v>
      </c>
      <c r="C8282" s="462" t="s">
        <v>27</v>
      </c>
      <c r="D8282" s="463">
        <v>0</v>
      </c>
    </row>
    <row r="8283" spans="1:4">
      <c r="A8283" s="462">
        <v>103025</v>
      </c>
      <c r="B8283" s="276" t="s">
        <v>8243</v>
      </c>
      <c r="C8283" s="462" t="s">
        <v>27</v>
      </c>
      <c r="D8283" s="463">
        <v>0</v>
      </c>
    </row>
    <row r="8284" spans="1:4">
      <c r="A8284" s="462">
        <v>103026</v>
      </c>
      <c r="B8284" s="276" t="s">
        <v>8244</v>
      </c>
      <c r="C8284" s="462" t="s">
        <v>27</v>
      </c>
      <c r="D8284" s="463">
        <v>0</v>
      </c>
    </row>
    <row r="8285" spans="1:4">
      <c r="A8285" s="462">
        <v>103027</v>
      </c>
      <c r="B8285" s="276" t="s">
        <v>8245</v>
      </c>
      <c r="C8285" s="462" t="s">
        <v>27</v>
      </c>
      <c r="D8285" s="463">
        <v>1045326</v>
      </c>
    </row>
    <row r="8286" spans="1:4">
      <c r="A8286" s="462">
        <v>103028</v>
      </c>
      <c r="B8286" s="276" t="s">
        <v>8246</v>
      </c>
      <c r="C8286" s="462" t="s">
        <v>27</v>
      </c>
      <c r="D8286" s="463">
        <v>22421</v>
      </c>
    </row>
    <row r="8287" spans="1:4">
      <c r="A8287" s="462">
        <v>103029</v>
      </c>
      <c r="B8287" s="276" t="s">
        <v>8247</v>
      </c>
      <c r="C8287" s="462" t="s">
        <v>27</v>
      </c>
      <c r="D8287" s="463">
        <v>945183</v>
      </c>
    </row>
    <row r="8288" spans="1:4">
      <c r="A8288" s="462">
        <v>103030</v>
      </c>
      <c r="B8288" s="276" t="s">
        <v>8248</v>
      </c>
      <c r="C8288" s="462" t="s">
        <v>27</v>
      </c>
      <c r="D8288" s="463">
        <v>292665.01</v>
      </c>
    </row>
    <row r="8289" spans="1:4">
      <c r="A8289" s="462">
        <v>103031</v>
      </c>
      <c r="B8289" s="276" t="s">
        <v>8249</v>
      </c>
      <c r="C8289" s="462" t="s">
        <v>27</v>
      </c>
      <c r="D8289" s="463">
        <v>267521</v>
      </c>
    </row>
    <row r="8290" spans="1:4">
      <c r="A8290" s="462">
        <v>103032</v>
      </c>
      <c r="B8290" s="276" t="s">
        <v>8250</v>
      </c>
      <c r="C8290" s="462" t="s">
        <v>27</v>
      </c>
      <c r="D8290" s="463">
        <v>99047</v>
      </c>
    </row>
    <row r="8291" spans="1:4">
      <c r="A8291" s="462">
        <v>103033</v>
      </c>
      <c r="B8291" s="276" t="s">
        <v>8251</v>
      </c>
      <c r="C8291" s="462" t="s">
        <v>27</v>
      </c>
      <c r="D8291" s="463">
        <v>46979</v>
      </c>
    </row>
    <row r="8292" spans="1:4">
      <c r="A8292" s="462">
        <v>103034</v>
      </c>
      <c r="B8292" s="276" t="s">
        <v>8252</v>
      </c>
      <c r="C8292" s="462" t="s">
        <v>27</v>
      </c>
      <c r="D8292" s="463">
        <v>446060</v>
      </c>
    </row>
    <row r="8293" spans="1:4">
      <c r="A8293" s="462">
        <v>103035</v>
      </c>
      <c r="B8293" s="276" t="s">
        <v>8253</v>
      </c>
      <c r="C8293" s="462" t="s">
        <v>27</v>
      </c>
      <c r="D8293" s="463">
        <v>431790</v>
      </c>
    </row>
    <row r="8294" spans="1:4">
      <c r="A8294" s="462">
        <v>103036</v>
      </c>
      <c r="B8294" s="276" t="s">
        <v>8254</v>
      </c>
      <c r="C8294" s="462" t="s">
        <v>27</v>
      </c>
      <c r="D8294" s="463">
        <v>37023.01</v>
      </c>
    </row>
    <row r="8295" spans="1:4">
      <c r="A8295" s="462">
        <v>103037</v>
      </c>
      <c r="B8295" s="276" t="s">
        <v>8255</v>
      </c>
      <c r="C8295" s="462" t="s">
        <v>27</v>
      </c>
      <c r="D8295" s="463">
        <v>961590.21</v>
      </c>
    </row>
    <row r="8296" spans="1:4">
      <c r="A8296" s="462">
        <v>103038</v>
      </c>
      <c r="B8296" s="276" t="s">
        <v>8256</v>
      </c>
      <c r="C8296" s="462" t="s">
        <v>27</v>
      </c>
      <c r="D8296" s="463">
        <v>816159.83</v>
      </c>
    </row>
    <row r="8297" spans="1:4">
      <c r="A8297" s="462">
        <v>103039</v>
      </c>
      <c r="B8297" s="276" t="s">
        <v>8257</v>
      </c>
      <c r="C8297" s="462" t="s">
        <v>27</v>
      </c>
      <c r="D8297" s="463">
        <v>230285</v>
      </c>
    </row>
    <row r="8298" spans="1:4">
      <c r="A8298" s="462">
        <v>103040</v>
      </c>
      <c r="B8298" s="276" t="s">
        <v>8258</v>
      </c>
      <c r="C8298" s="462" t="s">
        <v>27</v>
      </c>
      <c r="D8298" s="463">
        <v>0</v>
      </c>
    </row>
    <row r="8299" spans="1:4">
      <c r="A8299" s="462">
        <v>103041</v>
      </c>
      <c r="B8299" s="276" t="s">
        <v>8259</v>
      </c>
      <c r="C8299" s="462" t="s">
        <v>27</v>
      </c>
      <c r="D8299" s="463">
        <v>5527.55</v>
      </c>
    </row>
    <row r="8300" spans="1:4">
      <c r="A8300" s="462">
        <v>103042</v>
      </c>
      <c r="B8300" s="276" t="s">
        <v>8260</v>
      </c>
      <c r="C8300" s="462" t="s">
        <v>27</v>
      </c>
      <c r="D8300" s="463">
        <v>790941</v>
      </c>
    </row>
    <row r="8301" spans="1:4">
      <c r="A8301" s="462">
        <v>103043</v>
      </c>
      <c r="B8301" s="276" t="s">
        <v>8261</v>
      </c>
      <c r="C8301" s="462" t="s">
        <v>27</v>
      </c>
      <c r="D8301" s="463">
        <v>38873</v>
      </c>
    </row>
    <row r="8302" spans="1:4">
      <c r="A8302" s="462">
        <v>103044</v>
      </c>
      <c r="B8302" s="276" t="s">
        <v>8262</v>
      </c>
      <c r="C8302" s="462" t="s">
        <v>27</v>
      </c>
      <c r="D8302" s="463">
        <v>3920</v>
      </c>
    </row>
    <row r="8303" spans="1:4">
      <c r="A8303" s="462">
        <v>103045</v>
      </c>
      <c r="B8303" s="276" t="s">
        <v>8263</v>
      </c>
      <c r="C8303" s="462" t="s">
        <v>27</v>
      </c>
      <c r="D8303" s="463">
        <v>641631</v>
      </c>
    </row>
    <row r="8304" spans="1:4">
      <c r="A8304" s="462">
        <v>103046</v>
      </c>
      <c r="B8304" s="276" t="s">
        <v>8264</v>
      </c>
      <c r="C8304" s="462" t="s">
        <v>27</v>
      </c>
      <c r="D8304" s="463">
        <v>0</v>
      </c>
    </row>
    <row r="8305" spans="1:4">
      <c r="A8305" s="462">
        <v>103047</v>
      </c>
      <c r="B8305" s="276" t="s">
        <v>8265</v>
      </c>
      <c r="C8305" s="462" t="s">
        <v>30</v>
      </c>
      <c r="D8305" s="463">
        <v>0</v>
      </c>
    </row>
    <row r="8306" spans="1:4">
      <c r="A8306" s="462">
        <v>103048</v>
      </c>
      <c r="B8306" s="276" t="s">
        <v>8266</v>
      </c>
      <c r="C8306" s="462" t="s">
        <v>27</v>
      </c>
      <c r="D8306" s="463">
        <v>0</v>
      </c>
    </row>
    <row r="8307" spans="1:4">
      <c r="A8307" s="462">
        <v>103049</v>
      </c>
      <c r="B8307" s="276" t="s">
        <v>8267</v>
      </c>
      <c r="C8307" s="462" t="s">
        <v>27</v>
      </c>
      <c r="D8307" s="463">
        <v>0</v>
      </c>
    </row>
    <row r="8308" spans="1:4">
      <c r="A8308" s="462">
        <v>103051</v>
      </c>
      <c r="B8308" s="276" t="s">
        <v>8268</v>
      </c>
      <c r="C8308" s="462" t="s">
        <v>27</v>
      </c>
      <c r="D8308" s="463">
        <v>0</v>
      </c>
    </row>
    <row r="8309" spans="1:4">
      <c r="A8309" s="462">
        <v>103053</v>
      </c>
      <c r="B8309" s="276" t="s">
        <v>8269</v>
      </c>
      <c r="C8309" s="462" t="s">
        <v>27</v>
      </c>
      <c r="D8309" s="463">
        <v>30</v>
      </c>
    </row>
    <row r="8310" spans="1:4">
      <c r="A8310" s="462">
        <v>103054</v>
      </c>
      <c r="B8310" s="276" t="s">
        <v>8270</v>
      </c>
      <c r="C8310" s="462" t="s">
        <v>27</v>
      </c>
      <c r="D8310" s="463">
        <v>245</v>
      </c>
    </row>
    <row r="8311" spans="1:4">
      <c r="A8311" s="462">
        <v>103055</v>
      </c>
      <c r="B8311" s="276" t="s">
        <v>8271</v>
      </c>
      <c r="C8311" s="462" t="s">
        <v>148</v>
      </c>
      <c r="D8311" s="463">
        <v>25841</v>
      </c>
    </row>
    <row r="8312" spans="1:4">
      <c r="A8312" s="462">
        <v>103056</v>
      </c>
      <c r="B8312" s="276" t="s">
        <v>8272</v>
      </c>
      <c r="C8312" s="462" t="s">
        <v>27</v>
      </c>
      <c r="D8312" s="463">
        <v>57824</v>
      </c>
    </row>
    <row r="8313" spans="1:4">
      <c r="A8313" s="462">
        <v>103057</v>
      </c>
      <c r="B8313" s="276" t="s">
        <v>8273</v>
      </c>
      <c r="C8313" s="462" t="s">
        <v>148</v>
      </c>
      <c r="D8313" s="463">
        <v>0</v>
      </c>
    </row>
    <row r="8314" spans="1:4">
      <c r="A8314" s="462">
        <v>103058</v>
      </c>
      <c r="B8314" s="276" t="s">
        <v>8274</v>
      </c>
      <c r="C8314" s="462" t="s">
        <v>27</v>
      </c>
      <c r="D8314" s="463">
        <v>6337</v>
      </c>
    </row>
    <row r="8315" spans="1:4">
      <c r="A8315" s="462">
        <v>103059</v>
      </c>
      <c r="B8315" s="276" t="s">
        <v>8275</v>
      </c>
      <c r="C8315" s="462" t="s">
        <v>253</v>
      </c>
      <c r="D8315" s="463">
        <v>34058</v>
      </c>
    </row>
    <row r="8316" spans="1:4">
      <c r="A8316" s="462">
        <v>103060</v>
      </c>
      <c r="B8316" s="276" t="s">
        <v>8276</v>
      </c>
      <c r="C8316" s="462" t="s">
        <v>27</v>
      </c>
      <c r="D8316" s="463">
        <v>0</v>
      </c>
    </row>
    <row r="8317" spans="1:4">
      <c r="A8317" s="462">
        <v>103061</v>
      </c>
      <c r="B8317" s="276" t="s">
        <v>8277</v>
      </c>
      <c r="C8317" s="462" t="s">
        <v>27</v>
      </c>
      <c r="D8317" s="463">
        <v>0</v>
      </c>
    </row>
    <row r="8318" spans="1:4">
      <c r="A8318" s="462">
        <v>103062</v>
      </c>
      <c r="B8318" s="276" t="s">
        <v>8278</v>
      </c>
      <c r="C8318" s="462" t="s">
        <v>27</v>
      </c>
      <c r="D8318" s="463">
        <v>0</v>
      </c>
    </row>
    <row r="8319" spans="1:4">
      <c r="A8319" s="462">
        <v>103063</v>
      </c>
      <c r="B8319" s="276" t="s">
        <v>8279</v>
      </c>
      <c r="C8319" s="462" t="s">
        <v>27</v>
      </c>
      <c r="D8319" s="463">
        <v>1565</v>
      </c>
    </row>
    <row r="8320" spans="1:4">
      <c r="A8320" s="462">
        <v>103064</v>
      </c>
      <c r="B8320" s="276" t="s">
        <v>8280</v>
      </c>
      <c r="C8320" s="462" t="s">
        <v>27</v>
      </c>
      <c r="D8320" s="463">
        <v>1377.54</v>
      </c>
    </row>
    <row r="8321" spans="1:4">
      <c r="A8321" s="462">
        <v>103065</v>
      </c>
      <c r="B8321" s="276" t="s">
        <v>8281</v>
      </c>
      <c r="C8321" s="462" t="s">
        <v>32</v>
      </c>
      <c r="D8321" s="463">
        <v>0</v>
      </c>
    </row>
    <row r="8322" spans="1:4">
      <c r="A8322" s="462">
        <v>103066</v>
      </c>
      <c r="B8322" s="276" t="s">
        <v>8282</v>
      </c>
      <c r="C8322" s="462" t="s">
        <v>27</v>
      </c>
      <c r="D8322" s="463">
        <v>0</v>
      </c>
    </row>
    <row r="8323" spans="1:4">
      <c r="A8323" s="462">
        <v>103067</v>
      </c>
      <c r="B8323" s="276" t="s">
        <v>8283</v>
      </c>
      <c r="C8323" s="462" t="s">
        <v>27</v>
      </c>
      <c r="D8323" s="463">
        <v>3677</v>
      </c>
    </row>
    <row r="8324" spans="1:4">
      <c r="A8324" s="462">
        <v>103068</v>
      </c>
      <c r="B8324" s="276" t="s">
        <v>8284</v>
      </c>
      <c r="C8324" s="462" t="s">
        <v>27</v>
      </c>
      <c r="D8324" s="463">
        <v>6913</v>
      </c>
    </row>
    <row r="8325" spans="1:4">
      <c r="A8325" s="462">
        <v>103069</v>
      </c>
      <c r="B8325" s="276" t="s">
        <v>8285</v>
      </c>
      <c r="C8325" s="462" t="s">
        <v>30</v>
      </c>
      <c r="D8325" s="463">
        <v>0</v>
      </c>
    </row>
    <row r="8326" spans="1:4">
      <c r="A8326" s="462">
        <v>103070</v>
      </c>
      <c r="B8326" s="276" t="s">
        <v>8286</v>
      </c>
      <c r="C8326" s="462" t="s">
        <v>32</v>
      </c>
      <c r="D8326" s="463">
        <v>0</v>
      </c>
    </row>
    <row r="8327" spans="1:4">
      <c r="A8327" s="462">
        <v>103071</v>
      </c>
      <c r="B8327" s="276" t="s">
        <v>8287</v>
      </c>
      <c r="C8327" s="462" t="s">
        <v>27</v>
      </c>
      <c r="D8327" s="463">
        <v>4552</v>
      </c>
    </row>
    <row r="8328" spans="1:4">
      <c r="A8328" s="462">
        <v>103072</v>
      </c>
      <c r="B8328" s="276" t="s">
        <v>8288</v>
      </c>
      <c r="C8328" s="462" t="s">
        <v>30</v>
      </c>
      <c r="D8328" s="463">
        <v>9734</v>
      </c>
    </row>
    <row r="8329" spans="1:4">
      <c r="A8329" s="462">
        <v>103073</v>
      </c>
      <c r="B8329" s="276" t="s">
        <v>8289</v>
      </c>
      <c r="C8329" s="462" t="s">
        <v>27</v>
      </c>
      <c r="D8329" s="463">
        <v>0</v>
      </c>
    </row>
    <row r="8330" spans="1:4">
      <c r="A8330" s="462">
        <v>103074</v>
      </c>
      <c r="B8330" s="276" t="s">
        <v>8290</v>
      </c>
      <c r="C8330" s="462" t="s">
        <v>27</v>
      </c>
      <c r="D8330" s="463">
        <v>0</v>
      </c>
    </row>
    <row r="8331" spans="1:4">
      <c r="A8331" s="462">
        <v>103075</v>
      </c>
      <c r="B8331" s="276" t="s">
        <v>8291</v>
      </c>
      <c r="C8331" s="462" t="s">
        <v>44</v>
      </c>
      <c r="D8331" s="463">
        <v>1147.01</v>
      </c>
    </row>
    <row r="8332" spans="1:4">
      <c r="A8332" s="462">
        <v>103076</v>
      </c>
      <c r="B8332" s="276" t="s">
        <v>8292</v>
      </c>
      <c r="C8332" s="462" t="s">
        <v>27</v>
      </c>
      <c r="D8332" s="463">
        <v>25137</v>
      </c>
    </row>
    <row r="8333" spans="1:4">
      <c r="A8333" s="462">
        <v>103077</v>
      </c>
      <c r="B8333" s="276" t="s">
        <v>8293</v>
      </c>
      <c r="C8333" s="462" t="s">
        <v>27</v>
      </c>
      <c r="D8333" s="463">
        <v>42825</v>
      </c>
    </row>
    <row r="8334" spans="1:4">
      <c r="A8334" s="462">
        <v>103078</v>
      </c>
      <c r="B8334" s="276" t="s">
        <v>8294</v>
      </c>
      <c r="C8334" s="462" t="s">
        <v>27</v>
      </c>
      <c r="D8334" s="463">
        <v>31041.09</v>
      </c>
    </row>
    <row r="8335" spans="1:4">
      <c r="A8335" s="462">
        <v>103079</v>
      </c>
      <c r="B8335" s="276" t="s">
        <v>8295</v>
      </c>
      <c r="C8335" s="462" t="s">
        <v>44</v>
      </c>
      <c r="D8335" s="463">
        <v>35485</v>
      </c>
    </row>
    <row r="8336" spans="1:4">
      <c r="A8336" s="462">
        <v>103080</v>
      </c>
      <c r="B8336" s="276" t="s">
        <v>8296</v>
      </c>
      <c r="C8336" s="462" t="s">
        <v>44</v>
      </c>
      <c r="D8336" s="463">
        <v>0</v>
      </c>
    </row>
    <row r="8337" spans="1:4">
      <c r="A8337" s="462">
        <v>103081</v>
      </c>
      <c r="B8337" s="276" t="s">
        <v>8297</v>
      </c>
      <c r="C8337" s="462" t="s">
        <v>44</v>
      </c>
      <c r="D8337" s="463">
        <v>0</v>
      </c>
    </row>
    <row r="8338" spans="1:4">
      <c r="A8338" s="462">
        <v>103082</v>
      </c>
      <c r="B8338" s="276" t="s">
        <v>8298</v>
      </c>
      <c r="C8338" s="462" t="s">
        <v>27</v>
      </c>
      <c r="D8338" s="463">
        <v>0</v>
      </c>
    </row>
    <row r="8339" spans="1:4">
      <c r="A8339" s="462">
        <v>103083</v>
      </c>
      <c r="B8339" s="276" t="s">
        <v>8299</v>
      </c>
      <c r="C8339" s="462" t="s">
        <v>27</v>
      </c>
      <c r="D8339" s="463">
        <v>0</v>
      </c>
    </row>
    <row r="8340" spans="1:4">
      <c r="A8340" s="462">
        <v>103084</v>
      </c>
      <c r="B8340" s="276" t="s">
        <v>8300</v>
      </c>
      <c r="C8340" s="462" t="s">
        <v>30</v>
      </c>
      <c r="D8340" s="463">
        <v>0</v>
      </c>
    </row>
    <row r="8341" spans="1:4">
      <c r="A8341" s="462">
        <v>103088</v>
      </c>
      <c r="B8341" s="276" t="s">
        <v>8301</v>
      </c>
      <c r="C8341" s="462" t="s">
        <v>27</v>
      </c>
      <c r="D8341" s="463">
        <v>2697</v>
      </c>
    </row>
    <row r="8342" spans="1:4">
      <c r="A8342" s="462">
        <v>103090</v>
      </c>
      <c r="B8342" s="276" t="s">
        <v>8302</v>
      </c>
      <c r="C8342" s="462" t="s">
        <v>89</v>
      </c>
      <c r="D8342" s="463">
        <v>0</v>
      </c>
    </row>
    <row r="8343" spans="1:4">
      <c r="A8343" s="462">
        <v>103091</v>
      </c>
      <c r="B8343" s="276" t="s">
        <v>8303</v>
      </c>
      <c r="C8343" s="462" t="s">
        <v>27</v>
      </c>
      <c r="D8343" s="463">
        <v>0</v>
      </c>
    </row>
    <row r="8344" spans="1:4">
      <c r="A8344" s="462">
        <v>103092</v>
      </c>
      <c r="B8344" s="276" t="s">
        <v>8304</v>
      </c>
      <c r="C8344" s="462" t="s">
        <v>44</v>
      </c>
      <c r="D8344" s="463">
        <v>0</v>
      </c>
    </row>
    <row r="8345" spans="1:4">
      <c r="A8345" s="462">
        <v>103093</v>
      </c>
      <c r="B8345" s="276" t="s">
        <v>8305</v>
      </c>
      <c r="C8345" s="462" t="s">
        <v>44</v>
      </c>
      <c r="D8345" s="463">
        <v>0</v>
      </c>
    </row>
    <row r="8346" spans="1:4">
      <c r="A8346" s="462">
        <v>103094</v>
      </c>
      <c r="B8346" s="276" t="s">
        <v>8306</v>
      </c>
      <c r="C8346" s="462" t="s">
        <v>32</v>
      </c>
      <c r="D8346" s="463">
        <v>20439</v>
      </c>
    </row>
    <row r="8347" spans="1:4">
      <c r="A8347" s="462">
        <v>103095</v>
      </c>
      <c r="B8347" s="276" t="s">
        <v>8307</v>
      </c>
      <c r="C8347" s="462" t="s">
        <v>32</v>
      </c>
      <c r="D8347" s="463">
        <v>23428.01</v>
      </c>
    </row>
    <row r="8348" spans="1:4">
      <c r="A8348" s="462">
        <v>103096</v>
      </c>
      <c r="B8348" s="276" t="s">
        <v>8308</v>
      </c>
      <c r="C8348" s="462" t="s">
        <v>27</v>
      </c>
      <c r="D8348" s="463">
        <v>706200</v>
      </c>
    </row>
    <row r="8349" spans="1:4">
      <c r="A8349" s="462">
        <v>103097</v>
      </c>
      <c r="B8349" s="276" t="s">
        <v>8309</v>
      </c>
      <c r="C8349" s="462" t="s">
        <v>27</v>
      </c>
      <c r="D8349" s="463">
        <v>0</v>
      </c>
    </row>
    <row r="8350" spans="1:4">
      <c r="A8350" s="462">
        <v>103098</v>
      </c>
      <c r="B8350" s="276" t="s">
        <v>8310</v>
      </c>
      <c r="C8350" s="462" t="s">
        <v>27</v>
      </c>
      <c r="D8350" s="463">
        <v>0</v>
      </c>
    </row>
    <row r="8351" spans="1:4">
      <c r="A8351" s="462">
        <v>103099</v>
      </c>
      <c r="B8351" s="276" t="s">
        <v>8311</v>
      </c>
      <c r="C8351" s="462" t="s">
        <v>27</v>
      </c>
      <c r="D8351" s="463">
        <v>0</v>
      </c>
    </row>
    <row r="8352" spans="1:4">
      <c r="A8352" s="462">
        <v>103100</v>
      </c>
      <c r="B8352" s="276" t="s">
        <v>8312</v>
      </c>
      <c r="C8352" s="462" t="s">
        <v>83</v>
      </c>
      <c r="D8352" s="463">
        <v>0</v>
      </c>
    </row>
    <row r="8353" spans="1:4">
      <c r="A8353" s="462">
        <v>103101</v>
      </c>
      <c r="B8353" s="276" t="s">
        <v>8313</v>
      </c>
      <c r="C8353" s="462" t="s">
        <v>27</v>
      </c>
      <c r="D8353" s="463">
        <v>165.19</v>
      </c>
    </row>
    <row r="8354" spans="1:4">
      <c r="A8354" s="462">
        <v>103102</v>
      </c>
      <c r="B8354" s="276" t="s">
        <v>8314</v>
      </c>
      <c r="C8354" s="462" t="s">
        <v>44</v>
      </c>
      <c r="D8354" s="463">
        <v>0</v>
      </c>
    </row>
    <row r="8355" spans="1:4">
      <c r="A8355" s="462">
        <v>103103</v>
      </c>
      <c r="B8355" s="276" t="s">
        <v>8315</v>
      </c>
      <c r="C8355" s="462" t="s">
        <v>89</v>
      </c>
      <c r="D8355" s="463">
        <v>0</v>
      </c>
    </row>
    <row r="8356" spans="1:4">
      <c r="A8356" s="462">
        <v>103104</v>
      </c>
      <c r="B8356" s="276" t="s">
        <v>8316</v>
      </c>
      <c r="C8356" s="462" t="s">
        <v>44</v>
      </c>
      <c r="D8356" s="463">
        <v>638770.57999999996</v>
      </c>
    </row>
    <row r="8357" spans="1:4">
      <c r="A8357" s="462">
        <v>103105</v>
      </c>
      <c r="B8357" s="276" t="s">
        <v>8317</v>
      </c>
      <c r="C8357" s="462" t="s">
        <v>27</v>
      </c>
      <c r="D8357" s="463">
        <v>33429.800000000003</v>
      </c>
    </row>
    <row r="8358" spans="1:4">
      <c r="A8358" s="462">
        <v>103106</v>
      </c>
      <c r="B8358" s="276" t="s">
        <v>8318</v>
      </c>
      <c r="C8358" s="462" t="s">
        <v>27</v>
      </c>
      <c r="D8358" s="463">
        <v>0</v>
      </c>
    </row>
    <row r="8359" spans="1:4">
      <c r="A8359" s="462">
        <v>103107</v>
      </c>
      <c r="B8359" s="276" t="s">
        <v>8319</v>
      </c>
      <c r="C8359" s="462" t="s">
        <v>27</v>
      </c>
      <c r="D8359" s="463">
        <v>25713.22</v>
      </c>
    </row>
    <row r="8360" spans="1:4">
      <c r="A8360" s="462">
        <v>103108</v>
      </c>
      <c r="B8360" s="276" t="s">
        <v>8320</v>
      </c>
      <c r="C8360" s="462" t="s">
        <v>27</v>
      </c>
      <c r="D8360" s="463">
        <v>7751</v>
      </c>
    </row>
    <row r="8361" spans="1:4">
      <c r="A8361" s="462">
        <v>103109</v>
      </c>
      <c r="B8361" s="276" t="s">
        <v>8321</v>
      </c>
      <c r="C8361" s="462" t="s">
        <v>27</v>
      </c>
      <c r="D8361" s="463">
        <v>0</v>
      </c>
    </row>
    <row r="8362" spans="1:4">
      <c r="A8362" s="462">
        <v>103110</v>
      </c>
      <c r="B8362" s="276" t="s">
        <v>8322</v>
      </c>
      <c r="C8362" s="462" t="s">
        <v>44</v>
      </c>
      <c r="D8362" s="463">
        <v>3202</v>
      </c>
    </row>
    <row r="8363" spans="1:4">
      <c r="A8363" s="462">
        <v>103111</v>
      </c>
      <c r="B8363" s="276" t="s">
        <v>8323</v>
      </c>
      <c r="C8363" s="462" t="s">
        <v>44</v>
      </c>
      <c r="D8363" s="463">
        <v>0</v>
      </c>
    </row>
    <row r="8364" spans="1:4">
      <c r="A8364" s="462">
        <v>103112</v>
      </c>
      <c r="B8364" s="276" t="s">
        <v>8324</v>
      </c>
      <c r="C8364" s="462" t="s">
        <v>27</v>
      </c>
      <c r="D8364" s="463">
        <v>14960</v>
      </c>
    </row>
    <row r="8365" spans="1:4">
      <c r="A8365" s="462">
        <v>103113</v>
      </c>
      <c r="B8365" s="276" t="s">
        <v>8325</v>
      </c>
      <c r="C8365" s="462" t="s">
        <v>27</v>
      </c>
      <c r="D8365" s="463">
        <v>0</v>
      </c>
    </row>
    <row r="8366" spans="1:4">
      <c r="A8366" s="462">
        <v>103114</v>
      </c>
      <c r="B8366" s="276" t="s">
        <v>8326</v>
      </c>
      <c r="C8366" s="462" t="s">
        <v>27</v>
      </c>
      <c r="D8366" s="463">
        <v>1058.23</v>
      </c>
    </row>
    <row r="8367" spans="1:4">
      <c r="A8367" s="462">
        <v>103116</v>
      </c>
      <c r="B8367" s="276" t="s">
        <v>8327</v>
      </c>
      <c r="C8367" s="462" t="s">
        <v>27</v>
      </c>
      <c r="D8367" s="463">
        <v>537.58000000000004</v>
      </c>
    </row>
    <row r="8368" spans="1:4">
      <c r="A8368" s="462">
        <v>103117</v>
      </c>
      <c r="B8368" s="276" t="s">
        <v>8328</v>
      </c>
      <c r="C8368" s="462" t="s">
        <v>27</v>
      </c>
      <c r="D8368" s="463">
        <v>77</v>
      </c>
    </row>
    <row r="8369" spans="1:4">
      <c r="A8369" s="462">
        <v>103118</v>
      </c>
      <c r="B8369" s="276" t="s">
        <v>8329</v>
      </c>
      <c r="C8369" s="462" t="s">
        <v>27</v>
      </c>
      <c r="D8369" s="463">
        <v>3954</v>
      </c>
    </row>
    <row r="8370" spans="1:4">
      <c r="A8370" s="462">
        <v>103119</v>
      </c>
      <c r="B8370" s="276" t="s">
        <v>8330</v>
      </c>
      <c r="C8370" s="462" t="s">
        <v>27</v>
      </c>
      <c r="D8370" s="463">
        <v>1172.3</v>
      </c>
    </row>
    <row r="8371" spans="1:4">
      <c r="A8371" s="462">
        <v>103120</v>
      </c>
      <c r="B8371" s="276" t="s">
        <v>8331</v>
      </c>
      <c r="C8371" s="462" t="s">
        <v>27</v>
      </c>
      <c r="D8371" s="463">
        <v>0</v>
      </c>
    </row>
    <row r="8372" spans="1:4">
      <c r="A8372" s="462">
        <v>103121</v>
      </c>
      <c r="B8372" s="276" t="s">
        <v>8332</v>
      </c>
      <c r="C8372" s="462" t="s">
        <v>27</v>
      </c>
      <c r="D8372" s="463">
        <v>0</v>
      </c>
    </row>
    <row r="8373" spans="1:4">
      <c r="A8373" s="462">
        <v>103122</v>
      </c>
      <c r="B8373" s="276" t="s">
        <v>8333</v>
      </c>
      <c r="C8373" s="462" t="s">
        <v>27</v>
      </c>
      <c r="D8373" s="463">
        <v>2918.18</v>
      </c>
    </row>
    <row r="8374" spans="1:4">
      <c r="A8374" s="462">
        <v>103123</v>
      </c>
      <c r="B8374" s="276" t="s">
        <v>8334</v>
      </c>
      <c r="C8374" s="462" t="s">
        <v>27</v>
      </c>
      <c r="D8374" s="463">
        <v>74.010000000000005</v>
      </c>
    </row>
    <row r="8375" spans="1:4">
      <c r="A8375" s="462">
        <v>103124</v>
      </c>
      <c r="B8375" s="276" t="s">
        <v>8335</v>
      </c>
      <c r="C8375" s="462" t="s">
        <v>30</v>
      </c>
      <c r="D8375" s="463">
        <v>0</v>
      </c>
    </row>
    <row r="8376" spans="1:4">
      <c r="A8376" s="462">
        <v>103125</v>
      </c>
      <c r="B8376" s="276" t="s">
        <v>8336</v>
      </c>
      <c r="C8376" s="462" t="s">
        <v>27</v>
      </c>
      <c r="D8376" s="463">
        <v>0</v>
      </c>
    </row>
    <row r="8377" spans="1:4">
      <c r="A8377" s="462">
        <v>103126</v>
      </c>
      <c r="B8377" s="276" t="s">
        <v>8337</v>
      </c>
      <c r="C8377" s="462" t="s">
        <v>27</v>
      </c>
      <c r="D8377" s="463">
        <v>1736.12</v>
      </c>
    </row>
    <row r="8378" spans="1:4">
      <c r="A8378" s="462">
        <v>103127</v>
      </c>
      <c r="B8378" s="276" t="s">
        <v>8338</v>
      </c>
      <c r="C8378" s="462" t="s">
        <v>27</v>
      </c>
      <c r="D8378" s="463">
        <v>0</v>
      </c>
    </row>
    <row r="8379" spans="1:4">
      <c r="A8379" s="462">
        <v>103141</v>
      </c>
      <c r="B8379" s="276" t="s">
        <v>8339</v>
      </c>
      <c r="C8379" s="462" t="s">
        <v>32</v>
      </c>
      <c r="D8379" s="463">
        <v>6487</v>
      </c>
    </row>
    <row r="8380" spans="1:4">
      <c r="A8380" s="462">
        <v>103142</v>
      </c>
      <c r="B8380" s="276" t="s">
        <v>8340</v>
      </c>
      <c r="C8380" s="462" t="s">
        <v>44</v>
      </c>
      <c r="D8380" s="463">
        <v>99895</v>
      </c>
    </row>
    <row r="8381" spans="1:4">
      <c r="A8381" s="462">
        <v>103143</v>
      </c>
      <c r="B8381" s="276" t="s">
        <v>8341</v>
      </c>
      <c r="C8381" s="462" t="s">
        <v>27</v>
      </c>
      <c r="D8381" s="463">
        <v>56036.01</v>
      </c>
    </row>
    <row r="8382" spans="1:4">
      <c r="A8382" s="462">
        <v>103144</v>
      </c>
      <c r="B8382" s="276" t="s">
        <v>8342</v>
      </c>
      <c r="C8382" s="462" t="s">
        <v>30</v>
      </c>
      <c r="D8382" s="463">
        <v>21420</v>
      </c>
    </row>
    <row r="8383" spans="1:4">
      <c r="A8383" s="462">
        <v>103145</v>
      </c>
      <c r="B8383" s="276" t="s">
        <v>8343</v>
      </c>
      <c r="C8383" s="462" t="s">
        <v>44</v>
      </c>
      <c r="D8383" s="463">
        <v>0</v>
      </c>
    </row>
    <row r="8384" spans="1:4">
      <c r="A8384" s="462">
        <v>103146</v>
      </c>
      <c r="B8384" s="276" t="s">
        <v>8344</v>
      </c>
      <c r="C8384" s="462" t="s">
        <v>27</v>
      </c>
      <c r="D8384" s="463">
        <v>14118.02</v>
      </c>
    </row>
    <row r="8385" spans="1:4">
      <c r="A8385" s="462">
        <v>103147</v>
      </c>
      <c r="B8385" s="276" t="s">
        <v>8345</v>
      </c>
      <c r="C8385" s="462" t="s">
        <v>30</v>
      </c>
      <c r="D8385" s="463">
        <v>0</v>
      </c>
    </row>
    <row r="8386" spans="1:4">
      <c r="A8386" s="462">
        <v>103148</v>
      </c>
      <c r="B8386" s="276" t="s">
        <v>8346</v>
      </c>
      <c r="C8386" s="462" t="s">
        <v>27</v>
      </c>
      <c r="D8386" s="463">
        <v>65787.48</v>
      </c>
    </row>
    <row r="8387" spans="1:4">
      <c r="A8387" s="462">
        <v>103150</v>
      </c>
      <c r="B8387" s="276" t="s">
        <v>8347</v>
      </c>
      <c r="C8387" s="462" t="s">
        <v>985</v>
      </c>
      <c r="D8387" s="463">
        <v>43193</v>
      </c>
    </row>
    <row r="8388" spans="1:4">
      <c r="A8388" s="462">
        <v>103151</v>
      </c>
      <c r="B8388" s="276" t="s">
        <v>8348</v>
      </c>
      <c r="C8388" s="462" t="s">
        <v>985</v>
      </c>
      <c r="D8388" s="463">
        <v>0</v>
      </c>
    </row>
    <row r="8389" spans="1:4">
      <c r="A8389" s="462">
        <v>103152</v>
      </c>
      <c r="B8389" s="276" t="s">
        <v>8349</v>
      </c>
      <c r="C8389" s="462" t="s">
        <v>253</v>
      </c>
      <c r="D8389" s="463">
        <v>42138.99</v>
      </c>
    </row>
    <row r="8390" spans="1:4">
      <c r="A8390" s="462">
        <v>103154</v>
      </c>
      <c r="B8390" s="276" t="s">
        <v>8350</v>
      </c>
      <c r="C8390" s="462" t="s">
        <v>27</v>
      </c>
      <c r="D8390" s="463">
        <v>78908</v>
      </c>
    </row>
    <row r="8391" spans="1:4">
      <c r="A8391" s="462">
        <v>103155</v>
      </c>
      <c r="B8391" s="276" t="s">
        <v>8351</v>
      </c>
      <c r="C8391" s="462" t="s">
        <v>27</v>
      </c>
      <c r="D8391" s="463">
        <v>18009.939999999999</v>
      </c>
    </row>
    <row r="8392" spans="1:4">
      <c r="A8392" s="462">
        <v>103158</v>
      </c>
      <c r="B8392" s="276" t="s">
        <v>8352</v>
      </c>
      <c r="C8392" s="462" t="s">
        <v>30</v>
      </c>
      <c r="D8392" s="463">
        <v>0</v>
      </c>
    </row>
    <row r="8393" spans="1:4">
      <c r="A8393" s="462">
        <v>103159</v>
      </c>
      <c r="B8393" s="276" t="s">
        <v>8353</v>
      </c>
      <c r="C8393" s="462" t="s">
        <v>30</v>
      </c>
      <c r="D8393" s="463">
        <v>0</v>
      </c>
    </row>
    <row r="8394" spans="1:4">
      <c r="A8394" s="462">
        <v>103161</v>
      </c>
      <c r="B8394" s="276" t="s">
        <v>8354</v>
      </c>
      <c r="C8394" s="462" t="s">
        <v>30</v>
      </c>
      <c r="D8394" s="463">
        <v>0</v>
      </c>
    </row>
    <row r="8395" spans="1:4">
      <c r="A8395" s="462">
        <v>103162</v>
      </c>
      <c r="B8395" s="276" t="s">
        <v>8355</v>
      </c>
      <c r="C8395" s="462" t="s">
        <v>30</v>
      </c>
      <c r="D8395" s="463">
        <v>0</v>
      </c>
    </row>
    <row r="8396" spans="1:4">
      <c r="A8396" s="462">
        <v>103163</v>
      </c>
      <c r="B8396" s="276" t="s">
        <v>8356</v>
      </c>
      <c r="C8396" s="462" t="s">
        <v>27</v>
      </c>
      <c r="D8396" s="463">
        <v>0</v>
      </c>
    </row>
    <row r="8397" spans="1:4">
      <c r="A8397" s="462">
        <v>103164</v>
      </c>
      <c r="B8397" s="276" t="s">
        <v>8357</v>
      </c>
      <c r="C8397" s="462" t="s">
        <v>27</v>
      </c>
      <c r="D8397" s="463">
        <v>0</v>
      </c>
    </row>
    <row r="8398" spans="1:4">
      <c r="A8398" s="462">
        <v>103165</v>
      </c>
      <c r="B8398" s="276" t="s">
        <v>8358</v>
      </c>
      <c r="C8398" s="462" t="s">
        <v>32</v>
      </c>
      <c r="D8398" s="463">
        <v>25448</v>
      </c>
    </row>
    <row r="8399" spans="1:4">
      <c r="A8399" s="462">
        <v>103172</v>
      </c>
      <c r="B8399" s="276" t="s">
        <v>8359</v>
      </c>
      <c r="C8399" s="462" t="s">
        <v>27</v>
      </c>
      <c r="D8399" s="463">
        <v>1035133</v>
      </c>
    </row>
    <row r="8400" spans="1:4">
      <c r="A8400" s="462">
        <v>103174</v>
      </c>
      <c r="B8400" s="276" t="s">
        <v>8360</v>
      </c>
      <c r="C8400" s="462" t="s">
        <v>27</v>
      </c>
      <c r="D8400" s="463">
        <v>0</v>
      </c>
    </row>
    <row r="8401" spans="1:4">
      <c r="A8401" s="462">
        <v>103175</v>
      </c>
      <c r="B8401" s="276" t="s">
        <v>8361</v>
      </c>
      <c r="C8401" s="462" t="s">
        <v>27</v>
      </c>
      <c r="D8401" s="463">
        <v>0</v>
      </c>
    </row>
    <row r="8402" spans="1:4">
      <c r="A8402" s="462">
        <v>103177</v>
      </c>
      <c r="B8402" s="276" t="s">
        <v>645</v>
      </c>
      <c r="C8402" s="462" t="s">
        <v>32</v>
      </c>
      <c r="D8402" s="463">
        <v>0</v>
      </c>
    </row>
    <row r="8403" spans="1:4">
      <c r="A8403" s="462">
        <v>103178</v>
      </c>
      <c r="B8403" s="276" t="s">
        <v>8362</v>
      </c>
      <c r="C8403" s="462" t="s">
        <v>27</v>
      </c>
      <c r="D8403" s="463">
        <v>0</v>
      </c>
    </row>
    <row r="8404" spans="1:4">
      <c r="A8404" s="462">
        <v>103179</v>
      </c>
      <c r="B8404" s="276" t="s">
        <v>8363</v>
      </c>
      <c r="C8404" s="462" t="s">
        <v>27</v>
      </c>
      <c r="D8404" s="463">
        <v>0</v>
      </c>
    </row>
    <row r="8405" spans="1:4">
      <c r="A8405" s="462">
        <v>103182</v>
      </c>
      <c r="B8405" s="276" t="s">
        <v>8364</v>
      </c>
      <c r="C8405" s="462" t="s">
        <v>27</v>
      </c>
      <c r="D8405" s="463">
        <v>0</v>
      </c>
    </row>
    <row r="8406" spans="1:4">
      <c r="A8406" s="462">
        <v>103183</v>
      </c>
      <c r="B8406" s="276" t="s">
        <v>2269</v>
      </c>
      <c r="C8406" s="462" t="s">
        <v>27</v>
      </c>
      <c r="D8406" s="463">
        <v>0</v>
      </c>
    </row>
    <row r="8407" spans="1:4">
      <c r="A8407" s="462">
        <v>103184</v>
      </c>
      <c r="B8407" s="276" t="s">
        <v>8365</v>
      </c>
      <c r="C8407" s="462" t="s">
        <v>27</v>
      </c>
      <c r="D8407" s="463">
        <v>0</v>
      </c>
    </row>
    <row r="8408" spans="1:4">
      <c r="A8408" s="462">
        <v>103185</v>
      </c>
      <c r="B8408" s="276" t="s">
        <v>8366</v>
      </c>
      <c r="C8408" s="462" t="s">
        <v>27</v>
      </c>
      <c r="D8408" s="463">
        <v>863</v>
      </c>
    </row>
    <row r="8409" spans="1:4">
      <c r="A8409" s="462">
        <v>103186</v>
      </c>
      <c r="B8409" s="276" t="s">
        <v>8367</v>
      </c>
      <c r="C8409" s="462" t="s">
        <v>27</v>
      </c>
      <c r="D8409" s="463">
        <v>0</v>
      </c>
    </row>
    <row r="8410" spans="1:4">
      <c r="A8410" s="462">
        <v>103187</v>
      </c>
      <c r="B8410" s="276" t="s">
        <v>8368</v>
      </c>
      <c r="C8410" s="462" t="s">
        <v>253</v>
      </c>
      <c r="D8410" s="463">
        <v>0</v>
      </c>
    </row>
    <row r="8411" spans="1:4">
      <c r="A8411" s="462">
        <v>103188</v>
      </c>
      <c r="B8411" s="276" t="s">
        <v>8369</v>
      </c>
      <c r="C8411" s="462" t="s">
        <v>27</v>
      </c>
      <c r="D8411" s="463">
        <v>20208.580000000002</v>
      </c>
    </row>
    <row r="8412" spans="1:4">
      <c r="A8412" s="462">
        <v>103204</v>
      </c>
      <c r="B8412" s="276" t="s">
        <v>8370</v>
      </c>
      <c r="C8412" s="462" t="s">
        <v>27</v>
      </c>
      <c r="D8412" s="463">
        <v>0</v>
      </c>
    </row>
    <row r="8413" spans="1:4">
      <c r="A8413" s="462">
        <v>103207</v>
      </c>
      <c r="B8413" s="276" t="s">
        <v>8371</v>
      </c>
      <c r="C8413" s="462" t="s">
        <v>27</v>
      </c>
      <c r="D8413" s="463">
        <v>18638.009999999998</v>
      </c>
    </row>
    <row r="8414" spans="1:4">
      <c r="A8414" s="462">
        <v>103208</v>
      </c>
      <c r="B8414" s="276" t="s">
        <v>8372</v>
      </c>
      <c r="C8414" s="462" t="s">
        <v>27</v>
      </c>
      <c r="D8414" s="463">
        <v>1949097</v>
      </c>
    </row>
    <row r="8415" spans="1:4">
      <c r="A8415" s="462">
        <v>103210</v>
      </c>
      <c r="B8415" s="276" t="s">
        <v>8373</v>
      </c>
      <c r="C8415" s="462" t="s">
        <v>27</v>
      </c>
      <c r="D8415" s="463">
        <v>0</v>
      </c>
    </row>
    <row r="8416" spans="1:4">
      <c r="A8416" s="462">
        <v>103211</v>
      </c>
      <c r="B8416" s="276" t="s">
        <v>8374</v>
      </c>
      <c r="C8416" s="462" t="s">
        <v>27</v>
      </c>
      <c r="D8416" s="463">
        <v>0</v>
      </c>
    </row>
    <row r="8417" spans="1:4">
      <c r="A8417" s="462">
        <v>103212</v>
      </c>
      <c r="B8417" s="276" t="s">
        <v>8375</v>
      </c>
      <c r="C8417" s="462" t="s">
        <v>30</v>
      </c>
      <c r="D8417" s="463">
        <v>0</v>
      </c>
    </row>
    <row r="8418" spans="1:4">
      <c r="A8418" s="462">
        <v>103213</v>
      </c>
      <c r="B8418" s="276" t="s">
        <v>8376</v>
      </c>
      <c r="C8418" s="462" t="s">
        <v>27</v>
      </c>
      <c r="D8418" s="463">
        <v>0</v>
      </c>
    </row>
    <row r="8419" spans="1:4">
      <c r="A8419" s="462">
        <v>103214</v>
      </c>
      <c r="B8419" s="276" t="s">
        <v>8377</v>
      </c>
      <c r="C8419" s="462" t="s">
        <v>27</v>
      </c>
      <c r="D8419" s="463">
        <v>0</v>
      </c>
    </row>
    <row r="8420" spans="1:4">
      <c r="A8420" s="462">
        <v>103215</v>
      </c>
      <c r="B8420" s="276" t="s">
        <v>8378</v>
      </c>
      <c r="C8420" s="462" t="s">
        <v>27</v>
      </c>
      <c r="D8420" s="463">
        <v>1124.1099999999999</v>
      </c>
    </row>
    <row r="8421" spans="1:4">
      <c r="A8421" s="462">
        <v>103216</v>
      </c>
      <c r="B8421" s="276" t="s">
        <v>8379</v>
      </c>
      <c r="C8421" s="462" t="s">
        <v>27</v>
      </c>
      <c r="D8421" s="463">
        <v>7181</v>
      </c>
    </row>
    <row r="8422" spans="1:4">
      <c r="A8422" s="462">
        <v>103217</v>
      </c>
      <c r="B8422" s="276" t="s">
        <v>8380</v>
      </c>
      <c r="C8422" s="462" t="s">
        <v>27</v>
      </c>
      <c r="D8422" s="463">
        <v>0</v>
      </c>
    </row>
    <row r="8423" spans="1:4">
      <c r="A8423" s="462">
        <v>103219</v>
      </c>
      <c r="B8423" s="276" t="s">
        <v>8381</v>
      </c>
      <c r="C8423" s="462" t="s">
        <v>32</v>
      </c>
      <c r="D8423" s="463">
        <v>6654.73</v>
      </c>
    </row>
    <row r="8424" spans="1:4">
      <c r="A8424" s="462">
        <v>103220</v>
      </c>
      <c r="B8424" s="276" t="s">
        <v>8382</v>
      </c>
      <c r="C8424" s="462" t="s">
        <v>27</v>
      </c>
      <c r="D8424" s="463">
        <v>0</v>
      </c>
    </row>
    <row r="8425" spans="1:4">
      <c r="A8425" s="462">
        <v>103222</v>
      </c>
      <c r="B8425" s="276" t="s">
        <v>8383</v>
      </c>
      <c r="C8425" s="462" t="s">
        <v>27</v>
      </c>
      <c r="D8425" s="463">
        <v>0</v>
      </c>
    </row>
    <row r="8426" spans="1:4">
      <c r="A8426" s="462">
        <v>103223</v>
      </c>
      <c r="B8426" s="276" t="s">
        <v>8384</v>
      </c>
      <c r="C8426" s="462" t="s">
        <v>27</v>
      </c>
      <c r="D8426" s="463">
        <v>132377.78</v>
      </c>
    </row>
    <row r="8427" spans="1:4">
      <c r="A8427" s="462">
        <v>103224</v>
      </c>
      <c r="B8427" s="276" t="s">
        <v>8385</v>
      </c>
      <c r="C8427" s="462" t="s">
        <v>27</v>
      </c>
      <c r="D8427" s="463">
        <v>0</v>
      </c>
    </row>
    <row r="8428" spans="1:4">
      <c r="A8428" s="462">
        <v>103225</v>
      </c>
      <c r="B8428" s="276" t="s">
        <v>8386</v>
      </c>
      <c r="C8428" s="462" t="s">
        <v>27</v>
      </c>
      <c r="D8428" s="463">
        <v>0</v>
      </c>
    </row>
    <row r="8429" spans="1:4">
      <c r="A8429" s="462">
        <v>103226</v>
      </c>
      <c r="B8429" s="276" t="s">
        <v>8387</v>
      </c>
      <c r="C8429" s="462" t="s">
        <v>27</v>
      </c>
      <c r="D8429" s="463">
        <v>0</v>
      </c>
    </row>
    <row r="8430" spans="1:4">
      <c r="A8430" s="462">
        <v>103228</v>
      </c>
      <c r="B8430" s="276" t="s">
        <v>8388</v>
      </c>
      <c r="C8430" s="462" t="s">
        <v>27</v>
      </c>
      <c r="D8430" s="463">
        <v>2809.59</v>
      </c>
    </row>
    <row r="8431" spans="1:4">
      <c r="A8431" s="462">
        <v>103230</v>
      </c>
      <c r="B8431" s="276" t="s">
        <v>8389</v>
      </c>
      <c r="C8431" s="462" t="s">
        <v>27</v>
      </c>
      <c r="D8431" s="463">
        <v>47</v>
      </c>
    </row>
    <row r="8432" spans="1:4">
      <c r="A8432" s="462">
        <v>103231</v>
      </c>
      <c r="B8432" s="276" t="s">
        <v>8390</v>
      </c>
      <c r="C8432" s="462" t="s">
        <v>27</v>
      </c>
      <c r="D8432" s="463">
        <v>0</v>
      </c>
    </row>
    <row r="8433" spans="1:4">
      <c r="A8433" s="462">
        <v>103232</v>
      </c>
      <c r="B8433" s="276" t="s">
        <v>8391</v>
      </c>
      <c r="C8433" s="462" t="s">
        <v>30</v>
      </c>
      <c r="D8433" s="463">
        <v>0</v>
      </c>
    </row>
    <row r="8434" spans="1:4">
      <c r="A8434" s="462">
        <v>103233</v>
      </c>
      <c r="B8434" s="276" t="s">
        <v>8392</v>
      </c>
      <c r="C8434" s="462" t="s">
        <v>27</v>
      </c>
      <c r="D8434" s="463">
        <v>116715</v>
      </c>
    </row>
    <row r="8435" spans="1:4">
      <c r="A8435" s="462">
        <v>103234</v>
      </c>
      <c r="B8435" s="276" t="s">
        <v>8393</v>
      </c>
      <c r="C8435" s="462" t="s">
        <v>27</v>
      </c>
      <c r="D8435" s="463">
        <v>0</v>
      </c>
    </row>
    <row r="8436" spans="1:4">
      <c r="A8436" s="462">
        <v>103235</v>
      </c>
      <c r="B8436" s="276" t="s">
        <v>8394</v>
      </c>
      <c r="C8436" s="462" t="s">
        <v>27</v>
      </c>
      <c r="D8436" s="463">
        <v>0</v>
      </c>
    </row>
    <row r="8437" spans="1:4">
      <c r="A8437" s="462">
        <v>103237</v>
      </c>
      <c r="B8437" s="276" t="s">
        <v>8395</v>
      </c>
      <c r="C8437" s="462" t="s">
        <v>27</v>
      </c>
      <c r="D8437" s="463">
        <v>0</v>
      </c>
    </row>
    <row r="8438" spans="1:4">
      <c r="A8438" s="462">
        <v>103238</v>
      </c>
      <c r="B8438" s="276" t="s">
        <v>8396</v>
      </c>
      <c r="C8438" s="462" t="s">
        <v>27</v>
      </c>
      <c r="D8438" s="463">
        <v>145587.74</v>
      </c>
    </row>
    <row r="8439" spans="1:4">
      <c r="A8439" s="462">
        <v>103239</v>
      </c>
      <c r="B8439" s="276" t="s">
        <v>8397</v>
      </c>
      <c r="C8439" s="462" t="s">
        <v>27</v>
      </c>
      <c r="D8439" s="463">
        <v>3957</v>
      </c>
    </row>
    <row r="8440" spans="1:4">
      <c r="A8440" s="462">
        <v>103240</v>
      </c>
      <c r="B8440" s="276" t="s">
        <v>8398</v>
      </c>
      <c r="C8440" s="462" t="s">
        <v>27</v>
      </c>
      <c r="D8440" s="463">
        <v>0</v>
      </c>
    </row>
    <row r="8441" spans="1:4">
      <c r="A8441" s="462">
        <v>103241</v>
      </c>
      <c r="B8441" s="276" t="s">
        <v>8399</v>
      </c>
      <c r="C8441" s="462" t="s">
        <v>27</v>
      </c>
      <c r="D8441" s="463">
        <v>3419</v>
      </c>
    </row>
    <row r="8442" spans="1:4">
      <c r="A8442" s="462">
        <v>103242</v>
      </c>
      <c r="B8442" s="276" t="s">
        <v>8400</v>
      </c>
      <c r="C8442" s="462" t="s">
        <v>27</v>
      </c>
      <c r="D8442" s="463">
        <v>0</v>
      </c>
    </row>
    <row r="8443" spans="1:4">
      <c r="A8443" s="462">
        <v>103243</v>
      </c>
      <c r="B8443" s="276" t="s">
        <v>8401</v>
      </c>
      <c r="C8443" s="462" t="s">
        <v>27</v>
      </c>
      <c r="D8443" s="463">
        <v>0</v>
      </c>
    </row>
    <row r="8444" spans="1:4">
      <c r="A8444" s="462">
        <v>103245</v>
      </c>
      <c r="B8444" s="276" t="s">
        <v>8402</v>
      </c>
      <c r="C8444" s="462" t="s">
        <v>27</v>
      </c>
      <c r="D8444" s="463">
        <v>26105.9</v>
      </c>
    </row>
    <row r="8445" spans="1:4">
      <c r="A8445" s="462">
        <v>103247</v>
      </c>
      <c r="B8445" s="276" t="s">
        <v>8403</v>
      </c>
      <c r="C8445" s="462" t="s">
        <v>27</v>
      </c>
      <c r="D8445" s="463">
        <v>7224</v>
      </c>
    </row>
    <row r="8446" spans="1:4">
      <c r="A8446" s="462">
        <v>103248</v>
      </c>
      <c r="B8446" s="276" t="s">
        <v>8404</v>
      </c>
      <c r="C8446" s="462" t="s">
        <v>27</v>
      </c>
      <c r="D8446" s="463">
        <v>0</v>
      </c>
    </row>
    <row r="8447" spans="1:4">
      <c r="A8447" s="462">
        <v>103249</v>
      </c>
      <c r="B8447" s="276" t="s">
        <v>8405</v>
      </c>
      <c r="C8447" s="462" t="s">
        <v>27</v>
      </c>
      <c r="D8447" s="463">
        <v>6788</v>
      </c>
    </row>
    <row r="8448" spans="1:4">
      <c r="A8448" s="462">
        <v>103250</v>
      </c>
      <c r="B8448" s="276" t="s">
        <v>8406</v>
      </c>
      <c r="C8448" s="462" t="s">
        <v>27</v>
      </c>
      <c r="D8448" s="463">
        <v>3836.33</v>
      </c>
    </row>
    <row r="8449" spans="1:4">
      <c r="A8449" s="462">
        <v>103251</v>
      </c>
      <c r="B8449" s="276" t="s">
        <v>8407</v>
      </c>
      <c r="C8449" s="462" t="s">
        <v>27</v>
      </c>
      <c r="D8449" s="463">
        <v>11781.56</v>
      </c>
    </row>
    <row r="8450" spans="1:4">
      <c r="A8450" s="462">
        <v>103252</v>
      </c>
      <c r="B8450" s="276" t="s">
        <v>8408</v>
      </c>
      <c r="C8450" s="462" t="s">
        <v>27</v>
      </c>
      <c r="D8450" s="463">
        <v>0</v>
      </c>
    </row>
    <row r="8451" spans="1:4">
      <c r="A8451" s="462">
        <v>103256</v>
      </c>
      <c r="B8451" s="276" t="s">
        <v>8409</v>
      </c>
      <c r="C8451" s="462" t="s">
        <v>30</v>
      </c>
      <c r="D8451" s="463">
        <v>0</v>
      </c>
    </row>
    <row r="8452" spans="1:4">
      <c r="A8452" s="462">
        <v>103258</v>
      </c>
      <c r="B8452" s="276" t="s">
        <v>8410</v>
      </c>
      <c r="C8452" s="462" t="s">
        <v>27</v>
      </c>
      <c r="D8452" s="463">
        <v>197</v>
      </c>
    </row>
    <row r="8453" spans="1:4">
      <c r="A8453" s="462">
        <v>103261</v>
      </c>
      <c r="B8453" s="276" t="s">
        <v>8411</v>
      </c>
      <c r="C8453" s="462" t="s">
        <v>27</v>
      </c>
      <c r="D8453" s="463">
        <v>5965.98</v>
      </c>
    </row>
    <row r="8454" spans="1:4">
      <c r="A8454" s="462">
        <v>103262</v>
      </c>
      <c r="B8454" s="276" t="s">
        <v>8412</v>
      </c>
      <c r="C8454" s="462" t="s">
        <v>27</v>
      </c>
      <c r="D8454" s="463">
        <v>16332.78</v>
      </c>
    </row>
    <row r="8455" spans="1:4">
      <c r="A8455" s="462">
        <v>103263</v>
      </c>
      <c r="B8455" s="276" t="s">
        <v>8413</v>
      </c>
      <c r="C8455" s="462" t="s">
        <v>27</v>
      </c>
      <c r="D8455" s="463">
        <v>0</v>
      </c>
    </row>
    <row r="8456" spans="1:4">
      <c r="A8456" s="462">
        <v>103264</v>
      </c>
      <c r="B8456" s="276" t="s">
        <v>8414</v>
      </c>
      <c r="C8456" s="462" t="s">
        <v>27</v>
      </c>
      <c r="D8456" s="463">
        <v>257</v>
      </c>
    </row>
    <row r="8457" spans="1:4">
      <c r="A8457" s="462">
        <v>103265</v>
      </c>
      <c r="B8457" s="276" t="s">
        <v>8415</v>
      </c>
      <c r="C8457" s="462" t="s">
        <v>60</v>
      </c>
      <c r="D8457" s="463">
        <v>10105</v>
      </c>
    </row>
    <row r="8458" spans="1:4">
      <c r="A8458" s="462">
        <v>103266</v>
      </c>
      <c r="B8458" s="276" t="s">
        <v>8416</v>
      </c>
      <c r="C8458" s="462" t="s">
        <v>253</v>
      </c>
      <c r="D8458" s="463">
        <v>18217</v>
      </c>
    </row>
    <row r="8459" spans="1:4">
      <c r="A8459" s="462">
        <v>103267</v>
      </c>
      <c r="B8459" s="276" t="s">
        <v>8417</v>
      </c>
      <c r="C8459" s="462" t="s">
        <v>44</v>
      </c>
      <c r="D8459" s="463">
        <v>0</v>
      </c>
    </row>
    <row r="8460" spans="1:4">
      <c r="A8460" s="462">
        <v>103268</v>
      </c>
      <c r="B8460" s="276" t="s">
        <v>8418</v>
      </c>
      <c r="C8460" s="462" t="s">
        <v>27</v>
      </c>
      <c r="D8460" s="463">
        <v>55421</v>
      </c>
    </row>
    <row r="8461" spans="1:4">
      <c r="A8461" s="462">
        <v>103269</v>
      </c>
      <c r="B8461" s="276" t="s">
        <v>8419</v>
      </c>
      <c r="C8461" s="462" t="s">
        <v>27</v>
      </c>
      <c r="D8461" s="463">
        <v>4645</v>
      </c>
    </row>
    <row r="8462" spans="1:4">
      <c r="A8462" s="462">
        <v>103270</v>
      </c>
      <c r="B8462" s="276" t="s">
        <v>8420</v>
      </c>
      <c r="C8462" s="462" t="s">
        <v>27</v>
      </c>
      <c r="D8462" s="463">
        <v>4588</v>
      </c>
    </row>
    <row r="8463" spans="1:4">
      <c r="A8463" s="462">
        <v>103271</v>
      </c>
      <c r="B8463" s="276" t="s">
        <v>8421</v>
      </c>
      <c r="C8463" s="462" t="s">
        <v>27</v>
      </c>
      <c r="D8463" s="463">
        <v>2517</v>
      </c>
    </row>
    <row r="8464" spans="1:4">
      <c r="A8464" s="462">
        <v>103272</v>
      </c>
      <c r="B8464" s="276" t="s">
        <v>8422</v>
      </c>
      <c r="C8464" s="462" t="s">
        <v>27</v>
      </c>
      <c r="D8464" s="463">
        <v>0</v>
      </c>
    </row>
    <row r="8465" spans="1:4">
      <c r="A8465" s="462">
        <v>103273</v>
      </c>
      <c r="B8465" s="276" t="s">
        <v>8423</v>
      </c>
      <c r="C8465" s="462" t="s">
        <v>44</v>
      </c>
      <c r="D8465" s="463">
        <v>0</v>
      </c>
    </row>
    <row r="8466" spans="1:4">
      <c r="A8466" s="462">
        <v>103274</v>
      </c>
      <c r="B8466" s="276" t="s">
        <v>8424</v>
      </c>
      <c r="C8466" s="462" t="s">
        <v>27</v>
      </c>
      <c r="D8466" s="463">
        <v>480233.77</v>
      </c>
    </row>
    <row r="8467" spans="1:4">
      <c r="A8467" s="462">
        <v>103275</v>
      </c>
      <c r="B8467" s="276" t="s">
        <v>8425</v>
      </c>
      <c r="C8467" s="462" t="s">
        <v>27</v>
      </c>
      <c r="D8467" s="463">
        <v>0</v>
      </c>
    </row>
    <row r="8468" spans="1:4">
      <c r="A8468" s="462">
        <v>103276</v>
      </c>
      <c r="B8468" s="276" t="s">
        <v>8426</v>
      </c>
      <c r="C8468" s="462" t="s">
        <v>27</v>
      </c>
      <c r="D8468" s="463">
        <v>62399.99</v>
      </c>
    </row>
    <row r="8469" spans="1:4">
      <c r="A8469" s="462">
        <v>103277</v>
      </c>
      <c r="B8469" s="276" t="s">
        <v>8427</v>
      </c>
      <c r="C8469" s="462" t="s">
        <v>27</v>
      </c>
      <c r="D8469" s="463">
        <v>0</v>
      </c>
    </row>
    <row r="8470" spans="1:4">
      <c r="A8470" s="462">
        <v>103278</v>
      </c>
      <c r="B8470" s="276" t="s">
        <v>8428</v>
      </c>
      <c r="C8470" s="462" t="s">
        <v>27</v>
      </c>
      <c r="D8470" s="463">
        <v>0</v>
      </c>
    </row>
    <row r="8471" spans="1:4">
      <c r="A8471" s="462">
        <v>103283</v>
      </c>
      <c r="B8471" s="276" t="s">
        <v>8429</v>
      </c>
      <c r="C8471" s="462" t="s">
        <v>27</v>
      </c>
      <c r="D8471" s="463">
        <v>0</v>
      </c>
    </row>
    <row r="8472" spans="1:4">
      <c r="A8472" s="462">
        <v>103286</v>
      </c>
      <c r="B8472" s="276" t="s">
        <v>8430</v>
      </c>
      <c r="C8472" s="462" t="s">
        <v>27</v>
      </c>
      <c r="D8472" s="463">
        <v>0</v>
      </c>
    </row>
    <row r="8473" spans="1:4">
      <c r="A8473" s="462">
        <v>103287</v>
      </c>
      <c r="B8473" s="276" t="s">
        <v>8431</v>
      </c>
      <c r="C8473" s="462" t="s">
        <v>27</v>
      </c>
      <c r="D8473" s="463">
        <v>0</v>
      </c>
    </row>
    <row r="8474" spans="1:4">
      <c r="A8474" s="462">
        <v>103288</v>
      </c>
      <c r="B8474" s="276" t="s">
        <v>8432</v>
      </c>
      <c r="C8474" s="462" t="s">
        <v>27</v>
      </c>
      <c r="D8474" s="463">
        <v>0</v>
      </c>
    </row>
    <row r="8475" spans="1:4">
      <c r="A8475" s="462">
        <v>103289</v>
      </c>
      <c r="B8475" s="276" t="s">
        <v>8433</v>
      </c>
      <c r="C8475" s="462" t="s">
        <v>27</v>
      </c>
      <c r="D8475" s="463">
        <v>1800000</v>
      </c>
    </row>
    <row r="8476" spans="1:4">
      <c r="A8476" s="462">
        <v>103290</v>
      </c>
      <c r="B8476" s="276" t="s">
        <v>8434</v>
      </c>
      <c r="C8476" s="462" t="s">
        <v>27</v>
      </c>
      <c r="D8476" s="463">
        <v>20085</v>
      </c>
    </row>
    <row r="8477" spans="1:4">
      <c r="A8477" s="462">
        <v>103291</v>
      </c>
      <c r="B8477" s="276" t="s">
        <v>8435</v>
      </c>
      <c r="C8477" s="462" t="s">
        <v>27</v>
      </c>
      <c r="D8477" s="463">
        <v>0</v>
      </c>
    </row>
    <row r="8478" spans="1:4">
      <c r="A8478" s="462">
        <v>103294</v>
      </c>
      <c r="B8478" s="276" t="s">
        <v>8436</v>
      </c>
      <c r="C8478" s="462" t="s">
        <v>27</v>
      </c>
      <c r="D8478" s="463">
        <v>0</v>
      </c>
    </row>
    <row r="8479" spans="1:4">
      <c r="A8479" s="462">
        <v>103295</v>
      </c>
      <c r="B8479" s="276" t="s">
        <v>8437</v>
      </c>
      <c r="C8479" s="462" t="s">
        <v>27</v>
      </c>
      <c r="D8479" s="463">
        <v>0</v>
      </c>
    </row>
    <row r="8480" spans="1:4">
      <c r="A8480" s="462">
        <v>103296</v>
      </c>
      <c r="B8480" s="276" t="s">
        <v>8438</v>
      </c>
      <c r="C8480" s="462" t="s">
        <v>27</v>
      </c>
      <c r="D8480" s="463">
        <v>2279.15</v>
      </c>
    </row>
    <row r="8481" spans="1:4">
      <c r="A8481" s="462">
        <v>103298</v>
      </c>
      <c r="B8481" s="276" t="s">
        <v>8439</v>
      </c>
      <c r="C8481" s="462" t="s">
        <v>27</v>
      </c>
      <c r="D8481" s="463">
        <v>0</v>
      </c>
    </row>
    <row r="8482" spans="1:4">
      <c r="A8482" s="462">
        <v>103299</v>
      </c>
      <c r="B8482" s="276" t="s">
        <v>8440</v>
      </c>
      <c r="C8482" s="462" t="s">
        <v>27</v>
      </c>
      <c r="D8482" s="463">
        <v>0</v>
      </c>
    </row>
    <row r="8483" spans="1:4">
      <c r="A8483" s="462">
        <v>103300</v>
      </c>
      <c r="B8483" s="276" t="s">
        <v>8441</v>
      </c>
      <c r="C8483" s="462" t="s">
        <v>27</v>
      </c>
      <c r="D8483" s="463">
        <v>0</v>
      </c>
    </row>
    <row r="8484" spans="1:4">
      <c r="A8484" s="462">
        <v>103301</v>
      </c>
      <c r="B8484" s="276" t="s">
        <v>8442</v>
      </c>
      <c r="C8484" s="462" t="s">
        <v>27</v>
      </c>
      <c r="D8484" s="463">
        <v>0</v>
      </c>
    </row>
    <row r="8485" spans="1:4">
      <c r="A8485" s="462">
        <v>103305</v>
      </c>
      <c r="B8485" s="276" t="s">
        <v>8443</v>
      </c>
      <c r="C8485" s="462" t="s">
        <v>30</v>
      </c>
      <c r="D8485" s="463">
        <v>0</v>
      </c>
    </row>
    <row r="8486" spans="1:4">
      <c r="A8486" s="462">
        <v>103306</v>
      </c>
      <c r="B8486" s="276" t="s">
        <v>8444</v>
      </c>
      <c r="C8486" s="462" t="s">
        <v>27</v>
      </c>
      <c r="D8486" s="463">
        <v>0</v>
      </c>
    </row>
    <row r="8487" spans="1:4">
      <c r="A8487" s="462">
        <v>103307</v>
      </c>
      <c r="B8487" s="276" t="s">
        <v>8445</v>
      </c>
      <c r="C8487" s="462" t="s">
        <v>27</v>
      </c>
      <c r="D8487" s="463">
        <v>0</v>
      </c>
    </row>
    <row r="8488" spans="1:4">
      <c r="A8488" s="462">
        <v>103308</v>
      </c>
      <c r="B8488" s="276" t="s">
        <v>8446</v>
      </c>
      <c r="C8488" s="462" t="s">
        <v>27</v>
      </c>
      <c r="D8488" s="463">
        <v>0</v>
      </c>
    </row>
    <row r="8489" spans="1:4">
      <c r="A8489" s="462">
        <v>103309</v>
      </c>
      <c r="B8489" s="276" t="s">
        <v>8447</v>
      </c>
      <c r="C8489" s="462" t="s">
        <v>30</v>
      </c>
      <c r="D8489" s="463">
        <v>28254</v>
      </c>
    </row>
    <row r="8490" spans="1:4">
      <c r="A8490" s="462">
        <v>103310</v>
      </c>
      <c r="B8490" s="276" t="s">
        <v>8448</v>
      </c>
      <c r="C8490" s="462" t="s">
        <v>83</v>
      </c>
      <c r="D8490" s="463">
        <v>85316</v>
      </c>
    </row>
    <row r="8491" spans="1:4">
      <c r="A8491" s="462">
        <v>103311</v>
      </c>
      <c r="B8491" s="276" t="s">
        <v>8449</v>
      </c>
      <c r="C8491" s="462" t="s">
        <v>211</v>
      </c>
      <c r="D8491" s="463">
        <v>0</v>
      </c>
    </row>
    <row r="8492" spans="1:4">
      <c r="A8492" s="462">
        <v>103312</v>
      </c>
      <c r="B8492" s="276" t="s">
        <v>8450</v>
      </c>
      <c r="C8492" s="462" t="s">
        <v>27</v>
      </c>
      <c r="D8492" s="463">
        <v>0</v>
      </c>
    </row>
    <row r="8493" spans="1:4">
      <c r="A8493" s="462">
        <v>103313</v>
      </c>
      <c r="B8493" s="276" t="s">
        <v>8451</v>
      </c>
      <c r="C8493" s="462" t="s">
        <v>44</v>
      </c>
      <c r="D8493" s="463">
        <v>0</v>
      </c>
    </row>
    <row r="8494" spans="1:4">
      <c r="A8494" s="462">
        <v>103314</v>
      </c>
      <c r="B8494" s="276" t="s">
        <v>8452</v>
      </c>
      <c r="C8494" s="462" t="s">
        <v>253</v>
      </c>
      <c r="D8494" s="463">
        <v>62567</v>
      </c>
    </row>
    <row r="8495" spans="1:4">
      <c r="A8495" s="462">
        <v>103315</v>
      </c>
      <c r="B8495" s="276" t="s">
        <v>8453</v>
      </c>
      <c r="C8495" s="462" t="s">
        <v>44</v>
      </c>
      <c r="D8495" s="463">
        <v>0</v>
      </c>
    </row>
    <row r="8496" spans="1:4">
      <c r="A8496" s="462">
        <v>103316</v>
      </c>
      <c r="B8496" s="276" t="s">
        <v>8454</v>
      </c>
      <c r="C8496" s="462" t="s">
        <v>27</v>
      </c>
      <c r="D8496" s="463">
        <v>0</v>
      </c>
    </row>
    <row r="8497" spans="1:4">
      <c r="A8497" s="462">
        <v>103317</v>
      </c>
      <c r="B8497" s="276" t="s">
        <v>8455</v>
      </c>
      <c r="C8497" s="462" t="s">
        <v>27</v>
      </c>
      <c r="D8497" s="463">
        <v>0</v>
      </c>
    </row>
    <row r="8498" spans="1:4">
      <c r="A8498" s="462">
        <v>103318</v>
      </c>
      <c r="B8498" s="276" t="s">
        <v>8456</v>
      </c>
      <c r="C8498" s="462" t="s">
        <v>27</v>
      </c>
      <c r="D8498" s="463">
        <v>0</v>
      </c>
    </row>
    <row r="8499" spans="1:4">
      <c r="A8499" s="462">
        <v>103320</v>
      </c>
      <c r="B8499" s="276" t="s">
        <v>8457</v>
      </c>
      <c r="C8499" s="462" t="s">
        <v>27</v>
      </c>
      <c r="D8499" s="463">
        <v>0</v>
      </c>
    </row>
    <row r="8500" spans="1:4">
      <c r="A8500" s="462">
        <v>103321</v>
      </c>
      <c r="B8500" s="276" t="s">
        <v>8458</v>
      </c>
      <c r="C8500" s="462" t="s">
        <v>27</v>
      </c>
      <c r="D8500" s="463">
        <v>0</v>
      </c>
    </row>
    <row r="8501" spans="1:4">
      <c r="A8501" s="462">
        <v>103322</v>
      </c>
      <c r="B8501" s="276" t="s">
        <v>8459</v>
      </c>
      <c r="C8501" s="462" t="s">
        <v>30</v>
      </c>
      <c r="D8501" s="463">
        <v>6993</v>
      </c>
    </row>
    <row r="8502" spans="1:4">
      <c r="A8502" s="462">
        <v>103323</v>
      </c>
      <c r="B8502" s="276" t="s">
        <v>8460</v>
      </c>
      <c r="C8502" s="462" t="s">
        <v>27</v>
      </c>
      <c r="D8502" s="463">
        <v>7020</v>
      </c>
    </row>
    <row r="8503" spans="1:4">
      <c r="A8503" s="462">
        <v>103324</v>
      </c>
      <c r="B8503" s="276" t="s">
        <v>8461</v>
      </c>
      <c r="C8503" s="462" t="s">
        <v>27</v>
      </c>
      <c r="D8503" s="463">
        <v>0</v>
      </c>
    </row>
    <row r="8504" spans="1:4">
      <c r="A8504" s="462">
        <v>103326</v>
      </c>
      <c r="B8504" s="276" t="s">
        <v>8462</v>
      </c>
      <c r="C8504" s="462" t="s">
        <v>27</v>
      </c>
      <c r="D8504" s="463">
        <v>3384</v>
      </c>
    </row>
    <row r="8505" spans="1:4">
      <c r="A8505" s="462">
        <v>103327</v>
      </c>
      <c r="B8505" s="276" t="s">
        <v>8463</v>
      </c>
      <c r="C8505" s="462" t="s">
        <v>44</v>
      </c>
      <c r="D8505" s="463">
        <v>28128.01</v>
      </c>
    </row>
    <row r="8506" spans="1:4">
      <c r="A8506" s="462">
        <v>103328</v>
      </c>
      <c r="B8506" s="276" t="s">
        <v>8464</v>
      </c>
      <c r="C8506" s="462" t="s">
        <v>148</v>
      </c>
      <c r="D8506" s="463">
        <v>0</v>
      </c>
    </row>
    <row r="8507" spans="1:4">
      <c r="A8507" s="462">
        <v>103329</v>
      </c>
      <c r="B8507" s="276" t="s">
        <v>8465</v>
      </c>
      <c r="C8507" s="462" t="s">
        <v>27</v>
      </c>
      <c r="D8507" s="463">
        <v>0</v>
      </c>
    </row>
    <row r="8508" spans="1:4">
      <c r="A8508" s="462">
        <v>103330</v>
      </c>
      <c r="B8508" s="276" t="s">
        <v>8466</v>
      </c>
      <c r="C8508" s="462" t="s">
        <v>27</v>
      </c>
      <c r="D8508" s="463">
        <v>0</v>
      </c>
    </row>
    <row r="8509" spans="1:4">
      <c r="A8509" s="462">
        <v>103331</v>
      </c>
      <c r="B8509" s="276" t="s">
        <v>8467</v>
      </c>
      <c r="C8509" s="462" t="s">
        <v>27</v>
      </c>
      <c r="D8509" s="463">
        <v>0</v>
      </c>
    </row>
    <row r="8510" spans="1:4">
      <c r="A8510" s="462">
        <v>103332</v>
      </c>
      <c r="B8510" s="276" t="s">
        <v>8468</v>
      </c>
      <c r="C8510" s="462" t="s">
        <v>27</v>
      </c>
      <c r="D8510" s="463">
        <v>268728</v>
      </c>
    </row>
    <row r="8511" spans="1:4">
      <c r="A8511" s="462">
        <v>103334</v>
      </c>
      <c r="B8511" s="276" t="s">
        <v>8469</v>
      </c>
      <c r="C8511" s="462" t="s">
        <v>27</v>
      </c>
      <c r="D8511" s="463">
        <v>0</v>
      </c>
    </row>
    <row r="8512" spans="1:4">
      <c r="A8512" s="462">
        <v>103335</v>
      </c>
      <c r="B8512" s="276" t="s">
        <v>8470</v>
      </c>
      <c r="C8512" s="462" t="s">
        <v>44</v>
      </c>
      <c r="D8512" s="463">
        <v>105953.99</v>
      </c>
    </row>
    <row r="8513" spans="1:4">
      <c r="A8513" s="462">
        <v>103336</v>
      </c>
      <c r="B8513" s="276" t="s">
        <v>8471</v>
      </c>
      <c r="C8513" s="462" t="s">
        <v>27</v>
      </c>
      <c r="D8513" s="463">
        <v>0</v>
      </c>
    </row>
    <row r="8514" spans="1:4">
      <c r="A8514" s="462">
        <v>103337</v>
      </c>
      <c r="B8514" s="276" t="s">
        <v>8472</v>
      </c>
      <c r="C8514" s="462" t="s">
        <v>27</v>
      </c>
      <c r="D8514" s="463">
        <v>99347.04</v>
      </c>
    </row>
    <row r="8515" spans="1:4">
      <c r="A8515" s="462">
        <v>103338</v>
      </c>
      <c r="B8515" s="276" t="s">
        <v>8473</v>
      </c>
      <c r="C8515" s="462" t="s">
        <v>27</v>
      </c>
      <c r="D8515" s="463">
        <v>129790.71</v>
      </c>
    </row>
    <row r="8516" spans="1:4">
      <c r="A8516" s="462">
        <v>103339</v>
      </c>
      <c r="B8516" s="276" t="s">
        <v>8474</v>
      </c>
      <c r="C8516" s="462" t="s">
        <v>27</v>
      </c>
      <c r="D8516" s="463">
        <v>14487</v>
      </c>
    </row>
    <row r="8517" spans="1:4">
      <c r="A8517" s="462">
        <v>103340</v>
      </c>
      <c r="B8517" s="276" t="s">
        <v>8475</v>
      </c>
      <c r="C8517" s="462" t="s">
        <v>27</v>
      </c>
      <c r="D8517" s="463">
        <v>98383.99</v>
      </c>
    </row>
    <row r="8518" spans="1:4">
      <c r="A8518" s="462">
        <v>103341</v>
      </c>
      <c r="B8518" s="276" t="s">
        <v>8476</v>
      </c>
      <c r="C8518" s="462" t="s">
        <v>27</v>
      </c>
      <c r="D8518" s="463">
        <v>12540</v>
      </c>
    </row>
    <row r="8519" spans="1:4">
      <c r="A8519" s="462">
        <v>103342</v>
      </c>
      <c r="B8519" s="276" t="s">
        <v>8477</v>
      </c>
      <c r="C8519" s="462" t="s">
        <v>27</v>
      </c>
      <c r="D8519" s="463">
        <v>30518.73</v>
      </c>
    </row>
    <row r="8520" spans="1:4">
      <c r="A8520" s="462">
        <v>103343</v>
      </c>
      <c r="B8520" s="276" t="s">
        <v>8478</v>
      </c>
      <c r="C8520" s="462" t="s">
        <v>27</v>
      </c>
      <c r="D8520" s="463">
        <v>0</v>
      </c>
    </row>
    <row r="8521" spans="1:4">
      <c r="A8521" s="462">
        <v>103344</v>
      </c>
      <c r="B8521" s="276" t="s">
        <v>8479</v>
      </c>
      <c r="C8521" s="462" t="s">
        <v>44</v>
      </c>
      <c r="D8521" s="463">
        <v>0</v>
      </c>
    </row>
    <row r="8522" spans="1:4">
      <c r="A8522" s="462">
        <v>103345</v>
      </c>
      <c r="B8522" s="276" t="s">
        <v>8480</v>
      </c>
      <c r="C8522" s="462" t="s">
        <v>30</v>
      </c>
      <c r="D8522" s="463">
        <v>0</v>
      </c>
    </row>
    <row r="8523" spans="1:4">
      <c r="A8523" s="462">
        <v>103346</v>
      </c>
      <c r="B8523" s="276" t="s">
        <v>8481</v>
      </c>
      <c r="C8523" s="462" t="s">
        <v>30</v>
      </c>
      <c r="D8523" s="463">
        <v>0</v>
      </c>
    </row>
    <row r="8524" spans="1:4">
      <c r="A8524" s="462">
        <v>103347</v>
      </c>
      <c r="B8524" s="276" t="s">
        <v>8482</v>
      </c>
      <c r="C8524" s="462" t="s">
        <v>27</v>
      </c>
      <c r="D8524" s="463">
        <v>0</v>
      </c>
    </row>
    <row r="8525" spans="1:4">
      <c r="A8525" s="462">
        <v>103348</v>
      </c>
      <c r="B8525" s="276" t="s">
        <v>8483</v>
      </c>
      <c r="C8525" s="462" t="s">
        <v>44</v>
      </c>
      <c r="D8525" s="463">
        <v>0</v>
      </c>
    </row>
    <row r="8526" spans="1:4">
      <c r="A8526" s="462">
        <v>103349</v>
      </c>
      <c r="B8526" s="276" t="s">
        <v>8484</v>
      </c>
      <c r="C8526" s="462" t="s">
        <v>44</v>
      </c>
      <c r="D8526" s="463">
        <v>0</v>
      </c>
    </row>
    <row r="8527" spans="1:4">
      <c r="A8527" s="462">
        <v>103351</v>
      </c>
      <c r="B8527" s="276" t="s">
        <v>8485</v>
      </c>
      <c r="C8527" s="462" t="s">
        <v>27</v>
      </c>
      <c r="D8527" s="463">
        <v>287333</v>
      </c>
    </row>
    <row r="8528" spans="1:4">
      <c r="A8528" s="462">
        <v>103352</v>
      </c>
      <c r="B8528" s="276" t="s">
        <v>8486</v>
      </c>
      <c r="C8528" s="462" t="s">
        <v>30</v>
      </c>
      <c r="D8528" s="463">
        <v>0</v>
      </c>
    </row>
    <row r="8529" spans="1:4">
      <c r="A8529" s="462">
        <v>103353</v>
      </c>
      <c r="B8529" s="276" t="s">
        <v>8487</v>
      </c>
      <c r="C8529" s="462" t="s">
        <v>253</v>
      </c>
      <c r="D8529" s="463">
        <v>141149</v>
      </c>
    </row>
    <row r="8530" spans="1:4">
      <c r="A8530" s="462">
        <v>103354</v>
      </c>
      <c r="B8530" s="276" t="s">
        <v>8488</v>
      </c>
      <c r="C8530" s="462" t="s">
        <v>30</v>
      </c>
      <c r="D8530" s="463">
        <v>0</v>
      </c>
    </row>
    <row r="8531" spans="1:4">
      <c r="A8531" s="462">
        <v>103355</v>
      </c>
      <c r="B8531" s="276" t="s">
        <v>8489</v>
      </c>
      <c r="C8531" s="462" t="s">
        <v>148</v>
      </c>
      <c r="D8531" s="463">
        <v>53199</v>
      </c>
    </row>
    <row r="8532" spans="1:4">
      <c r="A8532" s="462">
        <v>103356</v>
      </c>
      <c r="B8532" s="276" t="s">
        <v>8490</v>
      </c>
      <c r="C8532" s="462" t="s">
        <v>27</v>
      </c>
      <c r="D8532" s="463">
        <v>0</v>
      </c>
    </row>
    <row r="8533" spans="1:4">
      <c r="A8533" s="462">
        <v>103357</v>
      </c>
      <c r="B8533" s="276" t="s">
        <v>8491</v>
      </c>
      <c r="C8533" s="462" t="s">
        <v>27</v>
      </c>
      <c r="D8533" s="463">
        <v>0</v>
      </c>
    </row>
    <row r="8534" spans="1:4">
      <c r="A8534" s="462">
        <v>103358</v>
      </c>
      <c r="B8534" s="276" t="s">
        <v>8492</v>
      </c>
      <c r="C8534" s="462" t="s">
        <v>27</v>
      </c>
      <c r="D8534" s="463">
        <v>0</v>
      </c>
    </row>
    <row r="8535" spans="1:4">
      <c r="A8535" s="462">
        <v>103359</v>
      </c>
      <c r="B8535" s="276" t="s">
        <v>8493</v>
      </c>
      <c r="C8535" s="462" t="s">
        <v>148</v>
      </c>
      <c r="D8535" s="463">
        <v>0</v>
      </c>
    </row>
    <row r="8536" spans="1:4">
      <c r="A8536" s="462">
        <v>103360</v>
      </c>
      <c r="B8536" s="276" t="s">
        <v>8494</v>
      </c>
      <c r="C8536" s="462" t="s">
        <v>27</v>
      </c>
      <c r="D8536" s="463">
        <v>0</v>
      </c>
    </row>
    <row r="8537" spans="1:4">
      <c r="A8537" s="462">
        <v>103361</v>
      </c>
      <c r="B8537" s="276" t="s">
        <v>8495</v>
      </c>
      <c r="C8537" s="462" t="s">
        <v>27</v>
      </c>
      <c r="D8537" s="463">
        <v>0</v>
      </c>
    </row>
    <row r="8538" spans="1:4">
      <c r="A8538" s="462">
        <v>103362</v>
      </c>
      <c r="B8538" s="276" t="s">
        <v>8496</v>
      </c>
      <c r="C8538" s="462" t="s">
        <v>44</v>
      </c>
      <c r="D8538" s="463">
        <v>0</v>
      </c>
    </row>
    <row r="8539" spans="1:4">
      <c r="A8539" s="462">
        <v>103363</v>
      </c>
      <c r="B8539" s="276" t="s">
        <v>8497</v>
      </c>
      <c r="C8539" s="462" t="s">
        <v>27</v>
      </c>
      <c r="D8539" s="463">
        <v>0</v>
      </c>
    </row>
    <row r="8540" spans="1:4">
      <c r="A8540" s="462">
        <v>103364</v>
      </c>
      <c r="B8540" s="276" t="s">
        <v>8498</v>
      </c>
      <c r="C8540" s="462" t="s">
        <v>211</v>
      </c>
      <c r="D8540" s="463">
        <v>0</v>
      </c>
    </row>
    <row r="8541" spans="1:4">
      <c r="A8541" s="462">
        <v>103365</v>
      </c>
      <c r="B8541" s="276" t="s">
        <v>8499</v>
      </c>
      <c r="C8541" s="462" t="s">
        <v>44</v>
      </c>
      <c r="D8541" s="463">
        <v>168992</v>
      </c>
    </row>
    <row r="8542" spans="1:4">
      <c r="A8542" s="462">
        <v>103366</v>
      </c>
      <c r="B8542" s="276" t="s">
        <v>8500</v>
      </c>
      <c r="C8542" s="462" t="s">
        <v>27</v>
      </c>
      <c r="D8542" s="463">
        <v>0</v>
      </c>
    </row>
    <row r="8543" spans="1:4">
      <c r="A8543" s="462">
        <v>103367</v>
      </c>
      <c r="B8543" s="276" t="s">
        <v>8501</v>
      </c>
      <c r="C8543" s="462" t="s">
        <v>27</v>
      </c>
      <c r="D8543" s="463">
        <v>0</v>
      </c>
    </row>
    <row r="8544" spans="1:4">
      <c r="A8544" s="462">
        <v>103368</v>
      </c>
      <c r="B8544" s="276" t="s">
        <v>8502</v>
      </c>
      <c r="C8544" s="462" t="s">
        <v>30</v>
      </c>
      <c r="D8544" s="463">
        <v>0</v>
      </c>
    </row>
    <row r="8545" spans="1:4">
      <c r="A8545" s="462">
        <v>103369</v>
      </c>
      <c r="B8545" s="276" t="s">
        <v>8503</v>
      </c>
      <c r="C8545" s="462" t="s">
        <v>44</v>
      </c>
      <c r="D8545" s="463">
        <v>490991</v>
      </c>
    </row>
    <row r="8546" spans="1:4">
      <c r="A8546" s="462">
        <v>103370</v>
      </c>
      <c r="B8546" s="276" t="s">
        <v>8504</v>
      </c>
      <c r="C8546" s="462" t="s">
        <v>27</v>
      </c>
      <c r="D8546" s="463">
        <v>473516.01</v>
      </c>
    </row>
    <row r="8547" spans="1:4">
      <c r="A8547" s="462">
        <v>103371</v>
      </c>
      <c r="B8547" s="276" t="s">
        <v>8505</v>
      </c>
      <c r="C8547" s="462" t="s">
        <v>44</v>
      </c>
      <c r="D8547" s="463">
        <v>0</v>
      </c>
    </row>
    <row r="8548" spans="1:4">
      <c r="A8548" s="462">
        <v>103372</v>
      </c>
      <c r="B8548" s="276" t="s">
        <v>8506</v>
      </c>
      <c r="C8548" s="462" t="s">
        <v>27</v>
      </c>
      <c r="D8548" s="463">
        <v>0</v>
      </c>
    </row>
    <row r="8549" spans="1:4">
      <c r="A8549" s="462">
        <v>103373</v>
      </c>
      <c r="B8549" s="276" t="s">
        <v>8507</v>
      </c>
      <c r="C8549" s="462" t="s">
        <v>27</v>
      </c>
      <c r="D8549" s="463">
        <v>363878</v>
      </c>
    </row>
    <row r="8550" spans="1:4">
      <c r="A8550" s="462">
        <v>103374</v>
      </c>
      <c r="B8550" s="276" t="s">
        <v>8508</v>
      </c>
      <c r="C8550" s="462" t="s">
        <v>148</v>
      </c>
      <c r="D8550" s="463">
        <v>0</v>
      </c>
    </row>
    <row r="8551" spans="1:4">
      <c r="A8551" s="462">
        <v>103375</v>
      </c>
      <c r="B8551" s="276" t="s">
        <v>8509</v>
      </c>
      <c r="C8551" s="462" t="s">
        <v>44</v>
      </c>
      <c r="D8551" s="463">
        <v>0</v>
      </c>
    </row>
    <row r="8552" spans="1:4">
      <c r="A8552" s="462">
        <v>103376</v>
      </c>
      <c r="B8552" s="276" t="s">
        <v>8510</v>
      </c>
      <c r="C8552" s="462" t="s">
        <v>44</v>
      </c>
      <c r="D8552" s="463">
        <v>0</v>
      </c>
    </row>
    <row r="8553" spans="1:4">
      <c r="A8553" s="462">
        <v>103377</v>
      </c>
      <c r="B8553" s="276" t="s">
        <v>8511</v>
      </c>
      <c r="C8553" s="462" t="s">
        <v>27</v>
      </c>
      <c r="D8553" s="463">
        <v>0</v>
      </c>
    </row>
    <row r="8554" spans="1:4">
      <c r="A8554" s="462">
        <v>103378</v>
      </c>
      <c r="B8554" s="276" t="s">
        <v>8512</v>
      </c>
      <c r="C8554" s="462" t="s">
        <v>30</v>
      </c>
      <c r="D8554" s="463">
        <v>0</v>
      </c>
    </row>
    <row r="8555" spans="1:4">
      <c r="A8555" s="462">
        <v>103379</v>
      </c>
      <c r="B8555" s="276" t="s">
        <v>8513</v>
      </c>
      <c r="C8555" s="462" t="s">
        <v>27</v>
      </c>
      <c r="D8555" s="463">
        <v>0</v>
      </c>
    </row>
    <row r="8556" spans="1:4">
      <c r="A8556" s="462">
        <v>103385</v>
      </c>
      <c r="B8556" s="276" t="s">
        <v>8514</v>
      </c>
      <c r="C8556" s="462" t="s">
        <v>27</v>
      </c>
      <c r="D8556" s="463">
        <v>0</v>
      </c>
    </row>
    <row r="8557" spans="1:4">
      <c r="A8557" s="462">
        <v>103386</v>
      </c>
      <c r="B8557" s="276" t="s">
        <v>8515</v>
      </c>
      <c r="C8557" s="462" t="s">
        <v>27</v>
      </c>
      <c r="D8557" s="463">
        <v>0</v>
      </c>
    </row>
    <row r="8558" spans="1:4">
      <c r="A8558" s="462">
        <v>103387</v>
      </c>
      <c r="B8558" s="276" t="s">
        <v>8516</v>
      </c>
      <c r="C8558" s="462" t="s">
        <v>27</v>
      </c>
      <c r="D8558" s="463">
        <v>0</v>
      </c>
    </row>
    <row r="8559" spans="1:4">
      <c r="A8559" s="462">
        <v>103388</v>
      </c>
      <c r="B8559" s="276" t="s">
        <v>8517</v>
      </c>
      <c r="C8559" s="462" t="s">
        <v>27</v>
      </c>
      <c r="D8559" s="463">
        <v>0</v>
      </c>
    </row>
    <row r="8560" spans="1:4">
      <c r="A8560" s="462">
        <v>103389</v>
      </c>
      <c r="B8560" s="276" t="s">
        <v>8518</v>
      </c>
      <c r="C8560" s="462" t="s">
        <v>27</v>
      </c>
      <c r="D8560" s="463">
        <v>0</v>
      </c>
    </row>
    <row r="8561" spans="1:4">
      <c r="A8561" s="462">
        <v>103390</v>
      </c>
      <c r="B8561" s="276" t="s">
        <v>8519</v>
      </c>
      <c r="C8561" s="462" t="s">
        <v>27</v>
      </c>
      <c r="D8561" s="463">
        <v>0</v>
      </c>
    </row>
    <row r="8562" spans="1:4">
      <c r="A8562" s="462">
        <v>103391</v>
      </c>
      <c r="B8562" s="276" t="s">
        <v>8520</v>
      </c>
      <c r="C8562" s="462" t="s">
        <v>27</v>
      </c>
      <c r="D8562" s="463">
        <v>113119.02</v>
      </c>
    </row>
    <row r="8563" spans="1:4">
      <c r="A8563" s="462">
        <v>103392</v>
      </c>
      <c r="B8563" s="276" t="s">
        <v>8521</v>
      </c>
      <c r="C8563" s="462" t="s">
        <v>30</v>
      </c>
      <c r="D8563" s="463">
        <v>9869</v>
      </c>
    </row>
    <row r="8564" spans="1:4">
      <c r="A8564" s="462">
        <v>103393</v>
      </c>
      <c r="B8564" s="276" t="s">
        <v>8522</v>
      </c>
      <c r="C8564" s="462" t="s">
        <v>27</v>
      </c>
      <c r="D8564" s="463">
        <v>3366</v>
      </c>
    </row>
    <row r="8565" spans="1:4">
      <c r="A8565" s="462">
        <v>103394</v>
      </c>
      <c r="B8565" s="276" t="s">
        <v>8523</v>
      </c>
      <c r="C8565" s="462" t="s">
        <v>30</v>
      </c>
      <c r="D8565" s="463">
        <v>8792.01</v>
      </c>
    </row>
    <row r="8566" spans="1:4">
      <c r="A8566" s="462">
        <v>103395</v>
      </c>
      <c r="B8566" s="276" t="s">
        <v>8524</v>
      </c>
      <c r="C8566" s="462" t="s">
        <v>27</v>
      </c>
      <c r="D8566" s="463">
        <v>7853</v>
      </c>
    </row>
    <row r="8567" spans="1:4">
      <c r="A8567" s="462">
        <v>103396</v>
      </c>
      <c r="B8567" s="276" t="s">
        <v>8525</v>
      </c>
      <c r="C8567" s="462" t="s">
        <v>27</v>
      </c>
      <c r="D8567" s="463">
        <v>3510242</v>
      </c>
    </row>
    <row r="8568" spans="1:4">
      <c r="A8568" s="462">
        <v>103397</v>
      </c>
      <c r="B8568" s="276" t="s">
        <v>8526</v>
      </c>
      <c r="C8568" s="462" t="s">
        <v>27</v>
      </c>
      <c r="D8568" s="463">
        <v>1359</v>
      </c>
    </row>
    <row r="8569" spans="1:4">
      <c r="A8569" s="462">
        <v>103398</v>
      </c>
      <c r="B8569" s="276" t="s">
        <v>8527</v>
      </c>
      <c r="C8569" s="462" t="s">
        <v>27</v>
      </c>
      <c r="D8569" s="463">
        <v>2710</v>
      </c>
    </row>
    <row r="8570" spans="1:4">
      <c r="A8570" s="462">
        <v>103399</v>
      </c>
      <c r="B8570" s="276" t="s">
        <v>8528</v>
      </c>
      <c r="C8570" s="462" t="s">
        <v>27</v>
      </c>
      <c r="D8570" s="463">
        <v>26105.1</v>
      </c>
    </row>
    <row r="8571" spans="1:4">
      <c r="A8571" s="462">
        <v>103401</v>
      </c>
      <c r="B8571" s="276" t="s">
        <v>8529</v>
      </c>
      <c r="C8571" s="462" t="s">
        <v>30</v>
      </c>
      <c r="D8571" s="463">
        <v>0</v>
      </c>
    </row>
    <row r="8572" spans="1:4">
      <c r="A8572" s="462">
        <v>103403</v>
      </c>
      <c r="B8572" s="276" t="s">
        <v>8530</v>
      </c>
      <c r="C8572" s="462" t="s">
        <v>27</v>
      </c>
      <c r="D8572" s="463">
        <v>11146.89</v>
      </c>
    </row>
    <row r="8573" spans="1:4">
      <c r="A8573" s="462">
        <v>103408</v>
      </c>
      <c r="B8573" s="276" t="s">
        <v>8531</v>
      </c>
      <c r="C8573" s="462" t="s">
        <v>148</v>
      </c>
      <c r="D8573" s="463">
        <v>98769.24</v>
      </c>
    </row>
    <row r="8574" spans="1:4">
      <c r="A8574" s="462">
        <v>103409</v>
      </c>
      <c r="B8574" s="276" t="s">
        <v>8532</v>
      </c>
      <c r="C8574" s="462" t="s">
        <v>27</v>
      </c>
      <c r="D8574" s="463">
        <v>0</v>
      </c>
    </row>
    <row r="8575" spans="1:4">
      <c r="A8575" s="462">
        <v>103410</v>
      </c>
      <c r="B8575" s="276" t="s">
        <v>8533</v>
      </c>
      <c r="C8575" s="462" t="s">
        <v>44</v>
      </c>
      <c r="D8575" s="463">
        <v>0</v>
      </c>
    </row>
    <row r="8576" spans="1:4">
      <c r="A8576" s="462">
        <v>103411</v>
      </c>
      <c r="B8576" s="276" t="s">
        <v>8534</v>
      </c>
      <c r="C8576" s="462" t="s">
        <v>44</v>
      </c>
      <c r="D8576" s="463">
        <v>0</v>
      </c>
    </row>
    <row r="8577" spans="1:4">
      <c r="A8577" s="462">
        <v>103412</v>
      </c>
      <c r="B8577" s="276" t="s">
        <v>8535</v>
      </c>
      <c r="C8577" s="462" t="s">
        <v>30</v>
      </c>
      <c r="D8577" s="463">
        <v>0</v>
      </c>
    </row>
    <row r="8578" spans="1:4">
      <c r="A8578" s="462">
        <v>103413</v>
      </c>
      <c r="B8578" s="276" t="s">
        <v>8536</v>
      </c>
      <c r="C8578" s="462" t="s">
        <v>30</v>
      </c>
      <c r="D8578" s="463">
        <v>0</v>
      </c>
    </row>
    <row r="8579" spans="1:4">
      <c r="A8579" s="462">
        <v>103414</v>
      </c>
      <c r="B8579" s="276" t="s">
        <v>8537</v>
      </c>
      <c r="C8579" s="462" t="s">
        <v>30</v>
      </c>
      <c r="D8579" s="463">
        <v>0</v>
      </c>
    </row>
    <row r="8580" spans="1:4">
      <c r="A8580" s="462">
        <v>103415</v>
      </c>
      <c r="B8580" s="276" t="s">
        <v>8538</v>
      </c>
      <c r="C8580" s="462" t="s">
        <v>44</v>
      </c>
      <c r="D8580" s="463">
        <v>0</v>
      </c>
    </row>
    <row r="8581" spans="1:4">
      <c r="A8581" s="462">
        <v>103416</v>
      </c>
      <c r="B8581" s="276" t="s">
        <v>8539</v>
      </c>
      <c r="C8581" s="462" t="s">
        <v>32</v>
      </c>
      <c r="D8581" s="463">
        <v>0</v>
      </c>
    </row>
    <row r="8582" spans="1:4">
      <c r="A8582" s="462">
        <v>103417</v>
      </c>
      <c r="B8582" s="276" t="s">
        <v>8540</v>
      </c>
      <c r="C8582" s="462" t="s">
        <v>32</v>
      </c>
      <c r="D8582" s="463">
        <v>3275</v>
      </c>
    </row>
    <row r="8583" spans="1:4">
      <c r="A8583" s="462">
        <v>103418</v>
      </c>
      <c r="B8583" s="276" t="s">
        <v>8541</v>
      </c>
      <c r="C8583" s="462" t="s">
        <v>27</v>
      </c>
      <c r="D8583" s="463">
        <v>0</v>
      </c>
    </row>
    <row r="8584" spans="1:4">
      <c r="A8584" s="462">
        <v>103419</v>
      </c>
      <c r="B8584" s="276" t="s">
        <v>8542</v>
      </c>
      <c r="C8584" s="462" t="s">
        <v>27</v>
      </c>
      <c r="D8584" s="463">
        <v>0</v>
      </c>
    </row>
    <row r="8585" spans="1:4">
      <c r="A8585" s="462">
        <v>103420</v>
      </c>
      <c r="B8585" s="276" t="s">
        <v>8543</v>
      </c>
      <c r="C8585" s="462" t="s">
        <v>30</v>
      </c>
      <c r="D8585" s="463">
        <v>0</v>
      </c>
    </row>
    <row r="8586" spans="1:4">
      <c r="A8586" s="462">
        <v>103421</v>
      </c>
      <c r="B8586" s="276" t="s">
        <v>8544</v>
      </c>
      <c r="C8586" s="462" t="s">
        <v>27</v>
      </c>
      <c r="D8586" s="463">
        <v>0</v>
      </c>
    </row>
    <row r="8587" spans="1:4">
      <c r="A8587" s="462">
        <v>103422</v>
      </c>
      <c r="B8587" s="276" t="s">
        <v>8545</v>
      </c>
      <c r="C8587" s="462" t="s">
        <v>44</v>
      </c>
      <c r="D8587" s="463">
        <v>0</v>
      </c>
    </row>
    <row r="8588" spans="1:4">
      <c r="A8588" s="462">
        <v>103423</v>
      </c>
      <c r="B8588" s="276" t="s">
        <v>8546</v>
      </c>
      <c r="C8588" s="462" t="s">
        <v>44</v>
      </c>
      <c r="D8588" s="463">
        <v>0</v>
      </c>
    </row>
    <row r="8589" spans="1:4">
      <c r="A8589" s="462">
        <v>103424</v>
      </c>
      <c r="B8589" s="276" t="s">
        <v>8547</v>
      </c>
      <c r="C8589" s="462" t="s">
        <v>27</v>
      </c>
      <c r="D8589" s="463">
        <v>1959</v>
      </c>
    </row>
    <row r="8590" spans="1:4">
      <c r="A8590" s="462">
        <v>103425</v>
      </c>
      <c r="B8590" s="276" t="s">
        <v>8548</v>
      </c>
      <c r="C8590" s="462" t="s">
        <v>27</v>
      </c>
      <c r="D8590" s="463">
        <v>0</v>
      </c>
    </row>
    <row r="8591" spans="1:4">
      <c r="A8591" s="462">
        <v>103426</v>
      </c>
      <c r="B8591" s="276" t="s">
        <v>8548</v>
      </c>
      <c r="C8591" s="462" t="s">
        <v>27</v>
      </c>
      <c r="D8591" s="463">
        <v>0</v>
      </c>
    </row>
    <row r="8592" spans="1:4">
      <c r="A8592" s="462">
        <v>103428</v>
      </c>
      <c r="B8592" s="276" t="s">
        <v>8549</v>
      </c>
      <c r="C8592" s="462" t="s">
        <v>27</v>
      </c>
      <c r="D8592" s="463">
        <v>0</v>
      </c>
    </row>
    <row r="8593" spans="1:4">
      <c r="A8593" s="462">
        <v>103429</v>
      </c>
      <c r="B8593" s="276" t="s">
        <v>8550</v>
      </c>
      <c r="C8593" s="462" t="s">
        <v>27</v>
      </c>
      <c r="D8593" s="463">
        <v>0</v>
      </c>
    </row>
    <row r="8594" spans="1:4">
      <c r="A8594" s="462">
        <v>103430</v>
      </c>
      <c r="B8594" s="276" t="s">
        <v>8551</v>
      </c>
      <c r="C8594" s="462" t="s">
        <v>27</v>
      </c>
      <c r="D8594" s="463">
        <v>50223</v>
      </c>
    </row>
    <row r="8595" spans="1:4">
      <c r="A8595" s="462">
        <v>103431</v>
      </c>
      <c r="B8595" s="276" t="s">
        <v>8552</v>
      </c>
      <c r="C8595" s="462" t="s">
        <v>27</v>
      </c>
      <c r="D8595" s="463">
        <v>0</v>
      </c>
    </row>
    <row r="8596" spans="1:4">
      <c r="A8596" s="462">
        <v>103432</v>
      </c>
      <c r="B8596" s="276" t="s">
        <v>8553</v>
      </c>
      <c r="C8596" s="462" t="s">
        <v>27</v>
      </c>
      <c r="D8596" s="463">
        <v>0</v>
      </c>
    </row>
    <row r="8597" spans="1:4">
      <c r="A8597" s="462">
        <v>103433</v>
      </c>
      <c r="B8597" s="276" t="s">
        <v>8554</v>
      </c>
      <c r="C8597" s="462" t="s">
        <v>27</v>
      </c>
      <c r="D8597" s="463">
        <v>0</v>
      </c>
    </row>
    <row r="8598" spans="1:4">
      <c r="A8598" s="462">
        <v>103434</v>
      </c>
      <c r="B8598" s="276" t="s">
        <v>8555</v>
      </c>
      <c r="C8598" s="462" t="s">
        <v>27</v>
      </c>
      <c r="D8598" s="463">
        <v>0</v>
      </c>
    </row>
    <row r="8599" spans="1:4">
      <c r="A8599" s="462">
        <v>103435</v>
      </c>
      <c r="B8599" s="276" t="s">
        <v>8556</v>
      </c>
      <c r="C8599" s="462" t="s">
        <v>30</v>
      </c>
      <c r="D8599" s="463">
        <v>0</v>
      </c>
    </row>
    <row r="8600" spans="1:4">
      <c r="A8600" s="462">
        <v>103436</v>
      </c>
      <c r="B8600" s="276" t="s">
        <v>8557</v>
      </c>
      <c r="C8600" s="462" t="s">
        <v>30</v>
      </c>
      <c r="D8600" s="463">
        <v>13624</v>
      </c>
    </row>
    <row r="8601" spans="1:4">
      <c r="A8601" s="462">
        <v>103437</v>
      </c>
      <c r="B8601" s="276" t="s">
        <v>8558</v>
      </c>
      <c r="C8601" s="462" t="s">
        <v>30</v>
      </c>
      <c r="D8601" s="463">
        <v>0</v>
      </c>
    </row>
    <row r="8602" spans="1:4">
      <c r="A8602" s="462">
        <v>103438</v>
      </c>
      <c r="B8602" s="276" t="s">
        <v>8559</v>
      </c>
      <c r="C8602" s="462" t="s">
        <v>44</v>
      </c>
      <c r="D8602" s="463">
        <v>0</v>
      </c>
    </row>
    <row r="8603" spans="1:4">
      <c r="A8603" s="462">
        <v>103439</v>
      </c>
      <c r="B8603" s="276" t="s">
        <v>8560</v>
      </c>
      <c r="C8603" s="462" t="s">
        <v>27</v>
      </c>
      <c r="D8603" s="463">
        <v>0</v>
      </c>
    </row>
    <row r="8604" spans="1:4">
      <c r="A8604" s="462">
        <v>103440</v>
      </c>
      <c r="B8604" s="276" t="s">
        <v>8561</v>
      </c>
      <c r="C8604" s="462" t="s">
        <v>30</v>
      </c>
      <c r="D8604" s="463">
        <v>0</v>
      </c>
    </row>
    <row r="8605" spans="1:4">
      <c r="A8605" s="462">
        <v>103441</v>
      </c>
      <c r="B8605" s="276" t="s">
        <v>8562</v>
      </c>
      <c r="C8605" s="462" t="s">
        <v>27</v>
      </c>
      <c r="D8605" s="463">
        <v>0</v>
      </c>
    </row>
    <row r="8606" spans="1:4">
      <c r="A8606" s="462">
        <v>103442</v>
      </c>
      <c r="B8606" s="276" t="s">
        <v>8563</v>
      </c>
      <c r="C8606" s="462" t="s">
        <v>27</v>
      </c>
      <c r="D8606" s="463">
        <v>0</v>
      </c>
    </row>
    <row r="8607" spans="1:4">
      <c r="A8607" s="462">
        <v>103443</v>
      </c>
      <c r="B8607" s="276" t="s">
        <v>8564</v>
      </c>
      <c r="C8607" s="462" t="s">
        <v>27</v>
      </c>
      <c r="D8607" s="463">
        <v>0</v>
      </c>
    </row>
    <row r="8608" spans="1:4">
      <c r="A8608" s="462">
        <v>103444</v>
      </c>
      <c r="B8608" s="276" t="s">
        <v>8565</v>
      </c>
      <c r="C8608" s="462" t="s">
        <v>27</v>
      </c>
      <c r="D8608" s="463">
        <v>0</v>
      </c>
    </row>
    <row r="8609" spans="1:4">
      <c r="A8609" s="462">
        <v>103445</v>
      </c>
      <c r="B8609" s="276" t="s">
        <v>8566</v>
      </c>
      <c r="C8609" s="462" t="s">
        <v>27</v>
      </c>
      <c r="D8609" s="463">
        <v>0</v>
      </c>
    </row>
    <row r="8610" spans="1:4">
      <c r="A8610" s="462">
        <v>103446</v>
      </c>
      <c r="B8610" s="276" t="s">
        <v>8567</v>
      </c>
      <c r="C8610" s="462" t="s">
        <v>27</v>
      </c>
      <c r="D8610" s="463">
        <v>1303396</v>
      </c>
    </row>
    <row r="8611" spans="1:4">
      <c r="A8611" s="462">
        <v>103447</v>
      </c>
      <c r="B8611" s="276" t="s">
        <v>8568</v>
      </c>
      <c r="C8611" s="462" t="s">
        <v>27</v>
      </c>
      <c r="D8611" s="463">
        <v>574232</v>
      </c>
    </row>
    <row r="8612" spans="1:4">
      <c r="A8612" s="462">
        <v>103448</v>
      </c>
      <c r="B8612" s="276" t="s">
        <v>8569</v>
      </c>
      <c r="C8612" s="462" t="s">
        <v>27</v>
      </c>
      <c r="D8612" s="463">
        <v>176591</v>
      </c>
    </row>
    <row r="8613" spans="1:4">
      <c r="A8613" s="462">
        <v>103449</v>
      </c>
      <c r="B8613" s="276" t="s">
        <v>8570</v>
      </c>
      <c r="C8613" s="462" t="s">
        <v>27</v>
      </c>
      <c r="D8613" s="463">
        <v>803776.65</v>
      </c>
    </row>
    <row r="8614" spans="1:4">
      <c r="A8614" s="462">
        <v>103450</v>
      </c>
      <c r="B8614" s="276" t="s">
        <v>8571</v>
      </c>
      <c r="C8614" s="462" t="s">
        <v>27</v>
      </c>
      <c r="D8614" s="463">
        <v>0</v>
      </c>
    </row>
    <row r="8615" spans="1:4">
      <c r="A8615" s="462">
        <v>103451</v>
      </c>
      <c r="B8615" s="276" t="s">
        <v>8572</v>
      </c>
      <c r="C8615" s="462" t="s">
        <v>30</v>
      </c>
      <c r="D8615" s="463">
        <v>0</v>
      </c>
    </row>
    <row r="8616" spans="1:4">
      <c r="A8616" s="462">
        <v>103452</v>
      </c>
      <c r="B8616" s="276" t="s">
        <v>8573</v>
      </c>
      <c r="C8616" s="462" t="s">
        <v>27</v>
      </c>
      <c r="D8616" s="463">
        <v>0</v>
      </c>
    </row>
    <row r="8617" spans="1:4">
      <c r="A8617" s="462">
        <v>103453</v>
      </c>
      <c r="B8617" s="276" t="s">
        <v>8574</v>
      </c>
      <c r="C8617" s="462" t="s">
        <v>27</v>
      </c>
      <c r="D8617" s="463">
        <v>0</v>
      </c>
    </row>
    <row r="8618" spans="1:4">
      <c r="A8618" s="462">
        <v>103454</v>
      </c>
      <c r="B8618" s="276" t="s">
        <v>8575</v>
      </c>
      <c r="C8618" s="462" t="s">
        <v>27</v>
      </c>
      <c r="D8618" s="463">
        <v>0</v>
      </c>
    </row>
    <row r="8619" spans="1:4">
      <c r="A8619" s="462">
        <v>103455</v>
      </c>
      <c r="B8619" s="276" t="s">
        <v>8576</v>
      </c>
      <c r="C8619" s="462" t="s">
        <v>27</v>
      </c>
      <c r="D8619" s="463">
        <v>0</v>
      </c>
    </row>
    <row r="8620" spans="1:4">
      <c r="A8620" s="462">
        <v>103456</v>
      </c>
      <c r="B8620" s="276" t="s">
        <v>8577</v>
      </c>
      <c r="C8620" s="462" t="s">
        <v>27</v>
      </c>
      <c r="D8620" s="463">
        <v>0</v>
      </c>
    </row>
    <row r="8621" spans="1:4">
      <c r="A8621" s="462">
        <v>103457</v>
      </c>
      <c r="B8621" s="276" t="s">
        <v>8578</v>
      </c>
      <c r="C8621" s="462" t="s">
        <v>27</v>
      </c>
      <c r="D8621" s="463">
        <v>308522</v>
      </c>
    </row>
    <row r="8622" spans="1:4">
      <c r="A8622" s="462">
        <v>103458</v>
      </c>
      <c r="B8622" s="276" t="s">
        <v>8579</v>
      </c>
      <c r="C8622" s="462" t="s">
        <v>27</v>
      </c>
      <c r="D8622" s="463">
        <v>141616</v>
      </c>
    </row>
    <row r="8623" spans="1:4">
      <c r="A8623" s="462">
        <v>103459</v>
      </c>
      <c r="B8623" s="276" t="s">
        <v>8580</v>
      </c>
      <c r="C8623" s="462" t="s">
        <v>27</v>
      </c>
      <c r="D8623" s="463">
        <v>417491</v>
      </c>
    </row>
    <row r="8624" spans="1:4">
      <c r="A8624" s="462">
        <v>103460</v>
      </c>
      <c r="B8624" s="276" t="s">
        <v>8581</v>
      </c>
      <c r="C8624" s="462" t="s">
        <v>27</v>
      </c>
      <c r="D8624" s="463">
        <v>29943</v>
      </c>
    </row>
    <row r="8625" spans="1:4">
      <c r="A8625" s="462">
        <v>103461</v>
      </c>
      <c r="B8625" s="276" t="s">
        <v>8582</v>
      </c>
      <c r="C8625" s="462" t="s">
        <v>27</v>
      </c>
      <c r="D8625" s="463">
        <v>726035.01</v>
      </c>
    </row>
    <row r="8626" spans="1:4">
      <c r="A8626" s="462">
        <v>103462</v>
      </c>
      <c r="B8626" s="276" t="s">
        <v>8583</v>
      </c>
      <c r="C8626" s="462" t="s">
        <v>30</v>
      </c>
      <c r="D8626" s="463">
        <v>0</v>
      </c>
    </row>
    <row r="8627" spans="1:4">
      <c r="A8627" s="462">
        <v>103463</v>
      </c>
      <c r="B8627" s="276" t="s">
        <v>8584</v>
      </c>
      <c r="C8627" s="462" t="s">
        <v>30</v>
      </c>
      <c r="D8627" s="463">
        <v>0</v>
      </c>
    </row>
    <row r="8628" spans="1:4">
      <c r="A8628" s="462">
        <v>103464</v>
      </c>
      <c r="B8628" s="276" t="s">
        <v>8585</v>
      </c>
      <c r="C8628" s="462" t="s">
        <v>30</v>
      </c>
      <c r="D8628" s="463">
        <v>19995</v>
      </c>
    </row>
    <row r="8629" spans="1:4">
      <c r="A8629" s="462">
        <v>103465</v>
      </c>
      <c r="B8629" s="276" t="s">
        <v>8586</v>
      </c>
      <c r="C8629" s="462" t="s">
        <v>30</v>
      </c>
      <c r="D8629" s="463">
        <v>0</v>
      </c>
    </row>
    <row r="8630" spans="1:4">
      <c r="A8630" s="462">
        <v>103466</v>
      </c>
      <c r="B8630" s="276" t="s">
        <v>8587</v>
      </c>
      <c r="C8630" s="462" t="s">
        <v>30</v>
      </c>
      <c r="D8630" s="463">
        <v>28602</v>
      </c>
    </row>
    <row r="8631" spans="1:4">
      <c r="A8631" s="462">
        <v>103467</v>
      </c>
      <c r="B8631" s="276" t="s">
        <v>8588</v>
      </c>
      <c r="C8631" s="462" t="s">
        <v>30</v>
      </c>
      <c r="D8631" s="463">
        <v>60119</v>
      </c>
    </row>
    <row r="8632" spans="1:4">
      <c r="A8632" s="462">
        <v>103468</v>
      </c>
      <c r="B8632" s="276" t="s">
        <v>8589</v>
      </c>
      <c r="C8632" s="462" t="s">
        <v>30</v>
      </c>
      <c r="D8632" s="463">
        <v>73313</v>
      </c>
    </row>
    <row r="8633" spans="1:4">
      <c r="A8633" s="462">
        <v>103478</v>
      </c>
      <c r="B8633" s="276" t="s">
        <v>8590</v>
      </c>
      <c r="C8633" s="462" t="s">
        <v>211</v>
      </c>
      <c r="D8633" s="463">
        <v>0</v>
      </c>
    </row>
    <row r="8634" spans="1:4">
      <c r="A8634" s="462">
        <v>103479</v>
      </c>
      <c r="B8634" s="276" t="s">
        <v>8591</v>
      </c>
      <c r="C8634" s="462" t="s">
        <v>27</v>
      </c>
      <c r="D8634" s="463">
        <v>10002</v>
      </c>
    </row>
    <row r="8635" spans="1:4">
      <c r="A8635" s="462">
        <v>103480</v>
      </c>
      <c r="B8635" s="276" t="s">
        <v>8592</v>
      </c>
      <c r="C8635" s="462" t="s">
        <v>30</v>
      </c>
      <c r="D8635" s="463">
        <v>0</v>
      </c>
    </row>
    <row r="8636" spans="1:4">
      <c r="A8636" s="462">
        <v>103481</v>
      </c>
      <c r="B8636" s="276" t="s">
        <v>8593</v>
      </c>
      <c r="C8636" s="462" t="s">
        <v>253</v>
      </c>
      <c r="D8636" s="463">
        <v>85112</v>
      </c>
    </row>
    <row r="8637" spans="1:4">
      <c r="A8637" s="462">
        <v>103482</v>
      </c>
      <c r="B8637" s="276" t="s">
        <v>8594</v>
      </c>
      <c r="C8637" s="462" t="s">
        <v>27</v>
      </c>
      <c r="D8637" s="463">
        <v>22007</v>
      </c>
    </row>
    <row r="8638" spans="1:4">
      <c r="A8638" s="462">
        <v>103483</v>
      </c>
      <c r="B8638" s="276" t="s">
        <v>8595</v>
      </c>
      <c r="C8638" s="462" t="s">
        <v>44</v>
      </c>
      <c r="D8638" s="463">
        <v>0</v>
      </c>
    </row>
    <row r="8639" spans="1:4">
      <c r="A8639" s="462">
        <v>103485</v>
      </c>
      <c r="B8639" s="276" t="s">
        <v>8596</v>
      </c>
      <c r="C8639" s="462" t="s">
        <v>27</v>
      </c>
      <c r="D8639" s="463">
        <v>23257</v>
      </c>
    </row>
    <row r="8640" spans="1:4">
      <c r="A8640" s="462">
        <v>103486</v>
      </c>
      <c r="B8640" s="276" t="s">
        <v>8597</v>
      </c>
      <c r="C8640" s="462" t="s">
        <v>27</v>
      </c>
      <c r="D8640" s="463">
        <v>0</v>
      </c>
    </row>
    <row r="8641" spans="1:4">
      <c r="A8641" s="462">
        <v>103487</v>
      </c>
      <c r="B8641" s="276" t="s">
        <v>8598</v>
      </c>
      <c r="C8641" s="462" t="s">
        <v>27</v>
      </c>
      <c r="D8641" s="463">
        <v>0</v>
      </c>
    </row>
    <row r="8642" spans="1:4">
      <c r="A8642" s="462">
        <v>103488</v>
      </c>
      <c r="B8642" s="276" t="s">
        <v>8599</v>
      </c>
      <c r="C8642" s="462" t="s">
        <v>27</v>
      </c>
      <c r="D8642" s="463">
        <v>0</v>
      </c>
    </row>
    <row r="8643" spans="1:4">
      <c r="A8643" s="462">
        <v>103489</v>
      </c>
      <c r="B8643" s="276" t="s">
        <v>8600</v>
      </c>
      <c r="C8643" s="462" t="s">
        <v>27</v>
      </c>
      <c r="D8643" s="463">
        <v>8258</v>
      </c>
    </row>
    <row r="8644" spans="1:4">
      <c r="A8644" s="462">
        <v>103490</v>
      </c>
      <c r="B8644" s="276" t="s">
        <v>8601</v>
      </c>
      <c r="C8644" s="462" t="s">
        <v>8602</v>
      </c>
      <c r="D8644" s="463">
        <v>0</v>
      </c>
    </row>
    <row r="8645" spans="1:4">
      <c r="A8645" s="462">
        <v>103491</v>
      </c>
      <c r="B8645" s="276" t="s">
        <v>8603</v>
      </c>
      <c r="C8645" s="462" t="s">
        <v>44</v>
      </c>
      <c r="D8645" s="463">
        <v>68787.520000000004</v>
      </c>
    </row>
    <row r="8646" spans="1:4">
      <c r="A8646" s="462">
        <v>103492</v>
      </c>
      <c r="B8646" s="276" t="s">
        <v>8604</v>
      </c>
      <c r="C8646" s="462" t="s">
        <v>27</v>
      </c>
      <c r="D8646" s="463">
        <v>0</v>
      </c>
    </row>
    <row r="8647" spans="1:4">
      <c r="A8647" s="462">
        <v>103493</v>
      </c>
      <c r="B8647" s="276" t="s">
        <v>8605</v>
      </c>
      <c r="C8647" s="462" t="s">
        <v>148</v>
      </c>
      <c r="D8647" s="463">
        <v>1136212</v>
      </c>
    </row>
    <row r="8648" spans="1:4">
      <c r="A8648" s="462">
        <v>103494</v>
      </c>
      <c r="B8648" s="276" t="s">
        <v>8606</v>
      </c>
      <c r="C8648" s="462" t="s">
        <v>148</v>
      </c>
      <c r="D8648" s="463">
        <v>14007.33</v>
      </c>
    </row>
    <row r="8649" spans="1:4">
      <c r="A8649" s="462">
        <v>103495</v>
      </c>
      <c r="B8649" s="276" t="s">
        <v>8607</v>
      </c>
      <c r="C8649" s="462" t="s">
        <v>27</v>
      </c>
      <c r="D8649" s="463">
        <v>0</v>
      </c>
    </row>
    <row r="8650" spans="1:4">
      <c r="A8650" s="462">
        <v>103496</v>
      </c>
      <c r="B8650" s="276" t="s">
        <v>8608</v>
      </c>
      <c r="C8650" s="462" t="s">
        <v>30</v>
      </c>
      <c r="D8650" s="463">
        <v>47999.99</v>
      </c>
    </row>
    <row r="8651" spans="1:4">
      <c r="A8651" s="462">
        <v>103497</v>
      </c>
      <c r="B8651" s="276" t="s">
        <v>8609</v>
      </c>
      <c r="C8651" s="462" t="s">
        <v>44</v>
      </c>
      <c r="D8651" s="463">
        <v>0</v>
      </c>
    </row>
    <row r="8652" spans="1:4">
      <c r="A8652" s="462">
        <v>103498</v>
      </c>
      <c r="B8652" s="276" t="s">
        <v>8610</v>
      </c>
      <c r="C8652" s="462" t="s">
        <v>27</v>
      </c>
      <c r="D8652" s="463">
        <v>0</v>
      </c>
    </row>
    <row r="8653" spans="1:4">
      <c r="A8653" s="462">
        <v>103499</v>
      </c>
      <c r="B8653" s="276" t="s">
        <v>8611</v>
      </c>
      <c r="C8653" s="462" t="s">
        <v>27</v>
      </c>
      <c r="D8653" s="463">
        <v>391942</v>
      </c>
    </row>
    <row r="8654" spans="1:4">
      <c r="A8654" s="462">
        <v>103500</v>
      </c>
      <c r="B8654" s="276" t="s">
        <v>8612</v>
      </c>
      <c r="C8654" s="462" t="s">
        <v>27</v>
      </c>
      <c r="D8654" s="463">
        <v>0</v>
      </c>
    </row>
    <row r="8655" spans="1:4">
      <c r="A8655" s="462">
        <v>103501</v>
      </c>
      <c r="B8655" s="276" t="s">
        <v>8613</v>
      </c>
      <c r="C8655" s="462" t="s">
        <v>30</v>
      </c>
      <c r="D8655" s="463">
        <v>0</v>
      </c>
    </row>
    <row r="8656" spans="1:4">
      <c r="A8656" s="462">
        <v>103502</v>
      </c>
      <c r="B8656" s="276" t="s">
        <v>8614</v>
      </c>
      <c r="C8656" s="462" t="s">
        <v>27</v>
      </c>
      <c r="D8656" s="463">
        <v>17.649999999999999</v>
      </c>
    </row>
    <row r="8657" spans="1:4">
      <c r="A8657" s="462">
        <v>103503</v>
      </c>
      <c r="B8657" s="276" t="s">
        <v>8615</v>
      </c>
      <c r="C8657" s="462" t="s">
        <v>27</v>
      </c>
      <c r="D8657" s="463">
        <v>0</v>
      </c>
    </row>
    <row r="8658" spans="1:4">
      <c r="A8658" s="462">
        <v>103504</v>
      </c>
      <c r="B8658" s="276" t="s">
        <v>8616</v>
      </c>
      <c r="C8658" s="462" t="s">
        <v>27</v>
      </c>
      <c r="D8658" s="463">
        <v>0</v>
      </c>
    </row>
    <row r="8659" spans="1:4">
      <c r="A8659" s="462">
        <v>103506</v>
      </c>
      <c r="B8659" s="276" t="s">
        <v>8617</v>
      </c>
      <c r="C8659" s="462" t="s">
        <v>44</v>
      </c>
      <c r="D8659" s="463">
        <v>0</v>
      </c>
    </row>
    <row r="8660" spans="1:4">
      <c r="A8660" s="462">
        <v>103507</v>
      </c>
      <c r="B8660" s="276" t="s">
        <v>8618</v>
      </c>
      <c r="C8660" s="462" t="s">
        <v>27</v>
      </c>
      <c r="D8660" s="463">
        <v>0</v>
      </c>
    </row>
    <row r="8661" spans="1:4">
      <c r="A8661" s="462">
        <v>103508</v>
      </c>
      <c r="B8661" s="276" t="s">
        <v>8619</v>
      </c>
      <c r="C8661" s="462" t="s">
        <v>27</v>
      </c>
      <c r="D8661" s="463">
        <v>0</v>
      </c>
    </row>
    <row r="8662" spans="1:4">
      <c r="A8662" s="462">
        <v>103509</v>
      </c>
      <c r="B8662" s="276" t="s">
        <v>8620</v>
      </c>
      <c r="C8662" s="462" t="s">
        <v>27</v>
      </c>
      <c r="D8662" s="463">
        <v>0</v>
      </c>
    </row>
    <row r="8663" spans="1:4">
      <c r="A8663" s="462">
        <v>103510</v>
      </c>
      <c r="B8663" s="276" t="s">
        <v>8621</v>
      </c>
      <c r="C8663" s="462" t="s">
        <v>27</v>
      </c>
      <c r="D8663" s="463">
        <v>0</v>
      </c>
    </row>
    <row r="8664" spans="1:4">
      <c r="A8664" s="462">
        <v>103511</v>
      </c>
      <c r="B8664" s="276" t="s">
        <v>8622</v>
      </c>
      <c r="C8664" s="462" t="s">
        <v>27</v>
      </c>
      <c r="D8664" s="463">
        <v>0</v>
      </c>
    </row>
    <row r="8665" spans="1:4">
      <c r="A8665" s="462">
        <v>103512</v>
      </c>
      <c r="B8665" s="276" t="s">
        <v>8623</v>
      </c>
      <c r="C8665" s="462" t="s">
        <v>44</v>
      </c>
      <c r="D8665" s="463">
        <v>0</v>
      </c>
    </row>
    <row r="8666" spans="1:4">
      <c r="A8666" s="462">
        <v>103513</v>
      </c>
      <c r="B8666" s="276" t="s">
        <v>8624</v>
      </c>
      <c r="C8666" s="462" t="s">
        <v>27</v>
      </c>
      <c r="D8666" s="463">
        <v>16935</v>
      </c>
    </row>
    <row r="8667" spans="1:4">
      <c r="A8667" s="462">
        <v>103514</v>
      </c>
      <c r="B8667" s="276" t="s">
        <v>8625</v>
      </c>
      <c r="C8667" s="462" t="s">
        <v>27</v>
      </c>
      <c r="D8667" s="463">
        <v>0</v>
      </c>
    </row>
    <row r="8668" spans="1:4">
      <c r="A8668" s="462">
        <v>103515</v>
      </c>
      <c r="B8668" s="276" t="s">
        <v>8626</v>
      </c>
      <c r="C8668" s="462" t="s">
        <v>27</v>
      </c>
      <c r="D8668" s="463">
        <v>0</v>
      </c>
    </row>
    <row r="8669" spans="1:4">
      <c r="A8669" s="462">
        <v>103516</v>
      </c>
      <c r="B8669" s="276" t="s">
        <v>8627</v>
      </c>
      <c r="C8669" s="462" t="s">
        <v>27</v>
      </c>
      <c r="D8669" s="463">
        <v>0</v>
      </c>
    </row>
    <row r="8670" spans="1:4">
      <c r="A8670" s="462">
        <v>103517</v>
      </c>
      <c r="B8670" s="276" t="s">
        <v>8628</v>
      </c>
      <c r="C8670" s="462" t="s">
        <v>27</v>
      </c>
      <c r="D8670" s="463">
        <v>84273</v>
      </c>
    </row>
    <row r="8671" spans="1:4">
      <c r="A8671" s="462">
        <v>103518</v>
      </c>
      <c r="B8671" s="276" t="s">
        <v>8629</v>
      </c>
      <c r="C8671" s="462" t="s">
        <v>27</v>
      </c>
      <c r="D8671" s="463">
        <v>0</v>
      </c>
    </row>
    <row r="8672" spans="1:4">
      <c r="A8672" s="462">
        <v>103519</v>
      </c>
      <c r="B8672" s="276" t="s">
        <v>8630</v>
      </c>
      <c r="C8672" s="462" t="s">
        <v>27</v>
      </c>
      <c r="D8672" s="463">
        <v>0</v>
      </c>
    </row>
    <row r="8673" spans="1:4">
      <c r="A8673" s="462">
        <v>103520</v>
      </c>
      <c r="B8673" s="276" t="s">
        <v>8631</v>
      </c>
      <c r="C8673" s="462" t="s">
        <v>27</v>
      </c>
      <c r="D8673" s="463">
        <v>0</v>
      </c>
    </row>
    <row r="8674" spans="1:4">
      <c r="A8674" s="462">
        <v>103521</v>
      </c>
      <c r="B8674" s="276" t="s">
        <v>8632</v>
      </c>
      <c r="C8674" s="462" t="s">
        <v>97</v>
      </c>
      <c r="D8674" s="463">
        <v>0</v>
      </c>
    </row>
    <row r="8675" spans="1:4">
      <c r="A8675" s="462">
        <v>103522</v>
      </c>
      <c r="B8675" s="276" t="s">
        <v>8633</v>
      </c>
      <c r="C8675" s="462" t="s">
        <v>253</v>
      </c>
      <c r="D8675" s="463">
        <v>18637</v>
      </c>
    </row>
    <row r="8676" spans="1:4">
      <c r="A8676" s="462">
        <v>103523</v>
      </c>
      <c r="B8676" s="276" t="s">
        <v>8634</v>
      </c>
      <c r="C8676" s="462" t="s">
        <v>32</v>
      </c>
      <c r="D8676" s="463">
        <v>17123</v>
      </c>
    </row>
    <row r="8677" spans="1:4">
      <c r="A8677" s="462">
        <v>103524</v>
      </c>
      <c r="B8677" s="276" t="s">
        <v>8635</v>
      </c>
      <c r="C8677" s="462" t="s">
        <v>27</v>
      </c>
      <c r="D8677" s="463">
        <v>93041.7</v>
      </c>
    </row>
    <row r="8678" spans="1:4">
      <c r="A8678" s="462">
        <v>103525</v>
      </c>
      <c r="B8678" s="276" t="s">
        <v>8636</v>
      </c>
      <c r="C8678" s="462" t="s">
        <v>27</v>
      </c>
      <c r="D8678" s="463">
        <v>0</v>
      </c>
    </row>
    <row r="8679" spans="1:4">
      <c r="A8679" s="462">
        <v>103526</v>
      </c>
      <c r="B8679" s="276" t="s">
        <v>8637</v>
      </c>
      <c r="C8679" s="462" t="s">
        <v>27</v>
      </c>
      <c r="D8679" s="463">
        <v>0</v>
      </c>
    </row>
    <row r="8680" spans="1:4">
      <c r="A8680" s="462">
        <v>103527</v>
      </c>
      <c r="B8680" s="276" t="s">
        <v>8638</v>
      </c>
      <c r="C8680" s="462" t="s">
        <v>27</v>
      </c>
      <c r="D8680" s="463">
        <v>0</v>
      </c>
    </row>
    <row r="8681" spans="1:4">
      <c r="A8681" s="462">
        <v>103528</v>
      </c>
      <c r="B8681" s="276" t="s">
        <v>8639</v>
      </c>
      <c r="C8681" s="462" t="s">
        <v>27</v>
      </c>
      <c r="D8681" s="463">
        <v>0</v>
      </c>
    </row>
    <row r="8682" spans="1:4">
      <c r="A8682" s="462">
        <v>103529</v>
      </c>
      <c r="B8682" s="276" t="s">
        <v>8640</v>
      </c>
      <c r="C8682" s="462" t="s">
        <v>27</v>
      </c>
      <c r="D8682" s="463">
        <v>0</v>
      </c>
    </row>
    <row r="8683" spans="1:4">
      <c r="A8683" s="462">
        <v>103530</v>
      </c>
      <c r="B8683" s="276" t="s">
        <v>8641</v>
      </c>
      <c r="C8683" s="462" t="s">
        <v>27</v>
      </c>
      <c r="D8683" s="463">
        <v>0</v>
      </c>
    </row>
    <row r="8684" spans="1:4">
      <c r="A8684" s="462">
        <v>103531</v>
      </c>
      <c r="B8684" s="276" t="s">
        <v>8642</v>
      </c>
      <c r="C8684" s="462" t="s">
        <v>27</v>
      </c>
      <c r="D8684" s="463">
        <v>0</v>
      </c>
    </row>
    <row r="8685" spans="1:4">
      <c r="A8685" s="462">
        <v>103532</v>
      </c>
      <c r="B8685" s="276" t="s">
        <v>8643</v>
      </c>
      <c r="C8685" s="462" t="s">
        <v>27</v>
      </c>
      <c r="D8685" s="463">
        <v>0</v>
      </c>
    </row>
    <row r="8686" spans="1:4">
      <c r="A8686" s="462">
        <v>103533</v>
      </c>
      <c r="B8686" s="276" t="s">
        <v>8644</v>
      </c>
      <c r="C8686" s="462" t="s">
        <v>30</v>
      </c>
      <c r="D8686" s="463">
        <v>0</v>
      </c>
    </row>
    <row r="8687" spans="1:4">
      <c r="A8687" s="462">
        <v>103535</v>
      </c>
      <c r="B8687" s="276" t="s">
        <v>8645</v>
      </c>
      <c r="C8687" s="462" t="s">
        <v>27</v>
      </c>
      <c r="D8687" s="463">
        <v>583430</v>
      </c>
    </row>
    <row r="8688" spans="1:4">
      <c r="A8688" s="462">
        <v>103536</v>
      </c>
      <c r="B8688" s="276" t="s">
        <v>8646</v>
      </c>
      <c r="C8688" s="462" t="s">
        <v>27</v>
      </c>
      <c r="D8688" s="463">
        <v>0</v>
      </c>
    </row>
    <row r="8689" spans="1:4">
      <c r="A8689" s="462">
        <v>103537</v>
      </c>
      <c r="B8689" s="276" t="s">
        <v>8647</v>
      </c>
      <c r="C8689" s="462" t="s">
        <v>60</v>
      </c>
      <c r="D8689" s="463">
        <v>5757.01</v>
      </c>
    </row>
    <row r="8690" spans="1:4">
      <c r="A8690" s="462">
        <v>103538</v>
      </c>
      <c r="B8690" s="276" t="s">
        <v>8648</v>
      </c>
      <c r="C8690" s="462" t="s">
        <v>27</v>
      </c>
      <c r="D8690" s="463">
        <v>0</v>
      </c>
    </row>
    <row r="8691" spans="1:4">
      <c r="A8691" s="462">
        <v>103539</v>
      </c>
      <c r="B8691" s="276" t="s">
        <v>8649</v>
      </c>
      <c r="C8691" s="462" t="s">
        <v>30</v>
      </c>
      <c r="D8691" s="463">
        <v>0</v>
      </c>
    </row>
    <row r="8692" spans="1:4">
      <c r="A8692" s="462">
        <v>103540</v>
      </c>
      <c r="B8692" s="276" t="s">
        <v>8650</v>
      </c>
      <c r="C8692" s="462" t="s">
        <v>27</v>
      </c>
      <c r="D8692" s="463">
        <v>147868</v>
      </c>
    </row>
    <row r="8693" spans="1:4">
      <c r="A8693" s="462">
        <v>103541</v>
      </c>
      <c r="B8693" s="276" t="s">
        <v>8651</v>
      </c>
      <c r="C8693" s="462" t="s">
        <v>27</v>
      </c>
      <c r="D8693" s="463">
        <v>0</v>
      </c>
    </row>
    <row r="8694" spans="1:4">
      <c r="A8694" s="462">
        <v>103542</v>
      </c>
      <c r="B8694" s="276" t="s">
        <v>8652</v>
      </c>
      <c r="C8694" s="462" t="s">
        <v>30</v>
      </c>
      <c r="D8694" s="463">
        <v>0</v>
      </c>
    </row>
    <row r="8695" spans="1:4">
      <c r="A8695" s="462">
        <v>103543</v>
      </c>
      <c r="B8695" s="276" t="s">
        <v>8653</v>
      </c>
      <c r="C8695" s="462" t="s">
        <v>30</v>
      </c>
      <c r="D8695" s="463">
        <v>0</v>
      </c>
    </row>
    <row r="8696" spans="1:4">
      <c r="A8696" s="462">
        <v>103544</v>
      </c>
      <c r="B8696" s="276" t="s">
        <v>8654</v>
      </c>
      <c r="C8696" s="462" t="s">
        <v>27</v>
      </c>
      <c r="D8696" s="463">
        <v>0</v>
      </c>
    </row>
    <row r="8697" spans="1:4">
      <c r="A8697" s="462">
        <v>103545</v>
      </c>
      <c r="B8697" s="276" t="s">
        <v>8655</v>
      </c>
      <c r="C8697" s="462" t="s">
        <v>27</v>
      </c>
      <c r="D8697" s="463">
        <v>0</v>
      </c>
    </row>
    <row r="8698" spans="1:4">
      <c r="A8698" s="462">
        <v>103546</v>
      </c>
      <c r="B8698" s="276" t="s">
        <v>8656</v>
      </c>
      <c r="C8698" s="462" t="s">
        <v>27</v>
      </c>
      <c r="D8698" s="463">
        <v>0</v>
      </c>
    </row>
    <row r="8699" spans="1:4">
      <c r="A8699" s="462">
        <v>103547</v>
      </c>
      <c r="B8699" s="276" t="s">
        <v>8657</v>
      </c>
      <c r="C8699" s="462" t="s">
        <v>27</v>
      </c>
      <c r="D8699" s="463">
        <v>0</v>
      </c>
    </row>
    <row r="8700" spans="1:4">
      <c r="A8700" s="462">
        <v>103548</v>
      </c>
      <c r="B8700" s="276" t="s">
        <v>8658</v>
      </c>
      <c r="C8700" s="462" t="s">
        <v>27</v>
      </c>
      <c r="D8700" s="463">
        <v>0</v>
      </c>
    </row>
    <row r="8701" spans="1:4">
      <c r="A8701" s="462">
        <v>103550</v>
      </c>
      <c r="B8701" s="276" t="s">
        <v>8659</v>
      </c>
      <c r="C8701" s="462" t="s">
        <v>148</v>
      </c>
      <c r="D8701" s="463">
        <v>0</v>
      </c>
    </row>
    <row r="8702" spans="1:4">
      <c r="A8702" s="462">
        <v>103551</v>
      </c>
      <c r="B8702" s="276" t="s">
        <v>8660</v>
      </c>
      <c r="C8702" s="462" t="s">
        <v>27</v>
      </c>
      <c r="D8702" s="463">
        <v>836213.2</v>
      </c>
    </row>
    <row r="8703" spans="1:4">
      <c r="A8703" s="462">
        <v>103552</v>
      </c>
      <c r="B8703" s="276" t="s">
        <v>8661</v>
      </c>
      <c r="C8703" s="462" t="s">
        <v>27</v>
      </c>
      <c r="D8703" s="463">
        <v>0</v>
      </c>
    </row>
    <row r="8704" spans="1:4">
      <c r="A8704" s="462">
        <v>103553</v>
      </c>
      <c r="B8704" s="276" t="s">
        <v>8662</v>
      </c>
      <c r="C8704" s="462" t="s">
        <v>44</v>
      </c>
      <c r="D8704" s="463">
        <v>0</v>
      </c>
    </row>
    <row r="8705" spans="1:4">
      <c r="A8705" s="462">
        <v>103554</v>
      </c>
      <c r="B8705" s="276" t="s">
        <v>8663</v>
      </c>
      <c r="C8705" s="462" t="s">
        <v>44</v>
      </c>
      <c r="D8705" s="463">
        <v>0</v>
      </c>
    </row>
    <row r="8706" spans="1:4">
      <c r="A8706" s="462">
        <v>103555</v>
      </c>
      <c r="B8706" s="276" t="s">
        <v>8664</v>
      </c>
      <c r="C8706" s="462" t="s">
        <v>27</v>
      </c>
      <c r="D8706" s="463">
        <v>0</v>
      </c>
    </row>
    <row r="8707" spans="1:4">
      <c r="A8707" s="462">
        <v>103556</v>
      </c>
      <c r="B8707" s="276" t="s">
        <v>8665</v>
      </c>
      <c r="C8707" s="462" t="s">
        <v>27</v>
      </c>
      <c r="D8707" s="463">
        <v>94172.4</v>
      </c>
    </row>
    <row r="8708" spans="1:4">
      <c r="A8708" s="462">
        <v>103557</v>
      </c>
      <c r="B8708" s="276" t="s">
        <v>8666</v>
      </c>
      <c r="C8708" s="462" t="s">
        <v>253</v>
      </c>
      <c r="D8708" s="463">
        <v>70955.490000000005</v>
      </c>
    </row>
    <row r="8709" spans="1:4">
      <c r="A8709" s="462">
        <v>103558</v>
      </c>
      <c r="B8709" s="276" t="s">
        <v>8667</v>
      </c>
      <c r="C8709" s="462" t="s">
        <v>253</v>
      </c>
      <c r="D8709" s="463">
        <v>0</v>
      </c>
    </row>
    <row r="8710" spans="1:4">
      <c r="A8710" s="462">
        <v>103559</v>
      </c>
      <c r="B8710" s="276" t="s">
        <v>8668</v>
      </c>
      <c r="C8710" s="462" t="s">
        <v>253</v>
      </c>
      <c r="D8710" s="463">
        <v>0</v>
      </c>
    </row>
    <row r="8711" spans="1:4">
      <c r="A8711" s="462">
        <v>103560</v>
      </c>
      <c r="B8711" s="276" t="s">
        <v>8669</v>
      </c>
      <c r="C8711" s="462" t="s">
        <v>27</v>
      </c>
      <c r="D8711" s="463">
        <v>441841</v>
      </c>
    </row>
    <row r="8712" spans="1:4">
      <c r="A8712" s="462">
        <v>103561</v>
      </c>
      <c r="B8712" s="276" t="s">
        <v>8670</v>
      </c>
      <c r="C8712" s="462" t="s">
        <v>30</v>
      </c>
      <c r="D8712" s="463">
        <v>0</v>
      </c>
    </row>
    <row r="8713" spans="1:4">
      <c r="A8713" s="462">
        <v>103562</v>
      </c>
      <c r="B8713" s="276" t="s">
        <v>8671</v>
      </c>
      <c r="C8713" s="462" t="s">
        <v>60</v>
      </c>
      <c r="D8713" s="463">
        <v>32851</v>
      </c>
    </row>
    <row r="8714" spans="1:4">
      <c r="A8714" s="462">
        <v>103563</v>
      </c>
      <c r="B8714" s="276" t="s">
        <v>8672</v>
      </c>
      <c r="C8714" s="462" t="s">
        <v>27</v>
      </c>
      <c r="D8714" s="463">
        <v>0</v>
      </c>
    </row>
    <row r="8715" spans="1:4">
      <c r="A8715" s="462">
        <v>103564</v>
      </c>
      <c r="B8715" s="276" t="s">
        <v>8673</v>
      </c>
      <c r="C8715" s="462" t="s">
        <v>27</v>
      </c>
      <c r="D8715" s="463">
        <v>15365</v>
      </c>
    </row>
    <row r="8716" spans="1:4">
      <c r="A8716" s="462">
        <v>103565</v>
      </c>
      <c r="B8716" s="276" t="s">
        <v>8674</v>
      </c>
      <c r="C8716" s="462" t="s">
        <v>27</v>
      </c>
      <c r="D8716" s="463">
        <v>62799</v>
      </c>
    </row>
    <row r="8717" spans="1:4">
      <c r="A8717" s="462">
        <v>103566</v>
      </c>
      <c r="B8717" s="276" t="s">
        <v>199</v>
      </c>
      <c r="C8717" s="462" t="s">
        <v>27</v>
      </c>
      <c r="D8717" s="463">
        <v>0</v>
      </c>
    </row>
    <row r="8718" spans="1:4">
      <c r="A8718" s="462">
        <v>103567</v>
      </c>
      <c r="B8718" s="276" t="s">
        <v>199</v>
      </c>
      <c r="C8718" s="462" t="s">
        <v>44</v>
      </c>
      <c r="D8718" s="463">
        <v>0</v>
      </c>
    </row>
    <row r="8719" spans="1:4">
      <c r="A8719" s="462">
        <v>103568</v>
      </c>
      <c r="B8719" s="276" t="s">
        <v>8675</v>
      </c>
      <c r="C8719" s="462" t="s">
        <v>27</v>
      </c>
      <c r="D8719" s="463">
        <v>0</v>
      </c>
    </row>
    <row r="8720" spans="1:4">
      <c r="A8720" s="462">
        <v>103569</v>
      </c>
      <c r="B8720" s="276" t="s">
        <v>8676</v>
      </c>
      <c r="C8720" s="462" t="s">
        <v>27</v>
      </c>
      <c r="D8720" s="463">
        <v>0</v>
      </c>
    </row>
    <row r="8721" spans="1:4">
      <c r="A8721" s="462">
        <v>103570</v>
      </c>
      <c r="B8721" s="276" t="s">
        <v>8677</v>
      </c>
      <c r="C8721" s="462" t="s">
        <v>27</v>
      </c>
      <c r="D8721" s="463">
        <v>0</v>
      </c>
    </row>
    <row r="8722" spans="1:4">
      <c r="A8722" s="462">
        <v>103571</v>
      </c>
      <c r="B8722" s="276" t="s">
        <v>8678</v>
      </c>
      <c r="C8722" s="462" t="s">
        <v>27</v>
      </c>
      <c r="D8722" s="463">
        <v>0</v>
      </c>
    </row>
    <row r="8723" spans="1:4">
      <c r="A8723" s="462">
        <v>103572</v>
      </c>
      <c r="B8723" s="276" t="s">
        <v>8679</v>
      </c>
      <c r="C8723" s="462" t="s">
        <v>27</v>
      </c>
      <c r="D8723" s="463">
        <v>17090.990000000002</v>
      </c>
    </row>
    <row r="8724" spans="1:4">
      <c r="A8724" s="462">
        <v>103573</v>
      </c>
      <c r="B8724" s="276" t="s">
        <v>8680</v>
      </c>
      <c r="C8724" s="462" t="s">
        <v>27</v>
      </c>
      <c r="D8724" s="463">
        <v>42209</v>
      </c>
    </row>
    <row r="8725" spans="1:4">
      <c r="A8725" s="462">
        <v>103574</v>
      </c>
      <c r="B8725" s="276" t="s">
        <v>8681</v>
      </c>
      <c r="C8725" s="462" t="s">
        <v>30</v>
      </c>
      <c r="D8725" s="463">
        <v>0</v>
      </c>
    </row>
    <row r="8726" spans="1:4">
      <c r="A8726" s="462">
        <v>103575</v>
      </c>
      <c r="B8726" s="276" t="s">
        <v>8682</v>
      </c>
      <c r="C8726" s="462" t="s">
        <v>27</v>
      </c>
      <c r="D8726" s="463">
        <v>0</v>
      </c>
    </row>
    <row r="8727" spans="1:4">
      <c r="A8727" s="462">
        <v>103576</v>
      </c>
      <c r="B8727" s="276" t="s">
        <v>8681</v>
      </c>
      <c r="C8727" s="462" t="s">
        <v>44</v>
      </c>
      <c r="D8727" s="463">
        <v>2081</v>
      </c>
    </row>
    <row r="8728" spans="1:4">
      <c r="A8728" s="462">
        <v>103577</v>
      </c>
      <c r="B8728" s="276" t="s">
        <v>8683</v>
      </c>
      <c r="C8728" s="462" t="s">
        <v>27</v>
      </c>
      <c r="D8728" s="463">
        <v>0</v>
      </c>
    </row>
    <row r="8729" spans="1:4">
      <c r="A8729" s="462">
        <v>103578</v>
      </c>
      <c r="B8729" s="276" t="s">
        <v>8684</v>
      </c>
      <c r="C8729" s="462" t="s">
        <v>985</v>
      </c>
      <c r="D8729" s="463">
        <v>0</v>
      </c>
    </row>
    <row r="8730" spans="1:4">
      <c r="A8730" s="462">
        <v>103579</v>
      </c>
      <c r="B8730" s="276" t="s">
        <v>8685</v>
      </c>
      <c r="C8730" s="462" t="s">
        <v>30</v>
      </c>
      <c r="D8730" s="463">
        <v>25405.279999999999</v>
      </c>
    </row>
    <row r="8731" spans="1:4">
      <c r="A8731" s="462">
        <v>103580</v>
      </c>
      <c r="B8731" s="276" t="s">
        <v>8686</v>
      </c>
      <c r="C8731" s="462" t="s">
        <v>30</v>
      </c>
      <c r="D8731" s="463">
        <v>3578</v>
      </c>
    </row>
    <row r="8732" spans="1:4">
      <c r="A8732" s="462">
        <v>103581</v>
      </c>
      <c r="B8732" s="276" t="s">
        <v>8687</v>
      </c>
      <c r="C8732" s="462" t="s">
        <v>27</v>
      </c>
      <c r="D8732" s="463">
        <v>0</v>
      </c>
    </row>
    <row r="8733" spans="1:4">
      <c r="A8733" s="462">
        <v>103582</v>
      </c>
      <c r="B8733" s="276" t="s">
        <v>1982</v>
      </c>
      <c r="C8733" s="462" t="s">
        <v>83</v>
      </c>
      <c r="D8733" s="463">
        <v>0</v>
      </c>
    </row>
    <row r="8734" spans="1:4">
      <c r="A8734" s="462">
        <v>103583</v>
      </c>
      <c r="B8734" s="276" t="s">
        <v>8688</v>
      </c>
      <c r="C8734" s="462" t="s">
        <v>83</v>
      </c>
      <c r="D8734" s="463">
        <v>0</v>
      </c>
    </row>
    <row r="8735" spans="1:4">
      <c r="A8735" s="462">
        <v>103584</v>
      </c>
      <c r="B8735" s="276" t="s">
        <v>8689</v>
      </c>
      <c r="C8735" s="462" t="s">
        <v>60</v>
      </c>
      <c r="D8735" s="463">
        <v>0</v>
      </c>
    </row>
    <row r="8736" spans="1:4">
      <c r="A8736" s="462">
        <v>103585</v>
      </c>
      <c r="B8736" s="276" t="s">
        <v>8690</v>
      </c>
      <c r="C8736" s="462" t="s">
        <v>27</v>
      </c>
      <c r="D8736" s="463">
        <v>27686</v>
      </c>
    </row>
    <row r="8737" spans="1:4">
      <c r="A8737" s="462">
        <v>103586</v>
      </c>
      <c r="B8737" s="276" t="s">
        <v>8691</v>
      </c>
      <c r="C8737" s="462" t="s">
        <v>60</v>
      </c>
      <c r="D8737" s="463">
        <v>0</v>
      </c>
    </row>
    <row r="8738" spans="1:4">
      <c r="A8738" s="462">
        <v>103587</v>
      </c>
      <c r="B8738" s="276" t="s">
        <v>8692</v>
      </c>
      <c r="C8738" s="462" t="s">
        <v>30</v>
      </c>
      <c r="D8738" s="463">
        <v>4681</v>
      </c>
    </row>
    <row r="8739" spans="1:4">
      <c r="A8739" s="462">
        <v>103591</v>
      </c>
      <c r="B8739" s="276" t="s">
        <v>8693</v>
      </c>
      <c r="C8739" s="462" t="s">
        <v>27</v>
      </c>
      <c r="D8739" s="463">
        <v>0</v>
      </c>
    </row>
    <row r="8740" spans="1:4">
      <c r="A8740" s="462">
        <v>103592</v>
      </c>
      <c r="B8740" s="276" t="s">
        <v>8694</v>
      </c>
      <c r="C8740" s="462" t="s">
        <v>30</v>
      </c>
      <c r="D8740" s="463">
        <v>0</v>
      </c>
    </row>
    <row r="8741" spans="1:4">
      <c r="A8741" s="462">
        <v>103593</v>
      </c>
      <c r="B8741" s="276" t="s">
        <v>8695</v>
      </c>
      <c r="C8741" s="462" t="s">
        <v>27</v>
      </c>
      <c r="D8741" s="463">
        <v>0</v>
      </c>
    </row>
    <row r="8742" spans="1:4">
      <c r="A8742" s="462">
        <v>103594</v>
      </c>
      <c r="B8742" s="276" t="s">
        <v>8696</v>
      </c>
      <c r="C8742" s="462" t="s">
        <v>27</v>
      </c>
      <c r="D8742" s="463">
        <v>0</v>
      </c>
    </row>
    <row r="8743" spans="1:4">
      <c r="A8743" s="462">
        <v>103596</v>
      </c>
      <c r="B8743" s="276" t="s">
        <v>8697</v>
      </c>
      <c r="C8743" s="462" t="s">
        <v>30</v>
      </c>
      <c r="D8743" s="463">
        <v>0</v>
      </c>
    </row>
    <row r="8744" spans="1:4">
      <c r="A8744" s="462">
        <v>103599</v>
      </c>
      <c r="B8744" s="276" t="s">
        <v>8698</v>
      </c>
      <c r="C8744" s="462" t="s">
        <v>27</v>
      </c>
      <c r="D8744" s="463">
        <v>37383.01</v>
      </c>
    </row>
    <row r="8745" spans="1:4">
      <c r="A8745" s="462">
        <v>103600</v>
      </c>
      <c r="B8745" s="276" t="s">
        <v>8699</v>
      </c>
      <c r="C8745" s="462" t="s">
        <v>27</v>
      </c>
      <c r="D8745" s="463">
        <v>3500</v>
      </c>
    </row>
    <row r="8746" spans="1:4">
      <c r="A8746" s="462">
        <v>103601</v>
      </c>
      <c r="B8746" s="276" t="s">
        <v>8700</v>
      </c>
      <c r="C8746" s="462" t="s">
        <v>27</v>
      </c>
      <c r="D8746" s="463">
        <v>0</v>
      </c>
    </row>
    <row r="8747" spans="1:4">
      <c r="A8747" s="462">
        <v>103602</v>
      </c>
      <c r="B8747" s="276" t="s">
        <v>8701</v>
      </c>
      <c r="C8747" s="462" t="s">
        <v>30</v>
      </c>
      <c r="D8747" s="463">
        <v>11406</v>
      </c>
    </row>
    <row r="8748" spans="1:4">
      <c r="A8748" s="462">
        <v>103603</v>
      </c>
      <c r="B8748" s="276" t="s">
        <v>8702</v>
      </c>
      <c r="C8748" s="462" t="s">
        <v>27</v>
      </c>
      <c r="D8748" s="463">
        <v>1887.01</v>
      </c>
    </row>
    <row r="8749" spans="1:4">
      <c r="A8749" s="462">
        <v>103604</v>
      </c>
      <c r="B8749" s="276" t="s">
        <v>8703</v>
      </c>
      <c r="C8749" s="462" t="s">
        <v>27</v>
      </c>
      <c r="D8749" s="463">
        <v>1396</v>
      </c>
    </row>
    <row r="8750" spans="1:4">
      <c r="A8750" s="462">
        <v>103605</v>
      </c>
      <c r="B8750" s="276" t="s">
        <v>8704</v>
      </c>
      <c r="C8750" s="462" t="s">
        <v>27</v>
      </c>
      <c r="D8750" s="463">
        <v>0</v>
      </c>
    </row>
    <row r="8751" spans="1:4">
      <c r="A8751" s="462">
        <v>103606</v>
      </c>
      <c r="B8751" s="276" t="s">
        <v>8705</v>
      </c>
      <c r="C8751" s="462" t="s">
        <v>27</v>
      </c>
      <c r="D8751" s="463">
        <v>1434</v>
      </c>
    </row>
    <row r="8752" spans="1:4">
      <c r="A8752" s="462">
        <v>103607</v>
      </c>
      <c r="B8752" s="276" t="s">
        <v>8706</v>
      </c>
      <c r="C8752" s="462" t="s">
        <v>32</v>
      </c>
      <c r="D8752" s="463">
        <v>7962</v>
      </c>
    </row>
    <row r="8753" spans="1:4">
      <c r="A8753" s="462">
        <v>103608</v>
      </c>
      <c r="B8753" s="276" t="s">
        <v>8707</v>
      </c>
      <c r="C8753" s="462" t="s">
        <v>27</v>
      </c>
      <c r="D8753" s="463">
        <v>73406.009999999995</v>
      </c>
    </row>
    <row r="8754" spans="1:4">
      <c r="A8754" s="462">
        <v>103609</v>
      </c>
      <c r="B8754" s="276" t="s">
        <v>8708</v>
      </c>
      <c r="C8754" s="462" t="s">
        <v>44</v>
      </c>
      <c r="D8754" s="463">
        <v>88067.14</v>
      </c>
    </row>
    <row r="8755" spans="1:4">
      <c r="A8755" s="462">
        <v>103610</v>
      </c>
      <c r="B8755" s="276" t="s">
        <v>8709</v>
      </c>
      <c r="C8755" s="462" t="s">
        <v>44</v>
      </c>
      <c r="D8755" s="463">
        <v>22766</v>
      </c>
    </row>
    <row r="8756" spans="1:4">
      <c r="A8756" s="462">
        <v>103611</v>
      </c>
      <c r="B8756" s="276" t="s">
        <v>2649</v>
      </c>
      <c r="C8756" s="462" t="s">
        <v>27</v>
      </c>
      <c r="D8756" s="463">
        <v>0</v>
      </c>
    </row>
    <row r="8757" spans="1:4">
      <c r="A8757" s="462">
        <v>103612</v>
      </c>
      <c r="B8757" s="276" t="s">
        <v>8710</v>
      </c>
      <c r="C8757" s="462" t="s">
        <v>44</v>
      </c>
      <c r="D8757" s="463">
        <v>0</v>
      </c>
    </row>
    <row r="8758" spans="1:4">
      <c r="A8758" s="462">
        <v>103613</v>
      </c>
      <c r="B8758" s="276" t="s">
        <v>8711</v>
      </c>
      <c r="C8758" s="462" t="s">
        <v>253</v>
      </c>
      <c r="D8758" s="463">
        <v>113881</v>
      </c>
    </row>
    <row r="8759" spans="1:4">
      <c r="A8759" s="462">
        <v>103614</v>
      </c>
      <c r="B8759" s="276" t="s">
        <v>8712</v>
      </c>
      <c r="C8759" s="462" t="s">
        <v>44</v>
      </c>
      <c r="D8759" s="463">
        <v>0</v>
      </c>
    </row>
    <row r="8760" spans="1:4">
      <c r="A8760" s="462">
        <v>103616</v>
      </c>
      <c r="B8760" s="276" t="s">
        <v>8713</v>
      </c>
      <c r="C8760" s="462" t="s">
        <v>253</v>
      </c>
      <c r="D8760" s="463">
        <v>105136.94</v>
      </c>
    </row>
    <row r="8761" spans="1:4">
      <c r="A8761" s="462">
        <v>103617</v>
      </c>
      <c r="B8761" s="276" t="s">
        <v>8714</v>
      </c>
      <c r="C8761" s="462" t="s">
        <v>44</v>
      </c>
      <c r="D8761" s="463">
        <v>0</v>
      </c>
    </row>
    <row r="8762" spans="1:4">
      <c r="A8762" s="462">
        <v>103618</v>
      </c>
      <c r="B8762" s="276" t="s">
        <v>8715</v>
      </c>
      <c r="C8762" s="462" t="s">
        <v>44</v>
      </c>
      <c r="D8762" s="463">
        <v>0</v>
      </c>
    </row>
    <row r="8763" spans="1:4">
      <c r="A8763" s="462">
        <v>103619</v>
      </c>
      <c r="B8763" s="276" t="s">
        <v>8716</v>
      </c>
      <c r="C8763" s="462" t="s">
        <v>44</v>
      </c>
      <c r="D8763" s="463">
        <v>0</v>
      </c>
    </row>
    <row r="8764" spans="1:4">
      <c r="A8764" s="462">
        <v>103620</v>
      </c>
      <c r="B8764" s="276" t="s">
        <v>8717</v>
      </c>
      <c r="C8764" s="462" t="s">
        <v>44</v>
      </c>
      <c r="D8764" s="463">
        <v>0</v>
      </c>
    </row>
    <row r="8765" spans="1:4">
      <c r="A8765" s="462">
        <v>103621</v>
      </c>
      <c r="B8765" s="276" t="s">
        <v>8718</v>
      </c>
      <c r="C8765" s="462" t="s">
        <v>253</v>
      </c>
      <c r="D8765" s="463">
        <v>103029.6</v>
      </c>
    </row>
    <row r="8766" spans="1:4">
      <c r="A8766" s="462">
        <v>103623</v>
      </c>
      <c r="B8766" s="276" t="s">
        <v>8719</v>
      </c>
      <c r="C8766" s="462" t="s">
        <v>44</v>
      </c>
      <c r="D8766" s="463">
        <v>0</v>
      </c>
    </row>
    <row r="8767" spans="1:4">
      <c r="A8767" s="462">
        <v>103624</v>
      </c>
      <c r="B8767" s="276" t="s">
        <v>8720</v>
      </c>
      <c r="C8767" s="462" t="s">
        <v>44</v>
      </c>
      <c r="D8767" s="463">
        <v>0</v>
      </c>
    </row>
    <row r="8768" spans="1:4">
      <c r="A8768" s="462">
        <v>103625</v>
      </c>
      <c r="B8768" s="276" t="s">
        <v>8721</v>
      </c>
      <c r="C8768" s="462" t="s">
        <v>27</v>
      </c>
      <c r="D8768" s="463">
        <v>0</v>
      </c>
    </row>
    <row r="8769" spans="1:4">
      <c r="A8769" s="462">
        <v>103626</v>
      </c>
      <c r="B8769" s="276" t="s">
        <v>8722</v>
      </c>
      <c r="C8769" s="462" t="s">
        <v>44</v>
      </c>
      <c r="D8769" s="463">
        <v>0</v>
      </c>
    </row>
    <row r="8770" spans="1:4">
      <c r="A8770" s="462">
        <v>103628</v>
      </c>
      <c r="B8770" s="276" t="s">
        <v>8723</v>
      </c>
      <c r="C8770" s="462" t="s">
        <v>30</v>
      </c>
      <c r="D8770" s="463">
        <v>144417</v>
      </c>
    </row>
    <row r="8771" spans="1:4">
      <c r="A8771" s="462">
        <v>103629</v>
      </c>
      <c r="B8771" s="276" t="s">
        <v>8724</v>
      </c>
      <c r="C8771" s="462" t="s">
        <v>30</v>
      </c>
      <c r="D8771" s="463">
        <v>0</v>
      </c>
    </row>
    <row r="8772" spans="1:4">
      <c r="A8772" s="462">
        <v>103630</v>
      </c>
      <c r="B8772" s="276" t="s">
        <v>8725</v>
      </c>
      <c r="C8772" s="462" t="s">
        <v>27</v>
      </c>
      <c r="D8772" s="463">
        <v>7701</v>
      </c>
    </row>
    <row r="8773" spans="1:4">
      <c r="A8773" s="462">
        <v>103631</v>
      </c>
      <c r="B8773" s="276" t="s">
        <v>8726</v>
      </c>
      <c r="C8773" s="462" t="s">
        <v>27</v>
      </c>
      <c r="D8773" s="463">
        <v>0</v>
      </c>
    </row>
    <row r="8774" spans="1:4">
      <c r="A8774" s="462">
        <v>103632</v>
      </c>
      <c r="B8774" s="276" t="s">
        <v>8727</v>
      </c>
      <c r="C8774" s="462" t="s">
        <v>27</v>
      </c>
      <c r="D8774" s="463">
        <v>5436</v>
      </c>
    </row>
    <row r="8775" spans="1:4">
      <c r="A8775" s="462">
        <v>103633</v>
      </c>
      <c r="B8775" s="276" t="s">
        <v>8728</v>
      </c>
      <c r="C8775" s="462" t="s">
        <v>27</v>
      </c>
      <c r="D8775" s="463">
        <v>0</v>
      </c>
    </row>
    <row r="8776" spans="1:4">
      <c r="A8776" s="462">
        <v>103634</v>
      </c>
      <c r="B8776" s="276" t="s">
        <v>8729</v>
      </c>
      <c r="C8776" s="462" t="s">
        <v>27</v>
      </c>
      <c r="D8776" s="463">
        <v>0</v>
      </c>
    </row>
    <row r="8777" spans="1:4">
      <c r="A8777" s="462">
        <v>103635</v>
      </c>
      <c r="B8777" s="276" t="s">
        <v>8730</v>
      </c>
      <c r="C8777" s="462" t="s">
        <v>30</v>
      </c>
      <c r="D8777" s="463">
        <v>0</v>
      </c>
    </row>
    <row r="8778" spans="1:4">
      <c r="A8778" s="462">
        <v>103636</v>
      </c>
      <c r="B8778" s="276" t="s">
        <v>8731</v>
      </c>
      <c r="C8778" s="462" t="s">
        <v>44</v>
      </c>
      <c r="D8778" s="463">
        <v>174194.43</v>
      </c>
    </row>
    <row r="8779" spans="1:4">
      <c r="A8779" s="462">
        <v>103637</v>
      </c>
      <c r="B8779" s="276" t="s">
        <v>8732</v>
      </c>
      <c r="C8779" s="462" t="s">
        <v>27</v>
      </c>
      <c r="D8779" s="463">
        <v>408403</v>
      </c>
    </row>
    <row r="8780" spans="1:4">
      <c r="A8780" s="462">
        <v>103638</v>
      </c>
      <c r="B8780" s="276" t="s">
        <v>8733</v>
      </c>
      <c r="C8780" s="462" t="s">
        <v>27</v>
      </c>
      <c r="D8780" s="463">
        <v>0</v>
      </c>
    </row>
    <row r="8781" spans="1:4">
      <c r="A8781" s="462">
        <v>103639</v>
      </c>
      <c r="B8781" s="276" t="s">
        <v>8734</v>
      </c>
      <c r="C8781" s="462" t="s">
        <v>27</v>
      </c>
      <c r="D8781" s="463">
        <v>0</v>
      </c>
    </row>
    <row r="8782" spans="1:4">
      <c r="A8782" s="462">
        <v>103640</v>
      </c>
      <c r="B8782" s="276" t="s">
        <v>8735</v>
      </c>
      <c r="C8782" s="462" t="s">
        <v>27</v>
      </c>
      <c r="D8782" s="463">
        <v>650070</v>
      </c>
    </row>
    <row r="8783" spans="1:4">
      <c r="A8783" s="462">
        <v>103641</v>
      </c>
      <c r="B8783" s="276" t="s">
        <v>8736</v>
      </c>
      <c r="C8783" s="462" t="s">
        <v>27</v>
      </c>
      <c r="D8783" s="463">
        <v>150825</v>
      </c>
    </row>
    <row r="8784" spans="1:4">
      <c r="A8784" s="462">
        <v>103642</v>
      </c>
      <c r="B8784" s="276" t="s">
        <v>8737</v>
      </c>
      <c r="C8784" s="462" t="s">
        <v>27</v>
      </c>
      <c r="D8784" s="463">
        <v>314219</v>
      </c>
    </row>
    <row r="8785" spans="1:4">
      <c r="A8785" s="462">
        <v>103643</v>
      </c>
      <c r="B8785" s="276" t="s">
        <v>8738</v>
      </c>
      <c r="C8785" s="462" t="s">
        <v>27</v>
      </c>
      <c r="D8785" s="463">
        <v>0</v>
      </c>
    </row>
    <row r="8786" spans="1:4">
      <c r="A8786" s="462">
        <v>103644</v>
      </c>
      <c r="B8786" s="276" t="s">
        <v>8739</v>
      </c>
      <c r="C8786" s="462" t="s">
        <v>27</v>
      </c>
      <c r="D8786" s="463">
        <v>0</v>
      </c>
    </row>
    <row r="8787" spans="1:4">
      <c r="A8787" s="462">
        <v>103645</v>
      </c>
      <c r="B8787" s="276" t="s">
        <v>8740</v>
      </c>
      <c r="C8787" s="462" t="s">
        <v>27</v>
      </c>
      <c r="D8787" s="463">
        <v>3969</v>
      </c>
    </row>
    <row r="8788" spans="1:4">
      <c r="A8788" s="462">
        <v>103646</v>
      </c>
      <c r="B8788" s="276" t="s">
        <v>8741</v>
      </c>
      <c r="C8788" s="462" t="s">
        <v>27</v>
      </c>
      <c r="D8788" s="463">
        <v>33693.01</v>
      </c>
    </row>
    <row r="8789" spans="1:4">
      <c r="A8789" s="462">
        <v>103647</v>
      </c>
      <c r="B8789" s="276" t="s">
        <v>8742</v>
      </c>
      <c r="C8789" s="462" t="s">
        <v>27</v>
      </c>
      <c r="D8789" s="463">
        <v>43362.01</v>
      </c>
    </row>
    <row r="8790" spans="1:4">
      <c r="A8790" s="462">
        <v>103649</v>
      </c>
      <c r="B8790" s="276" t="s">
        <v>8743</v>
      </c>
      <c r="C8790" s="462" t="s">
        <v>32</v>
      </c>
      <c r="D8790" s="463">
        <v>0</v>
      </c>
    </row>
    <row r="8791" spans="1:4">
      <c r="A8791" s="462">
        <v>103650</v>
      </c>
      <c r="B8791" s="276" t="s">
        <v>8744</v>
      </c>
      <c r="C8791" s="462" t="s">
        <v>27</v>
      </c>
      <c r="D8791" s="463">
        <v>0</v>
      </c>
    </row>
    <row r="8792" spans="1:4">
      <c r="A8792" s="462">
        <v>103651</v>
      </c>
      <c r="B8792" s="276" t="s">
        <v>8745</v>
      </c>
      <c r="C8792" s="462" t="s">
        <v>30</v>
      </c>
      <c r="D8792" s="463">
        <v>0</v>
      </c>
    </row>
    <row r="8793" spans="1:4">
      <c r="A8793" s="462">
        <v>103652</v>
      </c>
      <c r="B8793" s="276" t="s">
        <v>8746</v>
      </c>
      <c r="C8793" s="462" t="s">
        <v>44</v>
      </c>
      <c r="D8793" s="463">
        <v>37943</v>
      </c>
    </row>
    <row r="8794" spans="1:4">
      <c r="A8794" s="462">
        <v>103653</v>
      </c>
      <c r="B8794" s="276" t="s">
        <v>8747</v>
      </c>
      <c r="C8794" s="462" t="s">
        <v>30</v>
      </c>
      <c r="D8794" s="463">
        <v>0</v>
      </c>
    </row>
    <row r="8795" spans="1:4">
      <c r="A8795" s="462">
        <v>103654</v>
      </c>
      <c r="B8795" s="276" t="s">
        <v>8748</v>
      </c>
      <c r="C8795" s="462" t="s">
        <v>27</v>
      </c>
      <c r="D8795" s="463">
        <v>0</v>
      </c>
    </row>
    <row r="8796" spans="1:4">
      <c r="A8796" s="462">
        <v>103655</v>
      </c>
      <c r="B8796" s="276" t="s">
        <v>8749</v>
      </c>
      <c r="C8796" s="462" t="s">
        <v>27</v>
      </c>
      <c r="D8796" s="463">
        <v>0</v>
      </c>
    </row>
    <row r="8797" spans="1:4">
      <c r="A8797" s="462">
        <v>103656</v>
      </c>
      <c r="B8797" s="276" t="s">
        <v>8750</v>
      </c>
      <c r="C8797" s="462" t="s">
        <v>27</v>
      </c>
      <c r="D8797" s="463">
        <v>0</v>
      </c>
    </row>
    <row r="8798" spans="1:4">
      <c r="A8798" s="462">
        <v>103657</v>
      </c>
      <c r="B8798" s="276" t="s">
        <v>8751</v>
      </c>
      <c r="C8798" s="462" t="s">
        <v>32</v>
      </c>
      <c r="D8798" s="463">
        <v>0</v>
      </c>
    </row>
    <row r="8799" spans="1:4">
      <c r="A8799" s="462">
        <v>103658</v>
      </c>
      <c r="B8799" s="276" t="s">
        <v>8752</v>
      </c>
      <c r="C8799" s="462" t="s">
        <v>32</v>
      </c>
      <c r="D8799" s="463">
        <v>0</v>
      </c>
    </row>
    <row r="8800" spans="1:4">
      <c r="A8800" s="462">
        <v>103659</v>
      </c>
      <c r="B8800" s="276" t="s">
        <v>8753</v>
      </c>
      <c r="C8800" s="462" t="s">
        <v>32</v>
      </c>
      <c r="D8800" s="463">
        <v>163277</v>
      </c>
    </row>
    <row r="8801" spans="1:4">
      <c r="A8801" s="462">
        <v>103661</v>
      </c>
      <c r="B8801" s="276" t="s">
        <v>8754</v>
      </c>
      <c r="C8801" s="462" t="s">
        <v>27</v>
      </c>
      <c r="D8801" s="463">
        <v>8662</v>
      </c>
    </row>
    <row r="8802" spans="1:4">
      <c r="A8802" s="462">
        <v>103662</v>
      </c>
      <c r="B8802" s="276" t="s">
        <v>8755</v>
      </c>
      <c r="C8802" s="462" t="s">
        <v>30</v>
      </c>
      <c r="D8802" s="463">
        <v>0</v>
      </c>
    </row>
    <row r="8803" spans="1:4">
      <c r="A8803" s="462">
        <v>103663</v>
      </c>
      <c r="B8803" s="276" t="s">
        <v>8756</v>
      </c>
      <c r="C8803" s="462" t="s">
        <v>30</v>
      </c>
      <c r="D8803" s="463">
        <v>0</v>
      </c>
    </row>
    <row r="8804" spans="1:4">
      <c r="A8804" s="462">
        <v>103664</v>
      </c>
      <c r="B8804" s="276" t="s">
        <v>8757</v>
      </c>
      <c r="C8804" s="462" t="s">
        <v>44</v>
      </c>
      <c r="D8804" s="463">
        <v>47529</v>
      </c>
    </row>
    <row r="8805" spans="1:4">
      <c r="A8805" s="462">
        <v>103665</v>
      </c>
      <c r="B8805" s="276" t="s">
        <v>8758</v>
      </c>
      <c r="C8805" s="462" t="s">
        <v>27</v>
      </c>
      <c r="D8805" s="463">
        <v>0</v>
      </c>
    </row>
    <row r="8806" spans="1:4">
      <c r="A8806" s="462">
        <v>103666</v>
      </c>
      <c r="B8806" s="276" t="s">
        <v>8759</v>
      </c>
      <c r="C8806" s="462" t="s">
        <v>30</v>
      </c>
      <c r="D8806" s="463">
        <v>0</v>
      </c>
    </row>
    <row r="8807" spans="1:4">
      <c r="A8807" s="462">
        <v>103667</v>
      </c>
      <c r="B8807" s="276" t="s">
        <v>8760</v>
      </c>
      <c r="C8807" s="462" t="s">
        <v>30</v>
      </c>
      <c r="D8807" s="463">
        <v>0</v>
      </c>
    </row>
    <row r="8808" spans="1:4">
      <c r="A8808" s="462">
        <v>103668</v>
      </c>
      <c r="B8808" s="276" t="s">
        <v>8761</v>
      </c>
      <c r="C8808" s="462" t="s">
        <v>27</v>
      </c>
      <c r="D8808" s="463">
        <v>0</v>
      </c>
    </row>
    <row r="8809" spans="1:4">
      <c r="A8809" s="462">
        <v>103669</v>
      </c>
      <c r="B8809" s="276" t="s">
        <v>8762</v>
      </c>
      <c r="C8809" s="462" t="s">
        <v>27</v>
      </c>
      <c r="D8809" s="463">
        <v>0</v>
      </c>
    </row>
    <row r="8810" spans="1:4">
      <c r="A8810" s="462">
        <v>103670</v>
      </c>
      <c r="B8810" s="276" t="s">
        <v>8763</v>
      </c>
      <c r="C8810" s="462" t="s">
        <v>44</v>
      </c>
      <c r="D8810" s="463">
        <v>0</v>
      </c>
    </row>
    <row r="8811" spans="1:4">
      <c r="A8811" s="462">
        <v>103671</v>
      </c>
      <c r="B8811" s="276" t="s">
        <v>8764</v>
      </c>
      <c r="C8811" s="462" t="s">
        <v>27</v>
      </c>
      <c r="D8811" s="463">
        <v>0</v>
      </c>
    </row>
    <row r="8812" spans="1:4">
      <c r="A8812" s="462">
        <v>103672</v>
      </c>
      <c r="B8812" s="276" t="s">
        <v>8765</v>
      </c>
      <c r="C8812" s="462" t="s">
        <v>27</v>
      </c>
      <c r="D8812" s="463">
        <v>0</v>
      </c>
    </row>
    <row r="8813" spans="1:4">
      <c r="A8813" s="462">
        <v>103673</v>
      </c>
      <c r="B8813" s="276" t="s">
        <v>8766</v>
      </c>
      <c r="C8813" s="462" t="s">
        <v>83</v>
      </c>
      <c r="D8813" s="463">
        <v>0</v>
      </c>
    </row>
    <row r="8814" spans="1:4">
      <c r="A8814" s="462">
        <v>103674</v>
      </c>
      <c r="B8814" s="276" t="s">
        <v>8767</v>
      </c>
      <c r="C8814" s="462" t="s">
        <v>27</v>
      </c>
      <c r="D8814" s="463">
        <v>307069</v>
      </c>
    </row>
    <row r="8815" spans="1:4">
      <c r="A8815" s="462">
        <v>103675</v>
      </c>
      <c r="B8815" s="276" t="s">
        <v>8768</v>
      </c>
      <c r="C8815" s="462" t="s">
        <v>44</v>
      </c>
      <c r="D8815" s="463">
        <v>0</v>
      </c>
    </row>
    <row r="8816" spans="1:4">
      <c r="A8816" s="462">
        <v>103676</v>
      </c>
      <c r="B8816" s="276" t="s">
        <v>8769</v>
      </c>
      <c r="C8816" s="462" t="s">
        <v>27</v>
      </c>
      <c r="D8816" s="463">
        <v>33263</v>
      </c>
    </row>
    <row r="8817" spans="1:4">
      <c r="A8817" s="462">
        <v>103677</v>
      </c>
      <c r="B8817" s="276" t="s">
        <v>8770</v>
      </c>
      <c r="C8817" s="462" t="s">
        <v>27</v>
      </c>
      <c r="D8817" s="463">
        <v>8620</v>
      </c>
    </row>
    <row r="8818" spans="1:4">
      <c r="A8818" s="462">
        <v>103678</v>
      </c>
      <c r="B8818" s="276" t="s">
        <v>8771</v>
      </c>
      <c r="C8818" s="462" t="s">
        <v>27</v>
      </c>
      <c r="D8818" s="463">
        <v>0</v>
      </c>
    </row>
    <row r="8819" spans="1:4">
      <c r="A8819" s="462">
        <v>103679</v>
      </c>
      <c r="B8819" s="276" t="s">
        <v>8772</v>
      </c>
      <c r="C8819" s="462" t="s">
        <v>148</v>
      </c>
      <c r="D8819" s="463">
        <v>0</v>
      </c>
    </row>
    <row r="8820" spans="1:4">
      <c r="A8820" s="462">
        <v>103680</v>
      </c>
      <c r="B8820" s="276" t="s">
        <v>8773</v>
      </c>
      <c r="C8820" s="462" t="s">
        <v>27</v>
      </c>
      <c r="D8820" s="463">
        <v>7533</v>
      </c>
    </row>
    <row r="8821" spans="1:4">
      <c r="A8821" s="462">
        <v>103683</v>
      </c>
      <c r="B8821" s="276" t="s">
        <v>8774</v>
      </c>
      <c r="C8821" s="462" t="s">
        <v>32</v>
      </c>
      <c r="D8821" s="463">
        <v>5113</v>
      </c>
    </row>
    <row r="8822" spans="1:4">
      <c r="A8822" s="462">
        <v>103684</v>
      </c>
      <c r="B8822" s="276" t="s">
        <v>8775</v>
      </c>
      <c r="C8822" s="462" t="s">
        <v>27</v>
      </c>
      <c r="D8822" s="463">
        <v>0</v>
      </c>
    </row>
    <row r="8823" spans="1:4">
      <c r="A8823" s="462">
        <v>103685</v>
      </c>
      <c r="B8823" s="276" t="s">
        <v>8776</v>
      </c>
      <c r="C8823" s="462" t="s">
        <v>32</v>
      </c>
      <c r="D8823" s="463">
        <v>4198</v>
      </c>
    </row>
    <row r="8824" spans="1:4">
      <c r="A8824" s="462">
        <v>103686</v>
      </c>
      <c r="B8824" s="276" t="s">
        <v>8777</v>
      </c>
      <c r="C8824" s="462" t="s">
        <v>27</v>
      </c>
      <c r="D8824" s="463">
        <v>0</v>
      </c>
    </row>
    <row r="8825" spans="1:4">
      <c r="A8825" s="462">
        <v>103687</v>
      </c>
      <c r="B8825" s="276" t="s">
        <v>8778</v>
      </c>
      <c r="C8825" s="462" t="s">
        <v>44</v>
      </c>
      <c r="D8825" s="463">
        <v>0</v>
      </c>
    </row>
    <row r="8826" spans="1:4">
      <c r="A8826" s="462">
        <v>103688</v>
      </c>
      <c r="B8826" s="276" t="s">
        <v>8779</v>
      </c>
      <c r="C8826" s="462" t="s">
        <v>27</v>
      </c>
      <c r="D8826" s="463">
        <v>0</v>
      </c>
    </row>
    <row r="8827" spans="1:4">
      <c r="A8827" s="462">
        <v>103689</v>
      </c>
      <c r="B8827" s="276" t="s">
        <v>8780</v>
      </c>
      <c r="C8827" s="462" t="s">
        <v>27</v>
      </c>
      <c r="D8827" s="463">
        <v>0</v>
      </c>
    </row>
    <row r="8828" spans="1:4">
      <c r="A8828" s="462">
        <v>103690</v>
      </c>
      <c r="B8828" s="276" t="s">
        <v>8781</v>
      </c>
      <c r="C8828" s="462" t="s">
        <v>44</v>
      </c>
      <c r="D8828" s="463">
        <v>0</v>
      </c>
    </row>
    <row r="8829" spans="1:4">
      <c r="A8829" s="462">
        <v>103691</v>
      </c>
      <c r="B8829" s="276" t="s">
        <v>8782</v>
      </c>
      <c r="C8829" s="462" t="s">
        <v>27</v>
      </c>
      <c r="D8829" s="463">
        <v>0</v>
      </c>
    </row>
    <row r="8830" spans="1:4">
      <c r="A8830" s="462">
        <v>103692</v>
      </c>
      <c r="B8830" s="276" t="s">
        <v>8783</v>
      </c>
      <c r="C8830" s="462" t="s">
        <v>32</v>
      </c>
      <c r="D8830" s="463">
        <v>0</v>
      </c>
    </row>
    <row r="8831" spans="1:4">
      <c r="A8831" s="462">
        <v>103694</v>
      </c>
      <c r="B8831" s="276" t="s">
        <v>8784</v>
      </c>
      <c r="C8831" s="462" t="s">
        <v>579</v>
      </c>
      <c r="D8831" s="463">
        <v>35556.01</v>
      </c>
    </row>
    <row r="8832" spans="1:4">
      <c r="A8832" s="462">
        <v>103695</v>
      </c>
      <c r="B8832" s="276" t="s">
        <v>8785</v>
      </c>
      <c r="C8832" s="462" t="s">
        <v>27</v>
      </c>
      <c r="D8832" s="463">
        <v>0</v>
      </c>
    </row>
    <row r="8833" spans="1:4">
      <c r="A8833" s="462">
        <v>103696</v>
      </c>
      <c r="B8833" s="276" t="s">
        <v>8786</v>
      </c>
      <c r="C8833" s="462" t="s">
        <v>27</v>
      </c>
      <c r="D8833" s="463">
        <v>0</v>
      </c>
    </row>
    <row r="8834" spans="1:4">
      <c r="A8834" s="462">
        <v>103697</v>
      </c>
      <c r="B8834" s="276" t="s">
        <v>8787</v>
      </c>
      <c r="C8834" s="462" t="s">
        <v>44</v>
      </c>
      <c r="D8834" s="463">
        <v>0</v>
      </c>
    </row>
    <row r="8835" spans="1:4">
      <c r="A8835" s="462">
        <v>103698</v>
      </c>
      <c r="B8835" s="276" t="s">
        <v>8788</v>
      </c>
      <c r="C8835" s="462" t="s">
        <v>44</v>
      </c>
      <c r="D8835" s="463">
        <v>0</v>
      </c>
    </row>
    <row r="8836" spans="1:4">
      <c r="A8836" s="462">
        <v>103699</v>
      </c>
      <c r="B8836" s="276" t="s">
        <v>8789</v>
      </c>
      <c r="C8836" s="462" t="s">
        <v>44</v>
      </c>
      <c r="D8836" s="463">
        <v>0</v>
      </c>
    </row>
    <row r="8837" spans="1:4">
      <c r="A8837" s="462">
        <v>103700</v>
      </c>
      <c r="B8837" s="276" t="s">
        <v>8790</v>
      </c>
      <c r="C8837" s="462" t="s">
        <v>30</v>
      </c>
      <c r="D8837" s="463">
        <v>21625.97</v>
      </c>
    </row>
    <row r="8838" spans="1:4">
      <c r="A8838" s="462">
        <v>103701</v>
      </c>
      <c r="B8838" s="276" t="s">
        <v>8791</v>
      </c>
      <c r="C8838" s="462" t="s">
        <v>27</v>
      </c>
      <c r="D8838" s="463">
        <v>430.56</v>
      </c>
    </row>
    <row r="8839" spans="1:4">
      <c r="A8839" s="462">
        <v>103702</v>
      </c>
      <c r="B8839" s="276" t="s">
        <v>8792</v>
      </c>
      <c r="C8839" s="462" t="s">
        <v>27</v>
      </c>
      <c r="D8839" s="463">
        <v>86.14</v>
      </c>
    </row>
    <row r="8840" spans="1:4">
      <c r="A8840" s="462">
        <v>103703</v>
      </c>
      <c r="B8840" s="276" t="s">
        <v>8793</v>
      </c>
      <c r="C8840" s="462" t="s">
        <v>27</v>
      </c>
      <c r="D8840" s="463">
        <v>263.82</v>
      </c>
    </row>
    <row r="8841" spans="1:4">
      <c r="A8841" s="462">
        <v>103704</v>
      </c>
      <c r="B8841" s="276" t="s">
        <v>8794</v>
      </c>
      <c r="C8841" s="462" t="s">
        <v>44</v>
      </c>
      <c r="D8841" s="463">
        <v>0</v>
      </c>
    </row>
    <row r="8842" spans="1:4">
      <c r="A8842" s="462">
        <v>103705</v>
      </c>
      <c r="B8842" s="276" t="s">
        <v>8795</v>
      </c>
      <c r="C8842" s="462" t="s">
        <v>27</v>
      </c>
      <c r="D8842" s="463">
        <v>44</v>
      </c>
    </row>
    <row r="8843" spans="1:4">
      <c r="A8843" s="462">
        <v>103706</v>
      </c>
      <c r="B8843" s="276" t="s">
        <v>8796</v>
      </c>
      <c r="C8843" s="462" t="s">
        <v>89</v>
      </c>
      <c r="D8843" s="463">
        <v>0</v>
      </c>
    </row>
    <row r="8844" spans="1:4">
      <c r="A8844" s="462">
        <v>103707</v>
      </c>
      <c r="B8844" s="276" t="s">
        <v>8797</v>
      </c>
      <c r="C8844" s="462" t="s">
        <v>1934</v>
      </c>
      <c r="D8844" s="463">
        <v>0</v>
      </c>
    </row>
    <row r="8845" spans="1:4">
      <c r="A8845" s="462">
        <v>103708</v>
      </c>
      <c r="B8845" s="276" t="s">
        <v>8798</v>
      </c>
      <c r="C8845" s="462" t="s">
        <v>27</v>
      </c>
      <c r="D8845" s="463">
        <v>0</v>
      </c>
    </row>
    <row r="8846" spans="1:4">
      <c r="A8846" s="462">
        <v>103709</v>
      </c>
      <c r="B8846" s="276" t="s">
        <v>8799</v>
      </c>
      <c r="C8846" s="462" t="s">
        <v>27</v>
      </c>
      <c r="D8846" s="463">
        <v>0</v>
      </c>
    </row>
    <row r="8847" spans="1:4">
      <c r="A8847" s="462">
        <v>103710</v>
      </c>
      <c r="B8847" s="276" t="s">
        <v>8800</v>
      </c>
      <c r="C8847" s="462" t="s">
        <v>27</v>
      </c>
      <c r="D8847" s="463">
        <v>0</v>
      </c>
    </row>
    <row r="8848" spans="1:4">
      <c r="A8848" s="462">
        <v>103711</v>
      </c>
      <c r="B8848" s="276" t="s">
        <v>8801</v>
      </c>
      <c r="C8848" s="462" t="s">
        <v>27</v>
      </c>
      <c r="D8848" s="463">
        <v>0</v>
      </c>
    </row>
    <row r="8849" spans="1:4">
      <c r="A8849" s="462">
        <v>103712</v>
      </c>
      <c r="B8849" s="276" t="s">
        <v>8802</v>
      </c>
      <c r="C8849" s="462" t="s">
        <v>148</v>
      </c>
      <c r="D8849" s="463">
        <v>0</v>
      </c>
    </row>
    <row r="8850" spans="1:4">
      <c r="A8850" s="462">
        <v>103713</v>
      </c>
      <c r="B8850" s="276" t="s">
        <v>8803</v>
      </c>
      <c r="C8850" s="462" t="s">
        <v>998</v>
      </c>
      <c r="D8850" s="463">
        <v>0</v>
      </c>
    </row>
    <row r="8851" spans="1:4">
      <c r="A8851" s="462">
        <v>103714</v>
      </c>
      <c r="B8851" s="276" t="s">
        <v>8804</v>
      </c>
      <c r="C8851" s="462" t="s">
        <v>998</v>
      </c>
      <c r="D8851" s="463">
        <v>0</v>
      </c>
    </row>
    <row r="8852" spans="1:4">
      <c r="A8852" s="462">
        <v>103715</v>
      </c>
      <c r="B8852" s="276" t="s">
        <v>8805</v>
      </c>
      <c r="C8852" s="462" t="s">
        <v>27</v>
      </c>
      <c r="D8852" s="463">
        <v>0</v>
      </c>
    </row>
    <row r="8853" spans="1:4">
      <c r="A8853" s="462">
        <v>103716</v>
      </c>
      <c r="B8853" s="276" t="s">
        <v>8806</v>
      </c>
      <c r="C8853" s="462" t="s">
        <v>27</v>
      </c>
      <c r="D8853" s="463">
        <v>0</v>
      </c>
    </row>
    <row r="8854" spans="1:4">
      <c r="A8854" s="462">
        <v>103717</v>
      </c>
      <c r="B8854" s="276" t="s">
        <v>8807</v>
      </c>
      <c r="C8854" s="462" t="s">
        <v>27</v>
      </c>
      <c r="D8854" s="463">
        <v>0</v>
      </c>
    </row>
    <row r="8855" spans="1:4">
      <c r="A8855" s="462">
        <v>103718</v>
      </c>
      <c r="B8855" s="276" t="s">
        <v>8808</v>
      </c>
      <c r="C8855" s="462" t="s">
        <v>148</v>
      </c>
      <c r="D8855" s="463">
        <v>0</v>
      </c>
    </row>
    <row r="8856" spans="1:4">
      <c r="A8856" s="462">
        <v>103719</v>
      </c>
      <c r="B8856" s="276" t="s">
        <v>8809</v>
      </c>
      <c r="C8856" s="462" t="s">
        <v>148</v>
      </c>
      <c r="D8856" s="463">
        <v>0</v>
      </c>
    </row>
    <row r="8857" spans="1:4">
      <c r="A8857" s="462">
        <v>103720</v>
      </c>
      <c r="B8857" s="276" t="s">
        <v>8810</v>
      </c>
      <c r="C8857" s="462" t="s">
        <v>27</v>
      </c>
      <c r="D8857" s="463">
        <v>33479</v>
      </c>
    </row>
    <row r="8858" spans="1:4">
      <c r="A8858" s="462">
        <v>103721</v>
      </c>
      <c r="B8858" s="276" t="s">
        <v>8811</v>
      </c>
      <c r="C8858" s="462" t="s">
        <v>27</v>
      </c>
      <c r="D8858" s="463">
        <v>0</v>
      </c>
    </row>
    <row r="8859" spans="1:4">
      <c r="A8859" s="462">
        <v>103722</v>
      </c>
      <c r="B8859" s="276" t="s">
        <v>8812</v>
      </c>
      <c r="C8859" s="462" t="s">
        <v>27</v>
      </c>
      <c r="D8859" s="463">
        <v>0</v>
      </c>
    </row>
    <row r="8860" spans="1:4">
      <c r="A8860" s="462">
        <v>103723</v>
      </c>
      <c r="B8860" s="276" t="s">
        <v>8813</v>
      </c>
      <c r="C8860" s="462" t="s">
        <v>27</v>
      </c>
      <c r="D8860" s="463">
        <v>14300</v>
      </c>
    </row>
    <row r="8861" spans="1:4">
      <c r="A8861" s="462">
        <v>103724</v>
      </c>
      <c r="B8861" s="276" t="s">
        <v>8814</v>
      </c>
      <c r="C8861" s="462" t="s">
        <v>27</v>
      </c>
      <c r="D8861" s="463">
        <v>0</v>
      </c>
    </row>
    <row r="8862" spans="1:4">
      <c r="A8862" s="462">
        <v>103725</v>
      </c>
      <c r="B8862" s="276" t="s">
        <v>8815</v>
      </c>
      <c r="C8862" s="462" t="s">
        <v>27</v>
      </c>
      <c r="D8862" s="463">
        <v>0</v>
      </c>
    </row>
    <row r="8863" spans="1:4">
      <c r="A8863" s="462">
        <v>103726</v>
      </c>
      <c r="B8863" s="276" t="s">
        <v>8816</v>
      </c>
      <c r="C8863" s="462" t="s">
        <v>27</v>
      </c>
      <c r="D8863" s="463">
        <v>0</v>
      </c>
    </row>
    <row r="8864" spans="1:4">
      <c r="A8864" s="462">
        <v>103727</v>
      </c>
      <c r="B8864" s="276" t="s">
        <v>8817</v>
      </c>
      <c r="C8864" s="462" t="s">
        <v>27</v>
      </c>
      <c r="D8864" s="463">
        <v>2693293</v>
      </c>
    </row>
    <row r="8865" spans="1:4">
      <c r="A8865" s="462">
        <v>103735</v>
      </c>
      <c r="B8865" s="276" t="s">
        <v>8818</v>
      </c>
      <c r="C8865" s="462" t="s">
        <v>27</v>
      </c>
      <c r="D8865" s="463">
        <v>4225494</v>
      </c>
    </row>
    <row r="8866" spans="1:4">
      <c r="A8866" s="462">
        <v>103736</v>
      </c>
      <c r="B8866" s="276" t="s">
        <v>8819</v>
      </c>
      <c r="C8866" s="462" t="s">
        <v>27</v>
      </c>
      <c r="D8866" s="463">
        <v>52937</v>
      </c>
    </row>
    <row r="8867" spans="1:4">
      <c r="A8867" s="462">
        <v>103737</v>
      </c>
      <c r="B8867" s="276" t="s">
        <v>8820</v>
      </c>
      <c r="C8867" s="462" t="s">
        <v>27</v>
      </c>
      <c r="D8867" s="463">
        <v>582746</v>
      </c>
    </row>
    <row r="8868" spans="1:4">
      <c r="A8868" s="462">
        <v>103738</v>
      </c>
      <c r="B8868" s="276" t="s">
        <v>8821</v>
      </c>
      <c r="C8868" s="462" t="s">
        <v>27</v>
      </c>
      <c r="D8868" s="463">
        <v>343500</v>
      </c>
    </row>
    <row r="8869" spans="1:4">
      <c r="A8869" s="462">
        <v>103739</v>
      </c>
      <c r="B8869" s="276" t="s">
        <v>8822</v>
      </c>
      <c r="C8869" s="462" t="s">
        <v>27</v>
      </c>
      <c r="D8869" s="463">
        <v>0</v>
      </c>
    </row>
    <row r="8870" spans="1:4">
      <c r="A8870" s="462">
        <v>103740</v>
      </c>
      <c r="B8870" s="276" t="s">
        <v>8823</v>
      </c>
      <c r="C8870" s="462" t="s">
        <v>27</v>
      </c>
      <c r="D8870" s="463">
        <v>96135.01</v>
      </c>
    </row>
    <row r="8871" spans="1:4">
      <c r="A8871" s="462">
        <v>103741</v>
      </c>
      <c r="B8871" s="276" t="s">
        <v>8824</v>
      </c>
      <c r="C8871" s="462" t="s">
        <v>27</v>
      </c>
      <c r="D8871" s="463">
        <v>47303</v>
      </c>
    </row>
    <row r="8872" spans="1:4">
      <c r="A8872" s="462">
        <v>103742</v>
      </c>
      <c r="B8872" s="276" t="s">
        <v>8825</v>
      </c>
      <c r="C8872" s="462" t="s">
        <v>27</v>
      </c>
      <c r="D8872" s="463">
        <v>1632401</v>
      </c>
    </row>
    <row r="8873" spans="1:4">
      <c r="A8873" s="462">
        <v>103743</v>
      </c>
      <c r="B8873" s="276" t="s">
        <v>8826</v>
      </c>
      <c r="C8873" s="462" t="s">
        <v>27</v>
      </c>
      <c r="D8873" s="463">
        <v>95822</v>
      </c>
    </row>
    <row r="8874" spans="1:4">
      <c r="A8874" s="462">
        <v>103744</v>
      </c>
      <c r="B8874" s="276" t="s">
        <v>8827</v>
      </c>
      <c r="C8874" s="462" t="s">
        <v>998</v>
      </c>
      <c r="D8874" s="463">
        <v>592330</v>
      </c>
    </row>
    <row r="8875" spans="1:4">
      <c r="A8875" s="462">
        <v>103745</v>
      </c>
      <c r="B8875" s="276" t="s">
        <v>8828</v>
      </c>
      <c r="C8875" s="462" t="s">
        <v>27</v>
      </c>
      <c r="D8875" s="463">
        <v>247832.01</v>
      </c>
    </row>
    <row r="8876" spans="1:4">
      <c r="A8876" s="462">
        <v>103746</v>
      </c>
      <c r="B8876" s="276" t="s">
        <v>8829</v>
      </c>
      <c r="C8876" s="462" t="s">
        <v>27</v>
      </c>
      <c r="D8876" s="463">
        <v>2755507</v>
      </c>
    </row>
    <row r="8877" spans="1:4">
      <c r="A8877" s="462">
        <v>103747</v>
      </c>
      <c r="B8877" s="276" t="s">
        <v>8830</v>
      </c>
      <c r="C8877" s="462" t="s">
        <v>27</v>
      </c>
      <c r="D8877" s="463">
        <v>0</v>
      </c>
    </row>
    <row r="8878" spans="1:4">
      <c r="A8878" s="462">
        <v>103748</v>
      </c>
      <c r="B8878" s="276" t="s">
        <v>8831</v>
      </c>
      <c r="C8878" s="462" t="s">
        <v>998</v>
      </c>
      <c r="D8878" s="463">
        <v>140388.18</v>
      </c>
    </row>
    <row r="8879" spans="1:4">
      <c r="A8879" s="462">
        <v>103749</v>
      </c>
      <c r="B8879" s="276" t="s">
        <v>8832</v>
      </c>
      <c r="C8879" s="462" t="s">
        <v>27</v>
      </c>
      <c r="D8879" s="463">
        <v>0</v>
      </c>
    </row>
    <row r="8880" spans="1:4">
      <c r="A8880" s="462">
        <v>103750</v>
      </c>
      <c r="B8880" s="276" t="s">
        <v>8833</v>
      </c>
      <c r="C8880" s="462" t="s">
        <v>27</v>
      </c>
      <c r="D8880" s="463">
        <v>0</v>
      </c>
    </row>
    <row r="8881" spans="1:4">
      <c r="A8881" s="462">
        <v>103751</v>
      </c>
      <c r="B8881" s="276" t="s">
        <v>8834</v>
      </c>
      <c r="C8881" s="462" t="s">
        <v>27</v>
      </c>
      <c r="D8881" s="463">
        <v>0</v>
      </c>
    </row>
    <row r="8882" spans="1:4">
      <c r="A8882" s="462">
        <v>103752</v>
      </c>
      <c r="B8882" s="276" t="s">
        <v>8835</v>
      </c>
      <c r="C8882" s="462" t="s">
        <v>27</v>
      </c>
      <c r="D8882" s="463">
        <v>0</v>
      </c>
    </row>
    <row r="8883" spans="1:4">
      <c r="A8883" s="462">
        <v>103753</v>
      </c>
      <c r="B8883" s="276" t="s">
        <v>8836</v>
      </c>
      <c r="C8883" s="462" t="s">
        <v>27</v>
      </c>
      <c r="D8883" s="463">
        <v>0</v>
      </c>
    </row>
    <row r="8884" spans="1:4">
      <c r="A8884" s="462">
        <v>103754</v>
      </c>
      <c r="B8884" s="276" t="s">
        <v>8837</v>
      </c>
      <c r="C8884" s="462" t="s">
        <v>27</v>
      </c>
      <c r="D8884" s="463">
        <v>0</v>
      </c>
    </row>
    <row r="8885" spans="1:4">
      <c r="A8885" s="462">
        <v>103755</v>
      </c>
      <c r="B8885" s="276" t="s">
        <v>8838</v>
      </c>
      <c r="C8885" s="462" t="s">
        <v>27</v>
      </c>
      <c r="D8885" s="463">
        <v>0</v>
      </c>
    </row>
    <row r="8886" spans="1:4">
      <c r="A8886" s="462">
        <v>103756</v>
      </c>
      <c r="B8886" s="276" t="s">
        <v>8839</v>
      </c>
      <c r="C8886" s="462" t="s">
        <v>27</v>
      </c>
      <c r="D8886" s="463">
        <v>0</v>
      </c>
    </row>
    <row r="8887" spans="1:4">
      <c r="A8887" s="462">
        <v>103757</v>
      </c>
      <c r="B8887" s="276" t="s">
        <v>8840</v>
      </c>
      <c r="C8887" s="462" t="s">
        <v>998</v>
      </c>
      <c r="D8887" s="463">
        <v>5686120</v>
      </c>
    </row>
    <row r="8888" spans="1:4">
      <c r="A8888" s="462">
        <v>103758</v>
      </c>
      <c r="B8888" s="276" t="s">
        <v>8841</v>
      </c>
      <c r="C8888" s="462" t="s">
        <v>27</v>
      </c>
      <c r="D8888" s="463">
        <v>0</v>
      </c>
    </row>
    <row r="8889" spans="1:4">
      <c r="A8889" s="462">
        <v>103759</v>
      </c>
      <c r="B8889" s="276" t="s">
        <v>8842</v>
      </c>
      <c r="C8889" s="462" t="s">
        <v>998</v>
      </c>
      <c r="D8889" s="463">
        <v>1197996</v>
      </c>
    </row>
    <row r="8890" spans="1:4">
      <c r="A8890" s="462">
        <v>103760</v>
      </c>
      <c r="B8890" s="276" t="s">
        <v>8843</v>
      </c>
      <c r="C8890" s="462" t="s">
        <v>998</v>
      </c>
      <c r="D8890" s="463">
        <v>246869</v>
      </c>
    </row>
    <row r="8891" spans="1:4">
      <c r="A8891" s="462">
        <v>103761</v>
      </c>
      <c r="B8891" s="276" t="s">
        <v>8844</v>
      </c>
      <c r="C8891" s="462" t="s">
        <v>998</v>
      </c>
      <c r="D8891" s="463">
        <v>389129</v>
      </c>
    </row>
    <row r="8892" spans="1:4">
      <c r="A8892" s="462">
        <v>103762</v>
      </c>
      <c r="B8892" s="276" t="s">
        <v>8845</v>
      </c>
      <c r="C8892" s="462" t="s">
        <v>27</v>
      </c>
      <c r="D8892" s="463">
        <v>87141</v>
      </c>
    </row>
    <row r="8893" spans="1:4">
      <c r="A8893" s="462">
        <v>103763</v>
      </c>
      <c r="B8893" s="276" t="s">
        <v>8846</v>
      </c>
      <c r="C8893" s="462" t="s">
        <v>27</v>
      </c>
      <c r="D8893" s="463">
        <v>37529.01</v>
      </c>
    </row>
    <row r="8894" spans="1:4">
      <c r="A8894" s="462">
        <v>103764</v>
      </c>
      <c r="B8894" s="276" t="s">
        <v>8847</v>
      </c>
      <c r="C8894" s="462" t="s">
        <v>27</v>
      </c>
      <c r="D8894" s="463">
        <v>22818</v>
      </c>
    </row>
    <row r="8895" spans="1:4">
      <c r="A8895" s="462">
        <v>103765</v>
      </c>
      <c r="B8895" s="276" t="s">
        <v>8848</v>
      </c>
      <c r="C8895" s="462" t="s">
        <v>27</v>
      </c>
      <c r="D8895" s="463">
        <v>101147</v>
      </c>
    </row>
    <row r="8896" spans="1:4">
      <c r="A8896" s="462">
        <v>103766</v>
      </c>
      <c r="B8896" s="276" t="s">
        <v>8849</v>
      </c>
      <c r="C8896" s="462" t="s">
        <v>27</v>
      </c>
      <c r="D8896" s="463">
        <v>157181</v>
      </c>
    </row>
    <row r="8897" spans="1:4">
      <c r="A8897" s="462">
        <v>103767</v>
      </c>
      <c r="B8897" s="276" t="s">
        <v>8850</v>
      </c>
      <c r="C8897" s="462" t="s">
        <v>27</v>
      </c>
      <c r="D8897" s="463">
        <v>742336.01</v>
      </c>
    </row>
    <row r="8898" spans="1:4">
      <c r="A8898" s="462">
        <v>103768</v>
      </c>
      <c r="B8898" s="276" t="s">
        <v>8851</v>
      </c>
      <c r="C8898" s="462" t="s">
        <v>27</v>
      </c>
      <c r="D8898" s="463">
        <v>116497</v>
      </c>
    </row>
    <row r="8899" spans="1:4">
      <c r="A8899" s="462">
        <v>103769</v>
      </c>
      <c r="B8899" s="276" t="s">
        <v>8852</v>
      </c>
      <c r="C8899" s="462" t="s">
        <v>27</v>
      </c>
      <c r="D8899" s="463">
        <v>29929</v>
      </c>
    </row>
    <row r="8900" spans="1:4">
      <c r="A8900" s="462">
        <v>103770</v>
      </c>
      <c r="B8900" s="276" t="s">
        <v>8853</v>
      </c>
      <c r="C8900" s="462" t="s">
        <v>27</v>
      </c>
      <c r="D8900" s="463">
        <v>29929</v>
      </c>
    </row>
    <row r="8901" spans="1:4">
      <c r="A8901" s="462">
        <v>103771</v>
      </c>
      <c r="B8901" s="276" t="s">
        <v>8854</v>
      </c>
      <c r="C8901" s="462" t="s">
        <v>27</v>
      </c>
      <c r="D8901" s="463">
        <v>29929</v>
      </c>
    </row>
    <row r="8902" spans="1:4">
      <c r="A8902" s="462">
        <v>103772</v>
      </c>
      <c r="B8902" s="276" t="s">
        <v>8855</v>
      </c>
      <c r="C8902" s="462" t="s">
        <v>27</v>
      </c>
      <c r="D8902" s="463">
        <v>99559</v>
      </c>
    </row>
    <row r="8903" spans="1:4">
      <c r="A8903" s="462">
        <v>103773</v>
      </c>
      <c r="B8903" s="276" t="s">
        <v>8856</v>
      </c>
      <c r="C8903" s="462" t="s">
        <v>27</v>
      </c>
      <c r="D8903" s="463">
        <v>43037</v>
      </c>
    </row>
    <row r="8904" spans="1:4">
      <c r="A8904" s="462">
        <v>103774</v>
      </c>
      <c r="B8904" s="276" t="s">
        <v>8857</v>
      </c>
      <c r="C8904" s="462" t="s">
        <v>27</v>
      </c>
      <c r="D8904" s="463">
        <v>673811</v>
      </c>
    </row>
    <row r="8905" spans="1:4">
      <c r="A8905" s="462">
        <v>103775</v>
      </c>
      <c r="B8905" s="276" t="s">
        <v>8858</v>
      </c>
      <c r="C8905" s="462" t="s">
        <v>27</v>
      </c>
      <c r="D8905" s="463">
        <v>362840</v>
      </c>
    </row>
    <row r="8906" spans="1:4">
      <c r="A8906" s="462">
        <v>103776</v>
      </c>
      <c r="B8906" s="276" t="s">
        <v>8859</v>
      </c>
      <c r="C8906" s="462" t="s">
        <v>27</v>
      </c>
      <c r="D8906" s="463">
        <v>28820</v>
      </c>
    </row>
    <row r="8907" spans="1:4">
      <c r="A8907" s="462">
        <v>103777</v>
      </c>
      <c r="B8907" s="276" t="s">
        <v>8860</v>
      </c>
      <c r="C8907" s="462" t="s">
        <v>27</v>
      </c>
      <c r="D8907" s="463">
        <v>141882</v>
      </c>
    </row>
    <row r="8908" spans="1:4">
      <c r="A8908" s="462">
        <v>103778</v>
      </c>
      <c r="B8908" s="276" t="s">
        <v>8861</v>
      </c>
      <c r="C8908" s="462" t="s">
        <v>27</v>
      </c>
      <c r="D8908" s="463">
        <v>29929</v>
      </c>
    </row>
    <row r="8909" spans="1:4">
      <c r="A8909" s="462">
        <v>103779</v>
      </c>
      <c r="B8909" s="276" t="s">
        <v>8862</v>
      </c>
      <c r="C8909" s="462" t="s">
        <v>27</v>
      </c>
      <c r="D8909" s="463">
        <v>29929</v>
      </c>
    </row>
    <row r="8910" spans="1:4">
      <c r="A8910" s="462">
        <v>103780</v>
      </c>
      <c r="B8910" s="276" t="s">
        <v>8863</v>
      </c>
      <c r="C8910" s="462" t="s">
        <v>27</v>
      </c>
      <c r="D8910" s="463">
        <v>29929</v>
      </c>
    </row>
    <row r="8911" spans="1:4">
      <c r="A8911" s="462">
        <v>103781</v>
      </c>
      <c r="B8911" s="276" t="s">
        <v>8864</v>
      </c>
      <c r="C8911" s="462" t="s">
        <v>27</v>
      </c>
      <c r="D8911" s="463">
        <v>29929</v>
      </c>
    </row>
    <row r="8912" spans="1:4">
      <c r="A8912" s="462">
        <v>103782</v>
      </c>
      <c r="B8912" s="276" t="s">
        <v>8865</v>
      </c>
      <c r="C8912" s="462" t="s">
        <v>27</v>
      </c>
      <c r="D8912" s="463">
        <v>168508</v>
      </c>
    </row>
    <row r="8913" spans="1:4">
      <c r="A8913" s="462">
        <v>103783</v>
      </c>
      <c r="B8913" s="276" t="s">
        <v>8866</v>
      </c>
      <c r="C8913" s="462" t="s">
        <v>27</v>
      </c>
      <c r="D8913" s="463">
        <v>468760</v>
      </c>
    </row>
    <row r="8914" spans="1:4">
      <c r="A8914" s="462">
        <v>103784</v>
      </c>
      <c r="B8914" s="276" t="s">
        <v>8867</v>
      </c>
      <c r="C8914" s="462" t="s">
        <v>27</v>
      </c>
      <c r="D8914" s="463">
        <v>29929</v>
      </c>
    </row>
    <row r="8915" spans="1:4">
      <c r="A8915" s="462">
        <v>103785</v>
      </c>
      <c r="B8915" s="276" t="s">
        <v>8868</v>
      </c>
      <c r="C8915" s="462" t="s">
        <v>27</v>
      </c>
      <c r="D8915" s="463">
        <v>89580</v>
      </c>
    </row>
    <row r="8916" spans="1:4">
      <c r="A8916" s="462">
        <v>103786</v>
      </c>
      <c r="B8916" s="276" t="s">
        <v>8869</v>
      </c>
      <c r="C8916" s="462" t="s">
        <v>27</v>
      </c>
      <c r="D8916" s="463">
        <v>4878772</v>
      </c>
    </row>
    <row r="8917" spans="1:4">
      <c r="A8917" s="462">
        <v>103787</v>
      </c>
      <c r="B8917" s="276" t="s">
        <v>8870</v>
      </c>
      <c r="C8917" s="462" t="s">
        <v>27</v>
      </c>
      <c r="D8917" s="463">
        <v>34469</v>
      </c>
    </row>
    <row r="8918" spans="1:4">
      <c r="A8918" s="462">
        <v>103788</v>
      </c>
      <c r="B8918" s="276" t="s">
        <v>8871</v>
      </c>
      <c r="C8918" s="462" t="s">
        <v>27</v>
      </c>
      <c r="D8918" s="463">
        <v>517393</v>
      </c>
    </row>
    <row r="8919" spans="1:4">
      <c r="A8919" s="462">
        <v>103789</v>
      </c>
      <c r="B8919" s="276" t="s">
        <v>8872</v>
      </c>
      <c r="C8919" s="462" t="s">
        <v>27</v>
      </c>
      <c r="D8919" s="463">
        <v>13766</v>
      </c>
    </row>
    <row r="8920" spans="1:4">
      <c r="A8920" s="462">
        <v>103790</v>
      </c>
      <c r="B8920" s="276" t="s">
        <v>8873</v>
      </c>
      <c r="C8920" s="462" t="s">
        <v>27</v>
      </c>
      <c r="D8920" s="463">
        <v>56445.41</v>
      </c>
    </row>
    <row r="8921" spans="1:4">
      <c r="A8921" s="462">
        <v>103792</v>
      </c>
      <c r="B8921" s="276" t="s">
        <v>8874</v>
      </c>
      <c r="C8921" s="462" t="s">
        <v>27</v>
      </c>
      <c r="D8921" s="463">
        <v>1163229</v>
      </c>
    </row>
    <row r="8922" spans="1:4">
      <c r="A8922" s="462">
        <v>103794</v>
      </c>
      <c r="B8922" s="276" t="s">
        <v>8875</v>
      </c>
      <c r="C8922" s="462" t="s">
        <v>27</v>
      </c>
      <c r="D8922" s="463">
        <v>0</v>
      </c>
    </row>
    <row r="8923" spans="1:4">
      <c r="A8923" s="462">
        <v>103795</v>
      </c>
      <c r="B8923" s="276" t="s">
        <v>8876</v>
      </c>
      <c r="C8923" s="462" t="s">
        <v>27</v>
      </c>
      <c r="D8923" s="463">
        <v>3869155</v>
      </c>
    </row>
    <row r="8924" spans="1:4">
      <c r="A8924" s="462">
        <v>103796</v>
      </c>
      <c r="B8924" s="276" t="s">
        <v>8877</v>
      </c>
      <c r="C8924" s="462" t="s">
        <v>27</v>
      </c>
      <c r="D8924" s="463">
        <v>0</v>
      </c>
    </row>
    <row r="8925" spans="1:4">
      <c r="A8925" s="462">
        <v>103797</v>
      </c>
      <c r="B8925" s="276" t="s">
        <v>8878</v>
      </c>
      <c r="C8925" s="462" t="s">
        <v>27</v>
      </c>
      <c r="D8925" s="463">
        <v>0</v>
      </c>
    </row>
    <row r="8926" spans="1:4">
      <c r="A8926" s="462">
        <v>103798</v>
      </c>
      <c r="B8926" s="276" t="s">
        <v>8879</v>
      </c>
      <c r="C8926" s="462" t="s">
        <v>27</v>
      </c>
      <c r="D8926" s="463">
        <v>0</v>
      </c>
    </row>
    <row r="8927" spans="1:4">
      <c r="A8927" s="462">
        <v>103799</v>
      </c>
      <c r="B8927" s="276" t="s">
        <v>8880</v>
      </c>
      <c r="C8927" s="462" t="s">
        <v>27</v>
      </c>
      <c r="D8927" s="463">
        <v>0</v>
      </c>
    </row>
    <row r="8928" spans="1:4">
      <c r="A8928" s="462">
        <v>103800</v>
      </c>
      <c r="B8928" s="276" t="s">
        <v>8881</v>
      </c>
      <c r="C8928" s="462" t="s">
        <v>27</v>
      </c>
      <c r="D8928" s="463">
        <v>0</v>
      </c>
    </row>
    <row r="8929" spans="1:4">
      <c r="A8929" s="462">
        <v>103801</v>
      </c>
      <c r="B8929" s="276" t="s">
        <v>8882</v>
      </c>
      <c r="C8929" s="462" t="s">
        <v>27</v>
      </c>
      <c r="D8929" s="463">
        <v>2411157</v>
      </c>
    </row>
    <row r="8930" spans="1:4">
      <c r="A8930" s="462">
        <v>103802</v>
      </c>
      <c r="B8930" s="276" t="s">
        <v>8883</v>
      </c>
      <c r="C8930" s="462" t="s">
        <v>27</v>
      </c>
      <c r="D8930" s="463">
        <v>0</v>
      </c>
    </row>
    <row r="8931" spans="1:4">
      <c r="A8931" s="462">
        <v>103803</v>
      </c>
      <c r="B8931" s="276" t="s">
        <v>8884</v>
      </c>
      <c r="C8931" s="462" t="s">
        <v>27</v>
      </c>
      <c r="D8931" s="463">
        <v>1015619.01</v>
      </c>
    </row>
    <row r="8932" spans="1:4">
      <c r="A8932" s="462">
        <v>103804</v>
      </c>
      <c r="B8932" s="276" t="s">
        <v>8885</v>
      </c>
      <c r="C8932" s="462" t="s">
        <v>27</v>
      </c>
      <c r="D8932" s="463">
        <v>0</v>
      </c>
    </row>
    <row r="8933" spans="1:4">
      <c r="A8933" s="462">
        <v>103805</v>
      </c>
      <c r="B8933" s="276" t="s">
        <v>8886</v>
      </c>
      <c r="C8933" s="462" t="s">
        <v>27</v>
      </c>
      <c r="D8933" s="463">
        <v>0</v>
      </c>
    </row>
    <row r="8934" spans="1:4">
      <c r="A8934" s="462">
        <v>103806</v>
      </c>
      <c r="B8934" s="276" t="s">
        <v>8887</v>
      </c>
      <c r="C8934" s="462" t="s">
        <v>27</v>
      </c>
      <c r="D8934" s="463">
        <v>0</v>
      </c>
    </row>
    <row r="8935" spans="1:4">
      <c r="A8935" s="462">
        <v>103807</v>
      </c>
      <c r="B8935" s="276" t="s">
        <v>8888</v>
      </c>
      <c r="C8935" s="462" t="s">
        <v>27</v>
      </c>
      <c r="D8935" s="463">
        <v>0</v>
      </c>
    </row>
    <row r="8936" spans="1:4">
      <c r="A8936" s="462">
        <v>103808</v>
      </c>
      <c r="B8936" s="276" t="s">
        <v>8889</v>
      </c>
      <c r="C8936" s="462" t="s">
        <v>27</v>
      </c>
      <c r="D8936" s="463">
        <v>0</v>
      </c>
    </row>
    <row r="8937" spans="1:4">
      <c r="A8937" s="462">
        <v>103809</v>
      </c>
      <c r="B8937" s="276" t="s">
        <v>8890</v>
      </c>
      <c r="C8937" s="462" t="s">
        <v>27</v>
      </c>
      <c r="D8937" s="463">
        <v>485359</v>
      </c>
    </row>
    <row r="8938" spans="1:4">
      <c r="A8938" s="462">
        <v>103810</v>
      </c>
      <c r="B8938" s="276" t="s">
        <v>8891</v>
      </c>
      <c r="C8938" s="462" t="s">
        <v>27</v>
      </c>
      <c r="D8938" s="463">
        <v>61930.39</v>
      </c>
    </row>
    <row r="8939" spans="1:4">
      <c r="A8939" s="462">
        <v>103811</v>
      </c>
      <c r="B8939" s="276" t="s">
        <v>8892</v>
      </c>
      <c r="C8939" s="462" t="s">
        <v>27</v>
      </c>
      <c r="D8939" s="463">
        <v>191865</v>
      </c>
    </row>
    <row r="8940" spans="1:4">
      <c r="A8940" s="462">
        <v>103812</v>
      </c>
      <c r="B8940" s="276" t="s">
        <v>8893</v>
      </c>
      <c r="C8940" s="462" t="s">
        <v>30</v>
      </c>
      <c r="D8940" s="463">
        <v>0</v>
      </c>
    </row>
    <row r="8941" spans="1:4">
      <c r="A8941" s="462">
        <v>103813</v>
      </c>
      <c r="B8941" s="276" t="s">
        <v>8894</v>
      </c>
      <c r="C8941" s="462" t="s">
        <v>27</v>
      </c>
      <c r="D8941" s="463">
        <v>0</v>
      </c>
    </row>
    <row r="8942" spans="1:4">
      <c r="A8942" s="462">
        <v>103814</v>
      </c>
      <c r="B8942" s="276" t="s">
        <v>8895</v>
      </c>
      <c r="C8942" s="462" t="s">
        <v>27</v>
      </c>
      <c r="D8942" s="463">
        <v>16204</v>
      </c>
    </row>
    <row r="8943" spans="1:4">
      <c r="A8943" s="462">
        <v>103815</v>
      </c>
      <c r="B8943" s="276" t="s">
        <v>8896</v>
      </c>
      <c r="C8943" s="462" t="s">
        <v>27</v>
      </c>
      <c r="D8943" s="463">
        <v>0</v>
      </c>
    </row>
    <row r="8944" spans="1:4">
      <c r="A8944" s="462">
        <v>103816</v>
      </c>
      <c r="B8944" s="276" t="s">
        <v>8897</v>
      </c>
      <c r="C8944" s="462" t="s">
        <v>27</v>
      </c>
      <c r="D8944" s="463">
        <v>0</v>
      </c>
    </row>
    <row r="8945" spans="1:4">
      <c r="A8945" s="462">
        <v>103817</v>
      </c>
      <c r="B8945" s="276" t="s">
        <v>8898</v>
      </c>
      <c r="C8945" s="462" t="s">
        <v>27</v>
      </c>
      <c r="D8945" s="463">
        <v>0</v>
      </c>
    </row>
    <row r="8946" spans="1:4">
      <c r="A8946" s="462">
        <v>103818</v>
      </c>
      <c r="B8946" s="276" t="s">
        <v>8899</v>
      </c>
      <c r="C8946" s="462" t="s">
        <v>27</v>
      </c>
      <c r="D8946" s="463">
        <v>178500</v>
      </c>
    </row>
    <row r="8947" spans="1:4">
      <c r="A8947" s="462">
        <v>103819</v>
      </c>
      <c r="B8947" s="276" t="s">
        <v>8900</v>
      </c>
      <c r="C8947" s="462" t="s">
        <v>27</v>
      </c>
      <c r="D8947" s="463">
        <v>3356824</v>
      </c>
    </row>
    <row r="8948" spans="1:4">
      <c r="A8948" s="462">
        <v>103820</v>
      </c>
      <c r="B8948" s="276" t="s">
        <v>8901</v>
      </c>
      <c r="C8948" s="462" t="s">
        <v>27</v>
      </c>
      <c r="D8948" s="463">
        <v>848529</v>
      </c>
    </row>
    <row r="8949" spans="1:4">
      <c r="A8949" s="462">
        <v>103821</v>
      </c>
      <c r="B8949" s="276" t="s">
        <v>8902</v>
      </c>
      <c r="C8949" s="462" t="s">
        <v>27</v>
      </c>
      <c r="D8949" s="463">
        <v>459614</v>
      </c>
    </row>
    <row r="8950" spans="1:4">
      <c r="A8950" s="462">
        <v>103822</v>
      </c>
      <c r="B8950" s="276" t="s">
        <v>8903</v>
      </c>
      <c r="C8950" s="462" t="s">
        <v>32</v>
      </c>
      <c r="D8950" s="463">
        <v>0</v>
      </c>
    </row>
    <row r="8951" spans="1:4">
      <c r="A8951" s="462">
        <v>103823</v>
      </c>
      <c r="B8951" s="276" t="s">
        <v>8904</v>
      </c>
      <c r="C8951" s="462" t="s">
        <v>27</v>
      </c>
      <c r="D8951" s="463">
        <v>99987</v>
      </c>
    </row>
    <row r="8952" spans="1:4">
      <c r="A8952" s="462">
        <v>103824</v>
      </c>
      <c r="B8952" s="276" t="s">
        <v>8905</v>
      </c>
      <c r="C8952" s="462" t="s">
        <v>27</v>
      </c>
      <c r="D8952" s="463">
        <v>570245</v>
      </c>
    </row>
    <row r="8953" spans="1:4">
      <c r="A8953" s="462">
        <v>103825</v>
      </c>
      <c r="B8953" s="276" t="s">
        <v>8906</v>
      </c>
      <c r="C8953" s="462" t="s">
        <v>27</v>
      </c>
      <c r="D8953" s="463">
        <v>0</v>
      </c>
    </row>
    <row r="8954" spans="1:4">
      <c r="A8954" s="462">
        <v>103826</v>
      </c>
      <c r="B8954" s="276" t="s">
        <v>8907</v>
      </c>
      <c r="C8954" s="462" t="s">
        <v>27</v>
      </c>
      <c r="D8954" s="463">
        <v>402629</v>
      </c>
    </row>
    <row r="8955" spans="1:4">
      <c r="A8955" s="462">
        <v>103827</v>
      </c>
      <c r="B8955" s="276" t="s">
        <v>8908</v>
      </c>
      <c r="C8955" s="462" t="s">
        <v>27</v>
      </c>
      <c r="D8955" s="463">
        <v>486996</v>
      </c>
    </row>
    <row r="8956" spans="1:4">
      <c r="A8956" s="462">
        <v>103828</v>
      </c>
      <c r="B8956" s="276" t="s">
        <v>8909</v>
      </c>
      <c r="C8956" s="462" t="s">
        <v>27</v>
      </c>
      <c r="D8956" s="463">
        <v>145963</v>
      </c>
    </row>
    <row r="8957" spans="1:4">
      <c r="A8957" s="462">
        <v>103829</v>
      </c>
      <c r="B8957" s="276" t="s">
        <v>8910</v>
      </c>
      <c r="C8957" s="462" t="s">
        <v>27</v>
      </c>
      <c r="D8957" s="463">
        <v>4112</v>
      </c>
    </row>
    <row r="8958" spans="1:4">
      <c r="A8958" s="462">
        <v>103830</v>
      </c>
      <c r="B8958" s="276" t="s">
        <v>8911</v>
      </c>
      <c r="C8958" s="462" t="s">
        <v>30</v>
      </c>
      <c r="D8958" s="463">
        <v>82973</v>
      </c>
    </row>
    <row r="8959" spans="1:4">
      <c r="A8959" s="462">
        <v>103831</v>
      </c>
      <c r="B8959" s="276" t="s">
        <v>8912</v>
      </c>
      <c r="C8959" s="462" t="s">
        <v>30</v>
      </c>
      <c r="D8959" s="463">
        <v>46905</v>
      </c>
    </row>
    <row r="8960" spans="1:4">
      <c r="A8960" s="462">
        <v>103832</v>
      </c>
      <c r="B8960" s="276" t="s">
        <v>8913</v>
      </c>
      <c r="C8960" s="462" t="s">
        <v>27</v>
      </c>
      <c r="D8960" s="463">
        <v>7714</v>
      </c>
    </row>
    <row r="8961" spans="1:4">
      <c r="A8961" s="462">
        <v>103836</v>
      </c>
      <c r="B8961" s="276" t="s">
        <v>8914</v>
      </c>
      <c r="C8961" s="462" t="s">
        <v>30</v>
      </c>
      <c r="D8961" s="463">
        <v>6398</v>
      </c>
    </row>
    <row r="8962" spans="1:4">
      <c r="A8962" s="462">
        <v>103838</v>
      </c>
      <c r="B8962" s="276" t="s">
        <v>8915</v>
      </c>
      <c r="C8962" s="462" t="s">
        <v>30</v>
      </c>
      <c r="D8962" s="463">
        <v>2449</v>
      </c>
    </row>
    <row r="8963" spans="1:4">
      <c r="A8963" s="462">
        <v>103839</v>
      </c>
      <c r="B8963" s="276" t="s">
        <v>8916</v>
      </c>
      <c r="C8963" s="462" t="s">
        <v>30</v>
      </c>
      <c r="D8963" s="463">
        <v>2891</v>
      </c>
    </row>
    <row r="8964" spans="1:4">
      <c r="A8964" s="462">
        <v>103840</v>
      </c>
      <c r="B8964" s="276" t="s">
        <v>8917</v>
      </c>
      <c r="C8964" s="462" t="s">
        <v>30</v>
      </c>
      <c r="D8964" s="463">
        <v>5952</v>
      </c>
    </row>
    <row r="8965" spans="1:4">
      <c r="A8965" s="462">
        <v>103841</v>
      </c>
      <c r="B8965" s="276" t="s">
        <v>8918</v>
      </c>
      <c r="C8965" s="462" t="s">
        <v>30</v>
      </c>
      <c r="D8965" s="463">
        <v>0</v>
      </c>
    </row>
    <row r="8966" spans="1:4">
      <c r="A8966" s="462">
        <v>103842</v>
      </c>
      <c r="B8966" s="276" t="s">
        <v>8919</v>
      </c>
      <c r="C8966" s="462" t="s">
        <v>30</v>
      </c>
      <c r="D8966" s="463">
        <v>0</v>
      </c>
    </row>
    <row r="8967" spans="1:4">
      <c r="A8967" s="462">
        <v>103844</v>
      </c>
      <c r="B8967" s="276" t="s">
        <v>8920</v>
      </c>
      <c r="C8967" s="462" t="s">
        <v>30</v>
      </c>
      <c r="D8967" s="463">
        <v>0</v>
      </c>
    </row>
    <row r="8968" spans="1:4">
      <c r="A8968" s="462">
        <v>103845</v>
      </c>
      <c r="B8968" s="276" t="s">
        <v>8921</v>
      </c>
      <c r="C8968" s="462" t="s">
        <v>30</v>
      </c>
      <c r="D8968" s="463">
        <v>2482.0100000000002</v>
      </c>
    </row>
    <row r="8969" spans="1:4">
      <c r="A8969" s="462">
        <v>103846</v>
      </c>
      <c r="B8969" s="276" t="s">
        <v>8922</v>
      </c>
      <c r="C8969" s="462" t="s">
        <v>27</v>
      </c>
      <c r="D8969" s="463">
        <v>551238</v>
      </c>
    </row>
    <row r="8970" spans="1:4">
      <c r="A8970" s="462">
        <v>103847</v>
      </c>
      <c r="B8970" s="276" t="s">
        <v>8923</v>
      </c>
      <c r="C8970" s="462" t="s">
        <v>27</v>
      </c>
      <c r="D8970" s="463">
        <v>106403.01</v>
      </c>
    </row>
    <row r="8971" spans="1:4">
      <c r="A8971" s="462">
        <v>103848</v>
      </c>
      <c r="B8971" s="276" t="s">
        <v>8924</v>
      </c>
      <c r="C8971" s="462" t="s">
        <v>27</v>
      </c>
      <c r="D8971" s="463">
        <v>93196.93</v>
      </c>
    </row>
    <row r="8972" spans="1:4">
      <c r="A8972" s="462">
        <v>103849</v>
      </c>
      <c r="B8972" s="276" t="s">
        <v>8925</v>
      </c>
      <c r="C8972" s="462" t="s">
        <v>27</v>
      </c>
      <c r="D8972" s="463">
        <v>108204.68</v>
      </c>
    </row>
    <row r="8973" spans="1:4">
      <c r="A8973" s="462">
        <v>103850</v>
      </c>
      <c r="B8973" s="276" t="s">
        <v>8926</v>
      </c>
      <c r="C8973" s="462" t="s">
        <v>27</v>
      </c>
      <c r="D8973" s="463">
        <v>25731.4</v>
      </c>
    </row>
    <row r="8974" spans="1:4">
      <c r="A8974" s="462">
        <v>103851</v>
      </c>
      <c r="B8974" s="276" t="s">
        <v>8927</v>
      </c>
      <c r="C8974" s="462" t="s">
        <v>27</v>
      </c>
      <c r="D8974" s="463">
        <v>11438.01</v>
      </c>
    </row>
    <row r="8975" spans="1:4">
      <c r="A8975" s="462">
        <v>103852</v>
      </c>
      <c r="B8975" s="276" t="s">
        <v>8928</v>
      </c>
      <c r="C8975" s="462" t="s">
        <v>27</v>
      </c>
      <c r="D8975" s="463">
        <v>12700.19</v>
      </c>
    </row>
    <row r="8976" spans="1:4">
      <c r="A8976" s="462">
        <v>103853</v>
      </c>
      <c r="B8976" s="276" t="s">
        <v>8929</v>
      </c>
      <c r="C8976" s="462" t="s">
        <v>476</v>
      </c>
      <c r="D8976" s="463">
        <v>0</v>
      </c>
    </row>
    <row r="8977" spans="1:4">
      <c r="A8977" s="462">
        <v>103854</v>
      </c>
      <c r="B8977" s="276" t="s">
        <v>8930</v>
      </c>
      <c r="C8977" s="462" t="s">
        <v>30</v>
      </c>
      <c r="D8977" s="463">
        <v>0</v>
      </c>
    </row>
    <row r="8978" spans="1:4">
      <c r="A8978" s="462">
        <v>103858</v>
      </c>
      <c r="B8978" s="276" t="s">
        <v>8931</v>
      </c>
      <c r="C8978" s="462" t="s">
        <v>30</v>
      </c>
      <c r="D8978" s="463">
        <v>6644</v>
      </c>
    </row>
    <row r="8979" spans="1:4">
      <c r="A8979" s="462">
        <v>103859</v>
      </c>
      <c r="B8979" s="276" t="s">
        <v>8932</v>
      </c>
      <c r="C8979" s="462" t="s">
        <v>27</v>
      </c>
      <c r="D8979" s="463">
        <v>42909</v>
      </c>
    </row>
    <row r="8980" spans="1:4">
      <c r="A8980" s="462">
        <v>103860</v>
      </c>
      <c r="B8980" s="276" t="s">
        <v>8933</v>
      </c>
      <c r="C8980" s="462" t="s">
        <v>27</v>
      </c>
      <c r="D8980" s="463">
        <v>0</v>
      </c>
    </row>
    <row r="8981" spans="1:4">
      <c r="A8981" s="462">
        <v>103861</v>
      </c>
      <c r="B8981" s="276" t="s">
        <v>8934</v>
      </c>
      <c r="C8981" s="462" t="s">
        <v>27</v>
      </c>
      <c r="D8981" s="463">
        <v>7426</v>
      </c>
    </row>
    <row r="8982" spans="1:4">
      <c r="A8982" s="462">
        <v>103862</v>
      </c>
      <c r="B8982" s="276" t="s">
        <v>8935</v>
      </c>
      <c r="C8982" s="462" t="s">
        <v>27</v>
      </c>
      <c r="D8982" s="463">
        <v>0</v>
      </c>
    </row>
    <row r="8983" spans="1:4">
      <c r="A8983" s="462">
        <v>103863</v>
      </c>
      <c r="B8983" s="276" t="s">
        <v>8936</v>
      </c>
      <c r="C8983" s="462" t="s">
        <v>27</v>
      </c>
      <c r="D8983" s="463">
        <v>0</v>
      </c>
    </row>
    <row r="8984" spans="1:4">
      <c r="A8984" s="462">
        <v>103864</v>
      </c>
      <c r="B8984" s="276" t="s">
        <v>8937</v>
      </c>
      <c r="C8984" s="462" t="s">
        <v>27</v>
      </c>
      <c r="D8984" s="463">
        <v>5629</v>
      </c>
    </row>
    <row r="8985" spans="1:4">
      <c r="A8985" s="462">
        <v>103865</v>
      </c>
      <c r="B8985" s="276" t="s">
        <v>8938</v>
      </c>
      <c r="C8985" s="462" t="s">
        <v>27</v>
      </c>
      <c r="D8985" s="463">
        <v>0</v>
      </c>
    </row>
    <row r="8986" spans="1:4">
      <c r="A8986" s="462">
        <v>103866</v>
      </c>
      <c r="B8986" s="276" t="s">
        <v>8939</v>
      </c>
      <c r="C8986" s="462" t="s">
        <v>27</v>
      </c>
      <c r="D8986" s="463">
        <v>89382.57</v>
      </c>
    </row>
    <row r="8987" spans="1:4">
      <c r="A8987" s="462">
        <v>103867</v>
      </c>
      <c r="B8987" s="276" t="s">
        <v>8940</v>
      </c>
      <c r="C8987" s="462" t="s">
        <v>27</v>
      </c>
      <c r="D8987" s="463">
        <v>3867</v>
      </c>
    </row>
    <row r="8988" spans="1:4">
      <c r="A8988" s="462">
        <v>103868</v>
      </c>
      <c r="B8988" s="276" t="s">
        <v>8941</v>
      </c>
      <c r="C8988" s="462" t="s">
        <v>27</v>
      </c>
      <c r="D8988" s="463">
        <v>5254.2</v>
      </c>
    </row>
    <row r="8989" spans="1:4">
      <c r="A8989" s="462">
        <v>103869</v>
      </c>
      <c r="B8989" s="276" t="s">
        <v>8942</v>
      </c>
      <c r="C8989" s="462" t="s">
        <v>27</v>
      </c>
      <c r="D8989" s="463">
        <v>300475</v>
      </c>
    </row>
    <row r="8990" spans="1:4">
      <c r="A8990" s="462">
        <v>103870</v>
      </c>
      <c r="B8990" s="276" t="s">
        <v>8943</v>
      </c>
      <c r="C8990" s="462" t="s">
        <v>27</v>
      </c>
      <c r="D8990" s="463">
        <v>385000</v>
      </c>
    </row>
    <row r="8991" spans="1:4">
      <c r="A8991" s="462">
        <v>103871</v>
      </c>
      <c r="B8991" s="276" t="s">
        <v>8944</v>
      </c>
      <c r="C8991" s="462" t="s">
        <v>30</v>
      </c>
      <c r="D8991" s="463">
        <v>4195</v>
      </c>
    </row>
    <row r="8992" spans="1:4">
      <c r="A8992" s="462">
        <v>103872</v>
      </c>
      <c r="B8992" s="276" t="s">
        <v>8945</v>
      </c>
      <c r="C8992" s="462" t="s">
        <v>27</v>
      </c>
      <c r="D8992" s="463">
        <v>1933</v>
      </c>
    </row>
    <row r="8993" spans="1:4">
      <c r="A8993" s="462">
        <v>103873</v>
      </c>
      <c r="B8993" s="276" t="s">
        <v>8946</v>
      </c>
      <c r="C8993" s="462" t="s">
        <v>27</v>
      </c>
      <c r="D8993" s="463">
        <v>2118</v>
      </c>
    </row>
    <row r="8994" spans="1:4">
      <c r="A8994" s="462">
        <v>103874</v>
      </c>
      <c r="B8994" s="276" t="s">
        <v>8947</v>
      </c>
      <c r="C8994" s="462" t="s">
        <v>30</v>
      </c>
      <c r="D8994" s="463">
        <v>0</v>
      </c>
    </row>
    <row r="8995" spans="1:4">
      <c r="A8995" s="462">
        <v>103875</v>
      </c>
      <c r="B8995" s="276" t="s">
        <v>8948</v>
      </c>
      <c r="C8995" s="462" t="s">
        <v>30</v>
      </c>
      <c r="D8995" s="463">
        <v>0</v>
      </c>
    </row>
    <row r="8996" spans="1:4">
      <c r="A8996" s="462">
        <v>103876</v>
      </c>
      <c r="B8996" s="276" t="s">
        <v>8949</v>
      </c>
      <c r="C8996" s="462" t="s">
        <v>30</v>
      </c>
      <c r="D8996" s="463">
        <v>1890.58</v>
      </c>
    </row>
    <row r="8997" spans="1:4">
      <c r="A8997" s="462">
        <v>103877</v>
      </c>
      <c r="B8997" s="276" t="s">
        <v>8950</v>
      </c>
      <c r="C8997" s="462" t="s">
        <v>27</v>
      </c>
      <c r="D8997" s="463">
        <v>1125</v>
      </c>
    </row>
    <row r="8998" spans="1:4">
      <c r="A8998" s="462">
        <v>103878</v>
      </c>
      <c r="B8998" s="276" t="s">
        <v>8951</v>
      </c>
      <c r="C8998" s="462" t="s">
        <v>27</v>
      </c>
      <c r="D8998" s="463">
        <v>39347</v>
      </c>
    </row>
    <row r="8999" spans="1:4">
      <c r="A8999" s="462">
        <v>103879</v>
      </c>
      <c r="B8999" s="276" t="s">
        <v>8952</v>
      </c>
      <c r="C8999" s="462" t="s">
        <v>27</v>
      </c>
      <c r="D8999" s="463">
        <v>0</v>
      </c>
    </row>
    <row r="9000" spans="1:4">
      <c r="A9000" s="462">
        <v>103880</v>
      </c>
      <c r="B9000" s="276" t="s">
        <v>8953</v>
      </c>
      <c r="C9000" s="462" t="s">
        <v>27</v>
      </c>
      <c r="D9000" s="463">
        <v>5203</v>
      </c>
    </row>
    <row r="9001" spans="1:4">
      <c r="A9001" s="462">
        <v>103881</v>
      </c>
      <c r="B9001" s="276" t="s">
        <v>8954</v>
      </c>
      <c r="C9001" s="462" t="s">
        <v>27</v>
      </c>
      <c r="D9001" s="463">
        <v>0</v>
      </c>
    </row>
    <row r="9002" spans="1:4">
      <c r="A9002" s="462">
        <v>103882</v>
      </c>
      <c r="B9002" s="276" t="s">
        <v>8955</v>
      </c>
      <c r="C9002" s="462" t="s">
        <v>27</v>
      </c>
      <c r="D9002" s="463">
        <v>0</v>
      </c>
    </row>
    <row r="9003" spans="1:4">
      <c r="A9003" s="462">
        <v>103883</v>
      </c>
      <c r="B9003" s="276" t="s">
        <v>8956</v>
      </c>
      <c r="C9003" s="462" t="s">
        <v>30</v>
      </c>
      <c r="D9003" s="463">
        <v>1309</v>
      </c>
    </row>
    <row r="9004" spans="1:4">
      <c r="A9004" s="462">
        <v>103884</v>
      </c>
      <c r="B9004" s="276" t="s">
        <v>8957</v>
      </c>
      <c r="C9004" s="462" t="s">
        <v>27</v>
      </c>
      <c r="D9004" s="463">
        <v>43352</v>
      </c>
    </row>
    <row r="9005" spans="1:4">
      <c r="A9005" s="462">
        <v>103885</v>
      </c>
      <c r="B9005" s="276" t="s">
        <v>8958</v>
      </c>
      <c r="C9005" s="462" t="s">
        <v>30</v>
      </c>
      <c r="D9005" s="463">
        <v>23212</v>
      </c>
    </row>
    <row r="9006" spans="1:4">
      <c r="A9006" s="462">
        <v>103886</v>
      </c>
      <c r="B9006" s="276" t="s">
        <v>8959</v>
      </c>
      <c r="C9006" s="462" t="s">
        <v>30</v>
      </c>
      <c r="D9006" s="463">
        <v>26168</v>
      </c>
    </row>
    <row r="9007" spans="1:4">
      <c r="A9007" s="462">
        <v>103887</v>
      </c>
      <c r="B9007" s="276" t="s">
        <v>8960</v>
      </c>
      <c r="C9007" s="462" t="s">
        <v>30</v>
      </c>
      <c r="D9007" s="463">
        <v>24826</v>
      </c>
    </row>
    <row r="9008" spans="1:4">
      <c r="A9008" s="462">
        <v>103888</v>
      </c>
      <c r="B9008" s="276" t="s">
        <v>8961</v>
      </c>
      <c r="C9008" s="462" t="s">
        <v>30</v>
      </c>
      <c r="D9008" s="463">
        <v>39409</v>
      </c>
    </row>
    <row r="9009" spans="1:4">
      <c r="A9009" s="462">
        <v>103889</v>
      </c>
      <c r="B9009" s="276" t="s">
        <v>8962</v>
      </c>
      <c r="C9009" s="462" t="s">
        <v>27</v>
      </c>
      <c r="D9009" s="463">
        <v>0</v>
      </c>
    </row>
    <row r="9010" spans="1:4">
      <c r="A9010" s="462">
        <v>103890</v>
      </c>
      <c r="B9010" s="276" t="s">
        <v>8963</v>
      </c>
      <c r="C9010" s="462" t="s">
        <v>27</v>
      </c>
      <c r="D9010" s="463">
        <v>7622</v>
      </c>
    </row>
    <row r="9011" spans="1:4">
      <c r="A9011" s="462">
        <v>103891</v>
      </c>
      <c r="B9011" s="276" t="s">
        <v>8964</v>
      </c>
      <c r="C9011" s="462" t="s">
        <v>27</v>
      </c>
      <c r="D9011" s="463">
        <v>101278</v>
      </c>
    </row>
    <row r="9012" spans="1:4">
      <c r="A9012" s="462">
        <v>103892</v>
      </c>
      <c r="B9012" s="276" t="s">
        <v>8965</v>
      </c>
      <c r="C9012" s="462" t="s">
        <v>27</v>
      </c>
      <c r="D9012" s="463">
        <v>16631</v>
      </c>
    </row>
    <row r="9013" spans="1:4">
      <c r="A9013" s="462">
        <v>103895</v>
      </c>
      <c r="B9013" s="276" t="s">
        <v>8966</v>
      </c>
      <c r="C9013" s="462" t="s">
        <v>30</v>
      </c>
      <c r="D9013" s="463">
        <v>11706</v>
      </c>
    </row>
    <row r="9014" spans="1:4">
      <c r="A9014" s="462">
        <v>103897</v>
      </c>
      <c r="B9014" s="276" t="s">
        <v>8967</v>
      </c>
      <c r="C9014" s="462" t="s">
        <v>27</v>
      </c>
      <c r="D9014" s="463">
        <v>0</v>
      </c>
    </row>
    <row r="9015" spans="1:4">
      <c r="A9015" s="462">
        <v>103898</v>
      </c>
      <c r="B9015" s="276" t="s">
        <v>8968</v>
      </c>
      <c r="C9015" s="462" t="s">
        <v>44</v>
      </c>
      <c r="D9015" s="463">
        <v>31594</v>
      </c>
    </row>
    <row r="9016" spans="1:4">
      <c r="A9016" s="462">
        <v>103899</v>
      </c>
      <c r="B9016" s="276" t="s">
        <v>8969</v>
      </c>
      <c r="C9016" s="462" t="s">
        <v>27</v>
      </c>
      <c r="D9016" s="463">
        <v>0</v>
      </c>
    </row>
    <row r="9017" spans="1:4">
      <c r="A9017" s="462">
        <v>103900</v>
      </c>
      <c r="B9017" s="276" t="s">
        <v>8970</v>
      </c>
      <c r="C9017" s="462" t="s">
        <v>27</v>
      </c>
      <c r="D9017" s="463">
        <v>0</v>
      </c>
    </row>
    <row r="9018" spans="1:4">
      <c r="A9018" s="462">
        <v>103901</v>
      </c>
      <c r="B9018" s="276" t="s">
        <v>8971</v>
      </c>
      <c r="C9018" s="462" t="s">
        <v>27</v>
      </c>
      <c r="D9018" s="463">
        <v>533289</v>
      </c>
    </row>
    <row r="9019" spans="1:4">
      <c r="A9019" s="462">
        <v>103902</v>
      </c>
      <c r="B9019" s="276" t="s">
        <v>8972</v>
      </c>
      <c r="C9019" s="462" t="s">
        <v>83</v>
      </c>
      <c r="D9019" s="463">
        <v>0</v>
      </c>
    </row>
    <row r="9020" spans="1:4">
      <c r="A9020" s="462">
        <v>103903</v>
      </c>
      <c r="B9020" s="276" t="s">
        <v>8973</v>
      </c>
      <c r="C9020" s="462" t="s">
        <v>44</v>
      </c>
      <c r="D9020" s="463">
        <v>0</v>
      </c>
    </row>
    <row r="9021" spans="1:4">
      <c r="A9021" s="462">
        <v>103904</v>
      </c>
      <c r="B9021" s="276" t="s">
        <v>8974</v>
      </c>
      <c r="C9021" s="462" t="s">
        <v>27</v>
      </c>
      <c r="D9021" s="463">
        <v>43390.01</v>
      </c>
    </row>
    <row r="9022" spans="1:4">
      <c r="A9022" s="462">
        <v>103905</v>
      </c>
      <c r="B9022" s="276" t="s">
        <v>8975</v>
      </c>
      <c r="C9022" s="462" t="s">
        <v>30</v>
      </c>
      <c r="D9022" s="463">
        <v>0</v>
      </c>
    </row>
    <row r="9023" spans="1:4">
      <c r="A9023" s="462">
        <v>103906</v>
      </c>
      <c r="B9023" s="276" t="s">
        <v>8976</v>
      </c>
      <c r="C9023" s="462" t="s">
        <v>27</v>
      </c>
      <c r="D9023" s="463">
        <v>0</v>
      </c>
    </row>
    <row r="9024" spans="1:4">
      <c r="A9024" s="462">
        <v>103907</v>
      </c>
      <c r="B9024" s="276" t="s">
        <v>8977</v>
      </c>
      <c r="C9024" s="462" t="s">
        <v>27</v>
      </c>
      <c r="D9024" s="463">
        <v>0</v>
      </c>
    </row>
    <row r="9025" spans="1:4">
      <c r="A9025" s="462">
        <v>103908</v>
      </c>
      <c r="B9025" s="276" t="s">
        <v>8978</v>
      </c>
      <c r="C9025" s="462" t="s">
        <v>27</v>
      </c>
      <c r="D9025" s="463">
        <v>0</v>
      </c>
    </row>
    <row r="9026" spans="1:4">
      <c r="A9026" s="462">
        <v>103909</v>
      </c>
      <c r="B9026" s="276" t="s">
        <v>8979</v>
      </c>
      <c r="C9026" s="462" t="s">
        <v>27</v>
      </c>
      <c r="D9026" s="463">
        <v>0</v>
      </c>
    </row>
    <row r="9027" spans="1:4">
      <c r="A9027" s="462">
        <v>103910</v>
      </c>
      <c r="B9027" s="276" t="s">
        <v>8980</v>
      </c>
      <c r="C9027" s="462" t="s">
        <v>27</v>
      </c>
      <c r="D9027" s="463">
        <v>0</v>
      </c>
    </row>
    <row r="9028" spans="1:4">
      <c r="A9028" s="462">
        <v>103911</v>
      </c>
      <c r="B9028" s="276" t="s">
        <v>8981</v>
      </c>
      <c r="C9028" s="462" t="s">
        <v>27</v>
      </c>
      <c r="D9028" s="463">
        <v>6324</v>
      </c>
    </row>
    <row r="9029" spans="1:4">
      <c r="A9029" s="462">
        <v>103912</v>
      </c>
      <c r="B9029" s="276" t="s">
        <v>8982</v>
      </c>
      <c r="C9029" s="462" t="s">
        <v>27</v>
      </c>
      <c r="D9029" s="463">
        <v>5440</v>
      </c>
    </row>
    <row r="9030" spans="1:4">
      <c r="A9030" s="462">
        <v>103913</v>
      </c>
      <c r="B9030" s="276" t="s">
        <v>8983</v>
      </c>
      <c r="C9030" s="462" t="s">
        <v>44</v>
      </c>
      <c r="D9030" s="463">
        <v>0</v>
      </c>
    </row>
    <row r="9031" spans="1:4">
      <c r="A9031" s="462">
        <v>103914</v>
      </c>
      <c r="B9031" s="276" t="s">
        <v>8984</v>
      </c>
      <c r="C9031" s="462" t="s">
        <v>32</v>
      </c>
      <c r="D9031" s="463">
        <v>0</v>
      </c>
    </row>
    <row r="9032" spans="1:4">
      <c r="A9032" s="462">
        <v>103915</v>
      </c>
      <c r="B9032" s="276" t="s">
        <v>8985</v>
      </c>
      <c r="C9032" s="462" t="s">
        <v>27</v>
      </c>
      <c r="D9032" s="463">
        <v>2709</v>
      </c>
    </row>
    <row r="9033" spans="1:4">
      <c r="A9033" s="462">
        <v>103916</v>
      </c>
      <c r="B9033" s="276" t="s">
        <v>8986</v>
      </c>
      <c r="C9033" s="462" t="s">
        <v>27</v>
      </c>
      <c r="D9033" s="463">
        <v>3304</v>
      </c>
    </row>
    <row r="9034" spans="1:4">
      <c r="A9034" s="462">
        <v>103917</v>
      </c>
      <c r="B9034" s="276" t="s">
        <v>8987</v>
      </c>
      <c r="C9034" s="462" t="s">
        <v>27</v>
      </c>
      <c r="D9034" s="463">
        <v>266</v>
      </c>
    </row>
    <row r="9035" spans="1:4">
      <c r="A9035" s="462">
        <v>103918</v>
      </c>
      <c r="B9035" s="276" t="s">
        <v>8988</v>
      </c>
      <c r="C9035" s="462" t="s">
        <v>27</v>
      </c>
      <c r="D9035" s="463">
        <v>0</v>
      </c>
    </row>
    <row r="9036" spans="1:4">
      <c r="A9036" s="462">
        <v>103919</v>
      </c>
      <c r="B9036" s="276" t="s">
        <v>8989</v>
      </c>
      <c r="C9036" s="462" t="s">
        <v>27</v>
      </c>
      <c r="D9036" s="463">
        <v>0</v>
      </c>
    </row>
    <row r="9037" spans="1:4">
      <c r="A9037" s="462">
        <v>103920</v>
      </c>
      <c r="B9037" s="276" t="s">
        <v>8990</v>
      </c>
      <c r="C9037" s="462" t="s">
        <v>27</v>
      </c>
      <c r="D9037" s="463">
        <v>0</v>
      </c>
    </row>
    <row r="9038" spans="1:4">
      <c r="A9038" s="462">
        <v>103921</v>
      </c>
      <c r="B9038" s="276" t="s">
        <v>8991</v>
      </c>
      <c r="C9038" s="462" t="s">
        <v>27</v>
      </c>
      <c r="D9038" s="463">
        <v>0</v>
      </c>
    </row>
    <row r="9039" spans="1:4">
      <c r="A9039" s="462">
        <v>103922</v>
      </c>
      <c r="B9039" s="276" t="s">
        <v>8992</v>
      </c>
      <c r="C9039" s="462" t="s">
        <v>27</v>
      </c>
      <c r="D9039" s="463">
        <v>0</v>
      </c>
    </row>
    <row r="9040" spans="1:4">
      <c r="A9040" s="462">
        <v>103923</v>
      </c>
      <c r="B9040" s="276" t="s">
        <v>8993</v>
      </c>
      <c r="C9040" s="462" t="s">
        <v>27</v>
      </c>
      <c r="D9040" s="463">
        <v>0</v>
      </c>
    </row>
    <row r="9041" spans="1:4">
      <c r="A9041" s="462">
        <v>103924</v>
      </c>
      <c r="B9041" s="276" t="s">
        <v>8994</v>
      </c>
      <c r="C9041" s="462" t="s">
        <v>27</v>
      </c>
      <c r="D9041" s="463">
        <v>0</v>
      </c>
    </row>
    <row r="9042" spans="1:4">
      <c r="A9042" s="462">
        <v>103925</v>
      </c>
      <c r="B9042" s="276" t="s">
        <v>8995</v>
      </c>
      <c r="C9042" s="462" t="s">
        <v>27</v>
      </c>
      <c r="D9042" s="463">
        <v>0</v>
      </c>
    </row>
    <row r="9043" spans="1:4">
      <c r="A9043" s="462">
        <v>103926</v>
      </c>
      <c r="B9043" s="276" t="s">
        <v>8996</v>
      </c>
      <c r="C9043" s="462" t="s">
        <v>27</v>
      </c>
      <c r="D9043" s="463">
        <v>0</v>
      </c>
    </row>
    <row r="9044" spans="1:4">
      <c r="A9044" s="462">
        <v>103927</v>
      </c>
      <c r="B9044" s="276" t="s">
        <v>8997</v>
      </c>
      <c r="C9044" s="462" t="s">
        <v>27</v>
      </c>
      <c r="D9044" s="463">
        <v>0</v>
      </c>
    </row>
    <row r="9045" spans="1:4">
      <c r="A9045" s="462">
        <v>103928</v>
      </c>
      <c r="B9045" s="276" t="s">
        <v>8998</v>
      </c>
      <c r="C9045" s="462" t="s">
        <v>27</v>
      </c>
      <c r="D9045" s="463">
        <v>0</v>
      </c>
    </row>
    <row r="9046" spans="1:4">
      <c r="A9046" s="462">
        <v>103929</v>
      </c>
      <c r="B9046" s="276" t="s">
        <v>8999</v>
      </c>
      <c r="C9046" s="462" t="s">
        <v>27</v>
      </c>
      <c r="D9046" s="463">
        <v>0</v>
      </c>
    </row>
    <row r="9047" spans="1:4">
      <c r="A9047" s="462">
        <v>103930</v>
      </c>
      <c r="B9047" s="276" t="s">
        <v>9000</v>
      </c>
      <c r="C9047" s="462" t="s">
        <v>27</v>
      </c>
      <c r="D9047" s="463">
        <v>0</v>
      </c>
    </row>
    <row r="9048" spans="1:4">
      <c r="A9048" s="462">
        <v>103931</v>
      </c>
      <c r="B9048" s="276" t="s">
        <v>9001</v>
      </c>
      <c r="C9048" s="462" t="s">
        <v>27</v>
      </c>
      <c r="D9048" s="463">
        <v>0</v>
      </c>
    </row>
    <row r="9049" spans="1:4">
      <c r="A9049" s="462">
        <v>103932</v>
      </c>
      <c r="B9049" s="276" t="s">
        <v>9002</v>
      </c>
      <c r="C9049" s="462" t="s">
        <v>27</v>
      </c>
      <c r="D9049" s="463">
        <v>0</v>
      </c>
    </row>
    <row r="9050" spans="1:4">
      <c r="A9050" s="462">
        <v>103933</v>
      </c>
      <c r="B9050" s="276" t="s">
        <v>9003</v>
      </c>
      <c r="C9050" s="462" t="s">
        <v>30</v>
      </c>
      <c r="D9050" s="463">
        <v>9448.01</v>
      </c>
    </row>
    <row r="9051" spans="1:4">
      <c r="A9051" s="462">
        <v>103934</v>
      </c>
      <c r="B9051" s="276" t="s">
        <v>9004</v>
      </c>
      <c r="C9051" s="462" t="s">
        <v>27</v>
      </c>
      <c r="D9051" s="463">
        <v>0</v>
      </c>
    </row>
    <row r="9052" spans="1:4">
      <c r="A9052" s="462">
        <v>103935</v>
      </c>
      <c r="B9052" s="276" t="s">
        <v>9005</v>
      </c>
      <c r="C9052" s="462" t="s">
        <v>27</v>
      </c>
      <c r="D9052" s="463">
        <v>0</v>
      </c>
    </row>
    <row r="9053" spans="1:4">
      <c r="A9053" s="462">
        <v>103936</v>
      </c>
      <c r="B9053" s="276" t="s">
        <v>9006</v>
      </c>
      <c r="C9053" s="462" t="s">
        <v>27</v>
      </c>
      <c r="D9053" s="463">
        <v>0</v>
      </c>
    </row>
    <row r="9054" spans="1:4">
      <c r="A9054" s="462">
        <v>103937</v>
      </c>
      <c r="B9054" s="276" t="s">
        <v>9007</v>
      </c>
      <c r="C9054" s="462" t="s">
        <v>27</v>
      </c>
      <c r="D9054" s="463">
        <v>0</v>
      </c>
    </row>
    <row r="9055" spans="1:4">
      <c r="A9055" s="462">
        <v>103938</v>
      </c>
      <c r="B9055" s="276" t="s">
        <v>9008</v>
      </c>
      <c r="C9055" s="462" t="s">
        <v>27</v>
      </c>
      <c r="D9055" s="463">
        <v>0</v>
      </c>
    </row>
    <row r="9056" spans="1:4">
      <c r="A9056" s="462">
        <v>103939</v>
      </c>
      <c r="B9056" s="276" t="s">
        <v>9009</v>
      </c>
      <c r="C9056" s="462" t="s">
        <v>27</v>
      </c>
      <c r="D9056" s="463">
        <v>0</v>
      </c>
    </row>
    <row r="9057" spans="1:4">
      <c r="A9057" s="462">
        <v>103940</v>
      </c>
      <c r="B9057" s="276" t="s">
        <v>9010</v>
      </c>
      <c r="C9057" s="462" t="s">
        <v>27</v>
      </c>
      <c r="D9057" s="463">
        <v>0</v>
      </c>
    </row>
    <row r="9058" spans="1:4">
      <c r="A9058" s="462">
        <v>103941</v>
      </c>
      <c r="B9058" s="276" t="s">
        <v>9011</v>
      </c>
      <c r="C9058" s="462" t="s">
        <v>27</v>
      </c>
      <c r="D9058" s="463">
        <v>0</v>
      </c>
    </row>
    <row r="9059" spans="1:4">
      <c r="A9059" s="462">
        <v>103942</v>
      </c>
      <c r="B9059" s="276" t="s">
        <v>9012</v>
      </c>
      <c r="C9059" s="462" t="s">
        <v>27</v>
      </c>
      <c r="D9059" s="463">
        <v>331772</v>
      </c>
    </row>
    <row r="9060" spans="1:4">
      <c r="A9060" s="462">
        <v>103943</v>
      </c>
      <c r="B9060" s="276" t="s">
        <v>9013</v>
      </c>
      <c r="C9060" s="462" t="s">
        <v>27</v>
      </c>
      <c r="D9060" s="463">
        <v>0</v>
      </c>
    </row>
    <row r="9061" spans="1:4">
      <c r="A9061" s="462">
        <v>103944</v>
      </c>
      <c r="B9061" s="276" t="s">
        <v>9014</v>
      </c>
      <c r="C9061" s="462" t="s">
        <v>27</v>
      </c>
      <c r="D9061" s="463">
        <v>0</v>
      </c>
    </row>
    <row r="9062" spans="1:4">
      <c r="A9062" s="462">
        <v>103945</v>
      </c>
      <c r="B9062" s="276" t="s">
        <v>9015</v>
      </c>
      <c r="C9062" s="462" t="s">
        <v>27</v>
      </c>
      <c r="D9062" s="463">
        <v>0</v>
      </c>
    </row>
    <row r="9063" spans="1:4">
      <c r="A9063" s="462">
        <v>103946</v>
      </c>
      <c r="B9063" s="276" t="s">
        <v>9016</v>
      </c>
      <c r="C9063" s="462" t="s">
        <v>27</v>
      </c>
      <c r="D9063" s="463">
        <v>0</v>
      </c>
    </row>
    <row r="9064" spans="1:4">
      <c r="A9064" s="462">
        <v>103947</v>
      </c>
      <c r="B9064" s="276" t="s">
        <v>9017</v>
      </c>
      <c r="C9064" s="462" t="s">
        <v>27</v>
      </c>
      <c r="D9064" s="463">
        <v>0</v>
      </c>
    </row>
    <row r="9065" spans="1:4">
      <c r="A9065" s="462">
        <v>103948</v>
      </c>
      <c r="B9065" s="276" t="s">
        <v>9018</v>
      </c>
      <c r="C9065" s="462" t="s">
        <v>27</v>
      </c>
      <c r="D9065" s="463">
        <v>0</v>
      </c>
    </row>
    <row r="9066" spans="1:4">
      <c r="A9066" s="462">
        <v>103949</v>
      </c>
      <c r="B9066" s="276" t="s">
        <v>9019</v>
      </c>
      <c r="C9066" s="462" t="s">
        <v>27</v>
      </c>
      <c r="D9066" s="463">
        <v>0</v>
      </c>
    </row>
    <row r="9067" spans="1:4">
      <c r="A9067" s="462">
        <v>103950</v>
      </c>
      <c r="B9067" s="276" t="s">
        <v>9020</v>
      </c>
      <c r="C9067" s="462" t="s">
        <v>27</v>
      </c>
      <c r="D9067" s="463">
        <v>0</v>
      </c>
    </row>
    <row r="9068" spans="1:4">
      <c r="A9068" s="462">
        <v>103951</v>
      </c>
      <c r="B9068" s="276" t="s">
        <v>9021</v>
      </c>
      <c r="C9068" s="462" t="s">
        <v>27</v>
      </c>
      <c r="D9068" s="463">
        <v>0</v>
      </c>
    </row>
    <row r="9069" spans="1:4">
      <c r="A9069" s="462">
        <v>103952</v>
      </c>
      <c r="B9069" s="276" t="s">
        <v>9022</v>
      </c>
      <c r="C9069" s="462" t="s">
        <v>27</v>
      </c>
      <c r="D9069" s="463">
        <v>0</v>
      </c>
    </row>
    <row r="9070" spans="1:4">
      <c r="A9070" s="462">
        <v>103953</v>
      </c>
      <c r="B9070" s="276" t="s">
        <v>9023</v>
      </c>
      <c r="C9070" s="462" t="s">
        <v>27</v>
      </c>
      <c r="D9070" s="463">
        <v>0</v>
      </c>
    </row>
    <row r="9071" spans="1:4">
      <c r="A9071" s="462">
        <v>103954</v>
      </c>
      <c r="B9071" s="276" t="s">
        <v>9024</v>
      </c>
      <c r="C9071" s="462" t="s">
        <v>27</v>
      </c>
      <c r="D9071" s="463">
        <v>0</v>
      </c>
    </row>
    <row r="9072" spans="1:4">
      <c r="A9072" s="462">
        <v>103955</v>
      </c>
      <c r="B9072" s="276" t="s">
        <v>9025</v>
      </c>
      <c r="C9072" s="462" t="s">
        <v>27</v>
      </c>
      <c r="D9072" s="463">
        <v>0</v>
      </c>
    </row>
    <row r="9073" spans="1:4">
      <c r="A9073" s="462">
        <v>103956</v>
      </c>
      <c r="B9073" s="276" t="s">
        <v>9026</v>
      </c>
      <c r="C9073" s="462" t="s">
        <v>27</v>
      </c>
      <c r="D9073" s="463">
        <v>0</v>
      </c>
    </row>
    <row r="9074" spans="1:4">
      <c r="A9074" s="462">
        <v>103957</v>
      </c>
      <c r="B9074" s="276" t="s">
        <v>9027</v>
      </c>
      <c r="C9074" s="462" t="s">
        <v>27</v>
      </c>
      <c r="D9074" s="463">
        <v>44495</v>
      </c>
    </row>
    <row r="9075" spans="1:4">
      <c r="A9075" s="462">
        <v>103958</v>
      </c>
      <c r="B9075" s="276" t="s">
        <v>9028</v>
      </c>
      <c r="C9075" s="462" t="s">
        <v>27</v>
      </c>
      <c r="D9075" s="463">
        <v>89771.01</v>
      </c>
    </row>
    <row r="9076" spans="1:4">
      <c r="A9076" s="462">
        <v>103959</v>
      </c>
      <c r="B9076" s="276" t="s">
        <v>9029</v>
      </c>
      <c r="C9076" s="462" t="s">
        <v>27</v>
      </c>
      <c r="D9076" s="463">
        <v>57036</v>
      </c>
    </row>
    <row r="9077" spans="1:4">
      <c r="A9077" s="462">
        <v>103960</v>
      </c>
      <c r="B9077" s="276" t="s">
        <v>9030</v>
      </c>
      <c r="C9077" s="462" t="s">
        <v>27</v>
      </c>
      <c r="D9077" s="463">
        <v>61880</v>
      </c>
    </row>
    <row r="9078" spans="1:4">
      <c r="A9078" s="462">
        <v>103961</v>
      </c>
      <c r="B9078" s="276" t="s">
        <v>9031</v>
      </c>
      <c r="C9078" s="462" t="s">
        <v>27</v>
      </c>
      <c r="D9078" s="463">
        <v>0</v>
      </c>
    </row>
    <row r="9079" spans="1:4">
      <c r="A9079" s="462">
        <v>103962</v>
      </c>
      <c r="B9079" s="276" t="s">
        <v>9032</v>
      </c>
      <c r="C9079" s="462" t="s">
        <v>27</v>
      </c>
      <c r="D9079" s="463">
        <v>44134.48</v>
      </c>
    </row>
    <row r="9080" spans="1:4">
      <c r="A9080" s="462">
        <v>103963</v>
      </c>
      <c r="B9080" s="276" t="s">
        <v>9033</v>
      </c>
      <c r="C9080" s="462" t="s">
        <v>27</v>
      </c>
      <c r="D9080" s="463">
        <v>62391.19</v>
      </c>
    </row>
    <row r="9081" spans="1:4">
      <c r="A9081" s="462">
        <v>103964</v>
      </c>
      <c r="B9081" s="276" t="s">
        <v>9034</v>
      </c>
      <c r="C9081" s="462" t="s">
        <v>27</v>
      </c>
      <c r="D9081" s="463">
        <v>193253.4</v>
      </c>
    </row>
    <row r="9082" spans="1:4">
      <c r="A9082" s="462">
        <v>103965</v>
      </c>
      <c r="B9082" s="276" t="s">
        <v>9035</v>
      </c>
      <c r="C9082" s="462" t="s">
        <v>27</v>
      </c>
      <c r="D9082" s="463">
        <v>113454.1</v>
      </c>
    </row>
    <row r="9083" spans="1:4">
      <c r="A9083" s="462">
        <v>103966</v>
      </c>
      <c r="B9083" s="276" t="s">
        <v>9036</v>
      </c>
      <c r="C9083" s="462" t="s">
        <v>27</v>
      </c>
      <c r="D9083" s="463">
        <v>416642.85</v>
      </c>
    </row>
    <row r="9084" spans="1:4">
      <c r="A9084" s="462">
        <v>103967</v>
      </c>
      <c r="B9084" s="276" t="s">
        <v>9037</v>
      </c>
      <c r="C9084" s="462" t="s">
        <v>27</v>
      </c>
      <c r="D9084" s="463">
        <v>0</v>
      </c>
    </row>
    <row r="9085" spans="1:4">
      <c r="A9085" s="462">
        <v>103968</v>
      </c>
      <c r="B9085" s="276" t="s">
        <v>9038</v>
      </c>
      <c r="C9085" s="462" t="s">
        <v>27</v>
      </c>
      <c r="D9085" s="463">
        <v>0</v>
      </c>
    </row>
    <row r="9086" spans="1:4">
      <c r="A9086" s="462">
        <v>103969</v>
      </c>
      <c r="B9086" s="276" t="s">
        <v>9039</v>
      </c>
      <c r="C9086" s="462" t="s">
        <v>27</v>
      </c>
      <c r="D9086" s="463">
        <v>0</v>
      </c>
    </row>
    <row r="9087" spans="1:4">
      <c r="A9087" s="462">
        <v>103970</v>
      </c>
      <c r="B9087" s="276" t="s">
        <v>9040</v>
      </c>
      <c r="C9087" s="462" t="s">
        <v>27</v>
      </c>
      <c r="D9087" s="463">
        <v>636967</v>
      </c>
    </row>
    <row r="9088" spans="1:4">
      <c r="A9088" s="462">
        <v>103971</v>
      </c>
      <c r="B9088" s="276" t="s">
        <v>9041</v>
      </c>
      <c r="C9088" s="462" t="s">
        <v>32</v>
      </c>
      <c r="D9088" s="463">
        <v>0</v>
      </c>
    </row>
    <row r="9089" spans="1:4">
      <c r="A9089" s="462">
        <v>103972</v>
      </c>
      <c r="B9089" s="276" t="s">
        <v>9042</v>
      </c>
      <c r="C9089" s="462" t="s">
        <v>27</v>
      </c>
      <c r="D9089" s="463">
        <v>0</v>
      </c>
    </row>
    <row r="9090" spans="1:4">
      <c r="A9090" s="462">
        <v>103973</v>
      </c>
      <c r="B9090" s="276" t="s">
        <v>9043</v>
      </c>
      <c r="C9090" s="462" t="s">
        <v>27</v>
      </c>
      <c r="D9090" s="463">
        <v>0</v>
      </c>
    </row>
    <row r="9091" spans="1:4">
      <c r="A9091" s="462">
        <v>103974</v>
      </c>
      <c r="B9091" s="276" t="s">
        <v>9044</v>
      </c>
      <c r="C9091" s="462" t="s">
        <v>27</v>
      </c>
      <c r="D9091" s="463">
        <v>1557</v>
      </c>
    </row>
    <row r="9092" spans="1:4">
      <c r="A9092" s="462">
        <v>103976</v>
      </c>
      <c r="B9092" s="276" t="s">
        <v>9045</v>
      </c>
      <c r="C9092" s="462" t="s">
        <v>27</v>
      </c>
      <c r="D9092" s="463">
        <v>1238</v>
      </c>
    </row>
    <row r="9093" spans="1:4">
      <c r="A9093" s="462">
        <v>103977</v>
      </c>
      <c r="B9093" s="276" t="s">
        <v>9046</v>
      </c>
      <c r="C9093" s="462" t="s">
        <v>27</v>
      </c>
      <c r="D9093" s="463">
        <v>0</v>
      </c>
    </row>
    <row r="9094" spans="1:4">
      <c r="A9094" s="462">
        <v>103978</v>
      </c>
      <c r="B9094" s="276" t="s">
        <v>9047</v>
      </c>
      <c r="C9094" s="462" t="s">
        <v>27</v>
      </c>
      <c r="D9094" s="463">
        <v>0</v>
      </c>
    </row>
    <row r="9095" spans="1:4">
      <c r="A9095" s="462">
        <v>103979</v>
      </c>
      <c r="B9095" s="276" t="s">
        <v>9048</v>
      </c>
      <c r="C9095" s="462" t="s">
        <v>148</v>
      </c>
      <c r="D9095" s="463">
        <v>159827</v>
      </c>
    </row>
    <row r="9096" spans="1:4">
      <c r="A9096" s="462">
        <v>103980</v>
      </c>
      <c r="B9096" s="276" t="s">
        <v>9049</v>
      </c>
      <c r="C9096" s="462" t="s">
        <v>27</v>
      </c>
      <c r="D9096" s="463">
        <v>149422</v>
      </c>
    </row>
    <row r="9097" spans="1:4">
      <c r="A9097" s="462">
        <v>103981</v>
      </c>
      <c r="B9097" s="276" t="s">
        <v>9050</v>
      </c>
      <c r="C9097" s="462" t="s">
        <v>44</v>
      </c>
      <c r="D9097" s="463">
        <v>0</v>
      </c>
    </row>
    <row r="9098" spans="1:4">
      <c r="A9098" s="462">
        <v>103982</v>
      </c>
      <c r="B9098" s="276" t="s">
        <v>9051</v>
      </c>
      <c r="C9098" s="462" t="s">
        <v>30</v>
      </c>
      <c r="D9098" s="463">
        <v>0</v>
      </c>
    </row>
    <row r="9099" spans="1:4">
      <c r="A9099" s="462">
        <v>103983</v>
      </c>
      <c r="B9099" s="276" t="s">
        <v>9052</v>
      </c>
      <c r="C9099" s="462" t="s">
        <v>30</v>
      </c>
      <c r="D9099" s="463">
        <v>0</v>
      </c>
    </row>
    <row r="9100" spans="1:4">
      <c r="A9100" s="462">
        <v>103984</v>
      </c>
      <c r="B9100" s="276" t="s">
        <v>9053</v>
      </c>
      <c r="C9100" s="462" t="s">
        <v>27</v>
      </c>
      <c r="D9100" s="463">
        <v>0</v>
      </c>
    </row>
    <row r="9101" spans="1:4">
      <c r="A9101" s="462">
        <v>103985</v>
      </c>
      <c r="B9101" s="276" t="s">
        <v>9054</v>
      </c>
      <c r="C9101" s="462" t="s">
        <v>27</v>
      </c>
      <c r="D9101" s="463">
        <v>0</v>
      </c>
    </row>
    <row r="9102" spans="1:4">
      <c r="A9102" s="462">
        <v>103986</v>
      </c>
      <c r="B9102" s="276" t="s">
        <v>9055</v>
      </c>
      <c r="C9102" s="462" t="s">
        <v>83</v>
      </c>
      <c r="D9102" s="463">
        <v>0</v>
      </c>
    </row>
    <row r="9103" spans="1:4">
      <c r="A9103" s="462">
        <v>103987</v>
      </c>
      <c r="B9103" s="276" t="s">
        <v>9056</v>
      </c>
      <c r="C9103" s="462" t="s">
        <v>44</v>
      </c>
      <c r="D9103" s="463">
        <v>83261</v>
      </c>
    </row>
    <row r="9104" spans="1:4">
      <c r="A9104" s="462">
        <v>103988</v>
      </c>
      <c r="B9104" s="276" t="s">
        <v>9057</v>
      </c>
      <c r="C9104" s="462" t="s">
        <v>27</v>
      </c>
      <c r="D9104" s="463">
        <v>0</v>
      </c>
    </row>
    <row r="9105" spans="1:4">
      <c r="A9105" s="462">
        <v>103989</v>
      </c>
      <c r="B9105" s="276" t="s">
        <v>9058</v>
      </c>
      <c r="C9105" s="462" t="s">
        <v>27</v>
      </c>
      <c r="D9105" s="463">
        <v>0</v>
      </c>
    </row>
    <row r="9106" spans="1:4">
      <c r="A9106" s="462">
        <v>103990</v>
      </c>
      <c r="B9106" s="276" t="s">
        <v>9059</v>
      </c>
      <c r="C9106" s="462" t="s">
        <v>27</v>
      </c>
      <c r="D9106" s="463">
        <v>0</v>
      </c>
    </row>
    <row r="9107" spans="1:4">
      <c r="A9107" s="462">
        <v>103991</v>
      </c>
      <c r="B9107" s="276" t="s">
        <v>9060</v>
      </c>
      <c r="C9107" s="462" t="s">
        <v>27</v>
      </c>
      <c r="D9107" s="463">
        <v>0</v>
      </c>
    </row>
    <row r="9108" spans="1:4">
      <c r="A9108" s="462">
        <v>103992</v>
      </c>
      <c r="B9108" s="276" t="s">
        <v>9061</v>
      </c>
      <c r="C9108" s="462" t="s">
        <v>32</v>
      </c>
      <c r="D9108" s="463">
        <v>0</v>
      </c>
    </row>
    <row r="9109" spans="1:4">
      <c r="A9109" s="462">
        <v>103993</v>
      </c>
      <c r="B9109" s="276" t="s">
        <v>9062</v>
      </c>
      <c r="C9109" s="462" t="s">
        <v>148</v>
      </c>
      <c r="D9109" s="463">
        <v>0</v>
      </c>
    </row>
    <row r="9110" spans="1:4">
      <c r="A9110" s="462">
        <v>103994</v>
      </c>
      <c r="B9110" s="276" t="s">
        <v>9063</v>
      </c>
      <c r="C9110" s="462" t="s">
        <v>148</v>
      </c>
      <c r="D9110" s="463">
        <v>0</v>
      </c>
    </row>
    <row r="9111" spans="1:4">
      <c r="A9111" s="462">
        <v>103995</v>
      </c>
      <c r="B9111" s="276" t="s">
        <v>9064</v>
      </c>
      <c r="C9111" s="462" t="s">
        <v>27</v>
      </c>
      <c r="D9111" s="463">
        <v>0</v>
      </c>
    </row>
    <row r="9112" spans="1:4">
      <c r="A9112" s="462">
        <v>103996</v>
      </c>
      <c r="B9112" s="276" t="s">
        <v>9065</v>
      </c>
      <c r="C9112" s="462" t="s">
        <v>44</v>
      </c>
      <c r="D9112" s="463">
        <v>0</v>
      </c>
    </row>
    <row r="9113" spans="1:4">
      <c r="A9113" s="462">
        <v>103997</v>
      </c>
      <c r="B9113" s="276" t="s">
        <v>9066</v>
      </c>
      <c r="C9113" s="462" t="s">
        <v>253</v>
      </c>
      <c r="D9113" s="463">
        <v>0</v>
      </c>
    </row>
    <row r="9114" spans="1:4">
      <c r="A9114" s="462">
        <v>103998</v>
      </c>
      <c r="B9114" s="276" t="s">
        <v>9067</v>
      </c>
      <c r="C9114" s="462" t="s">
        <v>44</v>
      </c>
      <c r="D9114" s="463">
        <v>0</v>
      </c>
    </row>
    <row r="9115" spans="1:4">
      <c r="A9115" s="462">
        <v>104000</v>
      </c>
      <c r="B9115" s="276" t="s">
        <v>9068</v>
      </c>
      <c r="C9115" s="462" t="s">
        <v>60</v>
      </c>
      <c r="D9115" s="463">
        <v>45914</v>
      </c>
    </row>
    <row r="9116" spans="1:4">
      <c r="A9116" s="462">
        <v>104001</v>
      </c>
      <c r="B9116" s="276" t="s">
        <v>9069</v>
      </c>
      <c r="C9116" s="462" t="s">
        <v>27</v>
      </c>
      <c r="D9116" s="463">
        <v>3115906.84</v>
      </c>
    </row>
    <row r="9117" spans="1:4">
      <c r="A9117" s="462">
        <v>104002</v>
      </c>
      <c r="B9117" s="276" t="s">
        <v>9070</v>
      </c>
      <c r="C9117" s="462" t="s">
        <v>27</v>
      </c>
      <c r="D9117" s="463">
        <v>0</v>
      </c>
    </row>
    <row r="9118" spans="1:4">
      <c r="A9118" s="462">
        <v>104003</v>
      </c>
      <c r="B9118" s="276" t="s">
        <v>9071</v>
      </c>
      <c r="C9118" s="462" t="s">
        <v>27</v>
      </c>
      <c r="D9118" s="463">
        <v>0</v>
      </c>
    </row>
    <row r="9119" spans="1:4">
      <c r="A9119" s="462">
        <v>104005</v>
      </c>
      <c r="B9119" s="276" t="s">
        <v>9072</v>
      </c>
      <c r="C9119" s="462" t="s">
        <v>253</v>
      </c>
      <c r="D9119" s="463">
        <v>0</v>
      </c>
    </row>
    <row r="9120" spans="1:4">
      <c r="A9120" s="462">
        <v>104006</v>
      </c>
      <c r="B9120" s="276" t="s">
        <v>9073</v>
      </c>
      <c r="C9120" s="462" t="s">
        <v>27</v>
      </c>
      <c r="D9120" s="463">
        <v>39317</v>
      </c>
    </row>
    <row r="9121" spans="1:4">
      <c r="A9121" s="462">
        <v>104007</v>
      </c>
      <c r="B9121" s="276" t="s">
        <v>9074</v>
      </c>
      <c r="C9121" s="462" t="s">
        <v>30</v>
      </c>
      <c r="D9121" s="463">
        <v>0</v>
      </c>
    </row>
    <row r="9122" spans="1:4">
      <c r="A9122" s="462">
        <v>104008</v>
      </c>
      <c r="B9122" s="276" t="s">
        <v>9075</v>
      </c>
      <c r="C9122" s="462" t="s">
        <v>148</v>
      </c>
      <c r="D9122" s="463">
        <v>0</v>
      </c>
    </row>
    <row r="9123" spans="1:4">
      <c r="A9123" s="462">
        <v>104009</v>
      </c>
      <c r="B9123" s="276" t="s">
        <v>9076</v>
      </c>
      <c r="C9123" s="462" t="s">
        <v>27</v>
      </c>
      <c r="D9123" s="463">
        <v>0</v>
      </c>
    </row>
    <row r="9124" spans="1:4">
      <c r="A9124" s="462">
        <v>104010</v>
      </c>
      <c r="B9124" s="276" t="s">
        <v>9077</v>
      </c>
      <c r="C9124" s="462" t="s">
        <v>27</v>
      </c>
      <c r="D9124" s="463">
        <v>0</v>
      </c>
    </row>
    <row r="9125" spans="1:4">
      <c r="A9125" s="462">
        <v>104011</v>
      </c>
      <c r="B9125" s="276" t="s">
        <v>9078</v>
      </c>
      <c r="C9125" s="462" t="s">
        <v>27</v>
      </c>
      <c r="D9125" s="463">
        <v>118.58</v>
      </c>
    </row>
    <row r="9126" spans="1:4">
      <c r="A9126" s="462">
        <v>104012</v>
      </c>
      <c r="B9126" s="276" t="s">
        <v>9079</v>
      </c>
      <c r="C9126" s="462" t="s">
        <v>27</v>
      </c>
      <c r="D9126" s="463">
        <v>0</v>
      </c>
    </row>
    <row r="9127" spans="1:4">
      <c r="A9127" s="462">
        <v>104013</v>
      </c>
      <c r="B9127" s="276" t="s">
        <v>9080</v>
      </c>
      <c r="C9127" s="462" t="s">
        <v>27</v>
      </c>
      <c r="D9127" s="463">
        <v>0</v>
      </c>
    </row>
    <row r="9128" spans="1:4">
      <c r="A9128" s="462">
        <v>104015</v>
      </c>
      <c r="B9128" s="276" t="s">
        <v>9081</v>
      </c>
      <c r="C9128" s="462" t="s">
        <v>27</v>
      </c>
      <c r="D9128" s="463">
        <v>0</v>
      </c>
    </row>
    <row r="9129" spans="1:4">
      <c r="A9129" s="462">
        <v>104016</v>
      </c>
      <c r="B9129" s="276" t="s">
        <v>9082</v>
      </c>
      <c r="C9129" s="462" t="s">
        <v>27</v>
      </c>
      <c r="D9129" s="463">
        <v>0</v>
      </c>
    </row>
    <row r="9130" spans="1:4">
      <c r="A9130" s="462">
        <v>104017</v>
      </c>
      <c r="B9130" s="276" t="s">
        <v>9083</v>
      </c>
      <c r="C9130" s="462" t="s">
        <v>32</v>
      </c>
      <c r="D9130" s="463">
        <v>0</v>
      </c>
    </row>
    <row r="9131" spans="1:4">
      <c r="A9131" s="462">
        <v>104018</v>
      </c>
      <c r="B9131" s="276" t="s">
        <v>9084</v>
      </c>
      <c r="C9131" s="462" t="s">
        <v>27</v>
      </c>
      <c r="D9131" s="463">
        <v>10700</v>
      </c>
    </row>
    <row r="9132" spans="1:4">
      <c r="A9132" s="462">
        <v>104019</v>
      </c>
      <c r="B9132" s="276" t="s">
        <v>9085</v>
      </c>
      <c r="C9132" s="462" t="s">
        <v>27</v>
      </c>
      <c r="D9132" s="463">
        <v>2339</v>
      </c>
    </row>
    <row r="9133" spans="1:4">
      <c r="A9133" s="462">
        <v>104020</v>
      </c>
      <c r="B9133" s="276" t="s">
        <v>9086</v>
      </c>
      <c r="C9133" s="462" t="s">
        <v>27</v>
      </c>
      <c r="D9133" s="463">
        <v>0</v>
      </c>
    </row>
    <row r="9134" spans="1:4">
      <c r="A9134" s="462">
        <v>104021</v>
      </c>
      <c r="B9134" s="276" t="s">
        <v>9087</v>
      </c>
      <c r="C9134" s="462" t="s">
        <v>27</v>
      </c>
      <c r="D9134" s="463">
        <v>0</v>
      </c>
    </row>
    <row r="9135" spans="1:4">
      <c r="A9135" s="462">
        <v>104022</v>
      </c>
      <c r="B9135" s="276" t="s">
        <v>9088</v>
      </c>
      <c r="C9135" s="462" t="s">
        <v>27</v>
      </c>
      <c r="D9135" s="463">
        <v>0</v>
      </c>
    </row>
    <row r="9136" spans="1:4">
      <c r="A9136" s="462">
        <v>104023</v>
      </c>
      <c r="B9136" s="276" t="s">
        <v>9089</v>
      </c>
      <c r="C9136" s="462" t="s">
        <v>148</v>
      </c>
      <c r="D9136" s="463">
        <v>0</v>
      </c>
    </row>
    <row r="9137" spans="1:4">
      <c r="A9137" s="462">
        <v>104024</v>
      </c>
      <c r="B9137" s="276" t="s">
        <v>9090</v>
      </c>
      <c r="C9137" s="462" t="s">
        <v>30</v>
      </c>
      <c r="D9137" s="463">
        <v>0</v>
      </c>
    </row>
    <row r="9138" spans="1:4">
      <c r="A9138" s="462">
        <v>104025</v>
      </c>
      <c r="B9138" s="276" t="s">
        <v>9091</v>
      </c>
      <c r="C9138" s="462" t="s">
        <v>27</v>
      </c>
      <c r="D9138" s="463">
        <v>0</v>
      </c>
    </row>
    <row r="9139" spans="1:4">
      <c r="A9139" s="462">
        <v>104026</v>
      </c>
      <c r="B9139" s="276" t="s">
        <v>9092</v>
      </c>
      <c r="C9139" s="462" t="s">
        <v>27</v>
      </c>
      <c r="D9139" s="463">
        <v>0</v>
      </c>
    </row>
    <row r="9140" spans="1:4">
      <c r="A9140" s="462">
        <v>104027</v>
      </c>
      <c r="B9140" s="276" t="s">
        <v>9093</v>
      </c>
      <c r="C9140" s="462" t="s">
        <v>27</v>
      </c>
      <c r="D9140" s="463">
        <v>0</v>
      </c>
    </row>
    <row r="9141" spans="1:4">
      <c r="A9141" s="462">
        <v>104028</v>
      </c>
      <c r="B9141" s="276" t="s">
        <v>9094</v>
      </c>
      <c r="C9141" s="462" t="s">
        <v>27</v>
      </c>
      <c r="D9141" s="463">
        <v>1533</v>
      </c>
    </row>
    <row r="9142" spans="1:4">
      <c r="A9142" s="462">
        <v>104029</v>
      </c>
      <c r="B9142" s="276" t="s">
        <v>9095</v>
      </c>
      <c r="C9142" s="462" t="s">
        <v>27</v>
      </c>
      <c r="D9142" s="463">
        <v>0</v>
      </c>
    </row>
    <row r="9143" spans="1:4">
      <c r="A9143" s="462">
        <v>104030</v>
      </c>
      <c r="B9143" s="276" t="s">
        <v>9096</v>
      </c>
      <c r="C9143" s="462" t="s">
        <v>27</v>
      </c>
      <c r="D9143" s="463">
        <v>0</v>
      </c>
    </row>
    <row r="9144" spans="1:4">
      <c r="A9144" s="462">
        <v>104031</v>
      </c>
      <c r="B9144" s="276" t="s">
        <v>9097</v>
      </c>
      <c r="C9144" s="462" t="s">
        <v>27</v>
      </c>
      <c r="D9144" s="463">
        <v>0</v>
      </c>
    </row>
    <row r="9145" spans="1:4">
      <c r="A9145" s="462">
        <v>104032</v>
      </c>
      <c r="B9145" s="276" t="s">
        <v>9098</v>
      </c>
      <c r="C9145" s="462" t="s">
        <v>27</v>
      </c>
      <c r="D9145" s="463">
        <v>0</v>
      </c>
    </row>
    <row r="9146" spans="1:4">
      <c r="A9146" s="462">
        <v>104033</v>
      </c>
      <c r="B9146" s="276" t="s">
        <v>9099</v>
      </c>
      <c r="C9146" s="462" t="s">
        <v>27</v>
      </c>
      <c r="D9146" s="463">
        <v>0</v>
      </c>
    </row>
    <row r="9147" spans="1:4">
      <c r="A9147" s="462">
        <v>104035</v>
      </c>
      <c r="B9147" s="276" t="s">
        <v>9100</v>
      </c>
      <c r="C9147" s="462" t="s">
        <v>30</v>
      </c>
      <c r="D9147" s="463">
        <v>0</v>
      </c>
    </row>
    <row r="9148" spans="1:4">
      <c r="A9148" s="462">
        <v>104036</v>
      </c>
      <c r="B9148" s="276" t="s">
        <v>9101</v>
      </c>
      <c r="C9148" s="462" t="s">
        <v>30</v>
      </c>
      <c r="D9148" s="463">
        <v>0</v>
      </c>
    </row>
    <row r="9149" spans="1:4">
      <c r="A9149" s="462">
        <v>104037</v>
      </c>
      <c r="B9149" s="276" t="s">
        <v>9102</v>
      </c>
      <c r="C9149" s="462" t="s">
        <v>27</v>
      </c>
      <c r="D9149" s="463">
        <v>0</v>
      </c>
    </row>
    <row r="9150" spans="1:4">
      <c r="A9150" s="462">
        <v>104038</v>
      </c>
      <c r="B9150" s="276" t="s">
        <v>9103</v>
      </c>
      <c r="C9150" s="462" t="s">
        <v>44</v>
      </c>
      <c r="D9150" s="463">
        <v>0</v>
      </c>
    </row>
    <row r="9151" spans="1:4">
      <c r="A9151" s="462">
        <v>104039</v>
      </c>
      <c r="B9151" s="276" t="s">
        <v>9104</v>
      </c>
      <c r="C9151" s="462" t="s">
        <v>30</v>
      </c>
      <c r="D9151" s="463">
        <v>0</v>
      </c>
    </row>
    <row r="9152" spans="1:4">
      <c r="A9152" s="462">
        <v>104040</v>
      </c>
      <c r="B9152" s="276" t="s">
        <v>9105</v>
      </c>
      <c r="C9152" s="462" t="s">
        <v>32</v>
      </c>
      <c r="D9152" s="463">
        <v>84569</v>
      </c>
    </row>
    <row r="9153" spans="1:4">
      <c r="A9153" s="462">
        <v>104041</v>
      </c>
      <c r="B9153" s="276" t="s">
        <v>9106</v>
      </c>
      <c r="C9153" s="462" t="s">
        <v>27</v>
      </c>
      <c r="D9153" s="463">
        <v>0</v>
      </c>
    </row>
    <row r="9154" spans="1:4">
      <c r="A9154" s="462">
        <v>104042</v>
      </c>
      <c r="B9154" s="276" t="s">
        <v>9107</v>
      </c>
      <c r="C9154" s="462" t="s">
        <v>27</v>
      </c>
      <c r="D9154" s="463">
        <v>241988</v>
      </c>
    </row>
    <row r="9155" spans="1:4">
      <c r="A9155" s="462">
        <v>104043</v>
      </c>
      <c r="B9155" s="276" t="s">
        <v>9108</v>
      </c>
      <c r="C9155" s="462" t="s">
        <v>27</v>
      </c>
      <c r="D9155" s="463">
        <v>0</v>
      </c>
    </row>
    <row r="9156" spans="1:4">
      <c r="A9156" s="462">
        <v>104044</v>
      </c>
      <c r="B9156" s="276" t="s">
        <v>9109</v>
      </c>
      <c r="C9156" s="462" t="s">
        <v>27</v>
      </c>
      <c r="D9156" s="463">
        <v>0</v>
      </c>
    </row>
    <row r="9157" spans="1:4">
      <c r="A9157" s="462">
        <v>104045</v>
      </c>
      <c r="B9157" s="276" t="s">
        <v>9110</v>
      </c>
      <c r="C9157" s="462" t="s">
        <v>27</v>
      </c>
      <c r="D9157" s="463">
        <v>0</v>
      </c>
    </row>
    <row r="9158" spans="1:4">
      <c r="A9158" s="462">
        <v>104047</v>
      </c>
      <c r="B9158" s="276" t="s">
        <v>9111</v>
      </c>
      <c r="C9158" s="462" t="s">
        <v>27</v>
      </c>
      <c r="D9158" s="463">
        <v>0</v>
      </c>
    </row>
    <row r="9159" spans="1:4">
      <c r="A9159" s="462">
        <v>104048</v>
      </c>
      <c r="B9159" s="276" t="s">
        <v>9112</v>
      </c>
      <c r="C9159" s="462" t="s">
        <v>27</v>
      </c>
      <c r="D9159" s="463">
        <v>0</v>
      </c>
    </row>
    <row r="9160" spans="1:4">
      <c r="A9160" s="462">
        <v>104049</v>
      </c>
      <c r="B9160" s="276" t="s">
        <v>9113</v>
      </c>
      <c r="C9160" s="462" t="s">
        <v>27</v>
      </c>
      <c r="D9160" s="463">
        <v>1352.26</v>
      </c>
    </row>
    <row r="9161" spans="1:4">
      <c r="A9161" s="462">
        <v>104050</v>
      </c>
      <c r="B9161" s="276" t="s">
        <v>9114</v>
      </c>
      <c r="C9161" s="462" t="s">
        <v>30</v>
      </c>
      <c r="D9161" s="463">
        <v>0</v>
      </c>
    </row>
    <row r="9162" spans="1:4">
      <c r="A9162" s="462">
        <v>104051</v>
      </c>
      <c r="B9162" s="276" t="s">
        <v>9115</v>
      </c>
      <c r="C9162" s="462" t="s">
        <v>27</v>
      </c>
      <c r="D9162" s="463">
        <v>0</v>
      </c>
    </row>
    <row r="9163" spans="1:4">
      <c r="A9163" s="462">
        <v>104052</v>
      </c>
      <c r="B9163" s="276" t="s">
        <v>9116</v>
      </c>
      <c r="C9163" s="462" t="s">
        <v>27</v>
      </c>
      <c r="D9163" s="463">
        <v>0</v>
      </c>
    </row>
    <row r="9164" spans="1:4">
      <c r="A9164" s="462">
        <v>104053</v>
      </c>
      <c r="B9164" s="276" t="s">
        <v>9117</v>
      </c>
      <c r="C9164" s="462" t="s">
        <v>27</v>
      </c>
      <c r="D9164" s="463">
        <v>0</v>
      </c>
    </row>
    <row r="9165" spans="1:4">
      <c r="A9165" s="462">
        <v>104054</v>
      </c>
      <c r="B9165" s="276" t="s">
        <v>9118</v>
      </c>
      <c r="C9165" s="462" t="s">
        <v>30</v>
      </c>
      <c r="D9165" s="463">
        <v>25699.15</v>
      </c>
    </row>
    <row r="9166" spans="1:4">
      <c r="A9166" s="462">
        <v>104055</v>
      </c>
      <c r="B9166" s="276" t="s">
        <v>9119</v>
      </c>
      <c r="C9166" s="462" t="s">
        <v>27</v>
      </c>
      <c r="D9166" s="463">
        <v>164718.87</v>
      </c>
    </row>
    <row r="9167" spans="1:4">
      <c r="A9167" s="462">
        <v>104056</v>
      </c>
      <c r="B9167" s="276" t="s">
        <v>9120</v>
      </c>
      <c r="C9167" s="462" t="s">
        <v>27</v>
      </c>
      <c r="D9167" s="463">
        <v>0</v>
      </c>
    </row>
    <row r="9168" spans="1:4">
      <c r="A9168" s="462">
        <v>104057</v>
      </c>
      <c r="B9168" s="276" t="s">
        <v>9109</v>
      </c>
      <c r="C9168" s="462" t="s">
        <v>27</v>
      </c>
      <c r="D9168" s="463">
        <v>0</v>
      </c>
    </row>
    <row r="9169" spans="1:4">
      <c r="A9169" s="462">
        <v>104058</v>
      </c>
      <c r="B9169" s="276" t="s">
        <v>9121</v>
      </c>
      <c r="C9169" s="462" t="s">
        <v>27</v>
      </c>
      <c r="D9169" s="463">
        <v>0</v>
      </c>
    </row>
    <row r="9170" spans="1:4">
      <c r="A9170" s="462">
        <v>104059</v>
      </c>
      <c r="B9170" s="276" t="s">
        <v>9122</v>
      </c>
      <c r="C9170" s="462" t="s">
        <v>27</v>
      </c>
      <c r="D9170" s="463">
        <v>0</v>
      </c>
    </row>
    <row r="9171" spans="1:4">
      <c r="A9171" s="462">
        <v>104060</v>
      </c>
      <c r="B9171" s="276" t="s">
        <v>9123</v>
      </c>
      <c r="C9171" s="462" t="s">
        <v>27</v>
      </c>
      <c r="D9171" s="463">
        <v>0</v>
      </c>
    </row>
    <row r="9172" spans="1:4">
      <c r="A9172" s="462">
        <v>104061</v>
      </c>
      <c r="B9172" s="276" t="s">
        <v>9124</v>
      </c>
      <c r="C9172" s="462" t="s">
        <v>30</v>
      </c>
      <c r="D9172" s="463">
        <v>3600</v>
      </c>
    </row>
    <row r="9173" spans="1:4">
      <c r="A9173" s="462">
        <v>104062</v>
      </c>
      <c r="B9173" s="276" t="s">
        <v>9125</v>
      </c>
      <c r="C9173" s="462" t="s">
        <v>27</v>
      </c>
      <c r="D9173" s="463">
        <v>0</v>
      </c>
    </row>
    <row r="9174" spans="1:4">
      <c r="A9174" s="462">
        <v>104063</v>
      </c>
      <c r="B9174" s="276" t="s">
        <v>9126</v>
      </c>
      <c r="C9174" s="462" t="s">
        <v>27</v>
      </c>
      <c r="D9174" s="463">
        <v>0</v>
      </c>
    </row>
    <row r="9175" spans="1:4">
      <c r="A9175" s="462">
        <v>104064</v>
      </c>
      <c r="B9175" s="276" t="s">
        <v>9127</v>
      </c>
      <c r="C9175" s="462" t="s">
        <v>27</v>
      </c>
      <c r="D9175" s="463">
        <v>0</v>
      </c>
    </row>
    <row r="9176" spans="1:4">
      <c r="A9176" s="462">
        <v>104065</v>
      </c>
      <c r="B9176" s="276" t="s">
        <v>9128</v>
      </c>
      <c r="C9176" s="462" t="s">
        <v>27</v>
      </c>
      <c r="D9176" s="463">
        <v>0</v>
      </c>
    </row>
    <row r="9177" spans="1:4">
      <c r="A9177" s="462">
        <v>104066</v>
      </c>
      <c r="B9177" s="276" t="s">
        <v>9129</v>
      </c>
      <c r="C9177" s="462" t="s">
        <v>27</v>
      </c>
      <c r="D9177" s="463">
        <v>19141</v>
      </c>
    </row>
    <row r="9178" spans="1:4">
      <c r="A9178" s="462">
        <v>104067</v>
      </c>
      <c r="B9178" s="276" t="s">
        <v>9130</v>
      </c>
      <c r="C9178" s="462" t="s">
        <v>30</v>
      </c>
      <c r="D9178" s="463">
        <v>123704.65</v>
      </c>
    </row>
    <row r="9179" spans="1:4">
      <c r="A9179" s="462">
        <v>104068</v>
      </c>
      <c r="B9179" s="276" t="s">
        <v>9131</v>
      </c>
      <c r="C9179" s="462" t="s">
        <v>27</v>
      </c>
      <c r="D9179" s="463">
        <v>100373</v>
      </c>
    </row>
    <row r="9180" spans="1:4">
      <c r="A9180" s="462">
        <v>104069</v>
      </c>
      <c r="B9180" s="276" t="s">
        <v>9132</v>
      </c>
      <c r="C9180" s="462" t="s">
        <v>27</v>
      </c>
      <c r="D9180" s="463">
        <v>0</v>
      </c>
    </row>
    <row r="9181" spans="1:4">
      <c r="A9181" s="462">
        <v>104070</v>
      </c>
      <c r="B9181" s="276" t="s">
        <v>9133</v>
      </c>
      <c r="C9181" s="462" t="s">
        <v>27</v>
      </c>
      <c r="D9181" s="463">
        <v>95900.01</v>
      </c>
    </row>
    <row r="9182" spans="1:4">
      <c r="A9182" s="462">
        <v>104071</v>
      </c>
      <c r="B9182" s="276" t="s">
        <v>9134</v>
      </c>
      <c r="C9182" s="462" t="s">
        <v>27</v>
      </c>
      <c r="D9182" s="463">
        <v>0</v>
      </c>
    </row>
    <row r="9183" spans="1:4">
      <c r="A9183" s="462">
        <v>104073</v>
      </c>
      <c r="B9183" s="276" t="s">
        <v>9135</v>
      </c>
      <c r="C9183" s="462" t="s">
        <v>27</v>
      </c>
      <c r="D9183" s="463">
        <v>0</v>
      </c>
    </row>
    <row r="9184" spans="1:4">
      <c r="A9184" s="462">
        <v>104074</v>
      </c>
      <c r="B9184" s="276" t="s">
        <v>9136</v>
      </c>
      <c r="C9184" s="462" t="s">
        <v>27</v>
      </c>
      <c r="D9184" s="463">
        <v>0</v>
      </c>
    </row>
    <row r="9185" spans="1:4">
      <c r="A9185" s="462">
        <v>104075</v>
      </c>
      <c r="B9185" s="276" t="s">
        <v>9137</v>
      </c>
      <c r="C9185" s="462" t="s">
        <v>27</v>
      </c>
      <c r="D9185" s="463">
        <v>0</v>
      </c>
    </row>
    <row r="9186" spans="1:4">
      <c r="A9186" s="462">
        <v>104076</v>
      </c>
      <c r="B9186" s="276" t="s">
        <v>9138</v>
      </c>
      <c r="C9186" s="462" t="s">
        <v>27</v>
      </c>
      <c r="D9186" s="463">
        <v>0</v>
      </c>
    </row>
    <row r="9187" spans="1:4">
      <c r="A9187" s="462">
        <v>104077</v>
      </c>
      <c r="B9187" s="276" t="s">
        <v>9139</v>
      </c>
      <c r="C9187" s="462" t="s">
        <v>27</v>
      </c>
      <c r="D9187" s="463">
        <v>0</v>
      </c>
    </row>
    <row r="9188" spans="1:4">
      <c r="A9188" s="462">
        <v>104078</v>
      </c>
      <c r="B9188" s="276" t="s">
        <v>9140</v>
      </c>
      <c r="C9188" s="462" t="s">
        <v>30</v>
      </c>
      <c r="D9188" s="463">
        <v>0</v>
      </c>
    </row>
    <row r="9189" spans="1:4">
      <c r="A9189" s="462">
        <v>104079</v>
      </c>
      <c r="B9189" s="276" t="s">
        <v>9140</v>
      </c>
      <c r="C9189" s="462" t="s">
        <v>30</v>
      </c>
      <c r="D9189" s="463">
        <v>0</v>
      </c>
    </row>
    <row r="9190" spans="1:4">
      <c r="A9190" s="462">
        <v>104080</v>
      </c>
      <c r="B9190" s="276" t="s">
        <v>9141</v>
      </c>
      <c r="C9190" s="462" t="s">
        <v>27</v>
      </c>
      <c r="D9190" s="463">
        <v>21305</v>
      </c>
    </row>
    <row r="9191" spans="1:4">
      <c r="A9191" s="462">
        <v>104081</v>
      </c>
      <c r="B9191" s="276" t="s">
        <v>9142</v>
      </c>
      <c r="C9191" s="462" t="s">
        <v>30</v>
      </c>
      <c r="D9191" s="463">
        <v>6925</v>
      </c>
    </row>
    <row r="9192" spans="1:4">
      <c r="A9192" s="462">
        <v>104082</v>
      </c>
      <c r="B9192" s="276" t="s">
        <v>9143</v>
      </c>
      <c r="C9192" s="462" t="s">
        <v>27</v>
      </c>
      <c r="D9192" s="463">
        <v>8324</v>
      </c>
    </row>
    <row r="9193" spans="1:4">
      <c r="A9193" s="462">
        <v>104083</v>
      </c>
      <c r="B9193" s="276" t="s">
        <v>9144</v>
      </c>
      <c r="C9193" s="462" t="s">
        <v>30</v>
      </c>
      <c r="D9193" s="463">
        <v>0</v>
      </c>
    </row>
    <row r="9194" spans="1:4">
      <c r="A9194" s="462">
        <v>104084</v>
      </c>
      <c r="B9194" s="276" t="s">
        <v>9145</v>
      </c>
      <c r="C9194" s="462" t="s">
        <v>30</v>
      </c>
      <c r="D9194" s="463">
        <v>5982</v>
      </c>
    </row>
    <row r="9195" spans="1:4">
      <c r="A9195" s="462">
        <v>104085</v>
      </c>
      <c r="B9195" s="276" t="s">
        <v>9146</v>
      </c>
      <c r="C9195" s="462" t="s">
        <v>27</v>
      </c>
      <c r="D9195" s="463">
        <v>0</v>
      </c>
    </row>
    <row r="9196" spans="1:4">
      <c r="A9196" s="462">
        <v>104086</v>
      </c>
      <c r="B9196" s="276" t="s">
        <v>9147</v>
      </c>
      <c r="C9196" s="462" t="s">
        <v>27</v>
      </c>
      <c r="D9196" s="463">
        <v>0</v>
      </c>
    </row>
    <row r="9197" spans="1:4">
      <c r="A9197" s="462">
        <v>104087</v>
      </c>
      <c r="B9197" s="276" t="s">
        <v>9148</v>
      </c>
      <c r="C9197" s="462" t="s">
        <v>27</v>
      </c>
      <c r="D9197" s="463">
        <v>0</v>
      </c>
    </row>
    <row r="9198" spans="1:4">
      <c r="A9198" s="462">
        <v>104089</v>
      </c>
      <c r="B9198" s="276" t="s">
        <v>9149</v>
      </c>
      <c r="C9198" s="462" t="s">
        <v>148</v>
      </c>
      <c r="D9198" s="463">
        <v>19030</v>
      </c>
    </row>
    <row r="9199" spans="1:4">
      <c r="A9199" s="462">
        <v>104090</v>
      </c>
      <c r="B9199" s="276" t="s">
        <v>9150</v>
      </c>
      <c r="C9199" s="462" t="s">
        <v>27</v>
      </c>
      <c r="D9199" s="463">
        <v>5849</v>
      </c>
    </row>
    <row r="9200" spans="1:4">
      <c r="A9200" s="462">
        <v>104091</v>
      </c>
      <c r="B9200" s="276" t="s">
        <v>9151</v>
      </c>
      <c r="C9200" s="462" t="s">
        <v>27</v>
      </c>
      <c r="D9200" s="463">
        <v>247108</v>
      </c>
    </row>
    <row r="9201" spans="1:4">
      <c r="A9201" s="462">
        <v>104092</v>
      </c>
      <c r="B9201" s="276" t="s">
        <v>9152</v>
      </c>
      <c r="C9201" s="462" t="s">
        <v>27</v>
      </c>
      <c r="D9201" s="463">
        <v>0</v>
      </c>
    </row>
    <row r="9202" spans="1:4">
      <c r="A9202" s="462">
        <v>104093</v>
      </c>
      <c r="B9202" s="276" t="s">
        <v>9153</v>
      </c>
      <c r="C9202" s="462" t="s">
        <v>27</v>
      </c>
      <c r="D9202" s="463">
        <v>6854.76</v>
      </c>
    </row>
    <row r="9203" spans="1:4">
      <c r="A9203" s="462">
        <v>104094</v>
      </c>
      <c r="B9203" s="276" t="s">
        <v>9154</v>
      </c>
      <c r="C9203" s="462" t="s">
        <v>27</v>
      </c>
      <c r="D9203" s="463">
        <v>5781</v>
      </c>
    </row>
    <row r="9204" spans="1:4">
      <c r="A9204" s="462">
        <v>104095</v>
      </c>
      <c r="B9204" s="276" t="s">
        <v>9155</v>
      </c>
      <c r="C9204" s="462" t="s">
        <v>30</v>
      </c>
      <c r="D9204" s="463">
        <v>57653.01</v>
      </c>
    </row>
    <row r="9205" spans="1:4">
      <c r="A9205" s="462">
        <v>104096</v>
      </c>
      <c r="B9205" s="276" t="s">
        <v>4844</v>
      </c>
      <c r="C9205" s="462" t="s">
        <v>27</v>
      </c>
      <c r="D9205" s="463">
        <v>23182</v>
      </c>
    </row>
    <row r="9206" spans="1:4">
      <c r="A9206" s="462">
        <v>104097</v>
      </c>
      <c r="B9206" s="276" t="s">
        <v>9156</v>
      </c>
      <c r="C9206" s="462" t="s">
        <v>30</v>
      </c>
      <c r="D9206" s="463">
        <v>0</v>
      </c>
    </row>
    <row r="9207" spans="1:4">
      <c r="A9207" s="462">
        <v>104098</v>
      </c>
      <c r="B9207" s="276" t="s">
        <v>9157</v>
      </c>
      <c r="C9207" s="462" t="s">
        <v>30</v>
      </c>
      <c r="D9207" s="463">
        <v>9283.9</v>
      </c>
    </row>
    <row r="9208" spans="1:4">
      <c r="A9208" s="462">
        <v>104099</v>
      </c>
      <c r="B9208" s="276" t="s">
        <v>9158</v>
      </c>
      <c r="C9208" s="462" t="s">
        <v>27</v>
      </c>
      <c r="D9208" s="463">
        <v>639</v>
      </c>
    </row>
    <row r="9209" spans="1:4">
      <c r="A9209" s="462">
        <v>104100</v>
      </c>
      <c r="B9209" s="276" t="s">
        <v>9159</v>
      </c>
      <c r="C9209" s="462" t="s">
        <v>30</v>
      </c>
      <c r="D9209" s="463">
        <v>2208</v>
      </c>
    </row>
    <row r="9210" spans="1:4">
      <c r="A9210" s="462">
        <v>104101</v>
      </c>
      <c r="B9210" s="276" t="s">
        <v>9160</v>
      </c>
      <c r="C9210" s="462" t="s">
        <v>27</v>
      </c>
      <c r="D9210" s="463">
        <v>1326.52</v>
      </c>
    </row>
    <row r="9211" spans="1:4">
      <c r="A9211" s="462">
        <v>104102</v>
      </c>
      <c r="B9211" s="276" t="s">
        <v>9161</v>
      </c>
      <c r="C9211" s="462" t="s">
        <v>44</v>
      </c>
      <c r="D9211" s="463">
        <v>0</v>
      </c>
    </row>
    <row r="9212" spans="1:4">
      <c r="A9212" s="462">
        <v>104103</v>
      </c>
      <c r="B9212" s="276" t="s">
        <v>9162</v>
      </c>
      <c r="C9212" s="462" t="s">
        <v>30</v>
      </c>
      <c r="D9212" s="463">
        <v>5334</v>
      </c>
    </row>
    <row r="9213" spans="1:4">
      <c r="A9213" s="462">
        <v>104104</v>
      </c>
      <c r="B9213" s="276" t="s">
        <v>9163</v>
      </c>
      <c r="C9213" s="462" t="s">
        <v>27</v>
      </c>
      <c r="D9213" s="463">
        <v>5356</v>
      </c>
    </row>
    <row r="9214" spans="1:4">
      <c r="A9214" s="462">
        <v>104105</v>
      </c>
      <c r="B9214" s="276" t="s">
        <v>9164</v>
      </c>
      <c r="C9214" s="462" t="s">
        <v>1934</v>
      </c>
      <c r="D9214" s="463">
        <v>798912.18</v>
      </c>
    </row>
    <row r="9215" spans="1:4">
      <c r="A9215" s="462">
        <v>104106</v>
      </c>
      <c r="B9215" s="276" t="s">
        <v>9165</v>
      </c>
      <c r="C9215" s="462" t="s">
        <v>27</v>
      </c>
      <c r="D9215" s="463">
        <v>0</v>
      </c>
    </row>
    <row r="9216" spans="1:4">
      <c r="A9216" s="462">
        <v>104108</v>
      </c>
      <c r="B9216" s="276" t="s">
        <v>9166</v>
      </c>
      <c r="C9216" s="462" t="s">
        <v>27</v>
      </c>
      <c r="D9216" s="463">
        <v>0</v>
      </c>
    </row>
    <row r="9217" spans="1:4">
      <c r="A9217" s="462">
        <v>104109</v>
      </c>
      <c r="B9217" s="276" t="s">
        <v>9167</v>
      </c>
      <c r="C9217" s="462" t="s">
        <v>27</v>
      </c>
      <c r="D9217" s="463">
        <v>142800</v>
      </c>
    </row>
    <row r="9218" spans="1:4">
      <c r="A9218" s="462">
        <v>104110</v>
      </c>
      <c r="B9218" s="276" t="s">
        <v>9168</v>
      </c>
      <c r="C9218" s="462" t="s">
        <v>27</v>
      </c>
      <c r="D9218" s="463">
        <v>113050</v>
      </c>
    </row>
    <row r="9219" spans="1:4">
      <c r="A9219" s="462">
        <v>104111</v>
      </c>
      <c r="B9219" s="276" t="s">
        <v>9169</v>
      </c>
      <c r="C9219" s="462" t="s">
        <v>27</v>
      </c>
      <c r="D9219" s="463">
        <v>0</v>
      </c>
    </row>
    <row r="9220" spans="1:4">
      <c r="A9220" s="462">
        <v>104112</v>
      </c>
      <c r="B9220" s="276" t="s">
        <v>9170</v>
      </c>
      <c r="C9220" s="462" t="s">
        <v>30</v>
      </c>
      <c r="D9220" s="463">
        <v>0</v>
      </c>
    </row>
    <row r="9221" spans="1:4">
      <c r="A9221" s="462">
        <v>104113</v>
      </c>
      <c r="B9221" s="276" t="s">
        <v>9171</v>
      </c>
      <c r="C9221" s="462" t="s">
        <v>30</v>
      </c>
      <c r="D9221" s="463">
        <v>39412</v>
      </c>
    </row>
    <row r="9222" spans="1:4">
      <c r="A9222" s="462">
        <v>104114</v>
      </c>
      <c r="B9222" s="276" t="s">
        <v>9172</v>
      </c>
      <c r="C9222" s="462" t="s">
        <v>30</v>
      </c>
      <c r="D9222" s="463">
        <v>39412</v>
      </c>
    </row>
    <row r="9223" spans="1:4">
      <c r="A9223" s="462">
        <v>104115</v>
      </c>
      <c r="B9223" s="276" t="s">
        <v>9173</v>
      </c>
      <c r="C9223" s="462" t="s">
        <v>30</v>
      </c>
      <c r="D9223" s="463">
        <v>14280</v>
      </c>
    </row>
    <row r="9224" spans="1:4">
      <c r="A9224" s="462">
        <v>104116</v>
      </c>
      <c r="B9224" s="276" t="s">
        <v>9174</v>
      </c>
      <c r="C9224" s="462" t="s">
        <v>27</v>
      </c>
      <c r="D9224" s="463">
        <v>97090.01</v>
      </c>
    </row>
    <row r="9225" spans="1:4">
      <c r="A9225" s="462">
        <v>104117</v>
      </c>
      <c r="B9225" s="276" t="s">
        <v>9175</v>
      </c>
      <c r="C9225" s="462" t="s">
        <v>27</v>
      </c>
      <c r="D9225" s="463">
        <v>54365.99</v>
      </c>
    </row>
    <row r="9226" spans="1:4">
      <c r="A9226" s="462">
        <v>104118</v>
      </c>
      <c r="B9226" s="276" t="s">
        <v>9176</v>
      </c>
      <c r="C9226" s="462" t="s">
        <v>27</v>
      </c>
      <c r="D9226" s="463">
        <v>1335</v>
      </c>
    </row>
    <row r="9227" spans="1:4">
      <c r="A9227" s="462">
        <v>104119</v>
      </c>
      <c r="B9227" s="276" t="s">
        <v>9177</v>
      </c>
      <c r="C9227" s="462" t="s">
        <v>32</v>
      </c>
      <c r="D9227" s="463">
        <v>22745.01</v>
      </c>
    </row>
    <row r="9228" spans="1:4">
      <c r="A9228" s="462">
        <v>104120</v>
      </c>
      <c r="B9228" s="276" t="s">
        <v>9178</v>
      </c>
      <c r="C9228" s="462" t="s">
        <v>27</v>
      </c>
      <c r="D9228" s="463">
        <v>0</v>
      </c>
    </row>
    <row r="9229" spans="1:4">
      <c r="A9229" s="462">
        <v>104121</v>
      </c>
      <c r="B9229" s="276" t="s">
        <v>9179</v>
      </c>
      <c r="C9229" s="462" t="s">
        <v>27</v>
      </c>
      <c r="D9229" s="463">
        <v>0</v>
      </c>
    </row>
    <row r="9230" spans="1:4">
      <c r="A9230" s="462">
        <v>104122</v>
      </c>
      <c r="B9230" s="276" t="s">
        <v>9180</v>
      </c>
      <c r="C9230" s="462" t="s">
        <v>27</v>
      </c>
      <c r="D9230" s="463">
        <v>44721.9</v>
      </c>
    </row>
    <row r="9231" spans="1:4">
      <c r="A9231" s="462">
        <v>104124</v>
      </c>
      <c r="B9231" s="276" t="s">
        <v>9181</v>
      </c>
      <c r="C9231" s="462" t="s">
        <v>27</v>
      </c>
      <c r="D9231" s="463">
        <v>3318033</v>
      </c>
    </row>
    <row r="9232" spans="1:4">
      <c r="A9232" s="462">
        <v>104125</v>
      </c>
      <c r="B9232" s="276" t="s">
        <v>9182</v>
      </c>
      <c r="C9232" s="462" t="s">
        <v>27</v>
      </c>
      <c r="D9232" s="463">
        <v>2816367</v>
      </c>
    </row>
    <row r="9233" spans="1:4">
      <c r="A9233" s="462">
        <v>104126</v>
      </c>
      <c r="B9233" s="276" t="s">
        <v>9183</v>
      </c>
      <c r="C9233" s="462" t="s">
        <v>27</v>
      </c>
      <c r="D9233" s="463">
        <v>2415670</v>
      </c>
    </row>
    <row r="9234" spans="1:4">
      <c r="A9234" s="462">
        <v>104127</v>
      </c>
      <c r="B9234" s="276" t="s">
        <v>9184</v>
      </c>
      <c r="C9234" s="462" t="s">
        <v>27</v>
      </c>
      <c r="D9234" s="463">
        <v>4053421</v>
      </c>
    </row>
    <row r="9235" spans="1:4">
      <c r="A9235" s="462">
        <v>104128</v>
      </c>
      <c r="B9235" s="276" t="s">
        <v>9185</v>
      </c>
      <c r="C9235" s="462" t="s">
        <v>27</v>
      </c>
      <c r="D9235" s="463">
        <v>0</v>
      </c>
    </row>
    <row r="9236" spans="1:4">
      <c r="A9236" s="462">
        <v>104129</v>
      </c>
      <c r="B9236" s="276" t="s">
        <v>9186</v>
      </c>
      <c r="C9236" s="462" t="s">
        <v>27</v>
      </c>
      <c r="D9236" s="463">
        <v>2011005</v>
      </c>
    </row>
    <row r="9237" spans="1:4">
      <c r="A9237" s="462">
        <v>104130</v>
      </c>
      <c r="B9237" s="276" t="s">
        <v>9187</v>
      </c>
      <c r="C9237" s="462" t="s">
        <v>27</v>
      </c>
      <c r="D9237" s="463">
        <v>1891853</v>
      </c>
    </row>
    <row r="9238" spans="1:4">
      <c r="A9238" s="462">
        <v>104131</v>
      </c>
      <c r="B9238" s="276" t="s">
        <v>9188</v>
      </c>
      <c r="C9238" s="462" t="s">
        <v>27</v>
      </c>
      <c r="D9238" s="463">
        <v>4403024</v>
      </c>
    </row>
    <row r="9239" spans="1:4">
      <c r="A9239" s="462">
        <v>104132</v>
      </c>
      <c r="B9239" s="276" t="s">
        <v>9189</v>
      </c>
      <c r="C9239" s="462" t="s">
        <v>27</v>
      </c>
      <c r="D9239" s="463">
        <v>0</v>
      </c>
    </row>
    <row r="9240" spans="1:4">
      <c r="A9240" s="462">
        <v>104133</v>
      </c>
      <c r="B9240" s="276" t="s">
        <v>9190</v>
      </c>
      <c r="C9240" s="462" t="s">
        <v>148</v>
      </c>
      <c r="D9240" s="463">
        <v>158272</v>
      </c>
    </row>
    <row r="9241" spans="1:4">
      <c r="A9241" s="462">
        <v>104134</v>
      </c>
      <c r="B9241" s="276" t="s">
        <v>9191</v>
      </c>
      <c r="C9241" s="462" t="s">
        <v>148</v>
      </c>
      <c r="D9241" s="463">
        <v>413594</v>
      </c>
    </row>
    <row r="9242" spans="1:4">
      <c r="A9242" s="462">
        <v>104135</v>
      </c>
      <c r="B9242" s="276" t="s">
        <v>9192</v>
      </c>
      <c r="C9242" s="462" t="s">
        <v>253</v>
      </c>
      <c r="D9242" s="463">
        <v>293882</v>
      </c>
    </row>
    <row r="9243" spans="1:4">
      <c r="A9243" s="462">
        <v>104136</v>
      </c>
      <c r="B9243" s="276" t="s">
        <v>9193</v>
      </c>
      <c r="C9243" s="462" t="s">
        <v>27</v>
      </c>
      <c r="D9243" s="463">
        <v>9993.66</v>
      </c>
    </row>
    <row r="9244" spans="1:4">
      <c r="A9244" s="462">
        <v>104137</v>
      </c>
      <c r="B9244" s="276" t="s">
        <v>9194</v>
      </c>
      <c r="C9244" s="462" t="s">
        <v>27</v>
      </c>
      <c r="D9244" s="463">
        <v>3755.87</v>
      </c>
    </row>
    <row r="9245" spans="1:4">
      <c r="A9245" s="462">
        <v>104138</v>
      </c>
      <c r="B9245" s="276" t="s">
        <v>9195</v>
      </c>
      <c r="C9245" s="462" t="s">
        <v>253</v>
      </c>
      <c r="D9245" s="463">
        <v>564636</v>
      </c>
    </row>
    <row r="9246" spans="1:4">
      <c r="A9246" s="462">
        <v>104139</v>
      </c>
      <c r="B9246" s="276" t="s">
        <v>9196</v>
      </c>
      <c r="C9246" s="462" t="s">
        <v>253</v>
      </c>
      <c r="D9246" s="463">
        <v>407293</v>
      </c>
    </row>
    <row r="9247" spans="1:4">
      <c r="A9247" s="462">
        <v>104140</v>
      </c>
      <c r="B9247" s="276" t="s">
        <v>9197</v>
      </c>
      <c r="C9247" s="462" t="s">
        <v>30</v>
      </c>
      <c r="D9247" s="463">
        <v>69820</v>
      </c>
    </row>
    <row r="9248" spans="1:4">
      <c r="A9248" s="462">
        <v>104141</v>
      </c>
      <c r="B9248" s="276" t="s">
        <v>9198</v>
      </c>
      <c r="C9248" s="462" t="s">
        <v>27</v>
      </c>
      <c r="D9248" s="463">
        <v>0</v>
      </c>
    </row>
    <row r="9249" spans="1:4">
      <c r="A9249" s="462">
        <v>104142</v>
      </c>
      <c r="B9249" s="276" t="s">
        <v>9199</v>
      </c>
      <c r="C9249" s="462" t="s">
        <v>27</v>
      </c>
      <c r="D9249" s="463">
        <v>0</v>
      </c>
    </row>
    <row r="9250" spans="1:4">
      <c r="A9250" s="462">
        <v>104143</v>
      </c>
      <c r="B9250" s="276" t="s">
        <v>9200</v>
      </c>
      <c r="C9250" s="462" t="s">
        <v>27</v>
      </c>
      <c r="D9250" s="463">
        <v>0</v>
      </c>
    </row>
    <row r="9251" spans="1:4">
      <c r="A9251" s="462">
        <v>104144</v>
      </c>
      <c r="B9251" s="276" t="s">
        <v>9201</v>
      </c>
      <c r="C9251" s="462" t="s">
        <v>27</v>
      </c>
      <c r="D9251" s="463">
        <v>0</v>
      </c>
    </row>
    <row r="9252" spans="1:4">
      <c r="A9252" s="462">
        <v>104145</v>
      </c>
      <c r="B9252" s="276" t="s">
        <v>9202</v>
      </c>
      <c r="C9252" s="462" t="s">
        <v>89</v>
      </c>
      <c r="D9252" s="463">
        <v>0</v>
      </c>
    </row>
    <row r="9253" spans="1:4">
      <c r="A9253" s="462">
        <v>104146</v>
      </c>
      <c r="B9253" s="276" t="s">
        <v>9203</v>
      </c>
      <c r="C9253" s="462" t="s">
        <v>30</v>
      </c>
      <c r="D9253" s="463">
        <v>0</v>
      </c>
    </row>
    <row r="9254" spans="1:4">
      <c r="A9254" s="462">
        <v>104147</v>
      </c>
      <c r="B9254" s="276" t="s">
        <v>9204</v>
      </c>
      <c r="C9254" s="462" t="s">
        <v>97</v>
      </c>
      <c r="D9254" s="463">
        <v>18267</v>
      </c>
    </row>
    <row r="9255" spans="1:4">
      <c r="A9255" s="462">
        <v>104148</v>
      </c>
      <c r="B9255" s="276" t="s">
        <v>9205</v>
      </c>
      <c r="C9255" s="462" t="s">
        <v>27</v>
      </c>
      <c r="D9255" s="463">
        <v>0</v>
      </c>
    </row>
    <row r="9256" spans="1:4">
      <c r="A9256" s="462">
        <v>104149</v>
      </c>
      <c r="B9256" s="276" t="s">
        <v>9206</v>
      </c>
      <c r="C9256" s="462" t="s">
        <v>27</v>
      </c>
      <c r="D9256" s="463">
        <v>0</v>
      </c>
    </row>
    <row r="9257" spans="1:4">
      <c r="A9257" s="462">
        <v>104150</v>
      </c>
      <c r="B9257" s="276" t="s">
        <v>9207</v>
      </c>
      <c r="C9257" s="462" t="s">
        <v>27</v>
      </c>
      <c r="D9257" s="463">
        <v>0</v>
      </c>
    </row>
    <row r="9258" spans="1:4">
      <c r="A9258" s="462">
        <v>104151</v>
      </c>
      <c r="B9258" s="276" t="s">
        <v>9208</v>
      </c>
      <c r="C9258" s="462" t="s">
        <v>27</v>
      </c>
      <c r="D9258" s="463">
        <v>0</v>
      </c>
    </row>
    <row r="9259" spans="1:4">
      <c r="A9259" s="462">
        <v>104152</v>
      </c>
      <c r="B9259" s="276" t="s">
        <v>9209</v>
      </c>
      <c r="C9259" s="462" t="s">
        <v>27</v>
      </c>
      <c r="D9259" s="463">
        <v>0</v>
      </c>
    </row>
    <row r="9260" spans="1:4">
      <c r="A9260" s="462">
        <v>104153</v>
      </c>
      <c r="B9260" s="276" t="s">
        <v>9210</v>
      </c>
      <c r="C9260" s="462" t="s">
        <v>27</v>
      </c>
      <c r="D9260" s="463">
        <v>69544</v>
      </c>
    </row>
    <row r="9261" spans="1:4">
      <c r="A9261" s="462">
        <v>104154</v>
      </c>
      <c r="B9261" s="276" t="s">
        <v>9211</v>
      </c>
      <c r="C9261" s="462" t="s">
        <v>27</v>
      </c>
      <c r="D9261" s="463">
        <v>0</v>
      </c>
    </row>
    <row r="9262" spans="1:4">
      <c r="A9262" s="462">
        <v>104155</v>
      </c>
      <c r="B9262" s="276" t="s">
        <v>9212</v>
      </c>
      <c r="C9262" s="462" t="s">
        <v>27</v>
      </c>
      <c r="D9262" s="463">
        <v>0</v>
      </c>
    </row>
    <row r="9263" spans="1:4">
      <c r="A9263" s="462">
        <v>104156</v>
      </c>
      <c r="B9263" s="276" t="s">
        <v>9213</v>
      </c>
      <c r="C9263" s="462" t="s">
        <v>83</v>
      </c>
      <c r="D9263" s="463">
        <v>0</v>
      </c>
    </row>
    <row r="9264" spans="1:4">
      <c r="A9264" s="462">
        <v>104157</v>
      </c>
      <c r="B9264" s="276" t="s">
        <v>9214</v>
      </c>
      <c r="C9264" s="462" t="s">
        <v>27</v>
      </c>
      <c r="D9264" s="463">
        <v>0</v>
      </c>
    </row>
    <row r="9265" spans="1:4">
      <c r="A9265" s="462">
        <v>104158</v>
      </c>
      <c r="B9265" s="276" t="s">
        <v>9215</v>
      </c>
      <c r="C9265" s="462" t="s">
        <v>27</v>
      </c>
      <c r="D9265" s="463">
        <v>0</v>
      </c>
    </row>
    <row r="9266" spans="1:4">
      <c r="A9266" s="462">
        <v>104159</v>
      </c>
      <c r="B9266" s="276" t="s">
        <v>9216</v>
      </c>
      <c r="C9266" s="462" t="s">
        <v>27</v>
      </c>
      <c r="D9266" s="463">
        <v>735184</v>
      </c>
    </row>
    <row r="9267" spans="1:4">
      <c r="A9267" s="462">
        <v>104160</v>
      </c>
      <c r="B9267" s="276" t="s">
        <v>9217</v>
      </c>
      <c r="C9267" s="462" t="s">
        <v>27</v>
      </c>
      <c r="D9267" s="463">
        <v>905116</v>
      </c>
    </row>
    <row r="9268" spans="1:4">
      <c r="A9268" s="462">
        <v>104161</v>
      </c>
      <c r="B9268" s="276" t="s">
        <v>9218</v>
      </c>
      <c r="C9268" s="462" t="s">
        <v>27</v>
      </c>
      <c r="D9268" s="463">
        <v>971932</v>
      </c>
    </row>
    <row r="9269" spans="1:4">
      <c r="A9269" s="462">
        <v>104164</v>
      </c>
      <c r="B9269" s="276" t="s">
        <v>9219</v>
      </c>
      <c r="C9269" s="462" t="s">
        <v>27</v>
      </c>
      <c r="D9269" s="463">
        <v>738174</v>
      </c>
    </row>
    <row r="9270" spans="1:4">
      <c r="A9270" s="462">
        <v>104165</v>
      </c>
      <c r="B9270" s="276" t="s">
        <v>9220</v>
      </c>
      <c r="C9270" s="462" t="s">
        <v>27</v>
      </c>
      <c r="D9270" s="463">
        <v>56159.25</v>
      </c>
    </row>
    <row r="9271" spans="1:4">
      <c r="A9271" s="462">
        <v>104166</v>
      </c>
      <c r="B9271" s="276" t="s">
        <v>9221</v>
      </c>
      <c r="C9271" s="462" t="s">
        <v>27</v>
      </c>
      <c r="D9271" s="463">
        <v>0</v>
      </c>
    </row>
    <row r="9272" spans="1:4">
      <c r="A9272" s="462">
        <v>104167</v>
      </c>
      <c r="B9272" s="276" t="s">
        <v>9222</v>
      </c>
      <c r="C9272" s="462" t="s">
        <v>30</v>
      </c>
      <c r="D9272" s="463">
        <v>0</v>
      </c>
    </row>
    <row r="9273" spans="1:4">
      <c r="A9273" s="462">
        <v>104168</v>
      </c>
      <c r="B9273" s="276" t="s">
        <v>9223</v>
      </c>
      <c r="C9273" s="462" t="s">
        <v>30</v>
      </c>
      <c r="D9273" s="463">
        <v>0</v>
      </c>
    </row>
    <row r="9274" spans="1:4">
      <c r="A9274" s="462">
        <v>104169</v>
      </c>
      <c r="B9274" s="276" t="s">
        <v>9224</v>
      </c>
      <c r="C9274" s="462" t="s">
        <v>30</v>
      </c>
      <c r="D9274" s="463">
        <v>0</v>
      </c>
    </row>
    <row r="9275" spans="1:4">
      <c r="A9275" s="462">
        <v>104170</v>
      </c>
      <c r="B9275" s="276" t="s">
        <v>9225</v>
      </c>
      <c r="C9275" s="462" t="s">
        <v>30</v>
      </c>
      <c r="D9275" s="463">
        <v>0</v>
      </c>
    </row>
    <row r="9276" spans="1:4">
      <c r="A9276" s="462">
        <v>104171</v>
      </c>
      <c r="B9276" s="276" t="s">
        <v>9226</v>
      </c>
      <c r="C9276" s="462" t="s">
        <v>27</v>
      </c>
      <c r="D9276" s="463">
        <v>0</v>
      </c>
    </row>
    <row r="9277" spans="1:4">
      <c r="A9277" s="462">
        <v>104172</v>
      </c>
      <c r="B9277" s="276" t="s">
        <v>9227</v>
      </c>
      <c r="C9277" s="462" t="s">
        <v>27</v>
      </c>
      <c r="D9277" s="463">
        <v>0</v>
      </c>
    </row>
    <row r="9278" spans="1:4">
      <c r="A9278" s="462">
        <v>104173</v>
      </c>
      <c r="B9278" s="276" t="s">
        <v>9228</v>
      </c>
      <c r="C9278" s="462" t="s">
        <v>27</v>
      </c>
      <c r="D9278" s="463">
        <v>0</v>
      </c>
    </row>
    <row r="9279" spans="1:4">
      <c r="A9279" s="462">
        <v>104174</v>
      </c>
      <c r="B9279" s="276" t="s">
        <v>9229</v>
      </c>
      <c r="C9279" s="462" t="s">
        <v>30</v>
      </c>
      <c r="D9279" s="463">
        <v>0</v>
      </c>
    </row>
    <row r="9280" spans="1:4">
      <c r="A9280" s="462">
        <v>104175</v>
      </c>
      <c r="B9280" s="276" t="s">
        <v>9230</v>
      </c>
      <c r="C9280" s="462" t="s">
        <v>30</v>
      </c>
      <c r="D9280" s="463">
        <v>0</v>
      </c>
    </row>
    <row r="9281" spans="1:4">
      <c r="A9281" s="462">
        <v>104176</v>
      </c>
      <c r="B9281" s="276" t="s">
        <v>9231</v>
      </c>
      <c r="C9281" s="462" t="s">
        <v>27</v>
      </c>
      <c r="D9281" s="463">
        <v>0</v>
      </c>
    </row>
    <row r="9282" spans="1:4">
      <c r="A9282" s="462">
        <v>104177</v>
      </c>
      <c r="B9282" s="276" t="s">
        <v>9232</v>
      </c>
      <c r="C9282" s="462" t="s">
        <v>32</v>
      </c>
      <c r="D9282" s="463">
        <v>52895</v>
      </c>
    </row>
    <row r="9283" spans="1:4">
      <c r="A9283" s="462">
        <v>104178</v>
      </c>
      <c r="B9283" s="276" t="s">
        <v>9233</v>
      </c>
      <c r="C9283" s="462" t="s">
        <v>32</v>
      </c>
      <c r="D9283" s="463">
        <v>52895</v>
      </c>
    </row>
    <row r="9284" spans="1:4">
      <c r="A9284" s="462">
        <v>104179</v>
      </c>
      <c r="B9284" s="276" t="s">
        <v>9234</v>
      </c>
      <c r="C9284" s="462" t="s">
        <v>32</v>
      </c>
      <c r="D9284" s="463">
        <v>52895</v>
      </c>
    </row>
    <row r="9285" spans="1:4">
      <c r="A9285" s="462">
        <v>104180</v>
      </c>
      <c r="B9285" s="276" t="s">
        <v>9235</v>
      </c>
      <c r="C9285" s="462" t="s">
        <v>32</v>
      </c>
      <c r="D9285" s="463">
        <v>164393</v>
      </c>
    </row>
    <row r="9286" spans="1:4">
      <c r="A9286" s="462">
        <v>104181</v>
      </c>
      <c r="B9286" s="276" t="s">
        <v>9236</v>
      </c>
      <c r="C9286" s="462" t="s">
        <v>30</v>
      </c>
      <c r="D9286" s="463">
        <v>0</v>
      </c>
    </row>
    <row r="9287" spans="1:4">
      <c r="A9287" s="462">
        <v>104182</v>
      </c>
      <c r="B9287" s="276" t="s">
        <v>9237</v>
      </c>
      <c r="C9287" s="462" t="s">
        <v>44</v>
      </c>
      <c r="D9287" s="463">
        <v>0</v>
      </c>
    </row>
    <row r="9288" spans="1:4">
      <c r="A9288" s="462">
        <v>104183</v>
      </c>
      <c r="B9288" s="276" t="s">
        <v>9238</v>
      </c>
      <c r="C9288" s="462" t="s">
        <v>27</v>
      </c>
      <c r="D9288" s="463">
        <v>0</v>
      </c>
    </row>
    <row r="9289" spans="1:4">
      <c r="A9289" s="462">
        <v>104184</v>
      </c>
      <c r="B9289" s="276" t="s">
        <v>9239</v>
      </c>
      <c r="C9289" s="462" t="s">
        <v>27</v>
      </c>
      <c r="D9289" s="463">
        <v>0</v>
      </c>
    </row>
    <row r="9290" spans="1:4">
      <c r="A9290" s="462">
        <v>104185</v>
      </c>
      <c r="B9290" s="276" t="s">
        <v>9240</v>
      </c>
      <c r="C9290" s="462" t="s">
        <v>27</v>
      </c>
      <c r="D9290" s="463">
        <v>44690</v>
      </c>
    </row>
    <row r="9291" spans="1:4">
      <c r="A9291" s="462">
        <v>104187</v>
      </c>
      <c r="B9291" s="276" t="s">
        <v>9241</v>
      </c>
      <c r="C9291" s="462" t="s">
        <v>27</v>
      </c>
      <c r="D9291" s="463">
        <v>42777</v>
      </c>
    </row>
    <row r="9292" spans="1:4">
      <c r="A9292" s="462">
        <v>104188</v>
      </c>
      <c r="B9292" s="276" t="s">
        <v>9242</v>
      </c>
      <c r="C9292" s="462" t="s">
        <v>27</v>
      </c>
      <c r="D9292" s="463">
        <v>0</v>
      </c>
    </row>
    <row r="9293" spans="1:4">
      <c r="A9293" s="462">
        <v>104190</v>
      </c>
      <c r="B9293" s="276" t="s">
        <v>9243</v>
      </c>
      <c r="C9293" s="462" t="s">
        <v>27</v>
      </c>
      <c r="D9293" s="463">
        <v>0</v>
      </c>
    </row>
    <row r="9294" spans="1:4">
      <c r="A9294" s="462">
        <v>104191</v>
      </c>
      <c r="B9294" s="276" t="s">
        <v>9244</v>
      </c>
      <c r="C9294" s="462" t="s">
        <v>253</v>
      </c>
      <c r="D9294" s="463">
        <v>0</v>
      </c>
    </row>
    <row r="9295" spans="1:4">
      <c r="A9295" s="462">
        <v>104192</v>
      </c>
      <c r="B9295" s="276" t="s">
        <v>9245</v>
      </c>
      <c r="C9295" s="462" t="s">
        <v>253</v>
      </c>
      <c r="D9295" s="463">
        <v>0</v>
      </c>
    </row>
    <row r="9296" spans="1:4">
      <c r="A9296" s="462">
        <v>104193</v>
      </c>
      <c r="B9296" s="276" t="s">
        <v>9246</v>
      </c>
      <c r="C9296" s="462" t="s">
        <v>593</v>
      </c>
      <c r="D9296" s="463">
        <v>0</v>
      </c>
    </row>
    <row r="9297" spans="1:4">
      <c r="A9297" s="462">
        <v>104194</v>
      </c>
      <c r="B9297" s="276" t="s">
        <v>9247</v>
      </c>
      <c r="C9297" s="462" t="s">
        <v>985</v>
      </c>
      <c r="D9297" s="463">
        <v>0</v>
      </c>
    </row>
    <row r="9298" spans="1:4">
      <c r="A9298" s="462">
        <v>104196</v>
      </c>
      <c r="B9298" s="276" t="s">
        <v>9248</v>
      </c>
      <c r="C9298" s="462" t="s">
        <v>148</v>
      </c>
      <c r="D9298" s="463">
        <v>0</v>
      </c>
    </row>
    <row r="9299" spans="1:4">
      <c r="A9299" s="462">
        <v>104197</v>
      </c>
      <c r="B9299" s="276" t="s">
        <v>9249</v>
      </c>
      <c r="C9299" s="462" t="s">
        <v>27</v>
      </c>
      <c r="D9299" s="463">
        <v>101815</v>
      </c>
    </row>
    <row r="9300" spans="1:4">
      <c r="A9300" s="462">
        <v>104198</v>
      </c>
      <c r="B9300" s="276" t="s">
        <v>9250</v>
      </c>
      <c r="C9300" s="462" t="s">
        <v>27</v>
      </c>
      <c r="D9300" s="463">
        <v>51658</v>
      </c>
    </row>
    <row r="9301" spans="1:4">
      <c r="A9301" s="462">
        <v>104199</v>
      </c>
      <c r="B9301" s="276" t="s">
        <v>9251</v>
      </c>
      <c r="C9301" s="462" t="s">
        <v>27</v>
      </c>
      <c r="D9301" s="463">
        <v>17216</v>
      </c>
    </row>
    <row r="9302" spans="1:4">
      <c r="A9302" s="462">
        <v>104200</v>
      </c>
      <c r="B9302" s="276" t="s">
        <v>9252</v>
      </c>
      <c r="C9302" s="462" t="s">
        <v>44</v>
      </c>
      <c r="D9302" s="463">
        <v>1031201</v>
      </c>
    </row>
    <row r="9303" spans="1:4">
      <c r="A9303" s="462">
        <v>104201</v>
      </c>
      <c r="B9303" s="276" t="s">
        <v>9253</v>
      </c>
      <c r="C9303" s="462" t="s">
        <v>83</v>
      </c>
      <c r="D9303" s="463">
        <v>0</v>
      </c>
    </row>
    <row r="9304" spans="1:4">
      <c r="A9304" s="462">
        <v>104202</v>
      </c>
      <c r="B9304" s="276" t="s">
        <v>9254</v>
      </c>
      <c r="C9304" s="462" t="s">
        <v>27</v>
      </c>
      <c r="D9304" s="463">
        <v>2351700.21</v>
      </c>
    </row>
    <row r="9305" spans="1:4">
      <c r="A9305" s="462">
        <v>104203</v>
      </c>
      <c r="B9305" s="276" t="s">
        <v>9255</v>
      </c>
      <c r="C9305" s="462" t="s">
        <v>579</v>
      </c>
      <c r="D9305" s="463">
        <v>0</v>
      </c>
    </row>
    <row r="9306" spans="1:4">
      <c r="A9306" s="462">
        <v>104204</v>
      </c>
      <c r="B9306" s="276" t="s">
        <v>9256</v>
      </c>
      <c r="C9306" s="462" t="s">
        <v>27</v>
      </c>
      <c r="D9306" s="463">
        <v>3432.66</v>
      </c>
    </row>
    <row r="9307" spans="1:4">
      <c r="A9307" s="462">
        <v>104205</v>
      </c>
      <c r="B9307" s="276" t="s">
        <v>9257</v>
      </c>
      <c r="C9307" s="462" t="s">
        <v>27</v>
      </c>
      <c r="D9307" s="463">
        <v>32874.639999999999</v>
      </c>
    </row>
    <row r="9308" spans="1:4">
      <c r="A9308" s="462">
        <v>104206</v>
      </c>
      <c r="B9308" s="276" t="s">
        <v>9258</v>
      </c>
      <c r="C9308" s="462" t="s">
        <v>30</v>
      </c>
      <c r="D9308" s="463">
        <v>7258.31</v>
      </c>
    </row>
    <row r="9309" spans="1:4">
      <c r="A9309" s="462">
        <v>104207</v>
      </c>
      <c r="B9309" s="276" t="s">
        <v>9259</v>
      </c>
      <c r="C9309" s="462" t="s">
        <v>30</v>
      </c>
      <c r="D9309" s="463">
        <v>0</v>
      </c>
    </row>
    <row r="9310" spans="1:4">
      <c r="A9310" s="462">
        <v>104208</v>
      </c>
      <c r="B9310" s="276" t="s">
        <v>9260</v>
      </c>
      <c r="C9310" s="462" t="s">
        <v>27</v>
      </c>
      <c r="D9310" s="463">
        <v>300203.14</v>
      </c>
    </row>
    <row r="9311" spans="1:4">
      <c r="A9311" s="462">
        <v>104210</v>
      </c>
      <c r="B9311" s="276" t="s">
        <v>9261</v>
      </c>
      <c r="C9311" s="462" t="s">
        <v>44</v>
      </c>
      <c r="D9311" s="463">
        <v>0</v>
      </c>
    </row>
    <row r="9312" spans="1:4">
      <c r="A9312" s="462">
        <v>104211</v>
      </c>
      <c r="B9312" s="276" t="s">
        <v>9262</v>
      </c>
      <c r="C9312" s="462" t="s">
        <v>27</v>
      </c>
      <c r="D9312" s="463">
        <v>22664</v>
      </c>
    </row>
    <row r="9313" spans="1:4">
      <c r="A9313" s="462">
        <v>104212</v>
      </c>
      <c r="B9313" s="276" t="s">
        <v>9263</v>
      </c>
      <c r="C9313" s="462" t="s">
        <v>27</v>
      </c>
      <c r="D9313" s="463">
        <v>0</v>
      </c>
    </row>
    <row r="9314" spans="1:4">
      <c r="A9314" s="462">
        <v>104213</v>
      </c>
      <c r="B9314" s="276" t="s">
        <v>9264</v>
      </c>
      <c r="C9314" s="462" t="s">
        <v>27</v>
      </c>
      <c r="D9314" s="463">
        <v>0</v>
      </c>
    </row>
    <row r="9315" spans="1:4">
      <c r="A9315" s="462">
        <v>104214</v>
      </c>
      <c r="B9315" s="276" t="s">
        <v>9265</v>
      </c>
      <c r="C9315" s="462" t="s">
        <v>27</v>
      </c>
      <c r="D9315" s="463">
        <v>23639</v>
      </c>
    </row>
    <row r="9316" spans="1:4">
      <c r="A9316" s="462">
        <v>104215</v>
      </c>
      <c r="B9316" s="276" t="s">
        <v>9266</v>
      </c>
      <c r="C9316" s="462" t="s">
        <v>27</v>
      </c>
      <c r="D9316" s="463">
        <v>44957</v>
      </c>
    </row>
    <row r="9317" spans="1:4">
      <c r="A9317" s="462">
        <v>104216</v>
      </c>
      <c r="B9317" s="276" t="s">
        <v>9267</v>
      </c>
      <c r="C9317" s="462" t="s">
        <v>253</v>
      </c>
      <c r="D9317" s="463">
        <v>0</v>
      </c>
    </row>
    <row r="9318" spans="1:4">
      <c r="A9318" s="462">
        <v>104217</v>
      </c>
      <c r="B9318" s="276" t="s">
        <v>9268</v>
      </c>
      <c r="C9318" s="462" t="s">
        <v>253</v>
      </c>
      <c r="D9318" s="463">
        <v>0</v>
      </c>
    </row>
    <row r="9319" spans="1:4">
      <c r="A9319" s="462">
        <v>104219</v>
      </c>
      <c r="B9319" s="276" t="s">
        <v>9269</v>
      </c>
      <c r="C9319" s="462" t="s">
        <v>89</v>
      </c>
      <c r="D9319" s="463">
        <v>214200</v>
      </c>
    </row>
    <row r="9320" spans="1:4">
      <c r="A9320" s="462">
        <v>104220</v>
      </c>
      <c r="B9320" s="276" t="s">
        <v>9270</v>
      </c>
      <c r="C9320" s="462" t="s">
        <v>253</v>
      </c>
      <c r="D9320" s="463">
        <v>0</v>
      </c>
    </row>
    <row r="9321" spans="1:4">
      <c r="A9321" s="462">
        <v>104221</v>
      </c>
      <c r="B9321" s="276" t="s">
        <v>9271</v>
      </c>
      <c r="C9321" s="462" t="s">
        <v>27</v>
      </c>
      <c r="D9321" s="463">
        <v>19943</v>
      </c>
    </row>
    <row r="9322" spans="1:4">
      <c r="A9322" s="462">
        <v>104222</v>
      </c>
      <c r="B9322" s="276" t="s">
        <v>9272</v>
      </c>
      <c r="C9322" s="462" t="s">
        <v>27</v>
      </c>
      <c r="D9322" s="463">
        <v>0</v>
      </c>
    </row>
    <row r="9323" spans="1:4">
      <c r="A9323" s="462">
        <v>104223</v>
      </c>
      <c r="B9323" s="276" t="s">
        <v>9273</v>
      </c>
      <c r="C9323" s="462" t="s">
        <v>27</v>
      </c>
      <c r="D9323" s="463">
        <v>0</v>
      </c>
    </row>
    <row r="9324" spans="1:4">
      <c r="A9324" s="462">
        <v>104225</v>
      </c>
      <c r="B9324" s="276" t="s">
        <v>9274</v>
      </c>
      <c r="C9324" s="462" t="s">
        <v>27</v>
      </c>
      <c r="D9324" s="463">
        <v>0</v>
      </c>
    </row>
    <row r="9325" spans="1:4">
      <c r="A9325" s="462">
        <v>104226</v>
      </c>
      <c r="B9325" s="276" t="s">
        <v>9275</v>
      </c>
      <c r="C9325" s="462" t="s">
        <v>83</v>
      </c>
      <c r="D9325" s="463">
        <v>0</v>
      </c>
    </row>
    <row r="9326" spans="1:4">
      <c r="A9326" s="462">
        <v>104231</v>
      </c>
      <c r="B9326" s="276" t="s">
        <v>9276</v>
      </c>
      <c r="C9326" s="462" t="s">
        <v>27</v>
      </c>
      <c r="D9326" s="463">
        <v>0</v>
      </c>
    </row>
    <row r="9327" spans="1:4">
      <c r="A9327" s="462">
        <v>104232</v>
      </c>
      <c r="B9327" s="276" t="s">
        <v>9277</v>
      </c>
      <c r="C9327" s="462" t="s">
        <v>27</v>
      </c>
      <c r="D9327" s="463">
        <v>0</v>
      </c>
    </row>
    <row r="9328" spans="1:4">
      <c r="A9328" s="462">
        <v>104233</v>
      </c>
      <c r="B9328" s="276" t="s">
        <v>9278</v>
      </c>
      <c r="C9328" s="462" t="s">
        <v>211</v>
      </c>
      <c r="D9328" s="463">
        <v>0</v>
      </c>
    </row>
    <row r="9329" spans="1:4">
      <c r="A9329" s="462">
        <v>104234</v>
      </c>
      <c r="B9329" s="276" t="s">
        <v>9279</v>
      </c>
      <c r="C9329" s="462" t="s">
        <v>211</v>
      </c>
      <c r="D9329" s="463">
        <v>496687</v>
      </c>
    </row>
    <row r="9330" spans="1:4">
      <c r="A9330" s="462">
        <v>104235</v>
      </c>
      <c r="B9330" s="276" t="s">
        <v>9280</v>
      </c>
      <c r="C9330" s="462" t="s">
        <v>148</v>
      </c>
      <c r="D9330" s="463">
        <v>0</v>
      </c>
    </row>
    <row r="9331" spans="1:4">
      <c r="A9331" s="462">
        <v>104236</v>
      </c>
      <c r="B9331" s="276" t="s">
        <v>9281</v>
      </c>
      <c r="C9331" s="462" t="s">
        <v>27</v>
      </c>
      <c r="D9331" s="463">
        <v>1202.57</v>
      </c>
    </row>
    <row r="9332" spans="1:4">
      <c r="A9332" s="462">
        <v>104237</v>
      </c>
      <c r="B9332" s="276" t="s">
        <v>9282</v>
      </c>
      <c r="C9332" s="462" t="s">
        <v>27</v>
      </c>
      <c r="D9332" s="463">
        <v>0</v>
      </c>
    </row>
    <row r="9333" spans="1:4">
      <c r="A9333" s="462">
        <v>104238</v>
      </c>
      <c r="B9333" s="276" t="s">
        <v>9283</v>
      </c>
      <c r="C9333" s="462" t="s">
        <v>148</v>
      </c>
      <c r="D9333" s="463">
        <v>0</v>
      </c>
    </row>
    <row r="9334" spans="1:4">
      <c r="A9334" s="462">
        <v>104239</v>
      </c>
      <c r="B9334" s="276" t="s">
        <v>9284</v>
      </c>
      <c r="C9334" s="462" t="s">
        <v>148</v>
      </c>
      <c r="D9334" s="463">
        <v>0</v>
      </c>
    </row>
    <row r="9335" spans="1:4">
      <c r="A9335" s="462">
        <v>104240</v>
      </c>
      <c r="B9335" s="276" t="s">
        <v>9285</v>
      </c>
      <c r="C9335" s="462" t="s">
        <v>148</v>
      </c>
      <c r="D9335" s="463">
        <v>0</v>
      </c>
    </row>
    <row r="9336" spans="1:4">
      <c r="A9336" s="462">
        <v>104244</v>
      </c>
      <c r="B9336" s="276" t="s">
        <v>9286</v>
      </c>
      <c r="C9336" s="462" t="s">
        <v>27</v>
      </c>
      <c r="D9336" s="463">
        <v>0</v>
      </c>
    </row>
    <row r="9337" spans="1:4">
      <c r="A9337" s="462">
        <v>104245</v>
      </c>
      <c r="B9337" s="276" t="s">
        <v>9287</v>
      </c>
      <c r="C9337" s="462" t="s">
        <v>27</v>
      </c>
      <c r="D9337" s="463">
        <v>0</v>
      </c>
    </row>
    <row r="9338" spans="1:4">
      <c r="A9338" s="462">
        <v>104246</v>
      </c>
      <c r="B9338" s="276" t="s">
        <v>9288</v>
      </c>
      <c r="C9338" s="462" t="s">
        <v>27</v>
      </c>
      <c r="D9338" s="463">
        <v>0</v>
      </c>
    </row>
    <row r="9339" spans="1:4">
      <c r="A9339" s="462">
        <v>104247</v>
      </c>
      <c r="B9339" s="276" t="s">
        <v>9289</v>
      </c>
      <c r="C9339" s="462" t="s">
        <v>27</v>
      </c>
      <c r="D9339" s="463">
        <v>0</v>
      </c>
    </row>
    <row r="9340" spans="1:4">
      <c r="A9340" s="462">
        <v>104248</v>
      </c>
      <c r="B9340" s="276" t="s">
        <v>9290</v>
      </c>
      <c r="C9340" s="462" t="s">
        <v>148</v>
      </c>
      <c r="D9340" s="463">
        <v>0</v>
      </c>
    </row>
    <row r="9341" spans="1:4">
      <c r="A9341" s="462">
        <v>104249</v>
      </c>
      <c r="B9341" s="276" t="s">
        <v>9291</v>
      </c>
      <c r="C9341" s="462" t="s">
        <v>89</v>
      </c>
      <c r="D9341" s="463">
        <v>0</v>
      </c>
    </row>
    <row r="9342" spans="1:4">
      <c r="A9342" s="462">
        <v>104250</v>
      </c>
      <c r="B9342" s="276" t="s">
        <v>9292</v>
      </c>
      <c r="C9342" s="462" t="s">
        <v>27</v>
      </c>
      <c r="D9342" s="463">
        <v>278380</v>
      </c>
    </row>
    <row r="9343" spans="1:4">
      <c r="A9343" s="462">
        <v>104251</v>
      </c>
      <c r="B9343" s="276" t="s">
        <v>9293</v>
      </c>
      <c r="C9343" s="462" t="s">
        <v>30</v>
      </c>
      <c r="D9343" s="463">
        <v>4217</v>
      </c>
    </row>
    <row r="9344" spans="1:4">
      <c r="A9344" s="462">
        <v>104252</v>
      </c>
      <c r="B9344" s="276" t="s">
        <v>9294</v>
      </c>
      <c r="C9344" s="462" t="s">
        <v>27</v>
      </c>
      <c r="D9344" s="463">
        <v>0</v>
      </c>
    </row>
    <row r="9345" spans="1:4">
      <c r="A9345" s="462">
        <v>104253</v>
      </c>
      <c r="B9345" s="276" t="s">
        <v>9295</v>
      </c>
      <c r="C9345" s="462" t="s">
        <v>27</v>
      </c>
      <c r="D9345" s="463">
        <v>145128</v>
      </c>
    </row>
    <row r="9346" spans="1:4">
      <c r="A9346" s="462">
        <v>104254</v>
      </c>
      <c r="B9346" s="276" t="s">
        <v>9296</v>
      </c>
      <c r="C9346" s="462" t="s">
        <v>27</v>
      </c>
      <c r="D9346" s="463">
        <v>33677</v>
      </c>
    </row>
    <row r="9347" spans="1:4">
      <c r="A9347" s="462">
        <v>104255</v>
      </c>
      <c r="B9347" s="276" t="s">
        <v>9297</v>
      </c>
      <c r="C9347" s="462" t="s">
        <v>27</v>
      </c>
      <c r="D9347" s="463">
        <v>154200</v>
      </c>
    </row>
    <row r="9348" spans="1:4">
      <c r="A9348" s="462">
        <v>104256</v>
      </c>
      <c r="B9348" s="276" t="s">
        <v>9298</v>
      </c>
      <c r="C9348" s="462" t="s">
        <v>27</v>
      </c>
      <c r="D9348" s="463">
        <v>35200</v>
      </c>
    </row>
    <row r="9349" spans="1:4">
      <c r="A9349" s="462">
        <v>104257</v>
      </c>
      <c r="B9349" s="276" t="s">
        <v>9299</v>
      </c>
      <c r="C9349" s="462" t="s">
        <v>27</v>
      </c>
      <c r="D9349" s="463">
        <v>16700</v>
      </c>
    </row>
    <row r="9350" spans="1:4">
      <c r="A9350" s="462">
        <v>104258</v>
      </c>
      <c r="B9350" s="276" t="s">
        <v>9300</v>
      </c>
      <c r="C9350" s="462" t="s">
        <v>27</v>
      </c>
      <c r="D9350" s="463">
        <v>9493</v>
      </c>
    </row>
    <row r="9351" spans="1:4">
      <c r="A9351" s="462">
        <v>104259</v>
      </c>
      <c r="B9351" s="276" t="s">
        <v>9301</v>
      </c>
      <c r="C9351" s="462" t="s">
        <v>27</v>
      </c>
      <c r="D9351" s="463">
        <v>0</v>
      </c>
    </row>
    <row r="9352" spans="1:4">
      <c r="A9352" s="462">
        <v>104260</v>
      </c>
      <c r="B9352" s="276" t="s">
        <v>9302</v>
      </c>
      <c r="C9352" s="462" t="s">
        <v>27</v>
      </c>
      <c r="D9352" s="463">
        <v>28633.99</v>
      </c>
    </row>
    <row r="9353" spans="1:4">
      <c r="A9353" s="462">
        <v>104261</v>
      </c>
      <c r="B9353" s="276" t="s">
        <v>9303</v>
      </c>
      <c r="C9353" s="462" t="s">
        <v>27</v>
      </c>
      <c r="D9353" s="463">
        <v>53550</v>
      </c>
    </row>
    <row r="9354" spans="1:4">
      <c r="A9354" s="462">
        <v>104262</v>
      </c>
      <c r="B9354" s="276" t="s">
        <v>9304</v>
      </c>
      <c r="C9354" s="462" t="s">
        <v>27</v>
      </c>
      <c r="D9354" s="463">
        <v>1000</v>
      </c>
    </row>
    <row r="9355" spans="1:4">
      <c r="A9355" s="462">
        <v>104263</v>
      </c>
      <c r="B9355" s="276" t="s">
        <v>9305</v>
      </c>
      <c r="C9355" s="462" t="s">
        <v>27</v>
      </c>
      <c r="D9355" s="463">
        <v>184450</v>
      </c>
    </row>
    <row r="9356" spans="1:4">
      <c r="A9356" s="462">
        <v>104264</v>
      </c>
      <c r="B9356" s="276" t="s">
        <v>9306</v>
      </c>
      <c r="C9356" s="462" t="s">
        <v>1122</v>
      </c>
      <c r="D9356" s="463">
        <v>183710</v>
      </c>
    </row>
    <row r="9357" spans="1:4">
      <c r="A9357" s="462">
        <v>104265</v>
      </c>
      <c r="B9357" s="276" t="s">
        <v>9307</v>
      </c>
      <c r="C9357" s="462" t="s">
        <v>27</v>
      </c>
      <c r="D9357" s="463">
        <v>1268733</v>
      </c>
    </row>
    <row r="9358" spans="1:4">
      <c r="A9358" s="462">
        <v>104266</v>
      </c>
      <c r="B9358" s="276" t="s">
        <v>9308</v>
      </c>
      <c r="C9358" s="462" t="s">
        <v>44</v>
      </c>
      <c r="D9358" s="463">
        <v>99797</v>
      </c>
    </row>
    <row r="9359" spans="1:4">
      <c r="A9359" s="462">
        <v>104268</v>
      </c>
      <c r="B9359" s="276" t="s">
        <v>9309</v>
      </c>
      <c r="C9359" s="462" t="s">
        <v>27</v>
      </c>
      <c r="D9359" s="463">
        <v>0</v>
      </c>
    </row>
    <row r="9360" spans="1:4">
      <c r="A9360" s="462">
        <v>104269</v>
      </c>
      <c r="B9360" s="276" t="s">
        <v>9310</v>
      </c>
      <c r="C9360" s="462" t="s">
        <v>83</v>
      </c>
      <c r="D9360" s="463">
        <v>0</v>
      </c>
    </row>
    <row r="9361" spans="1:4">
      <c r="A9361" s="462">
        <v>104270</v>
      </c>
      <c r="B9361" s="276" t="s">
        <v>9311</v>
      </c>
      <c r="C9361" s="462" t="s">
        <v>27</v>
      </c>
      <c r="D9361" s="463">
        <v>641600</v>
      </c>
    </row>
    <row r="9362" spans="1:4">
      <c r="A9362" s="462">
        <v>104271</v>
      </c>
      <c r="B9362" s="276" t="s">
        <v>9312</v>
      </c>
      <c r="C9362" s="462" t="s">
        <v>27</v>
      </c>
      <c r="D9362" s="463">
        <v>0</v>
      </c>
    </row>
    <row r="9363" spans="1:4">
      <c r="A9363" s="462">
        <v>104272</v>
      </c>
      <c r="B9363" s="276" t="s">
        <v>9313</v>
      </c>
      <c r="C9363" s="462" t="s">
        <v>27</v>
      </c>
      <c r="D9363" s="463">
        <v>669589</v>
      </c>
    </row>
    <row r="9364" spans="1:4">
      <c r="A9364" s="462">
        <v>104274</v>
      </c>
      <c r="B9364" s="276" t="s">
        <v>9314</v>
      </c>
      <c r="C9364" s="462" t="s">
        <v>27</v>
      </c>
      <c r="D9364" s="463">
        <v>0</v>
      </c>
    </row>
    <row r="9365" spans="1:4">
      <c r="A9365" s="462">
        <v>104275</v>
      </c>
      <c r="B9365" s="276" t="s">
        <v>9315</v>
      </c>
      <c r="C9365" s="462" t="s">
        <v>148</v>
      </c>
      <c r="D9365" s="463">
        <v>0</v>
      </c>
    </row>
    <row r="9366" spans="1:4">
      <c r="A9366" s="462">
        <v>104277</v>
      </c>
      <c r="B9366" s="276" t="s">
        <v>9316</v>
      </c>
      <c r="C9366" s="462" t="s">
        <v>27</v>
      </c>
      <c r="D9366" s="463">
        <v>0</v>
      </c>
    </row>
    <row r="9367" spans="1:4">
      <c r="A9367" s="462">
        <v>104279</v>
      </c>
      <c r="B9367" s="276" t="s">
        <v>9317</v>
      </c>
      <c r="C9367" s="462" t="s">
        <v>148</v>
      </c>
      <c r="D9367" s="463">
        <v>123</v>
      </c>
    </row>
    <row r="9368" spans="1:4">
      <c r="A9368" s="462">
        <v>104280</v>
      </c>
      <c r="B9368" s="276" t="s">
        <v>9318</v>
      </c>
      <c r="C9368" s="462" t="s">
        <v>30</v>
      </c>
      <c r="D9368" s="463">
        <v>0</v>
      </c>
    </row>
    <row r="9369" spans="1:4">
      <c r="A9369" s="462">
        <v>104281</v>
      </c>
      <c r="B9369" s="276" t="s">
        <v>9319</v>
      </c>
      <c r="C9369" s="462" t="s">
        <v>27</v>
      </c>
      <c r="D9369" s="463">
        <v>0</v>
      </c>
    </row>
    <row r="9370" spans="1:4">
      <c r="A9370" s="462">
        <v>104282</v>
      </c>
      <c r="B9370" s="276" t="s">
        <v>9320</v>
      </c>
      <c r="C9370" s="462" t="s">
        <v>148</v>
      </c>
      <c r="D9370" s="463">
        <v>26887</v>
      </c>
    </row>
    <row r="9371" spans="1:4">
      <c r="A9371" s="462">
        <v>104283</v>
      </c>
      <c r="B9371" s="276" t="s">
        <v>9321</v>
      </c>
      <c r="C9371" s="462" t="s">
        <v>27</v>
      </c>
      <c r="D9371" s="463">
        <v>0</v>
      </c>
    </row>
    <row r="9372" spans="1:4">
      <c r="A9372" s="462">
        <v>104284</v>
      </c>
      <c r="B9372" s="276" t="s">
        <v>9322</v>
      </c>
      <c r="C9372" s="462" t="s">
        <v>27</v>
      </c>
      <c r="D9372" s="463">
        <v>45122</v>
      </c>
    </row>
    <row r="9373" spans="1:4">
      <c r="A9373" s="462">
        <v>104285</v>
      </c>
      <c r="B9373" s="276" t="s">
        <v>9323</v>
      </c>
      <c r="C9373" s="462" t="s">
        <v>44</v>
      </c>
      <c r="D9373" s="463">
        <v>0</v>
      </c>
    </row>
    <row r="9374" spans="1:4">
      <c r="A9374" s="462">
        <v>104287</v>
      </c>
      <c r="B9374" s="276" t="s">
        <v>9324</v>
      </c>
      <c r="C9374" s="462" t="s">
        <v>148</v>
      </c>
      <c r="D9374" s="463">
        <v>722</v>
      </c>
    </row>
    <row r="9375" spans="1:4">
      <c r="A9375" s="462">
        <v>104288</v>
      </c>
      <c r="B9375" s="276" t="s">
        <v>9325</v>
      </c>
      <c r="C9375" s="462" t="s">
        <v>27</v>
      </c>
      <c r="D9375" s="463">
        <v>0</v>
      </c>
    </row>
    <row r="9376" spans="1:4">
      <c r="A9376" s="462">
        <v>104289</v>
      </c>
      <c r="B9376" s="276" t="s">
        <v>9326</v>
      </c>
      <c r="C9376" s="462" t="s">
        <v>27</v>
      </c>
      <c r="D9376" s="463">
        <v>819441</v>
      </c>
    </row>
    <row r="9377" spans="1:4">
      <c r="A9377" s="462">
        <v>104291</v>
      </c>
      <c r="B9377" s="276" t="s">
        <v>9327</v>
      </c>
      <c r="C9377" s="462" t="s">
        <v>27</v>
      </c>
      <c r="D9377" s="463">
        <v>0</v>
      </c>
    </row>
    <row r="9378" spans="1:4">
      <c r="A9378" s="462">
        <v>104292</v>
      </c>
      <c r="B9378" s="276" t="s">
        <v>9328</v>
      </c>
      <c r="C9378" s="462" t="s">
        <v>27</v>
      </c>
      <c r="D9378" s="463">
        <v>0</v>
      </c>
    </row>
    <row r="9379" spans="1:4">
      <c r="A9379" s="462">
        <v>104293</v>
      </c>
      <c r="B9379" s="276" t="s">
        <v>9329</v>
      </c>
      <c r="C9379" s="462" t="s">
        <v>27</v>
      </c>
      <c r="D9379" s="463">
        <v>1308938</v>
      </c>
    </row>
    <row r="9380" spans="1:4">
      <c r="A9380" s="462">
        <v>104294</v>
      </c>
      <c r="B9380" s="276" t="s">
        <v>9330</v>
      </c>
      <c r="C9380" s="462" t="s">
        <v>27</v>
      </c>
      <c r="D9380" s="463">
        <v>0</v>
      </c>
    </row>
    <row r="9381" spans="1:4">
      <c r="A9381" s="462">
        <v>104295</v>
      </c>
      <c r="B9381" s="276" t="s">
        <v>9331</v>
      </c>
      <c r="C9381" s="462" t="s">
        <v>27</v>
      </c>
      <c r="D9381" s="463">
        <v>170289</v>
      </c>
    </row>
    <row r="9382" spans="1:4">
      <c r="A9382" s="462">
        <v>104296</v>
      </c>
      <c r="B9382" s="276" t="s">
        <v>9332</v>
      </c>
      <c r="C9382" s="462" t="s">
        <v>27</v>
      </c>
      <c r="D9382" s="463">
        <v>85680</v>
      </c>
    </row>
    <row r="9383" spans="1:4">
      <c r="A9383" s="462">
        <v>104297</v>
      </c>
      <c r="B9383" s="276" t="s">
        <v>9333</v>
      </c>
      <c r="C9383" s="462" t="s">
        <v>476</v>
      </c>
      <c r="D9383" s="463">
        <v>0</v>
      </c>
    </row>
    <row r="9384" spans="1:4">
      <c r="A9384" s="462">
        <v>104298</v>
      </c>
      <c r="B9384" s="276" t="s">
        <v>9334</v>
      </c>
      <c r="C9384" s="462" t="s">
        <v>27</v>
      </c>
      <c r="D9384" s="463">
        <v>0</v>
      </c>
    </row>
    <row r="9385" spans="1:4">
      <c r="A9385" s="462">
        <v>104299</v>
      </c>
      <c r="B9385" s="276" t="s">
        <v>9335</v>
      </c>
      <c r="C9385" s="462" t="s">
        <v>27</v>
      </c>
      <c r="D9385" s="463">
        <v>375373.01</v>
      </c>
    </row>
    <row r="9386" spans="1:4">
      <c r="A9386" s="462">
        <v>104300</v>
      </c>
      <c r="B9386" s="276" t="s">
        <v>9336</v>
      </c>
      <c r="C9386" s="462" t="s">
        <v>27</v>
      </c>
      <c r="D9386" s="463">
        <v>0</v>
      </c>
    </row>
    <row r="9387" spans="1:4">
      <c r="A9387" s="462">
        <v>104301</v>
      </c>
      <c r="B9387" s="276" t="s">
        <v>9337</v>
      </c>
      <c r="C9387" s="462" t="s">
        <v>211</v>
      </c>
      <c r="D9387" s="463">
        <v>0</v>
      </c>
    </row>
    <row r="9388" spans="1:4">
      <c r="A9388" s="462">
        <v>104302</v>
      </c>
      <c r="B9388" s="276" t="s">
        <v>9338</v>
      </c>
      <c r="C9388" s="462" t="s">
        <v>27</v>
      </c>
      <c r="D9388" s="463">
        <v>15208</v>
      </c>
    </row>
    <row r="9389" spans="1:4">
      <c r="A9389" s="462">
        <v>104303</v>
      </c>
      <c r="B9389" s="276" t="s">
        <v>9339</v>
      </c>
      <c r="C9389" s="462" t="s">
        <v>27</v>
      </c>
      <c r="D9389" s="463">
        <v>122</v>
      </c>
    </row>
    <row r="9390" spans="1:4">
      <c r="A9390" s="462">
        <v>104304</v>
      </c>
      <c r="B9390" s="276" t="s">
        <v>9340</v>
      </c>
      <c r="C9390" s="462" t="s">
        <v>27</v>
      </c>
      <c r="D9390" s="463">
        <v>0</v>
      </c>
    </row>
    <row r="9391" spans="1:4">
      <c r="A9391" s="462">
        <v>104306</v>
      </c>
      <c r="B9391" s="276" t="s">
        <v>9341</v>
      </c>
      <c r="C9391" s="462" t="s">
        <v>27</v>
      </c>
      <c r="D9391" s="463">
        <v>0</v>
      </c>
    </row>
    <row r="9392" spans="1:4">
      <c r="A9392" s="462">
        <v>104307</v>
      </c>
      <c r="B9392" s="276" t="s">
        <v>9342</v>
      </c>
      <c r="C9392" s="462" t="s">
        <v>27</v>
      </c>
      <c r="D9392" s="463">
        <v>0</v>
      </c>
    </row>
    <row r="9393" spans="1:4">
      <c r="A9393" s="462">
        <v>104308</v>
      </c>
      <c r="B9393" s="276" t="s">
        <v>9343</v>
      </c>
      <c r="C9393" s="462" t="s">
        <v>27</v>
      </c>
      <c r="D9393" s="463">
        <v>20178</v>
      </c>
    </row>
    <row r="9394" spans="1:4">
      <c r="A9394" s="462">
        <v>104309</v>
      </c>
      <c r="B9394" s="276" t="s">
        <v>9344</v>
      </c>
      <c r="C9394" s="462" t="s">
        <v>27</v>
      </c>
      <c r="D9394" s="463">
        <v>0</v>
      </c>
    </row>
    <row r="9395" spans="1:4">
      <c r="A9395" s="462">
        <v>104310</v>
      </c>
      <c r="B9395" s="276" t="s">
        <v>9345</v>
      </c>
      <c r="C9395" s="462" t="s">
        <v>27</v>
      </c>
      <c r="D9395" s="463">
        <v>0</v>
      </c>
    </row>
    <row r="9396" spans="1:4">
      <c r="A9396" s="462">
        <v>104311</v>
      </c>
      <c r="B9396" s="276" t="s">
        <v>9346</v>
      </c>
      <c r="C9396" s="462" t="s">
        <v>27</v>
      </c>
      <c r="D9396" s="463">
        <v>0</v>
      </c>
    </row>
    <row r="9397" spans="1:4">
      <c r="A9397" s="462">
        <v>104312</v>
      </c>
      <c r="B9397" s="276" t="s">
        <v>9347</v>
      </c>
      <c r="C9397" s="462" t="s">
        <v>27</v>
      </c>
      <c r="D9397" s="463">
        <v>0</v>
      </c>
    </row>
    <row r="9398" spans="1:4">
      <c r="A9398" s="462">
        <v>104313</v>
      </c>
      <c r="B9398" s="276" t="s">
        <v>9348</v>
      </c>
      <c r="C9398" s="462" t="s">
        <v>27</v>
      </c>
      <c r="D9398" s="463">
        <v>0</v>
      </c>
    </row>
    <row r="9399" spans="1:4">
      <c r="A9399" s="462">
        <v>104314</v>
      </c>
      <c r="B9399" s="276" t="s">
        <v>9349</v>
      </c>
      <c r="C9399" s="462" t="s">
        <v>27</v>
      </c>
      <c r="D9399" s="463">
        <v>36432</v>
      </c>
    </row>
    <row r="9400" spans="1:4">
      <c r="A9400" s="462">
        <v>104315</v>
      </c>
      <c r="B9400" s="276" t="s">
        <v>9350</v>
      </c>
      <c r="C9400" s="462" t="s">
        <v>27</v>
      </c>
      <c r="D9400" s="463">
        <v>243958</v>
      </c>
    </row>
    <row r="9401" spans="1:4">
      <c r="A9401" s="462">
        <v>104316</v>
      </c>
      <c r="B9401" s="276" t="s">
        <v>9351</v>
      </c>
      <c r="C9401" s="462" t="s">
        <v>27</v>
      </c>
      <c r="D9401" s="463">
        <v>369067</v>
      </c>
    </row>
    <row r="9402" spans="1:4">
      <c r="A9402" s="462">
        <v>104317</v>
      </c>
      <c r="B9402" s="276" t="s">
        <v>9352</v>
      </c>
      <c r="C9402" s="462" t="s">
        <v>27</v>
      </c>
      <c r="D9402" s="463">
        <v>508186</v>
      </c>
    </row>
    <row r="9403" spans="1:4">
      <c r="A9403" s="462">
        <v>104318</v>
      </c>
      <c r="B9403" s="276" t="s">
        <v>9353</v>
      </c>
      <c r="C9403" s="462" t="s">
        <v>998</v>
      </c>
      <c r="D9403" s="463">
        <v>166940</v>
      </c>
    </row>
    <row r="9404" spans="1:4">
      <c r="A9404" s="462">
        <v>104319</v>
      </c>
      <c r="B9404" s="276" t="s">
        <v>9354</v>
      </c>
      <c r="C9404" s="462" t="s">
        <v>27</v>
      </c>
      <c r="D9404" s="463">
        <v>0</v>
      </c>
    </row>
    <row r="9405" spans="1:4">
      <c r="A9405" s="462">
        <v>104320</v>
      </c>
      <c r="B9405" s="276" t="s">
        <v>9355</v>
      </c>
      <c r="C9405" s="462" t="s">
        <v>27</v>
      </c>
      <c r="D9405" s="463">
        <v>24040</v>
      </c>
    </row>
    <row r="9406" spans="1:4">
      <c r="A9406" s="462">
        <v>104321</v>
      </c>
      <c r="B9406" s="276" t="s">
        <v>9356</v>
      </c>
      <c r="C9406" s="462" t="s">
        <v>27</v>
      </c>
      <c r="D9406" s="463">
        <v>7208</v>
      </c>
    </row>
    <row r="9407" spans="1:4">
      <c r="A9407" s="462">
        <v>104322</v>
      </c>
      <c r="B9407" s="276" t="s">
        <v>9357</v>
      </c>
      <c r="C9407" s="462" t="s">
        <v>27</v>
      </c>
      <c r="D9407" s="463">
        <v>0</v>
      </c>
    </row>
    <row r="9408" spans="1:4">
      <c r="A9408" s="462">
        <v>104323</v>
      </c>
      <c r="B9408" s="276" t="s">
        <v>9358</v>
      </c>
      <c r="C9408" s="462" t="s">
        <v>32</v>
      </c>
      <c r="D9408" s="463">
        <v>0</v>
      </c>
    </row>
    <row r="9409" spans="1:4">
      <c r="A9409" s="462">
        <v>104324</v>
      </c>
      <c r="B9409" s="276" t="s">
        <v>9359</v>
      </c>
      <c r="C9409" s="462" t="s">
        <v>32</v>
      </c>
      <c r="D9409" s="463">
        <v>0</v>
      </c>
    </row>
    <row r="9410" spans="1:4">
      <c r="A9410" s="462">
        <v>104325</v>
      </c>
      <c r="B9410" s="276" t="s">
        <v>9360</v>
      </c>
      <c r="C9410" s="462" t="s">
        <v>89</v>
      </c>
      <c r="D9410" s="463">
        <v>196957</v>
      </c>
    </row>
    <row r="9411" spans="1:4">
      <c r="A9411" s="462">
        <v>104326</v>
      </c>
      <c r="B9411" s="276" t="s">
        <v>9361</v>
      </c>
      <c r="C9411" s="462" t="s">
        <v>1122</v>
      </c>
      <c r="D9411" s="463">
        <v>2760323</v>
      </c>
    </row>
    <row r="9412" spans="1:4">
      <c r="A9412" s="462">
        <v>104327</v>
      </c>
      <c r="B9412" s="276" t="s">
        <v>9362</v>
      </c>
      <c r="C9412" s="462" t="s">
        <v>27</v>
      </c>
      <c r="D9412" s="463">
        <v>838972</v>
      </c>
    </row>
    <row r="9413" spans="1:4">
      <c r="A9413" s="462">
        <v>104328</v>
      </c>
      <c r="B9413" s="276" t="s">
        <v>9363</v>
      </c>
      <c r="C9413" s="462" t="s">
        <v>89</v>
      </c>
      <c r="D9413" s="463">
        <v>0</v>
      </c>
    </row>
    <row r="9414" spans="1:4">
      <c r="A9414" s="462">
        <v>104329</v>
      </c>
      <c r="B9414" s="276" t="s">
        <v>9364</v>
      </c>
      <c r="C9414" s="462" t="s">
        <v>44</v>
      </c>
      <c r="D9414" s="463">
        <v>0</v>
      </c>
    </row>
    <row r="9415" spans="1:4">
      <c r="A9415" s="462">
        <v>104330</v>
      </c>
      <c r="B9415" s="276" t="s">
        <v>9365</v>
      </c>
      <c r="C9415" s="462" t="s">
        <v>30</v>
      </c>
      <c r="D9415" s="463">
        <v>0</v>
      </c>
    </row>
    <row r="9416" spans="1:4">
      <c r="A9416" s="462">
        <v>104331</v>
      </c>
      <c r="B9416" s="276" t="s">
        <v>9366</v>
      </c>
      <c r="C9416" s="462" t="s">
        <v>27</v>
      </c>
      <c r="D9416" s="463">
        <v>110715</v>
      </c>
    </row>
    <row r="9417" spans="1:4">
      <c r="A9417" s="462">
        <v>104332</v>
      </c>
      <c r="B9417" s="276" t="s">
        <v>9367</v>
      </c>
      <c r="C9417" s="462" t="s">
        <v>27</v>
      </c>
      <c r="D9417" s="463">
        <v>0</v>
      </c>
    </row>
    <row r="9418" spans="1:4">
      <c r="A9418" s="462">
        <v>104334</v>
      </c>
      <c r="B9418" s="276" t="s">
        <v>9368</v>
      </c>
      <c r="C9418" s="462" t="s">
        <v>27</v>
      </c>
      <c r="D9418" s="463">
        <v>47148</v>
      </c>
    </row>
    <row r="9419" spans="1:4">
      <c r="A9419" s="462">
        <v>104335</v>
      </c>
      <c r="B9419" s="276" t="s">
        <v>9369</v>
      </c>
      <c r="C9419" s="462" t="s">
        <v>27</v>
      </c>
      <c r="D9419" s="463">
        <v>3316.16</v>
      </c>
    </row>
    <row r="9420" spans="1:4">
      <c r="A9420" s="462">
        <v>104336</v>
      </c>
      <c r="B9420" s="276" t="s">
        <v>9370</v>
      </c>
      <c r="C9420" s="462" t="s">
        <v>27</v>
      </c>
      <c r="D9420" s="463">
        <v>11835</v>
      </c>
    </row>
    <row r="9421" spans="1:4">
      <c r="A9421" s="462">
        <v>104337</v>
      </c>
      <c r="B9421" s="276" t="s">
        <v>9371</v>
      </c>
      <c r="C9421" s="462" t="s">
        <v>27</v>
      </c>
      <c r="D9421" s="463">
        <v>654055</v>
      </c>
    </row>
    <row r="9422" spans="1:4">
      <c r="A9422" s="462">
        <v>104338</v>
      </c>
      <c r="B9422" s="276" t="s">
        <v>9372</v>
      </c>
      <c r="C9422" s="462" t="s">
        <v>27</v>
      </c>
      <c r="D9422" s="463">
        <v>10690</v>
      </c>
    </row>
    <row r="9423" spans="1:4">
      <c r="A9423" s="462">
        <v>104339</v>
      </c>
      <c r="B9423" s="276" t="s">
        <v>9373</v>
      </c>
      <c r="C9423" s="462" t="s">
        <v>27</v>
      </c>
      <c r="D9423" s="463">
        <v>59831</v>
      </c>
    </row>
    <row r="9424" spans="1:4">
      <c r="A9424" s="462">
        <v>104340</v>
      </c>
      <c r="B9424" s="276" t="s">
        <v>9374</v>
      </c>
      <c r="C9424" s="462" t="s">
        <v>32</v>
      </c>
      <c r="D9424" s="463">
        <v>0</v>
      </c>
    </row>
    <row r="9425" spans="1:4">
      <c r="A9425" s="462">
        <v>104341</v>
      </c>
      <c r="B9425" s="276" t="s">
        <v>9375</v>
      </c>
      <c r="C9425" s="462" t="s">
        <v>32</v>
      </c>
      <c r="D9425" s="463">
        <v>0</v>
      </c>
    </row>
    <row r="9426" spans="1:4">
      <c r="A9426" s="462">
        <v>104342</v>
      </c>
      <c r="B9426" s="276" t="s">
        <v>9376</v>
      </c>
      <c r="C9426" s="462" t="s">
        <v>32</v>
      </c>
      <c r="D9426" s="463">
        <v>0</v>
      </c>
    </row>
    <row r="9427" spans="1:4">
      <c r="A9427" s="462">
        <v>104343</v>
      </c>
      <c r="B9427" s="276" t="s">
        <v>9377</v>
      </c>
      <c r="C9427" s="462" t="s">
        <v>32</v>
      </c>
      <c r="D9427" s="463">
        <v>0</v>
      </c>
    </row>
    <row r="9428" spans="1:4">
      <c r="A9428" s="462">
        <v>104344</v>
      </c>
      <c r="B9428" s="276" t="s">
        <v>9378</v>
      </c>
      <c r="C9428" s="462" t="s">
        <v>32</v>
      </c>
      <c r="D9428" s="463">
        <v>0</v>
      </c>
    </row>
    <row r="9429" spans="1:4">
      <c r="A9429" s="462">
        <v>104345</v>
      </c>
      <c r="B9429" s="276" t="s">
        <v>9379</v>
      </c>
      <c r="C9429" s="462" t="s">
        <v>32</v>
      </c>
      <c r="D9429" s="463">
        <v>0</v>
      </c>
    </row>
    <row r="9430" spans="1:4">
      <c r="A9430" s="462">
        <v>104346</v>
      </c>
      <c r="B9430" s="276" t="s">
        <v>9380</v>
      </c>
      <c r="C9430" s="462" t="s">
        <v>27</v>
      </c>
      <c r="D9430" s="463">
        <v>0</v>
      </c>
    </row>
    <row r="9431" spans="1:4">
      <c r="A9431" s="462">
        <v>104347</v>
      </c>
      <c r="B9431" s="276" t="s">
        <v>9381</v>
      </c>
      <c r="C9431" s="462" t="s">
        <v>32</v>
      </c>
      <c r="D9431" s="463">
        <v>0</v>
      </c>
    </row>
    <row r="9432" spans="1:4">
      <c r="A9432" s="462">
        <v>104349</v>
      </c>
      <c r="B9432" s="276" t="s">
        <v>9382</v>
      </c>
      <c r="C9432" s="462" t="s">
        <v>27</v>
      </c>
      <c r="D9432" s="463">
        <v>14092</v>
      </c>
    </row>
    <row r="9433" spans="1:4">
      <c r="A9433" s="462">
        <v>104350</v>
      </c>
      <c r="B9433" s="276" t="s">
        <v>9383</v>
      </c>
      <c r="C9433" s="462" t="s">
        <v>27</v>
      </c>
      <c r="D9433" s="463">
        <v>2858</v>
      </c>
    </row>
    <row r="9434" spans="1:4">
      <c r="A9434" s="462">
        <v>104351</v>
      </c>
      <c r="B9434" s="276" t="s">
        <v>9384</v>
      </c>
      <c r="C9434" s="462" t="s">
        <v>27</v>
      </c>
      <c r="D9434" s="463">
        <v>1461</v>
      </c>
    </row>
    <row r="9435" spans="1:4">
      <c r="A9435" s="462">
        <v>104352</v>
      </c>
      <c r="B9435" s="276" t="s">
        <v>9385</v>
      </c>
      <c r="C9435" s="462" t="s">
        <v>27</v>
      </c>
      <c r="D9435" s="463">
        <v>0</v>
      </c>
    </row>
    <row r="9436" spans="1:4">
      <c r="A9436" s="462">
        <v>104353</v>
      </c>
      <c r="B9436" s="276" t="s">
        <v>9386</v>
      </c>
      <c r="C9436" s="462" t="s">
        <v>27</v>
      </c>
      <c r="D9436" s="463">
        <v>0</v>
      </c>
    </row>
    <row r="9437" spans="1:4">
      <c r="A9437" s="462">
        <v>104354</v>
      </c>
      <c r="B9437" s="276" t="s">
        <v>9387</v>
      </c>
      <c r="C9437" s="462" t="s">
        <v>27</v>
      </c>
      <c r="D9437" s="463">
        <v>3447.86</v>
      </c>
    </row>
    <row r="9438" spans="1:4">
      <c r="A9438" s="462">
        <v>104355</v>
      </c>
      <c r="B9438" s="276" t="s">
        <v>9388</v>
      </c>
      <c r="C9438" s="462" t="s">
        <v>27</v>
      </c>
      <c r="D9438" s="463">
        <v>1172.18</v>
      </c>
    </row>
    <row r="9439" spans="1:4">
      <c r="A9439" s="462">
        <v>104356</v>
      </c>
      <c r="B9439" s="276" t="s">
        <v>9389</v>
      </c>
      <c r="C9439" s="462" t="s">
        <v>30</v>
      </c>
      <c r="D9439" s="463">
        <v>43239.51</v>
      </c>
    </row>
    <row r="9440" spans="1:4">
      <c r="A9440" s="462">
        <v>104357</v>
      </c>
      <c r="B9440" s="276" t="s">
        <v>9390</v>
      </c>
      <c r="C9440" s="462" t="s">
        <v>27</v>
      </c>
      <c r="D9440" s="463">
        <v>6237.57</v>
      </c>
    </row>
    <row r="9441" spans="1:4">
      <c r="A9441" s="462">
        <v>104358</v>
      </c>
      <c r="B9441" s="276" t="s">
        <v>9391</v>
      </c>
      <c r="C9441" s="462" t="s">
        <v>27</v>
      </c>
      <c r="D9441" s="463">
        <v>1479.58</v>
      </c>
    </row>
    <row r="9442" spans="1:4">
      <c r="A9442" s="462">
        <v>104359</v>
      </c>
      <c r="B9442" s="276" t="s">
        <v>9392</v>
      </c>
      <c r="C9442" s="462" t="s">
        <v>27</v>
      </c>
      <c r="D9442" s="463">
        <v>4436.7</v>
      </c>
    </row>
    <row r="9443" spans="1:4">
      <c r="A9443" s="462">
        <v>104360</v>
      </c>
      <c r="B9443" s="276" t="s">
        <v>4875</v>
      </c>
      <c r="C9443" s="462" t="s">
        <v>30</v>
      </c>
      <c r="D9443" s="463">
        <v>52564.99</v>
      </c>
    </row>
    <row r="9444" spans="1:4">
      <c r="A9444" s="462">
        <v>104361</v>
      </c>
      <c r="B9444" s="276" t="s">
        <v>9393</v>
      </c>
      <c r="C9444" s="462" t="s">
        <v>27</v>
      </c>
      <c r="D9444" s="463">
        <v>3469.36</v>
      </c>
    </row>
    <row r="9445" spans="1:4">
      <c r="A9445" s="462">
        <v>104362</v>
      </c>
      <c r="B9445" s="276" t="s">
        <v>9394</v>
      </c>
      <c r="C9445" s="462" t="s">
        <v>27</v>
      </c>
      <c r="D9445" s="463">
        <v>0</v>
      </c>
    </row>
    <row r="9446" spans="1:4">
      <c r="A9446" s="462">
        <v>104363</v>
      </c>
      <c r="B9446" s="276" t="s">
        <v>9395</v>
      </c>
      <c r="C9446" s="462" t="s">
        <v>27</v>
      </c>
      <c r="D9446" s="463">
        <v>0</v>
      </c>
    </row>
    <row r="9447" spans="1:4">
      <c r="A9447" s="462">
        <v>104364</v>
      </c>
      <c r="B9447" s="276" t="s">
        <v>4843</v>
      </c>
      <c r="C9447" s="462" t="s">
        <v>27</v>
      </c>
      <c r="D9447" s="463">
        <v>7405</v>
      </c>
    </row>
    <row r="9448" spans="1:4">
      <c r="A9448" s="462">
        <v>104365</v>
      </c>
      <c r="B9448" s="276" t="s">
        <v>9396</v>
      </c>
      <c r="C9448" s="462" t="s">
        <v>30</v>
      </c>
      <c r="D9448" s="463">
        <v>24622.09</v>
      </c>
    </row>
    <row r="9449" spans="1:4">
      <c r="A9449" s="462">
        <v>104366</v>
      </c>
      <c r="B9449" s="276" t="s">
        <v>9397</v>
      </c>
      <c r="C9449" s="462" t="s">
        <v>27</v>
      </c>
      <c r="D9449" s="463">
        <v>6572.03</v>
      </c>
    </row>
    <row r="9450" spans="1:4">
      <c r="A9450" s="462">
        <v>104367</v>
      </c>
      <c r="B9450" s="276" t="s">
        <v>9398</v>
      </c>
      <c r="C9450" s="462" t="s">
        <v>30</v>
      </c>
      <c r="D9450" s="463">
        <v>2785</v>
      </c>
    </row>
    <row r="9451" spans="1:4">
      <c r="A9451" s="462">
        <v>104368</v>
      </c>
      <c r="B9451" s="276" t="s">
        <v>9399</v>
      </c>
      <c r="C9451" s="462" t="s">
        <v>30</v>
      </c>
      <c r="D9451" s="463">
        <v>15250</v>
      </c>
    </row>
    <row r="9452" spans="1:4">
      <c r="A9452" s="462">
        <v>104369</v>
      </c>
      <c r="B9452" s="276" t="s">
        <v>9400</v>
      </c>
      <c r="C9452" s="462" t="s">
        <v>27</v>
      </c>
      <c r="D9452" s="463">
        <v>0</v>
      </c>
    </row>
    <row r="9453" spans="1:4">
      <c r="A9453" s="462">
        <v>104370</v>
      </c>
      <c r="B9453" s="276" t="s">
        <v>9401</v>
      </c>
      <c r="C9453" s="462" t="s">
        <v>27</v>
      </c>
      <c r="D9453" s="463">
        <v>1246</v>
      </c>
    </row>
    <row r="9454" spans="1:4">
      <c r="A9454" s="462">
        <v>104371</v>
      </c>
      <c r="B9454" s="276" t="s">
        <v>9402</v>
      </c>
      <c r="C9454" s="462" t="s">
        <v>27</v>
      </c>
      <c r="D9454" s="463">
        <v>0</v>
      </c>
    </row>
    <row r="9455" spans="1:4">
      <c r="A9455" s="462">
        <v>104372</v>
      </c>
      <c r="B9455" s="276" t="s">
        <v>9403</v>
      </c>
      <c r="C9455" s="462" t="s">
        <v>83</v>
      </c>
      <c r="D9455" s="463">
        <v>72252</v>
      </c>
    </row>
    <row r="9456" spans="1:4">
      <c r="A9456" s="462">
        <v>104373</v>
      </c>
      <c r="B9456" s="276" t="s">
        <v>9404</v>
      </c>
      <c r="C9456" s="462" t="s">
        <v>27</v>
      </c>
      <c r="D9456" s="463">
        <v>0</v>
      </c>
    </row>
    <row r="9457" spans="1:4">
      <c r="A9457" s="462">
        <v>104374</v>
      </c>
      <c r="B9457" s="276" t="s">
        <v>9405</v>
      </c>
      <c r="C9457" s="462" t="s">
        <v>27</v>
      </c>
      <c r="D9457" s="463">
        <v>45008</v>
      </c>
    </row>
    <row r="9458" spans="1:4">
      <c r="A9458" s="462">
        <v>104375</v>
      </c>
      <c r="B9458" s="276" t="s">
        <v>9406</v>
      </c>
      <c r="C9458" s="462" t="s">
        <v>27</v>
      </c>
      <c r="D9458" s="463">
        <v>0</v>
      </c>
    </row>
    <row r="9459" spans="1:4">
      <c r="A9459" s="462">
        <v>104376</v>
      </c>
      <c r="B9459" s="276" t="s">
        <v>9407</v>
      </c>
      <c r="C9459" s="462" t="s">
        <v>27</v>
      </c>
      <c r="D9459" s="463">
        <v>17355</v>
      </c>
    </row>
    <row r="9460" spans="1:4">
      <c r="A9460" s="462">
        <v>104377</v>
      </c>
      <c r="B9460" s="276" t="s">
        <v>9408</v>
      </c>
      <c r="C9460" s="462" t="s">
        <v>27</v>
      </c>
      <c r="D9460" s="463">
        <v>0</v>
      </c>
    </row>
    <row r="9461" spans="1:4">
      <c r="A9461" s="462">
        <v>104378</v>
      </c>
      <c r="B9461" s="276" t="s">
        <v>9409</v>
      </c>
      <c r="C9461" s="462" t="s">
        <v>27</v>
      </c>
      <c r="D9461" s="463">
        <v>0</v>
      </c>
    </row>
    <row r="9462" spans="1:4">
      <c r="A9462" s="462">
        <v>104379</v>
      </c>
      <c r="B9462" s="276" t="s">
        <v>9410</v>
      </c>
      <c r="C9462" s="462" t="s">
        <v>27</v>
      </c>
      <c r="D9462" s="463">
        <v>0</v>
      </c>
    </row>
    <row r="9463" spans="1:4">
      <c r="A9463" s="462">
        <v>104380</v>
      </c>
      <c r="B9463" s="276" t="s">
        <v>9411</v>
      </c>
      <c r="C9463" s="462" t="s">
        <v>27</v>
      </c>
      <c r="D9463" s="463">
        <v>0</v>
      </c>
    </row>
    <row r="9464" spans="1:4">
      <c r="A9464" s="462">
        <v>104381</v>
      </c>
      <c r="B9464" s="276" t="s">
        <v>9412</v>
      </c>
      <c r="C9464" s="462" t="s">
        <v>27</v>
      </c>
      <c r="D9464" s="463">
        <v>0</v>
      </c>
    </row>
    <row r="9465" spans="1:4">
      <c r="A9465" s="462">
        <v>104382</v>
      </c>
      <c r="B9465" s="276" t="s">
        <v>9413</v>
      </c>
      <c r="C9465" s="462" t="s">
        <v>27</v>
      </c>
      <c r="D9465" s="463">
        <v>0</v>
      </c>
    </row>
    <row r="9466" spans="1:4">
      <c r="A9466" s="462">
        <v>104383</v>
      </c>
      <c r="B9466" s="276" t="s">
        <v>9414</v>
      </c>
      <c r="C9466" s="462" t="s">
        <v>27</v>
      </c>
      <c r="D9466" s="463">
        <v>753476.37</v>
      </c>
    </row>
    <row r="9467" spans="1:4">
      <c r="A9467" s="462">
        <v>104384</v>
      </c>
      <c r="B9467" s="276" t="s">
        <v>9415</v>
      </c>
      <c r="C9467" s="462" t="s">
        <v>27</v>
      </c>
      <c r="D9467" s="463">
        <v>24397</v>
      </c>
    </row>
    <row r="9468" spans="1:4">
      <c r="A9468" s="462">
        <v>104385</v>
      </c>
      <c r="B9468" s="276" t="s">
        <v>9416</v>
      </c>
      <c r="C9468" s="462" t="s">
        <v>27</v>
      </c>
      <c r="D9468" s="463">
        <v>0</v>
      </c>
    </row>
    <row r="9469" spans="1:4">
      <c r="A9469" s="462">
        <v>104386</v>
      </c>
      <c r="B9469" s="276" t="s">
        <v>9417</v>
      </c>
      <c r="C9469" s="462" t="s">
        <v>27</v>
      </c>
      <c r="D9469" s="463">
        <v>0</v>
      </c>
    </row>
    <row r="9470" spans="1:4">
      <c r="A9470" s="462">
        <v>104387</v>
      </c>
      <c r="B9470" s="276" t="s">
        <v>9418</v>
      </c>
      <c r="C9470" s="462" t="s">
        <v>27</v>
      </c>
      <c r="D9470" s="463">
        <v>0</v>
      </c>
    </row>
    <row r="9471" spans="1:4">
      <c r="A9471" s="462">
        <v>104388</v>
      </c>
      <c r="B9471" s="276" t="s">
        <v>9419</v>
      </c>
      <c r="C9471" s="462" t="s">
        <v>27</v>
      </c>
      <c r="D9471" s="463">
        <v>0</v>
      </c>
    </row>
    <row r="9472" spans="1:4">
      <c r="A9472" s="462">
        <v>104389</v>
      </c>
      <c r="B9472" s="276" t="s">
        <v>9420</v>
      </c>
      <c r="C9472" s="462" t="s">
        <v>89</v>
      </c>
      <c r="D9472" s="463">
        <v>229966.19</v>
      </c>
    </row>
    <row r="9473" spans="1:4">
      <c r="A9473" s="462">
        <v>104390</v>
      </c>
      <c r="B9473" s="276" t="s">
        <v>9421</v>
      </c>
      <c r="C9473" s="462" t="s">
        <v>27</v>
      </c>
      <c r="D9473" s="463">
        <v>161891</v>
      </c>
    </row>
    <row r="9474" spans="1:4">
      <c r="A9474" s="462">
        <v>104391</v>
      </c>
      <c r="B9474" s="276" t="s">
        <v>9422</v>
      </c>
      <c r="C9474" s="462" t="s">
        <v>27</v>
      </c>
      <c r="D9474" s="463">
        <v>25724</v>
      </c>
    </row>
    <row r="9475" spans="1:4">
      <c r="A9475" s="462">
        <v>104392</v>
      </c>
      <c r="B9475" s="276" t="s">
        <v>9423</v>
      </c>
      <c r="C9475" s="462" t="s">
        <v>27</v>
      </c>
      <c r="D9475" s="463">
        <v>25000</v>
      </c>
    </row>
    <row r="9476" spans="1:4">
      <c r="A9476" s="462">
        <v>104393</v>
      </c>
      <c r="B9476" s="276" t="s">
        <v>9424</v>
      </c>
      <c r="C9476" s="462" t="s">
        <v>27</v>
      </c>
      <c r="D9476" s="463">
        <v>63768</v>
      </c>
    </row>
    <row r="9477" spans="1:4">
      <c r="A9477" s="462">
        <v>104394</v>
      </c>
      <c r="B9477" s="276" t="s">
        <v>9425</v>
      </c>
      <c r="C9477" s="462" t="s">
        <v>30</v>
      </c>
      <c r="D9477" s="463">
        <v>0</v>
      </c>
    </row>
    <row r="9478" spans="1:4">
      <c r="A9478" s="462">
        <v>104395</v>
      </c>
      <c r="B9478" s="276" t="s">
        <v>9426</v>
      </c>
      <c r="C9478" s="462" t="s">
        <v>27</v>
      </c>
      <c r="D9478" s="463">
        <v>48543</v>
      </c>
    </row>
    <row r="9479" spans="1:4">
      <c r="A9479" s="462">
        <v>104396</v>
      </c>
      <c r="B9479" s="276" t="s">
        <v>9427</v>
      </c>
      <c r="C9479" s="462" t="s">
        <v>27</v>
      </c>
      <c r="D9479" s="463">
        <v>47529</v>
      </c>
    </row>
    <row r="9480" spans="1:4">
      <c r="A9480" s="462">
        <v>104398</v>
      </c>
      <c r="B9480" s="276" t="s">
        <v>9428</v>
      </c>
      <c r="C9480" s="462" t="s">
        <v>253</v>
      </c>
      <c r="D9480" s="463">
        <v>0</v>
      </c>
    </row>
    <row r="9481" spans="1:4">
      <c r="A9481" s="462">
        <v>104399</v>
      </c>
      <c r="B9481" s="276" t="s">
        <v>9429</v>
      </c>
      <c r="C9481" s="462" t="s">
        <v>44</v>
      </c>
      <c r="D9481" s="463">
        <v>2314252</v>
      </c>
    </row>
    <row r="9482" spans="1:4">
      <c r="A9482" s="462">
        <v>104400</v>
      </c>
      <c r="B9482" s="276" t="s">
        <v>9430</v>
      </c>
      <c r="C9482" s="462" t="s">
        <v>44</v>
      </c>
      <c r="D9482" s="463">
        <v>0</v>
      </c>
    </row>
    <row r="9483" spans="1:4">
      <c r="A9483" s="462">
        <v>104401</v>
      </c>
      <c r="B9483" s="276" t="s">
        <v>9431</v>
      </c>
      <c r="C9483" s="462" t="s">
        <v>27</v>
      </c>
      <c r="D9483" s="463">
        <v>153459</v>
      </c>
    </row>
    <row r="9484" spans="1:4">
      <c r="A9484" s="462">
        <v>104402</v>
      </c>
      <c r="B9484" s="276" t="s">
        <v>9432</v>
      </c>
      <c r="C9484" s="462" t="s">
        <v>27</v>
      </c>
      <c r="D9484" s="463">
        <v>417400.83</v>
      </c>
    </row>
    <row r="9485" spans="1:4">
      <c r="A9485" s="462">
        <v>104403</v>
      </c>
      <c r="B9485" s="276" t="s">
        <v>9433</v>
      </c>
      <c r="C9485" s="462" t="s">
        <v>30</v>
      </c>
      <c r="D9485" s="463">
        <v>0</v>
      </c>
    </row>
    <row r="9486" spans="1:4">
      <c r="A9486" s="462">
        <v>104404</v>
      </c>
      <c r="B9486" s="276" t="s">
        <v>9434</v>
      </c>
      <c r="C9486" s="462" t="s">
        <v>44</v>
      </c>
      <c r="D9486" s="463">
        <v>59287.93</v>
      </c>
    </row>
    <row r="9487" spans="1:4">
      <c r="A9487" s="462">
        <v>104405</v>
      </c>
      <c r="B9487" s="276" t="s">
        <v>9435</v>
      </c>
      <c r="C9487" s="462" t="s">
        <v>44</v>
      </c>
      <c r="D9487" s="463">
        <v>94535</v>
      </c>
    </row>
    <row r="9488" spans="1:4">
      <c r="A9488" s="462">
        <v>104406</v>
      </c>
      <c r="B9488" s="276" t="s">
        <v>9436</v>
      </c>
      <c r="C9488" s="462" t="s">
        <v>1934</v>
      </c>
      <c r="D9488" s="463">
        <v>0</v>
      </c>
    </row>
    <row r="9489" spans="1:4">
      <c r="A9489" s="462">
        <v>104407</v>
      </c>
      <c r="B9489" s="276" t="s">
        <v>9437</v>
      </c>
      <c r="C9489" s="462" t="s">
        <v>27</v>
      </c>
      <c r="D9489" s="463">
        <v>351.05</v>
      </c>
    </row>
    <row r="9490" spans="1:4">
      <c r="A9490" s="462">
        <v>104408</v>
      </c>
      <c r="B9490" s="276" t="s">
        <v>9438</v>
      </c>
      <c r="C9490" s="462" t="s">
        <v>148</v>
      </c>
      <c r="D9490" s="463">
        <v>68889.61</v>
      </c>
    </row>
    <row r="9491" spans="1:4">
      <c r="A9491" s="462">
        <v>104409</v>
      </c>
      <c r="B9491" s="276" t="s">
        <v>9439</v>
      </c>
      <c r="C9491" s="462" t="s">
        <v>27</v>
      </c>
      <c r="D9491" s="463">
        <v>1144.22</v>
      </c>
    </row>
    <row r="9492" spans="1:4">
      <c r="A9492" s="462">
        <v>104410</v>
      </c>
      <c r="B9492" s="276" t="s">
        <v>9440</v>
      </c>
      <c r="C9492" s="462" t="s">
        <v>27</v>
      </c>
      <c r="D9492" s="463">
        <v>1368893</v>
      </c>
    </row>
    <row r="9493" spans="1:4">
      <c r="A9493" s="462">
        <v>104411</v>
      </c>
      <c r="B9493" s="276" t="s">
        <v>9441</v>
      </c>
      <c r="C9493" s="462" t="s">
        <v>253</v>
      </c>
      <c r="D9493" s="463">
        <v>0</v>
      </c>
    </row>
    <row r="9494" spans="1:4">
      <c r="A9494" s="462">
        <v>104412</v>
      </c>
      <c r="B9494" s="276" t="s">
        <v>9442</v>
      </c>
      <c r="C9494" s="462" t="s">
        <v>27</v>
      </c>
      <c r="D9494" s="463">
        <v>0</v>
      </c>
    </row>
    <row r="9495" spans="1:4">
      <c r="A9495" s="462">
        <v>104413</v>
      </c>
      <c r="B9495" s="276" t="s">
        <v>9443</v>
      </c>
      <c r="C9495" s="462" t="s">
        <v>27</v>
      </c>
      <c r="D9495" s="463">
        <v>0</v>
      </c>
    </row>
    <row r="9496" spans="1:4">
      <c r="A9496" s="462">
        <v>104414</v>
      </c>
      <c r="B9496" s="276" t="s">
        <v>9444</v>
      </c>
      <c r="C9496" s="462" t="s">
        <v>44</v>
      </c>
      <c r="D9496" s="463">
        <v>0</v>
      </c>
    </row>
    <row r="9497" spans="1:4">
      <c r="A9497" s="462">
        <v>104415</v>
      </c>
      <c r="B9497" s="276" t="s">
        <v>9445</v>
      </c>
      <c r="C9497" s="462" t="s">
        <v>301</v>
      </c>
      <c r="D9497" s="463">
        <v>0</v>
      </c>
    </row>
    <row r="9498" spans="1:4">
      <c r="A9498" s="462">
        <v>104416</v>
      </c>
      <c r="B9498" s="276" t="s">
        <v>9446</v>
      </c>
      <c r="C9498" s="462" t="s">
        <v>27</v>
      </c>
      <c r="D9498" s="463">
        <v>0</v>
      </c>
    </row>
    <row r="9499" spans="1:4">
      <c r="A9499" s="462">
        <v>104417</v>
      </c>
      <c r="B9499" s="276" t="s">
        <v>9447</v>
      </c>
      <c r="C9499" s="462" t="s">
        <v>30</v>
      </c>
      <c r="D9499" s="463">
        <v>0</v>
      </c>
    </row>
    <row r="9500" spans="1:4">
      <c r="A9500" s="462">
        <v>104418</v>
      </c>
      <c r="B9500" s="276" t="s">
        <v>9448</v>
      </c>
      <c r="C9500" s="462" t="s">
        <v>30</v>
      </c>
      <c r="D9500" s="463">
        <v>0</v>
      </c>
    </row>
    <row r="9501" spans="1:4">
      <c r="A9501" s="462">
        <v>104419</v>
      </c>
      <c r="B9501" s="276" t="s">
        <v>9449</v>
      </c>
      <c r="C9501" s="462" t="s">
        <v>27</v>
      </c>
      <c r="D9501" s="463">
        <v>57399.89</v>
      </c>
    </row>
    <row r="9502" spans="1:4">
      <c r="A9502" s="462">
        <v>104420</v>
      </c>
      <c r="B9502" s="276" t="s">
        <v>9450</v>
      </c>
      <c r="C9502" s="462" t="s">
        <v>253</v>
      </c>
      <c r="D9502" s="463">
        <v>102868.93</v>
      </c>
    </row>
    <row r="9503" spans="1:4">
      <c r="A9503" s="462">
        <v>104421</v>
      </c>
      <c r="B9503" s="276" t="s">
        <v>9451</v>
      </c>
      <c r="C9503" s="462" t="s">
        <v>253</v>
      </c>
      <c r="D9503" s="463">
        <v>72516.98</v>
      </c>
    </row>
    <row r="9504" spans="1:4">
      <c r="A9504" s="462">
        <v>104423</v>
      </c>
      <c r="B9504" s="276" t="s">
        <v>9452</v>
      </c>
      <c r="C9504" s="462" t="s">
        <v>44</v>
      </c>
      <c r="D9504" s="463">
        <v>32069</v>
      </c>
    </row>
    <row r="9505" spans="1:4">
      <c r="A9505" s="462">
        <v>104424</v>
      </c>
      <c r="B9505" s="276" t="s">
        <v>9453</v>
      </c>
      <c r="C9505" s="462" t="s">
        <v>27</v>
      </c>
      <c r="D9505" s="463">
        <v>27295</v>
      </c>
    </row>
    <row r="9506" spans="1:4">
      <c r="A9506" s="462">
        <v>104425</v>
      </c>
      <c r="B9506" s="276" t="s">
        <v>9454</v>
      </c>
      <c r="C9506" s="462" t="s">
        <v>27</v>
      </c>
      <c r="D9506" s="463">
        <v>0</v>
      </c>
    </row>
    <row r="9507" spans="1:4">
      <c r="A9507" s="462">
        <v>104426</v>
      </c>
      <c r="B9507" s="276" t="s">
        <v>9455</v>
      </c>
      <c r="C9507" s="462" t="s">
        <v>27</v>
      </c>
      <c r="D9507" s="463">
        <v>0</v>
      </c>
    </row>
    <row r="9508" spans="1:4">
      <c r="A9508" s="462">
        <v>104427</v>
      </c>
      <c r="B9508" s="276" t="s">
        <v>9456</v>
      </c>
      <c r="C9508" s="462" t="s">
        <v>27</v>
      </c>
      <c r="D9508" s="463">
        <v>54</v>
      </c>
    </row>
    <row r="9509" spans="1:4">
      <c r="A9509" s="462">
        <v>104428</v>
      </c>
      <c r="B9509" s="276" t="s">
        <v>9457</v>
      </c>
      <c r="C9509" s="462" t="s">
        <v>27</v>
      </c>
      <c r="D9509" s="463">
        <v>0</v>
      </c>
    </row>
    <row r="9510" spans="1:4">
      <c r="A9510" s="462">
        <v>104429</v>
      </c>
      <c r="B9510" s="276" t="s">
        <v>9458</v>
      </c>
      <c r="C9510" s="462" t="s">
        <v>44</v>
      </c>
      <c r="D9510" s="463">
        <v>0</v>
      </c>
    </row>
    <row r="9511" spans="1:4">
      <c r="A9511" s="462">
        <v>104430</v>
      </c>
      <c r="B9511" s="276" t="s">
        <v>9459</v>
      </c>
      <c r="C9511" s="462" t="s">
        <v>27</v>
      </c>
      <c r="D9511" s="463">
        <v>493.01</v>
      </c>
    </row>
    <row r="9512" spans="1:4">
      <c r="A9512" s="462">
        <v>104431</v>
      </c>
      <c r="B9512" s="276" t="s">
        <v>9460</v>
      </c>
      <c r="C9512" s="462" t="s">
        <v>27</v>
      </c>
      <c r="D9512" s="463">
        <v>0</v>
      </c>
    </row>
    <row r="9513" spans="1:4">
      <c r="A9513" s="462">
        <v>104433</v>
      </c>
      <c r="B9513" s="276" t="s">
        <v>9461</v>
      </c>
      <c r="C9513" s="462" t="s">
        <v>27</v>
      </c>
      <c r="D9513" s="463">
        <v>0</v>
      </c>
    </row>
    <row r="9514" spans="1:4">
      <c r="A9514" s="462">
        <v>104434</v>
      </c>
      <c r="B9514" s="276" t="s">
        <v>9462</v>
      </c>
      <c r="C9514" s="462" t="s">
        <v>27</v>
      </c>
      <c r="D9514" s="463">
        <v>0</v>
      </c>
    </row>
    <row r="9515" spans="1:4">
      <c r="A9515" s="462">
        <v>104435</v>
      </c>
      <c r="B9515" s="276" t="s">
        <v>9463</v>
      </c>
      <c r="C9515" s="462" t="s">
        <v>27</v>
      </c>
      <c r="D9515" s="463">
        <v>0</v>
      </c>
    </row>
    <row r="9516" spans="1:4">
      <c r="A9516" s="462">
        <v>104436</v>
      </c>
      <c r="B9516" s="276" t="s">
        <v>9464</v>
      </c>
      <c r="C9516" s="462" t="s">
        <v>27</v>
      </c>
      <c r="D9516" s="463">
        <v>0</v>
      </c>
    </row>
    <row r="9517" spans="1:4">
      <c r="A9517" s="462">
        <v>104437</v>
      </c>
      <c r="B9517" s="276" t="s">
        <v>9465</v>
      </c>
      <c r="C9517" s="462" t="s">
        <v>27</v>
      </c>
      <c r="D9517" s="463">
        <v>115000.01</v>
      </c>
    </row>
    <row r="9518" spans="1:4">
      <c r="A9518" s="462">
        <v>104438</v>
      </c>
      <c r="B9518" s="276" t="s">
        <v>9466</v>
      </c>
      <c r="C9518" s="462" t="s">
        <v>27</v>
      </c>
      <c r="D9518" s="463">
        <v>0</v>
      </c>
    </row>
    <row r="9519" spans="1:4">
      <c r="A9519" s="462">
        <v>104439</v>
      </c>
      <c r="B9519" s="276" t="s">
        <v>9467</v>
      </c>
      <c r="C9519" s="462" t="s">
        <v>27</v>
      </c>
      <c r="D9519" s="463">
        <v>0</v>
      </c>
    </row>
    <row r="9520" spans="1:4">
      <c r="A9520" s="462">
        <v>104440</v>
      </c>
      <c r="B9520" s="276" t="s">
        <v>9468</v>
      </c>
      <c r="C9520" s="462" t="s">
        <v>27</v>
      </c>
      <c r="D9520" s="463">
        <v>1039108</v>
      </c>
    </row>
    <row r="9521" spans="1:4">
      <c r="A9521" s="462">
        <v>104441</v>
      </c>
      <c r="B9521" s="276" t="s">
        <v>9469</v>
      </c>
      <c r="C9521" s="462" t="s">
        <v>27</v>
      </c>
      <c r="D9521" s="463">
        <v>0</v>
      </c>
    </row>
    <row r="9522" spans="1:4">
      <c r="A9522" s="462">
        <v>104442</v>
      </c>
      <c r="B9522" s="276" t="s">
        <v>9470</v>
      </c>
      <c r="C9522" s="462" t="s">
        <v>30</v>
      </c>
      <c r="D9522" s="463">
        <v>64641</v>
      </c>
    </row>
    <row r="9523" spans="1:4">
      <c r="A9523" s="462">
        <v>104443</v>
      </c>
      <c r="B9523" s="276" t="s">
        <v>9471</v>
      </c>
      <c r="C9523" s="462" t="s">
        <v>30</v>
      </c>
      <c r="D9523" s="463">
        <v>0</v>
      </c>
    </row>
    <row r="9524" spans="1:4">
      <c r="A9524" s="462">
        <v>104444</v>
      </c>
      <c r="B9524" s="276" t="s">
        <v>9472</v>
      </c>
      <c r="C9524" s="462" t="s">
        <v>27</v>
      </c>
      <c r="D9524" s="463">
        <v>0</v>
      </c>
    </row>
    <row r="9525" spans="1:4">
      <c r="A9525" s="462">
        <v>104445</v>
      </c>
      <c r="B9525" s="276" t="s">
        <v>9473</v>
      </c>
      <c r="C9525" s="462" t="s">
        <v>27</v>
      </c>
      <c r="D9525" s="463">
        <v>28314</v>
      </c>
    </row>
    <row r="9526" spans="1:4">
      <c r="A9526" s="462">
        <v>104446</v>
      </c>
      <c r="B9526" s="276" t="s">
        <v>9474</v>
      </c>
      <c r="C9526" s="462" t="s">
        <v>27</v>
      </c>
      <c r="D9526" s="463">
        <v>0</v>
      </c>
    </row>
    <row r="9527" spans="1:4">
      <c r="A9527" s="462">
        <v>104447</v>
      </c>
      <c r="B9527" s="276" t="s">
        <v>9475</v>
      </c>
      <c r="C9527" s="462" t="s">
        <v>27</v>
      </c>
      <c r="D9527" s="463">
        <v>0</v>
      </c>
    </row>
    <row r="9528" spans="1:4">
      <c r="A9528" s="462">
        <v>104448</v>
      </c>
      <c r="B9528" s="276" t="s">
        <v>9476</v>
      </c>
      <c r="C9528" s="462" t="s">
        <v>27</v>
      </c>
      <c r="D9528" s="463">
        <v>0</v>
      </c>
    </row>
    <row r="9529" spans="1:4">
      <c r="A9529" s="462">
        <v>104449</v>
      </c>
      <c r="B9529" s="276" t="s">
        <v>9477</v>
      </c>
      <c r="C9529" s="462" t="s">
        <v>27</v>
      </c>
      <c r="D9529" s="463">
        <v>44541</v>
      </c>
    </row>
    <row r="9530" spans="1:4">
      <c r="A9530" s="462">
        <v>104450</v>
      </c>
      <c r="B9530" s="276" t="s">
        <v>9478</v>
      </c>
      <c r="C9530" s="462" t="s">
        <v>27</v>
      </c>
      <c r="D9530" s="463">
        <v>451787</v>
      </c>
    </row>
    <row r="9531" spans="1:4">
      <c r="A9531" s="462">
        <v>104451</v>
      </c>
      <c r="B9531" s="276" t="s">
        <v>9479</v>
      </c>
      <c r="C9531" s="462" t="s">
        <v>27</v>
      </c>
      <c r="D9531" s="463">
        <v>0</v>
      </c>
    </row>
    <row r="9532" spans="1:4">
      <c r="A9532" s="462">
        <v>104452</v>
      </c>
      <c r="B9532" s="276" t="s">
        <v>9480</v>
      </c>
      <c r="C9532" s="462" t="s">
        <v>27</v>
      </c>
      <c r="D9532" s="463">
        <v>0</v>
      </c>
    </row>
    <row r="9533" spans="1:4">
      <c r="A9533" s="462">
        <v>104453</v>
      </c>
      <c r="B9533" s="276" t="s">
        <v>9481</v>
      </c>
      <c r="C9533" s="462" t="s">
        <v>148</v>
      </c>
      <c r="D9533" s="463">
        <v>167</v>
      </c>
    </row>
    <row r="9534" spans="1:4">
      <c r="A9534" s="462">
        <v>104454</v>
      </c>
      <c r="B9534" s="276" t="s">
        <v>9482</v>
      </c>
      <c r="C9534" s="462" t="s">
        <v>27</v>
      </c>
      <c r="D9534" s="463">
        <v>0</v>
      </c>
    </row>
    <row r="9535" spans="1:4">
      <c r="A9535" s="462">
        <v>104455</v>
      </c>
      <c r="B9535" s="276" t="s">
        <v>9483</v>
      </c>
      <c r="C9535" s="462" t="s">
        <v>27</v>
      </c>
      <c r="D9535" s="463">
        <v>4765331</v>
      </c>
    </row>
    <row r="9536" spans="1:4">
      <c r="A9536" s="462">
        <v>104456</v>
      </c>
      <c r="B9536" s="276" t="s">
        <v>9484</v>
      </c>
      <c r="C9536" s="462" t="s">
        <v>27</v>
      </c>
      <c r="D9536" s="463">
        <v>4235402</v>
      </c>
    </row>
    <row r="9537" spans="1:4">
      <c r="A9537" s="462">
        <v>104457</v>
      </c>
      <c r="B9537" s="276" t="s">
        <v>9485</v>
      </c>
      <c r="C9537" s="462" t="s">
        <v>27</v>
      </c>
      <c r="D9537" s="463">
        <v>3298568</v>
      </c>
    </row>
    <row r="9538" spans="1:4">
      <c r="A9538" s="462">
        <v>104458</v>
      </c>
      <c r="B9538" s="276" t="s">
        <v>9486</v>
      </c>
      <c r="C9538" s="462" t="s">
        <v>27</v>
      </c>
      <c r="D9538" s="463">
        <v>0</v>
      </c>
    </row>
    <row r="9539" spans="1:4">
      <c r="A9539" s="462">
        <v>104459</v>
      </c>
      <c r="B9539" s="276" t="s">
        <v>9487</v>
      </c>
      <c r="C9539" s="462" t="s">
        <v>27</v>
      </c>
      <c r="D9539" s="463">
        <v>0</v>
      </c>
    </row>
    <row r="9540" spans="1:4">
      <c r="A9540" s="462">
        <v>104460</v>
      </c>
      <c r="B9540" s="276" t="s">
        <v>9488</v>
      </c>
      <c r="C9540" s="462" t="s">
        <v>27</v>
      </c>
      <c r="D9540" s="463">
        <v>0</v>
      </c>
    </row>
    <row r="9541" spans="1:4">
      <c r="A9541" s="462">
        <v>104461</v>
      </c>
      <c r="B9541" s="276" t="s">
        <v>9489</v>
      </c>
      <c r="C9541" s="462" t="s">
        <v>27</v>
      </c>
      <c r="D9541" s="463">
        <v>4807494</v>
      </c>
    </row>
    <row r="9542" spans="1:4">
      <c r="A9542" s="462">
        <v>104462</v>
      </c>
      <c r="B9542" s="276" t="s">
        <v>9490</v>
      </c>
      <c r="C9542" s="462" t="s">
        <v>27</v>
      </c>
      <c r="D9542" s="463">
        <v>6933318</v>
      </c>
    </row>
    <row r="9543" spans="1:4">
      <c r="A9543" s="462">
        <v>104463</v>
      </c>
      <c r="B9543" s="276" t="s">
        <v>9491</v>
      </c>
      <c r="C9543" s="462" t="s">
        <v>27</v>
      </c>
      <c r="D9543" s="463">
        <v>5004512</v>
      </c>
    </row>
    <row r="9544" spans="1:4">
      <c r="A9544" s="462">
        <v>104464</v>
      </c>
      <c r="B9544" s="276" t="s">
        <v>9492</v>
      </c>
      <c r="C9544" s="462" t="s">
        <v>27</v>
      </c>
      <c r="D9544" s="463">
        <v>0</v>
      </c>
    </row>
    <row r="9545" spans="1:4">
      <c r="A9545" s="462">
        <v>104465</v>
      </c>
      <c r="B9545" s="276" t="s">
        <v>9493</v>
      </c>
      <c r="C9545" s="462" t="s">
        <v>27</v>
      </c>
      <c r="D9545" s="463">
        <v>5619761</v>
      </c>
    </row>
    <row r="9546" spans="1:4">
      <c r="A9546" s="462">
        <v>104466</v>
      </c>
      <c r="B9546" s="276" t="s">
        <v>9494</v>
      </c>
      <c r="C9546" s="462" t="s">
        <v>27</v>
      </c>
      <c r="D9546" s="463">
        <v>4042002</v>
      </c>
    </row>
    <row r="9547" spans="1:4">
      <c r="A9547" s="462">
        <v>104467</v>
      </c>
      <c r="B9547" s="276" t="s">
        <v>9495</v>
      </c>
      <c r="C9547" s="462" t="s">
        <v>27</v>
      </c>
      <c r="D9547" s="463">
        <v>827</v>
      </c>
    </row>
    <row r="9548" spans="1:4">
      <c r="A9548" s="462">
        <v>104468</v>
      </c>
      <c r="B9548" s="276" t="s">
        <v>9496</v>
      </c>
      <c r="C9548" s="462" t="s">
        <v>44</v>
      </c>
      <c r="D9548" s="463">
        <v>41323</v>
      </c>
    </row>
    <row r="9549" spans="1:4">
      <c r="A9549" s="462">
        <v>104470</v>
      </c>
      <c r="B9549" s="276" t="s">
        <v>9497</v>
      </c>
      <c r="C9549" s="462" t="s">
        <v>253</v>
      </c>
      <c r="D9549" s="463">
        <v>0</v>
      </c>
    </row>
    <row r="9550" spans="1:4">
      <c r="A9550" s="462">
        <v>104471</v>
      </c>
      <c r="B9550" s="276" t="s">
        <v>9498</v>
      </c>
      <c r="C9550" s="462" t="s">
        <v>253</v>
      </c>
      <c r="D9550" s="463">
        <v>0</v>
      </c>
    </row>
    <row r="9551" spans="1:4">
      <c r="A9551" s="462">
        <v>104472</v>
      </c>
      <c r="B9551" s="276" t="s">
        <v>9499</v>
      </c>
      <c r="C9551" s="462" t="s">
        <v>27</v>
      </c>
      <c r="D9551" s="463">
        <v>0</v>
      </c>
    </row>
    <row r="9552" spans="1:4">
      <c r="A9552" s="462">
        <v>104473</v>
      </c>
      <c r="B9552" s="276" t="s">
        <v>9500</v>
      </c>
      <c r="C9552" s="462" t="s">
        <v>27</v>
      </c>
      <c r="D9552" s="463">
        <v>258870.01</v>
      </c>
    </row>
    <row r="9553" spans="1:4">
      <c r="A9553" s="462">
        <v>104474</v>
      </c>
      <c r="B9553" s="276" t="s">
        <v>9501</v>
      </c>
      <c r="C9553" s="462" t="s">
        <v>27</v>
      </c>
      <c r="D9553" s="463">
        <v>0</v>
      </c>
    </row>
    <row r="9554" spans="1:4">
      <c r="A9554" s="462">
        <v>104475</v>
      </c>
      <c r="B9554" s="276" t="s">
        <v>9502</v>
      </c>
      <c r="C9554" s="462" t="s">
        <v>27</v>
      </c>
      <c r="D9554" s="463">
        <v>0</v>
      </c>
    </row>
    <row r="9555" spans="1:4">
      <c r="A9555" s="462">
        <v>104476</v>
      </c>
      <c r="B9555" s="276" t="s">
        <v>9503</v>
      </c>
      <c r="C9555" s="462" t="s">
        <v>27</v>
      </c>
      <c r="D9555" s="463">
        <v>0</v>
      </c>
    </row>
    <row r="9556" spans="1:4">
      <c r="A9556" s="462">
        <v>104477</v>
      </c>
      <c r="B9556" s="276" t="s">
        <v>9504</v>
      </c>
      <c r="C9556" s="462" t="s">
        <v>27</v>
      </c>
      <c r="D9556" s="463">
        <v>0</v>
      </c>
    </row>
    <row r="9557" spans="1:4">
      <c r="A9557" s="462">
        <v>104478</v>
      </c>
      <c r="B9557" s="276" t="s">
        <v>9505</v>
      </c>
      <c r="C9557" s="462" t="s">
        <v>27</v>
      </c>
      <c r="D9557" s="463">
        <v>1294</v>
      </c>
    </row>
    <row r="9558" spans="1:4">
      <c r="A9558" s="462">
        <v>104479</v>
      </c>
      <c r="B9558" s="276" t="s">
        <v>9506</v>
      </c>
      <c r="C9558" s="462" t="s">
        <v>27</v>
      </c>
      <c r="D9558" s="463">
        <v>0</v>
      </c>
    </row>
    <row r="9559" spans="1:4">
      <c r="A9559" s="462">
        <v>104481</v>
      </c>
      <c r="B9559" s="276" t="s">
        <v>9507</v>
      </c>
      <c r="C9559" s="462" t="s">
        <v>27</v>
      </c>
      <c r="D9559" s="463">
        <v>0</v>
      </c>
    </row>
    <row r="9560" spans="1:4">
      <c r="A9560" s="462">
        <v>104482</v>
      </c>
      <c r="B9560" s="276" t="s">
        <v>9508</v>
      </c>
      <c r="C9560" s="462" t="s">
        <v>27</v>
      </c>
      <c r="D9560" s="463">
        <v>0</v>
      </c>
    </row>
    <row r="9561" spans="1:4">
      <c r="A9561" s="462">
        <v>104483</v>
      </c>
      <c r="B9561" s="276" t="s">
        <v>9509</v>
      </c>
      <c r="C9561" s="462" t="s">
        <v>27</v>
      </c>
      <c r="D9561" s="463">
        <v>0</v>
      </c>
    </row>
    <row r="9562" spans="1:4">
      <c r="A9562" s="462">
        <v>104484</v>
      </c>
      <c r="B9562" s="276" t="s">
        <v>9510</v>
      </c>
      <c r="C9562" s="462" t="s">
        <v>30</v>
      </c>
      <c r="D9562" s="463">
        <v>0</v>
      </c>
    </row>
    <row r="9563" spans="1:4">
      <c r="A9563" s="462">
        <v>104485</v>
      </c>
      <c r="B9563" s="276" t="s">
        <v>9511</v>
      </c>
      <c r="C9563" s="462" t="s">
        <v>148</v>
      </c>
      <c r="D9563" s="463">
        <v>0</v>
      </c>
    </row>
    <row r="9564" spans="1:4">
      <c r="A9564" s="462">
        <v>104486</v>
      </c>
      <c r="B9564" s="276" t="s">
        <v>9512</v>
      </c>
      <c r="C9564" s="462" t="s">
        <v>27</v>
      </c>
      <c r="D9564" s="463">
        <v>0</v>
      </c>
    </row>
    <row r="9565" spans="1:4">
      <c r="A9565" s="462">
        <v>104487</v>
      </c>
      <c r="B9565" s="276" t="s">
        <v>9513</v>
      </c>
      <c r="C9565" s="462" t="s">
        <v>27</v>
      </c>
      <c r="D9565" s="463">
        <v>125688</v>
      </c>
    </row>
    <row r="9566" spans="1:4">
      <c r="A9566" s="462">
        <v>104488</v>
      </c>
      <c r="B9566" s="276" t="s">
        <v>9514</v>
      </c>
      <c r="C9566" s="462" t="s">
        <v>30</v>
      </c>
      <c r="D9566" s="463">
        <v>0</v>
      </c>
    </row>
    <row r="9567" spans="1:4">
      <c r="A9567" s="462">
        <v>104489</v>
      </c>
      <c r="B9567" s="276" t="s">
        <v>9515</v>
      </c>
      <c r="C9567" s="462" t="s">
        <v>27</v>
      </c>
      <c r="D9567" s="463">
        <v>0</v>
      </c>
    </row>
    <row r="9568" spans="1:4">
      <c r="A9568" s="462">
        <v>104490</v>
      </c>
      <c r="B9568" s="276" t="s">
        <v>9516</v>
      </c>
      <c r="C9568" s="462" t="s">
        <v>27</v>
      </c>
      <c r="D9568" s="463">
        <v>264036</v>
      </c>
    </row>
    <row r="9569" spans="1:4">
      <c r="A9569" s="462">
        <v>104491</v>
      </c>
      <c r="B9569" s="276" t="s">
        <v>9517</v>
      </c>
      <c r="C9569" s="462" t="s">
        <v>30</v>
      </c>
      <c r="D9569" s="463">
        <v>0</v>
      </c>
    </row>
    <row r="9570" spans="1:4">
      <c r="A9570" s="462">
        <v>104492</v>
      </c>
      <c r="B9570" s="276" t="s">
        <v>9518</v>
      </c>
      <c r="C9570" s="462" t="s">
        <v>30</v>
      </c>
      <c r="D9570" s="463">
        <v>0</v>
      </c>
    </row>
    <row r="9571" spans="1:4">
      <c r="A9571" s="462">
        <v>104493</v>
      </c>
      <c r="B9571" s="276" t="s">
        <v>9519</v>
      </c>
      <c r="C9571" s="462" t="s">
        <v>27</v>
      </c>
      <c r="D9571" s="463">
        <v>55580</v>
      </c>
    </row>
    <row r="9572" spans="1:4">
      <c r="A9572" s="462">
        <v>104494</v>
      </c>
      <c r="B9572" s="276" t="s">
        <v>9520</v>
      </c>
      <c r="C9572" s="462" t="s">
        <v>27</v>
      </c>
      <c r="D9572" s="463">
        <v>0</v>
      </c>
    </row>
    <row r="9573" spans="1:4">
      <c r="A9573" s="462">
        <v>104495</v>
      </c>
      <c r="B9573" s="276" t="s">
        <v>9521</v>
      </c>
      <c r="C9573" s="462" t="s">
        <v>89</v>
      </c>
      <c r="D9573" s="463">
        <v>357648.6</v>
      </c>
    </row>
    <row r="9574" spans="1:4">
      <c r="A9574" s="462">
        <v>104496</v>
      </c>
      <c r="B9574" s="276" t="s">
        <v>9522</v>
      </c>
      <c r="C9574" s="462" t="s">
        <v>27</v>
      </c>
      <c r="D9574" s="463">
        <v>9410</v>
      </c>
    </row>
    <row r="9575" spans="1:4">
      <c r="A9575" s="462">
        <v>104497</v>
      </c>
      <c r="B9575" s="276" t="s">
        <v>9523</v>
      </c>
      <c r="C9575" s="462" t="s">
        <v>44</v>
      </c>
      <c r="D9575" s="463">
        <v>38638</v>
      </c>
    </row>
    <row r="9576" spans="1:4">
      <c r="A9576" s="462">
        <v>104498</v>
      </c>
      <c r="B9576" s="276" t="s">
        <v>9524</v>
      </c>
      <c r="C9576" s="462" t="s">
        <v>27</v>
      </c>
      <c r="D9576" s="463">
        <v>0</v>
      </c>
    </row>
    <row r="9577" spans="1:4">
      <c r="A9577" s="462">
        <v>104500</v>
      </c>
      <c r="B9577" s="276" t="s">
        <v>9525</v>
      </c>
      <c r="C9577" s="462" t="s">
        <v>27</v>
      </c>
      <c r="D9577" s="463">
        <v>0</v>
      </c>
    </row>
    <row r="9578" spans="1:4">
      <c r="A9578" s="462">
        <v>104501</v>
      </c>
      <c r="B9578" s="276" t="s">
        <v>9526</v>
      </c>
      <c r="C9578" s="462" t="s">
        <v>27</v>
      </c>
      <c r="D9578" s="463">
        <v>47728</v>
      </c>
    </row>
    <row r="9579" spans="1:4">
      <c r="A9579" s="462">
        <v>104502</v>
      </c>
      <c r="B9579" s="276" t="s">
        <v>9527</v>
      </c>
      <c r="C9579" s="462" t="s">
        <v>27</v>
      </c>
      <c r="D9579" s="463">
        <v>43991</v>
      </c>
    </row>
    <row r="9580" spans="1:4">
      <c r="A9580" s="462">
        <v>104503</v>
      </c>
      <c r="B9580" s="276" t="s">
        <v>9528</v>
      </c>
      <c r="C9580" s="462" t="s">
        <v>27</v>
      </c>
      <c r="D9580" s="463">
        <v>349085</v>
      </c>
    </row>
    <row r="9581" spans="1:4">
      <c r="A9581" s="462">
        <v>104504</v>
      </c>
      <c r="B9581" s="276" t="s">
        <v>9529</v>
      </c>
      <c r="C9581" s="462" t="s">
        <v>27</v>
      </c>
      <c r="D9581" s="463">
        <v>515803</v>
      </c>
    </row>
    <row r="9582" spans="1:4">
      <c r="A9582" s="462">
        <v>104505</v>
      </c>
      <c r="B9582" s="276" t="s">
        <v>9530</v>
      </c>
      <c r="C9582" s="462" t="s">
        <v>32</v>
      </c>
      <c r="D9582" s="463">
        <v>0</v>
      </c>
    </row>
    <row r="9583" spans="1:4">
      <c r="A9583" s="462">
        <v>104506</v>
      </c>
      <c r="B9583" s="276" t="s">
        <v>9531</v>
      </c>
      <c r="C9583" s="462" t="s">
        <v>32</v>
      </c>
      <c r="D9583" s="463">
        <v>0</v>
      </c>
    </row>
    <row r="9584" spans="1:4">
      <c r="A9584" s="462">
        <v>104507</v>
      </c>
      <c r="B9584" s="276" t="s">
        <v>9532</v>
      </c>
      <c r="C9584" s="462" t="s">
        <v>32</v>
      </c>
      <c r="D9584" s="463">
        <v>0</v>
      </c>
    </row>
    <row r="9585" spans="1:4">
      <c r="A9585" s="462">
        <v>104508</v>
      </c>
      <c r="B9585" s="276" t="s">
        <v>9533</v>
      </c>
      <c r="C9585" s="462" t="s">
        <v>27</v>
      </c>
      <c r="D9585" s="463">
        <v>292524</v>
      </c>
    </row>
    <row r="9586" spans="1:4">
      <c r="A9586" s="462">
        <v>104509</v>
      </c>
      <c r="B9586" s="276" t="s">
        <v>9534</v>
      </c>
      <c r="C9586" s="462" t="s">
        <v>27</v>
      </c>
      <c r="D9586" s="463">
        <v>0</v>
      </c>
    </row>
    <row r="9587" spans="1:4">
      <c r="A9587" s="462">
        <v>104510</v>
      </c>
      <c r="B9587" s="276" t="s">
        <v>9535</v>
      </c>
      <c r="C9587" s="462" t="s">
        <v>27</v>
      </c>
      <c r="D9587" s="463">
        <v>0</v>
      </c>
    </row>
    <row r="9588" spans="1:4">
      <c r="A9588" s="462">
        <v>104511</v>
      </c>
      <c r="B9588" s="276" t="s">
        <v>9536</v>
      </c>
      <c r="C9588" s="462" t="s">
        <v>27</v>
      </c>
      <c r="D9588" s="463">
        <v>0</v>
      </c>
    </row>
    <row r="9589" spans="1:4">
      <c r="A9589" s="462">
        <v>104512</v>
      </c>
      <c r="B9589" s="276" t="s">
        <v>9537</v>
      </c>
      <c r="C9589" s="462" t="s">
        <v>30</v>
      </c>
      <c r="D9589" s="463">
        <v>0</v>
      </c>
    </row>
    <row r="9590" spans="1:4">
      <c r="A9590" s="462">
        <v>104513</v>
      </c>
      <c r="B9590" s="276" t="s">
        <v>9538</v>
      </c>
      <c r="C9590" s="462" t="s">
        <v>30</v>
      </c>
      <c r="D9590" s="463">
        <v>0</v>
      </c>
    </row>
    <row r="9591" spans="1:4">
      <c r="A9591" s="462">
        <v>104514</v>
      </c>
      <c r="B9591" s="276" t="s">
        <v>9539</v>
      </c>
      <c r="C9591" s="462" t="s">
        <v>27</v>
      </c>
      <c r="D9591" s="463">
        <v>0</v>
      </c>
    </row>
    <row r="9592" spans="1:4">
      <c r="A9592" s="462">
        <v>104515</v>
      </c>
      <c r="B9592" s="276" t="s">
        <v>9540</v>
      </c>
      <c r="C9592" s="462" t="s">
        <v>593</v>
      </c>
      <c r="D9592" s="463">
        <v>0</v>
      </c>
    </row>
    <row r="9593" spans="1:4">
      <c r="A9593" s="462">
        <v>104516</v>
      </c>
      <c r="B9593" s="276" t="s">
        <v>9541</v>
      </c>
      <c r="C9593" s="462" t="s">
        <v>27</v>
      </c>
      <c r="D9593" s="463">
        <v>6816.88</v>
      </c>
    </row>
    <row r="9594" spans="1:4">
      <c r="A9594" s="462">
        <v>104517</v>
      </c>
      <c r="B9594" s="276" t="s">
        <v>9542</v>
      </c>
      <c r="C9594" s="462" t="s">
        <v>27</v>
      </c>
      <c r="D9594" s="463">
        <v>699.01</v>
      </c>
    </row>
    <row r="9595" spans="1:4">
      <c r="A9595" s="462">
        <v>104518</v>
      </c>
      <c r="B9595" s="276" t="s">
        <v>9543</v>
      </c>
      <c r="C9595" s="462" t="s">
        <v>27</v>
      </c>
      <c r="D9595" s="463">
        <v>225025.19</v>
      </c>
    </row>
    <row r="9596" spans="1:4">
      <c r="A9596" s="462">
        <v>104519</v>
      </c>
      <c r="B9596" s="276" t="s">
        <v>9544</v>
      </c>
      <c r="C9596" s="462" t="s">
        <v>27</v>
      </c>
      <c r="D9596" s="463">
        <v>258255.66</v>
      </c>
    </row>
    <row r="9597" spans="1:4">
      <c r="A9597" s="462">
        <v>104520</v>
      </c>
      <c r="B9597" s="276" t="s">
        <v>9545</v>
      </c>
      <c r="C9597" s="462" t="s">
        <v>27</v>
      </c>
      <c r="D9597" s="463">
        <v>0</v>
      </c>
    </row>
    <row r="9598" spans="1:4">
      <c r="A9598" s="462">
        <v>104521</v>
      </c>
      <c r="B9598" s="276" t="s">
        <v>9546</v>
      </c>
      <c r="C9598" s="462" t="s">
        <v>27</v>
      </c>
      <c r="D9598" s="463">
        <v>329808</v>
      </c>
    </row>
    <row r="9599" spans="1:4">
      <c r="A9599" s="462">
        <v>104522</v>
      </c>
      <c r="B9599" s="276" t="s">
        <v>9547</v>
      </c>
      <c r="C9599" s="462" t="s">
        <v>27</v>
      </c>
      <c r="D9599" s="463">
        <v>214606.8</v>
      </c>
    </row>
    <row r="9600" spans="1:4">
      <c r="A9600" s="462">
        <v>104524</v>
      </c>
      <c r="B9600" s="276" t="s">
        <v>9548</v>
      </c>
      <c r="C9600" s="462" t="s">
        <v>27</v>
      </c>
      <c r="D9600" s="463">
        <v>0</v>
      </c>
    </row>
    <row r="9601" spans="1:4">
      <c r="A9601" s="462">
        <v>104525</v>
      </c>
      <c r="B9601" s="276" t="s">
        <v>9549</v>
      </c>
      <c r="C9601" s="462" t="s">
        <v>27</v>
      </c>
      <c r="D9601" s="463">
        <v>121418.07</v>
      </c>
    </row>
    <row r="9602" spans="1:4">
      <c r="A9602" s="462">
        <v>104526</v>
      </c>
      <c r="B9602" s="276" t="s">
        <v>9550</v>
      </c>
      <c r="C9602" s="462" t="s">
        <v>27</v>
      </c>
      <c r="D9602" s="463">
        <v>17455</v>
      </c>
    </row>
    <row r="9603" spans="1:4">
      <c r="A9603" s="462">
        <v>104527</v>
      </c>
      <c r="B9603" s="276" t="s">
        <v>9551</v>
      </c>
      <c r="C9603" s="462" t="s">
        <v>27</v>
      </c>
      <c r="D9603" s="463">
        <v>16260.37</v>
      </c>
    </row>
    <row r="9604" spans="1:4">
      <c r="A9604" s="462">
        <v>104528</v>
      </c>
      <c r="B9604" s="276" t="s">
        <v>9552</v>
      </c>
      <c r="C9604" s="462" t="s">
        <v>27</v>
      </c>
      <c r="D9604" s="463">
        <v>0</v>
      </c>
    </row>
    <row r="9605" spans="1:4">
      <c r="A9605" s="462">
        <v>104529</v>
      </c>
      <c r="B9605" s="276" t="s">
        <v>9553</v>
      </c>
      <c r="C9605" s="462" t="s">
        <v>27</v>
      </c>
      <c r="D9605" s="463">
        <v>0</v>
      </c>
    </row>
    <row r="9606" spans="1:4">
      <c r="A9606" s="462">
        <v>104530</v>
      </c>
      <c r="B9606" s="276" t="s">
        <v>9554</v>
      </c>
      <c r="C9606" s="462" t="s">
        <v>30</v>
      </c>
      <c r="D9606" s="463">
        <v>0</v>
      </c>
    </row>
    <row r="9607" spans="1:4">
      <c r="A9607" s="462">
        <v>104531</v>
      </c>
      <c r="B9607" s="276" t="s">
        <v>9555</v>
      </c>
      <c r="C9607" s="462" t="s">
        <v>27</v>
      </c>
      <c r="D9607" s="463">
        <v>0</v>
      </c>
    </row>
    <row r="9608" spans="1:4">
      <c r="A9608" s="462">
        <v>104532</v>
      </c>
      <c r="B9608" s="276" t="s">
        <v>9556</v>
      </c>
      <c r="C9608" s="462" t="s">
        <v>476</v>
      </c>
      <c r="D9608" s="463">
        <v>7713.21</v>
      </c>
    </row>
    <row r="9609" spans="1:4">
      <c r="A9609" s="462">
        <v>104533</v>
      </c>
      <c r="B9609" s="276" t="s">
        <v>9557</v>
      </c>
      <c r="C9609" s="462" t="s">
        <v>27</v>
      </c>
      <c r="D9609" s="463">
        <v>0</v>
      </c>
    </row>
    <row r="9610" spans="1:4">
      <c r="A9610" s="462">
        <v>104534</v>
      </c>
      <c r="B9610" s="276" t="s">
        <v>9558</v>
      </c>
      <c r="C9610" s="462" t="s">
        <v>30</v>
      </c>
      <c r="D9610" s="463">
        <v>0</v>
      </c>
    </row>
    <row r="9611" spans="1:4">
      <c r="A9611" s="462">
        <v>104535</v>
      </c>
      <c r="B9611" s="276" t="s">
        <v>9559</v>
      </c>
      <c r="C9611" s="462" t="s">
        <v>30</v>
      </c>
      <c r="D9611" s="463">
        <v>47200.01</v>
      </c>
    </row>
    <row r="9612" spans="1:4">
      <c r="A9612" s="462">
        <v>104536</v>
      </c>
      <c r="B9612" s="276" t="s">
        <v>9560</v>
      </c>
      <c r="C9612" s="462" t="s">
        <v>30</v>
      </c>
      <c r="D9612" s="463">
        <v>0</v>
      </c>
    </row>
    <row r="9613" spans="1:4">
      <c r="A9613" s="462">
        <v>104537</v>
      </c>
      <c r="B9613" s="276" t="s">
        <v>9561</v>
      </c>
      <c r="C9613" s="462" t="s">
        <v>27</v>
      </c>
      <c r="D9613" s="463">
        <v>0</v>
      </c>
    </row>
    <row r="9614" spans="1:4">
      <c r="A9614" s="462">
        <v>104538</v>
      </c>
      <c r="B9614" s="276" t="s">
        <v>9562</v>
      </c>
      <c r="C9614" s="462" t="s">
        <v>27</v>
      </c>
      <c r="D9614" s="463">
        <v>20813</v>
      </c>
    </row>
    <row r="9615" spans="1:4">
      <c r="A9615" s="462">
        <v>104539</v>
      </c>
      <c r="B9615" s="276" t="s">
        <v>9563</v>
      </c>
      <c r="C9615" s="462" t="s">
        <v>44</v>
      </c>
      <c r="D9615" s="463">
        <v>0</v>
      </c>
    </row>
    <row r="9616" spans="1:4">
      <c r="A9616" s="462">
        <v>104540</v>
      </c>
      <c r="B9616" s="276" t="s">
        <v>9564</v>
      </c>
      <c r="C9616" s="462" t="s">
        <v>27</v>
      </c>
      <c r="D9616" s="463">
        <v>213548</v>
      </c>
    </row>
    <row r="9617" spans="1:4">
      <c r="A9617" s="462">
        <v>104541</v>
      </c>
      <c r="B9617" s="276" t="s">
        <v>9565</v>
      </c>
      <c r="C9617" s="462" t="s">
        <v>27</v>
      </c>
      <c r="D9617" s="463">
        <v>22783.54</v>
      </c>
    </row>
    <row r="9618" spans="1:4">
      <c r="A9618" s="462">
        <v>104542</v>
      </c>
      <c r="B9618" s="276" t="s">
        <v>9566</v>
      </c>
      <c r="C9618" s="462" t="s">
        <v>27</v>
      </c>
      <c r="D9618" s="463">
        <v>800</v>
      </c>
    </row>
    <row r="9619" spans="1:4">
      <c r="A9619" s="462">
        <v>104543</v>
      </c>
      <c r="B9619" s="276" t="s">
        <v>9567</v>
      </c>
      <c r="C9619" s="462" t="s">
        <v>30</v>
      </c>
      <c r="D9619" s="463">
        <v>17976</v>
      </c>
    </row>
    <row r="9620" spans="1:4">
      <c r="A9620" s="462">
        <v>104544</v>
      </c>
      <c r="B9620" s="276" t="s">
        <v>9568</v>
      </c>
      <c r="C9620" s="462" t="s">
        <v>30</v>
      </c>
      <c r="D9620" s="463">
        <v>0</v>
      </c>
    </row>
    <row r="9621" spans="1:4">
      <c r="A9621" s="462">
        <v>104545</v>
      </c>
      <c r="B9621" s="276" t="s">
        <v>9569</v>
      </c>
      <c r="C9621" s="462" t="s">
        <v>27</v>
      </c>
      <c r="D9621" s="463">
        <v>3650</v>
      </c>
    </row>
    <row r="9622" spans="1:4">
      <c r="A9622" s="462">
        <v>104546</v>
      </c>
      <c r="B9622" s="276" t="s">
        <v>9570</v>
      </c>
      <c r="C9622" s="462" t="s">
        <v>30</v>
      </c>
      <c r="D9622" s="463">
        <v>2041.24</v>
      </c>
    </row>
    <row r="9623" spans="1:4">
      <c r="A9623" s="462">
        <v>104547</v>
      </c>
      <c r="B9623" s="276" t="s">
        <v>9571</v>
      </c>
      <c r="C9623" s="462" t="s">
        <v>27</v>
      </c>
      <c r="D9623" s="463">
        <v>383.28</v>
      </c>
    </row>
    <row r="9624" spans="1:4">
      <c r="A9624" s="462">
        <v>104548</v>
      </c>
      <c r="B9624" s="276" t="s">
        <v>9572</v>
      </c>
      <c r="C9624" s="462" t="s">
        <v>27</v>
      </c>
      <c r="D9624" s="463">
        <v>0</v>
      </c>
    </row>
    <row r="9625" spans="1:4">
      <c r="A9625" s="462">
        <v>104549</v>
      </c>
      <c r="B9625" s="276" t="s">
        <v>9573</v>
      </c>
      <c r="C9625" s="462" t="s">
        <v>27</v>
      </c>
      <c r="D9625" s="463">
        <v>23773</v>
      </c>
    </row>
    <row r="9626" spans="1:4">
      <c r="A9626" s="462">
        <v>104550</v>
      </c>
      <c r="B9626" s="276" t="s">
        <v>9574</v>
      </c>
      <c r="C9626" s="462" t="s">
        <v>27</v>
      </c>
      <c r="D9626" s="463">
        <v>0</v>
      </c>
    </row>
    <row r="9627" spans="1:4">
      <c r="A9627" s="462">
        <v>104551</v>
      </c>
      <c r="B9627" s="276" t="s">
        <v>9575</v>
      </c>
      <c r="C9627" s="462" t="s">
        <v>27</v>
      </c>
      <c r="D9627" s="463">
        <v>0</v>
      </c>
    </row>
    <row r="9628" spans="1:4">
      <c r="A9628" s="462">
        <v>104552</v>
      </c>
      <c r="B9628" s="276" t="s">
        <v>9576</v>
      </c>
      <c r="C9628" s="462" t="s">
        <v>27</v>
      </c>
      <c r="D9628" s="463">
        <v>0</v>
      </c>
    </row>
    <row r="9629" spans="1:4">
      <c r="A9629" s="462">
        <v>104553</v>
      </c>
      <c r="B9629" s="276" t="s">
        <v>9577</v>
      </c>
      <c r="C9629" s="462" t="s">
        <v>253</v>
      </c>
      <c r="D9629" s="463">
        <v>0</v>
      </c>
    </row>
    <row r="9630" spans="1:4">
      <c r="A9630" s="462">
        <v>104554</v>
      </c>
      <c r="B9630" s="276" t="s">
        <v>9578</v>
      </c>
      <c r="C9630" s="462" t="s">
        <v>30</v>
      </c>
      <c r="D9630" s="463">
        <v>0</v>
      </c>
    </row>
    <row r="9631" spans="1:4">
      <c r="A9631" s="462">
        <v>104555</v>
      </c>
      <c r="B9631" s="276" t="s">
        <v>9579</v>
      </c>
      <c r="C9631" s="462" t="s">
        <v>148</v>
      </c>
      <c r="D9631" s="463">
        <v>103807.07</v>
      </c>
    </row>
    <row r="9632" spans="1:4">
      <c r="A9632" s="462">
        <v>104556</v>
      </c>
      <c r="B9632" s="276" t="s">
        <v>9580</v>
      </c>
      <c r="C9632" s="462" t="s">
        <v>27</v>
      </c>
      <c r="D9632" s="463">
        <v>0</v>
      </c>
    </row>
    <row r="9633" spans="1:4">
      <c r="A9633" s="462">
        <v>104557</v>
      </c>
      <c r="B9633" s="276" t="s">
        <v>9581</v>
      </c>
      <c r="C9633" s="462" t="s">
        <v>27</v>
      </c>
      <c r="D9633" s="463">
        <v>0</v>
      </c>
    </row>
    <row r="9634" spans="1:4">
      <c r="A9634" s="462">
        <v>104558</v>
      </c>
      <c r="B9634" s="276" t="s">
        <v>9582</v>
      </c>
      <c r="C9634" s="462" t="s">
        <v>27</v>
      </c>
      <c r="D9634" s="463">
        <v>0</v>
      </c>
    </row>
    <row r="9635" spans="1:4">
      <c r="A9635" s="462">
        <v>104559</v>
      </c>
      <c r="B9635" s="276" t="s">
        <v>9583</v>
      </c>
      <c r="C9635" s="462" t="s">
        <v>27</v>
      </c>
      <c r="D9635" s="463">
        <v>81284</v>
      </c>
    </row>
    <row r="9636" spans="1:4">
      <c r="A9636" s="462">
        <v>104561</v>
      </c>
      <c r="B9636" s="276" t="s">
        <v>9584</v>
      </c>
      <c r="C9636" s="462" t="s">
        <v>253</v>
      </c>
      <c r="D9636" s="463">
        <v>195914.3</v>
      </c>
    </row>
    <row r="9637" spans="1:4">
      <c r="A9637" s="462">
        <v>104562</v>
      </c>
      <c r="B9637" s="276" t="s">
        <v>9585</v>
      </c>
      <c r="C9637" s="462" t="s">
        <v>253</v>
      </c>
      <c r="D9637" s="463">
        <v>406413</v>
      </c>
    </row>
    <row r="9638" spans="1:4">
      <c r="A9638" s="462">
        <v>104563</v>
      </c>
      <c r="B9638" s="276" t="s">
        <v>9586</v>
      </c>
      <c r="C9638" s="462" t="s">
        <v>253</v>
      </c>
      <c r="D9638" s="463">
        <v>74809</v>
      </c>
    </row>
    <row r="9639" spans="1:4">
      <c r="A9639" s="462">
        <v>104564</v>
      </c>
      <c r="B9639" s="276" t="s">
        <v>9587</v>
      </c>
      <c r="C9639" s="462" t="s">
        <v>30</v>
      </c>
      <c r="D9639" s="463">
        <v>2905</v>
      </c>
    </row>
    <row r="9640" spans="1:4">
      <c r="A9640" s="462">
        <v>104565</v>
      </c>
      <c r="B9640" s="276" t="s">
        <v>9588</v>
      </c>
      <c r="C9640" s="462" t="s">
        <v>27</v>
      </c>
      <c r="D9640" s="463">
        <v>643</v>
      </c>
    </row>
    <row r="9641" spans="1:4">
      <c r="A9641" s="462">
        <v>104566</v>
      </c>
      <c r="B9641" s="276" t="s">
        <v>9589</v>
      </c>
      <c r="C9641" s="462" t="s">
        <v>27</v>
      </c>
      <c r="D9641" s="463">
        <v>0</v>
      </c>
    </row>
    <row r="9642" spans="1:4">
      <c r="A9642" s="462">
        <v>104567</v>
      </c>
      <c r="B9642" s="276" t="s">
        <v>9590</v>
      </c>
      <c r="C9642" s="462" t="s">
        <v>27</v>
      </c>
      <c r="D9642" s="463">
        <v>0</v>
      </c>
    </row>
    <row r="9643" spans="1:4">
      <c r="A9643" s="462">
        <v>104568</v>
      </c>
      <c r="B9643" s="276" t="s">
        <v>4067</v>
      </c>
      <c r="C9643" s="462" t="s">
        <v>27</v>
      </c>
      <c r="D9643" s="463">
        <v>0</v>
      </c>
    </row>
    <row r="9644" spans="1:4">
      <c r="A9644" s="462">
        <v>104569</v>
      </c>
      <c r="B9644" s="276" t="s">
        <v>4068</v>
      </c>
      <c r="C9644" s="462" t="s">
        <v>27</v>
      </c>
      <c r="D9644" s="463">
        <v>0</v>
      </c>
    </row>
    <row r="9645" spans="1:4">
      <c r="A9645" s="462">
        <v>104570</v>
      </c>
      <c r="B9645" s="276" t="s">
        <v>9591</v>
      </c>
      <c r="C9645" s="462" t="s">
        <v>27</v>
      </c>
      <c r="D9645" s="463">
        <v>0</v>
      </c>
    </row>
    <row r="9646" spans="1:4">
      <c r="A9646" s="462">
        <v>104571</v>
      </c>
      <c r="B9646" s="276" t="s">
        <v>9592</v>
      </c>
      <c r="C9646" s="462" t="s">
        <v>27</v>
      </c>
      <c r="D9646" s="463">
        <v>15563.69</v>
      </c>
    </row>
    <row r="9647" spans="1:4">
      <c r="A9647" s="462">
        <v>104572</v>
      </c>
      <c r="B9647" s="276" t="s">
        <v>9593</v>
      </c>
      <c r="C9647" s="462" t="s">
        <v>1122</v>
      </c>
      <c r="D9647" s="463">
        <v>117022</v>
      </c>
    </row>
    <row r="9648" spans="1:4">
      <c r="A9648" s="462">
        <v>104573</v>
      </c>
      <c r="B9648" s="276" t="s">
        <v>9594</v>
      </c>
      <c r="C9648" s="462" t="s">
        <v>1122</v>
      </c>
      <c r="D9648" s="463">
        <v>201206</v>
      </c>
    </row>
    <row r="9649" spans="1:4">
      <c r="A9649" s="462">
        <v>104574</v>
      </c>
      <c r="B9649" s="276" t="s">
        <v>9595</v>
      </c>
      <c r="C9649" s="462" t="s">
        <v>27</v>
      </c>
      <c r="D9649" s="463">
        <v>27349</v>
      </c>
    </row>
    <row r="9650" spans="1:4">
      <c r="A9650" s="462">
        <v>104575</v>
      </c>
      <c r="B9650" s="276" t="s">
        <v>9596</v>
      </c>
      <c r="C9650" s="462" t="s">
        <v>27</v>
      </c>
      <c r="D9650" s="463">
        <v>0</v>
      </c>
    </row>
    <row r="9651" spans="1:4">
      <c r="A9651" s="462">
        <v>104576</v>
      </c>
      <c r="B9651" s="276" t="s">
        <v>9597</v>
      </c>
      <c r="C9651" s="462" t="s">
        <v>27</v>
      </c>
      <c r="D9651" s="463">
        <v>0</v>
      </c>
    </row>
    <row r="9652" spans="1:4">
      <c r="A9652" s="462">
        <v>104577</v>
      </c>
      <c r="B9652" s="276" t="s">
        <v>820</v>
      </c>
      <c r="C9652" s="462" t="s">
        <v>30</v>
      </c>
      <c r="D9652" s="463">
        <v>0</v>
      </c>
    </row>
    <row r="9653" spans="1:4">
      <c r="A9653" s="462">
        <v>104578</v>
      </c>
      <c r="B9653" s="276" t="s">
        <v>9598</v>
      </c>
      <c r="C9653" s="462" t="s">
        <v>27</v>
      </c>
      <c r="D9653" s="463">
        <v>0</v>
      </c>
    </row>
    <row r="9654" spans="1:4">
      <c r="A9654" s="462">
        <v>104579</v>
      </c>
      <c r="B9654" s="276" t="s">
        <v>9599</v>
      </c>
      <c r="C9654" s="462" t="s">
        <v>27</v>
      </c>
      <c r="D9654" s="463">
        <v>0</v>
      </c>
    </row>
    <row r="9655" spans="1:4">
      <c r="A9655" s="462">
        <v>104580</v>
      </c>
      <c r="B9655" s="276" t="s">
        <v>9600</v>
      </c>
      <c r="C9655" s="462" t="s">
        <v>27</v>
      </c>
      <c r="D9655" s="463">
        <v>0</v>
      </c>
    </row>
    <row r="9656" spans="1:4">
      <c r="A9656" s="462">
        <v>104581</v>
      </c>
      <c r="B9656" s="276" t="s">
        <v>9601</v>
      </c>
      <c r="C9656" s="462" t="s">
        <v>30</v>
      </c>
      <c r="D9656" s="463">
        <v>0</v>
      </c>
    </row>
    <row r="9657" spans="1:4">
      <c r="A9657" s="462">
        <v>104582</v>
      </c>
      <c r="B9657" s="276" t="s">
        <v>9602</v>
      </c>
      <c r="C9657" s="462" t="s">
        <v>32</v>
      </c>
      <c r="D9657" s="463">
        <v>418</v>
      </c>
    </row>
    <row r="9658" spans="1:4">
      <c r="A9658" s="462">
        <v>104583</v>
      </c>
      <c r="B9658" s="276" t="s">
        <v>9603</v>
      </c>
      <c r="C9658" s="462" t="s">
        <v>27</v>
      </c>
      <c r="D9658" s="463">
        <v>0</v>
      </c>
    </row>
    <row r="9659" spans="1:4">
      <c r="A9659" s="462">
        <v>104584</v>
      </c>
      <c r="B9659" s="276" t="s">
        <v>9604</v>
      </c>
      <c r="C9659" s="462" t="s">
        <v>27</v>
      </c>
      <c r="D9659" s="463">
        <v>0</v>
      </c>
    </row>
    <row r="9660" spans="1:4">
      <c r="A9660" s="462">
        <v>104585</v>
      </c>
      <c r="B9660" s="276" t="s">
        <v>9605</v>
      </c>
      <c r="C9660" s="462" t="s">
        <v>27</v>
      </c>
      <c r="D9660" s="463">
        <v>710</v>
      </c>
    </row>
    <row r="9661" spans="1:4">
      <c r="A9661" s="462">
        <v>104586</v>
      </c>
      <c r="B9661" s="276" t="s">
        <v>9606</v>
      </c>
      <c r="C9661" s="462" t="s">
        <v>27</v>
      </c>
      <c r="D9661" s="463">
        <v>0</v>
      </c>
    </row>
    <row r="9662" spans="1:4">
      <c r="A9662" s="462">
        <v>104587</v>
      </c>
      <c r="B9662" s="276" t="s">
        <v>9607</v>
      </c>
      <c r="C9662" s="462" t="s">
        <v>44</v>
      </c>
      <c r="D9662" s="463">
        <v>39167</v>
      </c>
    </row>
    <row r="9663" spans="1:4">
      <c r="A9663" s="462">
        <v>104588</v>
      </c>
      <c r="B9663" s="276" t="s">
        <v>9608</v>
      </c>
      <c r="C9663" s="462" t="s">
        <v>27</v>
      </c>
      <c r="D9663" s="463">
        <v>0</v>
      </c>
    </row>
    <row r="9664" spans="1:4">
      <c r="A9664" s="462">
        <v>104589</v>
      </c>
      <c r="B9664" s="276" t="s">
        <v>9609</v>
      </c>
      <c r="C9664" s="462" t="s">
        <v>27</v>
      </c>
      <c r="D9664" s="463">
        <v>0</v>
      </c>
    </row>
    <row r="9665" spans="1:4">
      <c r="A9665" s="462">
        <v>104590</v>
      </c>
      <c r="B9665" s="276" t="s">
        <v>9610</v>
      </c>
      <c r="C9665" s="462" t="s">
        <v>27</v>
      </c>
      <c r="D9665" s="463">
        <v>0</v>
      </c>
    </row>
    <row r="9666" spans="1:4">
      <c r="A9666" s="462">
        <v>104591</v>
      </c>
      <c r="B9666" s="276" t="s">
        <v>9611</v>
      </c>
      <c r="C9666" s="462" t="s">
        <v>44</v>
      </c>
      <c r="D9666" s="463">
        <v>73713</v>
      </c>
    </row>
    <row r="9667" spans="1:4">
      <c r="A9667" s="462">
        <v>104592</v>
      </c>
      <c r="B9667" s="276" t="s">
        <v>9612</v>
      </c>
      <c r="C9667" s="462" t="s">
        <v>44</v>
      </c>
      <c r="D9667" s="463">
        <v>0</v>
      </c>
    </row>
    <row r="9668" spans="1:4">
      <c r="A9668" s="462">
        <v>104593</v>
      </c>
      <c r="B9668" s="276" t="s">
        <v>9613</v>
      </c>
      <c r="C9668" s="462" t="s">
        <v>30</v>
      </c>
      <c r="D9668" s="463">
        <v>0</v>
      </c>
    </row>
    <row r="9669" spans="1:4">
      <c r="A9669" s="462">
        <v>104594</v>
      </c>
      <c r="B9669" s="276" t="s">
        <v>9614</v>
      </c>
      <c r="C9669" s="462" t="s">
        <v>30</v>
      </c>
      <c r="D9669" s="463">
        <v>0</v>
      </c>
    </row>
    <row r="9670" spans="1:4">
      <c r="A9670" s="462">
        <v>104595</v>
      </c>
      <c r="B9670" s="276" t="s">
        <v>9615</v>
      </c>
      <c r="C9670" s="462" t="s">
        <v>32</v>
      </c>
      <c r="D9670" s="463">
        <v>0</v>
      </c>
    </row>
    <row r="9671" spans="1:4">
      <c r="A9671" s="462">
        <v>104596</v>
      </c>
      <c r="B9671" s="276" t="s">
        <v>9616</v>
      </c>
      <c r="C9671" s="462" t="s">
        <v>27</v>
      </c>
      <c r="D9671" s="463">
        <v>56046.39</v>
      </c>
    </row>
    <row r="9672" spans="1:4">
      <c r="A9672" s="462">
        <v>104597</v>
      </c>
      <c r="B9672" s="276" t="s">
        <v>9617</v>
      </c>
      <c r="C9672" s="462" t="s">
        <v>32</v>
      </c>
      <c r="D9672" s="463">
        <v>47523</v>
      </c>
    </row>
    <row r="9673" spans="1:4">
      <c r="A9673" s="462">
        <v>104598</v>
      </c>
      <c r="B9673" s="276" t="s">
        <v>9618</v>
      </c>
      <c r="C9673" s="462" t="s">
        <v>30</v>
      </c>
      <c r="D9673" s="463">
        <v>0</v>
      </c>
    </row>
    <row r="9674" spans="1:4">
      <c r="A9674" s="462">
        <v>104599</v>
      </c>
      <c r="B9674" s="276" t="s">
        <v>9619</v>
      </c>
      <c r="C9674" s="462" t="s">
        <v>27</v>
      </c>
      <c r="D9674" s="463">
        <v>18675</v>
      </c>
    </row>
    <row r="9675" spans="1:4">
      <c r="A9675" s="462">
        <v>104600</v>
      </c>
      <c r="B9675" s="276" t="s">
        <v>9620</v>
      </c>
      <c r="C9675" s="462" t="s">
        <v>27</v>
      </c>
      <c r="D9675" s="463">
        <v>0</v>
      </c>
    </row>
    <row r="9676" spans="1:4">
      <c r="A9676" s="462">
        <v>104601</v>
      </c>
      <c r="B9676" s="276" t="s">
        <v>9621</v>
      </c>
      <c r="C9676" s="462" t="s">
        <v>27</v>
      </c>
      <c r="D9676" s="463">
        <v>0</v>
      </c>
    </row>
    <row r="9677" spans="1:4">
      <c r="A9677" s="462">
        <v>104602</v>
      </c>
      <c r="B9677" s="276" t="s">
        <v>9622</v>
      </c>
      <c r="C9677" s="462" t="s">
        <v>27</v>
      </c>
      <c r="D9677" s="463">
        <v>0</v>
      </c>
    </row>
    <row r="9678" spans="1:4">
      <c r="A9678" s="462">
        <v>104603</v>
      </c>
      <c r="B9678" s="276" t="s">
        <v>9623</v>
      </c>
      <c r="C9678" s="462" t="s">
        <v>27</v>
      </c>
      <c r="D9678" s="463">
        <v>80716</v>
      </c>
    </row>
    <row r="9679" spans="1:4">
      <c r="A9679" s="462">
        <v>104604</v>
      </c>
      <c r="B9679" s="276" t="s">
        <v>9624</v>
      </c>
      <c r="C9679" s="462" t="s">
        <v>27</v>
      </c>
      <c r="D9679" s="463">
        <v>12657.15</v>
      </c>
    </row>
    <row r="9680" spans="1:4">
      <c r="A9680" s="462">
        <v>104605</v>
      </c>
      <c r="B9680" s="276" t="s">
        <v>9625</v>
      </c>
      <c r="C9680" s="462" t="s">
        <v>44</v>
      </c>
      <c r="D9680" s="463">
        <v>0</v>
      </c>
    </row>
    <row r="9681" spans="1:4">
      <c r="A9681" s="462">
        <v>104606</v>
      </c>
      <c r="B9681" s="276" t="s">
        <v>9626</v>
      </c>
      <c r="C9681" s="462" t="s">
        <v>253</v>
      </c>
      <c r="D9681" s="463">
        <v>0</v>
      </c>
    </row>
    <row r="9682" spans="1:4">
      <c r="A9682" s="462">
        <v>104607</v>
      </c>
      <c r="B9682" s="276" t="s">
        <v>9627</v>
      </c>
      <c r="C9682" s="462" t="s">
        <v>27</v>
      </c>
      <c r="D9682" s="463">
        <v>0</v>
      </c>
    </row>
    <row r="9683" spans="1:4">
      <c r="A9683" s="462">
        <v>104608</v>
      </c>
      <c r="B9683" s="276" t="s">
        <v>9628</v>
      </c>
      <c r="C9683" s="462" t="s">
        <v>148</v>
      </c>
      <c r="D9683" s="463">
        <v>0</v>
      </c>
    </row>
    <row r="9684" spans="1:4">
      <c r="A9684" s="462">
        <v>104609</v>
      </c>
      <c r="B9684" s="276" t="s">
        <v>9629</v>
      </c>
      <c r="C9684" s="462" t="s">
        <v>30</v>
      </c>
      <c r="D9684" s="463">
        <v>0</v>
      </c>
    </row>
    <row r="9685" spans="1:4">
      <c r="A9685" s="462">
        <v>104610</v>
      </c>
      <c r="B9685" s="276" t="s">
        <v>9630</v>
      </c>
      <c r="C9685" s="462" t="s">
        <v>30</v>
      </c>
      <c r="D9685" s="463">
        <v>0</v>
      </c>
    </row>
    <row r="9686" spans="1:4">
      <c r="A9686" s="462">
        <v>104611</v>
      </c>
      <c r="B9686" s="276" t="s">
        <v>9631</v>
      </c>
      <c r="C9686" s="462" t="s">
        <v>27</v>
      </c>
      <c r="D9686" s="463">
        <v>0</v>
      </c>
    </row>
    <row r="9687" spans="1:4">
      <c r="A9687" s="462">
        <v>104612</v>
      </c>
      <c r="B9687" s="276" t="s">
        <v>9632</v>
      </c>
      <c r="C9687" s="462" t="s">
        <v>27</v>
      </c>
      <c r="D9687" s="463">
        <v>0</v>
      </c>
    </row>
    <row r="9688" spans="1:4">
      <c r="A9688" s="462">
        <v>104613</v>
      </c>
      <c r="B9688" s="276" t="s">
        <v>9633</v>
      </c>
      <c r="C9688" s="462" t="s">
        <v>27</v>
      </c>
      <c r="D9688" s="463">
        <v>0</v>
      </c>
    </row>
    <row r="9689" spans="1:4">
      <c r="A9689" s="462">
        <v>104614</v>
      </c>
      <c r="B9689" s="276" t="s">
        <v>9634</v>
      </c>
      <c r="C9689" s="462" t="s">
        <v>27</v>
      </c>
      <c r="D9689" s="463">
        <v>0</v>
      </c>
    </row>
    <row r="9690" spans="1:4">
      <c r="A9690" s="462">
        <v>104615</v>
      </c>
      <c r="B9690" s="276" t="s">
        <v>9635</v>
      </c>
      <c r="C9690" s="462" t="s">
        <v>27</v>
      </c>
      <c r="D9690" s="463">
        <v>0</v>
      </c>
    </row>
    <row r="9691" spans="1:4">
      <c r="A9691" s="462">
        <v>104616</v>
      </c>
      <c r="B9691" s="276" t="s">
        <v>9636</v>
      </c>
      <c r="C9691" s="462" t="s">
        <v>27</v>
      </c>
      <c r="D9691" s="463">
        <v>0</v>
      </c>
    </row>
    <row r="9692" spans="1:4">
      <c r="A9692" s="462">
        <v>104617</v>
      </c>
      <c r="B9692" s="276" t="s">
        <v>9637</v>
      </c>
      <c r="C9692" s="462" t="s">
        <v>27</v>
      </c>
      <c r="D9692" s="463">
        <v>0</v>
      </c>
    </row>
    <row r="9693" spans="1:4">
      <c r="A9693" s="462">
        <v>104618</v>
      </c>
      <c r="B9693" s="276" t="s">
        <v>9638</v>
      </c>
      <c r="C9693" s="462" t="s">
        <v>27</v>
      </c>
      <c r="D9693" s="463">
        <v>0</v>
      </c>
    </row>
    <row r="9694" spans="1:4">
      <c r="A9694" s="462">
        <v>104619</v>
      </c>
      <c r="B9694" s="276" t="s">
        <v>9639</v>
      </c>
      <c r="C9694" s="462" t="s">
        <v>27</v>
      </c>
      <c r="D9694" s="463">
        <v>0</v>
      </c>
    </row>
    <row r="9695" spans="1:4">
      <c r="A9695" s="462">
        <v>104620</v>
      </c>
      <c r="B9695" s="276" t="s">
        <v>9640</v>
      </c>
      <c r="C9695" s="462" t="s">
        <v>30</v>
      </c>
      <c r="D9695" s="463">
        <v>0</v>
      </c>
    </row>
    <row r="9696" spans="1:4">
      <c r="A9696" s="462">
        <v>104621</v>
      </c>
      <c r="B9696" s="276" t="s">
        <v>9641</v>
      </c>
      <c r="C9696" s="462" t="s">
        <v>27</v>
      </c>
      <c r="D9696" s="463">
        <v>0</v>
      </c>
    </row>
    <row r="9697" spans="1:4">
      <c r="A9697" s="462">
        <v>104622</v>
      </c>
      <c r="B9697" s="276" t="s">
        <v>9642</v>
      </c>
      <c r="C9697" s="462" t="s">
        <v>27</v>
      </c>
      <c r="D9697" s="463">
        <v>0</v>
      </c>
    </row>
    <row r="9698" spans="1:4">
      <c r="A9698" s="462">
        <v>104623</v>
      </c>
      <c r="B9698" s="276" t="s">
        <v>9643</v>
      </c>
      <c r="C9698" s="462" t="s">
        <v>27</v>
      </c>
      <c r="D9698" s="463">
        <v>0</v>
      </c>
    </row>
    <row r="9699" spans="1:4">
      <c r="A9699" s="462">
        <v>104624</v>
      </c>
      <c r="B9699" s="276" t="s">
        <v>9644</v>
      </c>
      <c r="C9699" s="462" t="s">
        <v>44</v>
      </c>
      <c r="D9699" s="463">
        <v>0</v>
      </c>
    </row>
    <row r="9700" spans="1:4">
      <c r="A9700" s="462">
        <v>104625</v>
      </c>
      <c r="B9700" s="276" t="s">
        <v>9645</v>
      </c>
      <c r="C9700" s="462" t="s">
        <v>27</v>
      </c>
      <c r="D9700" s="463">
        <v>0</v>
      </c>
    </row>
    <row r="9701" spans="1:4">
      <c r="A9701" s="462">
        <v>104626</v>
      </c>
      <c r="B9701" s="276" t="s">
        <v>9646</v>
      </c>
      <c r="C9701" s="462" t="s">
        <v>27</v>
      </c>
      <c r="D9701" s="463">
        <v>0</v>
      </c>
    </row>
    <row r="9702" spans="1:4">
      <c r="A9702" s="462">
        <v>104627</v>
      </c>
      <c r="B9702" s="276" t="s">
        <v>9647</v>
      </c>
      <c r="C9702" s="462" t="s">
        <v>27</v>
      </c>
      <c r="D9702" s="463">
        <v>0</v>
      </c>
    </row>
    <row r="9703" spans="1:4">
      <c r="A9703" s="462">
        <v>104628</v>
      </c>
      <c r="B9703" s="276" t="s">
        <v>9648</v>
      </c>
      <c r="C9703" s="462" t="s">
        <v>27</v>
      </c>
      <c r="D9703" s="463">
        <v>0</v>
      </c>
    </row>
    <row r="9704" spans="1:4">
      <c r="A9704" s="462">
        <v>104629</v>
      </c>
      <c r="B9704" s="276" t="s">
        <v>9649</v>
      </c>
      <c r="C9704" s="462" t="s">
        <v>27</v>
      </c>
      <c r="D9704" s="463">
        <v>0</v>
      </c>
    </row>
    <row r="9705" spans="1:4">
      <c r="A9705" s="462">
        <v>104630</v>
      </c>
      <c r="B9705" s="276" t="s">
        <v>9650</v>
      </c>
      <c r="C9705" s="462" t="s">
        <v>27</v>
      </c>
      <c r="D9705" s="463">
        <v>0</v>
      </c>
    </row>
    <row r="9706" spans="1:4">
      <c r="A9706" s="462">
        <v>104631</v>
      </c>
      <c r="B9706" s="276" t="s">
        <v>9651</v>
      </c>
      <c r="C9706" s="462" t="s">
        <v>27</v>
      </c>
      <c r="D9706" s="463">
        <v>4346052</v>
      </c>
    </row>
    <row r="9707" spans="1:4">
      <c r="A9707" s="462">
        <v>104632</v>
      </c>
      <c r="B9707" s="276" t="s">
        <v>9652</v>
      </c>
      <c r="C9707" s="462" t="s">
        <v>27</v>
      </c>
      <c r="D9707" s="463">
        <v>0</v>
      </c>
    </row>
    <row r="9708" spans="1:4">
      <c r="A9708" s="462">
        <v>104633</v>
      </c>
      <c r="B9708" s="276" t="s">
        <v>9653</v>
      </c>
      <c r="C9708" s="462" t="s">
        <v>27</v>
      </c>
      <c r="D9708" s="463">
        <v>0</v>
      </c>
    </row>
    <row r="9709" spans="1:4">
      <c r="A9709" s="462">
        <v>104634</v>
      </c>
      <c r="B9709" s="276" t="s">
        <v>9654</v>
      </c>
      <c r="C9709" s="462" t="s">
        <v>27</v>
      </c>
      <c r="D9709" s="463">
        <v>0</v>
      </c>
    </row>
    <row r="9710" spans="1:4">
      <c r="A9710" s="462">
        <v>104635</v>
      </c>
      <c r="B9710" s="276" t="s">
        <v>9655</v>
      </c>
      <c r="C9710" s="462" t="s">
        <v>27</v>
      </c>
      <c r="D9710" s="463">
        <v>0</v>
      </c>
    </row>
    <row r="9711" spans="1:4">
      <c r="A9711" s="462">
        <v>104636</v>
      </c>
      <c r="B9711" s="276" t="s">
        <v>9656</v>
      </c>
      <c r="C9711" s="462" t="s">
        <v>27</v>
      </c>
      <c r="D9711" s="463">
        <v>0</v>
      </c>
    </row>
    <row r="9712" spans="1:4">
      <c r="A9712" s="462">
        <v>104637</v>
      </c>
      <c r="B9712" s="276" t="s">
        <v>9657</v>
      </c>
      <c r="C9712" s="462" t="s">
        <v>27</v>
      </c>
      <c r="D9712" s="463">
        <v>0</v>
      </c>
    </row>
    <row r="9713" spans="1:4">
      <c r="A9713" s="462">
        <v>104638</v>
      </c>
      <c r="B9713" s="276" t="s">
        <v>9658</v>
      </c>
      <c r="C9713" s="462" t="s">
        <v>27</v>
      </c>
      <c r="D9713" s="463">
        <v>0</v>
      </c>
    </row>
    <row r="9714" spans="1:4">
      <c r="A9714" s="462">
        <v>104639</v>
      </c>
      <c r="B9714" s="276" t="s">
        <v>9659</v>
      </c>
      <c r="C9714" s="462" t="s">
        <v>30</v>
      </c>
      <c r="D9714" s="463">
        <v>0</v>
      </c>
    </row>
    <row r="9715" spans="1:4">
      <c r="A9715" s="462">
        <v>104640</v>
      </c>
      <c r="B9715" s="276" t="s">
        <v>9660</v>
      </c>
      <c r="C9715" s="462" t="s">
        <v>32</v>
      </c>
      <c r="D9715" s="463">
        <v>3056</v>
      </c>
    </row>
    <row r="9716" spans="1:4">
      <c r="A9716" s="462">
        <v>104641</v>
      </c>
      <c r="B9716" s="276" t="s">
        <v>9661</v>
      </c>
      <c r="C9716" s="462" t="s">
        <v>44</v>
      </c>
      <c r="D9716" s="463">
        <v>29894</v>
      </c>
    </row>
    <row r="9717" spans="1:4">
      <c r="A9717" s="462">
        <v>104642</v>
      </c>
      <c r="B9717" s="276" t="s">
        <v>9662</v>
      </c>
      <c r="C9717" s="462" t="s">
        <v>32</v>
      </c>
      <c r="D9717" s="463">
        <v>0</v>
      </c>
    </row>
    <row r="9718" spans="1:4">
      <c r="A9718" s="462">
        <v>104643</v>
      </c>
      <c r="B9718" s="276" t="s">
        <v>9663</v>
      </c>
      <c r="C9718" s="462" t="s">
        <v>27</v>
      </c>
      <c r="D9718" s="463">
        <v>9286679</v>
      </c>
    </row>
    <row r="9719" spans="1:4">
      <c r="A9719" s="462">
        <v>104644</v>
      </c>
      <c r="B9719" s="276" t="s">
        <v>9664</v>
      </c>
      <c r="C9719" s="462" t="s">
        <v>44</v>
      </c>
      <c r="D9719" s="463">
        <v>0</v>
      </c>
    </row>
    <row r="9720" spans="1:4">
      <c r="A9720" s="462">
        <v>104645</v>
      </c>
      <c r="B9720" s="276" t="s">
        <v>9665</v>
      </c>
      <c r="C9720" s="462" t="s">
        <v>44</v>
      </c>
      <c r="D9720" s="463">
        <v>2220</v>
      </c>
    </row>
    <row r="9721" spans="1:4">
      <c r="A9721" s="462">
        <v>104646</v>
      </c>
      <c r="B9721" s="276" t="s">
        <v>9666</v>
      </c>
      <c r="C9721" s="462" t="s">
        <v>27</v>
      </c>
      <c r="D9721" s="463">
        <v>0</v>
      </c>
    </row>
    <row r="9722" spans="1:4">
      <c r="A9722" s="462">
        <v>104647</v>
      </c>
      <c r="B9722" s="276" t="s">
        <v>9667</v>
      </c>
      <c r="C9722" s="462" t="s">
        <v>32</v>
      </c>
      <c r="D9722" s="463">
        <v>990</v>
      </c>
    </row>
    <row r="9723" spans="1:4">
      <c r="A9723" s="462">
        <v>104648</v>
      </c>
      <c r="B9723" s="276" t="s">
        <v>9668</v>
      </c>
      <c r="C9723" s="462" t="s">
        <v>44</v>
      </c>
      <c r="D9723" s="463">
        <v>74462</v>
      </c>
    </row>
    <row r="9724" spans="1:4">
      <c r="A9724" s="462">
        <v>104649</v>
      </c>
      <c r="B9724" s="276" t="s">
        <v>9669</v>
      </c>
      <c r="C9724" s="462" t="s">
        <v>32</v>
      </c>
      <c r="D9724" s="463">
        <v>4814</v>
      </c>
    </row>
    <row r="9725" spans="1:4">
      <c r="A9725" s="462">
        <v>104650</v>
      </c>
      <c r="B9725" s="276" t="s">
        <v>9670</v>
      </c>
      <c r="C9725" s="462" t="s">
        <v>27</v>
      </c>
      <c r="D9725" s="463">
        <v>31633.29</v>
      </c>
    </row>
    <row r="9726" spans="1:4">
      <c r="A9726" s="462">
        <v>104651</v>
      </c>
      <c r="B9726" s="276" t="s">
        <v>9671</v>
      </c>
      <c r="C9726" s="462" t="s">
        <v>27</v>
      </c>
      <c r="D9726" s="463">
        <v>0</v>
      </c>
    </row>
    <row r="9727" spans="1:4">
      <c r="A9727" s="462">
        <v>104653</v>
      </c>
      <c r="B9727" s="276" t="s">
        <v>9672</v>
      </c>
      <c r="C9727" s="462" t="s">
        <v>27</v>
      </c>
      <c r="D9727" s="463">
        <v>506.72</v>
      </c>
    </row>
    <row r="9728" spans="1:4">
      <c r="A9728" s="462">
        <v>104654</v>
      </c>
      <c r="B9728" s="276" t="s">
        <v>9673</v>
      </c>
      <c r="C9728" s="462" t="s">
        <v>27</v>
      </c>
      <c r="D9728" s="463">
        <v>2730</v>
      </c>
    </row>
    <row r="9729" spans="1:4">
      <c r="A9729" s="462">
        <v>104655</v>
      </c>
      <c r="B9729" s="276" t="s">
        <v>9674</v>
      </c>
      <c r="C9729" s="462" t="s">
        <v>27</v>
      </c>
      <c r="D9729" s="463">
        <v>1379</v>
      </c>
    </row>
    <row r="9730" spans="1:4">
      <c r="A9730" s="462">
        <v>104656</v>
      </c>
      <c r="B9730" s="276" t="s">
        <v>9675</v>
      </c>
      <c r="C9730" s="462" t="s">
        <v>27</v>
      </c>
      <c r="D9730" s="463">
        <v>956</v>
      </c>
    </row>
    <row r="9731" spans="1:4">
      <c r="A9731" s="462">
        <v>104657</v>
      </c>
      <c r="B9731" s="276" t="s">
        <v>9676</v>
      </c>
      <c r="C9731" s="462" t="s">
        <v>27</v>
      </c>
      <c r="D9731" s="463">
        <v>0</v>
      </c>
    </row>
    <row r="9732" spans="1:4">
      <c r="A9732" s="462">
        <v>104658</v>
      </c>
      <c r="B9732" s="276" t="s">
        <v>9677</v>
      </c>
      <c r="C9732" s="462" t="s">
        <v>27</v>
      </c>
      <c r="D9732" s="463">
        <v>0</v>
      </c>
    </row>
    <row r="9733" spans="1:4">
      <c r="A9733" s="462">
        <v>104659</v>
      </c>
      <c r="B9733" s="276" t="s">
        <v>9678</v>
      </c>
      <c r="C9733" s="462" t="s">
        <v>27</v>
      </c>
      <c r="D9733" s="463">
        <v>0</v>
      </c>
    </row>
    <row r="9734" spans="1:4">
      <c r="A9734" s="462">
        <v>104660</v>
      </c>
      <c r="B9734" s="276" t="s">
        <v>9679</v>
      </c>
      <c r="C9734" s="462" t="s">
        <v>27</v>
      </c>
      <c r="D9734" s="463">
        <v>0</v>
      </c>
    </row>
    <row r="9735" spans="1:4">
      <c r="A9735" s="462">
        <v>104661</v>
      </c>
      <c r="B9735" s="276" t="s">
        <v>9680</v>
      </c>
      <c r="C9735" s="462" t="s">
        <v>27</v>
      </c>
      <c r="D9735" s="463">
        <v>0</v>
      </c>
    </row>
    <row r="9736" spans="1:4">
      <c r="A9736" s="462">
        <v>104662</v>
      </c>
      <c r="B9736" s="276" t="s">
        <v>9681</v>
      </c>
      <c r="C9736" s="462" t="s">
        <v>27</v>
      </c>
      <c r="D9736" s="463">
        <v>110867.41</v>
      </c>
    </row>
    <row r="9737" spans="1:4">
      <c r="A9737" s="462">
        <v>104663</v>
      </c>
      <c r="B9737" s="276" t="s">
        <v>9682</v>
      </c>
      <c r="C9737" s="462" t="s">
        <v>27</v>
      </c>
      <c r="D9737" s="463">
        <v>0</v>
      </c>
    </row>
    <row r="9738" spans="1:4">
      <c r="A9738" s="462">
        <v>104664</v>
      </c>
      <c r="B9738" s="276" t="s">
        <v>9683</v>
      </c>
      <c r="C9738" s="462" t="s">
        <v>27</v>
      </c>
      <c r="D9738" s="463">
        <v>0</v>
      </c>
    </row>
    <row r="9739" spans="1:4">
      <c r="A9739" s="462">
        <v>104665</v>
      </c>
      <c r="B9739" s="276" t="s">
        <v>9684</v>
      </c>
      <c r="C9739" s="462" t="s">
        <v>27</v>
      </c>
      <c r="D9739" s="463">
        <v>0</v>
      </c>
    </row>
    <row r="9740" spans="1:4">
      <c r="A9740" s="462">
        <v>104666</v>
      </c>
      <c r="B9740" s="276" t="s">
        <v>9685</v>
      </c>
      <c r="C9740" s="462" t="s">
        <v>148</v>
      </c>
      <c r="D9740" s="463">
        <v>217610.06</v>
      </c>
    </row>
    <row r="9741" spans="1:4">
      <c r="A9741" s="462">
        <v>104667</v>
      </c>
      <c r="B9741" s="276" t="s">
        <v>9686</v>
      </c>
      <c r="C9741" s="462" t="s">
        <v>44</v>
      </c>
      <c r="D9741" s="463">
        <v>0</v>
      </c>
    </row>
    <row r="9742" spans="1:4">
      <c r="A9742" s="462">
        <v>104668</v>
      </c>
      <c r="B9742" s="276" t="s">
        <v>9687</v>
      </c>
      <c r="C9742" s="462" t="s">
        <v>44</v>
      </c>
      <c r="D9742" s="463">
        <v>0</v>
      </c>
    </row>
    <row r="9743" spans="1:4">
      <c r="A9743" s="462">
        <v>104669</v>
      </c>
      <c r="B9743" s="276" t="s">
        <v>9688</v>
      </c>
      <c r="C9743" s="462" t="s">
        <v>44</v>
      </c>
      <c r="D9743" s="463">
        <v>0</v>
      </c>
    </row>
    <row r="9744" spans="1:4">
      <c r="A9744" s="462">
        <v>104670</v>
      </c>
      <c r="B9744" s="276" t="s">
        <v>9689</v>
      </c>
      <c r="C9744" s="462" t="s">
        <v>44</v>
      </c>
      <c r="D9744" s="463">
        <v>0</v>
      </c>
    </row>
    <row r="9745" spans="1:4">
      <c r="A9745" s="462">
        <v>104671</v>
      </c>
      <c r="B9745" s="276" t="s">
        <v>9690</v>
      </c>
      <c r="C9745" s="462" t="s">
        <v>27</v>
      </c>
      <c r="D9745" s="463">
        <v>108289</v>
      </c>
    </row>
    <row r="9746" spans="1:4">
      <c r="A9746" s="462">
        <v>104672</v>
      </c>
      <c r="B9746" s="276" t="s">
        <v>9691</v>
      </c>
      <c r="C9746" s="462" t="s">
        <v>27</v>
      </c>
      <c r="D9746" s="463">
        <v>0</v>
      </c>
    </row>
    <row r="9747" spans="1:4">
      <c r="A9747" s="462">
        <v>104674</v>
      </c>
      <c r="B9747" s="276" t="s">
        <v>9692</v>
      </c>
      <c r="C9747" s="462" t="s">
        <v>27</v>
      </c>
      <c r="D9747" s="463">
        <v>0</v>
      </c>
    </row>
    <row r="9748" spans="1:4">
      <c r="A9748" s="462">
        <v>104675</v>
      </c>
      <c r="B9748" s="276" t="s">
        <v>9693</v>
      </c>
      <c r="C9748" s="462" t="s">
        <v>44</v>
      </c>
      <c r="D9748" s="463">
        <v>0</v>
      </c>
    </row>
    <row r="9749" spans="1:4">
      <c r="A9749" s="462">
        <v>104676</v>
      </c>
      <c r="B9749" s="276" t="s">
        <v>9694</v>
      </c>
      <c r="C9749" s="462" t="s">
        <v>27</v>
      </c>
      <c r="D9749" s="463">
        <v>0</v>
      </c>
    </row>
    <row r="9750" spans="1:4">
      <c r="A9750" s="462">
        <v>104677</v>
      </c>
      <c r="B9750" s="276" t="s">
        <v>9695</v>
      </c>
      <c r="C9750" s="462" t="s">
        <v>30</v>
      </c>
      <c r="D9750" s="463">
        <v>0</v>
      </c>
    </row>
    <row r="9751" spans="1:4">
      <c r="A9751" s="462">
        <v>104678</v>
      </c>
      <c r="B9751" s="276" t="s">
        <v>9696</v>
      </c>
      <c r="C9751" s="462" t="s">
        <v>30</v>
      </c>
      <c r="D9751" s="463">
        <v>0</v>
      </c>
    </row>
    <row r="9752" spans="1:4">
      <c r="A9752" s="462">
        <v>104679</v>
      </c>
      <c r="B9752" s="276" t="s">
        <v>9697</v>
      </c>
      <c r="C9752" s="462" t="s">
        <v>27</v>
      </c>
      <c r="D9752" s="463">
        <v>0</v>
      </c>
    </row>
    <row r="9753" spans="1:4">
      <c r="A9753" s="462">
        <v>104680</v>
      </c>
      <c r="B9753" s="276" t="s">
        <v>9698</v>
      </c>
      <c r="C9753" s="462" t="s">
        <v>27</v>
      </c>
      <c r="D9753" s="463">
        <v>0</v>
      </c>
    </row>
    <row r="9754" spans="1:4">
      <c r="A9754" s="462">
        <v>104681</v>
      </c>
      <c r="B9754" s="276" t="s">
        <v>9699</v>
      </c>
      <c r="C9754" s="462" t="s">
        <v>27</v>
      </c>
      <c r="D9754" s="463">
        <v>0</v>
      </c>
    </row>
    <row r="9755" spans="1:4">
      <c r="A9755" s="462">
        <v>104682</v>
      </c>
      <c r="B9755" s="276" t="s">
        <v>9700</v>
      </c>
      <c r="C9755" s="462" t="s">
        <v>30</v>
      </c>
      <c r="D9755" s="463">
        <v>0</v>
      </c>
    </row>
    <row r="9756" spans="1:4">
      <c r="A9756" s="462">
        <v>104683</v>
      </c>
      <c r="B9756" s="276" t="s">
        <v>9701</v>
      </c>
      <c r="C9756" s="462" t="s">
        <v>27</v>
      </c>
      <c r="D9756" s="463">
        <v>0</v>
      </c>
    </row>
    <row r="9757" spans="1:4">
      <c r="A9757" s="462">
        <v>104684</v>
      </c>
      <c r="B9757" s="276" t="s">
        <v>9702</v>
      </c>
      <c r="C9757" s="462" t="s">
        <v>27</v>
      </c>
      <c r="D9757" s="463">
        <v>725730</v>
      </c>
    </row>
    <row r="9758" spans="1:4">
      <c r="A9758" s="462">
        <v>104685</v>
      </c>
      <c r="B9758" s="276" t="s">
        <v>9703</v>
      </c>
      <c r="C9758" s="462" t="s">
        <v>27</v>
      </c>
      <c r="D9758" s="463">
        <v>0</v>
      </c>
    </row>
    <row r="9759" spans="1:4">
      <c r="A9759" s="462">
        <v>104686</v>
      </c>
      <c r="B9759" s="276" t="s">
        <v>9704</v>
      </c>
      <c r="C9759" s="462" t="s">
        <v>30</v>
      </c>
      <c r="D9759" s="463">
        <v>0</v>
      </c>
    </row>
    <row r="9760" spans="1:4">
      <c r="A9760" s="462">
        <v>104687</v>
      </c>
      <c r="B9760" s="276" t="s">
        <v>9705</v>
      </c>
      <c r="C9760" s="462" t="s">
        <v>27</v>
      </c>
      <c r="D9760" s="463">
        <v>0</v>
      </c>
    </row>
    <row r="9761" spans="1:4">
      <c r="A9761" s="462">
        <v>104688</v>
      </c>
      <c r="B9761" s="276" t="s">
        <v>9706</v>
      </c>
      <c r="C9761" s="462" t="s">
        <v>27</v>
      </c>
      <c r="D9761" s="463">
        <v>0</v>
      </c>
    </row>
    <row r="9762" spans="1:4">
      <c r="A9762" s="462">
        <v>104689</v>
      </c>
      <c r="B9762" s="276" t="s">
        <v>9707</v>
      </c>
      <c r="C9762" s="462" t="s">
        <v>27</v>
      </c>
      <c r="D9762" s="463">
        <v>0</v>
      </c>
    </row>
    <row r="9763" spans="1:4">
      <c r="A9763" s="462">
        <v>104690</v>
      </c>
      <c r="B9763" s="276" t="s">
        <v>9708</v>
      </c>
      <c r="C9763" s="462" t="s">
        <v>30</v>
      </c>
      <c r="D9763" s="463">
        <v>0</v>
      </c>
    </row>
    <row r="9764" spans="1:4">
      <c r="A9764" s="462">
        <v>104691</v>
      </c>
      <c r="B9764" s="276" t="s">
        <v>9709</v>
      </c>
      <c r="C9764" s="462" t="s">
        <v>30</v>
      </c>
      <c r="D9764" s="463">
        <v>0</v>
      </c>
    </row>
    <row r="9765" spans="1:4">
      <c r="A9765" s="462">
        <v>104692</v>
      </c>
      <c r="B9765" s="276" t="s">
        <v>9710</v>
      </c>
      <c r="C9765" s="462" t="s">
        <v>27</v>
      </c>
      <c r="D9765" s="463">
        <v>0</v>
      </c>
    </row>
    <row r="9766" spans="1:4">
      <c r="A9766" s="462">
        <v>104693</v>
      </c>
      <c r="B9766" s="276" t="s">
        <v>9711</v>
      </c>
      <c r="C9766" s="462" t="s">
        <v>30</v>
      </c>
      <c r="D9766" s="463">
        <v>0</v>
      </c>
    </row>
    <row r="9767" spans="1:4">
      <c r="A9767" s="462">
        <v>104694</v>
      </c>
      <c r="B9767" s="276" t="s">
        <v>9712</v>
      </c>
      <c r="C9767" s="462" t="s">
        <v>30</v>
      </c>
      <c r="D9767" s="463">
        <v>0</v>
      </c>
    </row>
    <row r="9768" spans="1:4">
      <c r="A9768" s="462">
        <v>104695</v>
      </c>
      <c r="B9768" s="276" t="s">
        <v>9713</v>
      </c>
      <c r="C9768" s="462" t="s">
        <v>30</v>
      </c>
      <c r="D9768" s="463">
        <v>64337</v>
      </c>
    </row>
    <row r="9769" spans="1:4">
      <c r="A9769" s="462">
        <v>104696</v>
      </c>
      <c r="B9769" s="276" t="s">
        <v>9714</v>
      </c>
      <c r="C9769" s="462" t="s">
        <v>27</v>
      </c>
      <c r="D9769" s="463">
        <v>0</v>
      </c>
    </row>
    <row r="9770" spans="1:4">
      <c r="A9770" s="462">
        <v>104697</v>
      </c>
      <c r="B9770" s="276" t="s">
        <v>9715</v>
      </c>
      <c r="C9770" s="462" t="s">
        <v>30</v>
      </c>
      <c r="D9770" s="463">
        <v>9098</v>
      </c>
    </row>
    <row r="9771" spans="1:4">
      <c r="A9771" s="462">
        <v>104698</v>
      </c>
      <c r="B9771" s="276" t="s">
        <v>9716</v>
      </c>
      <c r="C9771" s="462" t="s">
        <v>27</v>
      </c>
      <c r="D9771" s="463">
        <v>0</v>
      </c>
    </row>
    <row r="9772" spans="1:4">
      <c r="A9772" s="462">
        <v>104699</v>
      </c>
      <c r="B9772" s="276" t="s">
        <v>9717</v>
      </c>
      <c r="C9772" s="462" t="s">
        <v>27</v>
      </c>
      <c r="D9772" s="463">
        <v>1193</v>
      </c>
    </row>
    <row r="9773" spans="1:4">
      <c r="A9773" s="462">
        <v>104700</v>
      </c>
      <c r="B9773" s="276" t="s">
        <v>9718</v>
      </c>
      <c r="C9773" s="462" t="s">
        <v>27</v>
      </c>
      <c r="D9773" s="463">
        <v>0</v>
      </c>
    </row>
    <row r="9774" spans="1:4">
      <c r="A9774" s="462">
        <v>104701</v>
      </c>
      <c r="B9774" s="276" t="s">
        <v>9719</v>
      </c>
      <c r="C9774" s="462" t="s">
        <v>27</v>
      </c>
      <c r="D9774" s="463">
        <v>130.02000000000001</v>
      </c>
    </row>
    <row r="9775" spans="1:4">
      <c r="A9775" s="462">
        <v>104702</v>
      </c>
      <c r="B9775" s="276" t="s">
        <v>9720</v>
      </c>
      <c r="C9775" s="462" t="s">
        <v>27</v>
      </c>
      <c r="D9775" s="463">
        <v>284</v>
      </c>
    </row>
    <row r="9776" spans="1:4">
      <c r="A9776" s="462">
        <v>104703</v>
      </c>
      <c r="B9776" s="276" t="s">
        <v>9721</v>
      </c>
      <c r="C9776" s="462" t="s">
        <v>27</v>
      </c>
      <c r="D9776" s="463">
        <v>0</v>
      </c>
    </row>
    <row r="9777" spans="1:4">
      <c r="A9777" s="462">
        <v>104704</v>
      </c>
      <c r="B9777" s="276" t="s">
        <v>9722</v>
      </c>
      <c r="C9777" s="462" t="s">
        <v>30</v>
      </c>
      <c r="D9777" s="463">
        <v>1654641</v>
      </c>
    </row>
    <row r="9778" spans="1:4">
      <c r="A9778" s="462">
        <v>104705</v>
      </c>
      <c r="B9778" s="276" t="s">
        <v>9723</v>
      </c>
      <c r="C9778" s="462" t="s">
        <v>27</v>
      </c>
      <c r="D9778" s="463">
        <v>3849</v>
      </c>
    </row>
    <row r="9779" spans="1:4">
      <c r="A9779" s="462">
        <v>104706</v>
      </c>
      <c r="B9779" s="276" t="s">
        <v>9724</v>
      </c>
      <c r="C9779" s="462" t="s">
        <v>27</v>
      </c>
      <c r="D9779" s="463">
        <v>0</v>
      </c>
    </row>
    <row r="9780" spans="1:4">
      <c r="A9780" s="462">
        <v>104707</v>
      </c>
      <c r="B9780" s="276" t="s">
        <v>9725</v>
      </c>
      <c r="C9780" s="462" t="s">
        <v>27</v>
      </c>
      <c r="D9780" s="463">
        <v>3400</v>
      </c>
    </row>
    <row r="9781" spans="1:4">
      <c r="A9781" s="462">
        <v>104708</v>
      </c>
      <c r="B9781" s="276" t="s">
        <v>9726</v>
      </c>
      <c r="C9781" s="462" t="s">
        <v>27</v>
      </c>
      <c r="D9781" s="463">
        <v>1745.73</v>
      </c>
    </row>
    <row r="9782" spans="1:4">
      <c r="A9782" s="462">
        <v>104709</v>
      </c>
      <c r="B9782" s="276" t="s">
        <v>9727</v>
      </c>
      <c r="C9782" s="462" t="s">
        <v>27</v>
      </c>
      <c r="D9782" s="463">
        <v>0</v>
      </c>
    </row>
    <row r="9783" spans="1:4">
      <c r="A9783" s="462">
        <v>104710</v>
      </c>
      <c r="B9783" s="276" t="s">
        <v>9728</v>
      </c>
      <c r="C9783" s="462" t="s">
        <v>27</v>
      </c>
      <c r="D9783" s="463">
        <v>0</v>
      </c>
    </row>
    <row r="9784" spans="1:4">
      <c r="A9784" s="462">
        <v>104711</v>
      </c>
      <c r="B9784" s="276" t="s">
        <v>9729</v>
      </c>
      <c r="C9784" s="462" t="s">
        <v>27</v>
      </c>
      <c r="D9784" s="463">
        <v>0</v>
      </c>
    </row>
    <row r="9785" spans="1:4">
      <c r="A9785" s="462">
        <v>104712</v>
      </c>
      <c r="B9785" s="276" t="s">
        <v>9730</v>
      </c>
      <c r="C9785" s="462" t="s">
        <v>30</v>
      </c>
      <c r="D9785" s="463">
        <v>0</v>
      </c>
    </row>
    <row r="9786" spans="1:4">
      <c r="A9786" s="462">
        <v>104713</v>
      </c>
      <c r="B9786" s="276" t="s">
        <v>9731</v>
      </c>
      <c r="C9786" s="462" t="s">
        <v>27</v>
      </c>
      <c r="D9786" s="463">
        <v>666774</v>
      </c>
    </row>
    <row r="9787" spans="1:4">
      <c r="A9787" s="462">
        <v>104714</v>
      </c>
      <c r="B9787" s="276" t="s">
        <v>9732</v>
      </c>
      <c r="C9787" s="462" t="s">
        <v>27</v>
      </c>
      <c r="D9787" s="463">
        <v>109.06</v>
      </c>
    </row>
    <row r="9788" spans="1:4">
      <c r="A9788" s="462">
        <v>104715</v>
      </c>
      <c r="B9788" s="276" t="s">
        <v>9733</v>
      </c>
      <c r="C9788" s="462" t="s">
        <v>27</v>
      </c>
      <c r="D9788" s="463">
        <v>38959.56</v>
      </c>
    </row>
    <row r="9789" spans="1:4">
      <c r="A9789" s="462">
        <v>104716</v>
      </c>
      <c r="B9789" s="276" t="s">
        <v>9734</v>
      </c>
      <c r="C9789" s="462" t="s">
        <v>27</v>
      </c>
      <c r="D9789" s="463">
        <v>198613</v>
      </c>
    </row>
    <row r="9790" spans="1:4">
      <c r="A9790" s="462">
        <v>104717</v>
      </c>
      <c r="B9790" s="276" t="s">
        <v>9735</v>
      </c>
      <c r="C9790" s="462" t="s">
        <v>27</v>
      </c>
      <c r="D9790" s="463">
        <v>214300.79999999999</v>
      </c>
    </row>
    <row r="9791" spans="1:4">
      <c r="A9791" s="462">
        <v>104718</v>
      </c>
      <c r="B9791" s="276" t="s">
        <v>9736</v>
      </c>
      <c r="C9791" s="462" t="s">
        <v>44</v>
      </c>
      <c r="D9791" s="463">
        <v>71064</v>
      </c>
    </row>
    <row r="9792" spans="1:4">
      <c r="A9792" s="462">
        <v>104719</v>
      </c>
      <c r="B9792" s="276" t="s">
        <v>9737</v>
      </c>
      <c r="C9792" s="462" t="s">
        <v>27</v>
      </c>
      <c r="D9792" s="463">
        <v>9826</v>
      </c>
    </row>
    <row r="9793" spans="1:4">
      <c r="A9793" s="462">
        <v>104720</v>
      </c>
      <c r="B9793" s="276" t="s">
        <v>9738</v>
      </c>
      <c r="C9793" s="462" t="s">
        <v>27</v>
      </c>
      <c r="D9793" s="463">
        <v>23659</v>
      </c>
    </row>
    <row r="9794" spans="1:4">
      <c r="A9794" s="462">
        <v>104721</v>
      </c>
      <c r="B9794" s="276" t="s">
        <v>9739</v>
      </c>
      <c r="C9794" s="462" t="s">
        <v>27</v>
      </c>
      <c r="D9794" s="463">
        <v>0</v>
      </c>
    </row>
    <row r="9795" spans="1:4">
      <c r="A9795" s="462">
        <v>104722</v>
      </c>
      <c r="B9795" s="276" t="s">
        <v>9740</v>
      </c>
      <c r="C9795" s="462" t="s">
        <v>30</v>
      </c>
      <c r="D9795" s="463">
        <v>0</v>
      </c>
    </row>
    <row r="9796" spans="1:4">
      <c r="A9796" s="462">
        <v>104723</v>
      </c>
      <c r="B9796" s="276" t="s">
        <v>9741</v>
      </c>
      <c r="C9796" s="462" t="s">
        <v>27</v>
      </c>
      <c r="D9796" s="463">
        <v>2499</v>
      </c>
    </row>
    <row r="9797" spans="1:4">
      <c r="A9797" s="462">
        <v>104724</v>
      </c>
      <c r="B9797" s="276" t="s">
        <v>9742</v>
      </c>
      <c r="C9797" s="462" t="s">
        <v>27</v>
      </c>
      <c r="D9797" s="463">
        <v>1236</v>
      </c>
    </row>
    <row r="9798" spans="1:4">
      <c r="A9798" s="462">
        <v>104725</v>
      </c>
      <c r="B9798" s="276" t="s">
        <v>9743</v>
      </c>
      <c r="C9798" s="462" t="s">
        <v>27</v>
      </c>
      <c r="D9798" s="463">
        <v>893</v>
      </c>
    </row>
    <row r="9799" spans="1:4">
      <c r="A9799" s="462">
        <v>104726</v>
      </c>
      <c r="B9799" s="276" t="s">
        <v>9744</v>
      </c>
      <c r="C9799" s="462" t="s">
        <v>27</v>
      </c>
      <c r="D9799" s="463">
        <v>661</v>
      </c>
    </row>
    <row r="9800" spans="1:4">
      <c r="A9800" s="462">
        <v>104727</v>
      </c>
      <c r="B9800" s="276" t="s">
        <v>9745</v>
      </c>
      <c r="C9800" s="462" t="s">
        <v>27</v>
      </c>
      <c r="D9800" s="463">
        <v>0</v>
      </c>
    </row>
    <row r="9801" spans="1:4">
      <c r="A9801" s="462">
        <v>104728</v>
      </c>
      <c r="B9801" s="276" t="s">
        <v>9746</v>
      </c>
      <c r="C9801" s="462" t="s">
        <v>27</v>
      </c>
      <c r="D9801" s="463">
        <v>0</v>
      </c>
    </row>
    <row r="9802" spans="1:4">
      <c r="A9802" s="462">
        <v>104729</v>
      </c>
      <c r="B9802" s="276" t="s">
        <v>9747</v>
      </c>
      <c r="C9802" s="462" t="s">
        <v>27</v>
      </c>
      <c r="D9802" s="463">
        <v>0</v>
      </c>
    </row>
    <row r="9803" spans="1:4">
      <c r="A9803" s="462">
        <v>104730</v>
      </c>
      <c r="B9803" s="276" t="s">
        <v>9748</v>
      </c>
      <c r="C9803" s="462" t="s">
        <v>44</v>
      </c>
      <c r="D9803" s="463">
        <v>0</v>
      </c>
    </row>
    <row r="9804" spans="1:4">
      <c r="A9804" s="462">
        <v>104731</v>
      </c>
      <c r="B9804" s="276" t="s">
        <v>9749</v>
      </c>
      <c r="C9804" s="462" t="s">
        <v>27</v>
      </c>
      <c r="D9804" s="463">
        <v>0</v>
      </c>
    </row>
    <row r="9805" spans="1:4">
      <c r="A9805" s="462">
        <v>104732</v>
      </c>
      <c r="B9805" s="276" t="s">
        <v>9750</v>
      </c>
      <c r="C9805" s="462" t="s">
        <v>27</v>
      </c>
      <c r="D9805" s="463">
        <v>0</v>
      </c>
    </row>
    <row r="9806" spans="1:4">
      <c r="A9806" s="462">
        <v>104733</v>
      </c>
      <c r="B9806" s="276" t="s">
        <v>9751</v>
      </c>
      <c r="C9806" s="462" t="s">
        <v>44</v>
      </c>
      <c r="D9806" s="463">
        <v>0</v>
      </c>
    </row>
    <row r="9807" spans="1:4">
      <c r="A9807" s="462">
        <v>104734</v>
      </c>
      <c r="B9807" s="276" t="s">
        <v>9752</v>
      </c>
      <c r="C9807" s="462" t="s">
        <v>44</v>
      </c>
      <c r="D9807" s="463">
        <v>43779</v>
      </c>
    </row>
    <row r="9808" spans="1:4">
      <c r="A9808" s="462">
        <v>104735</v>
      </c>
      <c r="B9808" s="276" t="s">
        <v>9753</v>
      </c>
      <c r="C9808" s="462" t="s">
        <v>27</v>
      </c>
      <c r="D9808" s="463">
        <v>0</v>
      </c>
    </row>
    <row r="9809" spans="1:4">
      <c r="A9809" s="462">
        <v>104736</v>
      </c>
      <c r="B9809" s="276" t="s">
        <v>9754</v>
      </c>
      <c r="C9809" s="462" t="s">
        <v>44</v>
      </c>
      <c r="D9809" s="463">
        <v>0</v>
      </c>
    </row>
    <row r="9810" spans="1:4">
      <c r="A9810" s="462">
        <v>104737</v>
      </c>
      <c r="B9810" s="276" t="s">
        <v>9755</v>
      </c>
      <c r="C9810" s="462" t="s">
        <v>32</v>
      </c>
      <c r="D9810" s="463">
        <v>0</v>
      </c>
    </row>
    <row r="9811" spans="1:4">
      <c r="A9811" s="462">
        <v>104738</v>
      </c>
      <c r="B9811" s="276" t="s">
        <v>9756</v>
      </c>
      <c r="C9811" s="462" t="s">
        <v>253</v>
      </c>
      <c r="D9811" s="463">
        <v>0</v>
      </c>
    </row>
    <row r="9812" spans="1:4">
      <c r="A9812" s="462">
        <v>104739</v>
      </c>
      <c r="B9812" s="276" t="s">
        <v>9757</v>
      </c>
      <c r="C9812" s="462" t="s">
        <v>27</v>
      </c>
      <c r="D9812" s="463">
        <v>0</v>
      </c>
    </row>
    <row r="9813" spans="1:4">
      <c r="A9813" s="462">
        <v>104740</v>
      </c>
      <c r="B9813" s="276" t="s">
        <v>9758</v>
      </c>
      <c r="C9813" s="462" t="s">
        <v>30</v>
      </c>
      <c r="D9813" s="463">
        <v>0</v>
      </c>
    </row>
    <row r="9814" spans="1:4">
      <c r="A9814" s="462">
        <v>104741</v>
      </c>
      <c r="B9814" s="276" t="s">
        <v>9759</v>
      </c>
      <c r="C9814" s="462" t="s">
        <v>27</v>
      </c>
      <c r="D9814" s="463">
        <v>0</v>
      </c>
    </row>
    <row r="9815" spans="1:4">
      <c r="A9815" s="462">
        <v>104742</v>
      </c>
      <c r="B9815" s="276" t="s">
        <v>9760</v>
      </c>
      <c r="C9815" s="462" t="s">
        <v>27</v>
      </c>
      <c r="D9815" s="463">
        <v>26167.97</v>
      </c>
    </row>
    <row r="9816" spans="1:4">
      <c r="A9816" s="462">
        <v>104743</v>
      </c>
      <c r="B9816" s="276" t="s">
        <v>9761</v>
      </c>
      <c r="C9816" s="462" t="s">
        <v>44</v>
      </c>
      <c r="D9816" s="463">
        <v>0</v>
      </c>
    </row>
    <row r="9817" spans="1:4">
      <c r="A9817" s="462">
        <v>104744</v>
      </c>
      <c r="B9817" s="276" t="s">
        <v>9762</v>
      </c>
      <c r="C9817" s="462" t="s">
        <v>30</v>
      </c>
      <c r="D9817" s="463">
        <v>0</v>
      </c>
    </row>
    <row r="9818" spans="1:4">
      <c r="A9818" s="462">
        <v>104745</v>
      </c>
      <c r="B9818" s="276" t="s">
        <v>9763</v>
      </c>
      <c r="C9818" s="462" t="s">
        <v>27</v>
      </c>
      <c r="D9818" s="463">
        <v>61757</v>
      </c>
    </row>
    <row r="9819" spans="1:4">
      <c r="A9819" s="462">
        <v>104746</v>
      </c>
      <c r="B9819" s="276" t="s">
        <v>9764</v>
      </c>
      <c r="C9819" s="462" t="s">
        <v>27</v>
      </c>
      <c r="D9819" s="463">
        <v>0</v>
      </c>
    </row>
    <row r="9820" spans="1:4">
      <c r="A9820" s="462">
        <v>104747</v>
      </c>
      <c r="B9820" s="276" t="s">
        <v>9765</v>
      </c>
      <c r="C9820" s="462" t="s">
        <v>27</v>
      </c>
      <c r="D9820" s="463">
        <v>1390410.81</v>
      </c>
    </row>
    <row r="9821" spans="1:4">
      <c r="A9821" s="462">
        <v>104748</v>
      </c>
      <c r="B9821" s="276" t="s">
        <v>9766</v>
      </c>
      <c r="C9821" s="462" t="s">
        <v>253</v>
      </c>
      <c r="D9821" s="463">
        <v>78864</v>
      </c>
    </row>
    <row r="9822" spans="1:4">
      <c r="A9822" s="462">
        <v>104749</v>
      </c>
      <c r="B9822" s="276" t="s">
        <v>9767</v>
      </c>
      <c r="C9822" s="462" t="s">
        <v>27</v>
      </c>
      <c r="D9822" s="463">
        <v>16094</v>
      </c>
    </row>
    <row r="9823" spans="1:4">
      <c r="A9823" s="462">
        <v>104750</v>
      </c>
      <c r="B9823" s="276" t="s">
        <v>9768</v>
      </c>
      <c r="C9823" s="462" t="s">
        <v>27</v>
      </c>
      <c r="D9823" s="463">
        <v>0</v>
      </c>
    </row>
    <row r="9824" spans="1:4">
      <c r="A9824" s="462">
        <v>104751</v>
      </c>
      <c r="B9824" s="276" t="s">
        <v>9769</v>
      </c>
      <c r="C9824" s="462" t="s">
        <v>30</v>
      </c>
      <c r="D9824" s="463">
        <v>0</v>
      </c>
    </row>
    <row r="9825" spans="1:4">
      <c r="A9825" s="462">
        <v>104752</v>
      </c>
      <c r="B9825" s="276" t="s">
        <v>9770</v>
      </c>
      <c r="C9825" s="462" t="s">
        <v>27</v>
      </c>
      <c r="D9825" s="463">
        <v>72103</v>
      </c>
    </row>
    <row r="9826" spans="1:4">
      <c r="A9826" s="462">
        <v>104753</v>
      </c>
      <c r="B9826" s="276" t="s">
        <v>9771</v>
      </c>
      <c r="C9826" s="462" t="s">
        <v>27</v>
      </c>
      <c r="D9826" s="463">
        <v>0</v>
      </c>
    </row>
    <row r="9827" spans="1:4">
      <c r="A9827" s="462">
        <v>104754</v>
      </c>
      <c r="B9827" s="276" t="s">
        <v>9772</v>
      </c>
      <c r="C9827" s="462" t="s">
        <v>27</v>
      </c>
      <c r="D9827" s="463">
        <v>0</v>
      </c>
    </row>
    <row r="9828" spans="1:4">
      <c r="A9828" s="462">
        <v>104755</v>
      </c>
      <c r="B9828" s="276" t="s">
        <v>9773</v>
      </c>
      <c r="C9828" s="462" t="s">
        <v>27</v>
      </c>
      <c r="D9828" s="463">
        <v>0</v>
      </c>
    </row>
    <row r="9829" spans="1:4">
      <c r="A9829" s="462">
        <v>104756</v>
      </c>
      <c r="B9829" s="276" t="s">
        <v>9774</v>
      </c>
      <c r="C9829" s="462" t="s">
        <v>27</v>
      </c>
      <c r="D9829" s="463">
        <v>0</v>
      </c>
    </row>
    <row r="9830" spans="1:4">
      <c r="A9830" s="462">
        <v>104757</v>
      </c>
      <c r="B9830" s="276" t="s">
        <v>9775</v>
      </c>
      <c r="C9830" s="462" t="s">
        <v>27</v>
      </c>
      <c r="D9830" s="463">
        <v>3175</v>
      </c>
    </row>
    <row r="9831" spans="1:4">
      <c r="A9831" s="462">
        <v>104758</v>
      </c>
      <c r="B9831" s="276" t="s">
        <v>9776</v>
      </c>
      <c r="C9831" s="462" t="s">
        <v>27</v>
      </c>
      <c r="D9831" s="463">
        <v>512</v>
      </c>
    </row>
    <row r="9832" spans="1:4">
      <c r="A9832" s="462">
        <v>104759</v>
      </c>
      <c r="B9832" s="276" t="s">
        <v>9777</v>
      </c>
      <c r="C9832" s="462" t="s">
        <v>27</v>
      </c>
      <c r="D9832" s="463">
        <v>1538985.85</v>
      </c>
    </row>
    <row r="9833" spans="1:4">
      <c r="A9833" s="462">
        <v>104760</v>
      </c>
      <c r="B9833" s="276" t="s">
        <v>9778</v>
      </c>
      <c r="C9833" s="462" t="s">
        <v>27</v>
      </c>
      <c r="D9833" s="463">
        <v>182418</v>
      </c>
    </row>
    <row r="9834" spans="1:4">
      <c r="A9834" s="462">
        <v>104761</v>
      </c>
      <c r="B9834" s="276" t="s">
        <v>9779</v>
      </c>
      <c r="C9834" s="462" t="s">
        <v>27</v>
      </c>
      <c r="D9834" s="463">
        <v>0</v>
      </c>
    </row>
    <row r="9835" spans="1:4">
      <c r="A9835" s="462">
        <v>104762</v>
      </c>
      <c r="B9835" s="276" t="s">
        <v>9780</v>
      </c>
      <c r="C9835" s="462" t="s">
        <v>27</v>
      </c>
      <c r="D9835" s="463">
        <v>0</v>
      </c>
    </row>
    <row r="9836" spans="1:4">
      <c r="A9836" s="462">
        <v>104763</v>
      </c>
      <c r="B9836" s="276" t="s">
        <v>9781</v>
      </c>
      <c r="C9836" s="462" t="s">
        <v>27</v>
      </c>
      <c r="D9836" s="463">
        <v>0</v>
      </c>
    </row>
    <row r="9837" spans="1:4">
      <c r="A9837" s="462">
        <v>104764</v>
      </c>
      <c r="B9837" s="276" t="s">
        <v>9782</v>
      </c>
      <c r="C9837" s="462" t="s">
        <v>27</v>
      </c>
      <c r="D9837" s="463">
        <v>0</v>
      </c>
    </row>
    <row r="9838" spans="1:4">
      <c r="A9838" s="462">
        <v>104765</v>
      </c>
      <c r="B9838" s="276" t="s">
        <v>9783</v>
      </c>
      <c r="C9838" s="462" t="s">
        <v>27</v>
      </c>
      <c r="D9838" s="463">
        <v>0</v>
      </c>
    </row>
    <row r="9839" spans="1:4">
      <c r="A9839" s="462">
        <v>104766</v>
      </c>
      <c r="B9839" s="276" t="s">
        <v>9784</v>
      </c>
      <c r="C9839" s="462" t="s">
        <v>27</v>
      </c>
      <c r="D9839" s="463">
        <v>0</v>
      </c>
    </row>
    <row r="9840" spans="1:4">
      <c r="A9840" s="462">
        <v>104767</v>
      </c>
      <c r="B9840" s="276" t="s">
        <v>9785</v>
      </c>
      <c r="C9840" s="462" t="s">
        <v>27</v>
      </c>
      <c r="D9840" s="463">
        <v>2143510</v>
      </c>
    </row>
    <row r="9841" spans="1:4">
      <c r="A9841" s="462">
        <v>104768</v>
      </c>
      <c r="B9841" s="276" t="s">
        <v>9786</v>
      </c>
      <c r="C9841" s="462" t="s">
        <v>27</v>
      </c>
      <c r="D9841" s="463">
        <v>0</v>
      </c>
    </row>
    <row r="9842" spans="1:4">
      <c r="A9842" s="462">
        <v>104769</v>
      </c>
      <c r="B9842" s="276" t="s">
        <v>9787</v>
      </c>
      <c r="C9842" s="462" t="s">
        <v>27</v>
      </c>
      <c r="D9842" s="463">
        <v>941037.01</v>
      </c>
    </row>
    <row r="9843" spans="1:4">
      <c r="A9843" s="462">
        <v>104770</v>
      </c>
      <c r="B9843" s="276" t="s">
        <v>9788</v>
      </c>
      <c r="C9843" s="462" t="s">
        <v>27</v>
      </c>
      <c r="D9843" s="463">
        <v>0</v>
      </c>
    </row>
    <row r="9844" spans="1:4">
      <c r="A9844" s="462">
        <v>104771</v>
      </c>
      <c r="B9844" s="276" t="s">
        <v>9789</v>
      </c>
      <c r="C9844" s="462" t="s">
        <v>27</v>
      </c>
      <c r="D9844" s="463">
        <v>0</v>
      </c>
    </row>
    <row r="9845" spans="1:4">
      <c r="A9845" s="462">
        <v>104772</v>
      </c>
      <c r="B9845" s="276" t="s">
        <v>9790</v>
      </c>
      <c r="C9845" s="462" t="s">
        <v>27</v>
      </c>
      <c r="D9845" s="463">
        <v>10675.01</v>
      </c>
    </row>
    <row r="9846" spans="1:4">
      <c r="A9846" s="462">
        <v>104773</v>
      </c>
      <c r="B9846" s="276" t="s">
        <v>9791</v>
      </c>
      <c r="C9846" s="462" t="s">
        <v>27</v>
      </c>
      <c r="D9846" s="463">
        <v>61411</v>
      </c>
    </row>
    <row r="9847" spans="1:4">
      <c r="A9847" s="462">
        <v>104774</v>
      </c>
      <c r="B9847" s="276" t="s">
        <v>9792</v>
      </c>
      <c r="C9847" s="462" t="s">
        <v>27</v>
      </c>
      <c r="D9847" s="463">
        <v>203203</v>
      </c>
    </row>
    <row r="9848" spans="1:4">
      <c r="A9848" s="462">
        <v>104775</v>
      </c>
      <c r="B9848" s="276" t="s">
        <v>9793</v>
      </c>
      <c r="C9848" s="462" t="s">
        <v>27</v>
      </c>
      <c r="D9848" s="463">
        <v>0</v>
      </c>
    </row>
    <row r="9849" spans="1:4">
      <c r="A9849" s="462">
        <v>104776</v>
      </c>
      <c r="B9849" s="276" t="s">
        <v>9794</v>
      </c>
      <c r="C9849" s="462" t="s">
        <v>27</v>
      </c>
      <c r="D9849" s="463">
        <v>0</v>
      </c>
    </row>
    <row r="9850" spans="1:4">
      <c r="A9850" s="462">
        <v>104777</v>
      </c>
      <c r="B9850" s="276" t="s">
        <v>9795</v>
      </c>
      <c r="C9850" s="462" t="s">
        <v>27</v>
      </c>
      <c r="D9850" s="463">
        <v>0</v>
      </c>
    </row>
    <row r="9851" spans="1:4">
      <c r="A9851" s="462">
        <v>104778</v>
      </c>
      <c r="B9851" s="276" t="s">
        <v>9796</v>
      </c>
      <c r="C9851" s="462" t="s">
        <v>27</v>
      </c>
      <c r="D9851" s="463">
        <v>0</v>
      </c>
    </row>
    <row r="9852" spans="1:4">
      <c r="A9852" s="462">
        <v>104779</v>
      </c>
      <c r="B9852" s="276" t="s">
        <v>9797</v>
      </c>
      <c r="C9852" s="462" t="s">
        <v>27</v>
      </c>
      <c r="D9852" s="463">
        <v>0</v>
      </c>
    </row>
    <row r="9853" spans="1:4">
      <c r="A9853" s="462">
        <v>104780</v>
      </c>
      <c r="B9853" s="276" t="s">
        <v>9798</v>
      </c>
      <c r="C9853" s="462" t="s">
        <v>27</v>
      </c>
      <c r="D9853" s="463">
        <v>0</v>
      </c>
    </row>
    <row r="9854" spans="1:4">
      <c r="A9854" s="462">
        <v>104781</v>
      </c>
      <c r="B9854" s="276" t="s">
        <v>9799</v>
      </c>
      <c r="C9854" s="462" t="s">
        <v>27</v>
      </c>
      <c r="D9854" s="463">
        <v>51983.05</v>
      </c>
    </row>
    <row r="9855" spans="1:4">
      <c r="A9855" s="462">
        <v>104782</v>
      </c>
      <c r="B9855" s="276" t="s">
        <v>9800</v>
      </c>
      <c r="C9855" s="462" t="s">
        <v>27</v>
      </c>
      <c r="D9855" s="463">
        <v>0</v>
      </c>
    </row>
    <row r="9856" spans="1:4">
      <c r="A9856" s="462">
        <v>104783</v>
      </c>
      <c r="B9856" s="276" t="s">
        <v>9801</v>
      </c>
      <c r="C9856" s="462" t="s">
        <v>44</v>
      </c>
      <c r="D9856" s="463">
        <v>174944.01</v>
      </c>
    </row>
    <row r="9857" spans="1:4">
      <c r="A9857" s="462">
        <v>104784</v>
      </c>
      <c r="B9857" s="276" t="s">
        <v>9802</v>
      </c>
      <c r="C9857" s="462" t="s">
        <v>32</v>
      </c>
      <c r="D9857" s="463">
        <v>0</v>
      </c>
    </row>
    <row r="9858" spans="1:4">
      <c r="A9858" s="462">
        <v>104785</v>
      </c>
      <c r="B9858" s="276" t="s">
        <v>9803</v>
      </c>
      <c r="C9858" s="462" t="s">
        <v>27</v>
      </c>
      <c r="D9858" s="463">
        <v>0</v>
      </c>
    </row>
    <row r="9859" spans="1:4">
      <c r="A9859" s="462">
        <v>104786</v>
      </c>
      <c r="B9859" s="276" t="s">
        <v>9804</v>
      </c>
      <c r="C9859" s="462" t="s">
        <v>27</v>
      </c>
      <c r="D9859" s="463">
        <v>214255</v>
      </c>
    </row>
    <row r="9860" spans="1:4">
      <c r="A9860" s="462">
        <v>104788</v>
      </c>
      <c r="B9860" s="276" t="s">
        <v>9805</v>
      </c>
      <c r="C9860" s="462" t="s">
        <v>27</v>
      </c>
      <c r="D9860" s="463">
        <v>0</v>
      </c>
    </row>
    <row r="9861" spans="1:4">
      <c r="A9861" s="462">
        <v>104789</v>
      </c>
      <c r="B9861" s="276" t="s">
        <v>9806</v>
      </c>
      <c r="C9861" s="462" t="s">
        <v>32</v>
      </c>
      <c r="D9861" s="463">
        <v>0</v>
      </c>
    </row>
    <row r="9862" spans="1:4">
      <c r="A9862" s="462">
        <v>104790</v>
      </c>
      <c r="B9862" s="276" t="s">
        <v>9807</v>
      </c>
      <c r="C9862" s="462" t="s">
        <v>27</v>
      </c>
      <c r="D9862" s="463">
        <v>0</v>
      </c>
    </row>
    <row r="9863" spans="1:4">
      <c r="A9863" s="462">
        <v>104791</v>
      </c>
      <c r="B9863" s="276" t="s">
        <v>9808</v>
      </c>
      <c r="C9863" s="462" t="s">
        <v>30</v>
      </c>
      <c r="D9863" s="463">
        <v>0</v>
      </c>
    </row>
    <row r="9864" spans="1:4">
      <c r="A9864" s="462">
        <v>104792</v>
      </c>
      <c r="B9864" s="276" t="s">
        <v>9809</v>
      </c>
      <c r="C9864" s="462" t="s">
        <v>27</v>
      </c>
      <c r="D9864" s="463">
        <v>0</v>
      </c>
    </row>
    <row r="9865" spans="1:4">
      <c r="A9865" s="462">
        <v>104793</v>
      </c>
      <c r="B9865" s="276" t="s">
        <v>9810</v>
      </c>
      <c r="C9865" s="462" t="s">
        <v>27</v>
      </c>
      <c r="D9865" s="463">
        <v>0</v>
      </c>
    </row>
    <row r="9866" spans="1:4">
      <c r="A9866" s="462">
        <v>104794</v>
      </c>
      <c r="B9866" s="276" t="s">
        <v>9811</v>
      </c>
      <c r="C9866" s="462" t="s">
        <v>27</v>
      </c>
      <c r="D9866" s="463">
        <v>0</v>
      </c>
    </row>
    <row r="9867" spans="1:4">
      <c r="A9867" s="462">
        <v>104795</v>
      </c>
      <c r="B9867" s="276" t="s">
        <v>9812</v>
      </c>
      <c r="C9867" s="462" t="s">
        <v>27</v>
      </c>
      <c r="D9867" s="463">
        <v>0</v>
      </c>
    </row>
    <row r="9868" spans="1:4">
      <c r="A9868" s="462">
        <v>104796</v>
      </c>
      <c r="B9868" s="276" t="s">
        <v>9813</v>
      </c>
      <c r="C9868" s="462" t="s">
        <v>44</v>
      </c>
      <c r="D9868" s="463">
        <v>287021</v>
      </c>
    </row>
    <row r="9869" spans="1:4">
      <c r="A9869" s="462">
        <v>104797</v>
      </c>
      <c r="B9869" s="276" t="s">
        <v>9814</v>
      </c>
      <c r="C9869" s="462" t="s">
        <v>27</v>
      </c>
      <c r="D9869" s="463">
        <v>0</v>
      </c>
    </row>
    <row r="9870" spans="1:4">
      <c r="A9870" s="462">
        <v>104798</v>
      </c>
      <c r="B9870" s="276" t="s">
        <v>9815</v>
      </c>
      <c r="C9870" s="462" t="s">
        <v>44</v>
      </c>
      <c r="D9870" s="463">
        <v>0</v>
      </c>
    </row>
    <row r="9871" spans="1:4">
      <c r="A9871" s="462">
        <v>104799</v>
      </c>
      <c r="B9871" s="276" t="s">
        <v>9816</v>
      </c>
      <c r="C9871" s="462" t="s">
        <v>44</v>
      </c>
      <c r="D9871" s="463">
        <v>0</v>
      </c>
    </row>
    <row r="9872" spans="1:4">
      <c r="A9872" s="462">
        <v>104800</v>
      </c>
      <c r="B9872" s="276" t="s">
        <v>9817</v>
      </c>
      <c r="C9872" s="462" t="s">
        <v>27</v>
      </c>
      <c r="D9872" s="463">
        <v>0</v>
      </c>
    </row>
    <row r="9873" spans="1:4">
      <c r="A9873" s="462">
        <v>104801</v>
      </c>
      <c r="B9873" s="276" t="s">
        <v>9818</v>
      </c>
      <c r="C9873" s="462" t="s">
        <v>27</v>
      </c>
      <c r="D9873" s="463">
        <v>0</v>
      </c>
    </row>
    <row r="9874" spans="1:4">
      <c r="A9874" s="462">
        <v>104802</v>
      </c>
      <c r="B9874" s="276" t="s">
        <v>9819</v>
      </c>
      <c r="C9874" s="462" t="s">
        <v>27</v>
      </c>
      <c r="D9874" s="463">
        <v>0</v>
      </c>
    </row>
    <row r="9875" spans="1:4">
      <c r="A9875" s="462">
        <v>104803</v>
      </c>
      <c r="B9875" s="276" t="s">
        <v>9820</v>
      </c>
      <c r="C9875" s="462" t="s">
        <v>44</v>
      </c>
      <c r="D9875" s="463">
        <v>68147.62</v>
      </c>
    </row>
    <row r="9876" spans="1:4">
      <c r="A9876" s="462">
        <v>104804</v>
      </c>
      <c r="B9876" s="276" t="s">
        <v>9821</v>
      </c>
      <c r="C9876" s="462" t="s">
        <v>27</v>
      </c>
      <c r="D9876" s="463">
        <v>0</v>
      </c>
    </row>
    <row r="9877" spans="1:4">
      <c r="A9877" s="462">
        <v>104805</v>
      </c>
      <c r="B9877" s="276" t="s">
        <v>9822</v>
      </c>
      <c r="C9877" s="462" t="s">
        <v>27</v>
      </c>
      <c r="D9877" s="463">
        <v>11680.14</v>
      </c>
    </row>
    <row r="9878" spans="1:4">
      <c r="A9878" s="462">
        <v>104806</v>
      </c>
      <c r="B9878" s="276" t="s">
        <v>9823</v>
      </c>
      <c r="C9878" s="462" t="s">
        <v>44</v>
      </c>
      <c r="D9878" s="463">
        <v>0</v>
      </c>
    </row>
    <row r="9879" spans="1:4">
      <c r="A9879" s="462">
        <v>104807</v>
      </c>
      <c r="B9879" s="276" t="s">
        <v>9824</v>
      </c>
      <c r="C9879" s="462" t="s">
        <v>44</v>
      </c>
      <c r="D9879" s="463">
        <v>0</v>
      </c>
    </row>
    <row r="9880" spans="1:4">
      <c r="A9880" s="462">
        <v>104808</v>
      </c>
      <c r="B9880" s="276" t="s">
        <v>9825</v>
      </c>
      <c r="C9880" s="462" t="s">
        <v>27</v>
      </c>
      <c r="D9880" s="463">
        <v>0</v>
      </c>
    </row>
    <row r="9881" spans="1:4">
      <c r="A9881" s="462">
        <v>104809</v>
      </c>
      <c r="B9881" s="276" t="s">
        <v>9826</v>
      </c>
      <c r="C9881" s="462" t="s">
        <v>27</v>
      </c>
      <c r="D9881" s="463">
        <v>0</v>
      </c>
    </row>
    <row r="9882" spans="1:4">
      <c r="A9882" s="462">
        <v>104810</v>
      </c>
      <c r="B9882" s="276" t="s">
        <v>9827</v>
      </c>
      <c r="C9882" s="462" t="s">
        <v>27</v>
      </c>
      <c r="D9882" s="463">
        <v>0</v>
      </c>
    </row>
    <row r="9883" spans="1:4">
      <c r="A9883" s="462">
        <v>104811</v>
      </c>
      <c r="B9883" s="276" t="s">
        <v>9828</v>
      </c>
      <c r="C9883" s="462" t="s">
        <v>27</v>
      </c>
      <c r="D9883" s="463">
        <v>76160</v>
      </c>
    </row>
    <row r="9884" spans="1:4">
      <c r="A9884" s="462">
        <v>104812</v>
      </c>
      <c r="B9884" s="276" t="s">
        <v>9829</v>
      </c>
      <c r="C9884" s="462" t="s">
        <v>27</v>
      </c>
      <c r="D9884" s="463">
        <v>219</v>
      </c>
    </row>
    <row r="9885" spans="1:4">
      <c r="A9885" s="462">
        <v>104813</v>
      </c>
      <c r="B9885" s="276" t="s">
        <v>9830</v>
      </c>
      <c r="C9885" s="462" t="s">
        <v>998</v>
      </c>
      <c r="D9885" s="463">
        <v>0</v>
      </c>
    </row>
    <row r="9886" spans="1:4">
      <c r="A9886" s="462">
        <v>104814</v>
      </c>
      <c r="B9886" s="276" t="s">
        <v>9831</v>
      </c>
      <c r="C9886" s="462" t="s">
        <v>27</v>
      </c>
      <c r="D9886" s="463">
        <v>0</v>
      </c>
    </row>
    <row r="9887" spans="1:4">
      <c r="A9887" s="462">
        <v>104815</v>
      </c>
      <c r="B9887" s="276" t="s">
        <v>9832</v>
      </c>
      <c r="C9887" s="462" t="s">
        <v>27</v>
      </c>
      <c r="D9887" s="463">
        <v>0</v>
      </c>
    </row>
    <row r="9888" spans="1:4">
      <c r="A9888" s="462">
        <v>104816</v>
      </c>
      <c r="B9888" s="276" t="s">
        <v>9833</v>
      </c>
      <c r="C9888" s="462" t="s">
        <v>27</v>
      </c>
      <c r="D9888" s="463">
        <v>0</v>
      </c>
    </row>
    <row r="9889" spans="1:4">
      <c r="A9889" s="462">
        <v>104817</v>
      </c>
      <c r="B9889" s="276" t="s">
        <v>9834</v>
      </c>
      <c r="C9889" s="462" t="s">
        <v>27</v>
      </c>
      <c r="D9889" s="463">
        <v>0</v>
      </c>
    </row>
    <row r="9890" spans="1:4">
      <c r="A9890" s="462">
        <v>104818</v>
      </c>
      <c r="B9890" s="276" t="s">
        <v>9835</v>
      </c>
      <c r="C9890" s="462" t="s">
        <v>27</v>
      </c>
      <c r="D9890" s="463">
        <v>0</v>
      </c>
    </row>
    <row r="9891" spans="1:4">
      <c r="A9891" s="462">
        <v>104819</v>
      </c>
      <c r="B9891" s="276" t="s">
        <v>9836</v>
      </c>
      <c r="C9891" s="462" t="s">
        <v>27</v>
      </c>
      <c r="D9891" s="463">
        <v>0</v>
      </c>
    </row>
    <row r="9892" spans="1:4">
      <c r="A9892" s="462">
        <v>104820</v>
      </c>
      <c r="B9892" s="276" t="s">
        <v>9837</v>
      </c>
      <c r="C9892" s="462" t="s">
        <v>32</v>
      </c>
      <c r="D9892" s="463">
        <v>41212</v>
      </c>
    </row>
    <row r="9893" spans="1:4">
      <c r="A9893" s="462">
        <v>104821</v>
      </c>
      <c r="B9893" s="276" t="s">
        <v>9838</v>
      </c>
      <c r="C9893" s="462" t="s">
        <v>27</v>
      </c>
      <c r="D9893" s="463">
        <v>0</v>
      </c>
    </row>
    <row r="9894" spans="1:4">
      <c r="A9894" s="462">
        <v>104822</v>
      </c>
      <c r="B9894" s="276" t="s">
        <v>9839</v>
      </c>
      <c r="C9894" s="462" t="s">
        <v>27</v>
      </c>
      <c r="D9894" s="463">
        <v>0</v>
      </c>
    </row>
    <row r="9895" spans="1:4">
      <c r="A9895" s="462">
        <v>104823</v>
      </c>
      <c r="B9895" s="276" t="s">
        <v>9840</v>
      </c>
      <c r="C9895" s="462" t="s">
        <v>27</v>
      </c>
      <c r="D9895" s="463">
        <v>0</v>
      </c>
    </row>
    <row r="9896" spans="1:4">
      <c r="A9896" s="462">
        <v>104824</v>
      </c>
      <c r="B9896" s="276" t="s">
        <v>9841</v>
      </c>
      <c r="C9896" s="462" t="s">
        <v>44</v>
      </c>
      <c r="D9896" s="463">
        <v>0</v>
      </c>
    </row>
    <row r="9897" spans="1:4">
      <c r="A9897" s="462">
        <v>104825</v>
      </c>
      <c r="B9897" s="276" t="s">
        <v>9842</v>
      </c>
      <c r="C9897" s="462" t="s">
        <v>27</v>
      </c>
      <c r="D9897" s="463">
        <v>696136</v>
      </c>
    </row>
    <row r="9898" spans="1:4">
      <c r="A9898" s="462">
        <v>104826</v>
      </c>
      <c r="B9898" s="276" t="s">
        <v>9843</v>
      </c>
      <c r="C9898" s="462" t="s">
        <v>44</v>
      </c>
      <c r="D9898" s="463">
        <v>0</v>
      </c>
    </row>
    <row r="9899" spans="1:4">
      <c r="A9899" s="462">
        <v>104827</v>
      </c>
      <c r="B9899" s="276" t="s">
        <v>9844</v>
      </c>
      <c r="C9899" s="462" t="s">
        <v>27</v>
      </c>
      <c r="D9899" s="463">
        <v>0</v>
      </c>
    </row>
    <row r="9900" spans="1:4">
      <c r="A9900" s="462">
        <v>104828</v>
      </c>
      <c r="B9900" s="276" t="s">
        <v>9845</v>
      </c>
      <c r="C9900" s="462" t="s">
        <v>27</v>
      </c>
      <c r="D9900" s="463">
        <v>0</v>
      </c>
    </row>
    <row r="9901" spans="1:4">
      <c r="A9901" s="462">
        <v>104829</v>
      </c>
      <c r="B9901" s="276" t="s">
        <v>9846</v>
      </c>
      <c r="C9901" s="462" t="s">
        <v>27</v>
      </c>
      <c r="D9901" s="463">
        <v>122837</v>
      </c>
    </row>
    <row r="9902" spans="1:4">
      <c r="A9902" s="462">
        <v>104830</v>
      </c>
      <c r="B9902" s="276" t="s">
        <v>9847</v>
      </c>
      <c r="C9902" s="462" t="s">
        <v>27</v>
      </c>
      <c r="D9902" s="463">
        <v>146375.1</v>
      </c>
    </row>
    <row r="9903" spans="1:4">
      <c r="A9903" s="462">
        <v>104831</v>
      </c>
      <c r="B9903" s="276" t="s">
        <v>9848</v>
      </c>
      <c r="C9903" s="462" t="s">
        <v>44</v>
      </c>
      <c r="D9903" s="463">
        <v>0</v>
      </c>
    </row>
    <row r="9904" spans="1:4">
      <c r="A9904" s="462">
        <v>104832</v>
      </c>
      <c r="B9904" s="276" t="s">
        <v>9849</v>
      </c>
      <c r="C9904" s="462" t="s">
        <v>27</v>
      </c>
      <c r="D9904" s="463">
        <v>0</v>
      </c>
    </row>
    <row r="9905" spans="1:4">
      <c r="A9905" s="462">
        <v>104833</v>
      </c>
      <c r="B9905" s="276" t="s">
        <v>9850</v>
      </c>
      <c r="C9905" s="462" t="s">
        <v>27</v>
      </c>
      <c r="D9905" s="463">
        <v>0</v>
      </c>
    </row>
    <row r="9906" spans="1:4">
      <c r="A9906" s="462">
        <v>104834</v>
      </c>
      <c r="B9906" s="276" t="s">
        <v>9851</v>
      </c>
      <c r="C9906" s="462" t="s">
        <v>30</v>
      </c>
      <c r="D9906" s="463">
        <v>0</v>
      </c>
    </row>
    <row r="9907" spans="1:4">
      <c r="A9907" s="462">
        <v>104835</v>
      </c>
      <c r="B9907" s="276" t="s">
        <v>9852</v>
      </c>
      <c r="C9907" s="462" t="s">
        <v>27</v>
      </c>
      <c r="D9907" s="463">
        <v>0</v>
      </c>
    </row>
    <row r="9908" spans="1:4">
      <c r="A9908" s="462">
        <v>104836</v>
      </c>
      <c r="B9908" s="276" t="s">
        <v>9853</v>
      </c>
      <c r="C9908" s="462" t="s">
        <v>27</v>
      </c>
      <c r="D9908" s="463">
        <v>0</v>
      </c>
    </row>
    <row r="9909" spans="1:4">
      <c r="A9909" s="462">
        <v>104837</v>
      </c>
      <c r="B9909" s="276" t="s">
        <v>9854</v>
      </c>
      <c r="C9909" s="462" t="s">
        <v>27</v>
      </c>
      <c r="D9909" s="463">
        <v>6502641</v>
      </c>
    </row>
    <row r="9910" spans="1:4">
      <c r="A9910" s="462">
        <v>104838</v>
      </c>
      <c r="B9910" s="276" t="s">
        <v>9855</v>
      </c>
      <c r="C9910" s="462" t="s">
        <v>27</v>
      </c>
      <c r="D9910" s="463">
        <v>0</v>
      </c>
    </row>
    <row r="9911" spans="1:4">
      <c r="A9911" s="462">
        <v>104839</v>
      </c>
      <c r="B9911" s="276" t="s">
        <v>9856</v>
      </c>
      <c r="C9911" s="462" t="s">
        <v>27</v>
      </c>
      <c r="D9911" s="463">
        <v>0</v>
      </c>
    </row>
    <row r="9912" spans="1:4">
      <c r="A9912" s="462">
        <v>104840</v>
      </c>
      <c r="B9912" s="276" t="s">
        <v>9857</v>
      </c>
      <c r="C9912" s="462" t="s">
        <v>27</v>
      </c>
      <c r="D9912" s="463">
        <v>0</v>
      </c>
    </row>
    <row r="9913" spans="1:4">
      <c r="A9913" s="462">
        <v>104841</v>
      </c>
      <c r="B9913" s="276" t="s">
        <v>9858</v>
      </c>
      <c r="C9913" s="462" t="s">
        <v>27</v>
      </c>
      <c r="D9913" s="463">
        <v>0</v>
      </c>
    </row>
    <row r="9914" spans="1:4">
      <c r="A9914" s="462">
        <v>104842</v>
      </c>
      <c r="B9914" s="276" t="s">
        <v>9859</v>
      </c>
      <c r="C9914" s="462" t="s">
        <v>27</v>
      </c>
      <c r="D9914" s="463">
        <v>288260</v>
      </c>
    </row>
    <row r="9915" spans="1:4">
      <c r="A9915" s="462">
        <v>104844</v>
      </c>
      <c r="B9915" s="276" t="s">
        <v>9860</v>
      </c>
      <c r="C9915" s="462" t="s">
        <v>27</v>
      </c>
      <c r="D9915" s="463">
        <v>0</v>
      </c>
    </row>
    <row r="9916" spans="1:4">
      <c r="A9916" s="462">
        <v>104845</v>
      </c>
      <c r="B9916" s="276" t="s">
        <v>9861</v>
      </c>
      <c r="C9916" s="462" t="s">
        <v>27</v>
      </c>
      <c r="D9916" s="463">
        <v>0</v>
      </c>
    </row>
    <row r="9917" spans="1:4">
      <c r="A9917" s="462">
        <v>104847</v>
      </c>
      <c r="B9917" s="276" t="s">
        <v>9862</v>
      </c>
      <c r="C9917" s="462" t="s">
        <v>27</v>
      </c>
      <c r="D9917" s="463">
        <v>0</v>
      </c>
    </row>
    <row r="9918" spans="1:4">
      <c r="A9918" s="462">
        <v>104848</v>
      </c>
      <c r="B9918" s="276" t="s">
        <v>9863</v>
      </c>
      <c r="C9918" s="462" t="s">
        <v>27</v>
      </c>
      <c r="D9918" s="463">
        <v>0</v>
      </c>
    </row>
    <row r="9919" spans="1:4">
      <c r="A9919" s="462">
        <v>104849</v>
      </c>
      <c r="B9919" s="276" t="s">
        <v>9864</v>
      </c>
      <c r="C9919" s="462" t="s">
        <v>27</v>
      </c>
      <c r="D9919" s="463">
        <v>0</v>
      </c>
    </row>
    <row r="9920" spans="1:4">
      <c r="A9920" s="462">
        <v>104850</v>
      </c>
      <c r="B9920" s="276" t="s">
        <v>9865</v>
      </c>
      <c r="C9920" s="462" t="s">
        <v>27</v>
      </c>
      <c r="D9920" s="463">
        <v>0</v>
      </c>
    </row>
    <row r="9921" spans="1:4">
      <c r="A9921" s="462">
        <v>104851</v>
      </c>
      <c r="B9921" s="276" t="s">
        <v>9866</v>
      </c>
      <c r="C9921" s="462" t="s">
        <v>27</v>
      </c>
      <c r="D9921" s="463">
        <v>0</v>
      </c>
    </row>
    <row r="9922" spans="1:4">
      <c r="A9922" s="462">
        <v>104852</v>
      </c>
      <c r="B9922" s="276" t="s">
        <v>9867</v>
      </c>
      <c r="C9922" s="462" t="s">
        <v>27</v>
      </c>
      <c r="D9922" s="463">
        <v>0</v>
      </c>
    </row>
    <row r="9923" spans="1:4">
      <c r="A9923" s="462">
        <v>104853</v>
      </c>
      <c r="B9923" s="276" t="s">
        <v>9868</v>
      </c>
      <c r="C9923" s="462" t="s">
        <v>27</v>
      </c>
      <c r="D9923" s="463">
        <v>0</v>
      </c>
    </row>
    <row r="9924" spans="1:4">
      <c r="A9924" s="462">
        <v>104854</v>
      </c>
      <c r="B9924" s="276" t="s">
        <v>9869</v>
      </c>
      <c r="C9924" s="462" t="s">
        <v>27</v>
      </c>
      <c r="D9924" s="463">
        <v>0</v>
      </c>
    </row>
    <row r="9925" spans="1:4">
      <c r="A9925" s="462">
        <v>104855</v>
      </c>
      <c r="B9925" s="276" t="s">
        <v>9870</v>
      </c>
      <c r="C9925" s="462" t="s">
        <v>27</v>
      </c>
      <c r="D9925" s="463">
        <v>0</v>
      </c>
    </row>
    <row r="9926" spans="1:4">
      <c r="A9926" s="462">
        <v>104856</v>
      </c>
      <c r="B9926" s="276" t="s">
        <v>9871</v>
      </c>
      <c r="C9926" s="462" t="s">
        <v>27</v>
      </c>
      <c r="D9926" s="463">
        <v>0</v>
      </c>
    </row>
    <row r="9927" spans="1:4">
      <c r="A9927" s="462">
        <v>104857</v>
      </c>
      <c r="B9927" s="276" t="s">
        <v>9872</v>
      </c>
      <c r="C9927" s="462" t="s">
        <v>27</v>
      </c>
      <c r="D9927" s="463">
        <v>0</v>
      </c>
    </row>
    <row r="9928" spans="1:4">
      <c r="A9928" s="462">
        <v>104858</v>
      </c>
      <c r="B9928" s="276" t="s">
        <v>9873</v>
      </c>
      <c r="C9928" s="462" t="s">
        <v>44</v>
      </c>
      <c r="D9928" s="463">
        <v>5710</v>
      </c>
    </row>
    <row r="9929" spans="1:4">
      <c r="A9929" s="462">
        <v>104859</v>
      </c>
      <c r="B9929" s="276" t="s">
        <v>6700</v>
      </c>
      <c r="C9929" s="462" t="s">
        <v>27</v>
      </c>
      <c r="D9929" s="463">
        <v>0</v>
      </c>
    </row>
    <row r="9930" spans="1:4">
      <c r="A9930" s="462">
        <v>104860</v>
      </c>
      <c r="B9930" s="276" t="s">
        <v>9874</v>
      </c>
      <c r="C9930" s="462" t="s">
        <v>27</v>
      </c>
      <c r="D9930" s="463">
        <v>0</v>
      </c>
    </row>
    <row r="9931" spans="1:4">
      <c r="A9931" s="462">
        <v>104861</v>
      </c>
      <c r="B9931" s="276" t="s">
        <v>9875</v>
      </c>
      <c r="C9931" s="462" t="s">
        <v>27</v>
      </c>
      <c r="D9931" s="463">
        <v>0</v>
      </c>
    </row>
    <row r="9932" spans="1:4">
      <c r="A9932" s="462">
        <v>104862</v>
      </c>
      <c r="B9932" s="276" t="s">
        <v>9876</v>
      </c>
      <c r="C9932" s="462" t="s">
        <v>27</v>
      </c>
      <c r="D9932" s="463">
        <v>0</v>
      </c>
    </row>
    <row r="9933" spans="1:4">
      <c r="A9933" s="462">
        <v>104864</v>
      </c>
      <c r="B9933" s="276" t="s">
        <v>9877</v>
      </c>
      <c r="C9933" s="462" t="s">
        <v>2360</v>
      </c>
      <c r="D9933" s="463">
        <v>0</v>
      </c>
    </row>
    <row r="9934" spans="1:4">
      <c r="A9934" s="462">
        <v>104865</v>
      </c>
      <c r="B9934" s="276" t="s">
        <v>9878</v>
      </c>
      <c r="C9934" s="462" t="s">
        <v>27</v>
      </c>
      <c r="D9934" s="463">
        <v>0</v>
      </c>
    </row>
    <row r="9935" spans="1:4">
      <c r="A9935" s="462">
        <v>104866</v>
      </c>
      <c r="B9935" s="276" t="s">
        <v>9879</v>
      </c>
      <c r="C9935" s="462" t="s">
        <v>27</v>
      </c>
      <c r="D9935" s="463">
        <v>0</v>
      </c>
    </row>
    <row r="9936" spans="1:4">
      <c r="A9936" s="462">
        <v>104867</v>
      </c>
      <c r="B9936" s="276" t="s">
        <v>9880</v>
      </c>
      <c r="C9936" s="462" t="s">
        <v>27</v>
      </c>
      <c r="D9936" s="463">
        <v>0</v>
      </c>
    </row>
    <row r="9937" spans="1:4">
      <c r="A9937" s="462">
        <v>104868</v>
      </c>
      <c r="B9937" s="276" t="s">
        <v>9881</v>
      </c>
      <c r="C9937" s="462" t="s">
        <v>30</v>
      </c>
      <c r="D9937" s="463">
        <v>0</v>
      </c>
    </row>
    <row r="9938" spans="1:4">
      <c r="A9938" s="462">
        <v>104869</v>
      </c>
      <c r="B9938" s="276" t="s">
        <v>9882</v>
      </c>
      <c r="C9938" s="462" t="s">
        <v>27</v>
      </c>
      <c r="D9938" s="463">
        <v>0</v>
      </c>
    </row>
    <row r="9939" spans="1:4">
      <c r="A9939" s="462">
        <v>104870</v>
      </c>
      <c r="B9939" s="276" t="s">
        <v>9883</v>
      </c>
      <c r="C9939" s="462" t="s">
        <v>253</v>
      </c>
      <c r="D9939" s="463">
        <v>0</v>
      </c>
    </row>
    <row r="9940" spans="1:4">
      <c r="A9940" s="462">
        <v>104871</v>
      </c>
      <c r="B9940" s="276" t="s">
        <v>9884</v>
      </c>
      <c r="C9940" s="462" t="s">
        <v>27</v>
      </c>
      <c r="D9940" s="463">
        <v>171691</v>
      </c>
    </row>
    <row r="9941" spans="1:4">
      <c r="A9941" s="462">
        <v>104872</v>
      </c>
      <c r="B9941" s="276" t="s">
        <v>9885</v>
      </c>
      <c r="C9941" s="462" t="s">
        <v>30</v>
      </c>
      <c r="D9941" s="463">
        <v>0</v>
      </c>
    </row>
    <row r="9942" spans="1:4">
      <c r="A9942" s="462">
        <v>104874</v>
      </c>
      <c r="B9942" s="276" t="s">
        <v>9886</v>
      </c>
      <c r="C9942" s="462" t="s">
        <v>253</v>
      </c>
      <c r="D9942" s="463">
        <v>79109</v>
      </c>
    </row>
    <row r="9943" spans="1:4">
      <c r="A9943" s="462">
        <v>104876</v>
      </c>
      <c r="B9943" s="276" t="s">
        <v>9887</v>
      </c>
      <c r="C9943" s="462" t="s">
        <v>27</v>
      </c>
      <c r="D9943" s="463">
        <v>0</v>
      </c>
    </row>
    <row r="9944" spans="1:4">
      <c r="A9944" s="462">
        <v>104877</v>
      </c>
      <c r="B9944" s="276" t="s">
        <v>9888</v>
      </c>
      <c r="C9944" s="462" t="s">
        <v>27</v>
      </c>
      <c r="D9944" s="463">
        <v>0</v>
      </c>
    </row>
    <row r="9945" spans="1:4">
      <c r="A9945" s="462">
        <v>104878</v>
      </c>
      <c r="B9945" s="276" t="s">
        <v>9889</v>
      </c>
      <c r="C9945" s="462" t="s">
        <v>44</v>
      </c>
      <c r="D9945" s="463">
        <v>15284</v>
      </c>
    </row>
    <row r="9946" spans="1:4">
      <c r="A9946" s="462">
        <v>104879</v>
      </c>
      <c r="B9946" s="276" t="s">
        <v>9890</v>
      </c>
      <c r="C9946" s="462" t="s">
        <v>27</v>
      </c>
      <c r="D9946" s="463">
        <v>0</v>
      </c>
    </row>
    <row r="9947" spans="1:4">
      <c r="A9947" s="462">
        <v>104880</v>
      </c>
      <c r="B9947" s="276" t="s">
        <v>9891</v>
      </c>
      <c r="C9947" s="462" t="s">
        <v>30</v>
      </c>
      <c r="D9947" s="463">
        <v>0</v>
      </c>
    </row>
    <row r="9948" spans="1:4">
      <c r="A9948" s="462">
        <v>104881</v>
      </c>
      <c r="B9948" s="276" t="s">
        <v>9892</v>
      </c>
      <c r="C9948" s="462" t="s">
        <v>83</v>
      </c>
      <c r="D9948" s="463">
        <v>0</v>
      </c>
    </row>
    <row r="9949" spans="1:4">
      <c r="A9949" s="462">
        <v>104882</v>
      </c>
      <c r="B9949" s="276" t="s">
        <v>9893</v>
      </c>
      <c r="C9949" s="462" t="s">
        <v>30</v>
      </c>
      <c r="D9949" s="463">
        <v>0</v>
      </c>
    </row>
    <row r="9950" spans="1:4">
      <c r="A9950" s="462">
        <v>104883</v>
      </c>
      <c r="B9950" s="276" t="s">
        <v>9894</v>
      </c>
      <c r="C9950" s="462" t="s">
        <v>30</v>
      </c>
      <c r="D9950" s="463">
        <v>0</v>
      </c>
    </row>
    <row r="9951" spans="1:4">
      <c r="A9951" s="462">
        <v>104884</v>
      </c>
      <c r="B9951" s="276" t="s">
        <v>9895</v>
      </c>
      <c r="C9951" s="462" t="s">
        <v>30</v>
      </c>
      <c r="D9951" s="463">
        <v>0</v>
      </c>
    </row>
    <row r="9952" spans="1:4">
      <c r="A9952" s="462">
        <v>104885</v>
      </c>
      <c r="B9952" s="276" t="s">
        <v>9896</v>
      </c>
      <c r="C9952" s="462" t="s">
        <v>27</v>
      </c>
      <c r="D9952" s="463">
        <v>0</v>
      </c>
    </row>
    <row r="9953" spans="1:4">
      <c r="A9953" s="462">
        <v>104886</v>
      </c>
      <c r="B9953" s="276" t="s">
        <v>9897</v>
      </c>
      <c r="C9953" s="462" t="s">
        <v>27</v>
      </c>
      <c r="D9953" s="463">
        <v>6865.32</v>
      </c>
    </row>
    <row r="9954" spans="1:4">
      <c r="A9954" s="462">
        <v>104887</v>
      </c>
      <c r="B9954" s="276" t="s">
        <v>9898</v>
      </c>
      <c r="C9954" s="462" t="s">
        <v>30</v>
      </c>
      <c r="D9954" s="463">
        <v>9869</v>
      </c>
    </row>
    <row r="9955" spans="1:4">
      <c r="A9955" s="462">
        <v>104888</v>
      </c>
      <c r="B9955" s="276" t="s">
        <v>9899</v>
      </c>
      <c r="C9955" s="462" t="s">
        <v>253</v>
      </c>
      <c r="D9955" s="463">
        <v>21478</v>
      </c>
    </row>
    <row r="9956" spans="1:4">
      <c r="A9956" s="462">
        <v>104889</v>
      </c>
      <c r="B9956" s="276" t="s">
        <v>9900</v>
      </c>
      <c r="C9956" s="462" t="s">
        <v>30</v>
      </c>
      <c r="D9956" s="463">
        <v>54072</v>
      </c>
    </row>
    <row r="9957" spans="1:4">
      <c r="A9957" s="462">
        <v>104890</v>
      </c>
      <c r="B9957" s="276" t="s">
        <v>9901</v>
      </c>
      <c r="C9957" s="462" t="s">
        <v>30</v>
      </c>
      <c r="D9957" s="463">
        <v>0</v>
      </c>
    </row>
    <row r="9958" spans="1:4">
      <c r="A9958" s="462">
        <v>104891</v>
      </c>
      <c r="B9958" s="276" t="s">
        <v>9902</v>
      </c>
      <c r="C9958" s="462" t="s">
        <v>30</v>
      </c>
      <c r="D9958" s="463">
        <v>136825</v>
      </c>
    </row>
    <row r="9959" spans="1:4">
      <c r="A9959" s="462">
        <v>104892</v>
      </c>
      <c r="B9959" s="276" t="s">
        <v>9903</v>
      </c>
      <c r="C9959" s="462" t="s">
        <v>30</v>
      </c>
      <c r="D9959" s="463">
        <v>0</v>
      </c>
    </row>
    <row r="9960" spans="1:4">
      <c r="A9960" s="462">
        <v>104893</v>
      </c>
      <c r="B9960" s="276" t="s">
        <v>9904</v>
      </c>
      <c r="C9960" s="462" t="s">
        <v>30</v>
      </c>
      <c r="D9960" s="463">
        <v>0</v>
      </c>
    </row>
    <row r="9961" spans="1:4">
      <c r="A9961" s="462">
        <v>104894</v>
      </c>
      <c r="B9961" s="276" t="s">
        <v>9905</v>
      </c>
      <c r="C9961" s="462" t="s">
        <v>30</v>
      </c>
      <c r="D9961" s="463">
        <v>0</v>
      </c>
    </row>
    <row r="9962" spans="1:4">
      <c r="A9962" s="462">
        <v>104895</v>
      </c>
      <c r="B9962" s="276" t="s">
        <v>9906</v>
      </c>
      <c r="C9962" s="462" t="s">
        <v>30</v>
      </c>
      <c r="D9962" s="463">
        <v>93106</v>
      </c>
    </row>
    <row r="9963" spans="1:4">
      <c r="A9963" s="462">
        <v>104896</v>
      </c>
      <c r="B9963" s="276" t="s">
        <v>9907</v>
      </c>
      <c r="C9963" s="462" t="s">
        <v>30</v>
      </c>
      <c r="D9963" s="463">
        <v>62708</v>
      </c>
    </row>
    <row r="9964" spans="1:4">
      <c r="A9964" s="462">
        <v>104897</v>
      </c>
      <c r="B9964" s="276" t="s">
        <v>9908</v>
      </c>
      <c r="C9964" s="462" t="s">
        <v>30</v>
      </c>
      <c r="D9964" s="463">
        <v>24750</v>
      </c>
    </row>
    <row r="9965" spans="1:4">
      <c r="A9965" s="462">
        <v>104898</v>
      </c>
      <c r="B9965" s="276" t="s">
        <v>9909</v>
      </c>
      <c r="C9965" s="462" t="s">
        <v>27</v>
      </c>
      <c r="D9965" s="463">
        <v>61176</v>
      </c>
    </row>
    <row r="9966" spans="1:4">
      <c r="A9966" s="462">
        <v>104899</v>
      </c>
      <c r="B9966" s="276" t="s">
        <v>9910</v>
      </c>
      <c r="C9966" s="462" t="s">
        <v>27</v>
      </c>
      <c r="D9966" s="463">
        <v>30546</v>
      </c>
    </row>
    <row r="9967" spans="1:4">
      <c r="A9967" s="462">
        <v>104900</v>
      </c>
      <c r="B9967" s="276" t="s">
        <v>9911</v>
      </c>
      <c r="C9967" s="462" t="s">
        <v>27</v>
      </c>
      <c r="D9967" s="463">
        <v>0</v>
      </c>
    </row>
    <row r="9968" spans="1:4">
      <c r="A9968" s="462">
        <v>104901</v>
      </c>
      <c r="B9968" s="276" t="s">
        <v>9912</v>
      </c>
      <c r="C9968" s="462" t="s">
        <v>30</v>
      </c>
      <c r="D9968" s="463">
        <v>0</v>
      </c>
    </row>
    <row r="9969" spans="1:4">
      <c r="A9969" s="462">
        <v>104902</v>
      </c>
      <c r="B9969" s="276" t="s">
        <v>9913</v>
      </c>
      <c r="C9969" s="462" t="s">
        <v>27</v>
      </c>
      <c r="D9969" s="463">
        <v>783067.19</v>
      </c>
    </row>
    <row r="9970" spans="1:4">
      <c r="A9970" s="462">
        <v>104903</v>
      </c>
      <c r="B9970" s="276" t="s">
        <v>9914</v>
      </c>
      <c r="C9970" s="462" t="s">
        <v>27</v>
      </c>
      <c r="D9970" s="463">
        <v>33357.769999999997</v>
      </c>
    </row>
    <row r="9971" spans="1:4">
      <c r="A9971" s="462">
        <v>104904</v>
      </c>
      <c r="B9971" s="276" t="s">
        <v>9915</v>
      </c>
      <c r="C9971" s="462" t="s">
        <v>27</v>
      </c>
      <c r="D9971" s="463">
        <v>175452</v>
      </c>
    </row>
    <row r="9972" spans="1:4">
      <c r="A9972" s="462">
        <v>104905</v>
      </c>
      <c r="B9972" s="276" t="s">
        <v>9916</v>
      </c>
      <c r="C9972" s="462" t="s">
        <v>27</v>
      </c>
      <c r="D9972" s="463">
        <v>56898</v>
      </c>
    </row>
    <row r="9973" spans="1:4">
      <c r="A9973" s="462">
        <v>104906</v>
      </c>
      <c r="B9973" s="276" t="s">
        <v>9917</v>
      </c>
      <c r="C9973" s="462" t="s">
        <v>27</v>
      </c>
      <c r="D9973" s="463">
        <v>24031</v>
      </c>
    </row>
    <row r="9974" spans="1:4">
      <c r="A9974" s="462">
        <v>104907</v>
      </c>
      <c r="B9974" s="276" t="s">
        <v>9918</v>
      </c>
      <c r="C9974" s="462" t="s">
        <v>27</v>
      </c>
      <c r="D9974" s="463">
        <v>23263</v>
      </c>
    </row>
    <row r="9975" spans="1:4">
      <c r="A9975" s="462">
        <v>104908</v>
      </c>
      <c r="B9975" s="276" t="s">
        <v>9919</v>
      </c>
      <c r="C9975" s="462" t="s">
        <v>27</v>
      </c>
      <c r="D9975" s="463">
        <v>17506.21</v>
      </c>
    </row>
    <row r="9976" spans="1:4">
      <c r="A9976" s="462">
        <v>104909</v>
      </c>
      <c r="B9976" s="276" t="s">
        <v>9920</v>
      </c>
      <c r="C9976" s="462" t="s">
        <v>27</v>
      </c>
      <c r="D9976" s="463">
        <v>17732.46</v>
      </c>
    </row>
    <row r="9977" spans="1:4">
      <c r="A9977" s="462">
        <v>104910</v>
      </c>
      <c r="B9977" s="276" t="s">
        <v>9921</v>
      </c>
      <c r="C9977" s="462" t="s">
        <v>253</v>
      </c>
      <c r="D9977" s="463">
        <v>140710</v>
      </c>
    </row>
    <row r="9978" spans="1:4">
      <c r="A9978" s="462">
        <v>104911</v>
      </c>
      <c r="B9978" s="276" t="s">
        <v>9922</v>
      </c>
      <c r="C9978" s="462" t="s">
        <v>27</v>
      </c>
      <c r="D9978" s="463">
        <v>1571228</v>
      </c>
    </row>
    <row r="9979" spans="1:4">
      <c r="A9979" s="462">
        <v>104912</v>
      </c>
      <c r="B9979" s="276" t="s">
        <v>9923</v>
      </c>
      <c r="C9979" s="462" t="s">
        <v>27</v>
      </c>
      <c r="D9979" s="463">
        <v>12370</v>
      </c>
    </row>
    <row r="9980" spans="1:4">
      <c r="A9980" s="462">
        <v>104913</v>
      </c>
      <c r="B9980" s="276" t="s">
        <v>9924</v>
      </c>
      <c r="C9980" s="462" t="s">
        <v>27</v>
      </c>
      <c r="D9980" s="463">
        <v>0</v>
      </c>
    </row>
    <row r="9981" spans="1:4">
      <c r="A9981" s="462">
        <v>104914</v>
      </c>
      <c r="B9981" s="276" t="s">
        <v>9925</v>
      </c>
      <c r="C9981" s="462" t="s">
        <v>27</v>
      </c>
      <c r="D9981" s="463">
        <v>27202</v>
      </c>
    </row>
    <row r="9982" spans="1:4">
      <c r="A9982" s="462">
        <v>104915</v>
      </c>
      <c r="B9982" s="276" t="s">
        <v>9926</v>
      </c>
      <c r="C9982" s="462" t="s">
        <v>27</v>
      </c>
      <c r="D9982" s="463">
        <v>0</v>
      </c>
    </row>
    <row r="9983" spans="1:4">
      <c r="A9983" s="462">
        <v>104916</v>
      </c>
      <c r="B9983" s="276" t="s">
        <v>9927</v>
      </c>
      <c r="C9983" s="462" t="s">
        <v>27</v>
      </c>
      <c r="D9983" s="463">
        <v>23700622</v>
      </c>
    </row>
    <row r="9984" spans="1:4">
      <c r="A9984" s="462">
        <v>104917</v>
      </c>
      <c r="B9984" s="276" t="s">
        <v>9928</v>
      </c>
      <c r="C9984" s="462" t="s">
        <v>27</v>
      </c>
      <c r="D9984" s="463">
        <v>283425</v>
      </c>
    </row>
    <row r="9985" spans="1:4">
      <c r="A9985" s="462">
        <v>104918</v>
      </c>
      <c r="B9985" s="276" t="s">
        <v>9929</v>
      </c>
      <c r="C9985" s="462" t="s">
        <v>27</v>
      </c>
      <c r="D9985" s="463">
        <v>0</v>
      </c>
    </row>
    <row r="9986" spans="1:4">
      <c r="A9986" s="462">
        <v>104919</v>
      </c>
      <c r="B9986" s="276" t="s">
        <v>9930</v>
      </c>
      <c r="C9986" s="462" t="s">
        <v>27</v>
      </c>
      <c r="D9986" s="463">
        <v>40775</v>
      </c>
    </row>
    <row r="9987" spans="1:4">
      <c r="A9987" s="462">
        <v>104920</v>
      </c>
      <c r="B9987" s="276" t="s">
        <v>9931</v>
      </c>
      <c r="C9987" s="462" t="s">
        <v>27</v>
      </c>
      <c r="D9987" s="463">
        <v>0</v>
      </c>
    </row>
    <row r="9988" spans="1:4">
      <c r="A9988" s="462">
        <v>104921</v>
      </c>
      <c r="B9988" s="276" t="s">
        <v>9932</v>
      </c>
      <c r="C9988" s="462" t="s">
        <v>27</v>
      </c>
      <c r="D9988" s="463">
        <v>0</v>
      </c>
    </row>
    <row r="9989" spans="1:4">
      <c r="A9989" s="462">
        <v>104922</v>
      </c>
      <c r="B9989" s="276" t="s">
        <v>9933</v>
      </c>
      <c r="C9989" s="462" t="s">
        <v>83</v>
      </c>
      <c r="D9989" s="463">
        <v>65259.24</v>
      </c>
    </row>
    <row r="9990" spans="1:4">
      <c r="A9990" s="462">
        <v>104923</v>
      </c>
      <c r="B9990" s="276" t="s">
        <v>9934</v>
      </c>
      <c r="C9990" s="462" t="s">
        <v>27</v>
      </c>
      <c r="D9990" s="463">
        <v>70293</v>
      </c>
    </row>
    <row r="9991" spans="1:4">
      <c r="A9991" s="462">
        <v>104924</v>
      </c>
      <c r="B9991" s="276" t="s">
        <v>9935</v>
      </c>
      <c r="C9991" s="462" t="s">
        <v>27</v>
      </c>
      <c r="D9991" s="463">
        <v>0</v>
      </c>
    </row>
    <row r="9992" spans="1:4">
      <c r="A9992" s="462">
        <v>104925</v>
      </c>
      <c r="B9992" s="276" t="s">
        <v>9936</v>
      </c>
      <c r="C9992" s="462" t="s">
        <v>27</v>
      </c>
      <c r="D9992" s="463">
        <v>0</v>
      </c>
    </row>
    <row r="9993" spans="1:4">
      <c r="A9993" s="462">
        <v>104926</v>
      </c>
      <c r="B9993" s="276" t="s">
        <v>9937</v>
      </c>
      <c r="C9993" s="462" t="s">
        <v>27</v>
      </c>
      <c r="D9993" s="463">
        <v>0</v>
      </c>
    </row>
    <row r="9994" spans="1:4">
      <c r="A9994" s="462">
        <v>104928</v>
      </c>
      <c r="B9994" s="276" t="s">
        <v>9938</v>
      </c>
      <c r="C9994" s="462" t="s">
        <v>27</v>
      </c>
      <c r="D9994" s="463">
        <v>5805</v>
      </c>
    </row>
    <row r="9995" spans="1:4">
      <c r="A9995" s="462">
        <v>104929</v>
      </c>
      <c r="B9995" s="276" t="s">
        <v>9939</v>
      </c>
      <c r="C9995" s="462" t="s">
        <v>27</v>
      </c>
      <c r="D9995" s="463">
        <v>0</v>
      </c>
    </row>
    <row r="9996" spans="1:4">
      <c r="A9996" s="462">
        <v>104930</v>
      </c>
      <c r="B9996" s="276" t="s">
        <v>9940</v>
      </c>
      <c r="C9996" s="462" t="s">
        <v>27</v>
      </c>
      <c r="D9996" s="463">
        <v>0</v>
      </c>
    </row>
    <row r="9997" spans="1:4">
      <c r="A9997" s="462">
        <v>104931</v>
      </c>
      <c r="B9997" s="276" t="s">
        <v>9941</v>
      </c>
      <c r="C9997" s="462" t="s">
        <v>27</v>
      </c>
      <c r="D9997" s="463">
        <v>0</v>
      </c>
    </row>
    <row r="9998" spans="1:4">
      <c r="A9998" s="462">
        <v>104932</v>
      </c>
      <c r="B9998" s="276" t="s">
        <v>9942</v>
      </c>
      <c r="C9998" s="462" t="s">
        <v>253</v>
      </c>
      <c r="D9998" s="463">
        <v>104458</v>
      </c>
    </row>
    <row r="9999" spans="1:4">
      <c r="A9999" s="462">
        <v>104933</v>
      </c>
      <c r="B9999" s="276" t="s">
        <v>9943</v>
      </c>
      <c r="C9999" s="462" t="s">
        <v>32</v>
      </c>
      <c r="D9999" s="463">
        <v>34488</v>
      </c>
    </row>
    <row r="10000" spans="1:4">
      <c r="A10000" s="462">
        <v>104934</v>
      </c>
      <c r="B10000" s="276" t="s">
        <v>9944</v>
      </c>
      <c r="C10000" s="462" t="s">
        <v>32</v>
      </c>
      <c r="D10000" s="463">
        <v>38394.01</v>
      </c>
    </row>
    <row r="10001" spans="1:4">
      <c r="A10001" s="462">
        <v>104935</v>
      </c>
      <c r="B10001" s="276" t="s">
        <v>9945</v>
      </c>
      <c r="C10001" s="462" t="s">
        <v>27</v>
      </c>
      <c r="D10001" s="463">
        <v>98289</v>
      </c>
    </row>
    <row r="10002" spans="1:4">
      <c r="A10002" s="462">
        <v>104936</v>
      </c>
      <c r="B10002" s="276" t="s">
        <v>9946</v>
      </c>
      <c r="C10002" s="462" t="s">
        <v>32</v>
      </c>
      <c r="D10002" s="463">
        <v>2386.94</v>
      </c>
    </row>
    <row r="10003" spans="1:4">
      <c r="A10003" s="462">
        <v>104937</v>
      </c>
      <c r="B10003" s="276" t="s">
        <v>9947</v>
      </c>
      <c r="C10003" s="462" t="s">
        <v>1122</v>
      </c>
      <c r="D10003" s="463">
        <v>196833</v>
      </c>
    </row>
    <row r="10004" spans="1:4">
      <c r="A10004" s="462">
        <v>104938</v>
      </c>
      <c r="B10004" s="276" t="s">
        <v>9948</v>
      </c>
      <c r="C10004" s="462" t="s">
        <v>1122</v>
      </c>
      <c r="D10004" s="463">
        <v>117022</v>
      </c>
    </row>
    <row r="10005" spans="1:4">
      <c r="A10005" s="462">
        <v>104939</v>
      </c>
      <c r="B10005" s="276" t="s">
        <v>9949</v>
      </c>
      <c r="C10005" s="462" t="s">
        <v>148</v>
      </c>
      <c r="D10005" s="463">
        <v>8949.92</v>
      </c>
    </row>
    <row r="10006" spans="1:4">
      <c r="A10006" s="462">
        <v>104941</v>
      </c>
      <c r="B10006" s="276" t="s">
        <v>9950</v>
      </c>
      <c r="C10006" s="462" t="s">
        <v>27</v>
      </c>
      <c r="D10006" s="463">
        <v>35231</v>
      </c>
    </row>
    <row r="10007" spans="1:4">
      <c r="A10007" s="462">
        <v>104942</v>
      </c>
      <c r="B10007" s="276" t="s">
        <v>9951</v>
      </c>
      <c r="C10007" s="462" t="s">
        <v>27</v>
      </c>
      <c r="D10007" s="463">
        <v>33050.410000000003</v>
      </c>
    </row>
    <row r="10008" spans="1:4">
      <c r="A10008" s="462">
        <v>104943</v>
      </c>
      <c r="B10008" s="276" t="s">
        <v>9952</v>
      </c>
      <c r="C10008" s="462" t="s">
        <v>27</v>
      </c>
      <c r="D10008" s="463">
        <v>37670</v>
      </c>
    </row>
    <row r="10009" spans="1:4">
      <c r="A10009" s="462">
        <v>104944</v>
      </c>
      <c r="B10009" s="276" t="s">
        <v>9953</v>
      </c>
      <c r="C10009" s="462" t="s">
        <v>27</v>
      </c>
      <c r="D10009" s="463">
        <v>68456</v>
      </c>
    </row>
    <row r="10010" spans="1:4">
      <c r="A10010" s="462">
        <v>104945</v>
      </c>
      <c r="B10010" s="276" t="s">
        <v>9954</v>
      </c>
      <c r="C10010" s="462" t="s">
        <v>27</v>
      </c>
      <c r="D10010" s="463">
        <v>424031</v>
      </c>
    </row>
    <row r="10011" spans="1:4">
      <c r="A10011" s="462">
        <v>104946</v>
      </c>
      <c r="B10011" s="276" t="s">
        <v>9955</v>
      </c>
      <c r="C10011" s="462" t="s">
        <v>27</v>
      </c>
      <c r="D10011" s="463">
        <v>0</v>
      </c>
    </row>
    <row r="10012" spans="1:4">
      <c r="A10012" s="462">
        <v>104950</v>
      </c>
      <c r="B10012" s="276" t="s">
        <v>9956</v>
      </c>
      <c r="C10012" s="462" t="s">
        <v>27</v>
      </c>
      <c r="D10012" s="463">
        <v>0</v>
      </c>
    </row>
    <row r="10013" spans="1:4">
      <c r="A10013" s="462">
        <v>104952</v>
      </c>
      <c r="B10013" s="276" t="s">
        <v>9957</v>
      </c>
      <c r="C10013" s="462" t="s">
        <v>27</v>
      </c>
      <c r="D10013" s="463">
        <v>0</v>
      </c>
    </row>
    <row r="10014" spans="1:4">
      <c r="A10014" s="462">
        <v>104953</v>
      </c>
      <c r="B10014" s="276" t="s">
        <v>9958</v>
      </c>
      <c r="C10014" s="462" t="s">
        <v>253</v>
      </c>
      <c r="D10014" s="463">
        <v>235985.37</v>
      </c>
    </row>
    <row r="10015" spans="1:4">
      <c r="A10015" s="462">
        <v>104954</v>
      </c>
      <c r="B10015" s="276" t="s">
        <v>9959</v>
      </c>
      <c r="C10015" s="462" t="s">
        <v>32</v>
      </c>
      <c r="D10015" s="463">
        <v>85851</v>
      </c>
    </row>
    <row r="10016" spans="1:4">
      <c r="A10016" s="462">
        <v>104956</v>
      </c>
      <c r="B10016" s="276" t="s">
        <v>9960</v>
      </c>
      <c r="C10016" s="462" t="s">
        <v>1153</v>
      </c>
      <c r="D10016" s="463">
        <v>52222</v>
      </c>
    </row>
    <row r="10017" spans="1:4">
      <c r="A10017" s="462">
        <v>104957</v>
      </c>
      <c r="B10017" s="276" t="s">
        <v>9961</v>
      </c>
      <c r="C10017" s="462" t="s">
        <v>27</v>
      </c>
      <c r="D10017" s="463">
        <v>429186.14</v>
      </c>
    </row>
    <row r="10018" spans="1:4">
      <c r="A10018" s="462">
        <v>104958</v>
      </c>
      <c r="B10018" s="276" t="s">
        <v>9962</v>
      </c>
      <c r="C10018" s="462" t="s">
        <v>27</v>
      </c>
      <c r="D10018" s="463">
        <v>5600960.9299999997</v>
      </c>
    </row>
    <row r="10019" spans="1:4">
      <c r="A10019" s="462">
        <v>104959</v>
      </c>
      <c r="B10019" s="276" t="s">
        <v>9045</v>
      </c>
      <c r="C10019" s="462" t="s">
        <v>27</v>
      </c>
      <c r="D10019" s="463">
        <v>1237.01</v>
      </c>
    </row>
    <row r="10020" spans="1:4">
      <c r="A10020" s="462">
        <v>104960</v>
      </c>
      <c r="B10020" s="276" t="s">
        <v>9963</v>
      </c>
      <c r="C10020" s="462" t="s">
        <v>44</v>
      </c>
      <c r="D10020" s="463">
        <v>0</v>
      </c>
    </row>
    <row r="10021" spans="1:4">
      <c r="A10021" s="462">
        <v>104961</v>
      </c>
      <c r="B10021" s="276" t="s">
        <v>9964</v>
      </c>
      <c r="C10021" s="462" t="s">
        <v>27</v>
      </c>
      <c r="D10021" s="463">
        <v>321855</v>
      </c>
    </row>
    <row r="10022" spans="1:4">
      <c r="A10022" s="462">
        <v>104962</v>
      </c>
      <c r="B10022" s="276" t="s">
        <v>9965</v>
      </c>
      <c r="C10022" s="462" t="s">
        <v>27</v>
      </c>
      <c r="D10022" s="463">
        <v>28026</v>
      </c>
    </row>
    <row r="10023" spans="1:4">
      <c r="A10023" s="462">
        <v>104963</v>
      </c>
      <c r="B10023" s="276" t="s">
        <v>9966</v>
      </c>
      <c r="C10023" s="462" t="s">
        <v>27</v>
      </c>
      <c r="D10023" s="463">
        <v>0</v>
      </c>
    </row>
    <row r="10024" spans="1:4">
      <c r="A10024" s="462">
        <v>104964</v>
      </c>
      <c r="B10024" s="276" t="s">
        <v>9967</v>
      </c>
      <c r="C10024" s="462" t="s">
        <v>27</v>
      </c>
      <c r="D10024" s="463">
        <v>0</v>
      </c>
    </row>
    <row r="10025" spans="1:4">
      <c r="A10025" s="462">
        <v>104965</v>
      </c>
      <c r="B10025" s="276" t="s">
        <v>9968</v>
      </c>
      <c r="C10025" s="462" t="s">
        <v>27</v>
      </c>
      <c r="D10025" s="463">
        <v>0</v>
      </c>
    </row>
    <row r="10026" spans="1:4">
      <c r="A10026" s="462">
        <v>104966</v>
      </c>
      <c r="B10026" s="276" t="s">
        <v>9969</v>
      </c>
      <c r="C10026" s="462" t="s">
        <v>27</v>
      </c>
      <c r="D10026" s="463">
        <v>695</v>
      </c>
    </row>
    <row r="10027" spans="1:4">
      <c r="A10027" s="462">
        <v>104967</v>
      </c>
      <c r="B10027" s="276" t="s">
        <v>9970</v>
      </c>
      <c r="C10027" s="462" t="s">
        <v>27</v>
      </c>
      <c r="D10027" s="463">
        <v>727</v>
      </c>
    </row>
    <row r="10028" spans="1:4">
      <c r="A10028" s="462">
        <v>104968</v>
      </c>
      <c r="B10028" s="276" t="s">
        <v>9971</v>
      </c>
      <c r="C10028" s="462" t="s">
        <v>32</v>
      </c>
      <c r="D10028" s="463">
        <v>5944</v>
      </c>
    </row>
    <row r="10029" spans="1:4">
      <c r="A10029" s="462">
        <v>104969</v>
      </c>
      <c r="B10029" s="276" t="s">
        <v>9972</v>
      </c>
      <c r="C10029" s="462" t="s">
        <v>27</v>
      </c>
      <c r="D10029" s="463">
        <v>0</v>
      </c>
    </row>
    <row r="10030" spans="1:4">
      <c r="A10030" s="462">
        <v>104970</v>
      </c>
      <c r="B10030" s="276" t="s">
        <v>9973</v>
      </c>
      <c r="C10030" s="462" t="s">
        <v>27</v>
      </c>
      <c r="D10030" s="463">
        <v>47858</v>
      </c>
    </row>
    <row r="10031" spans="1:4">
      <c r="A10031" s="462">
        <v>104972</v>
      </c>
      <c r="B10031" s="276" t="s">
        <v>9974</v>
      </c>
      <c r="C10031" s="462" t="s">
        <v>30</v>
      </c>
      <c r="D10031" s="463">
        <v>0</v>
      </c>
    </row>
    <row r="10032" spans="1:4">
      <c r="A10032" s="462">
        <v>104973</v>
      </c>
      <c r="B10032" s="276" t="s">
        <v>9975</v>
      </c>
      <c r="C10032" s="462" t="s">
        <v>30</v>
      </c>
      <c r="D10032" s="463">
        <v>0</v>
      </c>
    </row>
    <row r="10033" spans="1:4">
      <c r="A10033" s="462">
        <v>104974</v>
      </c>
      <c r="B10033" s="276" t="s">
        <v>9976</v>
      </c>
      <c r="C10033" s="462" t="s">
        <v>27</v>
      </c>
      <c r="D10033" s="463">
        <v>0</v>
      </c>
    </row>
    <row r="10034" spans="1:4">
      <c r="A10034" s="462">
        <v>104975</v>
      </c>
      <c r="B10034" s="276" t="s">
        <v>9977</v>
      </c>
      <c r="C10034" s="462" t="s">
        <v>27</v>
      </c>
      <c r="D10034" s="463">
        <v>0</v>
      </c>
    </row>
    <row r="10035" spans="1:4">
      <c r="A10035" s="462">
        <v>104976</v>
      </c>
      <c r="B10035" s="276" t="s">
        <v>9978</v>
      </c>
      <c r="C10035" s="462" t="s">
        <v>27</v>
      </c>
      <c r="D10035" s="463">
        <v>1379</v>
      </c>
    </row>
    <row r="10036" spans="1:4">
      <c r="A10036" s="462">
        <v>104977</v>
      </c>
      <c r="B10036" s="276" t="s">
        <v>9979</v>
      </c>
      <c r="C10036" s="462" t="s">
        <v>30</v>
      </c>
      <c r="D10036" s="463">
        <v>0</v>
      </c>
    </row>
    <row r="10037" spans="1:4">
      <c r="A10037" s="462">
        <v>104978</v>
      </c>
      <c r="B10037" s="276" t="s">
        <v>9980</v>
      </c>
      <c r="C10037" s="462" t="s">
        <v>30</v>
      </c>
      <c r="D10037" s="463">
        <v>1791</v>
      </c>
    </row>
    <row r="10038" spans="1:4">
      <c r="A10038" s="462">
        <v>104979</v>
      </c>
      <c r="B10038" s="276" t="s">
        <v>9981</v>
      </c>
      <c r="C10038" s="462" t="s">
        <v>30</v>
      </c>
      <c r="D10038" s="463">
        <v>0</v>
      </c>
    </row>
    <row r="10039" spans="1:4">
      <c r="A10039" s="462">
        <v>104980</v>
      </c>
      <c r="B10039" s="276" t="s">
        <v>9982</v>
      </c>
      <c r="C10039" s="462" t="s">
        <v>30</v>
      </c>
      <c r="D10039" s="463">
        <v>10449</v>
      </c>
    </row>
    <row r="10040" spans="1:4">
      <c r="A10040" s="462">
        <v>104981</v>
      </c>
      <c r="B10040" s="276" t="s">
        <v>9983</v>
      </c>
      <c r="C10040" s="462" t="s">
        <v>30</v>
      </c>
      <c r="D10040" s="463">
        <v>14032</v>
      </c>
    </row>
    <row r="10041" spans="1:4">
      <c r="A10041" s="462">
        <v>104982</v>
      </c>
      <c r="B10041" s="276" t="s">
        <v>9984</v>
      </c>
      <c r="C10041" s="462" t="s">
        <v>27</v>
      </c>
      <c r="D10041" s="463">
        <v>5867</v>
      </c>
    </row>
    <row r="10042" spans="1:4">
      <c r="A10042" s="462">
        <v>104983</v>
      </c>
      <c r="B10042" s="276" t="s">
        <v>9985</v>
      </c>
      <c r="C10042" s="462" t="s">
        <v>27</v>
      </c>
      <c r="D10042" s="463">
        <v>0</v>
      </c>
    </row>
    <row r="10043" spans="1:4">
      <c r="A10043" s="462">
        <v>104984</v>
      </c>
      <c r="B10043" s="276" t="s">
        <v>9986</v>
      </c>
      <c r="C10043" s="462" t="s">
        <v>27</v>
      </c>
      <c r="D10043" s="463">
        <v>3224</v>
      </c>
    </row>
    <row r="10044" spans="1:4">
      <c r="A10044" s="462">
        <v>104986</v>
      </c>
      <c r="B10044" s="276" t="s">
        <v>9987</v>
      </c>
      <c r="C10044" s="462" t="s">
        <v>27</v>
      </c>
      <c r="D10044" s="463">
        <v>287896</v>
      </c>
    </row>
    <row r="10045" spans="1:4">
      <c r="A10045" s="462">
        <v>104987</v>
      </c>
      <c r="B10045" s="276" t="s">
        <v>9988</v>
      </c>
      <c r="C10045" s="462" t="s">
        <v>27</v>
      </c>
      <c r="D10045" s="463">
        <v>0</v>
      </c>
    </row>
    <row r="10046" spans="1:4">
      <c r="A10046" s="462">
        <v>104988</v>
      </c>
      <c r="B10046" s="276" t="s">
        <v>9989</v>
      </c>
      <c r="C10046" s="462" t="s">
        <v>27</v>
      </c>
      <c r="D10046" s="463">
        <v>0</v>
      </c>
    </row>
    <row r="10047" spans="1:4">
      <c r="A10047" s="462">
        <v>104989</v>
      </c>
      <c r="B10047" s="276" t="s">
        <v>9990</v>
      </c>
      <c r="C10047" s="462" t="s">
        <v>27</v>
      </c>
      <c r="D10047" s="463">
        <v>164183</v>
      </c>
    </row>
    <row r="10048" spans="1:4">
      <c r="A10048" s="462">
        <v>104990</v>
      </c>
      <c r="B10048" s="276" t="s">
        <v>9991</v>
      </c>
      <c r="C10048" s="462" t="s">
        <v>27</v>
      </c>
      <c r="D10048" s="463">
        <v>147490</v>
      </c>
    </row>
    <row r="10049" spans="1:4">
      <c r="A10049" s="462">
        <v>104991</v>
      </c>
      <c r="B10049" s="276" t="s">
        <v>9992</v>
      </c>
      <c r="C10049" s="462" t="s">
        <v>27</v>
      </c>
      <c r="D10049" s="463">
        <v>0</v>
      </c>
    </row>
    <row r="10050" spans="1:4">
      <c r="A10050" s="462">
        <v>104992</v>
      </c>
      <c r="B10050" s="276" t="s">
        <v>9993</v>
      </c>
      <c r="C10050" s="462" t="s">
        <v>27</v>
      </c>
      <c r="D10050" s="463">
        <v>0</v>
      </c>
    </row>
    <row r="10051" spans="1:4">
      <c r="A10051" s="462">
        <v>104993</v>
      </c>
      <c r="B10051" s="276" t="s">
        <v>9994</v>
      </c>
      <c r="C10051" s="462" t="s">
        <v>27</v>
      </c>
      <c r="D10051" s="463">
        <v>0</v>
      </c>
    </row>
    <row r="10052" spans="1:4">
      <c r="A10052" s="462">
        <v>104994</v>
      </c>
      <c r="B10052" s="276" t="s">
        <v>9995</v>
      </c>
      <c r="C10052" s="462" t="s">
        <v>27</v>
      </c>
      <c r="D10052" s="463">
        <v>925</v>
      </c>
    </row>
    <row r="10053" spans="1:4">
      <c r="A10053" s="462">
        <v>104995</v>
      </c>
      <c r="B10053" s="276" t="s">
        <v>9996</v>
      </c>
      <c r="C10053" s="462" t="s">
        <v>27</v>
      </c>
      <c r="D10053" s="463">
        <v>103602</v>
      </c>
    </row>
    <row r="10054" spans="1:4">
      <c r="A10054" s="462">
        <v>104996</v>
      </c>
      <c r="B10054" s="276" t="s">
        <v>9997</v>
      </c>
      <c r="C10054" s="462" t="s">
        <v>30</v>
      </c>
      <c r="D10054" s="463">
        <v>0</v>
      </c>
    </row>
    <row r="10055" spans="1:4">
      <c r="A10055" s="462">
        <v>104997</v>
      </c>
      <c r="B10055" s="276" t="s">
        <v>9998</v>
      </c>
      <c r="C10055" s="462" t="s">
        <v>27</v>
      </c>
      <c r="D10055" s="463">
        <v>94064</v>
      </c>
    </row>
    <row r="10056" spans="1:4">
      <c r="A10056" s="462">
        <v>104998</v>
      </c>
      <c r="B10056" s="276" t="s">
        <v>9999</v>
      </c>
      <c r="C10056" s="462" t="s">
        <v>27</v>
      </c>
      <c r="D10056" s="463">
        <v>234091</v>
      </c>
    </row>
    <row r="10057" spans="1:4">
      <c r="A10057" s="462">
        <v>104999</v>
      </c>
      <c r="B10057" s="276" t="s">
        <v>10000</v>
      </c>
      <c r="C10057" s="462" t="s">
        <v>27</v>
      </c>
      <c r="D10057" s="463">
        <v>122580</v>
      </c>
    </row>
    <row r="10058" spans="1:4">
      <c r="A10058" s="462">
        <v>105000</v>
      </c>
      <c r="B10058" s="276" t="s">
        <v>10001</v>
      </c>
      <c r="C10058" s="462" t="s">
        <v>27</v>
      </c>
      <c r="D10058" s="463">
        <v>27698</v>
      </c>
    </row>
    <row r="10059" spans="1:4">
      <c r="A10059" s="462">
        <v>105001</v>
      </c>
      <c r="B10059" s="276" t="s">
        <v>10002</v>
      </c>
      <c r="C10059" s="462" t="s">
        <v>27</v>
      </c>
      <c r="D10059" s="463">
        <v>0</v>
      </c>
    </row>
    <row r="10060" spans="1:4">
      <c r="A10060" s="462">
        <v>105002</v>
      </c>
      <c r="B10060" s="276" t="s">
        <v>10003</v>
      </c>
      <c r="C10060" s="462" t="s">
        <v>27</v>
      </c>
      <c r="D10060" s="463">
        <v>34058</v>
      </c>
    </row>
    <row r="10061" spans="1:4">
      <c r="A10061" s="462">
        <v>105003</v>
      </c>
      <c r="B10061" s="276" t="s">
        <v>10004</v>
      </c>
      <c r="C10061" s="462" t="s">
        <v>27</v>
      </c>
      <c r="D10061" s="463">
        <v>11448</v>
      </c>
    </row>
    <row r="10062" spans="1:4">
      <c r="A10062" s="462">
        <v>105004</v>
      </c>
      <c r="B10062" s="276" t="s">
        <v>10005</v>
      </c>
      <c r="C10062" s="462" t="s">
        <v>27</v>
      </c>
      <c r="D10062" s="463">
        <v>25043</v>
      </c>
    </row>
    <row r="10063" spans="1:4">
      <c r="A10063" s="462">
        <v>105005</v>
      </c>
      <c r="B10063" s="276" t="s">
        <v>10006</v>
      </c>
      <c r="C10063" s="462" t="s">
        <v>27</v>
      </c>
      <c r="D10063" s="463">
        <v>8786</v>
      </c>
    </row>
    <row r="10064" spans="1:4">
      <c r="A10064" s="462">
        <v>105006</v>
      </c>
      <c r="B10064" s="276" t="s">
        <v>10007</v>
      </c>
      <c r="C10064" s="462" t="s">
        <v>27</v>
      </c>
      <c r="D10064" s="463">
        <v>3864</v>
      </c>
    </row>
    <row r="10065" spans="1:4">
      <c r="A10065" s="462">
        <v>105007</v>
      </c>
      <c r="B10065" s="276" t="s">
        <v>10008</v>
      </c>
      <c r="C10065" s="462" t="s">
        <v>27</v>
      </c>
      <c r="D10065" s="463">
        <v>14237</v>
      </c>
    </row>
    <row r="10066" spans="1:4">
      <c r="A10066" s="462">
        <v>105008</v>
      </c>
      <c r="B10066" s="276" t="s">
        <v>10009</v>
      </c>
      <c r="C10066" s="462" t="s">
        <v>27</v>
      </c>
      <c r="D10066" s="463">
        <v>0</v>
      </c>
    </row>
    <row r="10067" spans="1:4">
      <c r="A10067" s="462">
        <v>105009</v>
      </c>
      <c r="B10067" s="276" t="s">
        <v>10010</v>
      </c>
      <c r="C10067" s="462" t="s">
        <v>27</v>
      </c>
      <c r="D10067" s="463">
        <v>6106</v>
      </c>
    </row>
    <row r="10068" spans="1:4">
      <c r="A10068" s="462">
        <v>105010</v>
      </c>
      <c r="B10068" s="276" t="s">
        <v>10011</v>
      </c>
      <c r="C10068" s="462" t="s">
        <v>27</v>
      </c>
      <c r="D10068" s="463">
        <v>0</v>
      </c>
    </row>
    <row r="10069" spans="1:4">
      <c r="A10069" s="462">
        <v>105011</v>
      </c>
      <c r="B10069" s="276" t="s">
        <v>10012</v>
      </c>
      <c r="C10069" s="462" t="s">
        <v>27</v>
      </c>
      <c r="D10069" s="463">
        <v>13092</v>
      </c>
    </row>
    <row r="10070" spans="1:4">
      <c r="A10070" s="462">
        <v>105012</v>
      </c>
      <c r="B10070" s="276" t="s">
        <v>10013</v>
      </c>
      <c r="C10070" s="462" t="s">
        <v>27</v>
      </c>
      <c r="D10070" s="463">
        <v>0</v>
      </c>
    </row>
    <row r="10071" spans="1:4">
      <c r="A10071" s="462">
        <v>105013</v>
      </c>
      <c r="B10071" s="276" t="s">
        <v>10014</v>
      </c>
      <c r="C10071" s="462" t="s">
        <v>27</v>
      </c>
      <c r="D10071" s="463">
        <v>6869</v>
      </c>
    </row>
    <row r="10072" spans="1:4">
      <c r="A10072" s="462">
        <v>105014</v>
      </c>
      <c r="B10072" s="276" t="s">
        <v>10015</v>
      </c>
      <c r="C10072" s="462" t="s">
        <v>27</v>
      </c>
      <c r="D10072" s="463">
        <v>7204</v>
      </c>
    </row>
    <row r="10073" spans="1:4">
      <c r="A10073" s="462">
        <v>105015</v>
      </c>
      <c r="B10073" s="276" t="s">
        <v>10016</v>
      </c>
      <c r="C10073" s="462" t="s">
        <v>27</v>
      </c>
      <c r="D10073" s="463">
        <v>37363</v>
      </c>
    </row>
    <row r="10074" spans="1:4">
      <c r="A10074" s="462">
        <v>105016</v>
      </c>
      <c r="B10074" s="276" t="s">
        <v>10017</v>
      </c>
      <c r="C10074" s="462" t="s">
        <v>27</v>
      </c>
      <c r="D10074" s="463">
        <v>0</v>
      </c>
    </row>
    <row r="10075" spans="1:4">
      <c r="A10075" s="462">
        <v>105017</v>
      </c>
      <c r="B10075" s="276" t="s">
        <v>10018</v>
      </c>
      <c r="C10075" s="462" t="s">
        <v>27</v>
      </c>
      <c r="D10075" s="463">
        <v>0</v>
      </c>
    </row>
    <row r="10076" spans="1:4">
      <c r="A10076" s="462">
        <v>105018</v>
      </c>
      <c r="B10076" s="276" t="s">
        <v>10019</v>
      </c>
      <c r="C10076" s="462" t="s">
        <v>27</v>
      </c>
      <c r="D10076" s="463">
        <v>2075</v>
      </c>
    </row>
    <row r="10077" spans="1:4">
      <c r="A10077" s="462">
        <v>105019</v>
      </c>
      <c r="B10077" s="276" t="s">
        <v>10020</v>
      </c>
      <c r="C10077" s="462" t="s">
        <v>27</v>
      </c>
      <c r="D10077" s="463">
        <v>0</v>
      </c>
    </row>
    <row r="10078" spans="1:4">
      <c r="A10078" s="462">
        <v>105020</v>
      </c>
      <c r="B10078" s="276" t="s">
        <v>10021</v>
      </c>
      <c r="C10078" s="462" t="s">
        <v>27</v>
      </c>
      <c r="D10078" s="463">
        <v>0</v>
      </c>
    </row>
    <row r="10079" spans="1:4">
      <c r="A10079" s="462">
        <v>105021</v>
      </c>
      <c r="B10079" s="276" t="s">
        <v>10022</v>
      </c>
      <c r="C10079" s="462" t="s">
        <v>27</v>
      </c>
      <c r="D10079" s="463">
        <v>0</v>
      </c>
    </row>
    <row r="10080" spans="1:4">
      <c r="A10080" s="462">
        <v>105022</v>
      </c>
      <c r="B10080" s="276" t="s">
        <v>10023</v>
      </c>
      <c r="C10080" s="462" t="s">
        <v>32</v>
      </c>
      <c r="D10080" s="463">
        <v>23821.54</v>
      </c>
    </row>
    <row r="10081" spans="1:4">
      <c r="A10081" s="462">
        <v>105023</v>
      </c>
      <c r="B10081" s="276" t="s">
        <v>10024</v>
      </c>
      <c r="C10081" s="462" t="s">
        <v>44</v>
      </c>
      <c r="D10081" s="463">
        <v>47175</v>
      </c>
    </row>
    <row r="10082" spans="1:4">
      <c r="A10082" s="462">
        <v>105024</v>
      </c>
      <c r="B10082" s="276" t="s">
        <v>10025</v>
      </c>
      <c r="C10082" s="462" t="s">
        <v>30</v>
      </c>
      <c r="D10082" s="463">
        <v>0</v>
      </c>
    </row>
    <row r="10083" spans="1:4">
      <c r="A10083" s="462">
        <v>105025</v>
      </c>
      <c r="B10083" s="276" t="s">
        <v>10026</v>
      </c>
      <c r="C10083" s="462" t="s">
        <v>27</v>
      </c>
      <c r="D10083" s="463">
        <v>0</v>
      </c>
    </row>
    <row r="10084" spans="1:4">
      <c r="A10084" s="462">
        <v>105026</v>
      </c>
      <c r="B10084" s="276" t="s">
        <v>10027</v>
      </c>
      <c r="C10084" s="462" t="s">
        <v>44</v>
      </c>
      <c r="D10084" s="463">
        <v>0</v>
      </c>
    </row>
    <row r="10085" spans="1:4">
      <c r="A10085" s="462">
        <v>105027</v>
      </c>
      <c r="B10085" s="276" t="s">
        <v>10028</v>
      </c>
      <c r="C10085" s="462" t="s">
        <v>44</v>
      </c>
      <c r="D10085" s="463">
        <v>0</v>
      </c>
    </row>
    <row r="10086" spans="1:4">
      <c r="A10086" s="462">
        <v>105028</v>
      </c>
      <c r="B10086" s="276" t="s">
        <v>10029</v>
      </c>
      <c r="C10086" s="462" t="s">
        <v>44</v>
      </c>
      <c r="D10086" s="463">
        <v>0</v>
      </c>
    </row>
    <row r="10087" spans="1:4">
      <c r="A10087" s="462">
        <v>105029</v>
      </c>
      <c r="B10087" s="276" t="s">
        <v>10030</v>
      </c>
      <c r="C10087" s="462" t="s">
        <v>27</v>
      </c>
      <c r="D10087" s="463">
        <v>4122</v>
      </c>
    </row>
    <row r="10088" spans="1:4">
      <c r="A10088" s="462">
        <v>105030</v>
      </c>
      <c r="B10088" s="276" t="s">
        <v>10031</v>
      </c>
      <c r="C10088" s="462" t="s">
        <v>253</v>
      </c>
      <c r="D10088" s="463">
        <v>208391</v>
      </c>
    </row>
    <row r="10089" spans="1:4">
      <c r="A10089" s="462">
        <v>105031</v>
      </c>
      <c r="B10089" s="276" t="s">
        <v>10032</v>
      </c>
      <c r="C10089" s="462" t="s">
        <v>27</v>
      </c>
      <c r="D10089" s="463">
        <v>1985</v>
      </c>
    </row>
    <row r="10090" spans="1:4">
      <c r="A10090" s="462">
        <v>105032</v>
      </c>
      <c r="B10090" s="276" t="s">
        <v>10033</v>
      </c>
      <c r="C10090" s="462" t="s">
        <v>27</v>
      </c>
      <c r="D10090" s="463">
        <v>7124</v>
      </c>
    </row>
    <row r="10091" spans="1:4">
      <c r="A10091" s="462">
        <v>105033</v>
      </c>
      <c r="B10091" s="276" t="s">
        <v>10034</v>
      </c>
      <c r="C10091" s="462" t="s">
        <v>30</v>
      </c>
      <c r="D10091" s="463">
        <v>1322</v>
      </c>
    </row>
    <row r="10092" spans="1:4">
      <c r="A10092" s="462">
        <v>105034</v>
      </c>
      <c r="B10092" s="276" t="s">
        <v>10035</v>
      </c>
      <c r="C10092" s="462" t="s">
        <v>30</v>
      </c>
      <c r="D10092" s="463">
        <v>345</v>
      </c>
    </row>
    <row r="10093" spans="1:4">
      <c r="A10093" s="462">
        <v>105036</v>
      </c>
      <c r="B10093" s="276" t="s">
        <v>10036</v>
      </c>
      <c r="C10093" s="462" t="s">
        <v>27</v>
      </c>
      <c r="D10093" s="463">
        <v>0</v>
      </c>
    </row>
    <row r="10094" spans="1:4">
      <c r="A10094" s="462">
        <v>105037</v>
      </c>
      <c r="B10094" s="276" t="s">
        <v>10037</v>
      </c>
      <c r="C10094" s="462" t="s">
        <v>30</v>
      </c>
      <c r="D10094" s="463">
        <v>7917</v>
      </c>
    </row>
    <row r="10095" spans="1:4">
      <c r="A10095" s="462">
        <v>105038</v>
      </c>
      <c r="B10095" s="276" t="s">
        <v>10038</v>
      </c>
      <c r="C10095" s="462" t="s">
        <v>30</v>
      </c>
      <c r="D10095" s="463">
        <v>5593</v>
      </c>
    </row>
    <row r="10096" spans="1:4">
      <c r="A10096" s="462">
        <v>105039</v>
      </c>
      <c r="B10096" s="276" t="s">
        <v>10039</v>
      </c>
      <c r="C10096" s="462" t="s">
        <v>27</v>
      </c>
      <c r="D10096" s="463">
        <v>10323541.9</v>
      </c>
    </row>
    <row r="10097" spans="1:4">
      <c r="A10097" s="462">
        <v>105040</v>
      </c>
      <c r="B10097" s="276" t="s">
        <v>10040</v>
      </c>
      <c r="C10097" s="462" t="s">
        <v>27</v>
      </c>
      <c r="D10097" s="463">
        <v>1232928</v>
      </c>
    </row>
    <row r="10098" spans="1:4">
      <c r="A10098" s="462">
        <v>105041</v>
      </c>
      <c r="B10098" s="276" t="s">
        <v>10041</v>
      </c>
      <c r="C10098" s="462" t="s">
        <v>27</v>
      </c>
      <c r="D10098" s="463">
        <v>408534</v>
      </c>
    </row>
    <row r="10099" spans="1:4">
      <c r="A10099" s="462">
        <v>105042</v>
      </c>
      <c r="B10099" s="276" t="s">
        <v>10042</v>
      </c>
      <c r="C10099" s="462" t="s">
        <v>44</v>
      </c>
      <c r="D10099" s="463">
        <v>249839</v>
      </c>
    </row>
    <row r="10100" spans="1:4">
      <c r="A10100" s="462">
        <v>105043</v>
      </c>
      <c r="B10100" s="276" t="s">
        <v>10043</v>
      </c>
      <c r="C10100" s="462" t="s">
        <v>253</v>
      </c>
      <c r="D10100" s="463">
        <v>70969.7</v>
      </c>
    </row>
    <row r="10101" spans="1:4">
      <c r="A10101" s="462">
        <v>105044</v>
      </c>
      <c r="B10101" s="276" t="s">
        <v>10044</v>
      </c>
      <c r="C10101" s="462" t="s">
        <v>253</v>
      </c>
      <c r="D10101" s="463">
        <v>76339</v>
      </c>
    </row>
    <row r="10102" spans="1:4">
      <c r="A10102" s="462">
        <v>105045</v>
      </c>
      <c r="B10102" s="276" t="s">
        <v>10045</v>
      </c>
      <c r="C10102" s="462" t="s">
        <v>44</v>
      </c>
      <c r="D10102" s="463">
        <v>39947.79</v>
      </c>
    </row>
    <row r="10103" spans="1:4">
      <c r="A10103" s="462">
        <v>105046</v>
      </c>
      <c r="B10103" s="276" t="s">
        <v>10046</v>
      </c>
      <c r="C10103" s="462" t="s">
        <v>27</v>
      </c>
      <c r="D10103" s="463">
        <v>3571.51</v>
      </c>
    </row>
    <row r="10104" spans="1:4">
      <c r="A10104" s="462">
        <v>105047</v>
      </c>
      <c r="B10104" s="276" t="s">
        <v>10047</v>
      </c>
      <c r="C10104" s="462" t="s">
        <v>27</v>
      </c>
      <c r="D10104" s="463">
        <v>74555</v>
      </c>
    </row>
    <row r="10105" spans="1:4">
      <c r="A10105" s="462">
        <v>105048</v>
      </c>
      <c r="B10105" s="276" t="s">
        <v>10048</v>
      </c>
      <c r="C10105" s="462" t="s">
        <v>83</v>
      </c>
      <c r="D10105" s="463">
        <v>0</v>
      </c>
    </row>
    <row r="10106" spans="1:4">
      <c r="A10106" s="462">
        <v>105049</v>
      </c>
      <c r="B10106" s="276" t="s">
        <v>10049</v>
      </c>
      <c r="C10106" s="462" t="s">
        <v>83</v>
      </c>
      <c r="D10106" s="463">
        <v>204561</v>
      </c>
    </row>
    <row r="10107" spans="1:4">
      <c r="A10107" s="462">
        <v>105050</v>
      </c>
      <c r="B10107" s="276" t="s">
        <v>10050</v>
      </c>
      <c r="C10107" s="462" t="s">
        <v>27</v>
      </c>
      <c r="D10107" s="463">
        <v>0</v>
      </c>
    </row>
    <row r="10108" spans="1:4">
      <c r="A10108" s="462">
        <v>105051</v>
      </c>
      <c r="B10108" s="276" t="s">
        <v>10051</v>
      </c>
      <c r="C10108" s="462" t="s">
        <v>27</v>
      </c>
      <c r="D10108" s="463">
        <v>0</v>
      </c>
    </row>
    <row r="10109" spans="1:4">
      <c r="A10109" s="462">
        <v>105052</v>
      </c>
      <c r="B10109" s="276" t="s">
        <v>10052</v>
      </c>
      <c r="C10109" s="462" t="s">
        <v>27</v>
      </c>
      <c r="D10109" s="463">
        <v>0</v>
      </c>
    </row>
    <row r="10110" spans="1:4">
      <c r="A10110" s="462">
        <v>105053</v>
      </c>
      <c r="B10110" s="276" t="s">
        <v>10053</v>
      </c>
      <c r="C10110" s="462" t="s">
        <v>27</v>
      </c>
      <c r="D10110" s="463">
        <v>0</v>
      </c>
    </row>
    <row r="10111" spans="1:4">
      <c r="A10111" s="462">
        <v>105054</v>
      </c>
      <c r="B10111" s="276" t="s">
        <v>10054</v>
      </c>
      <c r="C10111" s="462" t="s">
        <v>27</v>
      </c>
      <c r="D10111" s="463">
        <v>0</v>
      </c>
    </row>
    <row r="10112" spans="1:4">
      <c r="A10112" s="462">
        <v>105055</v>
      </c>
      <c r="B10112" s="276" t="s">
        <v>10055</v>
      </c>
      <c r="C10112" s="462" t="s">
        <v>27</v>
      </c>
      <c r="D10112" s="463">
        <v>0</v>
      </c>
    </row>
    <row r="10113" spans="1:4">
      <c r="A10113" s="462">
        <v>105056</v>
      </c>
      <c r="B10113" s="276" t="s">
        <v>10056</v>
      </c>
      <c r="C10113" s="462" t="s">
        <v>27</v>
      </c>
      <c r="D10113" s="463">
        <v>0</v>
      </c>
    </row>
    <row r="10114" spans="1:4">
      <c r="A10114" s="462">
        <v>105057</v>
      </c>
      <c r="B10114" s="276" t="s">
        <v>10057</v>
      </c>
      <c r="C10114" s="462" t="s">
        <v>27</v>
      </c>
      <c r="D10114" s="463">
        <v>26428</v>
      </c>
    </row>
    <row r="10115" spans="1:4">
      <c r="A10115" s="462">
        <v>105058</v>
      </c>
      <c r="B10115" s="276" t="s">
        <v>10058</v>
      </c>
      <c r="C10115" s="462" t="s">
        <v>97</v>
      </c>
      <c r="D10115" s="463">
        <v>0</v>
      </c>
    </row>
    <row r="10116" spans="1:4">
      <c r="A10116" s="462">
        <v>105059</v>
      </c>
      <c r="B10116" s="276" t="s">
        <v>10059</v>
      </c>
      <c r="C10116" s="462" t="s">
        <v>97</v>
      </c>
      <c r="D10116" s="463">
        <v>0</v>
      </c>
    </row>
    <row r="10117" spans="1:4">
      <c r="A10117" s="462">
        <v>105061</v>
      </c>
      <c r="B10117" s="276" t="s">
        <v>10060</v>
      </c>
      <c r="C10117" s="462" t="s">
        <v>97</v>
      </c>
      <c r="D10117" s="463">
        <v>14826</v>
      </c>
    </row>
    <row r="10118" spans="1:4">
      <c r="A10118" s="462">
        <v>105062</v>
      </c>
      <c r="B10118" s="276" t="s">
        <v>10061</v>
      </c>
      <c r="C10118" s="462" t="s">
        <v>32</v>
      </c>
      <c r="D10118" s="463">
        <v>0</v>
      </c>
    </row>
    <row r="10119" spans="1:4">
      <c r="A10119" s="462">
        <v>105063</v>
      </c>
      <c r="B10119" s="276" t="s">
        <v>10062</v>
      </c>
      <c r="C10119" s="462" t="s">
        <v>30</v>
      </c>
      <c r="D10119" s="463">
        <v>0</v>
      </c>
    </row>
    <row r="10120" spans="1:4">
      <c r="A10120" s="462">
        <v>105064</v>
      </c>
      <c r="B10120" s="276" t="s">
        <v>10063</v>
      </c>
      <c r="C10120" s="462" t="s">
        <v>27</v>
      </c>
      <c r="D10120" s="463">
        <v>0</v>
      </c>
    </row>
    <row r="10121" spans="1:4">
      <c r="A10121" s="462">
        <v>105065</v>
      </c>
      <c r="B10121" s="276" t="s">
        <v>10064</v>
      </c>
      <c r="C10121" s="462" t="s">
        <v>27</v>
      </c>
      <c r="D10121" s="463">
        <v>0</v>
      </c>
    </row>
    <row r="10122" spans="1:4">
      <c r="A10122" s="462">
        <v>105066</v>
      </c>
      <c r="B10122" s="276" t="s">
        <v>10065</v>
      </c>
      <c r="C10122" s="462" t="s">
        <v>27</v>
      </c>
      <c r="D10122" s="463">
        <v>1332</v>
      </c>
    </row>
    <row r="10123" spans="1:4">
      <c r="A10123" s="462">
        <v>105067</v>
      </c>
      <c r="B10123" s="276" t="s">
        <v>10066</v>
      </c>
      <c r="C10123" s="462" t="s">
        <v>44</v>
      </c>
      <c r="D10123" s="463">
        <v>18200</v>
      </c>
    </row>
    <row r="10124" spans="1:4">
      <c r="A10124" s="462">
        <v>105068</v>
      </c>
      <c r="B10124" s="276" t="s">
        <v>10067</v>
      </c>
      <c r="C10124" s="462" t="s">
        <v>27</v>
      </c>
      <c r="D10124" s="463">
        <v>45437</v>
      </c>
    </row>
    <row r="10125" spans="1:4">
      <c r="A10125" s="462">
        <v>105069</v>
      </c>
      <c r="B10125" s="276" t="s">
        <v>10068</v>
      </c>
      <c r="C10125" s="462" t="s">
        <v>27</v>
      </c>
      <c r="D10125" s="463">
        <v>41993</v>
      </c>
    </row>
    <row r="10126" spans="1:4">
      <c r="A10126" s="462">
        <v>105070</v>
      </c>
      <c r="B10126" s="276" t="s">
        <v>10069</v>
      </c>
      <c r="C10126" s="462" t="s">
        <v>27</v>
      </c>
      <c r="D10126" s="463">
        <v>15753</v>
      </c>
    </row>
    <row r="10127" spans="1:4">
      <c r="A10127" s="462">
        <v>105071</v>
      </c>
      <c r="B10127" s="276" t="s">
        <v>10070</v>
      </c>
      <c r="C10127" s="462" t="s">
        <v>27</v>
      </c>
      <c r="D10127" s="463">
        <v>1960.2</v>
      </c>
    </row>
    <row r="10128" spans="1:4">
      <c r="A10128" s="462">
        <v>105072</v>
      </c>
      <c r="B10128" s="276" t="s">
        <v>10071</v>
      </c>
      <c r="C10128" s="462" t="s">
        <v>27</v>
      </c>
      <c r="D10128" s="463">
        <v>1584</v>
      </c>
    </row>
    <row r="10129" spans="1:4">
      <c r="A10129" s="462">
        <v>105073</v>
      </c>
      <c r="B10129" s="276" t="s">
        <v>10072</v>
      </c>
      <c r="C10129" s="462" t="s">
        <v>27</v>
      </c>
      <c r="D10129" s="463">
        <v>5488</v>
      </c>
    </row>
    <row r="10130" spans="1:4">
      <c r="A10130" s="462">
        <v>105074</v>
      </c>
      <c r="B10130" s="276" t="s">
        <v>10073</v>
      </c>
      <c r="C10130" s="462" t="s">
        <v>27</v>
      </c>
      <c r="D10130" s="463">
        <v>2602</v>
      </c>
    </row>
    <row r="10131" spans="1:4">
      <c r="A10131" s="462">
        <v>105075</v>
      </c>
      <c r="B10131" s="276" t="s">
        <v>10074</v>
      </c>
      <c r="C10131" s="462" t="s">
        <v>27</v>
      </c>
      <c r="D10131" s="463">
        <v>3447</v>
      </c>
    </row>
    <row r="10132" spans="1:4">
      <c r="A10132" s="462">
        <v>105076</v>
      </c>
      <c r="B10132" s="276" t="s">
        <v>10075</v>
      </c>
      <c r="C10132" s="462" t="s">
        <v>27</v>
      </c>
      <c r="D10132" s="463">
        <v>0</v>
      </c>
    </row>
    <row r="10133" spans="1:4">
      <c r="A10133" s="462">
        <v>105077</v>
      </c>
      <c r="B10133" s="276" t="s">
        <v>10076</v>
      </c>
      <c r="C10133" s="462" t="s">
        <v>27</v>
      </c>
      <c r="D10133" s="463">
        <v>9981</v>
      </c>
    </row>
    <row r="10134" spans="1:4">
      <c r="A10134" s="462">
        <v>105078</v>
      </c>
      <c r="B10134" s="276" t="s">
        <v>10077</v>
      </c>
      <c r="C10134" s="462" t="s">
        <v>27</v>
      </c>
      <c r="D10134" s="463">
        <v>0</v>
      </c>
    </row>
    <row r="10135" spans="1:4">
      <c r="A10135" s="462">
        <v>105079</v>
      </c>
      <c r="B10135" s="276" t="s">
        <v>10078</v>
      </c>
      <c r="C10135" s="462" t="s">
        <v>27</v>
      </c>
      <c r="D10135" s="463">
        <v>0</v>
      </c>
    </row>
    <row r="10136" spans="1:4">
      <c r="A10136" s="462">
        <v>105080</v>
      </c>
      <c r="B10136" s="276" t="s">
        <v>10079</v>
      </c>
      <c r="C10136" s="462" t="s">
        <v>27</v>
      </c>
      <c r="D10136" s="463">
        <v>0</v>
      </c>
    </row>
    <row r="10137" spans="1:4">
      <c r="A10137" s="462">
        <v>105081</v>
      </c>
      <c r="B10137" s="276" t="s">
        <v>10080</v>
      </c>
      <c r="C10137" s="462" t="s">
        <v>27</v>
      </c>
      <c r="D10137" s="463">
        <v>2640</v>
      </c>
    </row>
    <row r="10138" spans="1:4">
      <c r="A10138" s="462">
        <v>105082</v>
      </c>
      <c r="B10138" s="276" t="s">
        <v>10081</v>
      </c>
      <c r="C10138" s="462" t="s">
        <v>27</v>
      </c>
      <c r="D10138" s="463">
        <v>0</v>
      </c>
    </row>
    <row r="10139" spans="1:4">
      <c r="A10139" s="462">
        <v>105083</v>
      </c>
      <c r="B10139" s="276" t="s">
        <v>10082</v>
      </c>
      <c r="C10139" s="462" t="s">
        <v>27</v>
      </c>
      <c r="D10139" s="463">
        <v>355965.16</v>
      </c>
    </row>
    <row r="10140" spans="1:4">
      <c r="A10140" s="462">
        <v>105084</v>
      </c>
      <c r="B10140" s="276" t="s">
        <v>10083</v>
      </c>
      <c r="C10140" s="462" t="s">
        <v>27</v>
      </c>
      <c r="D10140" s="463">
        <v>15936</v>
      </c>
    </row>
    <row r="10141" spans="1:4">
      <c r="A10141" s="462">
        <v>105085</v>
      </c>
      <c r="B10141" s="276" t="s">
        <v>10084</v>
      </c>
      <c r="C10141" s="462" t="s">
        <v>148</v>
      </c>
      <c r="D10141" s="463">
        <v>281099</v>
      </c>
    </row>
    <row r="10142" spans="1:4">
      <c r="A10142" s="462">
        <v>105086</v>
      </c>
      <c r="B10142" s="276" t="s">
        <v>10085</v>
      </c>
      <c r="C10142" s="462" t="s">
        <v>44</v>
      </c>
      <c r="D10142" s="463">
        <v>32142</v>
      </c>
    </row>
    <row r="10143" spans="1:4">
      <c r="A10143" s="462">
        <v>105087</v>
      </c>
      <c r="B10143" s="276" t="s">
        <v>10086</v>
      </c>
      <c r="C10143" s="462" t="s">
        <v>44</v>
      </c>
      <c r="D10143" s="463">
        <v>35962</v>
      </c>
    </row>
    <row r="10144" spans="1:4">
      <c r="A10144" s="462">
        <v>105088</v>
      </c>
      <c r="B10144" s="276" t="s">
        <v>10087</v>
      </c>
      <c r="C10144" s="462" t="s">
        <v>27</v>
      </c>
      <c r="D10144" s="463">
        <v>1836416.87</v>
      </c>
    </row>
    <row r="10145" spans="1:4">
      <c r="A10145" s="462">
        <v>105089</v>
      </c>
      <c r="B10145" s="276" t="s">
        <v>10088</v>
      </c>
      <c r="C10145" s="462" t="s">
        <v>27</v>
      </c>
      <c r="D10145" s="463">
        <v>17430</v>
      </c>
    </row>
    <row r="10146" spans="1:4">
      <c r="A10146" s="462">
        <v>105090</v>
      </c>
      <c r="B10146" s="276" t="s">
        <v>10089</v>
      </c>
      <c r="C10146" s="462" t="s">
        <v>27</v>
      </c>
      <c r="D10146" s="463">
        <v>227175.11</v>
      </c>
    </row>
    <row r="10147" spans="1:4">
      <c r="A10147" s="462">
        <v>105091</v>
      </c>
      <c r="B10147" s="276" t="s">
        <v>10090</v>
      </c>
      <c r="C10147" s="462" t="s">
        <v>27</v>
      </c>
      <c r="D10147" s="463">
        <v>359570.45</v>
      </c>
    </row>
    <row r="10148" spans="1:4">
      <c r="A10148" s="462">
        <v>105092</v>
      </c>
      <c r="B10148" s="276" t="s">
        <v>10091</v>
      </c>
      <c r="C10148" s="462" t="s">
        <v>27</v>
      </c>
      <c r="D10148" s="463">
        <v>502457.88</v>
      </c>
    </row>
    <row r="10149" spans="1:4">
      <c r="A10149" s="462">
        <v>105093</v>
      </c>
      <c r="B10149" s="276" t="s">
        <v>10092</v>
      </c>
      <c r="C10149" s="462" t="s">
        <v>27</v>
      </c>
      <c r="D10149" s="463">
        <v>2313</v>
      </c>
    </row>
    <row r="10150" spans="1:4">
      <c r="A10150" s="462">
        <v>105094</v>
      </c>
      <c r="B10150" s="276" t="s">
        <v>10093</v>
      </c>
      <c r="C10150" s="462" t="s">
        <v>27</v>
      </c>
      <c r="D10150" s="463">
        <v>13373088.01</v>
      </c>
    </row>
    <row r="10151" spans="1:4">
      <c r="A10151" s="462">
        <v>105095</v>
      </c>
      <c r="B10151" s="276" t="s">
        <v>10094</v>
      </c>
      <c r="C10151" s="462" t="s">
        <v>27</v>
      </c>
      <c r="D10151" s="463">
        <v>0</v>
      </c>
    </row>
    <row r="10152" spans="1:4">
      <c r="A10152" s="462">
        <v>105096</v>
      </c>
      <c r="B10152" s="276" t="s">
        <v>10095</v>
      </c>
      <c r="C10152" s="462" t="s">
        <v>83</v>
      </c>
      <c r="D10152" s="463">
        <v>123888</v>
      </c>
    </row>
    <row r="10153" spans="1:4">
      <c r="A10153" s="462">
        <v>105097</v>
      </c>
      <c r="B10153" s="276" t="s">
        <v>10096</v>
      </c>
      <c r="C10153" s="462" t="s">
        <v>27</v>
      </c>
      <c r="D10153" s="463">
        <v>0</v>
      </c>
    </row>
    <row r="10154" spans="1:4">
      <c r="A10154" s="462">
        <v>105098</v>
      </c>
      <c r="B10154" s="276" t="s">
        <v>10097</v>
      </c>
      <c r="C10154" s="462" t="s">
        <v>27</v>
      </c>
      <c r="D10154" s="463">
        <v>0</v>
      </c>
    </row>
    <row r="10155" spans="1:4">
      <c r="A10155" s="462">
        <v>105099</v>
      </c>
      <c r="B10155" s="276" t="s">
        <v>10098</v>
      </c>
      <c r="C10155" s="462" t="s">
        <v>30</v>
      </c>
      <c r="D10155" s="463">
        <v>50592.01</v>
      </c>
    </row>
    <row r="10156" spans="1:4">
      <c r="A10156" s="462">
        <v>105100</v>
      </c>
      <c r="B10156" s="276" t="s">
        <v>10099</v>
      </c>
      <c r="C10156" s="462" t="s">
        <v>27</v>
      </c>
      <c r="D10156" s="463">
        <v>0</v>
      </c>
    </row>
    <row r="10157" spans="1:4">
      <c r="A10157" s="462">
        <v>105101</v>
      </c>
      <c r="B10157" s="276" t="s">
        <v>10100</v>
      </c>
      <c r="C10157" s="462" t="s">
        <v>27</v>
      </c>
      <c r="D10157" s="463">
        <v>26544.6</v>
      </c>
    </row>
    <row r="10158" spans="1:4">
      <c r="A10158" s="462">
        <v>105102</v>
      </c>
      <c r="B10158" s="276" t="s">
        <v>10101</v>
      </c>
      <c r="C10158" s="462" t="s">
        <v>27</v>
      </c>
      <c r="D10158" s="463">
        <v>13818368</v>
      </c>
    </row>
    <row r="10159" spans="1:4">
      <c r="A10159" s="462">
        <v>105103</v>
      </c>
      <c r="B10159" s="276" t="s">
        <v>10102</v>
      </c>
      <c r="C10159" s="462" t="s">
        <v>30</v>
      </c>
      <c r="D10159" s="463">
        <v>40652.01</v>
      </c>
    </row>
    <row r="10160" spans="1:4">
      <c r="A10160" s="462">
        <v>105104</v>
      </c>
      <c r="B10160" s="276" t="s">
        <v>10103</v>
      </c>
      <c r="C10160" s="462" t="s">
        <v>27</v>
      </c>
      <c r="D10160" s="463">
        <v>149030.28</v>
      </c>
    </row>
    <row r="10161" spans="1:4">
      <c r="A10161" s="462">
        <v>105105</v>
      </c>
      <c r="B10161" s="276" t="s">
        <v>10104</v>
      </c>
      <c r="C10161" s="462" t="s">
        <v>27</v>
      </c>
      <c r="D10161" s="463">
        <v>550</v>
      </c>
    </row>
    <row r="10162" spans="1:4">
      <c r="A10162" s="462">
        <v>105106</v>
      </c>
      <c r="B10162" s="276" t="s">
        <v>10105</v>
      </c>
      <c r="C10162" s="462" t="s">
        <v>30</v>
      </c>
      <c r="D10162" s="463">
        <v>2533</v>
      </c>
    </row>
    <row r="10163" spans="1:4">
      <c r="A10163" s="462">
        <v>105107</v>
      </c>
      <c r="B10163" s="276" t="s">
        <v>10106</v>
      </c>
      <c r="C10163" s="462" t="s">
        <v>27</v>
      </c>
      <c r="D10163" s="463">
        <v>280993</v>
      </c>
    </row>
    <row r="10164" spans="1:4">
      <c r="A10164" s="462">
        <v>105108</v>
      </c>
      <c r="B10164" s="276" t="s">
        <v>10107</v>
      </c>
      <c r="C10164" s="462" t="s">
        <v>30</v>
      </c>
      <c r="D10164" s="463">
        <v>20050</v>
      </c>
    </row>
    <row r="10165" spans="1:4">
      <c r="A10165" s="462">
        <v>105109</v>
      </c>
      <c r="B10165" s="276" t="s">
        <v>10108</v>
      </c>
      <c r="C10165" s="462" t="s">
        <v>27</v>
      </c>
      <c r="D10165" s="463">
        <v>6278</v>
      </c>
    </row>
    <row r="10166" spans="1:4">
      <c r="A10166" s="462">
        <v>105110</v>
      </c>
      <c r="B10166" s="276" t="s">
        <v>10109</v>
      </c>
      <c r="C10166" s="462" t="s">
        <v>27</v>
      </c>
      <c r="D10166" s="463">
        <v>0</v>
      </c>
    </row>
    <row r="10167" spans="1:4">
      <c r="A10167" s="462">
        <v>105111</v>
      </c>
      <c r="B10167" s="276" t="s">
        <v>10110</v>
      </c>
      <c r="C10167" s="462" t="s">
        <v>27</v>
      </c>
      <c r="D10167" s="463">
        <v>0</v>
      </c>
    </row>
    <row r="10168" spans="1:4">
      <c r="A10168" s="462">
        <v>105112</v>
      </c>
      <c r="B10168" s="276" t="s">
        <v>10111</v>
      </c>
      <c r="C10168" s="462" t="s">
        <v>30</v>
      </c>
      <c r="D10168" s="463">
        <v>314413</v>
      </c>
    </row>
    <row r="10169" spans="1:4">
      <c r="A10169" s="462">
        <v>105113</v>
      </c>
      <c r="B10169" s="276" t="s">
        <v>10112</v>
      </c>
      <c r="C10169" s="462" t="s">
        <v>27</v>
      </c>
      <c r="D10169" s="463">
        <v>61602</v>
      </c>
    </row>
    <row r="10170" spans="1:4">
      <c r="A10170" s="462">
        <v>105114</v>
      </c>
      <c r="B10170" s="276" t="s">
        <v>10113</v>
      </c>
      <c r="C10170" s="462" t="s">
        <v>30</v>
      </c>
      <c r="D10170" s="463">
        <v>0</v>
      </c>
    </row>
    <row r="10171" spans="1:4">
      <c r="A10171" s="462">
        <v>105115</v>
      </c>
      <c r="B10171" s="276" t="s">
        <v>10114</v>
      </c>
      <c r="C10171" s="462" t="s">
        <v>27</v>
      </c>
      <c r="D10171" s="463">
        <v>415298</v>
      </c>
    </row>
    <row r="10172" spans="1:4">
      <c r="A10172" s="462">
        <v>105116</v>
      </c>
      <c r="B10172" s="276" t="s">
        <v>10115</v>
      </c>
      <c r="C10172" s="462" t="s">
        <v>27</v>
      </c>
      <c r="D10172" s="463">
        <v>173556.86</v>
      </c>
    </row>
    <row r="10173" spans="1:4">
      <c r="A10173" s="462">
        <v>105117</v>
      </c>
      <c r="B10173" s="276" t="s">
        <v>10116</v>
      </c>
      <c r="C10173" s="462" t="s">
        <v>27</v>
      </c>
      <c r="D10173" s="463">
        <v>188288.13</v>
      </c>
    </row>
    <row r="10174" spans="1:4">
      <c r="A10174" s="462">
        <v>105118</v>
      </c>
      <c r="B10174" s="276" t="s">
        <v>10117</v>
      </c>
      <c r="C10174" s="462" t="s">
        <v>27</v>
      </c>
      <c r="D10174" s="463">
        <v>3801161.4</v>
      </c>
    </row>
    <row r="10175" spans="1:4">
      <c r="A10175" s="462">
        <v>105119</v>
      </c>
      <c r="B10175" s="276" t="s">
        <v>10118</v>
      </c>
      <c r="C10175" s="462" t="s">
        <v>27</v>
      </c>
      <c r="D10175" s="463">
        <v>0</v>
      </c>
    </row>
    <row r="10176" spans="1:4">
      <c r="A10176" s="462">
        <v>105120</v>
      </c>
      <c r="B10176" s="276" t="s">
        <v>10119</v>
      </c>
      <c r="C10176" s="462" t="s">
        <v>27</v>
      </c>
      <c r="D10176" s="463">
        <v>0</v>
      </c>
    </row>
    <row r="10177" spans="1:4">
      <c r="A10177" s="462">
        <v>105121</v>
      </c>
      <c r="B10177" s="276" t="s">
        <v>10120</v>
      </c>
      <c r="C10177" s="462" t="s">
        <v>27</v>
      </c>
      <c r="D10177" s="463">
        <v>321626</v>
      </c>
    </row>
    <row r="10178" spans="1:4">
      <c r="A10178" s="462">
        <v>105122</v>
      </c>
      <c r="B10178" s="276" t="s">
        <v>10121</v>
      </c>
      <c r="C10178" s="462" t="s">
        <v>27</v>
      </c>
      <c r="D10178" s="463">
        <v>1345698</v>
      </c>
    </row>
    <row r="10179" spans="1:4">
      <c r="A10179" s="462">
        <v>105123</v>
      </c>
      <c r="B10179" s="276" t="s">
        <v>10122</v>
      </c>
      <c r="C10179" s="462" t="s">
        <v>27</v>
      </c>
      <c r="D10179" s="463">
        <v>4656324</v>
      </c>
    </row>
    <row r="10180" spans="1:4">
      <c r="A10180" s="462">
        <v>105124</v>
      </c>
      <c r="B10180" s="276" t="s">
        <v>10123</v>
      </c>
      <c r="C10180" s="462" t="s">
        <v>27</v>
      </c>
      <c r="D10180" s="463">
        <v>5154504</v>
      </c>
    </row>
    <row r="10181" spans="1:4">
      <c r="A10181" s="462">
        <v>105125</v>
      </c>
      <c r="B10181" s="276" t="s">
        <v>10124</v>
      </c>
      <c r="C10181" s="462" t="s">
        <v>27</v>
      </c>
      <c r="D10181" s="463">
        <v>0</v>
      </c>
    </row>
    <row r="10182" spans="1:4">
      <c r="A10182" s="462">
        <v>105126</v>
      </c>
      <c r="B10182" s="276" t="s">
        <v>10125</v>
      </c>
      <c r="C10182" s="462" t="s">
        <v>27</v>
      </c>
      <c r="D10182" s="463">
        <v>0</v>
      </c>
    </row>
    <row r="10183" spans="1:4">
      <c r="A10183" s="462">
        <v>105127</v>
      </c>
      <c r="B10183" s="276" t="s">
        <v>10126</v>
      </c>
      <c r="C10183" s="462" t="s">
        <v>27</v>
      </c>
      <c r="D10183" s="463">
        <v>247866</v>
      </c>
    </row>
    <row r="10184" spans="1:4">
      <c r="A10184" s="462">
        <v>105128</v>
      </c>
      <c r="B10184" s="276" t="s">
        <v>10127</v>
      </c>
      <c r="C10184" s="462" t="s">
        <v>27</v>
      </c>
      <c r="D10184" s="463">
        <v>25645</v>
      </c>
    </row>
    <row r="10185" spans="1:4">
      <c r="A10185" s="462">
        <v>105129</v>
      </c>
      <c r="B10185" s="276" t="s">
        <v>10128</v>
      </c>
      <c r="C10185" s="462" t="s">
        <v>27</v>
      </c>
      <c r="D10185" s="463">
        <v>74241.009999999995</v>
      </c>
    </row>
    <row r="10186" spans="1:4">
      <c r="A10186" s="462">
        <v>105130</v>
      </c>
      <c r="B10186" s="276" t="s">
        <v>10129</v>
      </c>
      <c r="C10186" s="462" t="s">
        <v>27</v>
      </c>
      <c r="D10186" s="463">
        <v>34069</v>
      </c>
    </row>
    <row r="10187" spans="1:4">
      <c r="A10187" s="462">
        <v>105131</v>
      </c>
      <c r="B10187" s="276" t="s">
        <v>10130</v>
      </c>
      <c r="C10187" s="462" t="s">
        <v>27</v>
      </c>
      <c r="D10187" s="463">
        <v>29568</v>
      </c>
    </row>
    <row r="10188" spans="1:4">
      <c r="A10188" s="462">
        <v>105132</v>
      </c>
      <c r="B10188" s="276" t="s">
        <v>10131</v>
      </c>
      <c r="C10188" s="462" t="s">
        <v>27</v>
      </c>
      <c r="D10188" s="463">
        <v>41402</v>
      </c>
    </row>
    <row r="10189" spans="1:4">
      <c r="A10189" s="462">
        <v>105133</v>
      </c>
      <c r="B10189" s="276" t="s">
        <v>10132</v>
      </c>
      <c r="C10189" s="462" t="s">
        <v>27</v>
      </c>
      <c r="D10189" s="463">
        <v>141300.01</v>
      </c>
    </row>
    <row r="10190" spans="1:4">
      <c r="A10190" s="462">
        <v>105134</v>
      </c>
      <c r="B10190" s="276" t="s">
        <v>10133</v>
      </c>
      <c r="C10190" s="462" t="s">
        <v>27</v>
      </c>
      <c r="D10190" s="463">
        <v>44803</v>
      </c>
    </row>
    <row r="10191" spans="1:4">
      <c r="A10191" s="462">
        <v>105135</v>
      </c>
      <c r="B10191" s="276" t="s">
        <v>10134</v>
      </c>
      <c r="C10191" s="462" t="s">
        <v>27</v>
      </c>
      <c r="D10191" s="463">
        <v>37725</v>
      </c>
    </row>
    <row r="10192" spans="1:4">
      <c r="A10192" s="462">
        <v>105136</v>
      </c>
      <c r="B10192" s="276" t="s">
        <v>10135</v>
      </c>
      <c r="C10192" s="462" t="s">
        <v>27</v>
      </c>
      <c r="D10192" s="463">
        <v>32907</v>
      </c>
    </row>
    <row r="10193" spans="1:4">
      <c r="A10193" s="462">
        <v>105137</v>
      </c>
      <c r="B10193" s="276" t="s">
        <v>10136</v>
      </c>
      <c r="C10193" s="462" t="s">
        <v>27</v>
      </c>
      <c r="D10193" s="463">
        <v>46440</v>
      </c>
    </row>
    <row r="10194" spans="1:4">
      <c r="A10194" s="462">
        <v>105138</v>
      </c>
      <c r="B10194" s="276" t="s">
        <v>10137</v>
      </c>
      <c r="C10194" s="462" t="s">
        <v>27</v>
      </c>
      <c r="D10194" s="463">
        <v>37105</v>
      </c>
    </row>
    <row r="10195" spans="1:4">
      <c r="A10195" s="462">
        <v>105139</v>
      </c>
      <c r="B10195" s="276" t="s">
        <v>10138</v>
      </c>
      <c r="C10195" s="462" t="s">
        <v>27</v>
      </c>
      <c r="D10195" s="463">
        <v>26856</v>
      </c>
    </row>
    <row r="10196" spans="1:4">
      <c r="A10196" s="462">
        <v>105140</v>
      </c>
      <c r="B10196" s="276" t="s">
        <v>10139</v>
      </c>
      <c r="C10196" s="462" t="s">
        <v>27</v>
      </c>
      <c r="D10196" s="463">
        <v>0</v>
      </c>
    </row>
    <row r="10197" spans="1:4">
      <c r="A10197" s="462">
        <v>105141</v>
      </c>
      <c r="B10197" s="276" t="s">
        <v>10140</v>
      </c>
      <c r="C10197" s="462" t="s">
        <v>27</v>
      </c>
      <c r="D10197" s="463">
        <v>37707.01</v>
      </c>
    </row>
    <row r="10198" spans="1:4">
      <c r="A10198" s="462">
        <v>105142</v>
      </c>
      <c r="B10198" s="276" t="s">
        <v>10141</v>
      </c>
      <c r="C10198" s="462" t="s">
        <v>27</v>
      </c>
      <c r="D10198" s="463">
        <v>37706.01</v>
      </c>
    </row>
    <row r="10199" spans="1:4">
      <c r="A10199" s="462">
        <v>105143</v>
      </c>
      <c r="B10199" s="276" t="s">
        <v>10142</v>
      </c>
      <c r="C10199" s="462" t="s">
        <v>27</v>
      </c>
      <c r="D10199" s="463">
        <v>0</v>
      </c>
    </row>
    <row r="10200" spans="1:4">
      <c r="A10200" s="462">
        <v>105144</v>
      </c>
      <c r="B10200" s="276" t="s">
        <v>10143</v>
      </c>
      <c r="C10200" s="462" t="s">
        <v>27</v>
      </c>
      <c r="D10200" s="463">
        <v>0</v>
      </c>
    </row>
    <row r="10201" spans="1:4">
      <c r="A10201" s="462">
        <v>105145</v>
      </c>
      <c r="B10201" s="276" t="s">
        <v>10144</v>
      </c>
      <c r="C10201" s="462" t="s">
        <v>27</v>
      </c>
      <c r="D10201" s="463">
        <v>0</v>
      </c>
    </row>
    <row r="10202" spans="1:4">
      <c r="A10202" s="462">
        <v>105146</v>
      </c>
      <c r="B10202" s="276" t="s">
        <v>10145</v>
      </c>
      <c r="C10202" s="462" t="s">
        <v>27</v>
      </c>
      <c r="D10202" s="463">
        <v>100691.01</v>
      </c>
    </row>
    <row r="10203" spans="1:4">
      <c r="A10203" s="462">
        <v>105147</v>
      </c>
      <c r="B10203" s="276" t="s">
        <v>10146</v>
      </c>
      <c r="C10203" s="462" t="s">
        <v>32</v>
      </c>
      <c r="D10203" s="463">
        <v>16217</v>
      </c>
    </row>
    <row r="10204" spans="1:4">
      <c r="A10204" s="462">
        <v>105148</v>
      </c>
      <c r="B10204" s="276" t="s">
        <v>10147</v>
      </c>
      <c r="C10204" s="462" t="s">
        <v>253</v>
      </c>
      <c r="D10204" s="463">
        <v>0</v>
      </c>
    </row>
    <row r="10205" spans="1:4">
      <c r="A10205" s="462">
        <v>105149</v>
      </c>
      <c r="B10205" s="276" t="s">
        <v>10148</v>
      </c>
      <c r="C10205" s="462" t="s">
        <v>32</v>
      </c>
      <c r="D10205" s="463">
        <v>5524</v>
      </c>
    </row>
    <row r="10206" spans="1:4">
      <c r="A10206" s="462">
        <v>105150</v>
      </c>
      <c r="B10206" s="276" t="s">
        <v>10149</v>
      </c>
      <c r="C10206" s="462" t="s">
        <v>253</v>
      </c>
      <c r="D10206" s="463">
        <v>43991</v>
      </c>
    </row>
    <row r="10207" spans="1:4">
      <c r="A10207" s="462">
        <v>105151</v>
      </c>
      <c r="B10207" s="276" t="s">
        <v>10150</v>
      </c>
      <c r="C10207" s="462" t="s">
        <v>32</v>
      </c>
      <c r="D10207" s="463">
        <v>3190</v>
      </c>
    </row>
    <row r="10208" spans="1:4">
      <c r="A10208" s="462">
        <v>105152</v>
      </c>
      <c r="B10208" s="276" t="s">
        <v>10151</v>
      </c>
      <c r="C10208" s="462" t="s">
        <v>253</v>
      </c>
      <c r="D10208" s="463">
        <v>41514.01</v>
      </c>
    </row>
    <row r="10209" spans="1:4">
      <c r="A10209" s="462">
        <v>105153</v>
      </c>
      <c r="B10209" s="276" t="s">
        <v>10152</v>
      </c>
      <c r="C10209" s="462" t="s">
        <v>32</v>
      </c>
      <c r="D10209" s="463">
        <v>2746</v>
      </c>
    </row>
    <row r="10210" spans="1:4">
      <c r="A10210" s="462">
        <v>105154</v>
      </c>
      <c r="B10210" s="276" t="s">
        <v>10153</v>
      </c>
      <c r="C10210" s="462" t="s">
        <v>27</v>
      </c>
      <c r="D10210" s="463">
        <v>40817</v>
      </c>
    </row>
    <row r="10211" spans="1:4">
      <c r="A10211" s="462">
        <v>105155</v>
      </c>
      <c r="B10211" s="276" t="s">
        <v>10154</v>
      </c>
      <c r="C10211" s="462" t="s">
        <v>27</v>
      </c>
      <c r="D10211" s="463">
        <v>136472</v>
      </c>
    </row>
    <row r="10212" spans="1:4">
      <c r="A10212" s="462">
        <v>105156</v>
      </c>
      <c r="B10212" s="276" t="s">
        <v>10155</v>
      </c>
      <c r="C10212" s="462" t="s">
        <v>27</v>
      </c>
      <c r="D10212" s="463">
        <v>286231</v>
      </c>
    </row>
    <row r="10213" spans="1:4">
      <c r="A10213" s="462">
        <v>105157</v>
      </c>
      <c r="B10213" s="276" t="s">
        <v>10156</v>
      </c>
      <c r="C10213" s="462" t="s">
        <v>27</v>
      </c>
      <c r="D10213" s="463">
        <v>0</v>
      </c>
    </row>
    <row r="10214" spans="1:4">
      <c r="A10214" s="462">
        <v>105158</v>
      </c>
      <c r="B10214" s="276" t="s">
        <v>10157</v>
      </c>
      <c r="C10214" s="462" t="s">
        <v>27</v>
      </c>
      <c r="D10214" s="463">
        <v>0</v>
      </c>
    </row>
    <row r="10215" spans="1:4">
      <c r="A10215" s="462">
        <v>105159</v>
      </c>
      <c r="B10215" s="276" t="s">
        <v>10158</v>
      </c>
      <c r="C10215" s="462" t="s">
        <v>44</v>
      </c>
      <c r="D10215" s="463">
        <v>1096</v>
      </c>
    </row>
    <row r="10216" spans="1:4">
      <c r="A10216" s="462">
        <v>105160</v>
      </c>
      <c r="B10216" s="276" t="s">
        <v>10159</v>
      </c>
      <c r="C10216" s="462" t="s">
        <v>27</v>
      </c>
      <c r="D10216" s="463">
        <v>0</v>
      </c>
    </row>
    <row r="10217" spans="1:4">
      <c r="A10217" s="462">
        <v>105161</v>
      </c>
      <c r="B10217" s="276" t="s">
        <v>10160</v>
      </c>
      <c r="C10217" s="462" t="s">
        <v>27</v>
      </c>
      <c r="D10217" s="463">
        <v>0</v>
      </c>
    </row>
    <row r="10218" spans="1:4">
      <c r="A10218" s="462">
        <v>105162</v>
      </c>
      <c r="B10218" s="276" t="s">
        <v>10161</v>
      </c>
      <c r="C10218" s="462" t="s">
        <v>44</v>
      </c>
      <c r="D10218" s="463">
        <v>0</v>
      </c>
    </row>
    <row r="10219" spans="1:4">
      <c r="A10219" s="462">
        <v>105163</v>
      </c>
      <c r="B10219" s="276" t="s">
        <v>10162</v>
      </c>
      <c r="C10219" s="462" t="s">
        <v>27</v>
      </c>
      <c r="D10219" s="463">
        <v>0</v>
      </c>
    </row>
    <row r="10220" spans="1:4">
      <c r="A10220" s="462">
        <v>105164</v>
      </c>
      <c r="B10220" s="276" t="s">
        <v>10163</v>
      </c>
      <c r="C10220" s="462" t="s">
        <v>27</v>
      </c>
      <c r="D10220" s="463">
        <v>50775</v>
      </c>
    </row>
    <row r="10221" spans="1:4">
      <c r="A10221" s="462">
        <v>105165</v>
      </c>
      <c r="B10221" s="276" t="s">
        <v>10164</v>
      </c>
      <c r="C10221" s="462" t="s">
        <v>27</v>
      </c>
      <c r="D10221" s="463">
        <v>0</v>
      </c>
    </row>
    <row r="10222" spans="1:4">
      <c r="A10222" s="462">
        <v>105166</v>
      </c>
      <c r="B10222" s="276" t="s">
        <v>10165</v>
      </c>
      <c r="C10222" s="462" t="s">
        <v>148</v>
      </c>
      <c r="D10222" s="463">
        <v>52102</v>
      </c>
    </row>
    <row r="10223" spans="1:4">
      <c r="A10223" s="462">
        <v>105167</v>
      </c>
      <c r="B10223" s="276" t="s">
        <v>10166</v>
      </c>
      <c r="C10223" s="462" t="s">
        <v>30</v>
      </c>
      <c r="D10223" s="463">
        <v>28589</v>
      </c>
    </row>
    <row r="10224" spans="1:4">
      <c r="A10224" s="462">
        <v>105168</v>
      </c>
      <c r="B10224" s="276" t="s">
        <v>10167</v>
      </c>
      <c r="C10224" s="462" t="s">
        <v>27</v>
      </c>
      <c r="D10224" s="463">
        <v>3519259</v>
      </c>
    </row>
    <row r="10225" spans="1:4">
      <c r="A10225" s="462">
        <v>105169</v>
      </c>
      <c r="B10225" s="276" t="s">
        <v>10168</v>
      </c>
      <c r="C10225" s="462" t="s">
        <v>27</v>
      </c>
      <c r="D10225" s="463">
        <v>0</v>
      </c>
    </row>
    <row r="10226" spans="1:4">
      <c r="A10226" s="462">
        <v>105170</v>
      </c>
      <c r="B10226" s="276" t="s">
        <v>10169</v>
      </c>
      <c r="C10226" s="462" t="s">
        <v>27</v>
      </c>
      <c r="D10226" s="463">
        <v>0</v>
      </c>
    </row>
    <row r="10227" spans="1:4">
      <c r="A10227" s="462">
        <v>105171</v>
      </c>
      <c r="B10227" s="276" t="s">
        <v>10170</v>
      </c>
      <c r="C10227" s="462" t="s">
        <v>27</v>
      </c>
      <c r="D10227" s="463">
        <v>1875689</v>
      </c>
    </row>
    <row r="10228" spans="1:4">
      <c r="A10228" s="462">
        <v>105172</v>
      </c>
      <c r="B10228" s="276" t="s">
        <v>10171</v>
      </c>
      <c r="C10228" s="462" t="s">
        <v>27</v>
      </c>
      <c r="D10228" s="463">
        <v>0</v>
      </c>
    </row>
    <row r="10229" spans="1:4">
      <c r="A10229" s="462">
        <v>105173</v>
      </c>
      <c r="B10229" s="276" t="s">
        <v>10172</v>
      </c>
      <c r="C10229" s="462" t="s">
        <v>27</v>
      </c>
      <c r="D10229" s="463">
        <v>0</v>
      </c>
    </row>
    <row r="10230" spans="1:4">
      <c r="A10230" s="462">
        <v>105174</v>
      </c>
      <c r="B10230" s="276" t="s">
        <v>10173</v>
      </c>
      <c r="C10230" s="462" t="s">
        <v>27</v>
      </c>
      <c r="D10230" s="463">
        <v>0</v>
      </c>
    </row>
    <row r="10231" spans="1:4">
      <c r="A10231" s="462">
        <v>105175</v>
      </c>
      <c r="B10231" s="276" t="s">
        <v>10174</v>
      </c>
      <c r="C10231" s="462" t="s">
        <v>32</v>
      </c>
      <c r="D10231" s="463">
        <v>0</v>
      </c>
    </row>
    <row r="10232" spans="1:4">
      <c r="A10232" s="462">
        <v>105176</v>
      </c>
      <c r="B10232" s="276" t="s">
        <v>10175</v>
      </c>
      <c r="C10232" s="462" t="s">
        <v>32</v>
      </c>
      <c r="D10232" s="463">
        <v>0</v>
      </c>
    </row>
    <row r="10233" spans="1:4">
      <c r="A10233" s="462">
        <v>105177</v>
      </c>
      <c r="B10233" s="276" t="s">
        <v>10176</v>
      </c>
      <c r="C10233" s="462" t="s">
        <v>32</v>
      </c>
      <c r="D10233" s="463">
        <v>0</v>
      </c>
    </row>
    <row r="10234" spans="1:4">
      <c r="A10234" s="462">
        <v>105178</v>
      </c>
      <c r="B10234" s="276" t="s">
        <v>10177</v>
      </c>
      <c r="C10234" s="462" t="s">
        <v>253</v>
      </c>
      <c r="D10234" s="463">
        <v>0</v>
      </c>
    </row>
    <row r="10235" spans="1:4">
      <c r="A10235" s="462">
        <v>105179</v>
      </c>
      <c r="B10235" s="276" t="s">
        <v>10178</v>
      </c>
      <c r="C10235" s="462" t="s">
        <v>253</v>
      </c>
      <c r="D10235" s="463">
        <v>0</v>
      </c>
    </row>
    <row r="10236" spans="1:4">
      <c r="A10236" s="462">
        <v>105180</v>
      </c>
      <c r="B10236" s="276" t="s">
        <v>10179</v>
      </c>
      <c r="C10236" s="462" t="s">
        <v>27</v>
      </c>
      <c r="D10236" s="463">
        <v>353066.46</v>
      </c>
    </row>
    <row r="10237" spans="1:4">
      <c r="A10237" s="462">
        <v>105181</v>
      </c>
      <c r="B10237" s="276" t="s">
        <v>10180</v>
      </c>
      <c r="C10237" s="462" t="s">
        <v>27</v>
      </c>
      <c r="D10237" s="463">
        <v>288853</v>
      </c>
    </row>
    <row r="10238" spans="1:4">
      <c r="A10238" s="462">
        <v>105182</v>
      </c>
      <c r="B10238" s="276" t="s">
        <v>10181</v>
      </c>
      <c r="C10238" s="462" t="s">
        <v>253</v>
      </c>
      <c r="D10238" s="463">
        <v>0</v>
      </c>
    </row>
    <row r="10239" spans="1:4">
      <c r="A10239" s="462">
        <v>105183</v>
      </c>
      <c r="B10239" s="276" t="s">
        <v>10182</v>
      </c>
      <c r="C10239" s="462" t="s">
        <v>27</v>
      </c>
      <c r="D10239" s="463">
        <v>38313</v>
      </c>
    </row>
    <row r="10240" spans="1:4">
      <c r="A10240" s="462">
        <v>105184</v>
      </c>
      <c r="B10240" s="276" t="s">
        <v>10183</v>
      </c>
      <c r="C10240" s="462" t="s">
        <v>32</v>
      </c>
      <c r="D10240" s="463">
        <v>0</v>
      </c>
    </row>
    <row r="10241" spans="1:4">
      <c r="A10241" s="462">
        <v>105186</v>
      </c>
      <c r="B10241" s="276" t="s">
        <v>10184</v>
      </c>
      <c r="C10241" s="462" t="s">
        <v>32</v>
      </c>
      <c r="D10241" s="463">
        <v>8745</v>
      </c>
    </row>
    <row r="10242" spans="1:4">
      <c r="A10242" s="462">
        <v>105187</v>
      </c>
      <c r="B10242" s="276" t="s">
        <v>10185</v>
      </c>
      <c r="C10242" s="462" t="s">
        <v>27</v>
      </c>
      <c r="D10242" s="463">
        <v>4309.01</v>
      </c>
    </row>
    <row r="10243" spans="1:4">
      <c r="A10243" s="462">
        <v>105188</v>
      </c>
      <c r="B10243" s="276" t="s">
        <v>10186</v>
      </c>
      <c r="C10243" s="462" t="s">
        <v>27</v>
      </c>
      <c r="D10243" s="463">
        <v>0</v>
      </c>
    </row>
    <row r="10244" spans="1:4">
      <c r="A10244" s="462">
        <v>105189</v>
      </c>
      <c r="B10244" s="276" t="s">
        <v>10187</v>
      </c>
      <c r="C10244" s="462" t="s">
        <v>27</v>
      </c>
      <c r="D10244" s="463">
        <v>0</v>
      </c>
    </row>
    <row r="10245" spans="1:4">
      <c r="A10245" s="462">
        <v>105190</v>
      </c>
      <c r="B10245" s="276" t="s">
        <v>10188</v>
      </c>
      <c r="C10245" s="462" t="s">
        <v>27</v>
      </c>
      <c r="D10245" s="463">
        <v>6451</v>
      </c>
    </row>
    <row r="10246" spans="1:4">
      <c r="A10246" s="462">
        <v>105191</v>
      </c>
      <c r="B10246" s="276" t="s">
        <v>10189</v>
      </c>
      <c r="C10246" s="462" t="s">
        <v>30</v>
      </c>
      <c r="D10246" s="463">
        <v>256552</v>
      </c>
    </row>
    <row r="10247" spans="1:4">
      <c r="A10247" s="462">
        <v>105192</v>
      </c>
      <c r="B10247" s="276" t="s">
        <v>10190</v>
      </c>
      <c r="C10247" s="462" t="s">
        <v>30</v>
      </c>
      <c r="D10247" s="463">
        <v>18033</v>
      </c>
    </row>
    <row r="10248" spans="1:4">
      <c r="A10248" s="462">
        <v>105193</v>
      </c>
      <c r="B10248" s="276" t="s">
        <v>10191</v>
      </c>
      <c r="C10248" s="462" t="s">
        <v>27</v>
      </c>
      <c r="D10248" s="463">
        <v>0</v>
      </c>
    </row>
    <row r="10249" spans="1:4">
      <c r="A10249" s="462">
        <v>105194</v>
      </c>
      <c r="B10249" s="276" t="s">
        <v>10192</v>
      </c>
      <c r="C10249" s="462" t="s">
        <v>27</v>
      </c>
      <c r="D10249" s="463">
        <v>2063</v>
      </c>
    </row>
    <row r="10250" spans="1:4">
      <c r="A10250" s="462">
        <v>105195</v>
      </c>
      <c r="B10250" s="276" t="s">
        <v>10193</v>
      </c>
      <c r="C10250" s="462" t="s">
        <v>27</v>
      </c>
      <c r="D10250" s="463">
        <v>3727.56</v>
      </c>
    </row>
    <row r="10251" spans="1:4">
      <c r="A10251" s="462">
        <v>105196</v>
      </c>
      <c r="B10251" s="276" t="s">
        <v>10194</v>
      </c>
      <c r="C10251" s="462" t="s">
        <v>30</v>
      </c>
      <c r="D10251" s="463">
        <v>0</v>
      </c>
    </row>
    <row r="10252" spans="1:4">
      <c r="A10252" s="462">
        <v>105197</v>
      </c>
      <c r="B10252" s="276" t="s">
        <v>10195</v>
      </c>
      <c r="C10252" s="462" t="s">
        <v>27</v>
      </c>
      <c r="D10252" s="463">
        <v>0</v>
      </c>
    </row>
    <row r="10253" spans="1:4">
      <c r="A10253" s="462">
        <v>105198</v>
      </c>
      <c r="B10253" s="276" t="s">
        <v>10196</v>
      </c>
      <c r="C10253" s="462" t="s">
        <v>27</v>
      </c>
      <c r="D10253" s="463">
        <v>0</v>
      </c>
    </row>
    <row r="10254" spans="1:4">
      <c r="A10254" s="462">
        <v>105199</v>
      </c>
      <c r="B10254" s="276" t="s">
        <v>10197</v>
      </c>
      <c r="C10254" s="462" t="s">
        <v>27</v>
      </c>
      <c r="D10254" s="463">
        <v>160000</v>
      </c>
    </row>
    <row r="10255" spans="1:4">
      <c r="A10255" s="462">
        <v>105201</v>
      </c>
      <c r="B10255" s="276" t="s">
        <v>10198</v>
      </c>
      <c r="C10255" s="462" t="s">
        <v>27</v>
      </c>
      <c r="D10255" s="463">
        <v>0</v>
      </c>
    </row>
    <row r="10256" spans="1:4">
      <c r="A10256" s="462">
        <v>105202</v>
      </c>
      <c r="B10256" s="276" t="s">
        <v>10199</v>
      </c>
      <c r="C10256" s="462" t="s">
        <v>27</v>
      </c>
      <c r="D10256" s="463">
        <v>0</v>
      </c>
    </row>
    <row r="10257" spans="1:4">
      <c r="A10257" s="462">
        <v>105203</v>
      </c>
      <c r="B10257" s="276" t="s">
        <v>10200</v>
      </c>
      <c r="C10257" s="462" t="s">
        <v>27</v>
      </c>
      <c r="D10257" s="463">
        <v>2699</v>
      </c>
    </row>
    <row r="10258" spans="1:4">
      <c r="A10258" s="462">
        <v>105204</v>
      </c>
      <c r="B10258" s="276" t="s">
        <v>10201</v>
      </c>
      <c r="C10258" s="462" t="s">
        <v>27</v>
      </c>
      <c r="D10258" s="463">
        <v>0</v>
      </c>
    </row>
    <row r="10259" spans="1:4">
      <c r="A10259" s="462">
        <v>105222</v>
      </c>
      <c r="B10259" s="276" t="s">
        <v>10202</v>
      </c>
      <c r="C10259" s="462" t="s">
        <v>30</v>
      </c>
      <c r="D10259" s="463">
        <v>0</v>
      </c>
    </row>
    <row r="10260" spans="1:4">
      <c r="A10260" s="462">
        <v>105223</v>
      </c>
      <c r="B10260" s="276" t="s">
        <v>10203</v>
      </c>
      <c r="C10260" s="462" t="s">
        <v>253</v>
      </c>
      <c r="D10260" s="463">
        <v>0</v>
      </c>
    </row>
    <row r="10261" spans="1:4">
      <c r="A10261" s="462">
        <v>105224</v>
      </c>
      <c r="B10261" s="276" t="s">
        <v>10204</v>
      </c>
      <c r="C10261" s="462" t="s">
        <v>253</v>
      </c>
      <c r="D10261" s="463">
        <v>0</v>
      </c>
    </row>
    <row r="10262" spans="1:4">
      <c r="A10262" s="462">
        <v>105226</v>
      </c>
      <c r="B10262" s="276" t="s">
        <v>10205</v>
      </c>
      <c r="C10262" s="462" t="s">
        <v>27</v>
      </c>
      <c r="D10262" s="463">
        <v>424105</v>
      </c>
    </row>
    <row r="10263" spans="1:4">
      <c r="A10263" s="462">
        <v>105228</v>
      </c>
      <c r="B10263" s="276" t="s">
        <v>10206</v>
      </c>
      <c r="C10263" s="462" t="s">
        <v>27</v>
      </c>
      <c r="D10263" s="463">
        <v>0</v>
      </c>
    </row>
    <row r="10264" spans="1:4">
      <c r="A10264" s="462">
        <v>105229</v>
      </c>
      <c r="B10264" s="276" t="s">
        <v>10207</v>
      </c>
      <c r="C10264" s="462" t="s">
        <v>27</v>
      </c>
      <c r="D10264" s="463">
        <v>0</v>
      </c>
    </row>
    <row r="10265" spans="1:4">
      <c r="A10265" s="462">
        <v>105230</v>
      </c>
      <c r="B10265" s="276" t="s">
        <v>10208</v>
      </c>
      <c r="C10265" s="462" t="s">
        <v>27</v>
      </c>
      <c r="D10265" s="463">
        <v>0</v>
      </c>
    </row>
    <row r="10266" spans="1:4">
      <c r="A10266" s="462">
        <v>105231</v>
      </c>
      <c r="B10266" s="276" t="s">
        <v>10209</v>
      </c>
      <c r="C10266" s="462" t="s">
        <v>27</v>
      </c>
      <c r="D10266" s="463">
        <v>0</v>
      </c>
    </row>
    <row r="10267" spans="1:4">
      <c r="A10267" s="462">
        <v>105232</v>
      </c>
      <c r="B10267" s="276" t="s">
        <v>10210</v>
      </c>
      <c r="C10267" s="462" t="s">
        <v>27</v>
      </c>
      <c r="D10267" s="463">
        <v>0</v>
      </c>
    </row>
    <row r="10268" spans="1:4">
      <c r="A10268" s="462">
        <v>105233</v>
      </c>
      <c r="B10268" s="276" t="s">
        <v>10211</v>
      </c>
      <c r="C10268" s="462" t="s">
        <v>27</v>
      </c>
      <c r="D10268" s="463">
        <v>0</v>
      </c>
    </row>
    <row r="10269" spans="1:4">
      <c r="A10269" s="462">
        <v>105234</v>
      </c>
      <c r="B10269" s="276" t="s">
        <v>10212</v>
      </c>
      <c r="C10269" s="462" t="s">
        <v>27</v>
      </c>
      <c r="D10269" s="463">
        <v>21199783</v>
      </c>
    </row>
    <row r="10270" spans="1:4">
      <c r="A10270" s="462">
        <v>105235</v>
      </c>
      <c r="B10270" s="276" t="s">
        <v>10213</v>
      </c>
      <c r="C10270" s="462" t="s">
        <v>27</v>
      </c>
      <c r="D10270" s="463">
        <v>0</v>
      </c>
    </row>
    <row r="10271" spans="1:4">
      <c r="A10271" s="462">
        <v>105236</v>
      </c>
      <c r="B10271" s="276" t="s">
        <v>10214</v>
      </c>
      <c r="C10271" s="462" t="s">
        <v>27</v>
      </c>
      <c r="D10271" s="463">
        <v>0</v>
      </c>
    </row>
    <row r="10272" spans="1:4">
      <c r="A10272" s="462">
        <v>105237</v>
      </c>
      <c r="B10272" s="276" t="s">
        <v>10215</v>
      </c>
      <c r="C10272" s="462" t="s">
        <v>30</v>
      </c>
      <c r="D10272" s="463">
        <v>0</v>
      </c>
    </row>
    <row r="10273" spans="1:4">
      <c r="A10273" s="462">
        <v>105238</v>
      </c>
      <c r="B10273" s="276" t="s">
        <v>10216</v>
      </c>
      <c r="C10273" s="462" t="s">
        <v>27</v>
      </c>
      <c r="D10273" s="463">
        <v>0</v>
      </c>
    </row>
    <row r="10274" spans="1:4">
      <c r="A10274" s="462">
        <v>105240</v>
      </c>
      <c r="B10274" s="276" t="s">
        <v>10217</v>
      </c>
      <c r="C10274" s="462" t="s">
        <v>27</v>
      </c>
      <c r="D10274" s="463">
        <v>180</v>
      </c>
    </row>
    <row r="10275" spans="1:4">
      <c r="A10275" s="462">
        <v>105241</v>
      </c>
      <c r="B10275" s="276" t="s">
        <v>10218</v>
      </c>
      <c r="C10275" s="462" t="s">
        <v>27</v>
      </c>
      <c r="D10275" s="463">
        <v>54.38</v>
      </c>
    </row>
    <row r="10276" spans="1:4">
      <c r="A10276" s="462">
        <v>105242</v>
      </c>
      <c r="B10276" s="276" t="s">
        <v>10219</v>
      </c>
      <c r="C10276" s="462" t="s">
        <v>32</v>
      </c>
      <c r="D10276" s="463">
        <v>21997.99</v>
      </c>
    </row>
    <row r="10277" spans="1:4">
      <c r="A10277" s="462">
        <v>105243</v>
      </c>
      <c r="B10277" s="276" t="s">
        <v>10220</v>
      </c>
      <c r="C10277" s="462" t="s">
        <v>44</v>
      </c>
      <c r="D10277" s="463">
        <v>0</v>
      </c>
    </row>
    <row r="10278" spans="1:4">
      <c r="A10278" s="462">
        <v>105244</v>
      </c>
      <c r="B10278" s="276" t="s">
        <v>10221</v>
      </c>
      <c r="C10278" s="462" t="s">
        <v>44</v>
      </c>
      <c r="D10278" s="463">
        <v>49158</v>
      </c>
    </row>
    <row r="10279" spans="1:4">
      <c r="A10279" s="462">
        <v>105245</v>
      </c>
      <c r="B10279" s="276" t="s">
        <v>10222</v>
      </c>
      <c r="C10279" s="462" t="s">
        <v>44</v>
      </c>
      <c r="D10279" s="463">
        <v>0</v>
      </c>
    </row>
    <row r="10280" spans="1:4">
      <c r="A10280" s="462">
        <v>105247</v>
      </c>
      <c r="B10280" s="276" t="s">
        <v>10223</v>
      </c>
      <c r="C10280" s="462" t="s">
        <v>27</v>
      </c>
      <c r="D10280" s="463">
        <v>0</v>
      </c>
    </row>
    <row r="10281" spans="1:4">
      <c r="A10281" s="462">
        <v>105248</v>
      </c>
      <c r="B10281" s="276" t="s">
        <v>10224</v>
      </c>
      <c r="C10281" s="462" t="s">
        <v>27</v>
      </c>
      <c r="D10281" s="463">
        <v>0</v>
      </c>
    </row>
    <row r="10282" spans="1:4">
      <c r="A10282" s="462">
        <v>105249</v>
      </c>
      <c r="B10282" s="276" t="s">
        <v>10225</v>
      </c>
      <c r="C10282" s="462" t="s">
        <v>27</v>
      </c>
      <c r="D10282" s="463">
        <v>0</v>
      </c>
    </row>
    <row r="10283" spans="1:4">
      <c r="A10283" s="462">
        <v>105251</v>
      </c>
      <c r="B10283" s="276" t="s">
        <v>10226</v>
      </c>
      <c r="C10283" s="462" t="s">
        <v>27</v>
      </c>
      <c r="D10283" s="463">
        <v>0</v>
      </c>
    </row>
    <row r="10284" spans="1:4">
      <c r="A10284" s="462">
        <v>105252</v>
      </c>
      <c r="B10284" s="276" t="s">
        <v>10227</v>
      </c>
      <c r="C10284" s="462" t="s">
        <v>44</v>
      </c>
      <c r="D10284" s="463">
        <v>50108</v>
      </c>
    </row>
    <row r="10285" spans="1:4">
      <c r="A10285" s="462">
        <v>105253</v>
      </c>
      <c r="B10285" s="276" t="s">
        <v>10228</v>
      </c>
      <c r="C10285" s="462" t="s">
        <v>27</v>
      </c>
      <c r="D10285" s="463">
        <v>0</v>
      </c>
    </row>
    <row r="10286" spans="1:4">
      <c r="A10286" s="462">
        <v>105254</v>
      </c>
      <c r="B10286" s="276" t="s">
        <v>10229</v>
      </c>
      <c r="C10286" s="462" t="s">
        <v>30</v>
      </c>
      <c r="D10286" s="463">
        <v>0</v>
      </c>
    </row>
    <row r="10287" spans="1:4">
      <c r="A10287" s="462">
        <v>105255</v>
      </c>
      <c r="B10287" s="276" t="s">
        <v>10230</v>
      </c>
      <c r="C10287" s="462" t="s">
        <v>30</v>
      </c>
      <c r="D10287" s="463">
        <v>391722</v>
      </c>
    </row>
    <row r="10288" spans="1:4">
      <c r="A10288" s="462">
        <v>105256</v>
      </c>
      <c r="B10288" s="276" t="s">
        <v>10231</v>
      </c>
      <c r="C10288" s="462" t="s">
        <v>27</v>
      </c>
      <c r="D10288" s="463">
        <v>439</v>
      </c>
    </row>
    <row r="10289" spans="1:4">
      <c r="A10289" s="462">
        <v>105257</v>
      </c>
      <c r="B10289" s="276" t="s">
        <v>10232</v>
      </c>
      <c r="C10289" s="462" t="s">
        <v>27</v>
      </c>
      <c r="D10289" s="463">
        <v>571.75</v>
      </c>
    </row>
    <row r="10290" spans="1:4">
      <c r="A10290" s="462">
        <v>105258</v>
      </c>
      <c r="B10290" s="276" t="s">
        <v>10233</v>
      </c>
      <c r="C10290" s="462" t="s">
        <v>27</v>
      </c>
      <c r="D10290" s="463">
        <v>2936</v>
      </c>
    </row>
    <row r="10291" spans="1:4">
      <c r="A10291" s="462">
        <v>105259</v>
      </c>
      <c r="B10291" s="276" t="s">
        <v>10234</v>
      </c>
      <c r="C10291" s="462" t="s">
        <v>30</v>
      </c>
      <c r="D10291" s="463">
        <v>0</v>
      </c>
    </row>
    <row r="10292" spans="1:4">
      <c r="A10292" s="462">
        <v>105261</v>
      </c>
      <c r="B10292" s="276" t="s">
        <v>10235</v>
      </c>
      <c r="C10292" s="462" t="s">
        <v>27</v>
      </c>
      <c r="D10292" s="463">
        <v>1373558</v>
      </c>
    </row>
    <row r="10293" spans="1:4">
      <c r="A10293" s="462">
        <v>105262</v>
      </c>
      <c r="B10293" s="276" t="s">
        <v>10236</v>
      </c>
      <c r="C10293" s="462" t="s">
        <v>27</v>
      </c>
      <c r="D10293" s="463">
        <v>1050367.99</v>
      </c>
    </row>
    <row r="10294" spans="1:4">
      <c r="A10294" s="462">
        <v>105263</v>
      </c>
      <c r="B10294" s="276" t="s">
        <v>10237</v>
      </c>
      <c r="C10294" s="462" t="s">
        <v>27</v>
      </c>
      <c r="D10294" s="463">
        <v>1462113</v>
      </c>
    </row>
    <row r="10295" spans="1:4">
      <c r="A10295" s="462">
        <v>105264</v>
      </c>
      <c r="B10295" s="276" t="s">
        <v>10238</v>
      </c>
      <c r="C10295" s="462" t="s">
        <v>27</v>
      </c>
      <c r="D10295" s="463">
        <v>727178</v>
      </c>
    </row>
    <row r="10296" spans="1:4">
      <c r="A10296" s="462">
        <v>105265</v>
      </c>
      <c r="B10296" s="276" t="s">
        <v>10239</v>
      </c>
      <c r="C10296" s="462" t="s">
        <v>27</v>
      </c>
      <c r="D10296" s="463">
        <v>3749007</v>
      </c>
    </row>
    <row r="10297" spans="1:4">
      <c r="A10297" s="462">
        <v>105266</v>
      </c>
      <c r="B10297" s="276" t="s">
        <v>10240</v>
      </c>
      <c r="C10297" s="462" t="s">
        <v>27</v>
      </c>
      <c r="D10297" s="463">
        <v>2666319</v>
      </c>
    </row>
    <row r="10298" spans="1:4">
      <c r="A10298" s="462">
        <v>105267</v>
      </c>
      <c r="B10298" s="276" t="s">
        <v>10241</v>
      </c>
      <c r="C10298" s="462" t="s">
        <v>148</v>
      </c>
      <c r="D10298" s="463">
        <v>0</v>
      </c>
    </row>
    <row r="10299" spans="1:4">
      <c r="A10299" s="462">
        <v>105268</v>
      </c>
      <c r="B10299" s="276" t="s">
        <v>10242</v>
      </c>
      <c r="C10299" s="462" t="s">
        <v>30</v>
      </c>
      <c r="D10299" s="463">
        <v>42507.49</v>
      </c>
    </row>
    <row r="10300" spans="1:4">
      <c r="A10300" s="462">
        <v>105269</v>
      </c>
      <c r="B10300" s="276" t="s">
        <v>10243</v>
      </c>
      <c r="C10300" s="462" t="s">
        <v>27</v>
      </c>
      <c r="D10300" s="463">
        <v>0</v>
      </c>
    </row>
    <row r="10301" spans="1:4">
      <c r="A10301" s="462">
        <v>105270</v>
      </c>
      <c r="B10301" s="276" t="s">
        <v>10244</v>
      </c>
      <c r="C10301" s="462" t="s">
        <v>27</v>
      </c>
      <c r="D10301" s="463">
        <v>0</v>
      </c>
    </row>
    <row r="10302" spans="1:4">
      <c r="A10302" s="462">
        <v>105271</v>
      </c>
      <c r="B10302" s="276" t="s">
        <v>10245</v>
      </c>
      <c r="C10302" s="462" t="s">
        <v>27</v>
      </c>
      <c r="D10302" s="463">
        <v>0</v>
      </c>
    </row>
    <row r="10303" spans="1:4">
      <c r="A10303" s="462">
        <v>105272</v>
      </c>
      <c r="B10303" s="276" t="s">
        <v>10246</v>
      </c>
      <c r="C10303" s="462" t="s">
        <v>27</v>
      </c>
      <c r="D10303" s="463">
        <v>0</v>
      </c>
    </row>
    <row r="10304" spans="1:4">
      <c r="A10304" s="462">
        <v>105273</v>
      </c>
      <c r="B10304" s="276" t="s">
        <v>10247</v>
      </c>
      <c r="C10304" s="462" t="s">
        <v>27</v>
      </c>
      <c r="D10304" s="463">
        <v>0</v>
      </c>
    </row>
    <row r="10305" spans="1:4">
      <c r="A10305" s="462">
        <v>105274</v>
      </c>
      <c r="B10305" s="276" t="s">
        <v>10248</v>
      </c>
      <c r="C10305" s="462" t="s">
        <v>27</v>
      </c>
      <c r="D10305" s="463">
        <v>0</v>
      </c>
    </row>
    <row r="10306" spans="1:4">
      <c r="A10306" s="462">
        <v>105275</v>
      </c>
      <c r="B10306" s="276" t="s">
        <v>10249</v>
      </c>
      <c r="C10306" s="462" t="s">
        <v>27</v>
      </c>
      <c r="D10306" s="463">
        <v>0</v>
      </c>
    </row>
    <row r="10307" spans="1:4">
      <c r="A10307" s="462">
        <v>105276</v>
      </c>
      <c r="B10307" s="276" t="s">
        <v>10250</v>
      </c>
      <c r="C10307" s="462" t="s">
        <v>27</v>
      </c>
      <c r="D10307" s="463">
        <v>0</v>
      </c>
    </row>
    <row r="10308" spans="1:4">
      <c r="A10308" s="462">
        <v>105277</v>
      </c>
      <c r="B10308" s="276" t="s">
        <v>10250</v>
      </c>
      <c r="C10308" s="462" t="s">
        <v>27</v>
      </c>
      <c r="D10308" s="463">
        <v>0</v>
      </c>
    </row>
    <row r="10309" spans="1:4">
      <c r="A10309" s="462">
        <v>105278</v>
      </c>
      <c r="B10309" s="276" t="s">
        <v>10251</v>
      </c>
      <c r="C10309" s="462" t="s">
        <v>27</v>
      </c>
      <c r="D10309" s="463">
        <v>0</v>
      </c>
    </row>
    <row r="10310" spans="1:4">
      <c r="A10310" s="462">
        <v>105279</v>
      </c>
      <c r="B10310" s="276" t="s">
        <v>10252</v>
      </c>
      <c r="C10310" s="462" t="s">
        <v>27</v>
      </c>
      <c r="D10310" s="463">
        <v>1092606</v>
      </c>
    </row>
    <row r="10311" spans="1:4">
      <c r="A10311" s="462">
        <v>105280</v>
      </c>
      <c r="B10311" s="276" t="s">
        <v>10250</v>
      </c>
      <c r="C10311" s="462" t="s">
        <v>27</v>
      </c>
      <c r="D10311" s="463">
        <v>0</v>
      </c>
    </row>
    <row r="10312" spans="1:4">
      <c r="A10312" s="462">
        <v>105281</v>
      </c>
      <c r="B10312" s="276" t="s">
        <v>10250</v>
      </c>
      <c r="C10312" s="462" t="s">
        <v>27</v>
      </c>
      <c r="D10312" s="463">
        <v>0</v>
      </c>
    </row>
    <row r="10313" spans="1:4">
      <c r="A10313" s="462">
        <v>105282</v>
      </c>
      <c r="B10313" s="276" t="s">
        <v>10250</v>
      </c>
      <c r="C10313" s="462" t="s">
        <v>27</v>
      </c>
      <c r="D10313" s="463">
        <v>0</v>
      </c>
    </row>
    <row r="10314" spans="1:4">
      <c r="A10314" s="462">
        <v>105283</v>
      </c>
      <c r="B10314" s="276" t="s">
        <v>10253</v>
      </c>
      <c r="C10314" s="462" t="s">
        <v>27</v>
      </c>
      <c r="D10314" s="463">
        <v>0</v>
      </c>
    </row>
    <row r="10315" spans="1:4">
      <c r="A10315" s="462">
        <v>105284</v>
      </c>
      <c r="B10315" s="276" t="s">
        <v>10254</v>
      </c>
      <c r="C10315" s="462" t="s">
        <v>27</v>
      </c>
      <c r="D10315" s="463">
        <v>0</v>
      </c>
    </row>
    <row r="10316" spans="1:4">
      <c r="A10316" s="462">
        <v>105285</v>
      </c>
      <c r="B10316" s="276" t="s">
        <v>10255</v>
      </c>
      <c r="C10316" s="462" t="s">
        <v>27</v>
      </c>
      <c r="D10316" s="463">
        <v>0</v>
      </c>
    </row>
    <row r="10317" spans="1:4">
      <c r="A10317" s="462">
        <v>105286</v>
      </c>
      <c r="B10317" s="276" t="s">
        <v>10256</v>
      </c>
      <c r="C10317" s="462" t="s">
        <v>27</v>
      </c>
      <c r="D10317" s="463">
        <v>0</v>
      </c>
    </row>
    <row r="10318" spans="1:4">
      <c r="A10318" s="462">
        <v>105287</v>
      </c>
      <c r="B10318" s="276" t="s">
        <v>10257</v>
      </c>
      <c r="C10318" s="462" t="s">
        <v>27</v>
      </c>
      <c r="D10318" s="463">
        <v>0</v>
      </c>
    </row>
    <row r="10319" spans="1:4">
      <c r="A10319" s="462">
        <v>105288</v>
      </c>
      <c r="B10319" s="276" t="s">
        <v>10258</v>
      </c>
      <c r="C10319" s="462" t="s">
        <v>27</v>
      </c>
      <c r="D10319" s="463">
        <v>0</v>
      </c>
    </row>
    <row r="10320" spans="1:4">
      <c r="A10320" s="462">
        <v>105289</v>
      </c>
      <c r="B10320" s="276" t="s">
        <v>10259</v>
      </c>
      <c r="C10320" s="462" t="s">
        <v>27</v>
      </c>
      <c r="D10320" s="463">
        <v>0</v>
      </c>
    </row>
    <row r="10321" spans="1:4">
      <c r="A10321" s="462">
        <v>105290</v>
      </c>
      <c r="B10321" s="276" t="s">
        <v>10260</v>
      </c>
      <c r="C10321" s="462" t="s">
        <v>27</v>
      </c>
      <c r="D10321" s="463">
        <v>0</v>
      </c>
    </row>
    <row r="10322" spans="1:4">
      <c r="A10322" s="462">
        <v>105291</v>
      </c>
      <c r="B10322" s="276" t="s">
        <v>10261</v>
      </c>
      <c r="C10322" s="462" t="s">
        <v>27</v>
      </c>
      <c r="D10322" s="463">
        <v>0</v>
      </c>
    </row>
    <row r="10323" spans="1:4">
      <c r="A10323" s="462">
        <v>105292</v>
      </c>
      <c r="B10323" s="276" t="s">
        <v>10262</v>
      </c>
      <c r="C10323" s="462" t="s">
        <v>27</v>
      </c>
      <c r="D10323" s="463">
        <v>0</v>
      </c>
    </row>
    <row r="10324" spans="1:4">
      <c r="A10324" s="462">
        <v>105293</v>
      </c>
      <c r="B10324" s="276" t="s">
        <v>10263</v>
      </c>
      <c r="C10324" s="462" t="s">
        <v>27</v>
      </c>
      <c r="D10324" s="463">
        <v>0</v>
      </c>
    </row>
    <row r="10325" spans="1:4">
      <c r="A10325" s="462">
        <v>105294</v>
      </c>
      <c r="B10325" s="276" t="s">
        <v>10264</v>
      </c>
      <c r="C10325" s="462" t="s">
        <v>27</v>
      </c>
      <c r="D10325" s="463">
        <v>0</v>
      </c>
    </row>
    <row r="10326" spans="1:4">
      <c r="A10326" s="462">
        <v>105295</v>
      </c>
      <c r="B10326" s="276" t="s">
        <v>10265</v>
      </c>
      <c r="C10326" s="462" t="s">
        <v>27</v>
      </c>
      <c r="D10326" s="463">
        <v>0</v>
      </c>
    </row>
    <row r="10327" spans="1:4">
      <c r="A10327" s="462">
        <v>105296</v>
      </c>
      <c r="B10327" s="276" t="s">
        <v>10266</v>
      </c>
      <c r="C10327" s="462" t="s">
        <v>27</v>
      </c>
      <c r="D10327" s="463">
        <v>0</v>
      </c>
    </row>
    <row r="10328" spans="1:4">
      <c r="A10328" s="462">
        <v>105297</v>
      </c>
      <c r="B10328" s="276" t="s">
        <v>10267</v>
      </c>
      <c r="C10328" s="462" t="s">
        <v>27</v>
      </c>
      <c r="D10328" s="463">
        <v>0</v>
      </c>
    </row>
    <row r="10329" spans="1:4">
      <c r="A10329" s="462">
        <v>105298</v>
      </c>
      <c r="B10329" s="276" t="s">
        <v>10268</v>
      </c>
      <c r="C10329" s="462" t="s">
        <v>27</v>
      </c>
      <c r="D10329" s="463">
        <v>0</v>
      </c>
    </row>
    <row r="10330" spans="1:4">
      <c r="A10330" s="462">
        <v>105299</v>
      </c>
      <c r="B10330" s="276" t="s">
        <v>10269</v>
      </c>
      <c r="C10330" s="462" t="s">
        <v>27</v>
      </c>
      <c r="D10330" s="463">
        <v>0</v>
      </c>
    </row>
    <row r="10331" spans="1:4">
      <c r="A10331" s="462">
        <v>105300</v>
      </c>
      <c r="B10331" s="276" t="s">
        <v>10270</v>
      </c>
      <c r="C10331" s="462" t="s">
        <v>27</v>
      </c>
      <c r="D10331" s="463">
        <v>0</v>
      </c>
    </row>
    <row r="10332" spans="1:4">
      <c r="A10332" s="462">
        <v>105301</v>
      </c>
      <c r="B10332" s="276" t="s">
        <v>10271</v>
      </c>
      <c r="C10332" s="462" t="s">
        <v>27</v>
      </c>
      <c r="D10332" s="463">
        <v>0</v>
      </c>
    </row>
    <row r="10333" spans="1:4">
      <c r="A10333" s="462">
        <v>105302</v>
      </c>
      <c r="B10333" s="276" t="s">
        <v>10272</v>
      </c>
      <c r="C10333" s="462" t="s">
        <v>27</v>
      </c>
      <c r="D10333" s="463">
        <v>0</v>
      </c>
    </row>
    <row r="10334" spans="1:4">
      <c r="A10334" s="462">
        <v>105303</v>
      </c>
      <c r="B10334" s="276" t="s">
        <v>10273</v>
      </c>
      <c r="C10334" s="462" t="s">
        <v>27</v>
      </c>
      <c r="D10334" s="463">
        <v>0</v>
      </c>
    </row>
    <row r="10335" spans="1:4">
      <c r="A10335" s="462">
        <v>105304</v>
      </c>
      <c r="B10335" s="276" t="s">
        <v>10274</v>
      </c>
      <c r="C10335" s="462" t="s">
        <v>27</v>
      </c>
      <c r="D10335" s="463">
        <v>0</v>
      </c>
    </row>
    <row r="10336" spans="1:4">
      <c r="A10336" s="462">
        <v>105305</v>
      </c>
      <c r="B10336" s="276" t="s">
        <v>10275</v>
      </c>
      <c r="C10336" s="462" t="s">
        <v>27</v>
      </c>
      <c r="D10336" s="463">
        <v>0</v>
      </c>
    </row>
    <row r="10337" spans="1:4">
      <c r="A10337" s="462">
        <v>105306</v>
      </c>
      <c r="B10337" s="276" t="s">
        <v>10276</v>
      </c>
      <c r="C10337" s="462" t="s">
        <v>27</v>
      </c>
      <c r="D10337" s="463">
        <v>0</v>
      </c>
    </row>
    <row r="10338" spans="1:4">
      <c r="A10338" s="462">
        <v>105307</v>
      </c>
      <c r="B10338" s="276" t="s">
        <v>10277</v>
      </c>
      <c r="C10338" s="462" t="s">
        <v>27</v>
      </c>
      <c r="D10338" s="463">
        <v>0</v>
      </c>
    </row>
    <row r="10339" spans="1:4">
      <c r="A10339" s="462">
        <v>105308</v>
      </c>
      <c r="B10339" s="276" t="s">
        <v>10278</v>
      </c>
      <c r="C10339" s="462" t="s">
        <v>30</v>
      </c>
      <c r="D10339" s="463">
        <v>0</v>
      </c>
    </row>
    <row r="10340" spans="1:4">
      <c r="A10340" s="462">
        <v>105309</v>
      </c>
      <c r="B10340" s="276" t="s">
        <v>10279</v>
      </c>
      <c r="C10340" s="462" t="s">
        <v>27</v>
      </c>
      <c r="D10340" s="463">
        <v>0</v>
      </c>
    </row>
    <row r="10341" spans="1:4">
      <c r="A10341" s="462">
        <v>105310</v>
      </c>
      <c r="B10341" s="276" t="s">
        <v>10280</v>
      </c>
      <c r="C10341" s="462" t="s">
        <v>27</v>
      </c>
      <c r="D10341" s="463">
        <v>0</v>
      </c>
    </row>
    <row r="10342" spans="1:4">
      <c r="A10342" s="462">
        <v>105311</v>
      </c>
      <c r="B10342" s="276" t="s">
        <v>10281</v>
      </c>
      <c r="C10342" s="462" t="s">
        <v>27</v>
      </c>
      <c r="D10342" s="463">
        <v>0</v>
      </c>
    </row>
    <row r="10343" spans="1:4">
      <c r="A10343" s="462">
        <v>105312</v>
      </c>
      <c r="B10343" s="276" t="s">
        <v>10282</v>
      </c>
      <c r="C10343" s="462" t="s">
        <v>27</v>
      </c>
      <c r="D10343" s="463">
        <v>0</v>
      </c>
    </row>
    <row r="10344" spans="1:4">
      <c r="A10344" s="462">
        <v>105313</v>
      </c>
      <c r="B10344" s="276" t="s">
        <v>10283</v>
      </c>
      <c r="C10344" s="462" t="s">
        <v>27</v>
      </c>
      <c r="D10344" s="463">
        <v>0</v>
      </c>
    </row>
    <row r="10345" spans="1:4">
      <c r="A10345" s="462">
        <v>105314</v>
      </c>
      <c r="B10345" s="276" t="s">
        <v>10284</v>
      </c>
      <c r="C10345" s="462" t="s">
        <v>27</v>
      </c>
      <c r="D10345" s="463">
        <v>2006</v>
      </c>
    </row>
    <row r="10346" spans="1:4">
      <c r="A10346" s="462">
        <v>105315</v>
      </c>
      <c r="B10346" s="276" t="s">
        <v>10285</v>
      </c>
      <c r="C10346" s="462" t="s">
        <v>30</v>
      </c>
      <c r="D10346" s="463">
        <v>0</v>
      </c>
    </row>
    <row r="10347" spans="1:4">
      <c r="A10347" s="462">
        <v>105316</v>
      </c>
      <c r="B10347" s="276" t="s">
        <v>10286</v>
      </c>
      <c r="C10347" s="462" t="s">
        <v>27</v>
      </c>
      <c r="D10347" s="463">
        <v>0</v>
      </c>
    </row>
    <row r="10348" spans="1:4">
      <c r="A10348" s="462">
        <v>105317</v>
      </c>
      <c r="B10348" s="276" t="s">
        <v>10287</v>
      </c>
      <c r="C10348" s="462" t="s">
        <v>27</v>
      </c>
      <c r="D10348" s="463">
        <v>0</v>
      </c>
    </row>
    <row r="10349" spans="1:4">
      <c r="A10349" s="462">
        <v>105318</v>
      </c>
      <c r="B10349" s="276" t="s">
        <v>10288</v>
      </c>
      <c r="C10349" s="462" t="s">
        <v>27</v>
      </c>
      <c r="D10349" s="463">
        <v>0</v>
      </c>
    </row>
    <row r="10350" spans="1:4">
      <c r="A10350" s="462">
        <v>105319</v>
      </c>
      <c r="B10350" s="276" t="s">
        <v>10289</v>
      </c>
      <c r="C10350" s="462" t="s">
        <v>27</v>
      </c>
      <c r="D10350" s="463">
        <v>0</v>
      </c>
    </row>
    <row r="10351" spans="1:4">
      <c r="A10351" s="462">
        <v>105320</v>
      </c>
      <c r="B10351" s="276" t="s">
        <v>10290</v>
      </c>
      <c r="C10351" s="462" t="s">
        <v>27</v>
      </c>
      <c r="D10351" s="463">
        <v>0</v>
      </c>
    </row>
    <row r="10352" spans="1:4">
      <c r="A10352" s="462">
        <v>105321</v>
      </c>
      <c r="B10352" s="276" t="s">
        <v>10291</v>
      </c>
      <c r="C10352" s="462" t="s">
        <v>27</v>
      </c>
      <c r="D10352" s="463">
        <v>0</v>
      </c>
    </row>
    <row r="10353" spans="1:4">
      <c r="A10353" s="462">
        <v>105322</v>
      </c>
      <c r="B10353" s="276" t="s">
        <v>10292</v>
      </c>
      <c r="C10353" s="462" t="s">
        <v>27</v>
      </c>
      <c r="D10353" s="463">
        <v>0</v>
      </c>
    </row>
    <row r="10354" spans="1:4">
      <c r="A10354" s="462">
        <v>105323</v>
      </c>
      <c r="B10354" s="276" t="s">
        <v>10293</v>
      </c>
      <c r="C10354" s="462" t="s">
        <v>27</v>
      </c>
      <c r="D10354" s="463">
        <v>0</v>
      </c>
    </row>
    <row r="10355" spans="1:4">
      <c r="A10355" s="462">
        <v>105324</v>
      </c>
      <c r="B10355" s="276" t="s">
        <v>10294</v>
      </c>
      <c r="C10355" s="462" t="s">
        <v>27</v>
      </c>
      <c r="D10355" s="463">
        <v>0</v>
      </c>
    </row>
    <row r="10356" spans="1:4">
      <c r="A10356" s="462">
        <v>105325</v>
      </c>
      <c r="B10356" s="276" t="s">
        <v>10295</v>
      </c>
      <c r="C10356" s="462" t="s">
        <v>27</v>
      </c>
      <c r="D10356" s="463">
        <v>0</v>
      </c>
    </row>
    <row r="10357" spans="1:4">
      <c r="A10357" s="462">
        <v>105326</v>
      </c>
      <c r="B10357" s="276" t="s">
        <v>10296</v>
      </c>
      <c r="C10357" s="462" t="s">
        <v>27</v>
      </c>
      <c r="D10357" s="463">
        <v>3397</v>
      </c>
    </row>
    <row r="10358" spans="1:4">
      <c r="A10358" s="462">
        <v>105327</v>
      </c>
      <c r="B10358" s="276" t="s">
        <v>10297</v>
      </c>
      <c r="C10358" s="462" t="s">
        <v>27</v>
      </c>
      <c r="D10358" s="463">
        <v>0</v>
      </c>
    </row>
    <row r="10359" spans="1:4">
      <c r="A10359" s="462">
        <v>105328</v>
      </c>
      <c r="B10359" s="276" t="s">
        <v>10298</v>
      </c>
      <c r="C10359" s="462" t="s">
        <v>27</v>
      </c>
      <c r="D10359" s="463">
        <v>0</v>
      </c>
    </row>
    <row r="10360" spans="1:4">
      <c r="A10360" s="462">
        <v>105329</v>
      </c>
      <c r="B10360" s="276" t="s">
        <v>10299</v>
      </c>
      <c r="C10360" s="462" t="s">
        <v>27</v>
      </c>
      <c r="D10360" s="463">
        <v>0</v>
      </c>
    </row>
    <row r="10361" spans="1:4">
      <c r="A10361" s="462">
        <v>105330</v>
      </c>
      <c r="B10361" s="276" t="s">
        <v>10300</v>
      </c>
      <c r="C10361" s="462" t="s">
        <v>27</v>
      </c>
      <c r="D10361" s="463">
        <v>0</v>
      </c>
    </row>
    <row r="10362" spans="1:4">
      <c r="A10362" s="462">
        <v>105332</v>
      </c>
      <c r="B10362" s="276" t="s">
        <v>10301</v>
      </c>
      <c r="C10362" s="462" t="s">
        <v>27</v>
      </c>
      <c r="D10362" s="463">
        <v>0</v>
      </c>
    </row>
    <row r="10363" spans="1:4">
      <c r="A10363" s="462">
        <v>105333</v>
      </c>
      <c r="B10363" s="276" t="s">
        <v>10301</v>
      </c>
      <c r="C10363" s="462" t="s">
        <v>27</v>
      </c>
      <c r="D10363" s="463">
        <v>0</v>
      </c>
    </row>
    <row r="10364" spans="1:4">
      <c r="A10364" s="462">
        <v>105334</v>
      </c>
      <c r="B10364" s="276" t="s">
        <v>10302</v>
      </c>
      <c r="C10364" s="462" t="s">
        <v>27</v>
      </c>
      <c r="D10364" s="463">
        <v>15604.16</v>
      </c>
    </row>
    <row r="10365" spans="1:4">
      <c r="A10365" s="462">
        <v>105335</v>
      </c>
      <c r="B10365" s="276" t="s">
        <v>10303</v>
      </c>
      <c r="C10365" s="462" t="s">
        <v>27</v>
      </c>
      <c r="D10365" s="463">
        <v>0</v>
      </c>
    </row>
    <row r="10366" spans="1:4">
      <c r="A10366" s="462">
        <v>105336</v>
      </c>
      <c r="B10366" s="276" t="s">
        <v>10304</v>
      </c>
      <c r="C10366" s="462" t="s">
        <v>27</v>
      </c>
      <c r="D10366" s="463">
        <v>0</v>
      </c>
    </row>
    <row r="10367" spans="1:4">
      <c r="A10367" s="462">
        <v>105337</v>
      </c>
      <c r="B10367" s="276" t="s">
        <v>10305</v>
      </c>
      <c r="C10367" s="462" t="s">
        <v>27</v>
      </c>
      <c r="D10367" s="463">
        <v>1090.6400000000001</v>
      </c>
    </row>
    <row r="10368" spans="1:4">
      <c r="A10368" s="462">
        <v>105338</v>
      </c>
      <c r="B10368" s="276" t="s">
        <v>10306</v>
      </c>
      <c r="C10368" s="462" t="s">
        <v>27</v>
      </c>
      <c r="D10368" s="463">
        <v>0</v>
      </c>
    </row>
    <row r="10369" spans="1:4">
      <c r="A10369" s="462">
        <v>105339</v>
      </c>
      <c r="B10369" s="276" t="s">
        <v>10307</v>
      </c>
      <c r="C10369" s="462" t="s">
        <v>27</v>
      </c>
      <c r="D10369" s="463">
        <v>0</v>
      </c>
    </row>
    <row r="10370" spans="1:4">
      <c r="A10370" s="462">
        <v>105340</v>
      </c>
      <c r="B10370" s="276" t="s">
        <v>10308</v>
      </c>
      <c r="C10370" s="462" t="s">
        <v>27</v>
      </c>
      <c r="D10370" s="463">
        <v>0</v>
      </c>
    </row>
    <row r="10371" spans="1:4">
      <c r="A10371" s="462">
        <v>105341</v>
      </c>
      <c r="B10371" s="276" t="s">
        <v>10309</v>
      </c>
      <c r="C10371" s="462" t="s">
        <v>27</v>
      </c>
      <c r="D10371" s="463">
        <v>45233.01</v>
      </c>
    </row>
    <row r="10372" spans="1:4">
      <c r="A10372" s="462">
        <v>105342</v>
      </c>
      <c r="B10372" s="276" t="s">
        <v>10310</v>
      </c>
      <c r="C10372" s="462" t="s">
        <v>27</v>
      </c>
      <c r="D10372" s="463">
        <v>0</v>
      </c>
    </row>
    <row r="10373" spans="1:4">
      <c r="A10373" s="462">
        <v>105343</v>
      </c>
      <c r="B10373" s="276" t="s">
        <v>10310</v>
      </c>
      <c r="C10373" s="462" t="s">
        <v>27</v>
      </c>
      <c r="D10373" s="463">
        <v>0</v>
      </c>
    </row>
    <row r="10374" spans="1:4">
      <c r="A10374" s="462">
        <v>105344</v>
      </c>
      <c r="B10374" s="276" t="s">
        <v>10311</v>
      </c>
      <c r="C10374" s="462" t="s">
        <v>27</v>
      </c>
      <c r="D10374" s="463">
        <v>0</v>
      </c>
    </row>
    <row r="10375" spans="1:4">
      <c r="A10375" s="462">
        <v>105345</v>
      </c>
      <c r="B10375" s="276" t="s">
        <v>10310</v>
      </c>
      <c r="C10375" s="462" t="s">
        <v>27</v>
      </c>
      <c r="D10375" s="463">
        <v>0</v>
      </c>
    </row>
    <row r="10376" spans="1:4">
      <c r="A10376" s="462">
        <v>105346</v>
      </c>
      <c r="B10376" s="276" t="s">
        <v>10310</v>
      </c>
      <c r="C10376" s="462" t="s">
        <v>27</v>
      </c>
      <c r="D10376" s="463">
        <v>0</v>
      </c>
    </row>
    <row r="10377" spans="1:4">
      <c r="A10377" s="462">
        <v>105347</v>
      </c>
      <c r="B10377" s="276" t="s">
        <v>10310</v>
      </c>
      <c r="C10377" s="462" t="s">
        <v>27</v>
      </c>
      <c r="D10377" s="463">
        <v>0</v>
      </c>
    </row>
    <row r="10378" spans="1:4">
      <c r="A10378" s="462">
        <v>105348</v>
      </c>
      <c r="B10378" s="276" t="s">
        <v>10310</v>
      </c>
      <c r="C10378" s="462" t="s">
        <v>27</v>
      </c>
      <c r="D10378" s="463">
        <v>0</v>
      </c>
    </row>
    <row r="10379" spans="1:4">
      <c r="A10379" s="462">
        <v>105349</v>
      </c>
      <c r="B10379" s="276" t="s">
        <v>10312</v>
      </c>
      <c r="C10379" s="462" t="s">
        <v>27</v>
      </c>
      <c r="D10379" s="463">
        <v>0</v>
      </c>
    </row>
    <row r="10380" spans="1:4">
      <c r="A10380" s="462">
        <v>105350</v>
      </c>
      <c r="B10380" s="276" t="s">
        <v>10312</v>
      </c>
      <c r="C10380" s="462" t="s">
        <v>27</v>
      </c>
      <c r="D10380" s="463">
        <v>0</v>
      </c>
    </row>
    <row r="10381" spans="1:4">
      <c r="A10381" s="462">
        <v>105351</v>
      </c>
      <c r="B10381" s="276" t="s">
        <v>10313</v>
      </c>
      <c r="C10381" s="462" t="s">
        <v>27</v>
      </c>
      <c r="D10381" s="463">
        <v>740386</v>
      </c>
    </row>
    <row r="10382" spans="1:4">
      <c r="A10382" s="462">
        <v>105352</v>
      </c>
      <c r="B10382" s="276" t="s">
        <v>10312</v>
      </c>
      <c r="C10382" s="462" t="s">
        <v>27</v>
      </c>
      <c r="D10382" s="463">
        <v>0</v>
      </c>
    </row>
    <row r="10383" spans="1:4">
      <c r="A10383" s="462">
        <v>105353</v>
      </c>
      <c r="B10383" s="276" t="s">
        <v>10312</v>
      </c>
      <c r="C10383" s="462" t="s">
        <v>27</v>
      </c>
      <c r="D10383" s="463">
        <v>0</v>
      </c>
    </row>
    <row r="10384" spans="1:4">
      <c r="A10384" s="462">
        <v>105354</v>
      </c>
      <c r="B10384" s="276" t="s">
        <v>10312</v>
      </c>
      <c r="C10384" s="462" t="s">
        <v>27</v>
      </c>
      <c r="D10384" s="463">
        <v>0</v>
      </c>
    </row>
    <row r="10385" spans="1:4">
      <c r="A10385" s="462">
        <v>105355</v>
      </c>
      <c r="B10385" s="276" t="s">
        <v>10312</v>
      </c>
      <c r="C10385" s="462" t="s">
        <v>27</v>
      </c>
      <c r="D10385" s="463">
        <v>0</v>
      </c>
    </row>
    <row r="10386" spans="1:4">
      <c r="A10386" s="462">
        <v>105356</v>
      </c>
      <c r="B10386" s="276" t="s">
        <v>10314</v>
      </c>
      <c r="C10386" s="462" t="s">
        <v>27</v>
      </c>
      <c r="D10386" s="463">
        <v>0</v>
      </c>
    </row>
    <row r="10387" spans="1:4">
      <c r="A10387" s="462">
        <v>105357</v>
      </c>
      <c r="B10387" s="276" t="s">
        <v>10315</v>
      </c>
      <c r="C10387" s="462" t="s">
        <v>27</v>
      </c>
      <c r="D10387" s="463">
        <v>0</v>
      </c>
    </row>
    <row r="10388" spans="1:4">
      <c r="A10388" s="462">
        <v>105358</v>
      </c>
      <c r="B10388" s="276" t="s">
        <v>10316</v>
      </c>
      <c r="C10388" s="462" t="s">
        <v>27</v>
      </c>
      <c r="D10388" s="463">
        <v>0</v>
      </c>
    </row>
    <row r="10389" spans="1:4">
      <c r="A10389" s="462">
        <v>105359</v>
      </c>
      <c r="B10389" s="276" t="s">
        <v>10317</v>
      </c>
      <c r="C10389" s="462" t="s">
        <v>27</v>
      </c>
      <c r="D10389" s="463">
        <v>0</v>
      </c>
    </row>
    <row r="10390" spans="1:4">
      <c r="A10390" s="462">
        <v>105360</v>
      </c>
      <c r="B10390" s="276" t="s">
        <v>10318</v>
      </c>
      <c r="C10390" s="462" t="s">
        <v>27</v>
      </c>
      <c r="D10390" s="463">
        <v>132651</v>
      </c>
    </row>
    <row r="10391" spans="1:4">
      <c r="A10391" s="462">
        <v>105361</v>
      </c>
      <c r="B10391" s="276" t="s">
        <v>10319</v>
      </c>
      <c r="C10391" s="462" t="s">
        <v>27</v>
      </c>
      <c r="D10391" s="463">
        <v>204538.1</v>
      </c>
    </row>
    <row r="10392" spans="1:4">
      <c r="A10392" s="462">
        <v>105362</v>
      </c>
      <c r="B10392" s="276" t="s">
        <v>10320</v>
      </c>
      <c r="C10392" s="462" t="s">
        <v>27</v>
      </c>
      <c r="D10392" s="463">
        <v>213650.35</v>
      </c>
    </row>
    <row r="10393" spans="1:4">
      <c r="A10393" s="462">
        <v>105363</v>
      </c>
      <c r="B10393" s="276" t="s">
        <v>10321</v>
      </c>
      <c r="C10393" s="462" t="s">
        <v>27</v>
      </c>
      <c r="D10393" s="463">
        <v>210972.9</v>
      </c>
    </row>
    <row r="10394" spans="1:4">
      <c r="A10394" s="462">
        <v>105365</v>
      </c>
      <c r="B10394" s="276" t="s">
        <v>10310</v>
      </c>
      <c r="C10394" s="462" t="s">
        <v>27</v>
      </c>
      <c r="D10394" s="463">
        <v>0</v>
      </c>
    </row>
    <row r="10395" spans="1:4">
      <c r="A10395" s="462">
        <v>105366</v>
      </c>
      <c r="B10395" s="276" t="s">
        <v>10310</v>
      </c>
      <c r="C10395" s="462" t="s">
        <v>27</v>
      </c>
      <c r="D10395" s="463">
        <v>0</v>
      </c>
    </row>
    <row r="10396" spans="1:4">
      <c r="A10396" s="462">
        <v>105367</v>
      </c>
      <c r="B10396" s="276" t="s">
        <v>10310</v>
      </c>
      <c r="C10396" s="462" t="s">
        <v>27</v>
      </c>
      <c r="D10396" s="463">
        <v>0</v>
      </c>
    </row>
    <row r="10397" spans="1:4">
      <c r="A10397" s="462">
        <v>105369</v>
      </c>
      <c r="B10397" s="276" t="s">
        <v>10310</v>
      </c>
      <c r="C10397" s="462" t="s">
        <v>27</v>
      </c>
      <c r="D10397" s="463">
        <v>0</v>
      </c>
    </row>
    <row r="10398" spans="1:4">
      <c r="A10398" s="462">
        <v>105370</v>
      </c>
      <c r="B10398" s="276" t="s">
        <v>10310</v>
      </c>
      <c r="C10398" s="462" t="s">
        <v>27</v>
      </c>
      <c r="D10398" s="463">
        <v>0</v>
      </c>
    </row>
    <row r="10399" spans="1:4">
      <c r="A10399" s="462">
        <v>105371</v>
      </c>
      <c r="B10399" s="276" t="s">
        <v>10310</v>
      </c>
      <c r="C10399" s="462" t="s">
        <v>27</v>
      </c>
      <c r="D10399" s="463">
        <v>0</v>
      </c>
    </row>
    <row r="10400" spans="1:4">
      <c r="A10400" s="462">
        <v>105372</v>
      </c>
      <c r="B10400" s="276" t="s">
        <v>10310</v>
      </c>
      <c r="C10400" s="462" t="s">
        <v>27</v>
      </c>
      <c r="D10400" s="463">
        <v>0</v>
      </c>
    </row>
    <row r="10401" spans="1:4">
      <c r="A10401" s="462">
        <v>105373</v>
      </c>
      <c r="B10401" s="276" t="s">
        <v>10310</v>
      </c>
      <c r="C10401" s="462" t="s">
        <v>27</v>
      </c>
      <c r="D10401" s="463">
        <v>0</v>
      </c>
    </row>
    <row r="10402" spans="1:4">
      <c r="A10402" s="462">
        <v>105374</v>
      </c>
      <c r="B10402" s="276" t="s">
        <v>10322</v>
      </c>
      <c r="C10402" s="462" t="s">
        <v>27</v>
      </c>
      <c r="D10402" s="463">
        <v>975592</v>
      </c>
    </row>
    <row r="10403" spans="1:4">
      <c r="A10403" s="462">
        <v>105375</v>
      </c>
      <c r="B10403" s="276" t="s">
        <v>10323</v>
      </c>
      <c r="C10403" s="462" t="s">
        <v>27</v>
      </c>
      <c r="D10403" s="463">
        <v>18732</v>
      </c>
    </row>
    <row r="10404" spans="1:4">
      <c r="A10404" s="462">
        <v>105377</v>
      </c>
      <c r="B10404" s="276" t="s">
        <v>10324</v>
      </c>
      <c r="C10404" s="462" t="s">
        <v>27</v>
      </c>
      <c r="D10404" s="463">
        <v>0</v>
      </c>
    </row>
    <row r="10405" spans="1:4">
      <c r="A10405" s="462">
        <v>105378</v>
      </c>
      <c r="B10405" s="276" t="s">
        <v>10325</v>
      </c>
      <c r="C10405" s="462" t="s">
        <v>27</v>
      </c>
      <c r="D10405" s="463">
        <v>0</v>
      </c>
    </row>
    <row r="10406" spans="1:4">
      <c r="A10406" s="462">
        <v>105379</v>
      </c>
      <c r="B10406" s="276" t="s">
        <v>10326</v>
      </c>
      <c r="C10406" s="462" t="s">
        <v>27</v>
      </c>
      <c r="D10406" s="463">
        <v>0</v>
      </c>
    </row>
    <row r="10407" spans="1:4">
      <c r="A10407" s="462">
        <v>105380</v>
      </c>
      <c r="B10407" s="276" t="s">
        <v>10327</v>
      </c>
      <c r="C10407" s="462" t="s">
        <v>27</v>
      </c>
      <c r="D10407" s="463">
        <v>0</v>
      </c>
    </row>
    <row r="10408" spans="1:4">
      <c r="A10408" s="462">
        <v>105381</v>
      </c>
      <c r="B10408" s="276" t="s">
        <v>10327</v>
      </c>
      <c r="C10408" s="462" t="s">
        <v>27</v>
      </c>
      <c r="D10408" s="463">
        <v>0</v>
      </c>
    </row>
    <row r="10409" spans="1:4">
      <c r="A10409" s="462">
        <v>105382</v>
      </c>
      <c r="B10409" s="276" t="s">
        <v>10327</v>
      </c>
      <c r="C10409" s="462" t="s">
        <v>27</v>
      </c>
      <c r="D10409" s="463">
        <v>0</v>
      </c>
    </row>
    <row r="10410" spans="1:4">
      <c r="A10410" s="462">
        <v>105383</v>
      </c>
      <c r="B10410" s="276" t="s">
        <v>10327</v>
      </c>
      <c r="C10410" s="462" t="s">
        <v>27</v>
      </c>
      <c r="D10410" s="463">
        <v>0</v>
      </c>
    </row>
    <row r="10411" spans="1:4">
      <c r="A10411" s="462">
        <v>105384</v>
      </c>
      <c r="B10411" s="276" t="s">
        <v>10327</v>
      </c>
      <c r="C10411" s="462" t="s">
        <v>27</v>
      </c>
      <c r="D10411" s="463">
        <v>0</v>
      </c>
    </row>
    <row r="10412" spans="1:4">
      <c r="A10412" s="462">
        <v>105385</v>
      </c>
      <c r="B10412" s="276" t="s">
        <v>10327</v>
      </c>
      <c r="C10412" s="462" t="s">
        <v>27</v>
      </c>
      <c r="D10412" s="463">
        <v>0</v>
      </c>
    </row>
    <row r="10413" spans="1:4">
      <c r="A10413" s="462">
        <v>105386</v>
      </c>
      <c r="B10413" s="276" t="s">
        <v>10327</v>
      </c>
      <c r="C10413" s="462" t="s">
        <v>27</v>
      </c>
      <c r="D10413" s="463">
        <v>0</v>
      </c>
    </row>
    <row r="10414" spans="1:4">
      <c r="A10414" s="462">
        <v>105387</v>
      </c>
      <c r="B10414" s="276" t="s">
        <v>10327</v>
      </c>
      <c r="C10414" s="462" t="s">
        <v>27</v>
      </c>
      <c r="D10414" s="463">
        <v>0</v>
      </c>
    </row>
    <row r="10415" spans="1:4">
      <c r="A10415" s="462">
        <v>105388</v>
      </c>
      <c r="B10415" s="276" t="s">
        <v>10327</v>
      </c>
      <c r="C10415" s="462" t="s">
        <v>27</v>
      </c>
      <c r="D10415" s="463">
        <v>0</v>
      </c>
    </row>
    <row r="10416" spans="1:4">
      <c r="A10416" s="462">
        <v>105389</v>
      </c>
      <c r="B10416" s="276" t="s">
        <v>10327</v>
      </c>
      <c r="C10416" s="462" t="s">
        <v>27</v>
      </c>
      <c r="D10416" s="463">
        <v>0</v>
      </c>
    </row>
    <row r="10417" spans="1:4">
      <c r="A10417" s="462">
        <v>105390</v>
      </c>
      <c r="B10417" s="276" t="s">
        <v>10327</v>
      </c>
      <c r="C10417" s="462" t="s">
        <v>27</v>
      </c>
      <c r="D10417" s="463">
        <v>0</v>
      </c>
    </row>
    <row r="10418" spans="1:4">
      <c r="A10418" s="462">
        <v>105391</v>
      </c>
      <c r="B10418" s="276" t="s">
        <v>10327</v>
      </c>
      <c r="C10418" s="462" t="s">
        <v>27</v>
      </c>
      <c r="D10418" s="463">
        <v>0</v>
      </c>
    </row>
    <row r="10419" spans="1:4">
      <c r="A10419" s="462">
        <v>105392</v>
      </c>
      <c r="B10419" s="276" t="s">
        <v>10327</v>
      </c>
      <c r="C10419" s="462" t="s">
        <v>27</v>
      </c>
      <c r="D10419" s="463">
        <v>0</v>
      </c>
    </row>
    <row r="10420" spans="1:4">
      <c r="A10420" s="462">
        <v>105393</v>
      </c>
      <c r="B10420" s="276" t="s">
        <v>10328</v>
      </c>
      <c r="C10420" s="462" t="s">
        <v>27</v>
      </c>
      <c r="D10420" s="463">
        <v>0</v>
      </c>
    </row>
    <row r="10421" spans="1:4">
      <c r="A10421" s="462">
        <v>105394</v>
      </c>
      <c r="B10421" s="276" t="s">
        <v>10329</v>
      </c>
      <c r="C10421" s="462" t="s">
        <v>27</v>
      </c>
      <c r="D10421" s="463">
        <v>0</v>
      </c>
    </row>
    <row r="10422" spans="1:4">
      <c r="A10422" s="462">
        <v>105395</v>
      </c>
      <c r="B10422" s="276" t="s">
        <v>10330</v>
      </c>
      <c r="C10422" s="462" t="s">
        <v>27</v>
      </c>
      <c r="D10422" s="463">
        <v>0</v>
      </c>
    </row>
    <row r="10423" spans="1:4">
      <c r="A10423" s="462">
        <v>105396</v>
      </c>
      <c r="B10423" s="276" t="s">
        <v>10331</v>
      </c>
      <c r="C10423" s="462" t="s">
        <v>27</v>
      </c>
      <c r="D10423" s="463">
        <v>0</v>
      </c>
    </row>
    <row r="10424" spans="1:4">
      <c r="A10424" s="462">
        <v>105398</v>
      </c>
      <c r="B10424" s="276" t="s">
        <v>10332</v>
      </c>
      <c r="C10424" s="462" t="s">
        <v>27</v>
      </c>
      <c r="D10424" s="463">
        <v>0</v>
      </c>
    </row>
    <row r="10425" spans="1:4">
      <c r="A10425" s="462">
        <v>105399</v>
      </c>
      <c r="B10425" s="276" t="s">
        <v>10333</v>
      </c>
      <c r="C10425" s="462" t="s">
        <v>27</v>
      </c>
      <c r="D10425" s="463">
        <v>0</v>
      </c>
    </row>
    <row r="10426" spans="1:4">
      <c r="A10426" s="462">
        <v>105400</v>
      </c>
      <c r="B10426" s="276" t="s">
        <v>10331</v>
      </c>
      <c r="C10426" s="462" t="s">
        <v>27</v>
      </c>
      <c r="D10426" s="463">
        <v>0</v>
      </c>
    </row>
    <row r="10427" spans="1:4">
      <c r="A10427" s="462">
        <v>105401</v>
      </c>
      <c r="B10427" s="276" t="s">
        <v>10331</v>
      </c>
      <c r="C10427" s="462" t="s">
        <v>27</v>
      </c>
      <c r="D10427" s="463">
        <v>0</v>
      </c>
    </row>
    <row r="10428" spans="1:4">
      <c r="A10428" s="462">
        <v>105402</v>
      </c>
      <c r="B10428" s="276" t="s">
        <v>10331</v>
      </c>
      <c r="C10428" s="462" t="s">
        <v>27</v>
      </c>
      <c r="D10428" s="463">
        <v>0</v>
      </c>
    </row>
    <row r="10429" spans="1:4">
      <c r="A10429" s="462">
        <v>105403</v>
      </c>
      <c r="B10429" s="276" t="s">
        <v>10331</v>
      </c>
      <c r="C10429" s="462" t="s">
        <v>27</v>
      </c>
      <c r="D10429" s="463">
        <v>0</v>
      </c>
    </row>
    <row r="10430" spans="1:4">
      <c r="A10430" s="462">
        <v>105404</v>
      </c>
      <c r="B10430" s="276" t="s">
        <v>10331</v>
      </c>
      <c r="C10430" s="462" t="s">
        <v>27</v>
      </c>
      <c r="D10430" s="463">
        <v>0</v>
      </c>
    </row>
    <row r="10431" spans="1:4">
      <c r="A10431" s="462">
        <v>105405</v>
      </c>
      <c r="B10431" s="276" t="s">
        <v>10331</v>
      </c>
      <c r="C10431" s="462" t="s">
        <v>27</v>
      </c>
      <c r="D10431" s="463">
        <v>0</v>
      </c>
    </row>
    <row r="10432" spans="1:4">
      <c r="A10432" s="462">
        <v>105406</v>
      </c>
      <c r="B10432" s="276" t="s">
        <v>10334</v>
      </c>
      <c r="C10432" s="462" t="s">
        <v>27</v>
      </c>
      <c r="D10432" s="463">
        <v>0</v>
      </c>
    </row>
    <row r="10433" spans="1:4">
      <c r="A10433" s="462">
        <v>105407</v>
      </c>
      <c r="B10433" s="276" t="s">
        <v>10334</v>
      </c>
      <c r="C10433" s="462" t="s">
        <v>27</v>
      </c>
      <c r="D10433" s="463">
        <v>0</v>
      </c>
    </row>
    <row r="10434" spans="1:4">
      <c r="A10434" s="462">
        <v>105408</v>
      </c>
      <c r="B10434" s="276" t="s">
        <v>10334</v>
      </c>
      <c r="C10434" s="462" t="s">
        <v>27</v>
      </c>
      <c r="D10434" s="463">
        <v>0</v>
      </c>
    </row>
    <row r="10435" spans="1:4">
      <c r="A10435" s="462">
        <v>105409</v>
      </c>
      <c r="B10435" s="276" t="s">
        <v>10334</v>
      </c>
      <c r="C10435" s="462" t="s">
        <v>27</v>
      </c>
      <c r="D10435" s="463">
        <v>0</v>
      </c>
    </row>
    <row r="10436" spans="1:4">
      <c r="A10436" s="462">
        <v>105410</v>
      </c>
      <c r="B10436" s="276" t="s">
        <v>10334</v>
      </c>
      <c r="C10436" s="462" t="s">
        <v>27</v>
      </c>
      <c r="D10436" s="463">
        <v>0</v>
      </c>
    </row>
    <row r="10437" spans="1:4">
      <c r="A10437" s="462">
        <v>105411</v>
      </c>
      <c r="B10437" s="276" t="s">
        <v>10334</v>
      </c>
      <c r="C10437" s="462" t="s">
        <v>27</v>
      </c>
      <c r="D10437" s="463">
        <v>0</v>
      </c>
    </row>
    <row r="10438" spans="1:4">
      <c r="A10438" s="462">
        <v>105412</v>
      </c>
      <c r="B10438" s="276" t="s">
        <v>10334</v>
      </c>
      <c r="C10438" s="462" t="s">
        <v>27</v>
      </c>
      <c r="D10438" s="463">
        <v>0</v>
      </c>
    </row>
    <row r="10439" spans="1:4">
      <c r="A10439" s="462">
        <v>105413</v>
      </c>
      <c r="B10439" s="276" t="s">
        <v>10335</v>
      </c>
      <c r="C10439" s="462" t="s">
        <v>27</v>
      </c>
      <c r="D10439" s="463">
        <v>0</v>
      </c>
    </row>
    <row r="10440" spans="1:4">
      <c r="A10440" s="462">
        <v>105414</v>
      </c>
      <c r="B10440" s="276" t="s">
        <v>10335</v>
      </c>
      <c r="C10440" s="462" t="s">
        <v>27</v>
      </c>
      <c r="D10440" s="463">
        <v>0</v>
      </c>
    </row>
    <row r="10441" spans="1:4">
      <c r="A10441" s="462">
        <v>105415</v>
      </c>
      <c r="B10441" s="276" t="s">
        <v>10335</v>
      </c>
      <c r="C10441" s="462" t="s">
        <v>27</v>
      </c>
      <c r="D10441" s="463">
        <v>0</v>
      </c>
    </row>
    <row r="10442" spans="1:4">
      <c r="A10442" s="462">
        <v>105416</v>
      </c>
      <c r="B10442" s="276" t="s">
        <v>10335</v>
      </c>
      <c r="C10442" s="462" t="s">
        <v>27</v>
      </c>
      <c r="D10442" s="463">
        <v>0</v>
      </c>
    </row>
    <row r="10443" spans="1:4">
      <c r="A10443" s="462">
        <v>105417</v>
      </c>
      <c r="B10443" s="276" t="s">
        <v>10335</v>
      </c>
      <c r="C10443" s="462" t="s">
        <v>27</v>
      </c>
      <c r="D10443" s="463">
        <v>0</v>
      </c>
    </row>
    <row r="10444" spans="1:4">
      <c r="A10444" s="462">
        <v>105418</v>
      </c>
      <c r="B10444" s="276" t="s">
        <v>10335</v>
      </c>
      <c r="C10444" s="462" t="s">
        <v>27</v>
      </c>
      <c r="D10444" s="463">
        <v>0</v>
      </c>
    </row>
    <row r="10445" spans="1:4">
      <c r="A10445" s="462">
        <v>105419</v>
      </c>
      <c r="B10445" s="276" t="s">
        <v>10335</v>
      </c>
      <c r="C10445" s="462" t="s">
        <v>27</v>
      </c>
      <c r="D10445" s="463">
        <v>0</v>
      </c>
    </row>
    <row r="10446" spans="1:4">
      <c r="A10446" s="462">
        <v>105421</v>
      </c>
      <c r="B10446" s="276" t="s">
        <v>10336</v>
      </c>
      <c r="C10446" s="462" t="s">
        <v>27</v>
      </c>
      <c r="D10446" s="463">
        <v>493660</v>
      </c>
    </row>
    <row r="10447" spans="1:4">
      <c r="A10447" s="462">
        <v>105423</v>
      </c>
      <c r="B10447" s="276" t="s">
        <v>10337</v>
      </c>
      <c r="C10447" s="462" t="s">
        <v>27</v>
      </c>
      <c r="D10447" s="463">
        <v>510773</v>
      </c>
    </row>
    <row r="10448" spans="1:4">
      <c r="A10448" s="462">
        <v>105424</v>
      </c>
      <c r="B10448" s="276" t="s">
        <v>10338</v>
      </c>
      <c r="C10448" s="462" t="s">
        <v>27</v>
      </c>
      <c r="D10448" s="463">
        <v>0</v>
      </c>
    </row>
    <row r="10449" spans="1:4">
      <c r="A10449" s="462">
        <v>105425</v>
      </c>
      <c r="B10449" s="276" t="s">
        <v>10339</v>
      </c>
      <c r="C10449" s="462" t="s">
        <v>27</v>
      </c>
      <c r="D10449" s="463">
        <v>224950</v>
      </c>
    </row>
    <row r="10450" spans="1:4">
      <c r="A10450" s="462">
        <v>105426</v>
      </c>
      <c r="B10450" s="276" t="s">
        <v>10340</v>
      </c>
      <c r="C10450" s="462" t="s">
        <v>27</v>
      </c>
      <c r="D10450" s="463">
        <v>387138</v>
      </c>
    </row>
    <row r="10451" spans="1:4">
      <c r="A10451" s="462">
        <v>105427</v>
      </c>
      <c r="B10451" s="276" t="s">
        <v>10341</v>
      </c>
      <c r="C10451" s="462" t="s">
        <v>27</v>
      </c>
      <c r="D10451" s="463">
        <v>552588</v>
      </c>
    </row>
    <row r="10452" spans="1:4">
      <c r="A10452" s="462">
        <v>105428</v>
      </c>
      <c r="B10452" s="276" t="s">
        <v>10342</v>
      </c>
      <c r="C10452" s="462" t="s">
        <v>27</v>
      </c>
      <c r="D10452" s="463">
        <v>0</v>
      </c>
    </row>
    <row r="10453" spans="1:4">
      <c r="A10453" s="462">
        <v>105429</v>
      </c>
      <c r="B10453" s="276" t="s">
        <v>10343</v>
      </c>
      <c r="C10453" s="462" t="s">
        <v>27</v>
      </c>
      <c r="D10453" s="463">
        <v>0</v>
      </c>
    </row>
    <row r="10454" spans="1:4">
      <c r="A10454" s="462">
        <v>105430</v>
      </c>
      <c r="B10454" s="276" t="s">
        <v>10344</v>
      </c>
      <c r="C10454" s="462" t="s">
        <v>27</v>
      </c>
      <c r="D10454" s="463">
        <v>0</v>
      </c>
    </row>
    <row r="10455" spans="1:4">
      <c r="A10455" s="462">
        <v>105431</v>
      </c>
      <c r="B10455" s="276" t="s">
        <v>10344</v>
      </c>
      <c r="C10455" s="462" t="s">
        <v>27</v>
      </c>
      <c r="D10455" s="463">
        <v>0</v>
      </c>
    </row>
    <row r="10456" spans="1:4">
      <c r="A10456" s="462">
        <v>105432</v>
      </c>
      <c r="B10456" s="276" t="s">
        <v>10344</v>
      </c>
      <c r="C10456" s="462" t="s">
        <v>27</v>
      </c>
      <c r="D10456" s="463">
        <v>0</v>
      </c>
    </row>
    <row r="10457" spans="1:4">
      <c r="A10457" s="462">
        <v>105433</v>
      </c>
      <c r="B10457" s="276" t="s">
        <v>10345</v>
      </c>
      <c r="C10457" s="462" t="s">
        <v>27</v>
      </c>
      <c r="D10457" s="463">
        <v>0</v>
      </c>
    </row>
    <row r="10458" spans="1:4">
      <c r="A10458" s="462">
        <v>105434</v>
      </c>
      <c r="B10458" s="276" t="s">
        <v>10346</v>
      </c>
      <c r="C10458" s="462" t="s">
        <v>27</v>
      </c>
      <c r="D10458" s="463">
        <v>237895.01</v>
      </c>
    </row>
    <row r="10459" spans="1:4">
      <c r="A10459" s="462">
        <v>105435</v>
      </c>
      <c r="B10459" s="276" t="s">
        <v>10347</v>
      </c>
      <c r="C10459" s="462" t="s">
        <v>27</v>
      </c>
      <c r="D10459" s="463">
        <v>153160</v>
      </c>
    </row>
    <row r="10460" spans="1:4">
      <c r="A10460" s="462">
        <v>105436</v>
      </c>
      <c r="B10460" s="276" t="s">
        <v>10348</v>
      </c>
      <c r="C10460" s="462" t="s">
        <v>27</v>
      </c>
      <c r="D10460" s="463">
        <v>115410</v>
      </c>
    </row>
    <row r="10461" spans="1:4">
      <c r="A10461" s="462">
        <v>105437</v>
      </c>
      <c r="B10461" s="276" t="s">
        <v>10349</v>
      </c>
      <c r="C10461" s="462" t="s">
        <v>27</v>
      </c>
      <c r="D10461" s="463">
        <v>75511</v>
      </c>
    </row>
    <row r="10462" spans="1:4">
      <c r="A10462" s="462">
        <v>105439</v>
      </c>
      <c r="B10462" s="276" t="s">
        <v>10350</v>
      </c>
      <c r="C10462" s="462" t="s">
        <v>27</v>
      </c>
      <c r="D10462" s="463">
        <v>74837.05</v>
      </c>
    </row>
    <row r="10463" spans="1:4">
      <c r="A10463" s="462">
        <v>105441</v>
      </c>
      <c r="B10463" s="276" t="s">
        <v>10351</v>
      </c>
      <c r="C10463" s="462" t="s">
        <v>27</v>
      </c>
      <c r="D10463" s="463">
        <v>0</v>
      </c>
    </row>
    <row r="10464" spans="1:4">
      <c r="A10464" s="462">
        <v>105442</v>
      </c>
      <c r="B10464" s="276" t="s">
        <v>10352</v>
      </c>
      <c r="C10464" s="462" t="s">
        <v>27</v>
      </c>
      <c r="D10464" s="463">
        <v>0</v>
      </c>
    </row>
    <row r="10465" spans="1:4">
      <c r="A10465" s="462">
        <v>105446</v>
      </c>
      <c r="B10465" s="276" t="s">
        <v>10353</v>
      </c>
      <c r="C10465" s="462" t="s">
        <v>97</v>
      </c>
      <c r="D10465" s="463">
        <v>0</v>
      </c>
    </row>
    <row r="10466" spans="1:4">
      <c r="A10466" s="462">
        <v>105450</v>
      </c>
      <c r="B10466" s="276" t="s">
        <v>10354</v>
      </c>
      <c r="C10466" s="462" t="s">
        <v>27</v>
      </c>
      <c r="D10466" s="463">
        <v>136896.20000000001</v>
      </c>
    </row>
    <row r="10467" spans="1:4">
      <c r="A10467" s="462">
        <v>105451</v>
      </c>
      <c r="B10467" s="276" t="s">
        <v>10355</v>
      </c>
      <c r="C10467" s="462" t="s">
        <v>27</v>
      </c>
      <c r="D10467" s="463">
        <v>182425.81</v>
      </c>
    </row>
    <row r="10468" spans="1:4">
      <c r="A10468" s="462">
        <v>105452</v>
      </c>
      <c r="B10468" s="276" t="s">
        <v>10356</v>
      </c>
      <c r="C10468" s="462" t="s">
        <v>27</v>
      </c>
      <c r="D10468" s="463">
        <v>269252.84000000003</v>
      </c>
    </row>
    <row r="10469" spans="1:4">
      <c r="A10469" s="462">
        <v>105455</v>
      </c>
      <c r="B10469" s="276" t="s">
        <v>10357</v>
      </c>
      <c r="C10469" s="462" t="s">
        <v>27</v>
      </c>
      <c r="D10469" s="463">
        <v>4900</v>
      </c>
    </row>
    <row r="10470" spans="1:4">
      <c r="A10470" s="462">
        <v>105456</v>
      </c>
      <c r="B10470" s="276" t="s">
        <v>10358</v>
      </c>
      <c r="C10470" s="462" t="s">
        <v>27</v>
      </c>
      <c r="D10470" s="463">
        <v>0</v>
      </c>
    </row>
    <row r="10471" spans="1:4">
      <c r="A10471" s="462">
        <v>105457</v>
      </c>
      <c r="B10471" s="276" t="s">
        <v>10359</v>
      </c>
      <c r="C10471" s="462" t="s">
        <v>27</v>
      </c>
      <c r="D10471" s="463">
        <v>5003</v>
      </c>
    </row>
    <row r="10472" spans="1:4">
      <c r="A10472" s="462">
        <v>105458</v>
      </c>
      <c r="B10472" s="276" t="s">
        <v>10360</v>
      </c>
      <c r="C10472" s="462" t="s">
        <v>27</v>
      </c>
      <c r="D10472" s="463">
        <v>922175.01</v>
      </c>
    </row>
    <row r="10473" spans="1:4">
      <c r="A10473" s="462">
        <v>105459</v>
      </c>
      <c r="B10473" s="276" t="s">
        <v>10361</v>
      </c>
      <c r="C10473" s="462" t="s">
        <v>44</v>
      </c>
      <c r="D10473" s="463">
        <v>0</v>
      </c>
    </row>
    <row r="10474" spans="1:4">
      <c r="A10474" s="462">
        <v>105460</v>
      </c>
      <c r="B10474" s="276" t="s">
        <v>10362</v>
      </c>
      <c r="C10474" s="462" t="s">
        <v>27</v>
      </c>
      <c r="D10474" s="463">
        <v>119671.7</v>
      </c>
    </row>
    <row r="10475" spans="1:4">
      <c r="A10475" s="462">
        <v>105461</v>
      </c>
      <c r="B10475" s="276" t="s">
        <v>10363</v>
      </c>
      <c r="C10475" s="462" t="s">
        <v>27</v>
      </c>
      <c r="D10475" s="463">
        <v>0</v>
      </c>
    </row>
    <row r="10476" spans="1:4">
      <c r="A10476" s="462">
        <v>105462</v>
      </c>
      <c r="B10476" s="276" t="s">
        <v>10364</v>
      </c>
      <c r="C10476" s="462" t="s">
        <v>27</v>
      </c>
      <c r="D10476" s="463">
        <v>0</v>
      </c>
    </row>
    <row r="10477" spans="1:4">
      <c r="A10477" s="462">
        <v>105463</v>
      </c>
      <c r="B10477" s="276" t="s">
        <v>10365</v>
      </c>
      <c r="C10477" s="462" t="s">
        <v>27</v>
      </c>
      <c r="D10477" s="463">
        <v>369959.4</v>
      </c>
    </row>
    <row r="10478" spans="1:4">
      <c r="A10478" s="462">
        <v>105464</v>
      </c>
      <c r="B10478" s="276" t="s">
        <v>10366</v>
      </c>
      <c r="C10478" s="462" t="s">
        <v>27</v>
      </c>
      <c r="D10478" s="463">
        <v>1347916</v>
      </c>
    </row>
    <row r="10479" spans="1:4">
      <c r="A10479" s="462">
        <v>105465</v>
      </c>
      <c r="B10479" s="276" t="s">
        <v>10367</v>
      </c>
      <c r="C10479" s="462" t="s">
        <v>27</v>
      </c>
      <c r="D10479" s="463">
        <v>0</v>
      </c>
    </row>
    <row r="10480" spans="1:4">
      <c r="A10480" s="462">
        <v>105466</v>
      </c>
      <c r="B10480" s="276" t="s">
        <v>10368</v>
      </c>
      <c r="C10480" s="462" t="s">
        <v>27</v>
      </c>
      <c r="D10480" s="463">
        <v>0</v>
      </c>
    </row>
    <row r="10481" spans="1:4">
      <c r="A10481" s="462">
        <v>105467</v>
      </c>
      <c r="B10481" s="276" t="s">
        <v>10369</v>
      </c>
      <c r="C10481" s="462" t="s">
        <v>27</v>
      </c>
      <c r="D10481" s="463">
        <v>0</v>
      </c>
    </row>
    <row r="10482" spans="1:4">
      <c r="A10482" s="462">
        <v>105468</v>
      </c>
      <c r="B10482" s="276" t="s">
        <v>10370</v>
      </c>
      <c r="C10482" s="462" t="s">
        <v>27</v>
      </c>
      <c r="D10482" s="463">
        <v>47196</v>
      </c>
    </row>
    <row r="10483" spans="1:4">
      <c r="A10483" s="462">
        <v>105469</v>
      </c>
      <c r="B10483" s="276" t="s">
        <v>10371</v>
      </c>
      <c r="C10483" s="462" t="s">
        <v>27</v>
      </c>
      <c r="D10483" s="463">
        <v>49065</v>
      </c>
    </row>
    <row r="10484" spans="1:4">
      <c r="A10484" s="462">
        <v>105470</v>
      </c>
      <c r="B10484" s="276" t="s">
        <v>10372</v>
      </c>
      <c r="C10484" s="462" t="s">
        <v>27</v>
      </c>
      <c r="D10484" s="463">
        <v>15530</v>
      </c>
    </row>
    <row r="10485" spans="1:4">
      <c r="A10485" s="462">
        <v>105471</v>
      </c>
      <c r="B10485" s="276" t="s">
        <v>10373</v>
      </c>
      <c r="C10485" s="462" t="s">
        <v>27</v>
      </c>
      <c r="D10485" s="463">
        <v>16067</v>
      </c>
    </row>
    <row r="10486" spans="1:4">
      <c r="A10486" s="462">
        <v>105472</v>
      </c>
      <c r="B10486" s="276" t="s">
        <v>10374</v>
      </c>
      <c r="C10486" s="462" t="s">
        <v>27</v>
      </c>
      <c r="D10486" s="463">
        <v>25136</v>
      </c>
    </row>
    <row r="10487" spans="1:4">
      <c r="A10487" s="462">
        <v>105473</v>
      </c>
      <c r="B10487" s="276" t="s">
        <v>10375</v>
      </c>
      <c r="C10487" s="462" t="s">
        <v>27</v>
      </c>
      <c r="D10487" s="463">
        <v>26111</v>
      </c>
    </row>
    <row r="10488" spans="1:4">
      <c r="A10488" s="462">
        <v>105474</v>
      </c>
      <c r="B10488" s="276" t="s">
        <v>10376</v>
      </c>
      <c r="C10488" s="462" t="s">
        <v>27</v>
      </c>
      <c r="D10488" s="463">
        <v>26468</v>
      </c>
    </row>
    <row r="10489" spans="1:4">
      <c r="A10489" s="462">
        <v>105475</v>
      </c>
      <c r="B10489" s="276" t="s">
        <v>10377</v>
      </c>
      <c r="C10489" s="462" t="s">
        <v>27</v>
      </c>
      <c r="D10489" s="463">
        <v>24701</v>
      </c>
    </row>
    <row r="10490" spans="1:4">
      <c r="A10490" s="462">
        <v>105476</v>
      </c>
      <c r="B10490" s="276" t="s">
        <v>10378</v>
      </c>
      <c r="C10490" s="462" t="s">
        <v>27</v>
      </c>
      <c r="D10490" s="463">
        <v>42183</v>
      </c>
    </row>
    <row r="10491" spans="1:4">
      <c r="A10491" s="462">
        <v>105477</v>
      </c>
      <c r="B10491" s="276" t="s">
        <v>10379</v>
      </c>
      <c r="C10491" s="462" t="s">
        <v>32</v>
      </c>
      <c r="D10491" s="463">
        <v>0</v>
      </c>
    </row>
    <row r="10492" spans="1:4">
      <c r="A10492" s="462">
        <v>105478</v>
      </c>
      <c r="B10492" s="276" t="s">
        <v>10380</v>
      </c>
      <c r="C10492" s="462" t="s">
        <v>27</v>
      </c>
      <c r="D10492" s="463">
        <v>36386</v>
      </c>
    </row>
    <row r="10493" spans="1:4">
      <c r="A10493" s="462">
        <v>105479</v>
      </c>
      <c r="B10493" s="276" t="s">
        <v>10381</v>
      </c>
      <c r="C10493" s="462" t="s">
        <v>30</v>
      </c>
      <c r="D10493" s="463">
        <v>0</v>
      </c>
    </row>
    <row r="10494" spans="1:4">
      <c r="A10494" s="462">
        <v>105480</v>
      </c>
      <c r="B10494" s="276" t="s">
        <v>10382</v>
      </c>
      <c r="C10494" s="462" t="s">
        <v>27</v>
      </c>
      <c r="D10494" s="463">
        <v>0</v>
      </c>
    </row>
    <row r="10495" spans="1:4">
      <c r="A10495" s="462">
        <v>105481</v>
      </c>
      <c r="B10495" s="276" t="s">
        <v>10383</v>
      </c>
      <c r="C10495" s="462" t="s">
        <v>27</v>
      </c>
      <c r="D10495" s="463">
        <v>0</v>
      </c>
    </row>
    <row r="10496" spans="1:4">
      <c r="A10496" s="462">
        <v>105482</v>
      </c>
      <c r="B10496" s="276" t="s">
        <v>10384</v>
      </c>
      <c r="C10496" s="462" t="s">
        <v>27</v>
      </c>
      <c r="D10496" s="463">
        <v>12513</v>
      </c>
    </row>
    <row r="10497" spans="1:4">
      <c r="A10497" s="462">
        <v>105483</v>
      </c>
      <c r="B10497" s="276" t="s">
        <v>10385</v>
      </c>
      <c r="C10497" s="462" t="s">
        <v>27</v>
      </c>
      <c r="D10497" s="463">
        <v>0</v>
      </c>
    </row>
    <row r="10498" spans="1:4">
      <c r="A10498" s="462">
        <v>105484</v>
      </c>
      <c r="B10498" s="276" t="s">
        <v>10386</v>
      </c>
      <c r="C10498" s="462" t="s">
        <v>27</v>
      </c>
      <c r="D10498" s="463">
        <v>0</v>
      </c>
    </row>
    <row r="10499" spans="1:4">
      <c r="A10499" s="462">
        <v>105485</v>
      </c>
      <c r="B10499" s="276" t="s">
        <v>10387</v>
      </c>
      <c r="C10499" s="462" t="s">
        <v>27</v>
      </c>
      <c r="D10499" s="463">
        <v>195617</v>
      </c>
    </row>
    <row r="10500" spans="1:4">
      <c r="A10500" s="462">
        <v>105486</v>
      </c>
      <c r="B10500" s="276" t="s">
        <v>10388</v>
      </c>
      <c r="C10500" s="462" t="s">
        <v>27</v>
      </c>
      <c r="D10500" s="463">
        <v>0</v>
      </c>
    </row>
    <row r="10501" spans="1:4">
      <c r="A10501" s="462">
        <v>105487</v>
      </c>
      <c r="B10501" s="276" t="s">
        <v>10389</v>
      </c>
      <c r="C10501" s="462" t="s">
        <v>27</v>
      </c>
      <c r="D10501" s="463">
        <v>0</v>
      </c>
    </row>
    <row r="10502" spans="1:4">
      <c r="A10502" s="462">
        <v>105488</v>
      </c>
      <c r="B10502" s="276" t="s">
        <v>10390</v>
      </c>
      <c r="C10502" s="462" t="s">
        <v>30</v>
      </c>
      <c r="D10502" s="463">
        <v>6610</v>
      </c>
    </row>
    <row r="10503" spans="1:4">
      <c r="A10503" s="462">
        <v>105489</v>
      </c>
      <c r="B10503" s="276" t="s">
        <v>10391</v>
      </c>
      <c r="C10503" s="462" t="s">
        <v>30</v>
      </c>
      <c r="D10503" s="463">
        <v>2901.01</v>
      </c>
    </row>
    <row r="10504" spans="1:4">
      <c r="A10504" s="462">
        <v>105490</v>
      </c>
      <c r="B10504" s="276" t="s">
        <v>10392</v>
      </c>
      <c r="C10504" s="462" t="s">
        <v>27</v>
      </c>
      <c r="D10504" s="463">
        <v>0</v>
      </c>
    </row>
    <row r="10505" spans="1:4">
      <c r="A10505" s="462">
        <v>105491</v>
      </c>
      <c r="B10505" s="276" t="s">
        <v>10393</v>
      </c>
      <c r="C10505" s="462" t="s">
        <v>27</v>
      </c>
      <c r="D10505" s="463">
        <v>0</v>
      </c>
    </row>
    <row r="10506" spans="1:4">
      <c r="A10506" s="462">
        <v>105492</v>
      </c>
      <c r="B10506" s="276" t="s">
        <v>10394</v>
      </c>
      <c r="C10506" s="462" t="s">
        <v>27</v>
      </c>
      <c r="D10506" s="463">
        <v>0</v>
      </c>
    </row>
    <row r="10507" spans="1:4">
      <c r="A10507" s="462">
        <v>105493</v>
      </c>
      <c r="B10507" s="276" t="s">
        <v>10395</v>
      </c>
      <c r="C10507" s="462" t="s">
        <v>27</v>
      </c>
      <c r="D10507" s="463">
        <v>0</v>
      </c>
    </row>
    <row r="10508" spans="1:4">
      <c r="A10508" s="462">
        <v>105494</v>
      </c>
      <c r="B10508" s="276" t="s">
        <v>10396</v>
      </c>
      <c r="C10508" s="462" t="s">
        <v>27</v>
      </c>
      <c r="D10508" s="463">
        <v>0</v>
      </c>
    </row>
    <row r="10509" spans="1:4">
      <c r="A10509" s="462">
        <v>105495</v>
      </c>
      <c r="B10509" s="276" t="s">
        <v>10397</v>
      </c>
      <c r="C10509" s="462" t="s">
        <v>27</v>
      </c>
      <c r="D10509" s="463">
        <v>0</v>
      </c>
    </row>
    <row r="10510" spans="1:4">
      <c r="A10510" s="462">
        <v>105496</v>
      </c>
      <c r="B10510" s="276" t="s">
        <v>10398</v>
      </c>
      <c r="C10510" s="462" t="s">
        <v>32</v>
      </c>
      <c r="D10510" s="463">
        <v>1025.01</v>
      </c>
    </row>
    <row r="10511" spans="1:4">
      <c r="A10511" s="462">
        <v>105497</v>
      </c>
      <c r="B10511" s="276" t="s">
        <v>10399</v>
      </c>
      <c r="C10511" s="462" t="s">
        <v>27</v>
      </c>
      <c r="D10511" s="463">
        <v>0</v>
      </c>
    </row>
    <row r="10512" spans="1:4">
      <c r="A10512" s="462">
        <v>105498</v>
      </c>
      <c r="B10512" s="276" t="s">
        <v>10400</v>
      </c>
      <c r="C10512" s="462" t="s">
        <v>27</v>
      </c>
      <c r="D10512" s="463">
        <v>0</v>
      </c>
    </row>
    <row r="10513" spans="1:4">
      <c r="A10513" s="462">
        <v>105499</v>
      </c>
      <c r="B10513" s="276" t="s">
        <v>10401</v>
      </c>
      <c r="C10513" s="462" t="s">
        <v>27</v>
      </c>
      <c r="D10513" s="463">
        <v>0</v>
      </c>
    </row>
    <row r="10514" spans="1:4">
      <c r="A10514" s="462">
        <v>105500</v>
      </c>
      <c r="B10514" s="276" t="s">
        <v>10402</v>
      </c>
      <c r="C10514" s="462" t="s">
        <v>27</v>
      </c>
      <c r="D10514" s="463">
        <v>0</v>
      </c>
    </row>
    <row r="10515" spans="1:4">
      <c r="A10515" s="462">
        <v>105501</v>
      </c>
      <c r="B10515" s="276" t="s">
        <v>10403</v>
      </c>
      <c r="C10515" s="462" t="s">
        <v>27</v>
      </c>
      <c r="D10515" s="463">
        <v>0</v>
      </c>
    </row>
    <row r="10516" spans="1:4">
      <c r="A10516" s="462">
        <v>105502</v>
      </c>
      <c r="B10516" s="276" t="s">
        <v>10404</v>
      </c>
      <c r="C10516" s="462" t="s">
        <v>27</v>
      </c>
      <c r="D10516" s="463">
        <v>0</v>
      </c>
    </row>
    <row r="10517" spans="1:4">
      <c r="A10517" s="462">
        <v>105503</v>
      </c>
      <c r="B10517" s="276" t="s">
        <v>10405</v>
      </c>
      <c r="C10517" s="462" t="s">
        <v>27</v>
      </c>
      <c r="D10517" s="463">
        <v>0</v>
      </c>
    </row>
    <row r="10518" spans="1:4">
      <c r="A10518" s="462">
        <v>105504</v>
      </c>
      <c r="B10518" s="276" t="s">
        <v>10406</v>
      </c>
      <c r="C10518" s="462" t="s">
        <v>27</v>
      </c>
      <c r="D10518" s="463">
        <v>0</v>
      </c>
    </row>
    <row r="10519" spans="1:4">
      <c r="A10519" s="462">
        <v>105505</v>
      </c>
      <c r="B10519" s="276" t="s">
        <v>10407</v>
      </c>
      <c r="C10519" s="462" t="s">
        <v>27</v>
      </c>
      <c r="D10519" s="463">
        <v>0</v>
      </c>
    </row>
    <row r="10520" spans="1:4">
      <c r="A10520" s="462">
        <v>105506</v>
      </c>
      <c r="B10520" s="276" t="s">
        <v>10408</v>
      </c>
      <c r="C10520" s="462" t="s">
        <v>27</v>
      </c>
      <c r="D10520" s="463">
        <v>0</v>
      </c>
    </row>
    <row r="10521" spans="1:4">
      <c r="A10521" s="462">
        <v>105507</v>
      </c>
      <c r="B10521" s="276" t="s">
        <v>10409</v>
      </c>
      <c r="C10521" s="462" t="s">
        <v>27</v>
      </c>
      <c r="D10521" s="463">
        <v>0</v>
      </c>
    </row>
    <row r="10522" spans="1:4">
      <c r="A10522" s="462">
        <v>105508</v>
      </c>
      <c r="B10522" s="276" t="s">
        <v>10410</v>
      </c>
      <c r="C10522" s="462" t="s">
        <v>27</v>
      </c>
      <c r="D10522" s="463">
        <v>0</v>
      </c>
    </row>
    <row r="10523" spans="1:4">
      <c r="A10523" s="462">
        <v>105510</v>
      </c>
      <c r="B10523" s="276" t="s">
        <v>10411</v>
      </c>
      <c r="C10523" s="462" t="s">
        <v>30</v>
      </c>
      <c r="D10523" s="463">
        <v>232815</v>
      </c>
    </row>
    <row r="10524" spans="1:4">
      <c r="A10524" s="462">
        <v>105511</v>
      </c>
      <c r="B10524" s="276" t="s">
        <v>10412</v>
      </c>
      <c r="C10524" s="462" t="s">
        <v>27</v>
      </c>
      <c r="D10524" s="463">
        <v>49536</v>
      </c>
    </row>
    <row r="10525" spans="1:4">
      <c r="A10525" s="462">
        <v>105512</v>
      </c>
      <c r="B10525" s="276" t="s">
        <v>10413</v>
      </c>
      <c r="C10525" s="462" t="s">
        <v>27</v>
      </c>
      <c r="D10525" s="463">
        <v>29574</v>
      </c>
    </row>
    <row r="10526" spans="1:4">
      <c r="A10526" s="462">
        <v>105514</v>
      </c>
      <c r="B10526" s="276" t="s">
        <v>10414</v>
      </c>
      <c r="C10526" s="462" t="s">
        <v>27</v>
      </c>
      <c r="D10526" s="463">
        <v>0</v>
      </c>
    </row>
    <row r="10527" spans="1:4">
      <c r="A10527" s="462">
        <v>105515</v>
      </c>
      <c r="B10527" s="276" t="s">
        <v>10415</v>
      </c>
      <c r="C10527" s="462" t="s">
        <v>27</v>
      </c>
      <c r="D10527" s="463">
        <v>0</v>
      </c>
    </row>
    <row r="10528" spans="1:4">
      <c r="A10528" s="462">
        <v>105518</v>
      </c>
      <c r="B10528" s="276" t="s">
        <v>10416</v>
      </c>
      <c r="C10528" s="462" t="s">
        <v>27</v>
      </c>
      <c r="D10528" s="463">
        <v>0</v>
      </c>
    </row>
    <row r="10529" spans="1:4">
      <c r="A10529" s="462">
        <v>105519</v>
      </c>
      <c r="B10529" s="276" t="s">
        <v>10417</v>
      </c>
      <c r="C10529" s="462" t="s">
        <v>27</v>
      </c>
      <c r="D10529" s="463">
        <v>0</v>
      </c>
    </row>
    <row r="10530" spans="1:4">
      <c r="A10530" s="462">
        <v>105520</v>
      </c>
      <c r="B10530" s="276" t="s">
        <v>10418</v>
      </c>
      <c r="C10530" s="462" t="s">
        <v>27</v>
      </c>
      <c r="D10530" s="463">
        <v>0</v>
      </c>
    </row>
    <row r="10531" spans="1:4">
      <c r="A10531" s="462">
        <v>105521</v>
      </c>
      <c r="B10531" s="276" t="s">
        <v>10419</v>
      </c>
      <c r="C10531" s="462" t="s">
        <v>27</v>
      </c>
      <c r="D10531" s="463">
        <v>0</v>
      </c>
    </row>
    <row r="10532" spans="1:4">
      <c r="A10532" s="462">
        <v>105522</v>
      </c>
      <c r="B10532" s="276" t="s">
        <v>10420</v>
      </c>
      <c r="C10532" s="462" t="s">
        <v>27</v>
      </c>
      <c r="D10532" s="463">
        <v>0</v>
      </c>
    </row>
    <row r="10533" spans="1:4">
      <c r="A10533" s="462">
        <v>105523</v>
      </c>
      <c r="B10533" s="276" t="s">
        <v>10421</v>
      </c>
      <c r="C10533" s="462" t="s">
        <v>27</v>
      </c>
      <c r="D10533" s="463">
        <v>0</v>
      </c>
    </row>
    <row r="10534" spans="1:4">
      <c r="A10534" s="462">
        <v>105524</v>
      </c>
      <c r="B10534" s="276" t="s">
        <v>10422</v>
      </c>
      <c r="C10534" s="462" t="s">
        <v>27</v>
      </c>
      <c r="D10534" s="463">
        <v>0</v>
      </c>
    </row>
    <row r="10535" spans="1:4">
      <c r="A10535" s="462">
        <v>105525</v>
      </c>
      <c r="B10535" s="276" t="s">
        <v>10423</v>
      </c>
      <c r="C10535" s="462" t="s">
        <v>30</v>
      </c>
      <c r="D10535" s="463">
        <v>0</v>
      </c>
    </row>
    <row r="10536" spans="1:4">
      <c r="A10536" s="462">
        <v>105526</v>
      </c>
      <c r="B10536" s="276" t="s">
        <v>10424</v>
      </c>
      <c r="C10536" s="462" t="s">
        <v>27</v>
      </c>
      <c r="D10536" s="463">
        <v>0</v>
      </c>
    </row>
    <row r="10537" spans="1:4">
      <c r="A10537" s="462">
        <v>105527</v>
      </c>
      <c r="B10537" s="276" t="s">
        <v>10425</v>
      </c>
      <c r="C10537" s="462" t="s">
        <v>27</v>
      </c>
      <c r="D10537" s="463">
        <v>0</v>
      </c>
    </row>
    <row r="10538" spans="1:4">
      <c r="A10538" s="462">
        <v>105528</v>
      </c>
      <c r="B10538" s="276" t="s">
        <v>10426</v>
      </c>
      <c r="C10538" s="462" t="s">
        <v>32</v>
      </c>
      <c r="D10538" s="463">
        <v>0</v>
      </c>
    </row>
    <row r="10539" spans="1:4">
      <c r="A10539" s="462">
        <v>105529</v>
      </c>
      <c r="B10539" s="276" t="s">
        <v>10427</v>
      </c>
      <c r="C10539" s="462" t="s">
        <v>27</v>
      </c>
      <c r="D10539" s="463">
        <v>0</v>
      </c>
    </row>
    <row r="10540" spans="1:4">
      <c r="A10540" s="462">
        <v>105530</v>
      </c>
      <c r="B10540" s="276" t="s">
        <v>10428</v>
      </c>
      <c r="C10540" s="462" t="s">
        <v>27</v>
      </c>
      <c r="D10540" s="463">
        <v>70134.009999999995</v>
      </c>
    </row>
    <row r="10541" spans="1:4">
      <c r="A10541" s="462">
        <v>105531</v>
      </c>
      <c r="B10541" s="276" t="s">
        <v>10429</v>
      </c>
      <c r="C10541" s="462" t="s">
        <v>27</v>
      </c>
      <c r="D10541" s="463">
        <v>0</v>
      </c>
    </row>
    <row r="10542" spans="1:4">
      <c r="A10542" s="462">
        <v>105532</v>
      </c>
      <c r="B10542" s="276" t="s">
        <v>10430</v>
      </c>
      <c r="C10542" s="462" t="s">
        <v>27</v>
      </c>
      <c r="D10542" s="463">
        <v>0</v>
      </c>
    </row>
    <row r="10543" spans="1:4">
      <c r="A10543" s="462">
        <v>105533</v>
      </c>
      <c r="B10543" s="276" t="s">
        <v>10431</v>
      </c>
      <c r="C10543" s="462" t="s">
        <v>27</v>
      </c>
      <c r="D10543" s="463">
        <v>0</v>
      </c>
    </row>
    <row r="10544" spans="1:4">
      <c r="A10544" s="462">
        <v>105534</v>
      </c>
      <c r="B10544" s="276" t="s">
        <v>10432</v>
      </c>
      <c r="C10544" s="462" t="s">
        <v>30</v>
      </c>
      <c r="D10544" s="463">
        <v>1154</v>
      </c>
    </row>
    <row r="10545" spans="1:4">
      <c r="A10545" s="462">
        <v>105535</v>
      </c>
      <c r="B10545" s="276" t="s">
        <v>10433</v>
      </c>
      <c r="C10545" s="462" t="s">
        <v>27</v>
      </c>
      <c r="D10545" s="463">
        <v>0</v>
      </c>
    </row>
    <row r="10546" spans="1:4">
      <c r="A10546" s="462">
        <v>105536</v>
      </c>
      <c r="B10546" s="276" t="s">
        <v>10434</v>
      </c>
      <c r="C10546" s="462" t="s">
        <v>27</v>
      </c>
      <c r="D10546" s="463">
        <v>19690</v>
      </c>
    </row>
    <row r="10547" spans="1:4">
      <c r="A10547" s="462">
        <v>105537</v>
      </c>
      <c r="B10547" s="276" t="s">
        <v>10435</v>
      </c>
      <c r="C10547" s="462" t="s">
        <v>27</v>
      </c>
      <c r="D10547" s="463">
        <v>0</v>
      </c>
    </row>
    <row r="10548" spans="1:4">
      <c r="A10548" s="462">
        <v>105538</v>
      </c>
      <c r="B10548" s="276" t="s">
        <v>10436</v>
      </c>
      <c r="C10548" s="462" t="s">
        <v>32</v>
      </c>
      <c r="D10548" s="463">
        <v>0</v>
      </c>
    </row>
    <row r="10549" spans="1:4">
      <c r="A10549" s="462">
        <v>105539</v>
      </c>
      <c r="B10549" s="276" t="s">
        <v>10437</v>
      </c>
      <c r="C10549" s="462" t="s">
        <v>27</v>
      </c>
      <c r="D10549" s="463">
        <v>132076</v>
      </c>
    </row>
    <row r="10550" spans="1:4">
      <c r="A10550" s="462">
        <v>105540</v>
      </c>
      <c r="B10550" s="276" t="s">
        <v>10438</v>
      </c>
      <c r="C10550" s="462" t="s">
        <v>30</v>
      </c>
      <c r="D10550" s="463">
        <v>0</v>
      </c>
    </row>
    <row r="10551" spans="1:4">
      <c r="A10551" s="462">
        <v>105541</v>
      </c>
      <c r="B10551" s="276" t="s">
        <v>10439</v>
      </c>
      <c r="C10551" s="462" t="s">
        <v>27</v>
      </c>
      <c r="D10551" s="463">
        <v>29735.01</v>
      </c>
    </row>
    <row r="10552" spans="1:4">
      <c r="A10552" s="462">
        <v>105542</v>
      </c>
      <c r="B10552" s="276" t="s">
        <v>10440</v>
      </c>
      <c r="C10552" s="462" t="s">
        <v>27</v>
      </c>
      <c r="D10552" s="463">
        <v>1400</v>
      </c>
    </row>
    <row r="10553" spans="1:4">
      <c r="A10553" s="462">
        <v>105544</v>
      </c>
      <c r="B10553" s="276" t="s">
        <v>10441</v>
      </c>
      <c r="C10553" s="462" t="s">
        <v>27</v>
      </c>
      <c r="D10553" s="463">
        <v>26787</v>
      </c>
    </row>
    <row r="10554" spans="1:4">
      <c r="A10554" s="462">
        <v>105545</v>
      </c>
      <c r="B10554" s="276" t="s">
        <v>10442</v>
      </c>
      <c r="C10554" s="462" t="s">
        <v>27</v>
      </c>
      <c r="D10554" s="463">
        <v>103479</v>
      </c>
    </row>
    <row r="10555" spans="1:4">
      <c r="A10555" s="462">
        <v>105546</v>
      </c>
      <c r="B10555" s="276" t="s">
        <v>10443</v>
      </c>
      <c r="C10555" s="462" t="s">
        <v>30</v>
      </c>
      <c r="D10555" s="463">
        <v>0</v>
      </c>
    </row>
    <row r="10556" spans="1:4">
      <c r="A10556" s="462">
        <v>105547</v>
      </c>
      <c r="B10556" s="276" t="s">
        <v>10444</v>
      </c>
      <c r="C10556" s="462" t="s">
        <v>30</v>
      </c>
      <c r="D10556" s="463">
        <v>0</v>
      </c>
    </row>
    <row r="10557" spans="1:4">
      <c r="A10557" s="462">
        <v>105548</v>
      </c>
      <c r="B10557" s="276" t="s">
        <v>10445</v>
      </c>
      <c r="C10557" s="462" t="s">
        <v>30</v>
      </c>
      <c r="D10557" s="463">
        <v>5130.59</v>
      </c>
    </row>
    <row r="10558" spans="1:4">
      <c r="A10558" s="462">
        <v>105549</v>
      </c>
      <c r="B10558" s="276" t="s">
        <v>10446</v>
      </c>
      <c r="C10558" s="462" t="s">
        <v>27</v>
      </c>
      <c r="D10558" s="463">
        <v>0</v>
      </c>
    </row>
    <row r="10559" spans="1:4">
      <c r="A10559" s="462">
        <v>105550</v>
      </c>
      <c r="B10559" s="276" t="s">
        <v>10447</v>
      </c>
      <c r="C10559" s="462" t="s">
        <v>1122</v>
      </c>
      <c r="D10559" s="463">
        <v>104130</v>
      </c>
    </row>
    <row r="10560" spans="1:4">
      <c r="A10560" s="462">
        <v>105551</v>
      </c>
      <c r="B10560" s="276" t="s">
        <v>10448</v>
      </c>
      <c r="C10560" s="462" t="s">
        <v>1122</v>
      </c>
      <c r="D10560" s="463">
        <v>174962</v>
      </c>
    </row>
    <row r="10561" spans="1:4">
      <c r="A10561" s="462">
        <v>105552</v>
      </c>
      <c r="B10561" s="276" t="s">
        <v>10449</v>
      </c>
      <c r="C10561" s="462" t="s">
        <v>27</v>
      </c>
      <c r="D10561" s="463">
        <v>41180</v>
      </c>
    </row>
    <row r="10562" spans="1:4">
      <c r="A10562" s="462">
        <v>105553</v>
      </c>
      <c r="B10562" s="276" t="s">
        <v>10450</v>
      </c>
      <c r="C10562" s="462" t="s">
        <v>27</v>
      </c>
      <c r="D10562" s="463">
        <v>5207023</v>
      </c>
    </row>
    <row r="10563" spans="1:4">
      <c r="A10563" s="462">
        <v>105554</v>
      </c>
      <c r="B10563" s="276" t="s">
        <v>10451</v>
      </c>
      <c r="C10563" s="462" t="s">
        <v>27</v>
      </c>
      <c r="D10563" s="463">
        <v>103323.6</v>
      </c>
    </row>
    <row r="10564" spans="1:4">
      <c r="A10564" s="462">
        <v>105555</v>
      </c>
      <c r="B10564" s="276" t="s">
        <v>10452</v>
      </c>
      <c r="C10564" s="462" t="s">
        <v>27</v>
      </c>
      <c r="D10564" s="463">
        <v>0</v>
      </c>
    </row>
    <row r="10565" spans="1:4">
      <c r="A10565" s="462">
        <v>105556</v>
      </c>
      <c r="B10565" s="276" t="s">
        <v>10453</v>
      </c>
      <c r="C10565" s="462" t="s">
        <v>27</v>
      </c>
      <c r="D10565" s="463">
        <v>13179469</v>
      </c>
    </row>
    <row r="10566" spans="1:4">
      <c r="A10566" s="462">
        <v>105557</v>
      </c>
      <c r="B10566" s="276" t="s">
        <v>10454</v>
      </c>
      <c r="C10566" s="462" t="s">
        <v>27</v>
      </c>
      <c r="D10566" s="463">
        <v>0</v>
      </c>
    </row>
    <row r="10567" spans="1:4">
      <c r="A10567" s="462">
        <v>105558</v>
      </c>
      <c r="B10567" s="276" t="s">
        <v>10455</v>
      </c>
      <c r="C10567" s="462" t="s">
        <v>27</v>
      </c>
      <c r="D10567" s="463">
        <v>0</v>
      </c>
    </row>
    <row r="10568" spans="1:4">
      <c r="A10568" s="462">
        <v>105559</v>
      </c>
      <c r="B10568" s="276" t="s">
        <v>10456</v>
      </c>
      <c r="C10568" s="462" t="s">
        <v>27</v>
      </c>
      <c r="D10568" s="463">
        <v>68026</v>
      </c>
    </row>
    <row r="10569" spans="1:4">
      <c r="A10569" s="462">
        <v>105560</v>
      </c>
      <c r="B10569" s="276" t="s">
        <v>10457</v>
      </c>
      <c r="C10569" s="462" t="s">
        <v>27</v>
      </c>
      <c r="D10569" s="463">
        <v>0</v>
      </c>
    </row>
    <row r="10570" spans="1:4">
      <c r="A10570" s="462">
        <v>105561</v>
      </c>
      <c r="B10570" s="276" t="s">
        <v>10458</v>
      </c>
      <c r="C10570" s="462" t="s">
        <v>27</v>
      </c>
      <c r="D10570" s="463">
        <v>0</v>
      </c>
    </row>
    <row r="10571" spans="1:4">
      <c r="A10571" s="462">
        <v>105562</v>
      </c>
      <c r="B10571" s="276" t="s">
        <v>10459</v>
      </c>
      <c r="C10571" s="462" t="s">
        <v>27</v>
      </c>
      <c r="D10571" s="463">
        <v>0</v>
      </c>
    </row>
    <row r="10572" spans="1:4">
      <c r="A10572" s="462">
        <v>105563</v>
      </c>
      <c r="B10572" s="276" t="s">
        <v>10460</v>
      </c>
      <c r="C10572" s="462" t="s">
        <v>27</v>
      </c>
      <c r="D10572" s="463">
        <v>0</v>
      </c>
    </row>
    <row r="10573" spans="1:4">
      <c r="A10573" s="462">
        <v>105564</v>
      </c>
      <c r="B10573" s="276" t="s">
        <v>10461</v>
      </c>
      <c r="C10573" s="462" t="s">
        <v>30</v>
      </c>
      <c r="D10573" s="463">
        <v>11550</v>
      </c>
    </row>
    <row r="10574" spans="1:4">
      <c r="A10574" s="462">
        <v>105565</v>
      </c>
      <c r="B10574" s="276" t="s">
        <v>10462</v>
      </c>
      <c r="C10574" s="462" t="s">
        <v>27</v>
      </c>
      <c r="D10574" s="463">
        <v>145879.53</v>
      </c>
    </row>
    <row r="10575" spans="1:4">
      <c r="A10575" s="462">
        <v>105566</v>
      </c>
      <c r="B10575" s="276" t="s">
        <v>10463</v>
      </c>
      <c r="C10575" s="462" t="s">
        <v>27</v>
      </c>
      <c r="D10575" s="463">
        <v>233147.79</v>
      </c>
    </row>
    <row r="10576" spans="1:4">
      <c r="A10576" s="462">
        <v>105567</v>
      </c>
      <c r="B10576" s="276" t="s">
        <v>10464</v>
      </c>
      <c r="C10576" s="462" t="s">
        <v>27</v>
      </c>
      <c r="D10576" s="463">
        <v>205936.37</v>
      </c>
    </row>
    <row r="10577" spans="1:4">
      <c r="A10577" s="462">
        <v>105568</v>
      </c>
      <c r="B10577" s="276" t="s">
        <v>10465</v>
      </c>
      <c r="C10577" s="462" t="s">
        <v>27</v>
      </c>
      <c r="D10577" s="463">
        <v>0</v>
      </c>
    </row>
    <row r="10578" spans="1:4">
      <c r="A10578" s="462">
        <v>105569</v>
      </c>
      <c r="B10578" s="276" t="s">
        <v>10466</v>
      </c>
      <c r="C10578" s="462" t="s">
        <v>27</v>
      </c>
      <c r="D10578" s="463">
        <v>1172267</v>
      </c>
    </row>
    <row r="10579" spans="1:4">
      <c r="A10579" s="462">
        <v>105570</v>
      </c>
      <c r="B10579" s="276" t="s">
        <v>10467</v>
      </c>
      <c r="C10579" s="462" t="s">
        <v>27</v>
      </c>
      <c r="D10579" s="463">
        <v>0</v>
      </c>
    </row>
    <row r="10580" spans="1:4">
      <c r="A10580" s="462">
        <v>105571</v>
      </c>
      <c r="B10580" s="276" t="s">
        <v>10468</v>
      </c>
      <c r="C10580" s="462" t="s">
        <v>27</v>
      </c>
      <c r="D10580" s="463">
        <v>0</v>
      </c>
    </row>
    <row r="10581" spans="1:4">
      <c r="A10581" s="462">
        <v>105572</v>
      </c>
      <c r="B10581" s="276" t="s">
        <v>10469</v>
      </c>
      <c r="C10581" s="462" t="s">
        <v>27</v>
      </c>
      <c r="D10581" s="463">
        <v>0</v>
      </c>
    </row>
    <row r="10582" spans="1:4">
      <c r="A10582" s="462">
        <v>105574</v>
      </c>
      <c r="B10582" s="276" t="s">
        <v>10470</v>
      </c>
      <c r="C10582" s="462" t="s">
        <v>27</v>
      </c>
      <c r="D10582" s="463">
        <v>0</v>
      </c>
    </row>
    <row r="10583" spans="1:4">
      <c r="A10583" s="462">
        <v>105575</v>
      </c>
      <c r="B10583" s="276" t="s">
        <v>10471</v>
      </c>
      <c r="C10583" s="462" t="s">
        <v>27</v>
      </c>
      <c r="D10583" s="463">
        <v>1259610.3500000001</v>
      </c>
    </row>
    <row r="10584" spans="1:4">
      <c r="A10584" s="462">
        <v>105576</v>
      </c>
      <c r="B10584" s="276" t="s">
        <v>10472</v>
      </c>
      <c r="C10584" s="462" t="s">
        <v>44</v>
      </c>
      <c r="D10584" s="463">
        <v>378437</v>
      </c>
    </row>
    <row r="10585" spans="1:4">
      <c r="A10585" s="462">
        <v>105577</v>
      </c>
      <c r="B10585" s="276" t="s">
        <v>10473</v>
      </c>
      <c r="C10585" s="462" t="s">
        <v>27</v>
      </c>
      <c r="D10585" s="463">
        <v>26769</v>
      </c>
    </row>
    <row r="10586" spans="1:4">
      <c r="A10586" s="462">
        <v>105578</v>
      </c>
      <c r="B10586" s="276" t="s">
        <v>10474</v>
      </c>
      <c r="C10586" s="462" t="s">
        <v>27</v>
      </c>
      <c r="D10586" s="463">
        <v>0</v>
      </c>
    </row>
    <row r="10587" spans="1:4">
      <c r="A10587" s="462">
        <v>105579</v>
      </c>
      <c r="B10587" s="276" t="s">
        <v>10475</v>
      </c>
      <c r="C10587" s="462" t="s">
        <v>27</v>
      </c>
      <c r="D10587" s="463">
        <v>13190337</v>
      </c>
    </row>
    <row r="10588" spans="1:4">
      <c r="A10588" s="462">
        <v>105580</v>
      </c>
      <c r="B10588" s="276" t="s">
        <v>10476</v>
      </c>
      <c r="C10588" s="462" t="s">
        <v>27</v>
      </c>
      <c r="D10588" s="463">
        <v>0</v>
      </c>
    </row>
    <row r="10589" spans="1:4">
      <c r="A10589" s="462">
        <v>105581</v>
      </c>
      <c r="B10589" s="276" t="s">
        <v>10477</v>
      </c>
      <c r="C10589" s="462" t="s">
        <v>27</v>
      </c>
      <c r="D10589" s="463">
        <v>0</v>
      </c>
    </row>
    <row r="10590" spans="1:4">
      <c r="A10590" s="462">
        <v>105582</v>
      </c>
      <c r="B10590" s="276" t="s">
        <v>10478</v>
      </c>
      <c r="C10590" s="462" t="s">
        <v>27</v>
      </c>
      <c r="D10590" s="463">
        <v>0</v>
      </c>
    </row>
    <row r="10591" spans="1:4">
      <c r="A10591" s="462">
        <v>105583</v>
      </c>
      <c r="B10591" s="276" t="s">
        <v>10479</v>
      </c>
      <c r="C10591" s="462" t="s">
        <v>27</v>
      </c>
      <c r="D10591" s="463">
        <v>3132000</v>
      </c>
    </row>
    <row r="10592" spans="1:4">
      <c r="A10592" s="462">
        <v>105584</v>
      </c>
      <c r="B10592" s="276" t="s">
        <v>10480</v>
      </c>
      <c r="C10592" s="462" t="s">
        <v>27</v>
      </c>
      <c r="D10592" s="463">
        <v>1635600</v>
      </c>
    </row>
    <row r="10593" spans="1:4">
      <c r="A10593" s="462">
        <v>105585</v>
      </c>
      <c r="B10593" s="276" t="s">
        <v>10480</v>
      </c>
      <c r="C10593" s="462" t="s">
        <v>27</v>
      </c>
      <c r="D10593" s="463">
        <v>0</v>
      </c>
    </row>
    <row r="10594" spans="1:4">
      <c r="A10594" s="462">
        <v>105586</v>
      </c>
      <c r="B10594" s="276" t="s">
        <v>10481</v>
      </c>
      <c r="C10594" s="462" t="s">
        <v>27</v>
      </c>
      <c r="D10594" s="463">
        <v>2471026</v>
      </c>
    </row>
    <row r="10595" spans="1:4">
      <c r="A10595" s="462">
        <v>105587</v>
      </c>
      <c r="B10595" s="276" t="s">
        <v>10482</v>
      </c>
      <c r="C10595" s="462" t="s">
        <v>27</v>
      </c>
      <c r="D10595" s="463">
        <v>216580</v>
      </c>
    </row>
    <row r="10596" spans="1:4">
      <c r="A10596" s="462">
        <v>105588</v>
      </c>
      <c r="B10596" s="276" t="s">
        <v>10483</v>
      </c>
      <c r="C10596" s="462" t="s">
        <v>44</v>
      </c>
      <c r="D10596" s="463">
        <v>17878</v>
      </c>
    </row>
    <row r="10597" spans="1:4">
      <c r="A10597" s="462">
        <v>105589</v>
      </c>
      <c r="B10597" s="276" t="s">
        <v>10484</v>
      </c>
      <c r="C10597" s="462" t="s">
        <v>27</v>
      </c>
      <c r="D10597" s="463">
        <v>1330000</v>
      </c>
    </row>
    <row r="10598" spans="1:4">
      <c r="A10598" s="462">
        <v>105590</v>
      </c>
      <c r="B10598" s="276" t="s">
        <v>10485</v>
      </c>
      <c r="C10598" s="462" t="s">
        <v>44</v>
      </c>
      <c r="D10598" s="463">
        <v>39500</v>
      </c>
    </row>
    <row r="10599" spans="1:4">
      <c r="A10599" s="462">
        <v>105591</v>
      </c>
      <c r="B10599" s="276" t="s">
        <v>10486</v>
      </c>
      <c r="C10599" s="462" t="s">
        <v>44</v>
      </c>
      <c r="D10599" s="463">
        <v>6488</v>
      </c>
    </row>
    <row r="10600" spans="1:4">
      <c r="A10600" s="462">
        <v>105592</v>
      </c>
      <c r="B10600" s="276" t="s">
        <v>10487</v>
      </c>
      <c r="C10600" s="462" t="s">
        <v>27</v>
      </c>
      <c r="D10600" s="463">
        <v>0</v>
      </c>
    </row>
    <row r="10601" spans="1:4">
      <c r="A10601" s="462">
        <v>105593</v>
      </c>
      <c r="B10601" s="276" t="s">
        <v>10488</v>
      </c>
      <c r="C10601" s="462" t="s">
        <v>27</v>
      </c>
      <c r="D10601" s="463">
        <v>837961</v>
      </c>
    </row>
    <row r="10602" spans="1:4">
      <c r="A10602" s="462">
        <v>105594</v>
      </c>
      <c r="B10602" s="276" t="s">
        <v>10489</v>
      </c>
      <c r="C10602" s="462" t="s">
        <v>27</v>
      </c>
      <c r="D10602" s="463">
        <v>0</v>
      </c>
    </row>
    <row r="10603" spans="1:4">
      <c r="A10603" s="462">
        <v>105595</v>
      </c>
      <c r="B10603" s="276" t="s">
        <v>10490</v>
      </c>
      <c r="C10603" s="462" t="s">
        <v>27</v>
      </c>
      <c r="D10603" s="463">
        <v>0</v>
      </c>
    </row>
    <row r="10604" spans="1:4">
      <c r="A10604" s="462">
        <v>105596</v>
      </c>
      <c r="B10604" s="276" t="s">
        <v>10491</v>
      </c>
      <c r="C10604" s="462" t="s">
        <v>27</v>
      </c>
      <c r="D10604" s="463">
        <v>0</v>
      </c>
    </row>
    <row r="10605" spans="1:4">
      <c r="A10605" s="462">
        <v>105597</v>
      </c>
      <c r="B10605" s="276" t="s">
        <v>10492</v>
      </c>
      <c r="C10605" s="462" t="s">
        <v>27</v>
      </c>
      <c r="D10605" s="463">
        <v>0</v>
      </c>
    </row>
    <row r="10606" spans="1:4">
      <c r="A10606" s="462">
        <v>105598</v>
      </c>
      <c r="B10606" s="276" t="s">
        <v>10493</v>
      </c>
      <c r="C10606" s="462" t="s">
        <v>27</v>
      </c>
      <c r="D10606" s="463">
        <v>4819379</v>
      </c>
    </row>
    <row r="10607" spans="1:4">
      <c r="A10607" s="462">
        <v>105599</v>
      </c>
      <c r="B10607" s="276" t="s">
        <v>10494</v>
      </c>
      <c r="C10607" s="462" t="s">
        <v>27</v>
      </c>
      <c r="D10607" s="463">
        <v>1717486</v>
      </c>
    </row>
    <row r="10608" spans="1:4">
      <c r="A10608" s="462">
        <v>105600</v>
      </c>
      <c r="B10608" s="276" t="s">
        <v>10495</v>
      </c>
      <c r="C10608" s="462" t="s">
        <v>27</v>
      </c>
      <c r="D10608" s="463">
        <v>3964851.52</v>
      </c>
    </row>
    <row r="10609" spans="1:4">
      <c r="A10609" s="462">
        <v>105601</v>
      </c>
      <c r="B10609" s="276" t="s">
        <v>10496</v>
      </c>
      <c r="C10609" s="462" t="s">
        <v>27</v>
      </c>
      <c r="D10609" s="463">
        <v>6715174.7800000003</v>
      </c>
    </row>
    <row r="10610" spans="1:4">
      <c r="A10610" s="462">
        <v>105602</v>
      </c>
      <c r="B10610" s="276" t="s">
        <v>10497</v>
      </c>
      <c r="C10610" s="462" t="s">
        <v>30</v>
      </c>
      <c r="D10610" s="463">
        <v>0</v>
      </c>
    </row>
    <row r="10611" spans="1:4">
      <c r="A10611" s="462">
        <v>105603</v>
      </c>
      <c r="B10611" s="276" t="s">
        <v>10498</v>
      </c>
      <c r="C10611" s="462" t="s">
        <v>27</v>
      </c>
      <c r="D10611" s="463">
        <v>179723</v>
      </c>
    </row>
    <row r="10612" spans="1:4">
      <c r="A10612" s="462">
        <v>105604</v>
      </c>
      <c r="B10612" s="276" t="s">
        <v>10499</v>
      </c>
      <c r="C10612" s="462" t="s">
        <v>27</v>
      </c>
      <c r="D10612" s="463">
        <v>0</v>
      </c>
    </row>
    <row r="10613" spans="1:4">
      <c r="A10613" s="462">
        <v>105605</v>
      </c>
      <c r="B10613" s="276" t="s">
        <v>10500</v>
      </c>
      <c r="C10613" s="462" t="s">
        <v>27</v>
      </c>
      <c r="D10613" s="463">
        <v>0</v>
      </c>
    </row>
    <row r="10614" spans="1:4">
      <c r="A10614" s="462">
        <v>105606</v>
      </c>
      <c r="B10614" s="276" t="s">
        <v>10501</v>
      </c>
      <c r="C10614" s="462" t="s">
        <v>27</v>
      </c>
      <c r="D10614" s="463">
        <v>0</v>
      </c>
    </row>
    <row r="10615" spans="1:4">
      <c r="A10615" s="462">
        <v>105607</v>
      </c>
      <c r="B10615" s="276" t="s">
        <v>10502</v>
      </c>
      <c r="C10615" s="462" t="s">
        <v>27</v>
      </c>
      <c r="D10615" s="463">
        <v>19376993.010000002</v>
      </c>
    </row>
    <row r="10616" spans="1:4">
      <c r="A10616" s="462">
        <v>105608</v>
      </c>
      <c r="B10616" s="276" t="s">
        <v>10503</v>
      </c>
      <c r="C10616" s="462" t="s">
        <v>27</v>
      </c>
      <c r="D10616" s="463">
        <v>4159435.89</v>
      </c>
    </row>
    <row r="10617" spans="1:4">
      <c r="A10617" s="462">
        <v>105609</v>
      </c>
      <c r="B10617" s="276" t="s">
        <v>10504</v>
      </c>
      <c r="C10617" s="462" t="s">
        <v>27</v>
      </c>
      <c r="D10617" s="463">
        <v>0</v>
      </c>
    </row>
    <row r="10618" spans="1:4">
      <c r="A10618" s="462">
        <v>105610</v>
      </c>
      <c r="B10618" s="276" t="s">
        <v>10505</v>
      </c>
      <c r="C10618" s="462" t="s">
        <v>27</v>
      </c>
      <c r="D10618" s="463">
        <v>0</v>
      </c>
    </row>
    <row r="10619" spans="1:4">
      <c r="A10619" s="462">
        <v>105611</v>
      </c>
      <c r="B10619" s="276" t="s">
        <v>10506</v>
      </c>
      <c r="C10619" s="462" t="s">
        <v>27</v>
      </c>
      <c r="D10619" s="463">
        <v>23097535</v>
      </c>
    </row>
    <row r="10620" spans="1:4">
      <c r="A10620" s="462">
        <v>105614</v>
      </c>
      <c r="B10620" s="276" t="s">
        <v>10507</v>
      </c>
      <c r="C10620" s="462" t="s">
        <v>27</v>
      </c>
      <c r="D10620" s="463">
        <v>0</v>
      </c>
    </row>
    <row r="10621" spans="1:4">
      <c r="A10621" s="462">
        <v>105616</v>
      </c>
      <c r="B10621" s="276" t="s">
        <v>10508</v>
      </c>
      <c r="C10621" s="462" t="s">
        <v>27</v>
      </c>
      <c r="D10621" s="463">
        <v>0</v>
      </c>
    </row>
    <row r="10622" spans="1:4">
      <c r="A10622" s="462">
        <v>105617</v>
      </c>
      <c r="B10622" s="276" t="s">
        <v>10509</v>
      </c>
      <c r="C10622" s="462" t="s">
        <v>27</v>
      </c>
      <c r="D10622" s="463">
        <v>250368.39</v>
      </c>
    </row>
    <row r="10623" spans="1:4">
      <c r="A10623" s="462">
        <v>105618</v>
      </c>
      <c r="B10623" s="276" t="s">
        <v>10510</v>
      </c>
      <c r="C10623" s="462" t="s">
        <v>27</v>
      </c>
      <c r="D10623" s="463">
        <v>0</v>
      </c>
    </row>
    <row r="10624" spans="1:4">
      <c r="A10624" s="462">
        <v>105619</v>
      </c>
      <c r="B10624" s="276" t="s">
        <v>10511</v>
      </c>
      <c r="C10624" s="462" t="s">
        <v>32</v>
      </c>
      <c r="D10624" s="463">
        <v>0</v>
      </c>
    </row>
    <row r="10625" spans="1:4">
      <c r="A10625" s="462">
        <v>105620</v>
      </c>
      <c r="B10625" s="276" t="s">
        <v>10512</v>
      </c>
      <c r="C10625" s="462" t="s">
        <v>30</v>
      </c>
      <c r="D10625" s="463">
        <v>3435.01</v>
      </c>
    </row>
    <row r="10626" spans="1:4">
      <c r="A10626" s="462">
        <v>105621</v>
      </c>
      <c r="B10626" s="276" t="s">
        <v>10513</v>
      </c>
      <c r="C10626" s="462" t="s">
        <v>30</v>
      </c>
      <c r="D10626" s="463">
        <v>4612</v>
      </c>
    </row>
    <row r="10627" spans="1:4">
      <c r="A10627" s="462">
        <v>105622</v>
      </c>
      <c r="B10627" s="276" t="s">
        <v>10514</v>
      </c>
      <c r="C10627" s="462" t="s">
        <v>27</v>
      </c>
      <c r="D10627" s="463">
        <v>4055</v>
      </c>
    </row>
    <row r="10628" spans="1:4">
      <c r="A10628" s="462">
        <v>105623</v>
      </c>
      <c r="B10628" s="276" t="s">
        <v>10515</v>
      </c>
      <c r="C10628" s="462" t="s">
        <v>30</v>
      </c>
      <c r="D10628" s="463">
        <v>0</v>
      </c>
    </row>
    <row r="10629" spans="1:4">
      <c r="A10629" s="462">
        <v>105624</v>
      </c>
      <c r="B10629" s="276" t="s">
        <v>10516</v>
      </c>
      <c r="C10629" s="462" t="s">
        <v>27</v>
      </c>
      <c r="D10629" s="463">
        <v>0</v>
      </c>
    </row>
    <row r="10630" spans="1:4">
      <c r="A10630" s="462">
        <v>105625</v>
      </c>
      <c r="B10630" s="276" t="s">
        <v>10517</v>
      </c>
      <c r="C10630" s="462" t="s">
        <v>32</v>
      </c>
      <c r="D10630" s="463">
        <v>1080</v>
      </c>
    </row>
    <row r="10631" spans="1:4">
      <c r="A10631" s="462">
        <v>105626</v>
      </c>
      <c r="B10631" s="276" t="s">
        <v>10518</v>
      </c>
      <c r="C10631" s="462" t="s">
        <v>27</v>
      </c>
      <c r="D10631" s="463">
        <v>35845</v>
      </c>
    </row>
    <row r="10632" spans="1:4">
      <c r="A10632" s="462">
        <v>105627</v>
      </c>
      <c r="B10632" s="276" t="s">
        <v>10519</v>
      </c>
      <c r="C10632" s="462" t="s">
        <v>27</v>
      </c>
      <c r="D10632" s="463">
        <v>0</v>
      </c>
    </row>
    <row r="10633" spans="1:4">
      <c r="A10633" s="462">
        <v>105628</v>
      </c>
      <c r="B10633" s="276" t="s">
        <v>10520</v>
      </c>
      <c r="C10633" s="462" t="s">
        <v>27</v>
      </c>
      <c r="D10633" s="463">
        <v>4323216.79</v>
      </c>
    </row>
    <row r="10634" spans="1:4">
      <c r="A10634" s="462">
        <v>105629</v>
      </c>
      <c r="B10634" s="276" t="s">
        <v>10521</v>
      </c>
      <c r="C10634" s="462" t="s">
        <v>27</v>
      </c>
      <c r="D10634" s="463">
        <v>0</v>
      </c>
    </row>
    <row r="10635" spans="1:4">
      <c r="A10635" s="462">
        <v>105630</v>
      </c>
      <c r="B10635" s="276" t="s">
        <v>10522</v>
      </c>
      <c r="C10635" s="462" t="s">
        <v>27</v>
      </c>
      <c r="D10635" s="463">
        <v>0</v>
      </c>
    </row>
    <row r="10636" spans="1:4">
      <c r="A10636" s="462">
        <v>105631</v>
      </c>
      <c r="B10636" s="276" t="s">
        <v>10523</v>
      </c>
      <c r="C10636" s="462" t="s">
        <v>32</v>
      </c>
      <c r="D10636" s="463">
        <v>0</v>
      </c>
    </row>
    <row r="10637" spans="1:4">
      <c r="A10637" s="462">
        <v>105632</v>
      </c>
      <c r="B10637" s="276" t="s">
        <v>10524</v>
      </c>
      <c r="C10637" s="462" t="s">
        <v>27</v>
      </c>
      <c r="D10637" s="463">
        <v>0</v>
      </c>
    </row>
    <row r="10638" spans="1:4">
      <c r="A10638" s="462">
        <v>105633</v>
      </c>
      <c r="B10638" s="276" t="s">
        <v>10525</v>
      </c>
      <c r="C10638" s="462" t="s">
        <v>27</v>
      </c>
      <c r="D10638" s="463">
        <v>0</v>
      </c>
    </row>
    <row r="10639" spans="1:4">
      <c r="A10639" s="462">
        <v>105634</v>
      </c>
      <c r="B10639" s="276" t="s">
        <v>10526</v>
      </c>
      <c r="C10639" s="462" t="s">
        <v>27</v>
      </c>
      <c r="D10639" s="463">
        <v>83300</v>
      </c>
    </row>
    <row r="10640" spans="1:4">
      <c r="A10640" s="462">
        <v>105635</v>
      </c>
      <c r="B10640" s="276" t="s">
        <v>10527</v>
      </c>
      <c r="C10640" s="462" t="s">
        <v>44</v>
      </c>
      <c r="D10640" s="463">
        <v>25092373</v>
      </c>
    </row>
    <row r="10641" spans="1:4">
      <c r="A10641" s="462">
        <v>105636</v>
      </c>
      <c r="B10641" s="276" t="s">
        <v>10528</v>
      </c>
      <c r="C10641" s="462" t="s">
        <v>27</v>
      </c>
      <c r="D10641" s="463">
        <v>0</v>
      </c>
    </row>
    <row r="10642" spans="1:4">
      <c r="A10642" s="462">
        <v>105637</v>
      </c>
      <c r="B10642" s="276" t="s">
        <v>10529</v>
      </c>
      <c r="C10642" s="462" t="s">
        <v>32</v>
      </c>
      <c r="D10642" s="463">
        <v>0</v>
      </c>
    </row>
    <row r="10643" spans="1:4">
      <c r="A10643" s="462">
        <v>105638</v>
      </c>
      <c r="B10643" s="276" t="s">
        <v>10530</v>
      </c>
      <c r="C10643" s="462" t="s">
        <v>32</v>
      </c>
      <c r="D10643" s="463">
        <v>0</v>
      </c>
    </row>
    <row r="10644" spans="1:4">
      <c r="A10644" s="462">
        <v>105639</v>
      </c>
      <c r="B10644" s="276" t="s">
        <v>10531</v>
      </c>
      <c r="C10644" s="462" t="s">
        <v>27</v>
      </c>
      <c r="D10644" s="463">
        <v>0</v>
      </c>
    </row>
    <row r="10645" spans="1:4">
      <c r="A10645" s="462">
        <v>105640</v>
      </c>
      <c r="B10645" s="276" t="s">
        <v>10532</v>
      </c>
      <c r="C10645" s="462" t="s">
        <v>27</v>
      </c>
      <c r="D10645" s="463">
        <v>0</v>
      </c>
    </row>
    <row r="10646" spans="1:4">
      <c r="A10646" s="462">
        <v>105641</v>
      </c>
      <c r="B10646" s="276" t="s">
        <v>10533</v>
      </c>
      <c r="C10646" s="462" t="s">
        <v>30</v>
      </c>
      <c r="D10646" s="463">
        <v>0</v>
      </c>
    </row>
    <row r="10647" spans="1:4">
      <c r="A10647" s="462">
        <v>105642</v>
      </c>
      <c r="B10647" s="276" t="s">
        <v>10534</v>
      </c>
      <c r="C10647" s="462" t="s">
        <v>44</v>
      </c>
      <c r="D10647" s="463">
        <v>0</v>
      </c>
    </row>
    <row r="10648" spans="1:4">
      <c r="A10648" s="462">
        <v>105643</v>
      </c>
      <c r="B10648" s="276" t="s">
        <v>10535</v>
      </c>
      <c r="C10648" s="462" t="s">
        <v>27</v>
      </c>
      <c r="D10648" s="463">
        <v>0</v>
      </c>
    </row>
    <row r="10649" spans="1:4">
      <c r="A10649" s="462">
        <v>105644</v>
      </c>
      <c r="B10649" s="276" t="s">
        <v>10536</v>
      </c>
      <c r="C10649" s="462" t="s">
        <v>27</v>
      </c>
      <c r="D10649" s="463">
        <v>0</v>
      </c>
    </row>
    <row r="10650" spans="1:4">
      <c r="A10650" s="462">
        <v>105645</v>
      </c>
      <c r="B10650" s="276" t="s">
        <v>10537</v>
      </c>
      <c r="C10650" s="462" t="s">
        <v>27</v>
      </c>
      <c r="D10650" s="463">
        <v>0</v>
      </c>
    </row>
    <row r="10651" spans="1:4">
      <c r="A10651" s="462">
        <v>105646</v>
      </c>
      <c r="B10651" s="276" t="s">
        <v>10538</v>
      </c>
      <c r="C10651" s="462" t="s">
        <v>27</v>
      </c>
      <c r="D10651" s="463">
        <v>0</v>
      </c>
    </row>
    <row r="10652" spans="1:4">
      <c r="A10652" s="462">
        <v>105647</v>
      </c>
      <c r="B10652" s="276" t="s">
        <v>10539</v>
      </c>
      <c r="C10652" s="462" t="s">
        <v>27</v>
      </c>
      <c r="D10652" s="463">
        <v>0</v>
      </c>
    </row>
    <row r="10653" spans="1:4">
      <c r="A10653" s="462">
        <v>105648</v>
      </c>
      <c r="B10653" s="276" t="s">
        <v>10540</v>
      </c>
      <c r="C10653" s="462" t="s">
        <v>32</v>
      </c>
      <c r="D10653" s="463">
        <v>0</v>
      </c>
    </row>
    <row r="10654" spans="1:4">
      <c r="A10654" s="462">
        <v>105649</v>
      </c>
      <c r="B10654" s="276" t="s">
        <v>10541</v>
      </c>
      <c r="C10654" s="462" t="s">
        <v>253</v>
      </c>
      <c r="D10654" s="463">
        <v>0</v>
      </c>
    </row>
    <row r="10655" spans="1:4">
      <c r="A10655" s="462">
        <v>105650</v>
      </c>
      <c r="B10655" s="276" t="s">
        <v>10542</v>
      </c>
      <c r="C10655" s="462" t="s">
        <v>32</v>
      </c>
      <c r="D10655" s="463">
        <v>1822</v>
      </c>
    </row>
    <row r="10656" spans="1:4">
      <c r="A10656" s="462">
        <v>105651</v>
      </c>
      <c r="B10656" s="276" t="s">
        <v>10543</v>
      </c>
      <c r="C10656" s="462" t="s">
        <v>44</v>
      </c>
      <c r="D10656" s="463">
        <v>0</v>
      </c>
    </row>
    <row r="10657" spans="1:4">
      <c r="A10657" s="462">
        <v>105652</v>
      </c>
      <c r="B10657" s="276" t="s">
        <v>10544</v>
      </c>
      <c r="C10657" s="462" t="s">
        <v>44</v>
      </c>
      <c r="D10657" s="463">
        <v>0</v>
      </c>
    </row>
    <row r="10658" spans="1:4">
      <c r="A10658" s="462">
        <v>105653</v>
      </c>
      <c r="B10658" s="276" t="s">
        <v>10545</v>
      </c>
      <c r="C10658" s="462" t="s">
        <v>998</v>
      </c>
      <c r="D10658" s="463">
        <v>0</v>
      </c>
    </row>
    <row r="10659" spans="1:4">
      <c r="A10659" s="462">
        <v>105654</v>
      </c>
      <c r="B10659" s="276" t="s">
        <v>10546</v>
      </c>
      <c r="C10659" s="462" t="s">
        <v>27</v>
      </c>
      <c r="D10659" s="463">
        <v>0</v>
      </c>
    </row>
    <row r="10660" spans="1:4">
      <c r="A10660" s="462">
        <v>105655</v>
      </c>
      <c r="B10660" s="276" t="s">
        <v>10547</v>
      </c>
      <c r="C10660" s="462" t="s">
        <v>27</v>
      </c>
      <c r="D10660" s="463">
        <v>383623</v>
      </c>
    </row>
    <row r="10661" spans="1:4">
      <c r="A10661" s="462">
        <v>105656</v>
      </c>
      <c r="B10661" s="276" t="s">
        <v>10548</v>
      </c>
      <c r="C10661" s="462" t="s">
        <v>27</v>
      </c>
      <c r="D10661" s="463">
        <v>241882.16</v>
      </c>
    </row>
    <row r="10662" spans="1:4">
      <c r="A10662" s="462">
        <v>105657</v>
      </c>
      <c r="B10662" s="276" t="s">
        <v>10549</v>
      </c>
      <c r="C10662" s="462" t="s">
        <v>27</v>
      </c>
      <c r="D10662" s="463">
        <v>0</v>
      </c>
    </row>
    <row r="10663" spans="1:4">
      <c r="A10663" s="462">
        <v>105658</v>
      </c>
      <c r="B10663" s="276" t="s">
        <v>10550</v>
      </c>
      <c r="C10663" s="462" t="s">
        <v>27</v>
      </c>
      <c r="D10663" s="463">
        <v>0</v>
      </c>
    </row>
    <row r="10664" spans="1:4">
      <c r="A10664" s="462">
        <v>105659</v>
      </c>
      <c r="B10664" s="276" t="s">
        <v>10551</v>
      </c>
      <c r="C10664" s="462" t="s">
        <v>27</v>
      </c>
      <c r="D10664" s="463">
        <v>0</v>
      </c>
    </row>
    <row r="10665" spans="1:4">
      <c r="A10665" s="462">
        <v>105660</v>
      </c>
      <c r="B10665" s="276" t="s">
        <v>10552</v>
      </c>
      <c r="C10665" s="462" t="s">
        <v>27</v>
      </c>
      <c r="D10665" s="463">
        <v>0</v>
      </c>
    </row>
    <row r="10666" spans="1:4">
      <c r="A10666" s="462">
        <v>105661</v>
      </c>
      <c r="B10666" s="276" t="s">
        <v>10553</v>
      </c>
      <c r="C10666" s="462" t="s">
        <v>27</v>
      </c>
      <c r="D10666" s="463">
        <v>0</v>
      </c>
    </row>
    <row r="10667" spans="1:4">
      <c r="A10667" s="462">
        <v>105662</v>
      </c>
      <c r="B10667" s="276" t="s">
        <v>10554</v>
      </c>
      <c r="C10667" s="462" t="s">
        <v>32</v>
      </c>
      <c r="D10667" s="463">
        <v>0</v>
      </c>
    </row>
    <row r="10668" spans="1:4">
      <c r="A10668" s="462">
        <v>105663</v>
      </c>
      <c r="B10668" s="276" t="s">
        <v>10555</v>
      </c>
      <c r="C10668" s="462" t="s">
        <v>27</v>
      </c>
      <c r="D10668" s="463">
        <v>36611</v>
      </c>
    </row>
    <row r="10669" spans="1:4">
      <c r="A10669" s="462">
        <v>105664</v>
      </c>
      <c r="B10669" s="276" t="s">
        <v>10556</v>
      </c>
      <c r="C10669" s="462" t="s">
        <v>27</v>
      </c>
      <c r="D10669" s="463">
        <v>21119</v>
      </c>
    </row>
    <row r="10670" spans="1:4">
      <c r="A10670" s="462">
        <v>105666</v>
      </c>
      <c r="B10670" s="276" t="s">
        <v>10557</v>
      </c>
      <c r="C10670" s="462" t="s">
        <v>27</v>
      </c>
      <c r="D10670" s="463">
        <v>581752</v>
      </c>
    </row>
    <row r="10671" spans="1:4">
      <c r="A10671" s="462">
        <v>105668</v>
      </c>
      <c r="B10671" s="276" t="s">
        <v>10558</v>
      </c>
      <c r="C10671" s="462" t="s">
        <v>27</v>
      </c>
      <c r="D10671" s="463">
        <v>3153500</v>
      </c>
    </row>
    <row r="10672" spans="1:4">
      <c r="A10672" s="462">
        <v>105669</v>
      </c>
      <c r="B10672" s="276" t="s">
        <v>10559</v>
      </c>
      <c r="C10672" s="462" t="s">
        <v>27</v>
      </c>
      <c r="D10672" s="463">
        <v>1018072</v>
      </c>
    </row>
    <row r="10673" spans="1:4">
      <c r="A10673" s="462">
        <v>105670</v>
      </c>
      <c r="B10673" s="276" t="s">
        <v>10560</v>
      </c>
      <c r="C10673" s="462" t="s">
        <v>27</v>
      </c>
      <c r="D10673" s="463">
        <v>4905639.99</v>
      </c>
    </row>
    <row r="10674" spans="1:4">
      <c r="A10674" s="462">
        <v>105671</v>
      </c>
      <c r="B10674" s="276" t="s">
        <v>10561</v>
      </c>
      <c r="C10674" s="462" t="s">
        <v>27</v>
      </c>
      <c r="D10674" s="463">
        <v>0</v>
      </c>
    </row>
    <row r="10675" spans="1:4">
      <c r="A10675" s="462">
        <v>105672</v>
      </c>
      <c r="B10675" s="276" t="s">
        <v>10562</v>
      </c>
      <c r="C10675" s="462" t="s">
        <v>27</v>
      </c>
      <c r="D10675" s="463">
        <v>1876</v>
      </c>
    </row>
    <row r="10676" spans="1:4">
      <c r="A10676" s="462">
        <v>105673</v>
      </c>
      <c r="B10676" s="276" t="s">
        <v>10563</v>
      </c>
      <c r="C10676" s="462" t="s">
        <v>27</v>
      </c>
      <c r="D10676" s="463">
        <v>1225</v>
      </c>
    </row>
    <row r="10677" spans="1:4">
      <c r="A10677" s="462">
        <v>105674</v>
      </c>
      <c r="B10677" s="276" t="s">
        <v>10564</v>
      </c>
      <c r="C10677" s="462" t="s">
        <v>27</v>
      </c>
      <c r="D10677" s="463">
        <v>14069</v>
      </c>
    </row>
    <row r="10678" spans="1:4">
      <c r="A10678" s="462">
        <v>105675</v>
      </c>
      <c r="B10678" s="276" t="s">
        <v>10565</v>
      </c>
      <c r="C10678" s="462" t="s">
        <v>998</v>
      </c>
      <c r="D10678" s="463">
        <v>4680061</v>
      </c>
    </row>
    <row r="10679" spans="1:4">
      <c r="A10679" s="462">
        <v>105676</v>
      </c>
      <c r="B10679" s="276" t="s">
        <v>10566</v>
      </c>
      <c r="C10679" s="462" t="s">
        <v>998</v>
      </c>
      <c r="D10679" s="463">
        <v>2295714</v>
      </c>
    </row>
    <row r="10680" spans="1:4">
      <c r="A10680" s="462">
        <v>105677</v>
      </c>
      <c r="B10680" s="276" t="s">
        <v>10567</v>
      </c>
      <c r="C10680" s="462" t="s">
        <v>27</v>
      </c>
      <c r="D10680" s="463">
        <v>0</v>
      </c>
    </row>
    <row r="10681" spans="1:4">
      <c r="A10681" s="462">
        <v>105678</v>
      </c>
      <c r="B10681" s="276" t="s">
        <v>10568</v>
      </c>
      <c r="C10681" s="462" t="s">
        <v>27</v>
      </c>
      <c r="D10681" s="463">
        <v>3945800</v>
      </c>
    </row>
    <row r="10682" spans="1:4">
      <c r="A10682" s="462">
        <v>105679</v>
      </c>
      <c r="B10682" s="276" t="s">
        <v>10569</v>
      </c>
      <c r="C10682" s="462" t="s">
        <v>27</v>
      </c>
      <c r="D10682" s="463">
        <v>0</v>
      </c>
    </row>
    <row r="10683" spans="1:4">
      <c r="A10683" s="462">
        <v>105680</v>
      </c>
      <c r="B10683" s="276" t="s">
        <v>10570</v>
      </c>
      <c r="C10683" s="462" t="s">
        <v>27</v>
      </c>
      <c r="D10683" s="463">
        <v>0</v>
      </c>
    </row>
    <row r="10684" spans="1:4">
      <c r="A10684" s="462">
        <v>105681</v>
      </c>
      <c r="B10684" s="276" t="s">
        <v>10571</v>
      </c>
      <c r="C10684" s="462" t="s">
        <v>27</v>
      </c>
      <c r="D10684" s="463">
        <v>0</v>
      </c>
    </row>
    <row r="10685" spans="1:4">
      <c r="A10685" s="462">
        <v>105682</v>
      </c>
      <c r="B10685" s="276" t="s">
        <v>10572</v>
      </c>
      <c r="C10685" s="462" t="s">
        <v>27</v>
      </c>
      <c r="D10685" s="463">
        <v>0</v>
      </c>
    </row>
    <row r="10686" spans="1:4">
      <c r="A10686" s="462">
        <v>105683</v>
      </c>
      <c r="B10686" s="276" t="s">
        <v>10573</v>
      </c>
      <c r="C10686" s="462" t="s">
        <v>27</v>
      </c>
      <c r="D10686" s="463">
        <v>0</v>
      </c>
    </row>
    <row r="10687" spans="1:4">
      <c r="A10687" s="462">
        <v>105684</v>
      </c>
      <c r="B10687" s="276" t="s">
        <v>10574</v>
      </c>
      <c r="C10687" s="462" t="s">
        <v>27</v>
      </c>
      <c r="D10687" s="463">
        <v>0</v>
      </c>
    </row>
    <row r="10688" spans="1:4">
      <c r="A10688" s="462">
        <v>105685</v>
      </c>
      <c r="B10688" s="276" t="s">
        <v>10575</v>
      </c>
      <c r="C10688" s="462" t="s">
        <v>27</v>
      </c>
      <c r="D10688" s="463">
        <v>0</v>
      </c>
    </row>
    <row r="10689" spans="1:4">
      <c r="A10689" s="462">
        <v>105686</v>
      </c>
      <c r="B10689" s="276" t="s">
        <v>10576</v>
      </c>
      <c r="C10689" s="462" t="s">
        <v>27</v>
      </c>
      <c r="D10689" s="463">
        <v>0</v>
      </c>
    </row>
    <row r="10690" spans="1:4">
      <c r="A10690" s="462">
        <v>105687</v>
      </c>
      <c r="B10690" s="276" t="s">
        <v>10577</v>
      </c>
      <c r="C10690" s="462" t="s">
        <v>27</v>
      </c>
      <c r="D10690" s="463">
        <v>0</v>
      </c>
    </row>
    <row r="10691" spans="1:4">
      <c r="A10691" s="462">
        <v>105688</v>
      </c>
      <c r="B10691" s="276" t="s">
        <v>10578</v>
      </c>
      <c r="C10691" s="462" t="s">
        <v>27</v>
      </c>
      <c r="D10691" s="463">
        <v>0</v>
      </c>
    </row>
    <row r="10692" spans="1:4">
      <c r="A10692" s="462">
        <v>105689</v>
      </c>
      <c r="B10692" s="276" t="s">
        <v>10579</v>
      </c>
      <c r="C10692" s="462" t="s">
        <v>27</v>
      </c>
      <c r="D10692" s="463">
        <v>0</v>
      </c>
    </row>
    <row r="10693" spans="1:4">
      <c r="A10693" s="462">
        <v>105690</v>
      </c>
      <c r="B10693" s="276" t="s">
        <v>10580</v>
      </c>
      <c r="C10693" s="462" t="s">
        <v>27</v>
      </c>
      <c r="D10693" s="463">
        <v>0</v>
      </c>
    </row>
    <row r="10694" spans="1:4">
      <c r="A10694" s="462">
        <v>105691</v>
      </c>
      <c r="B10694" s="276" t="s">
        <v>10581</v>
      </c>
      <c r="C10694" s="462" t="s">
        <v>27</v>
      </c>
      <c r="D10694" s="463">
        <v>0</v>
      </c>
    </row>
    <row r="10695" spans="1:4">
      <c r="A10695" s="462">
        <v>105692</v>
      </c>
      <c r="B10695" s="276" t="s">
        <v>10582</v>
      </c>
      <c r="C10695" s="462" t="s">
        <v>27</v>
      </c>
      <c r="D10695" s="463">
        <v>0</v>
      </c>
    </row>
    <row r="10696" spans="1:4">
      <c r="A10696" s="462">
        <v>105693</v>
      </c>
      <c r="B10696" s="276" t="s">
        <v>10583</v>
      </c>
      <c r="C10696" s="462" t="s">
        <v>27</v>
      </c>
      <c r="D10696" s="463">
        <v>0</v>
      </c>
    </row>
    <row r="10697" spans="1:4">
      <c r="A10697" s="462">
        <v>105694</v>
      </c>
      <c r="B10697" s="276" t="s">
        <v>10584</v>
      </c>
      <c r="C10697" s="462" t="s">
        <v>27</v>
      </c>
      <c r="D10697" s="463">
        <v>0</v>
      </c>
    </row>
    <row r="10698" spans="1:4">
      <c r="A10698" s="462">
        <v>105695</v>
      </c>
      <c r="B10698" s="276" t="s">
        <v>10585</v>
      </c>
      <c r="C10698" s="462" t="s">
        <v>30</v>
      </c>
      <c r="D10698" s="463">
        <v>0</v>
      </c>
    </row>
    <row r="10699" spans="1:4">
      <c r="A10699" s="462">
        <v>105696</v>
      </c>
      <c r="B10699" s="276" t="s">
        <v>10586</v>
      </c>
      <c r="C10699" s="462" t="s">
        <v>44</v>
      </c>
      <c r="D10699" s="463">
        <v>0</v>
      </c>
    </row>
    <row r="10700" spans="1:4">
      <c r="A10700" s="462">
        <v>105697</v>
      </c>
      <c r="B10700" s="276" t="s">
        <v>10587</v>
      </c>
      <c r="C10700" s="462" t="s">
        <v>32</v>
      </c>
      <c r="D10700" s="463">
        <v>0</v>
      </c>
    </row>
    <row r="10701" spans="1:4">
      <c r="A10701" s="462">
        <v>105698</v>
      </c>
      <c r="B10701" s="276" t="s">
        <v>10588</v>
      </c>
      <c r="C10701" s="462" t="s">
        <v>27</v>
      </c>
      <c r="D10701" s="463">
        <v>0</v>
      </c>
    </row>
    <row r="10702" spans="1:4">
      <c r="A10702" s="462">
        <v>105699</v>
      </c>
      <c r="B10702" s="276" t="s">
        <v>10589</v>
      </c>
      <c r="C10702" s="462" t="s">
        <v>27</v>
      </c>
      <c r="D10702" s="463">
        <v>0</v>
      </c>
    </row>
    <row r="10703" spans="1:4">
      <c r="A10703" s="462">
        <v>105701</v>
      </c>
      <c r="B10703" s="276" t="s">
        <v>10590</v>
      </c>
      <c r="C10703" s="462" t="s">
        <v>27</v>
      </c>
      <c r="D10703" s="463">
        <v>216937</v>
      </c>
    </row>
    <row r="10704" spans="1:4">
      <c r="A10704" s="462">
        <v>105702</v>
      </c>
      <c r="B10704" s="276" t="s">
        <v>10591</v>
      </c>
      <c r="C10704" s="462" t="s">
        <v>30</v>
      </c>
      <c r="D10704" s="463">
        <v>150820.01</v>
      </c>
    </row>
    <row r="10705" spans="1:4">
      <c r="A10705" s="462">
        <v>105703</v>
      </c>
      <c r="B10705" s="276" t="s">
        <v>10592</v>
      </c>
      <c r="C10705" s="462" t="s">
        <v>30</v>
      </c>
      <c r="D10705" s="463">
        <v>0</v>
      </c>
    </row>
    <row r="10706" spans="1:4">
      <c r="A10706" s="462">
        <v>105704</v>
      </c>
      <c r="B10706" s="276" t="s">
        <v>10593</v>
      </c>
      <c r="C10706" s="462" t="s">
        <v>27</v>
      </c>
      <c r="D10706" s="463">
        <v>1290849.6200000001</v>
      </c>
    </row>
    <row r="10707" spans="1:4">
      <c r="A10707" s="462">
        <v>105705</v>
      </c>
      <c r="B10707" s="276" t="s">
        <v>10594</v>
      </c>
      <c r="C10707" s="462" t="s">
        <v>27</v>
      </c>
      <c r="D10707" s="463">
        <v>93686</v>
      </c>
    </row>
    <row r="10708" spans="1:4">
      <c r="A10708" s="462">
        <v>105707</v>
      </c>
      <c r="B10708" s="276" t="s">
        <v>10595</v>
      </c>
      <c r="C10708" s="462" t="s">
        <v>27</v>
      </c>
      <c r="D10708" s="463">
        <v>57483</v>
      </c>
    </row>
    <row r="10709" spans="1:4">
      <c r="A10709" s="462">
        <v>105708</v>
      </c>
      <c r="B10709" s="276" t="s">
        <v>10596</v>
      </c>
      <c r="C10709" s="462" t="s">
        <v>27</v>
      </c>
      <c r="D10709" s="463">
        <v>15119</v>
      </c>
    </row>
    <row r="10710" spans="1:4">
      <c r="A10710" s="462">
        <v>105709</v>
      </c>
      <c r="B10710" s="276" t="s">
        <v>10597</v>
      </c>
      <c r="C10710" s="462" t="s">
        <v>27</v>
      </c>
      <c r="D10710" s="463">
        <v>154450</v>
      </c>
    </row>
    <row r="10711" spans="1:4">
      <c r="A10711" s="462">
        <v>105710</v>
      </c>
      <c r="B10711" s="276" t="s">
        <v>10598</v>
      </c>
      <c r="C10711" s="462" t="s">
        <v>27</v>
      </c>
      <c r="D10711" s="463">
        <v>0</v>
      </c>
    </row>
    <row r="10712" spans="1:4">
      <c r="A10712" s="462">
        <v>105711</v>
      </c>
      <c r="B10712" s="276" t="s">
        <v>10599</v>
      </c>
      <c r="C10712" s="462" t="s">
        <v>27</v>
      </c>
      <c r="D10712" s="463">
        <v>0</v>
      </c>
    </row>
    <row r="10713" spans="1:4">
      <c r="A10713" s="462">
        <v>105712</v>
      </c>
      <c r="B10713" s="276" t="s">
        <v>10600</v>
      </c>
      <c r="C10713" s="462" t="s">
        <v>27</v>
      </c>
      <c r="D10713" s="463">
        <v>0</v>
      </c>
    </row>
    <row r="10714" spans="1:4">
      <c r="A10714" s="462">
        <v>105713</v>
      </c>
      <c r="B10714" s="276" t="s">
        <v>10601</v>
      </c>
      <c r="C10714" s="462" t="s">
        <v>27</v>
      </c>
      <c r="D10714" s="463">
        <v>0</v>
      </c>
    </row>
    <row r="10715" spans="1:4">
      <c r="A10715" s="462">
        <v>105714</v>
      </c>
      <c r="B10715" s="276" t="s">
        <v>10602</v>
      </c>
      <c r="C10715" s="462" t="s">
        <v>27</v>
      </c>
      <c r="D10715" s="463">
        <v>0</v>
      </c>
    </row>
    <row r="10716" spans="1:4">
      <c r="A10716" s="462">
        <v>105715</v>
      </c>
      <c r="B10716" s="276" t="s">
        <v>10603</v>
      </c>
      <c r="C10716" s="462" t="s">
        <v>27</v>
      </c>
      <c r="D10716" s="463">
        <v>0</v>
      </c>
    </row>
    <row r="10717" spans="1:4">
      <c r="A10717" s="462">
        <v>105716</v>
      </c>
      <c r="B10717" s="276" t="s">
        <v>10604</v>
      </c>
      <c r="C10717" s="462" t="s">
        <v>27</v>
      </c>
      <c r="D10717" s="463">
        <v>29000</v>
      </c>
    </row>
    <row r="10718" spans="1:4">
      <c r="A10718" s="462">
        <v>105717</v>
      </c>
      <c r="B10718" s="276" t="s">
        <v>10605</v>
      </c>
      <c r="C10718" s="462" t="s">
        <v>27</v>
      </c>
      <c r="D10718" s="463">
        <v>41600</v>
      </c>
    </row>
    <row r="10719" spans="1:4">
      <c r="A10719" s="462">
        <v>105718</v>
      </c>
      <c r="B10719" s="276" t="s">
        <v>10606</v>
      </c>
      <c r="C10719" s="462" t="s">
        <v>27</v>
      </c>
      <c r="D10719" s="463">
        <v>52500</v>
      </c>
    </row>
    <row r="10720" spans="1:4">
      <c r="A10720" s="462">
        <v>105719</v>
      </c>
      <c r="B10720" s="276" t="s">
        <v>10607</v>
      </c>
      <c r="C10720" s="462" t="s">
        <v>27</v>
      </c>
      <c r="D10720" s="463">
        <v>65750</v>
      </c>
    </row>
    <row r="10721" spans="1:4">
      <c r="A10721" s="462">
        <v>105720</v>
      </c>
      <c r="B10721" s="276" t="s">
        <v>10608</v>
      </c>
      <c r="C10721" s="462" t="s">
        <v>27</v>
      </c>
      <c r="D10721" s="463">
        <v>0</v>
      </c>
    </row>
    <row r="10722" spans="1:4">
      <c r="A10722" s="462">
        <v>105721</v>
      </c>
      <c r="B10722" s="276" t="s">
        <v>10609</v>
      </c>
      <c r="C10722" s="462" t="s">
        <v>27</v>
      </c>
      <c r="D10722" s="463">
        <v>0</v>
      </c>
    </row>
    <row r="10723" spans="1:4">
      <c r="A10723" s="462">
        <v>105722</v>
      </c>
      <c r="B10723" s="276" t="s">
        <v>10610</v>
      </c>
      <c r="C10723" s="462" t="s">
        <v>27</v>
      </c>
      <c r="D10723" s="463">
        <v>0</v>
      </c>
    </row>
    <row r="10724" spans="1:4">
      <c r="A10724" s="462">
        <v>105723</v>
      </c>
      <c r="B10724" s="276" t="s">
        <v>10611</v>
      </c>
      <c r="C10724" s="462" t="s">
        <v>27</v>
      </c>
      <c r="D10724" s="463">
        <v>0</v>
      </c>
    </row>
    <row r="10725" spans="1:4">
      <c r="A10725" s="462">
        <v>105724</v>
      </c>
      <c r="B10725" s="276" t="s">
        <v>10612</v>
      </c>
      <c r="C10725" s="462" t="s">
        <v>27</v>
      </c>
      <c r="D10725" s="463">
        <v>0</v>
      </c>
    </row>
    <row r="10726" spans="1:4">
      <c r="A10726" s="462">
        <v>105725</v>
      </c>
      <c r="B10726" s="276" t="s">
        <v>10613</v>
      </c>
      <c r="C10726" s="462" t="s">
        <v>27</v>
      </c>
      <c r="D10726" s="463">
        <v>0</v>
      </c>
    </row>
    <row r="10727" spans="1:4">
      <c r="A10727" s="462">
        <v>105726</v>
      </c>
      <c r="B10727" s="276" t="s">
        <v>10614</v>
      </c>
      <c r="C10727" s="462" t="s">
        <v>27</v>
      </c>
      <c r="D10727" s="463">
        <v>0</v>
      </c>
    </row>
    <row r="10728" spans="1:4">
      <c r="A10728" s="462">
        <v>105727</v>
      </c>
      <c r="B10728" s="276" t="s">
        <v>10615</v>
      </c>
      <c r="C10728" s="462" t="s">
        <v>27</v>
      </c>
      <c r="D10728" s="463">
        <v>0</v>
      </c>
    </row>
    <row r="10729" spans="1:4">
      <c r="A10729" s="462">
        <v>105728</v>
      </c>
      <c r="B10729" s="276" t="s">
        <v>10616</v>
      </c>
      <c r="C10729" s="462" t="s">
        <v>27</v>
      </c>
      <c r="D10729" s="463">
        <v>0</v>
      </c>
    </row>
    <row r="10730" spans="1:4">
      <c r="A10730" s="462">
        <v>105729</v>
      </c>
      <c r="B10730" s="276" t="s">
        <v>10617</v>
      </c>
      <c r="C10730" s="462" t="s">
        <v>27</v>
      </c>
      <c r="D10730" s="463">
        <v>0</v>
      </c>
    </row>
    <row r="10731" spans="1:4">
      <c r="A10731" s="462">
        <v>105730</v>
      </c>
      <c r="B10731" s="276" t="s">
        <v>10618</v>
      </c>
      <c r="C10731" s="462" t="s">
        <v>27</v>
      </c>
      <c r="D10731" s="463">
        <v>0</v>
      </c>
    </row>
    <row r="10732" spans="1:4">
      <c r="A10732" s="462">
        <v>105731</v>
      </c>
      <c r="B10732" s="276" t="s">
        <v>10619</v>
      </c>
      <c r="C10732" s="462" t="s">
        <v>30</v>
      </c>
      <c r="D10732" s="463">
        <v>6360</v>
      </c>
    </row>
    <row r="10733" spans="1:4">
      <c r="A10733" s="462">
        <v>105732</v>
      </c>
      <c r="B10733" s="276" t="s">
        <v>10620</v>
      </c>
      <c r="C10733" s="462" t="s">
        <v>27</v>
      </c>
      <c r="D10733" s="463">
        <v>0</v>
      </c>
    </row>
    <row r="10734" spans="1:4">
      <c r="A10734" s="462">
        <v>105733</v>
      </c>
      <c r="B10734" s="276" t="s">
        <v>10621</v>
      </c>
      <c r="C10734" s="462" t="s">
        <v>253</v>
      </c>
      <c r="D10734" s="463">
        <v>0</v>
      </c>
    </row>
    <row r="10735" spans="1:4">
      <c r="A10735" s="462">
        <v>105734</v>
      </c>
      <c r="B10735" s="276" t="s">
        <v>10622</v>
      </c>
      <c r="C10735" s="462" t="s">
        <v>27</v>
      </c>
      <c r="D10735" s="463">
        <v>0</v>
      </c>
    </row>
    <row r="10736" spans="1:4">
      <c r="A10736" s="462">
        <v>105735</v>
      </c>
      <c r="B10736" s="276" t="s">
        <v>10623</v>
      </c>
      <c r="C10736" s="462" t="s">
        <v>27</v>
      </c>
      <c r="D10736" s="463">
        <v>0</v>
      </c>
    </row>
    <row r="10737" spans="1:4">
      <c r="A10737" s="462">
        <v>105736</v>
      </c>
      <c r="B10737" s="276" t="s">
        <v>10624</v>
      </c>
      <c r="C10737" s="462" t="s">
        <v>27</v>
      </c>
      <c r="D10737" s="463">
        <v>0</v>
      </c>
    </row>
    <row r="10738" spans="1:4">
      <c r="A10738" s="462">
        <v>105737</v>
      </c>
      <c r="B10738" s="276" t="s">
        <v>10625</v>
      </c>
      <c r="C10738" s="462" t="s">
        <v>27</v>
      </c>
      <c r="D10738" s="463">
        <v>0</v>
      </c>
    </row>
    <row r="10739" spans="1:4">
      <c r="A10739" s="462">
        <v>105738</v>
      </c>
      <c r="B10739" s="276" t="s">
        <v>10626</v>
      </c>
      <c r="C10739" s="462" t="s">
        <v>27</v>
      </c>
      <c r="D10739" s="463">
        <v>0</v>
      </c>
    </row>
    <row r="10740" spans="1:4">
      <c r="A10740" s="462">
        <v>105739</v>
      </c>
      <c r="B10740" s="276" t="s">
        <v>10627</v>
      </c>
      <c r="C10740" s="462" t="s">
        <v>27</v>
      </c>
      <c r="D10740" s="463">
        <v>0</v>
      </c>
    </row>
    <row r="10741" spans="1:4">
      <c r="A10741" s="462">
        <v>105740</v>
      </c>
      <c r="B10741" s="276" t="s">
        <v>10628</v>
      </c>
      <c r="C10741" s="462" t="s">
        <v>27</v>
      </c>
      <c r="D10741" s="463">
        <v>192001</v>
      </c>
    </row>
    <row r="10742" spans="1:4">
      <c r="A10742" s="462">
        <v>105741</v>
      </c>
      <c r="B10742" s="276" t="s">
        <v>10629</v>
      </c>
      <c r="C10742" s="462" t="s">
        <v>27</v>
      </c>
      <c r="D10742" s="463">
        <v>0</v>
      </c>
    </row>
    <row r="10743" spans="1:4">
      <c r="A10743" s="462">
        <v>105743</v>
      </c>
      <c r="B10743" s="276" t="s">
        <v>10630</v>
      </c>
      <c r="C10743" s="462" t="s">
        <v>30</v>
      </c>
      <c r="D10743" s="463">
        <v>27570</v>
      </c>
    </row>
    <row r="10744" spans="1:4">
      <c r="A10744" s="462">
        <v>105744</v>
      </c>
      <c r="B10744" s="276" t="s">
        <v>10631</v>
      </c>
      <c r="C10744" s="462" t="s">
        <v>27</v>
      </c>
      <c r="D10744" s="463">
        <v>0</v>
      </c>
    </row>
    <row r="10745" spans="1:4">
      <c r="A10745" s="462">
        <v>105745</v>
      </c>
      <c r="B10745" s="276" t="s">
        <v>10632</v>
      </c>
      <c r="C10745" s="462" t="s">
        <v>27</v>
      </c>
      <c r="D10745" s="463">
        <v>0</v>
      </c>
    </row>
    <row r="10746" spans="1:4">
      <c r="A10746" s="462">
        <v>105746</v>
      </c>
      <c r="B10746" s="276" t="s">
        <v>10633</v>
      </c>
      <c r="C10746" s="462" t="s">
        <v>27</v>
      </c>
      <c r="D10746" s="463">
        <v>0</v>
      </c>
    </row>
    <row r="10747" spans="1:4">
      <c r="A10747" s="462">
        <v>105747</v>
      </c>
      <c r="B10747" s="276" t="s">
        <v>10634</v>
      </c>
      <c r="C10747" s="462" t="s">
        <v>27</v>
      </c>
      <c r="D10747" s="463">
        <v>0</v>
      </c>
    </row>
    <row r="10748" spans="1:4">
      <c r="A10748" s="462">
        <v>105748</v>
      </c>
      <c r="B10748" s="276" t="s">
        <v>10635</v>
      </c>
      <c r="C10748" s="462" t="s">
        <v>27</v>
      </c>
      <c r="D10748" s="463">
        <v>0</v>
      </c>
    </row>
    <row r="10749" spans="1:4">
      <c r="A10749" s="462">
        <v>105749</v>
      </c>
      <c r="B10749" s="276" t="s">
        <v>10636</v>
      </c>
      <c r="C10749" s="462" t="s">
        <v>27</v>
      </c>
      <c r="D10749" s="463">
        <v>0</v>
      </c>
    </row>
    <row r="10750" spans="1:4">
      <c r="A10750" s="462">
        <v>105750</v>
      </c>
      <c r="B10750" s="276" t="s">
        <v>10637</v>
      </c>
      <c r="C10750" s="462" t="s">
        <v>27</v>
      </c>
      <c r="D10750" s="463">
        <v>0</v>
      </c>
    </row>
    <row r="10751" spans="1:4">
      <c r="A10751" s="462">
        <v>105751</v>
      </c>
      <c r="B10751" s="276" t="s">
        <v>10638</v>
      </c>
      <c r="C10751" s="462" t="s">
        <v>27</v>
      </c>
      <c r="D10751" s="463">
        <v>0</v>
      </c>
    </row>
    <row r="10752" spans="1:4">
      <c r="A10752" s="462">
        <v>105752</v>
      </c>
      <c r="B10752" s="276" t="s">
        <v>10639</v>
      </c>
      <c r="C10752" s="462" t="s">
        <v>27</v>
      </c>
      <c r="D10752" s="463">
        <v>0</v>
      </c>
    </row>
    <row r="10753" spans="1:4">
      <c r="A10753" s="462">
        <v>105753</v>
      </c>
      <c r="B10753" s="276" t="s">
        <v>10640</v>
      </c>
      <c r="C10753" s="462" t="s">
        <v>30</v>
      </c>
      <c r="D10753" s="463">
        <v>0</v>
      </c>
    </row>
    <row r="10754" spans="1:4">
      <c r="A10754" s="462">
        <v>105754</v>
      </c>
      <c r="B10754" s="276" t="s">
        <v>10641</v>
      </c>
      <c r="C10754" s="462" t="s">
        <v>27</v>
      </c>
      <c r="D10754" s="463">
        <v>0</v>
      </c>
    </row>
    <row r="10755" spans="1:4">
      <c r="A10755" s="462">
        <v>105755</v>
      </c>
      <c r="B10755" s="276" t="s">
        <v>10642</v>
      </c>
      <c r="C10755" s="462" t="s">
        <v>27</v>
      </c>
      <c r="D10755" s="463">
        <v>0</v>
      </c>
    </row>
    <row r="10756" spans="1:4">
      <c r="A10756" s="462">
        <v>105757</v>
      </c>
      <c r="B10756" s="276" t="s">
        <v>10643</v>
      </c>
      <c r="C10756" s="462" t="s">
        <v>44</v>
      </c>
      <c r="D10756" s="463">
        <v>7734</v>
      </c>
    </row>
    <row r="10757" spans="1:4">
      <c r="A10757" s="462">
        <v>105758</v>
      </c>
      <c r="B10757" s="276" t="s">
        <v>10644</v>
      </c>
      <c r="C10757" s="462" t="s">
        <v>27</v>
      </c>
      <c r="D10757" s="463">
        <v>17855.98</v>
      </c>
    </row>
    <row r="10758" spans="1:4">
      <c r="A10758" s="462">
        <v>105759</v>
      </c>
      <c r="B10758" s="276" t="s">
        <v>10645</v>
      </c>
      <c r="C10758" s="462" t="s">
        <v>44</v>
      </c>
      <c r="D10758" s="463">
        <v>4796</v>
      </c>
    </row>
    <row r="10759" spans="1:4">
      <c r="A10759" s="462">
        <v>105760</v>
      </c>
      <c r="B10759" s="276" t="s">
        <v>10646</v>
      </c>
      <c r="C10759" s="462" t="s">
        <v>44</v>
      </c>
      <c r="D10759" s="463">
        <v>3155</v>
      </c>
    </row>
    <row r="10760" spans="1:4">
      <c r="A10760" s="462">
        <v>105761</v>
      </c>
      <c r="B10760" s="276" t="s">
        <v>10647</v>
      </c>
      <c r="C10760" s="462" t="s">
        <v>27</v>
      </c>
      <c r="D10760" s="463">
        <v>4675457</v>
      </c>
    </row>
    <row r="10761" spans="1:4">
      <c r="A10761" s="462">
        <v>105762</v>
      </c>
      <c r="B10761" s="276" t="s">
        <v>10648</v>
      </c>
      <c r="C10761" s="462" t="s">
        <v>27</v>
      </c>
      <c r="D10761" s="463">
        <v>6442292</v>
      </c>
    </row>
    <row r="10762" spans="1:4">
      <c r="A10762" s="462">
        <v>105763</v>
      </c>
      <c r="B10762" s="276" t="s">
        <v>10649</v>
      </c>
      <c r="C10762" s="462" t="s">
        <v>27</v>
      </c>
      <c r="D10762" s="463">
        <v>3417930</v>
      </c>
    </row>
    <row r="10763" spans="1:4">
      <c r="A10763" s="462">
        <v>105764</v>
      </c>
      <c r="B10763" s="276" t="s">
        <v>10650</v>
      </c>
      <c r="C10763" s="462" t="s">
        <v>27</v>
      </c>
      <c r="D10763" s="463">
        <v>2287585</v>
      </c>
    </row>
    <row r="10764" spans="1:4">
      <c r="A10764" s="462">
        <v>105765</v>
      </c>
      <c r="B10764" s="276" t="s">
        <v>10651</v>
      </c>
      <c r="C10764" s="462" t="s">
        <v>27</v>
      </c>
      <c r="D10764" s="463">
        <v>2883380</v>
      </c>
    </row>
    <row r="10765" spans="1:4">
      <c r="A10765" s="462">
        <v>105766</v>
      </c>
      <c r="B10765" s="276" t="s">
        <v>10652</v>
      </c>
      <c r="C10765" s="462" t="s">
        <v>27</v>
      </c>
      <c r="D10765" s="463">
        <v>21146834</v>
      </c>
    </row>
    <row r="10766" spans="1:4">
      <c r="A10766" s="462">
        <v>105767</v>
      </c>
      <c r="B10766" s="276" t="s">
        <v>10653</v>
      </c>
      <c r="C10766" s="462" t="s">
        <v>27</v>
      </c>
      <c r="D10766" s="463">
        <v>7180311</v>
      </c>
    </row>
    <row r="10767" spans="1:4">
      <c r="A10767" s="462">
        <v>105768</v>
      </c>
      <c r="B10767" s="276" t="s">
        <v>10654</v>
      </c>
      <c r="C10767" s="462" t="s">
        <v>27</v>
      </c>
      <c r="D10767" s="463">
        <v>6442292</v>
      </c>
    </row>
    <row r="10768" spans="1:4">
      <c r="A10768" s="462">
        <v>105769</v>
      </c>
      <c r="B10768" s="276" t="s">
        <v>10655</v>
      </c>
      <c r="C10768" s="462" t="s">
        <v>27</v>
      </c>
      <c r="D10768" s="463">
        <v>9536590</v>
      </c>
    </row>
    <row r="10769" spans="1:4">
      <c r="A10769" s="462">
        <v>105770</v>
      </c>
      <c r="B10769" s="276" t="s">
        <v>10656</v>
      </c>
      <c r="C10769" s="462" t="s">
        <v>27</v>
      </c>
      <c r="D10769" s="463">
        <v>14258470</v>
      </c>
    </row>
    <row r="10770" spans="1:4">
      <c r="A10770" s="462">
        <v>105771</v>
      </c>
      <c r="B10770" s="276" t="s">
        <v>10657</v>
      </c>
      <c r="C10770" s="462" t="s">
        <v>27</v>
      </c>
      <c r="D10770" s="463">
        <v>12654693</v>
      </c>
    </row>
    <row r="10771" spans="1:4">
      <c r="A10771" s="462">
        <v>105772</v>
      </c>
      <c r="B10771" s="276" t="s">
        <v>10658</v>
      </c>
      <c r="C10771" s="462" t="s">
        <v>27</v>
      </c>
      <c r="D10771" s="463">
        <v>4747629</v>
      </c>
    </row>
    <row r="10772" spans="1:4">
      <c r="A10772" s="462">
        <v>105773</v>
      </c>
      <c r="B10772" s="276" t="s">
        <v>10659</v>
      </c>
      <c r="C10772" s="462" t="s">
        <v>27</v>
      </c>
      <c r="D10772" s="463">
        <v>4725240</v>
      </c>
    </row>
    <row r="10773" spans="1:4">
      <c r="A10773" s="462">
        <v>105775</v>
      </c>
      <c r="B10773" s="276" t="s">
        <v>10660</v>
      </c>
      <c r="C10773" s="462" t="s">
        <v>1934</v>
      </c>
      <c r="D10773" s="463">
        <v>565834</v>
      </c>
    </row>
    <row r="10774" spans="1:4">
      <c r="A10774" s="462">
        <v>105776</v>
      </c>
      <c r="B10774" s="276" t="s">
        <v>10661</v>
      </c>
      <c r="C10774" s="462" t="s">
        <v>30</v>
      </c>
      <c r="D10774" s="463">
        <v>23598</v>
      </c>
    </row>
    <row r="10775" spans="1:4">
      <c r="A10775" s="462">
        <v>105777</v>
      </c>
      <c r="B10775" s="276" t="s">
        <v>10662</v>
      </c>
      <c r="C10775" s="462" t="s">
        <v>30</v>
      </c>
      <c r="D10775" s="463">
        <v>120</v>
      </c>
    </row>
    <row r="10776" spans="1:4">
      <c r="A10776" s="462">
        <v>105778</v>
      </c>
      <c r="B10776" s="276" t="s">
        <v>10663</v>
      </c>
      <c r="C10776" s="462" t="s">
        <v>27</v>
      </c>
      <c r="D10776" s="463">
        <v>0</v>
      </c>
    </row>
    <row r="10777" spans="1:4">
      <c r="A10777" s="462">
        <v>105779</v>
      </c>
      <c r="B10777" s="276" t="s">
        <v>10664</v>
      </c>
      <c r="C10777" s="462" t="s">
        <v>32</v>
      </c>
      <c r="D10777" s="463">
        <v>4512</v>
      </c>
    </row>
    <row r="10778" spans="1:4">
      <c r="A10778" s="462">
        <v>105781</v>
      </c>
      <c r="B10778" s="276" t="s">
        <v>10665</v>
      </c>
      <c r="C10778" s="462" t="s">
        <v>32</v>
      </c>
      <c r="D10778" s="463">
        <v>330.34</v>
      </c>
    </row>
    <row r="10779" spans="1:4">
      <c r="A10779" s="462">
        <v>105782</v>
      </c>
      <c r="B10779" s="276" t="s">
        <v>4512</v>
      </c>
      <c r="C10779" s="462" t="s">
        <v>89</v>
      </c>
      <c r="D10779" s="463">
        <v>209292</v>
      </c>
    </row>
    <row r="10780" spans="1:4">
      <c r="A10780" s="462">
        <v>105783</v>
      </c>
      <c r="B10780" s="276" t="s">
        <v>10666</v>
      </c>
      <c r="C10780" s="462" t="s">
        <v>27</v>
      </c>
      <c r="D10780" s="463">
        <v>0</v>
      </c>
    </row>
    <row r="10781" spans="1:4">
      <c r="A10781" s="462">
        <v>105784</v>
      </c>
      <c r="B10781" s="276" t="s">
        <v>10667</v>
      </c>
      <c r="C10781" s="462" t="s">
        <v>148</v>
      </c>
      <c r="D10781" s="463">
        <v>0</v>
      </c>
    </row>
    <row r="10782" spans="1:4">
      <c r="A10782" s="462">
        <v>105785</v>
      </c>
      <c r="B10782" s="276" t="s">
        <v>10668</v>
      </c>
      <c r="C10782" s="462" t="s">
        <v>148</v>
      </c>
      <c r="D10782" s="463">
        <v>834730</v>
      </c>
    </row>
    <row r="10783" spans="1:4">
      <c r="A10783" s="462">
        <v>105786</v>
      </c>
      <c r="B10783" s="276" t="s">
        <v>10669</v>
      </c>
      <c r="C10783" s="462" t="s">
        <v>27</v>
      </c>
      <c r="D10783" s="463">
        <v>0</v>
      </c>
    </row>
    <row r="10784" spans="1:4">
      <c r="A10784" s="462">
        <v>105787</v>
      </c>
      <c r="B10784" s="276" t="s">
        <v>10670</v>
      </c>
      <c r="C10784" s="462" t="s">
        <v>27</v>
      </c>
      <c r="D10784" s="463">
        <v>1923025</v>
      </c>
    </row>
    <row r="10785" spans="1:4">
      <c r="A10785" s="462">
        <v>105789</v>
      </c>
      <c r="B10785" s="276" t="s">
        <v>10671</v>
      </c>
      <c r="C10785" s="462" t="s">
        <v>27</v>
      </c>
      <c r="D10785" s="463">
        <v>336329</v>
      </c>
    </row>
    <row r="10786" spans="1:4">
      <c r="A10786" s="462">
        <v>105790</v>
      </c>
      <c r="B10786" s="276" t="s">
        <v>10672</v>
      </c>
      <c r="C10786" s="462" t="s">
        <v>30</v>
      </c>
      <c r="D10786" s="463">
        <v>94024.01</v>
      </c>
    </row>
    <row r="10787" spans="1:4">
      <c r="A10787" s="462">
        <v>105791</v>
      </c>
      <c r="B10787" s="276" t="s">
        <v>10673</v>
      </c>
      <c r="C10787" s="462" t="s">
        <v>27</v>
      </c>
      <c r="D10787" s="463">
        <v>856746</v>
      </c>
    </row>
    <row r="10788" spans="1:4">
      <c r="A10788" s="462">
        <v>105792</v>
      </c>
      <c r="B10788" s="276" t="s">
        <v>10674</v>
      </c>
      <c r="C10788" s="462" t="s">
        <v>27</v>
      </c>
      <c r="D10788" s="463">
        <v>10769</v>
      </c>
    </row>
    <row r="10789" spans="1:4">
      <c r="A10789" s="462">
        <v>105793</v>
      </c>
      <c r="B10789" s="276" t="s">
        <v>10675</v>
      </c>
      <c r="C10789" s="462" t="s">
        <v>30</v>
      </c>
      <c r="D10789" s="463">
        <v>90937.97</v>
      </c>
    </row>
    <row r="10790" spans="1:4">
      <c r="A10790" s="462">
        <v>105794</v>
      </c>
      <c r="B10790" s="276" t="s">
        <v>10676</v>
      </c>
      <c r="C10790" s="462" t="s">
        <v>27</v>
      </c>
      <c r="D10790" s="463">
        <v>0</v>
      </c>
    </row>
    <row r="10791" spans="1:4">
      <c r="A10791" s="462">
        <v>105795</v>
      </c>
      <c r="B10791" s="276" t="s">
        <v>10677</v>
      </c>
      <c r="C10791" s="462" t="s">
        <v>27</v>
      </c>
      <c r="D10791" s="463">
        <v>1189280</v>
      </c>
    </row>
    <row r="10792" spans="1:4">
      <c r="A10792" s="462">
        <v>105796</v>
      </c>
      <c r="B10792" s="276" t="s">
        <v>10678</v>
      </c>
      <c r="C10792" s="462" t="s">
        <v>44</v>
      </c>
      <c r="D10792" s="463">
        <v>37485</v>
      </c>
    </row>
    <row r="10793" spans="1:4">
      <c r="A10793" s="462">
        <v>105798</v>
      </c>
      <c r="B10793" s="276" t="s">
        <v>10679</v>
      </c>
      <c r="C10793" s="462" t="s">
        <v>998</v>
      </c>
      <c r="D10793" s="463">
        <v>2976772.01</v>
      </c>
    </row>
    <row r="10794" spans="1:4">
      <c r="A10794" s="462">
        <v>105799</v>
      </c>
      <c r="B10794" s="276" t="s">
        <v>10680</v>
      </c>
      <c r="C10794" s="462" t="s">
        <v>998</v>
      </c>
      <c r="D10794" s="463">
        <v>4810316</v>
      </c>
    </row>
    <row r="10795" spans="1:4">
      <c r="A10795" s="462">
        <v>105800</v>
      </c>
      <c r="B10795" s="276" t="s">
        <v>10681</v>
      </c>
      <c r="C10795" s="462" t="s">
        <v>27</v>
      </c>
      <c r="D10795" s="463">
        <v>0</v>
      </c>
    </row>
    <row r="10796" spans="1:4">
      <c r="A10796" s="462">
        <v>105801</v>
      </c>
      <c r="B10796" s="276" t="s">
        <v>10682</v>
      </c>
      <c r="C10796" s="462" t="s">
        <v>27</v>
      </c>
      <c r="D10796" s="463">
        <v>0</v>
      </c>
    </row>
    <row r="10797" spans="1:4">
      <c r="A10797" s="462">
        <v>105802</v>
      </c>
      <c r="B10797" s="276" t="s">
        <v>10683</v>
      </c>
      <c r="C10797" s="462" t="s">
        <v>27</v>
      </c>
      <c r="D10797" s="463">
        <v>0</v>
      </c>
    </row>
    <row r="10798" spans="1:4">
      <c r="A10798" s="462">
        <v>105804</v>
      </c>
      <c r="B10798" s="276" t="s">
        <v>10684</v>
      </c>
      <c r="C10798" s="462" t="s">
        <v>27</v>
      </c>
      <c r="D10798" s="463">
        <v>110080646</v>
      </c>
    </row>
    <row r="10799" spans="1:4">
      <c r="A10799" s="462">
        <v>105805</v>
      </c>
      <c r="B10799" s="276" t="s">
        <v>10685</v>
      </c>
      <c r="C10799" s="462" t="s">
        <v>27</v>
      </c>
      <c r="D10799" s="463">
        <v>16486801</v>
      </c>
    </row>
    <row r="10800" spans="1:4">
      <c r="A10800" s="462">
        <v>105806</v>
      </c>
      <c r="B10800" s="276" t="s">
        <v>10686</v>
      </c>
      <c r="C10800" s="462" t="s">
        <v>27</v>
      </c>
      <c r="D10800" s="463">
        <v>16649118</v>
      </c>
    </row>
    <row r="10801" spans="1:4">
      <c r="A10801" s="462">
        <v>105807</v>
      </c>
      <c r="B10801" s="276" t="s">
        <v>10687</v>
      </c>
      <c r="C10801" s="462" t="s">
        <v>27</v>
      </c>
      <c r="D10801" s="463">
        <v>0</v>
      </c>
    </row>
    <row r="10802" spans="1:4">
      <c r="A10802" s="462">
        <v>105814</v>
      </c>
      <c r="B10802" s="276" t="s">
        <v>10688</v>
      </c>
      <c r="C10802" s="462" t="s">
        <v>27</v>
      </c>
      <c r="D10802" s="463">
        <v>82470458</v>
      </c>
    </row>
    <row r="10803" spans="1:4">
      <c r="A10803" s="462">
        <v>105815</v>
      </c>
      <c r="B10803" s="276" t="s">
        <v>10689</v>
      </c>
      <c r="C10803" s="462" t="s">
        <v>27</v>
      </c>
      <c r="D10803" s="463">
        <v>14469428</v>
      </c>
    </row>
    <row r="10804" spans="1:4">
      <c r="A10804" s="462">
        <v>105816</v>
      </c>
      <c r="B10804" s="276" t="s">
        <v>10690</v>
      </c>
      <c r="C10804" s="462" t="s">
        <v>27</v>
      </c>
      <c r="D10804" s="463">
        <v>0</v>
      </c>
    </row>
    <row r="10805" spans="1:4">
      <c r="A10805" s="462">
        <v>105817</v>
      </c>
      <c r="B10805" s="276" t="s">
        <v>10691</v>
      </c>
      <c r="C10805" s="462" t="s">
        <v>30</v>
      </c>
      <c r="D10805" s="463">
        <v>6519</v>
      </c>
    </row>
    <row r="10806" spans="1:4">
      <c r="A10806" s="462">
        <v>105818</v>
      </c>
      <c r="B10806" s="276" t="s">
        <v>10692</v>
      </c>
      <c r="C10806" s="462" t="s">
        <v>998</v>
      </c>
      <c r="D10806" s="463">
        <v>4725381</v>
      </c>
    </row>
    <row r="10807" spans="1:4">
      <c r="A10807" s="462">
        <v>105819</v>
      </c>
      <c r="B10807" s="276" t="s">
        <v>10693</v>
      </c>
      <c r="C10807" s="462" t="s">
        <v>27</v>
      </c>
      <c r="D10807" s="463">
        <v>648049</v>
      </c>
    </row>
    <row r="10808" spans="1:4">
      <c r="A10808" s="462">
        <v>105820</v>
      </c>
      <c r="B10808" s="276" t="s">
        <v>10694</v>
      </c>
      <c r="C10808" s="462" t="s">
        <v>44</v>
      </c>
      <c r="D10808" s="463">
        <v>136963.79</v>
      </c>
    </row>
    <row r="10809" spans="1:4">
      <c r="A10809" s="462">
        <v>105821</v>
      </c>
      <c r="B10809" s="276" t="s">
        <v>10695</v>
      </c>
      <c r="C10809" s="462" t="s">
        <v>27</v>
      </c>
      <c r="D10809" s="463">
        <v>71761</v>
      </c>
    </row>
    <row r="10810" spans="1:4">
      <c r="A10810" s="462">
        <v>105822</v>
      </c>
      <c r="B10810" s="276" t="s">
        <v>10696</v>
      </c>
      <c r="C10810" s="462" t="s">
        <v>27</v>
      </c>
      <c r="D10810" s="463">
        <v>1181465</v>
      </c>
    </row>
    <row r="10811" spans="1:4">
      <c r="A10811" s="462">
        <v>105823</v>
      </c>
      <c r="B10811" s="276" t="s">
        <v>10697</v>
      </c>
      <c r="C10811" s="462" t="s">
        <v>27</v>
      </c>
      <c r="D10811" s="463">
        <v>0</v>
      </c>
    </row>
    <row r="10812" spans="1:4">
      <c r="A10812" s="462">
        <v>105824</v>
      </c>
      <c r="B10812" s="276" t="s">
        <v>10698</v>
      </c>
      <c r="C10812" s="462" t="s">
        <v>27</v>
      </c>
      <c r="D10812" s="463">
        <v>176387465.99000001</v>
      </c>
    </row>
    <row r="10813" spans="1:4">
      <c r="A10813" s="462">
        <v>105825</v>
      </c>
      <c r="B10813" s="276" t="s">
        <v>10699</v>
      </c>
      <c r="C10813" s="462" t="s">
        <v>27</v>
      </c>
      <c r="D10813" s="463">
        <v>85855751</v>
      </c>
    </row>
    <row r="10814" spans="1:4">
      <c r="A10814" s="462">
        <v>105828</v>
      </c>
      <c r="B10814" s="276" t="s">
        <v>10700</v>
      </c>
      <c r="C10814" s="462" t="s">
        <v>83</v>
      </c>
      <c r="D10814" s="463">
        <v>0</v>
      </c>
    </row>
    <row r="10815" spans="1:4">
      <c r="A10815" s="462">
        <v>105829</v>
      </c>
      <c r="B10815" s="276" t="s">
        <v>10701</v>
      </c>
      <c r="C10815" s="462" t="s">
        <v>30</v>
      </c>
      <c r="D10815" s="463">
        <v>0</v>
      </c>
    </row>
    <row r="10816" spans="1:4">
      <c r="A10816" s="462">
        <v>105830</v>
      </c>
      <c r="B10816" s="276" t="s">
        <v>10702</v>
      </c>
      <c r="C10816" s="462" t="s">
        <v>30</v>
      </c>
      <c r="D10816" s="463">
        <v>0</v>
      </c>
    </row>
    <row r="10817" spans="1:4">
      <c r="A10817" s="462">
        <v>105832</v>
      </c>
      <c r="B10817" s="276" t="s">
        <v>10703</v>
      </c>
      <c r="C10817" s="462" t="s">
        <v>27</v>
      </c>
      <c r="D10817" s="463">
        <v>0</v>
      </c>
    </row>
    <row r="10818" spans="1:4">
      <c r="A10818" s="462">
        <v>105833</v>
      </c>
      <c r="B10818" s="276" t="s">
        <v>10704</v>
      </c>
      <c r="C10818" s="462" t="s">
        <v>27</v>
      </c>
      <c r="D10818" s="463">
        <v>0</v>
      </c>
    </row>
    <row r="10819" spans="1:4">
      <c r="A10819" s="462">
        <v>105835</v>
      </c>
      <c r="B10819" s="276" t="s">
        <v>10705</v>
      </c>
      <c r="C10819" s="462" t="s">
        <v>89</v>
      </c>
      <c r="D10819" s="463">
        <v>0</v>
      </c>
    </row>
    <row r="10820" spans="1:4">
      <c r="A10820" s="462">
        <v>105836</v>
      </c>
      <c r="B10820" s="276" t="s">
        <v>10706</v>
      </c>
      <c r="C10820" s="462" t="s">
        <v>148</v>
      </c>
      <c r="D10820" s="463">
        <v>0</v>
      </c>
    </row>
    <row r="10821" spans="1:4">
      <c r="A10821" s="462">
        <v>105837</v>
      </c>
      <c r="B10821" s="276" t="s">
        <v>10707</v>
      </c>
      <c r="C10821" s="462" t="s">
        <v>27</v>
      </c>
      <c r="D10821" s="463">
        <v>21</v>
      </c>
    </row>
    <row r="10822" spans="1:4">
      <c r="A10822" s="462">
        <v>105838</v>
      </c>
      <c r="B10822" s="276" t="s">
        <v>10708</v>
      </c>
      <c r="C10822" s="462" t="s">
        <v>27</v>
      </c>
      <c r="D10822" s="463">
        <v>0</v>
      </c>
    </row>
    <row r="10823" spans="1:4">
      <c r="A10823" s="462">
        <v>105839</v>
      </c>
      <c r="B10823" s="276" t="s">
        <v>10709</v>
      </c>
      <c r="C10823" s="462" t="s">
        <v>27</v>
      </c>
      <c r="D10823" s="463">
        <v>0</v>
      </c>
    </row>
    <row r="10824" spans="1:4">
      <c r="A10824" s="462">
        <v>105840</v>
      </c>
      <c r="B10824" s="276" t="s">
        <v>10710</v>
      </c>
      <c r="C10824" s="462" t="s">
        <v>148</v>
      </c>
      <c r="D10824" s="463">
        <v>14989</v>
      </c>
    </row>
    <row r="10825" spans="1:4">
      <c r="A10825" s="462">
        <v>105842</v>
      </c>
      <c r="B10825" s="276" t="s">
        <v>10711</v>
      </c>
      <c r="C10825" s="462" t="s">
        <v>27</v>
      </c>
      <c r="D10825" s="463">
        <v>23916.62</v>
      </c>
    </row>
    <row r="10826" spans="1:4">
      <c r="A10826" s="462">
        <v>105843</v>
      </c>
      <c r="B10826" s="276" t="s">
        <v>10712</v>
      </c>
      <c r="C10826" s="462" t="s">
        <v>30</v>
      </c>
      <c r="D10826" s="463">
        <v>0</v>
      </c>
    </row>
    <row r="10827" spans="1:4">
      <c r="A10827" s="462">
        <v>105844</v>
      </c>
      <c r="B10827" s="276" t="s">
        <v>10713</v>
      </c>
      <c r="C10827" s="462" t="s">
        <v>30</v>
      </c>
      <c r="D10827" s="463">
        <v>0</v>
      </c>
    </row>
    <row r="10828" spans="1:4">
      <c r="A10828" s="462">
        <v>105845</v>
      </c>
      <c r="B10828" s="276" t="s">
        <v>10714</v>
      </c>
      <c r="C10828" s="462" t="s">
        <v>30</v>
      </c>
      <c r="D10828" s="463">
        <v>0</v>
      </c>
    </row>
    <row r="10829" spans="1:4">
      <c r="A10829" s="462">
        <v>105846</v>
      </c>
      <c r="B10829" s="276" t="s">
        <v>10715</v>
      </c>
      <c r="C10829" s="462" t="s">
        <v>27</v>
      </c>
      <c r="D10829" s="463">
        <v>3031</v>
      </c>
    </row>
    <row r="10830" spans="1:4">
      <c r="A10830" s="462">
        <v>105847</v>
      </c>
      <c r="B10830" s="276" t="s">
        <v>10716</v>
      </c>
      <c r="C10830" s="462" t="s">
        <v>30</v>
      </c>
      <c r="D10830" s="463">
        <v>4004</v>
      </c>
    </row>
    <row r="10831" spans="1:4">
      <c r="A10831" s="462">
        <v>105848</v>
      </c>
      <c r="B10831" s="276" t="s">
        <v>10717</v>
      </c>
      <c r="C10831" s="462" t="s">
        <v>30</v>
      </c>
      <c r="D10831" s="463">
        <v>0</v>
      </c>
    </row>
    <row r="10832" spans="1:4">
      <c r="A10832" s="462">
        <v>105849</v>
      </c>
      <c r="B10832" s="276" t="s">
        <v>10718</v>
      </c>
      <c r="C10832" s="462" t="s">
        <v>30</v>
      </c>
      <c r="D10832" s="463">
        <v>0</v>
      </c>
    </row>
    <row r="10833" spans="1:4">
      <c r="A10833" s="462">
        <v>105850</v>
      </c>
      <c r="B10833" s="276" t="s">
        <v>10719</v>
      </c>
      <c r="C10833" s="462" t="s">
        <v>32</v>
      </c>
      <c r="D10833" s="463">
        <v>23731</v>
      </c>
    </row>
    <row r="10834" spans="1:4">
      <c r="A10834" s="462">
        <v>105851</v>
      </c>
      <c r="B10834" s="276" t="s">
        <v>10720</v>
      </c>
      <c r="C10834" s="462" t="s">
        <v>27</v>
      </c>
      <c r="D10834" s="463">
        <v>70</v>
      </c>
    </row>
    <row r="10835" spans="1:4">
      <c r="A10835" s="462">
        <v>105852</v>
      </c>
      <c r="B10835" s="276" t="s">
        <v>10721</v>
      </c>
      <c r="C10835" s="462" t="s">
        <v>30</v>
      </c>
      <c r="D10835" s="463">
        <v>0</v>
      </c>
    </row>
    <row r="10836" spans="1:4">
      <c r="A10836" s="462">
        <v>105853</v>
      </c>
      <c r="B10836" s="276" t="s">
        <v>10722</v>
      </c>
      <c r="C10836" s="462" t="s">
        <v>27</v>
      </c>
      <c r="D10836" s="463">
        <v>25465</v>
      </c>
    </row>
    <row r="10837" spans="1:4">
      <c r="A10837" s="462">
        <v>105854</v>
      </c>
      <c r="B10837" s="276" t="s">
        <v>10723</v>
      </c>
      <c r="C10837" s="462" t="s">
        <v>27</v>
      </c>
      <c r="D10837" s="463">
        <v>249</v>
      </c>
    </row>
    <row r="10838" spans="1:4">
      <c r="A10838" s="462">
        <v>105855</v>
      </c>
      <c r="B10838" s="276" t="s">
        <v>10724</v>
      </c>
      <c r="C10838" s="462" t="s">
        <v>27</v>
      </c>
      <c r="D10838" s="463">
        <v>0</v>
      </c>
    </row>
    <row r="10839" spans="1:4">
      <c r="A10839" s="462">
        <v>105856</v>
      </c>
      <c r="B10839" s="276" t="s">
        <v>10725</v>
      </c>
      <c r="C10839" s="462" t="s">
        <v>27</v>
      </c>
      <c r="D10839" s="463">
        <v>0</v>
      </c>
    </row>
    <row r="10840" spans="1:4">
      <c r="A10840" s="462">
        <v>105857</v>
      </c>
      <c r="B10840" s="276" t="s">
        <v>10726</v>
      </c>
      <c r="C10840" s="462" t="s">
        <v>27</v>
      </c>
      <c r="D10840" s="463">
        <v>49544</v>
      </c>
    </row>
    <row r="10841" spans="1:4">
      <c r="A10841" s="462">
        <v>105858</v>
      </c>
      <c r="B10841" s="276" t="s">
        <v>10727</v>
      </c>
      <c r="C10841" s="462" t="s">
        <v>27</v>
      </c>
      <c r="D10841" s="463">
        <v>671342</v>
      </c>
    </row>
    <row r="10842" spans="1:4">
      <c r="A10842" s="462">
        <v>105859</v>
      </c>
      <c r="B10842" s="276" t="s">
        <v>10728</v>
      </c>
      <c r="C10842" s="462" t="s">
        <v>30</v>
      </c>
      <c r="D10842" s="463">
        <v>0</v>
      </c>
    </row>
    <row r="10843" spans="1:4">
      <c r="A10843" s="462">
        <v>105860</v>
      </c>
      <c r="B10843" s="276" t="s">
        <v>10729</v>
      </c>
      <c r="C10843" s="462" t="s">
        <v>30</v>
      </c>
      <c r="D10843" s="463">
        <v>0</v>
      </c>
    </row>
    <row r="10844" spans="1:4">
      <c r="A10844" s="462">
        <v>105861</v>
      </c>
      <c r="B10844" s="276" t="s">
        <v>10730</v>
      </c>
      <c r="C10844" s="462" t="s">
        <v>27</v>
      </c>
      <c r="D10844" s="463">
        <v>873746</v>
      </c>
    </row>
    <row r="10845" spans="1:4">
      <c r="A10845" s="462">
        <v>105862</v>
      </c>
      <c r="B10845" s="276" t="s">
        <v>10731</v>
      </c>
      <c r="C10845" s="462" t="s">
        <v>27</v>
      </c>
      <c r="D10845" s="463">
        <v>0</v>
      </c>
    </row>
    <row r="10846" spans="1:4">
      <c r="A10846" s="462">
        <v>105863</v>
      </c>
      <c r="B10846" s="276" t="s">
        <v>10732</v>
      </c>
      <c r="C10846" s="462" t="s">
        <v>27</v>
      </c>
      <c r="D10846" s="463">
        <v>0</v>
      </c>
    </row>
    <row r="10847" spans="1:4">
      <c r="A10847" s="462">
        <v>105864</v>
      </c>
      <c r="B10847" s="276" t="s">
        <v>10733</v>
      </c>
      <c r="C10847" s="462" t="s">
        <v>27</v>
      </c>
      <c r="D10847" s="463">
        <v>0</v>
      </c>
    </row>
    <row r="10848" spans="1:4">
      <c r="A10848" s="462">
        <v>105865</v>
      </c>
      <c r="B10848" s="276" t="s">
        <v>10734</v>
      </c>
      <c r="C10848" s="462" t="s">
        <v>27</v>
      </c>
      <c r="D10848" s="463">
        <v>0</v>
      </c>
    </row>
    <row r="10849" spans="1:4">
      <c r="A10849" s="462">
        <v>105866</v>
      </c>
      <c r="B10849" s="276" t="s">
        <v>10735</v>
      </c>
      <c r="C10849" s="462" t="s">
        <v>27</v>
      </c>
      <c r="D10849" s="463">
        <v>0</v>
      </c>
    </row>
    <row r="10850" spans="1:4">
      <c r="A10850" s="462">
        <v>105867</v>
      </c>
      <c r="B10850" s="276" t="s">
        <v>10736</v>
      </c>
      <c r="C10850" s="462" t="s">
        <v>27</v>
      </c>
      <c r="D10850" s="463">
        <v>0</v>
      </c>
    </row>
    <row r="10851" spans="1:4">
      <c r="A10851" s="462">
        <v>105868</v>
      </c>
      <c r="B10851" s="276" t="s">
        <v>10737</v>
      </c>
      <c r="C10851" s="462" t="s">
        <v>27</v>
      </c>
      <c r="D10851" s="463">
        <v>0</v>
      </c>
    </row>
    <row r="10852" spans="1:4">
      <c r="A10852" s="462">
        <v>105869</v>
      </c>
      <c r="B10852" s="276" t="s">
        <v>10738</v>
      </c>
      <c r="C10852" s="462" t="s">
        <v>27</v>
      </c>
      <c r="D10852" s="463">
        <v>0</v>
      </c>
    </row>
    <row r="10853" spans="1:4">
      <c r="A10853" s="462">
        <v>105871</v>
      </c>
      <c r="B10853" s="276" t="s">
        <v>10739</v>
      </c>
      <c r="C10853" s="462" t="s">
        <v>27</v>
      </c>
      <c r="D10853" s="463">
        <v>0</v>
      </c>
    </row>
    <row r="10854" spans="1:4">
      <c r="A10854" s="462">
        <v>105872</v>
      </c>
      <c r="B10854" s="276" t="s">
        <v>10740</v>
      </c>
      <c r="C10854" s="462" t="s">
        <v>27</v>
      </c>
      <c r="D10854" s="463">
        <v>0</v>
      </c>
    </row>
    <row r="10855" spans="1:4">
      <c r="A10855" s="462">
        <v>105873</v>
      </c>
      <c r="B10855" s="276" t="s">
        <v>10741</v>
      </c>
      <c r="C10855" s="462" t="s">
        <v>83</v>
      </c>
      <c r="D10855" s="463">
        <v>705673</v>
      </c>
    </row>
    <row r="10856" spans="1:4">
      <c r="A10856" s="462">
        <v>105874</v>
      </c>
      <c r="B10856" s="276" t="s">
        <v>10742</v>
      </c>
      <c r="C10856" s="462" t="s">
        <v>27</v>
      </c>
      <c r="D10856" s="463">
        <v>7406</v>
      </c>
    </row>
    <row r="10857" spans="1:4">
      <c r="A10857" s="462">
        <v>105875</v>
      </c>
      <c r="B10857" s="276" t="s">
        <v>10743</v>
      </c>
      <c r="C10857" s="462" t="s">
        <v>27</v>
      </c>
      <c r="D10857" s="463">
        <v>1256</v>
      </c>
    </row>
    <row r="10858" spans="1:4">
      <c r="A10858" s="462">
        <v>105876</v>
      </c>
      <c r="B10858" s="276" t="s">
        <v>10744</v>
      </c>
      <c r="C10858" s="462" t="s">
        <v>27</v>
      </c>
      <c r="D10858" s="463">
        <v>870</v>
      </c>
    </row>
    <row r="10859" spans="1:4">
      <c r="A10859" s="462">
        <v>105877</v>
      </c>
      <c r="B10859" s="276" t="s">
        <v>10745</v>
      </c>
      <c r="C10859" s="462" t="s">
        <v>1934</v>
      </c>
      <c r="D10859" s="463">
        <v>0</v>
      </c>
    </row>
    <row r="10860" spans="1:4">
      <c r="A10860" s="462">
        <v>105878</v>
      </c>
      <c r="B10860" s="276" t="s">
        <v>10746</v>
      </c>
      <c r="C10860" s="462" t="s">
        <v>30</v>
      </c>
      <c r="D10860" s="463">
        <v>0</v>
      </c>
    </row>
    <row r="10861" spans="1:4">
      <c r="A10861" s="462">
        <v>105879</v>
      </c>
      <c r="B10861" s="276" t="s">
        <v>10747</v>
      </c>
      <c r="C10861" s="462" t="s">
        <v>27</v>
      </c>
      <c r="D10861" s="463">
        <v>0</v>
      </c>
    </row>
    <row r="10862" spans="1:4">
      <c r="A10862" s="462">
        <v>105880</v>
      </c>
      <c r="B10862" s="276" t="s">
        <v>10748</v>
      </c>
      <c r="C10862" s="462" t="s">
        <v>27</v>
      </c>
      <c r="D10862" s="463">
        <v>0</v>
      </c>
    </row>
    <row r="10863" spans="1:4">
      <c r="A10863" s="462">
        <v>105882</v>
      </c>
      <c r="B10863" s="276" t="s">
        <v>10749</v>
      </c>
      <c r="C10863" s="462" t="s">
        <v>27</v>
      </c>
      <c r="D10863" s="463">
        <v>890611.01</v>
      </c>
    </row>
    <row r="10864" spans="1:4">
      <c r="A10864" s="462">
        <v>105883</v>
      </c>
      <c r="B10864" s="276" t="s">
        <v>10750</v>
      </c>
      <c r="C10864" s="462" t="s">
        <v>27</v>
      </c>
      <c r="D10864" s="463">
        <v>205910</v>
      </c>
    </row>
    <row r="10865" spans="1:4">
      <c r="A10865" s="462">
        <v>105884</v>
      </c>
      <c r="B10865" s="276" t="s">
        <v>10751</v>
      </c>
      <c r="C10865" s="462" t="s">
        <v>27</v>
      </c>
      <c r="D10865" s="463">
        <v>0</v>
      </c>
    </row>
    <row r="10866" spans="1:4">
      <c r="A10866" s="462">
        <v>105885</v>
      </c>
      <c r="B10866" s="276" t="s">
        <v>10752</v>
      </c>
      <c r="C10866" s="462" t="s">
        <v>27</v>
      </c>
      <c r="D10866" s="463">
        <v>31000</v>
      </c>
    </row>
    <row r="10867" spans="1:4">
      <c r="A10867" s="462">
        <v>105886</v>
      </c>
      <c r="B10867" s="276" t="s">
        <v>10753</v>
      </c>
      <c r="C10867" s="462" t="s">
        <v>27</v>
      </c>
      <c r="D10867" s="463">
        <v>0</v>
      </c>
    </row>
    <row r="10868" spans="1:4">
      <c r="A10868" s="462">
        <v>105887</v>
      </c>
      <c r="B10868" s="276" t="s">
        <v>10754</v>
      </c>
      <c r="C10868" s="462" t="s">
        <v>27</v>
      </c>
      <c r="D10868" s="463">
        <v>5437533</v>
      </c>
    </row>
    <row r="10869" spans="1:4">
      <c r="A10869" s="462">
        <v>105888</v>
      </c>
      <c r="B10869" s="276" t="s">
        <v>10755</v>
      </c>
      <c r="C10869" s="462" t="s">
        <v>27</v>
      </c>
      <c r="D10869" s="463">
        <v>0</v>
      </c>
    </row>
    <row r="10870" spans="1:4">
      <c r="A10870" s="462">
        <v>105889</v>
      </c>
      <c r="B10870" s="276" t="s">
        <v>10756</v>
      </c>
      <c r="C10870" s="462" t="s">
        <v>27</v>
      </c>
      <c r="D10870" s="463">
        <v>21496.01</v>
      </c>
    </row>
    <row r="10871" spans="1:4">
      <c r="A10871" s="462">
        <v>105890</v>
      </c>
      <c r="B10871" s="276" t="s">
        <v>10757</v>
      </c>
      <c r="C10871" s="462" t="s">
        <v>27</v>
      </c>
      <c r="D10871" s="463">
        <v>18619</v>
      </c>
    </row>
    <row r="10872" spans="1:4">
      <c r="A10872" s="462">
        <v>105891</v>
      </c>
      <c r="B10872" s="276" t="s">
        <v>10758</v>
      </c>
      <c r="C10872" s="462" t="s">
        <v>27</v>
      </c>
      <c r="D10872" s="463">
        <v>17110</v>
      </c>
    </row>
    <row r="10873" spans="1:4">
      <c r="A10873" s="462">
        <v>105892</v>
      </c>
      <c r="B10873" s="276" t="s">
        <v>10759</v>
      </c>
      <c r="C10873" s="462" t="s">
        <v>27</v>
      </c>
      <c r="D10873" s="463">
        <v>11570</v>
      </c>
    </row>
    <row r="10874" spans="1:4">
      <c r="A10874" s="462">
        <v>105893</v>
      </c>
      <c r="B10874" s="276" t="s">
        <v>10760</v>
      </c>
      <c r="C10874" s="462" t="s">
        <v>27</v>
      </c>
      <c r="D10874" s="463">
        <v>0</v>
      </c>
    </row>
    <row r="10875" spans="1:4">
      <c r="A10875" s="462">
        <v>105894</v>
      </c>
      <c r="B10875" s="276" t="s">
        <v>10761</v>
      </c>
      <c r="C10875" s="462" t="s">
        <v>27</v>
      </c>
      <c r="D10875" s="463">
        <v>0</v>
      </c>
    </row>
    <row r="10876" spans="1:4">
      <c r="A10876" s="462">
        <v>105895</v>
      </c>
      <c r="B10876" s="276" t="s">
        <v>10762</v>
      </c>
      <c r="C10876" s="462" t="s">
        <v>44</v>
      </c>
      <c r="D10876" s="463">
        <v>0</v>
      </c>
    </row>
    <row r="10877" spans="1:4">
      <c r="A10877" s="462">
        <v>105896</v>
      </c>
      <c r="B10877" s="276" t="s">
        <v>10763</v>
      </c>
      <c r="C10877" s="462" t="s">
        <v>30</v>
      </c>
      <c r="D10877" s="463">
        <v>0</v>
      </c>
    </row>
    <row r="10878" spans="1:4">
      <c r="A10878" s="462">
        <v>105897</v>
      </c>
      <c r="B10878" s="276" t="s">
        <v>10764</v>
      </c>
      <c r="C10878" s="462" t="s">
        <v>30</v>
      </c>
      <c r="D10878" s="463">
        <v>0</v>
      </c>
    </row>
    <row r="10879" spans="1:4">
      <c r="A10879" s="462">
        <v>105898</v>
      </c>
      <c r="B10879" s="276" t="s">
        <v>10765</v>
      </c>
      <c r="C10879" s="462" t="s">
        <v>27</v>
      </c>
      <c r="D10879" s="463">
        <v>0</v>
      </c>
    </row>
    <row r="10880" spans="1:4">
      <c r="A10880" s="462">
        <v>105899</v>
      </c>
      <c r="B10880" s="276" t="s">
        <v>10766</v>
      </c>
      <c r="C10880" s="462" t="s">
        <v>27</v>
      </c>
      <c r="D10880" s="463">
        <v>0</v>
      </c>
    </row>
    <row r="10881" spans="1:4">
      <c r="A10881" s="462">
        <v>105900</v>
      </c>
      <c r="B10881" s="276" t="s">
        <v>10767</v>
      </c>
      <c r="C10881" s="462" t="s">
        <v>27</v>
      </c>
      <c r="D10881" s="463">
        <v>0</v>
      </c>
    </row>
    <row r="10882" spans="1:4">
      <c r="A10882" s="462">
        <v>105901</v>
      </c>
      <c r="B10882" s="276" t="s">
        <v>10768</v>
      </c>
      <c r="C10882" s="462" t="s">
        <v>27</v>
      </c>
      <c r="D10882" s="463">
        <v>0</v>
      </c>
    </row>
    <row r="10883" spans="1:4">
      <c r="A10883" s="462">
        <v>105902</v>
      </c>
      <c r="B10883" s="276" t="s">
        <v>10769</v>
      </c>
      <c r="C10883" s="462" t="s">
        <v>44</v>
      </c>
      <c r="D10883" s="463">
        <v>0</v>
      </c>
    </row>
    <row r="10884" spans="1:4">
      <c r="A10884" s="462">
        <v>105903</v>
      </c>
      <c r="B10884" s="276" t="s">
        <v>10770</v>
      </c>
      <c r="C10884" s="462" t="s">
        <v>27</v>
      </c>
      <c r="D10884" s="463">
        <v>0</v>
      </c>
    </row>
    <row r="10885" spans="1:4">
      <c r="A10885" s="462">
        <v>105904</v>
      </c>
      <c r="B10885" s="276" t="s">
        <v>10771</v>
      </c>
      <c r="C10885" s="462" t="s">
        <v>27</v>
      </c>
      <c r="D10885" s="463">
        <v>0</v>
      </c>
    </row>
    <row r="10886" spans="1:4">
      <c r="A10886" s="462">
        <v>105907</v>
      </c>
      <c r="B10886" s="276" t="s">
        <v>10772</v>
      </c>
      <c r="C10886" s="462" t="s">
        <v>27</v>
      </c>
      <c r="D10886" s="463">
        <v>31320.799999999999</v>
      </c>
    </row>
    <row r="10887" spans="1:4">
      <c r="A10887" s="462">
        <v>105909</v>
      </c>
      <c r="B10887" s="276" t="s">
        <v>10773</v>
      </c>
      <c r="C10887" s="462" t="s">
        <v>27</v>
      </c>
      <c r="D10887" s="463">
        <v>0</v>
      </c>
    </row>
    <row r="10888" spans="1:4">
      <c r="A10888" s="462">
        <v>105910</v>
      </c>
      <c r="B10888" s="276" t="s">
        <v>10774</v>
      </c>
      <c r="C10888" s="462" t="s">
        <v>27</v>
      </c>
      <c r="D10888" s="463">
        <v>1739.99</v>
      </c>
    </row>
    <row r="10889" spans="1:4">
      <c r="A10889" s="462">
        <v>105913</v>
      </c>
      <c r="B10889" s="276" t="s">
        <v>10775</v>
      </c>
      <c r="C10889" s="462" t="s">
        <v>27</v>
      </c>
      <c r="D10889" s="463">
        <v>0</v>
      </c>
    </row>
    <row r="10890" spans="1:4">
      <c r="A10890" s="462">
        <v>105914</v>
      </c>
      <c r="B10890" s="276" t="s">
        <v>10776</v>
      </c>
      <c r="C10890" s="462" t="s">
        <v>30</v>
      </c>
      <c r="D10890" s="463">
        <v>0</v>
      </c>
    </row>
    <row r="10891" spans="1:4">
      <c r="A10891" s="462">
        <v>105915</v>
      </c>
      <c r="B10891" s="276" t="s">
        <v>10777</v>
      </c>
      <c r="C10891" s="462" t="s">
        <v>30</v>
      </c>
      <c r="D10891" s="463">
        <v>33756</v>
      </c>
    </row>
    <row r="10892" spans="1:4">
      <c r="A10892" s="462">
        <v>105916</v>
      </c>
      <c r="B10892" s="276" t="s">
        <v>10778</v>
      </c>
      <c r="C10892" s="462" t="s">
        <v>27</v>
      </c>
      <c r="D10892" s="463">
        <v>0</v>
      </c>
    </row>
    <row r="10893" spans="1:4">
      <c r="A10893" s="462">
        <v>105917</v>
      </c>
      <c r="B10893" s="276" t="s">
        <v>10779</v>
      </c>
      <c r="C10893" s="462" t="s">
        <v>27</v>
      </c>
      <c r="D10893" s="463">
        <v>0</v>
      </c>
    </row>
    <row r="10894" spans="1:4">
      <c r="A10894" s="462">
        <v>105919</v>
      </c>
      <c r="B10894" s="276" t="s">
        <v>10780</v>
      </c>
      <c r="C10894" s="462" t="s">
        <v>27</v>
      </c>
      <c r="D10894" s="463">
        <v>0</v>
      </c>
    </row>
    <row r="10895" spans="1:4">
      <c r="A10895" s="462">
        <v>105920</v>
      </c>
      <c r="B10895" s="276" t="s">
        <v>10781</v>
      </c>
      <c r="C10895" s="462" t="s">
        <v>27</v>
      </c>
      <c r="D10895" s="463">
        <v>0</v>
      </c>
    </row>
    <row r="10896" spans="1:4">
      <c r="A10896" s="462">
        <v>105921</v>
      </c>
      <c r="B10896" s="276" t="s">
        <v>10782</v>
      </c>
      <c r="C10896" s="462" t="s">
        <v>30</v>
      </c>
      <c r="D10896" s="463">
        <v>205996</v>
      </c>
    </row>
    <row r="10897" spans="1:4">
      <c r="A10897" s="462">
        <v>105922</v>
      </c>
      <c r="B10897" s="276" t="s">
        <v>10783</v>
      </c>
      <c r="C10897" s="462" t="s">
        <v>27</v>
      </c>
      <c r="D10897" s="463">
        <v>144624720</v>
      </c>
    </row>
    <row r="10898" spans="1:4">
      <c r="A10898" s="462">
        <v>105923</v>
      </c>
      <c r="B10898" s="276" t="s">
        <v>10784</v>
      </c>
      <c r="C10898" s="462" t="s">
        <v>83</v>
      </c>
      <c r="D10898" s="463">
        <v>0</v>
      </c>
    </row>
    <row r="10899" spans="1:4">
      <c r="A10899" s="462">
        <v>105924</v>
      </c>
      <c r="B10899" s="276" t="s">
        <v>10785</v>
      </c>
      <c r="C10899" s="462" t="s">
        <v>1122</v>
      </c>
      <c r="D10899" s="463">
        <v>117022</v>
      </c>
    </row>
    <row r="10900" spans="1:4">
      <c r="A10900" s="462">
        <v>105925</v>
      </c>
      <c r="B10900" s="276" t="s">
        <v>10786</v>
      </c>
      <c r="C10900" s="462" t="s">
        <v>1122</v>
      </c>
      <c r="D10900" s="463">
        <v>201206</v>
      </c>
    </row>
    <row r="10901" spans="1:4">
      <c r="A10901" s="462">
        <v>105926</v>
      </c>
      <c r="B10901" s="276" t="s">
        <v>10787</v>
      </c>
      <c r="C10901" s="462" t="s">
        <v>27</v>
      </c>
      <c r="D10901" s="463">
        <v>0</v>
      </c>
    </row>
    <row r="10902" spans="1:4">
      <c r="A10902" s="462">
        <v>105927</v>
      </c>
      <c r="B10902" s="276" t="s">
        <v>10788</v>
      </c>
      <c r="C10902" s="462" t="s">
        <v>27</v>
      </c>
      <c r="D10902" s="463">
        <v>0</v>
      </c>
    </row>
    <row r="10903" spans="1:4">
      <c r="A10903" s="462">
        <v>105928</v>
      </c>
      <c r="B10903" s="276" t="s">
        <v>10789</v>
      </c>
      <c r="C10903" s="462" t="s">
        <v>27</v>
      </c>
      <c r="D10903" s="463">
        <v>0</v>
      </c>
    </row>
    <row r="10904" spans="1:4">
      <c r="A10904" s="462">
        <v>105931</v>
      </c>
      <c r="B10904" s="276" t="s">
        <v>10790</v>
      </c>
      <c r="C10904" s="462" t="s">
        <v>27</v>
      </c>
      <c r="D10904" s="463">
        <v>803456</v>
      </c>
    </row>
    <row r="10905" spans="1:4">
      <c r="A10905" s="462">
        <v>105935</v>
      </c>
      <c r="B10905" s="276" t="s">
        <v>10791</v>
      </c>
      <c r="C10905" s="462" t="s">
        <v>27</v>
      </c>
      <c r="D10905" s="463">
        <v>62000</v>
      </c>
    </row>
    <row r="10906" spans="1:4">
      <c r="A10906" s="462">
        <v>105937</v>
      </c>
      <c r="B10906" s="276" t="s">
        <v>10792</v>
      </c>
      <c r="C10906" s="462" t="s">
        <v>27</v>
      </c>
      <c r="D10906" s="463">
        <v>0</v>
      </c>
    </row>
    <row r="10907" spans="1:4">
      <c r="A10907" s="462">
        <v>105938</v>
      </c>
      <c r="B10907" s="276" t="s">
        <v>10793</v>
      </c>
      <c r="C10907" s="462" t="s">
        <v>27</v>
      </c>
      <c r="D10907" s="463">
        <v>0</v>
      </c>
    </row>
    <row r="10908" spans="1:4">
      <c r="A10908" s="462">
        <v>105939</v>
      </c>
      <c r="B10908" s="276" t="s">
        <v>10794</v>
      </c>
      <c r="C10908" s="462" t="s">
        <v>593</v>
      </c>
      <c r="D10908" s="463">
        <v>0</v>
      </c>
    </row>
    <row r="10909" spans="1:4">
      <c r="A10909" s="462">
        <v>105940</v>
      </c>
      <c r="B10909" s="276" t="s">
        <v>10795</v>
      </c>
      <c r="C10909" s="462" t="s">
        <v>593</v>
      </c>
      <c r="D10909" s="463">
        <v>0</v>
      </c>
    </row>
    <row r="10910" spans="1:4">
      <c r="A10910" s="462">
        <v>105941</v>
      </c>
      <c r="B10910" s="276" t="s">
        <v>10796</v>
      </c>
      <c r="C10910" s="462" t="s">
        <v>27</v>
      </c>
      <c r="D10910" s="463">
        <v>0</v>
      </c>
    </row>
    <row r="10911" spans="1:4">
      <c r="A10911" s="462">
        <v>105942</v>
      </c>
      <c r="B10911" s="276" t="s">
        <v>10797</v>
      </c>
      <c r="C10911" s="462" t="s">
        <v>998</v>
      </c>
      <c r="D10911" s="463">
        <v>0</v>
      </c>
    </row>
    <row r="10912" spans="1:4">
      <c r="A10912" s="462">
        <v>105943</v>
      </c>
      <c r="B10912" s="276" t="s">
        <v>10798</v>
      </c>
      <c r="C10912" s="462" t="s">
        <v>27</v>
      </c>
      <c r="D10912" s="463">
        <v>0</v>
      </c>
    </row>
    <row r="10913" spans="1:4">
      <c r="A10913" s="462">
        <v>105944</v>
      </c>
      <c r="B10913" s="276" t="s">
        <v>10799</v>
      </c>
      <c r="C10913" s="462" t="s">
        <v>27</v>
      </c>
      <c r="D10913" s="463">
        <v>0</v>
      </c>
    </row>
    <row r="10914" spans="1:4">
      <c r="A10914" s="462">
        <v>105945</v>
      </c>
      <c r="B10914" s="276" t="s">
        <v>10800</v>
      </c>
      <c r="C10914" s="462" t="s">
        <v>27</v>
      </c>
      <c r="D10914" s="463">
        <v>0</v>
      </c>
    </row>
    <row r="10915" spans="1:4">
      <c r="A10915" s="462">
        <v>105946</v>
      </c>
      <c r="B10915" s="276" t="s">
        <v>10801</v>
      </c>
      <c r="C10915" s="462" t="s">
        <v>27</v>
      </c>
      <c r="D10915" s="463">
        <v>0</v>
      </c>
    </row>
    <row r="10916" spans="1:4">
      <c r="A10916" s="462">
        <v>105947</v>
      </c>
      <c r="B10916" s="276" t="s">
        <v>10802</v>
      </c>
      <c r="C10916" s="462" t="s">
        <v>27</v>
      </c>
      <c r="D10916" s="463">
        <v>0</v>
      </c>
    </row>
    <row r="10917" spans="1:4">
      <c r="A10917" s="462">
        <v>105948</v>
      </c>
      <c r="B10917" s="276" t="s">
        <v>10803</v>
      </c>
      <c r="C10917" s="462" t="s">
        <v>27</v>
      </c>
      <c r="D10917" s="463">
        <v>0</v>
      </c>
    </row>
    <row r="10918" spans="1:4">
      <c r="A10918" s="462">
        <v>105949</v>
      </c>
      <c r="B10918" s="276" t="s">
        <v>10804</v>
      </c>
      <c r="C10918" s="462" t="s">
        <v>27</v>
      </c>
      <c r="D10918" s="463">
        <v>0</v>
      </c>
    </row>
    <row r="10919" spans="1:4">
      <c r="A10919" s="462">
        <v>105950</v>
      </c>
      <c r="B10919" s="276" t="s">
        <v>10805</v>
      </c>
      <c r="C10919" s="462" t="s">
        <v>27</v>
      </c>
      <c r="D10919" s="463">
        <v>0</v>
      </c>
    </row>
    <row r="10920" spans="1:4">
      <c r="A10920" s="462">
        <v>105951</v>
      </c>
      <c r="B10920" s="276" t="s">
        <v>10806</v>
      </c>
      <c r="C10920" s="462" t="s">
        <v>27</v>
      </c>
      <c r="D10920" s="463">
        <v>0</v>
      </c>
    </row>
    <row r="10921" spans="1:4">
      <c r="A10921" s="462">
        <v>105952</v>
      </c>
      <c r="B10921" s="276" t="s">
        <v>10807</v>
      </c>
      <c r="C10921" s="462" t="s">
        <v>30</v>
      </c>
      <c r="D10921" s="463">
        <v>0</v>
      </c>
    </row>
    <row r="10922" spans="1:4">
      <c r="A10922" s="462">
        <v>105953</v>
      </c>
      <c r="B10922" s="276" t="s">
        <v>10808</v>
      </c>
      <c r="C10922" s="462" t="s">
        <v>593</v>
      </c>
      <c r="D10922" s="463">
        <v>0</v>
      </c>
    </row>
    <row r="10923" spans="1:4">
      <c r="A10923" s="462">
        <v>105954</v>
      </c>
      <c r="B10923" s="276" t="s">
        <v>10809</v>
      </c>
      <c r="C10923" s="462" t="s">
        <v>593</v>
      </c>
      <c r="D10923" s="463">
        <v>0</v>
      </c>
    </row>
    <row r="10924" spans="1:4">
      <c r="A10924" s="462">
        <v>105956</v>
      </c>
      <c r="B10924" s="276" t="s">
        <v>10810</v>
      </c>
      <c r="C10924" s="462" t="s">
        <v>27</v>
      </c>
      <c r="D10924" s="463">
        <v>0</v>
      </c>
    </row>
    <row r="10925" spans="1:4">
      <c r="A10925" s="462">
        <v>105957</v>
      </c>
      <c r="B10925" s="276" t="s">
        <v>10811</v>
      </c>
      <c r="C10925" s="462" t="s">
        <v>27</v>
      </c>
      <c r="D10925" s="463">
        <v>446306</v>
      </c>
    </row>
    <row r="10926" spans="1:4">
      <c r="A10926" s="462">
        <v>105958</v>
      </c>
      <c r="B10926" s="276" t="s">
        <v>10812</v>
      </c>
      <c r="C10926" s="462" t="s">
        <v>27</v>
      </c>
      <c r="D10926" s="463">
        <v>25913</v>
      </c>
    </row>
    <row r="10927" spans="1:4">
      <c r="A10927" s="462">
        <v>105959</v>
      </c>
      <c r="B10927" s="276" t="s">
        <v>10813</v>
      </c>
      <c r="C10927" s="462" t="s">
        <v>27</v>
      </c>
      <c r="D10927" s="463">
        <v>0</v>
      </c>
    </row>
    <row r="10928" spans="1:4">
      <c r="A10928" s="462">
        <v>105960</v>
      </c>
      <c r="B10928" s="276" t="s">
        <v>10814</v>
      </c>
      <c r="C10928" s="462" t="s">
        <v>32</v>
      </c>
      <c r="D10928" s="463">
        <v>0</v>
      </c>
    </row>
    <row r="10929" spans="1:4">
      <c r="A10929" s="462">
        <v>105961</v>
      </c>
      <c r="B10929" s="276" t="s">
        <v>10815</v>
      </c>
      <c r="C10929" s="462" t="s">
        <v>253</v>
      </c>
      <c r="D10929" s="463">
        <v>0</v>
      </c>
    </row>
    <row r="10930" spans="1:4">
      <c r="A10930" s="462">
        <v>105962</v>
      </c>
      <c r="B10930" s="276" t="s">
        <v>10816</v>
      </c>
      <c r="C10930" s="462" t="s">
        <v>253</v>
      </c>
      <c r="D10930" s="463">
        <v>0</v>
      </c>
    </row>
    <row r="10931" spans="1:4">
      <c r="A10931" s="462">
        <v>105963</v>
      </c>
      <c r="B10931" s="276" t="s">
        <v>10817</v>
      </c>
      <c r="C10931" s="462" t="s">
        <v>44</v>
      </c>
      <c r="D10931" s="463">
        <v>0</v>
      </c>
    </row>
    <row r="10932" spans="1:4">
      <c r="A10932" s="462">
        <v>105964</v>
      </c>
      <c r="B10932" s="276" t="s">
        <v>10818</v>
      </c>
      <c r="C10932" s="462" t="s">
        <v>32</v>
      </c>
      <c r="D10932" s="463">
        <v>0</v>
      </c>
    </row>
    <row r="10933" spans="1:4">
      <c r="A10933" s="462">
        <v>105965</v>
      </c>
      <c r="B10933" s="276" t="s">
        <v>10819</v>
      </c>
      <c r="C10933" s="462" t="s">
        <v>27</v>
      </c>
      <c r="D10933" s="463">
        <v>0</v>
      </c>
    </row>
    <row r="10934" spans="1:4">
      <c r="A10934" s="462">
        <v>105966</v>
      </c>
      <c r="B10934" s="276" t="s">
        <v>10820</v>
      </c>
      <c r="C10934" s="462" t="s">
        <v>27</v>
      </c>
      <c r="D10934" s="463">
        <v>0</v>
      </c>
    </row>
    <row r="10935" spans="1:4">
      <c r="A10935" s="462">
        <v>105967</v>
      </c>
      <c r="B10935" s="276" t="s">
        <v>10821</v>
      </c>
      <c r="C10935" s="462" t="s">
        <v>27</v>
      </c>
      <c r="D10935" s="463">
        <v>1875795.11</v>
      </c>
    </row>
    <row r="10936" spans="1:4">
      <c r="A10936" s="462">
        <v>105968</v>
      </c>
      <c r="B10936" s="276" t="s">
        <v>10822</v>
      </c>
      <c r="C10936" s="462" t="s">
        <v>27</v>
      </c>
      <c r="D10936" s="463">
        <v>132645.92000000001</v>
      </c>
    </row>
    <row r="10937" spans="1:4">
      <c r="A10937" s="462">
        <v>105969</v>
      </c>
      <c r="B10937" s="276" t="s">
        <v>10823</v>
      </c>
      <c r="C10937" s="462" t="s">
        <v>253</v>
      </c>
      <c r="D10937" s="463">
        <v>115146.99</v>
      </c>
    </row>
    <row r="10938" spans="1:4">
      <c r="A10938" s="462">
        <v>105970</v>
      </c>
      <c r="B10938" s="276" t="s">
        <v>10824</v>
      </c>
      <c r="C10938" s="462" t="s">
        <v>253</v>
      </c>
      <c r="D10938" s="463">
        <v>0</v>
      </c>
    </row>
    <row r="10939" spans="1:4">
      <c r="A10939" s="462">
        <v>105971</v>
      </c>
      <c r="B10939" s="276" t="s">
        <v>10825</v>
      </c>
      <c r="C10939" s="462" t="s">
        <v>253</v>
      </c>
      <c r="D10939" s="463">
        <v>0</v>
      </c>
    </row>
    <row r="10940" spans="1:4">
      <c r="A10940" s="462">
        <v>105972</v>
      </c>
      <c r="B10940" s="276" t="s">
        <v>10826</v>
      </c>
      <c r="C10940" s="462" t="s">
        <v>27</v>
      </c>
      <c r="D10940" s="463">
        <v>0</v>
      </c>
    </row>
    <row r="10941" spans="1:4">
      <c r="A10941" s="462">
        <v>105973</v>
      </c>
      <c r="B10941" s="276" t="s">
        <v>10827</v>
      </c>
      <c r="C10941" s="462" t="s">
        <v>44</v>
      </c>
      <c r="D10941" s="463">
        <v>0</v>
      </c>
    </row>
    <row r="10942" spans="1:4">
      <c r="A10942" s="462">
        <v>105974</v>
      </c>
      <c r="B10942" s="276" t="s">
        <v>10828</v>
      </c>
      <c r="C10942" s="462" t="s">
        <v>30</v>
      </c>
      <c r="D10942" s="463">
        <v>0</v>
      </c>
    </row>
    <row r="10943" spans="1:4">
      <c r="A10943" s="462">
        <v>105975</v>
      </c>
      <c r="B10943" s="276" t="s">
        <v>10829</v>
      </c>
      <c r="C10943" s="462" t="s">
        <v>27</v>
      </c>
      <c r="D10943" s="463">
        <v>0</v>
      </c>
    </row>
    <row r="10944" spans="1:4">
      <c r="A10944" s="462">
        <v>105976</v>
      </c>
      <c r="B10944" s="276" t="s">
        <v>10830</v>
      </c>
      <c r="C10944" s="462" t="s">
        <v>27</v>
      </c>
      <c r="D10944" s="463">
        <v>0</v>
      </c>
    </row>
    <row r="10945" spans="1:4">
      <c r="A10945" s="462">
        <v>105977</v>
      </c>
      <c r="B10945" s="276" t="s">
        <v>10831</v>
      </c>
      <c r="C10945" s="462" t="s">
        <v>27</v>
      </c>
      <c r="D10945" s="463">
        <v>0</v>
      </c>
    </row>
    <row r="10946" spans="1:4">
      <c r="A10946" s="462">
        <v>105978</v>
      </c>
      <c r="B10946" s="276" t="s">
        <v>10832</v>
      </c>
      <c r="C10946" s="462" t="s">
        <v>27</v>
      </c>
      <c r="D10946" s="463">
        <v>0</v>
      </c>
    </row>
    <row r="10947" spans="1:4">
      <c r="A10947" s="462">
        <v>105979</v>
      </c>
      <c r="B10947" s="276" t="s">
        <v>10833</v>
      </c>
      <c r="C10947" s="462" t="s">
        <v>30</v>
      </c>
      <c r="D10947" s="463">
        <v>0</v>
      </c>
    </row>
    <row r="10948" spans="1:4">
      <c r="A10948" s="462">
        <v>105980</v>
      </c>
      <c r="B10948" s="276" t="s">
        <v>10834</v>
      </c>
      <c r="C10948" s="462" t="s">
        <v>27</v>
      </c>
      <c r="D10948" s="463">
        <v>0</v>
      </c>
    </row>
    <row r="10949" spans="1:4">
      <c r="A10949" s="462">
        <v>105981</v>
      </c>
      <c r="B10949" s="276" t="s">
        <v>10835</v>
      </c>
      <c r="C10949" s="462" t="s">
        <v>30</v>
      </c>
      <c r="D10949" s="463">
        <v>0</v>
      </c>
    </row>
    <row r="10950" spans="1:4">
      <c r="A10950" s="462">
        <v>105982</v>
      </c>
      <c r="B10950" s="276" t="s">
        <v>10836</v>
      </c>
      <c r="C10950" s="462" t="s">
        <v>27</v>
      </c>
      <c r="D10950" s="463">
        <v>0</v>
      </c>
    </row>
    <row r="10951" spans="1:4">
      <c r="A10951" s="462">
        <v>105983</v>
      </c>
      <c r="B10951" s="276" t="s">
        <v>10837</v>
      </c>
      <c r="C10951" s="462" t="s">
        <v>27</v>
      </c>
      <c r="D10951" s="463">
        <v>0</v>
      </c>
    </row>
    <row r="10952" spans="1:4">
      <c r="A10952" s="462">
        <v>105984</v>
      </c>
      <c r="B10952" s="276" t="s">
        <v>10838</v>
      </c>
      <c r="C10952" s="462" t="s">
        <v>27</v>
      </c>
      <c r="D10952" s="463">
        <v>0</v>
      </c>
    </row>
    <row r="10953" spans="1:4">
      <c r="A10953" s="462">
        <v>105985</v>
      </c>
      <c r="B10953" s="276" t="s">
        <v>10839</v>
      </c>
      <c r="C10953" s="462" t="s">
        <v>998</v>
      </c>
      <c r="D10953" s="463">
        <v>0</v>
      </c>
    </row>
    <row r="10954" spans="1:4">
      <c r="A10954" s="462">
        <v>105986</v>
      </c>
      <c r="B10954" s="276" t="s">
        <v>10840</v>
      </c>
      <c r="C10954" s="462" t="s">
        <v>998</v>
      </c>
      <c r="D10954" s="463">
        <v>0</v>
      </c>
    </row>
    <row r="10955" spans="1:4">
      <c r="A10955" s="462">
        <v>105987</v>
      </c>
      <c r="B10955" s="276" t="s">
        <v>10841</v>
      </c>
      <c r="C10955" s="462" t="s">
        <v>27</v>
      </c>
      <c r="D10955" s="463">
        <v>0</v>
      </c>
    </row>
    <row r="10956" spans="1:4">
      <c r="A10956" s="462">
        <v>105988</v>
      </c>
      <c r="B10956" s="276" t="s">
        <v>10842</v>
      </c>
      <c r="C10956" s="462" t="s">
        <v>998</v>
      </c>
      <c r="D10956" s="463">
        <v>0</v>
      </c>
    </row>
    <row r="10957" spans="1:4">
      <c r="A10957" s="462">
        <v>105989</v>
      </c>
      <c r="B10957" s="276" t="s">
        <v>10843</v>
      </c>
      <c r="C10957" s="462" t="s">
        <v>27</v>
      </c>
      <c r="D10957" s="463">
        <v>0</v>
      </c>
    </row>
    <row r="10958" spans="1:4">
      <c r="A10958" s="462">
        <v>105990</v>
      </c>
      <c r="B10958" s="276" t="s">
        <v>10844</v>
      </c>
      <c r="C10958" s="462" t="s">
        <v>998</v>
      </c>
      <c r="D10958" s="463">
        <v>0</v>
      </c>
    </row>
    <row r="10959" spans="1:4">
      <c r="A10959" s="462">
        <v>105991</v>
      </c>
      <c r="B10959" s="276" t="s">
        <v>10845</v>
      </c>
      <c r="C10959" s="462" t="s">
        <v>27</v>
      </c>
      <c r="D10959" s="463">
        <v>0</v>
      </c>
    </row>
    <row r="10960" spans="1:4">
      <c r="A10960" s="462">
        <v>105992</v>
      </c>
      <c r="B10960" s="276" t="s">
        <v>10846</v>
      </c>
      <c r="C10960" s="462" t="s">
        <v>27</v>
      </c>
      <c r="D10960" s="463">
        <v>0</v>
      </c>
    </row>
    <row r="10961" spans="1:4">
      <c r="A10961" s="462">
        <v>105993</v>
      </c>
      <c r="B10961" s="276" t="s">
        <v>10847</v>
      </c>
      <c r="C10961" s="462" t="s">
        <v>27</v>
      </c>
      <c r="D10961" s="463">
        <v>0</v>
      </c>
    </row>
    <row r="10962" spans="1:4">
      <c r="A10962" s="462">
        <v>105994</v>
      </c>
      <c r="B10962" s="276" t="s">
        <v>10848</v>
      </c>
      <c r="C10962" s="462" t="s">
        <v>27</v>
      </c>
      <c r="D10962" s="463">
        <v>0</v>
      </c>
    </row>
    <row r="10963" spans="1:4">
      <c r="A10963" s="462">
        <v>105995</v>
      </c>
      <c r="B10963" s="276" t="s">
        <v>10849</v>
      </c>
      <c r="C10963" s="462" t="s">
        <v>27</v>
      </c>
      <c r="D10963" s="463">
        <v>0</v>
      </c>
    </row>
    <row r="10964" spans="1:4">
      <c r="A10964" s="462">
        <v>105996</v>
      </c>
      <c r="B10964" s="276" t="s">
        <v>10850</v>
      </c>
      <c r="C10964" s="462" t="s">
        <v>998</v>
      </c>
      <c r="D10964" s="463">
        <v>0</v>
      </c>
    </row>
    <row r="10965" spans="1:4">
      <c r="A10965" s="462">
        <v>105997</v>
      </c>
      <c r="B10965" s="276" t="s">
        <v>10851</v>
      </c>
      <c r="C10965" s="462" t="s">
        <v>44</v>
      </c>
      <c r="D10965" s="463">
        <v>0</v>
      </c>
    </row>
    <row r="10966" spans="1:4">
      <c r="A10966" s="462">
        <v>105998</v>
      </c>
      <c r="B10966" s="276" t="s">
        <v>10852</v>
      </c>
      <c r="C10966" s="462" t="s">
        <v>998</v>
      </c>
      <c r="D10966" s="463">
        <v>0</v>
      </c>
    </row>
    <row r="10967" spans="1:4">
      <c r="A10967" s="462">
        <v>105999</v>
      </c>
      <c r="B10967" s="276" t="s">
        <v>10853</v>
      </c>
      <c r="C10967" s="462" t="s">
        <v>998</v>
      </c>
      <c r="D10967" s="463">
        <v>0</v>
      </c>
    </row>
    <row r="10968" spans="1:4">
      <c r="A10968" s="462">
        <v>106000</v>
      </c>
      <c r="B10968" s="276" t="s">
        <v>10854</v>
      </c>
      <c r="C10968" s="462" t="s">
        <v>27</v>
      </c>
      <c r="D10968" s="463">
        <v>0</v>
      </c>
    </row>
    <row r="10969" spans="1:4">
      <c r="A10969" s="462">
        <v>106001</v>
      </c>
      <c r="B10969" s="276" t="s">
        <v>10855</v>
      </c>
      <c r="C10969" s="462" t="s">
        <v>27</v>
      </c>
      <c r="D10969" s="463">
        <v>0</v>
      </c>
    </row>
    <row r="10970" spans="1:4">
      <c r="A10970" s="462">
        <v>106002</v>
      </c>
      <c r="B10970" s="276" t="s">
        <v>10856</v>
      </c>
      <c r="C10970" s="462" t="s">
        <v>27</v>
      </c>
      <c r="D10970" s="463">
        <v>0</v>
      </c>
    </row>
    <row r="10971" spans="1:4">
      <c r="A10971" s="462">
        <v>106003</v>
      </c>
      <c r="B10971" s="276" t="s">
        <v>10857</v>
      </c>
      <c r="C10971" s="462" t="s">
        <v>27</v>
      </c>
      <c r="D10971" s="463">
        <v>66766495</v>
      </c>
    </row>
    <row r="10972" spans="1:4">
      <c r="A10972" s="462">
        <v>106004</v>
      </c>
      <c r="B10972" s="276" t="s">
        <v>10858</v>
      </c>
      <c r="C10972" s="462" t="s">
        <v>27</v>
      </c>
      <c r="D10972" s="463">
        <v>60976941</v>
      </c>
    </row>
    <row r="10973" spans="1:4">
      <c r="A10973" s="462">
        <v>106005</v>
      </c>
      <c r="B10973" s="276" t="s">
        <v>10859</v>
      </c>
      <c r="C10973" s="462" t="s">
        <v>27</v>
      </c>
      <c r="D10973" s="463">
        <v>77193974</v>
      </c>
    </row>
    <row r="10974" spans="1:4">
      <c r="A10974" s="462">
        <v>106006</v>
      </c>
      <c r="B10974" s="276" t="s">
        <v>10860</v>
      </c>
      <c r="C10974" s="462" t="s">
        <v>27</v>
      </c>
      <c r="D10974" s="463">
        <v>70863098</v>
      </c>
    </row>
    <row r="10975" spans="1:4">
      <c r="A10975" s="462">
        <v>106007</v>
      </c>
      <c r="B10975" s="276" t="s">
        <v>10861</v>
      </c>
      <c r="C10975" s="462" t="s">
        <v>27</v>
      </c>
      <c r="D10975" s="463">
        <v>72473623</v>
      </c>
    </row>
    <row r="10976" spans="1:4">
      <c r="A10976" s="462">
        <v>106008</v>
      </c>
      <c r="B10976" s="276" t="s">
        <v>10862</v>
      </c>
      <c r="C10976" s="462" t="s">
        <v>27</v>
      </c>
      <c r="D10976" s="463">
        <v>34957966</v>
      </c>
    </row>
    <row r="10977" spans="1:4">
      <c r="A10977" s="462">
        <v>106009</v>
      </c>
      <c r="B10977" s="276" t="s">
        <v>10863</v>
      </c>
      <c r="C10977" s="462" t="s">
        <v>27</v>
      </c>
      <c r="D10977" s="463">
        <v>8070576</v>
      </c>
    </row>
    <row r="10978" spans="1:4">
      <c r="A10978" s="462">
        <v>106010</v>
      </c>
      <c r="B10978" s="276" t="s">
        <v>10864</v>
      </c>
      <c r="C10978" s="462" t="s">
        <v>27</v>
      </c>
      <c r="D10978" s="463">
        <v>36034442</v>
      </c>
    </row>
    <row r="10979" spans="1:4">
      <c r="A10979" s="462">
        <v>106012</v>
      </c>
      <c r="B10979" s="276" t="s">
        <v>10865</v>
      </c>
      <c r="C10979" s="462" t="s">
        <v>27</v>
      </c>
      <c r="D10979" s="463">
        <v>85863135</v>
      </c>
    </row>
    <row r="10980" spans="1:4">
      <c r="A10980" s="462">
        <v>106013</v>
      </c>
      <c r="B10980" s="276" t="s">
        <v>10866</v>
      </c>
      <c r="C10980" s="462" t="s">
        <v>27</v>
      </c>
      <c r="D10980" s="463">
        <v>100897505</v>
      </c>
    </row>
    <row r="10981" spans="1:4">
      <c r="A10981" s="462">
        <v>106014</v>
      </c>
      <c r="B10981" s="276" t="s">
        <v>10867</v>
      </c>
      <c r="C10981" s="462" t="s">
        <v>27</v>
      </c>
      <c r="D10981" s="463">
        <v>19092371</v>
      </c>
    </row>
    <row r="10982" spans="1:4">
      <c r="A10982" s="462">
        <v>106015</v>
      </c>
      <c r="B10982" s="276" t="s">
        <v>10868</v>
      </c>
      <c r="C10982" s="462" t="s">
        <v>27</v>
      </c>
      <c r="D10982" s="463">
        <v>77000000</v>
      </c>
    </row>
    <row r="10983" spans="1:4">
      <c r="A10983" s="462">
        <v>106016</v>
      </c>
      <c r="B10983" s="276" t="s">
        <v>10869</v>
      </c>
      <c r="C10983" s="462" t="s">
        <v>27</v>
      </c>
      <c r="D10983" s="463">
        <v>12057857</v>
      </c>
    </row>
    <row r="10984" spans="1:4">
      <c r="A10984" s="462">
        <v>106017</v>
      </c>
      <c r="B10984" s="276" t="s">
        <v>10870</v>
      </c>
      <c r="C10984" s="462" t="s">
        <v>27</v>
      </c>
      <c r="D10984" s="463">
        <v>79200574</v>
      </c>
    </row>
    <row r="10985" spans="1:4">
      <c r="A10985" s="462">
        <v>106018</v>
      </c>
      <c r="B10985" s="276" t="s">
        <v>10871</v>
      </c>
      <c r="C10985" s="462" t="s">
        <v>27</v>
      </c>
      <c r="D10985" s="463">
        <v>96694594</v>
      </c>
    </row>
    <row r="10986" spans="1:4">
      <c r="A10986" s="462">
        <v>106019</v>
      </c>
      <c r="B10986" s="276" t="s">
        <v>10872</v>
      </c>
      <c r="C10986" s="462" t="s">
        <v>27</v>
      </c>
      <c r="D10986" s="463">
        <v>72000000</v>
      </c>
    </row>
    <row r="10987" spans="1:4">
      <c r="A10987" s="462">
        <v>106020</v>
      </c>
      <c r="B10987" s="276" t="s">
        <v>10873</v>
      </c>
      <c r="C10987" s="462" t="s">
        <v>27</v>
      </c>
      <c r="D10987" s="463">
        <v>148128621</v>
      </c>
    </row>
    <row r="10988" spans="1:4">
      <c r="A10988" s="462">
        <v>106021</v>
      </c>
      <c r="B10988" s="276" t="s">
        <v>10874</v>
      </c>
      <c r="C10988" s="462" t="s">
        <v>27</v>
      </c>
      <c r="D10988" s="463">
        <v>0</v>
      </c>
    </row>
    <row r="10989" spans="1:4">
      <c r="A10989" s="462">
        <v>106022</v>
      </c>
      <c r="B10989" s="276" t="s">
        <v>10875</v>
      </c>
      <c r="C10989" s="462" t="s">
        <v>27</v>
      </c>
      <c r="D10989" s="463">
        <v>0</v>
      </c>
    </row>
    <row r="10990" spans="1:4">
      <c r="A10990" s="462">
        <v>106023</v>
      </c>
      <c r="B10990" s="276" t="s">
        <v>10876</v>
      </c>
      <c r="C10990" s="462" t="s">
        <v>148</v>
      </c>
      <c r="D10990" s="463">
        <v>2892226</v>
      </c>
    </row>
    <row r="10991" spans="1:4">
      <c r="A10991" s="462">
        <v>106024</v>
      </c>
      <c r="B10991" s="276" t="s">
        <v>10877</v>
      </c>
      <c r="C10991" s="462" t="s">
        <v>1934</v>
      </c>
      <c r="D10991" s="463">
        <v>0</v>
      </c>
    </row>
    <row r="10992" spans="1:4">
      <c r="A10992" s="462">
        <v>106025</v>
      </c>
      <c r="B10992" s="276" t="s">
        <v>10878</v>
      </c>
      <c r="C10992" s="462" t="s">
        <v>27</v>
      </c>
      <c r="D10992" s="463">
        <v>0</v>
      </c>
    </row>
    <row r="10993" spans="1:4">
      <c r="A10993" s="462">
        <v>106026</v>
      </c>
      <c r="B10993" s="276" t="s">
        <v>10879</v>
      </c>
      <c r="C10993" s="462" t="s">
        <v>998</v>
      </c>
      <c r="D10993" s="463">
        <v>0</v>
      </c>
    </row>
    <row r="10994" spans="1:4">
      <c r="A10994" s="462">
        <v>106027</v>
      </c>
      <c r="B10994" s="276" t="s">
        <v>10880</v>
      </c>
      <c r="C10994" s="462" t="s">
        <v>27</v>
      </c>
      <c r="D10994" s="463">
        <v>0</v>
      </c>
    </row>
    <row r="10995" spans="1:4">
      <c r="A10995" s="462">
        <v>106028</v>
      </c>
      <c r="B10995" s="276" t="s">
        <v>10881</v>
      </c>
      <c r="C10995" s="462" t="s">
        <v>44</v>
      </c>
      <c r="D10995" s="463">
        <v>0</v>
      </c>
    </row>
    <row r="10996" spans="1:4">
      <c r="A10996" s="462">
        <v>106029</v>
      </c>
      <c r="B10996" s="276" t="s">
        <v>10882</v>
      </c>
      <c r="C10996" s="462" t="s">
        <v>27</v>
      </c>
      <c r="D10996" s="463">
        <v>0</v>
      </c>
    </row>
    <row r="10997" spans="1:4">
      <c r="A10997" s="462">
        <v>106030</v>
      </c>
      <c r="B10997" s="276" t="s">
        <v>10883</v>
      </c>
      <c r="C10997" s="462" t="s">
        <v>44</v>
      </c>
      <c r="D10997" s="463">
        <v>0</v>
      </c>
    </row>
    <row r="10998" spans="1:4">
      <c r="A10998" s="462">
        <v>106031</v>
      </c>
      <c r="B10998" s="276" t="s">
        <v>10884</v>
      </c>
      <c r="C10998" s="462" t="s">
        <v>83</v>
      </c>
      <c r="D10998" s="463">
        <v>0</v>
      </c>
    </row>
    <row r="10999" spans="1:4">
      <c r="A10999" s="462">
        <v>106032</v>
      </c>
      <c r="B10999" s="276" t="s">
        <v>10885</v>
      </c>
      <c r="C10999" s="462" t="s">
        <v>30</v>
      </c>
      <c r="D10999" s="463">
        <v>0</v>
      </c>
    </row>
    <row r="11000" spans="1:4">
      <c r="A11000" s="462">
        <v>106033</v>
      </c>
      <c r="B11000" s="276" t="s">
        <v>10886</v>
      </c>
      <c r="C11000" s="462" t="s">
        <v>30</v>
      </c>
      <c r="D11000" s="463">
        <v>0</v>
      </c>
    </row>
    <row r="11001" spans="1:4">
      <c r="A11001" s="462">
        <v>106034</v>
      </c>
      <c r="B11001" s="276" t="s">
        <v>10887</v>
      </c>
      <c r="C11001" s="462" t="s">
        <v>30</v>
      </c>
      <c r="D11001" s="463">
        <v>0</v>
      </c>
    </row>
    <row r="11002" spans="1:4">
      <c r="A11002" s="462">
        <v>106035</v>
      </c>
      <c r="B11002" s="276" t="s">
        <v>10888</v>
      </c>
      <c r="C11002" s="462" t="s">
        <v>27</v>
      </c>
      <c r="D11002" s="463">
        <v>53947.97</v>
      </c>
    </row>
    <row r="11003" spans="1:4">
      <c r="A11003" s="462">
        <v>106036</v>
      </c>
      <c r="B11003" s="276" t="s">
        <v>10889</v>
      </c>
      <c r="C11003" s="462" t="s">
        <v>27</v>
      </c>
      <c r="D11003" s="463">
        <v>20768</v>
      </c>
    </row>
    <row r="11004" spans="1:4">
      <c r="A11004" s="462">
        <v>106037</v>
      </c>
      <c r="B11004" s="276" t="s">
        <v>10890</v>
      </c>
      <c r="C11004" s="462" t="s">
        <v>27</v>
      </c>
      <c r="D11004" s="463">
        <v>0</v>
      </c>
    </row>
    <row r="11005" spans="1:4">
      <c r="A11005" s="462">
        <v>106038</v>
      </c>
      <c r="B11005" s="276" t="s">
        <v>10891</v>
      </c>
      <c r="C11005" s="462" t="s">
        <v>27</v>
      </c>
      <c r="D11005" s="463">
        <v>0</v>
      </c>
    </row>
    <row r="11006" spans="1:4">
      <c r="A11006" s="462">
        <v>106039</v>
      </c>
      <c r="B11006" s="276" t="s">
        <v>10892</v>
      </c>
      <c r="C11006" s="462" t="s">
        <v>27</v>
      </c>
      <c r="D11006" s="463">
        <v>0</v>
      </c>
    </row>
    <row r="11007" spans="1:4">
      <c r="A11007" s="462">
        <v>106040</v>
      </c>
      <c r="B11007" s="276" t="s">
        <v>10893</v>
      </c>
      <c r="C11007" s="462" t="s">
        <v>27</v>
      </c>
      <c r="D11007" s="463">
        <v>109989</v>
      </c>
    </row>
    <row r="11008" spans="1:4">
      <c r="A11008" s="462">
        <v>106041</v>
      </c>
      <c r="B11008" s="276" t="s">
        <v>10894</v>
      </c>
      <c r="C11008" s="462" t="s">
        <v>30</v>
      </c>
      <c r="D11008" s="463">
        <v>38023</v>
      </c>
    </row>
    <row r="11009" spans="1:4">
      <c r="A11009" s="462">
        <v>106043</v>
      </c>
      <c r="B11009" s="276" t="s">
        <v>10895</v>
      </c>
      <c r="C11009" s="462" t="s">
        <v>27</v>
      </c>
      <c r="D11009" s="463">
        <v>66487</v>
      </c>
    </row>
    <row r="11010" spans="1:4">
      <c r="A11010" s="462">
        <v>106044</v>
      </c>
      <c r="B11010" s="276" t="s">
        <v>10896</v>
      </c>
      <c r="C11010" s="462" t="s">
        <v>27</v>
      </c>
      <c r="D11010" s="463">
        <v>0</v>
      </c>
    </row>
    <row r="11011" spans="1:4">
      <c r="A11011" s="462">
        <v>106045</v>
      </c>
      <c r="B11011" s="276" t="s">
        <v>10897</v>
      </c>
      <c r="C11011" s="462" t="s">
        <v>27</v>
      </c>
      <c r="D11011" s="463">
        <v>0</v>
      </c>
    </row>
    <row r="11012" spans="1:4">
      <c r="A11012" s="462">
        <v>106046</v>
      </c>
      <c r="B11012" s="276" t="s">
        <v>10898</v>
      </c>
      <c r="C11012" s="462" t="s">
        <v>27</v>
      </c>
      <c r="D11012" s="463">
        <v>0</v>
      </c>
    </row>
    <row r="11013" spans="1:4">
      <c r="A11013" s="462">
        <v>106048</v>
      </c>
      <c r="B11013" s="276" t="s">
        <v>10899</v>
      </c>
      <c r="C11013" s="462" t="s">
        <v>27</v>
      </c>
      <c r="D11013" s="463">
        <v>240000000</v>
      </c>
    </row>
    <row r="11014" spans="1:4">
      <c r="A11014" s="462">
        <v>106050</v>
      </c>
      <c r="B11014" s="276" t="s">
        <v>10900</v>
      </c>
      <c r="C11014" s="462" t="s">
        <v>27</v>
      </c>
      <c r="D11014" s="463">
        <v>221029795</v>
      </c>
    </row>
    <row r="11015" spans="1:4">
      <c r="A11015" s="462">
        <v>106051</v>
      </c>
      <c r="B11015" s="276" t="s">
        <v>10901</v>
      </c>
      <c r="C11015" s="462" t="s">
        <v>27</v>
      </c>
      <c r="D11015" s="463">
        <v>41767720</v>
      </c>
    </row>
    <row r="11016" spans="1:4">
      <c r="A11016" s="462">
        <v>106052</v>
      </c>
      <c r="B11016" s="276" t="s">
        <v>10902</v>
      </c>
      <c r="C11016" s="462" t="s">
        <v>27</v>
      </c>
      <c r="D11016" s="463">
        <v>163491622</v>
      </c>
    </row>
    <row r="11017" spans="1:4">
      <c r="A11017" s="462">
        <v>106054</v>
      </c>
      <c r="B11017" s="276" t="s">
        <v>10903</v>
      </c>
      <c r="C11017" s="462" t="s">
        <v>27</v>
      </c>
      <c r="D11017" s="463">
        <v>42574825</v>
      </c>
    </row>
    <row r="11018" spans="1:4">
      <c r="A11018" s="462">
        <v>106056</v>
      </c>
      <c r="B11018" s="276" t="s">
        <v>10904</v>
      </c>
      <c r="C11018" s="462" t="s">
        <v>27</v>
      </c>
      <c r="D11018" s="463">
        <v>69008043</v>
      </c>
    </row>
    <row r="11019" spans="1:4">
      <c r="A11019" s="462">
        <v>106057</v>
      </c>
      <c r="B11019" s="276" t="s">
        <v>10905</v>
      </c>
      <c r="C11019" s="462" t="s">
        <v>27</v>
      </c>
      <c r="D11019" s="463">
        <v>0</v>
      </c>
    </row>
    <row r="11020" spans="1:4">
      <c r="A11020" s="462">
        <v>106058</v>
      </c>
      <c r="B11020" s="276" t="s">
        <v>10906</v>
      </c>
      <c r="C11020" s="462" t="s">
        <v>27</v>
      </c>
      <c r="D11020" s="463">
        <v>0</v>
      </c>
    </row>
    <row r="11021" spans="1:4">
      <c r="A11021" s="462">
        <v>106059</v>
      </c>
      <c r="B11021" s="276" t="s">
        <v>10907</v>
      </c>
      <c r="C11021" s="462" t="s">
        <v>27</v>
      </c>
      <c r="D11021" s="463">
        <v>0</v>
      </c>
    </row>
    <row r="11022" spans="1:4">
      <c r="A11022" s="462">
        <v>106060</v>
      </c>
      <c r="B11022" s="276" t="s">
        <v>10908</v>
      </c>
      <c r="C11022" s="462" t="s">
        <v>27</v>
      </c>
      <c r="D11022" s="463">
        <v>0</v>
      </c>
    </row>
    <row r="11023" spans="1:4">
      <c r="A11023" s="462">
        <v>106061</v>
      </c>
      <c r="B11023" s="276" t="s">
        <v>10909</v>
      </c>
      <c r="C11023" s="462" t="s">
        <v>27</v>
      </c>
      <c r="D11023" s="463">
        <v>0</v>
      </c>
    </row>
    <row r="11024" spans="1:4">
      <c r="A11024" s="462">
        <v>106062</v>
      </c>
      <c r="B11024" s="276" t="s">
        <v>10910</v>
      </c>
      <c r="C11024" s="462" t="s">
        <v>27</v>
      </c>
      <c r="D11024" s="463">
        <v>0</v>
      </c>
    </row>
    <row r="11025" spans="1:4">
      <c r="A11025" s="462">
        <v>106063</v>
      </c>
      <c r="B11025" s="276" t="s">
        <v>10911</v>
      </c>
      <c r="C11025" s="462" t="s">
        <v>27</v>
      </c>
      <c r="D11025" s="463">
        <v>0</v>
      </c>
    </row>
    <row r="11026" spans="1:4">
      <c r="A11026" s="462">
        <v>106064</v>
      </c>
      <c r="B11026" s="276" t="s">
        <v>10912</v>
      </c>
      <c r="C11026" s="462" t="s">
        <v>27</v>
      </c>
      <c r="D11026" s="463">
        <v>93316</v>
      </c>
    </row>
    <row r="11027" spans="1:4">
      <c r="A11027" s="462">
        <v>106065</v>
      </c>
      <c r="B11027" s="276" t="s">
        <v>10913</v>
      </c>
      <c r="C11027" s="462" t="s">
        <v>30</v>
      </c>
      <c r="D11027" s="463">
        <v>3706.01</v>
      </c>
    </row>
    <row r="11028" spans="1:4">
      <c r="A11028" s="462">
        <v>106066</v>
      </c>
      <c r="B11028" s="276" t="s">
        <v>10914</v>
      </c>
      <c r="C11028" s="462" t="s">
        <v>27</v>
      </c>
      <c r="D11028" s="463">
        <v>6549</v>
      </c>
    </row>
    <row r="11029" spans="1:4">
      <c r="A11029" s="462">
        <v>106067</v>
      </c>
      <c r="B11029" s="276" t="s">
        <v>10915</v>
      </c>
      <c r="C11029" s="462" t="s">
        <v>30</v>
      </c>
      <c r="D11029" s="463">
        <v>15810.01</v>
      </c>
    </row>
    <row r="11030" spans="1:4">
      <c r="A11030" s="462">
        <v>106068</v>
      </c>
      <c r="B11030" s="276" t="s">
        <v>10916</v>
      </c>
      <c r="C11030" s="462" t="s">
        <v>27</v>
      </c>
      <c r="D11030" s="463">
        <v>0</v>
      </c>
    </row>
    <row r="11031" spans="1:4">
      <c r="A11031" s="462">
        <v>106069</v>
      </c>
      <c r="B11031" s="276" t="s">
        <v>10917</v>
      </c>
      <c r="C11031" s="462" t="s">
        <v>30</v>
      </c>
      <c r="D11031" s="463">
        <v>9758</v>
      </c>
    </row>
    <row r="11032" spans="1:4">
      <c r="A11032" s="462">
        <v>106070</v>
      </c>
      <c r="B11032" s="276" t="s">
        <v>10918</v>
      </c>
      <c r="C11032" s="462" t="s">
        <v>27</v>
      </c>
      <c r="D11032" s="463">
        <v>2038.01</v>
      </c>
    </row>
    <row r="11033" spans="1:4">
      <c r="A11033" s="462">
        <v>106071</v>
      </c>
      <c r="B11033" s="276" t="s">
        <v>10919</v>
      </c>
      <c r="C11033" s="462" t="s">
        <v>30</v>
      </c>
      <c r="D11033" s="463">
        <v>6424</v>
      </c>
    </row>
    <row r="11034" spans="1:4">
      <c r="A11034" s="462">
        <v>106072</v>
      </c>
      <c r="B11034" s="276" t="s">
        <v>10920</v>
      </c>
      <c r="C11034" s="462" t="s">
        <v>27</v>
      </c>
      <c r="D11034" s="463">
        <v>2286</v>
      </c>
    </row>
    <row r="11035" spans="1:4">
      <c r="A11035" s="462">
        <v>106073</v>
      </c>
      <c r="B11035" s="276" t="s">
        <v>10921</v>
      </c>
      <c r="C11035" s="462" t="s">
        <v>30</v>
      </c>
      <c r="D11035" s="463">
        <v>0</v>
      </c>
    </row>
    <row r="11036" spans="1:4">
      <c r="A11036" s="462">
        <v>106074</v>
      </c>
      <c r="B11036" s="276" t="s">
        <v>10922</v>
      </c>
      <c r="C11036" s="462" t="s">
        <v>30</v>
      </c>
      <c r="D11036" s="463">
        <v>0</v>
      </c>
    </row>
    <row r="11037" spans="1:4">
      <c r="A11037" s="462">
        <v>106075</v>
      </c>
      <c r="B11037" s="276" t="s">
        <v>10923</v>
      </c>
      <c r="C11037" s="462" t="s">
        <v>27</v>
      </c>
      <c r="D11037" s="463">
        <v>1100</v>
      </c>
    </row>
    <row r="11038" spans="1:4">
      <c r="A11038" s="462">
        <v>106076</v>
      </c>
      <c r="B11038" s="276" t="s">
        <v>10924</v>
      </c>
      <c r="C11038" s="462" t="s">
        <v>30</v>
      </c>
      <c r="D11038" s="463">
        <v>3706.01</v>
      </c>
    </row>
    <row r="11039" spans="1:4">
      <c r="A11039" s="462">
        <v>106077</v>
      </c>
      <c r="B11039" s="276" t="s">
        <v>10925</v>
      </c>
      <c r="C11039" s="462" t="s">
        <v>27</v>
      </c>
      <c r="D11039" s="463">
        <v>680</v>
      </c>
    </row>
    <row r="11040" spans="1:4">
      <c r="A11040" s="462">
        <v>106078</v>
      </c>
      <c r="B11040" s="276" t="s">
        <v>10926</v>
      </c>
      <c r="C11040" s="462" t="s">
        <v>27</v>
      </c>
      <c r="D11040" s="463">
        <v>0</v>
      </c>
    </row>
    <row r="11041" spans="1:4">
      <c r="A11041" s="462">
        <v>106079</v>
      </c>
      <c r="B11041" s="276" t="s">
        <v>10927</v>
      </c>
      <c r="C11041" s="462" t="s">
        <v>27</v>
      </c>
      <c r="D11041" s="463">
        <v>679</v>
      </c>
    </row>
    <row r="11042" spans="1:4">
      <c r="A11042" s="462">
        <v>106080</v>
      </c>
      <c r="B11042" s="276" t="s">
        <v>10928</v>
      </c>
      <c r="C11042" s="462" t="s">
        <v>27</v>
      </c>
      <c r="D11042" s="463">
        <v>0</v>
      </c>
    </row>
    <row r="11043" spans="1:4">
      <c r="A11043" s="462">
        <v>106081</v>
      </c>
      <c r="B11043" s="276" t="s">
        <v>10929</v>
      </c>
      <c r="C11043" s="462" t="s">
        <v>27</v>
      </c>
      <c r="D11043" s="463">
        <v>0</v>
      </c>
    </row>
    <row r="11044" spans="1:4">
      <c r="A11044" s="462">
        <v>106082</v>
      </c>
      <c r="B11044" s="276" t="s">
        <v>10930</v>
      </c>
      <c r="C11044" s="462" t="s">
        <v>30</v>
      </c>
      <c r="D11044" s="463">
        <v>24366</v>
      </c>
    </row>
    <row r="11045" spans="1:4">
      <c r="A11045" s="462">
        <v>106083</v>
      </c>
      <c r="B11045" s="276" t="s">
        <v>10931</v>
      </c>
      <c r="C11045" s="462" t="s">
        <v>27</v>
      </c>
      <c r="D11045" s="463">
        <v>0</v>
      </c>
    </row>
    <row r="11046" spans="1:4">
      <c r="A11046" s="462">
        <v>106084</v>
      </c>
      <c r="B11046" s="276" t="s">
        <v>10932</v>
      </c>
      <c r="C11046" s="462" t="s">
        <v>83</v>
      </c>
      <c r="D11046" s="463">
        <v>4591.2299999999996</v>
      </c>
    </row>
    <row r="11047" spans="1:4">
      <c r="A11047" s="462">
        <v>106085</v>
      </c>
      <c r="B11047" s="276" t="s">
        <v>10933</v>
      </c>
      <c r="C11047" s="462" t="s">
        <v>83</v>
      </c>
      <c r="D11047" s="463">
        <v>2313</v>
      </c>
    </row>
    <row r="11048" spans="1:4">
      <c r="A11048" s="462">
        <v>106086</v>
      </c>
      <c r="B11048" s="276" t="s">
        <v>10934</v>
      </c>
      <c r="C11048" s="462" t="s">
        <v>83</v>
      </c>
      <c r="D11048" s="463">
        <v>61218</v>
      </c>
    </row>
    <row r="11049" spans="1:4">
      <c r="A11049" s="462">
        <v>106087</v>
      </c>
      <c r="B11049" s="276" t="s">
        <v>10935</v>
      </c>
      <c r="C11049" s="462" t="s">
        <v>83</v>
      </c>
      <c r="D11049" s="463">
        <v>3782.39</v>
      </c>
    </row>
    <row r="11050" spans="1:4">
      <c r="A11050" s="462">
        <v>106088</v>
      </c>
      <c r="B11050" s="276" t="s">
        <v>10936</v>
      </c>
      <c r="C11050" s="462" t="s">
        <v>83</v>
      </c>
      <c r="D11050" s="463">
        <v>12214</v>
      </c>
    </row>
    <row r="11051" spans="1:4">
      <c r="A11051" s="462">
        <v>106089</v>
      </c>
      <c r="B11051" s="276" t="s">
        <v>10937</v>
      </c>
      <c r="C11051" s="462" t="s">
        <v>83</v>
      </c>
      <c r="D11051" s="463">
        <v>8923.27</v>
      </c>
    </row>
    <row r="11052" spans="1:4">
      <c r="A11052" s="462">
        <v>106090</v>
      </c>
      <c r="B11052" s="276" t="s">
        <v>10938</v>
      </c>
      <c r="C11052" s="462" t="s">
        <v>89</v>
      </c>
      <c r="D11052" s="463">
        <v>113063</v>
      </c>
    </row>
    <row r="11053" spans="1:4">
      <c r="A11053" s="462">
        <v>106091</v>
      </c>
      <c r="B11053" s="276" t="s">
        <v>10939</v>
      </c>
      <c r="C11053" s="462" t="s">
        <v>83</v>
      </c>
      <c r="D11053" s="463">
        <v>2514.0100000000002</v>
      </c>
    </row>
    <row r="11054" spans="1:4">
      <c r="A11054" s="462">
        <v>106092</v>
      </c>
      <c r="B11054" s="276" t="s">
        <v>10940</v>
      </c>
      <c r="C11054" s="462" t="s">
        <v>83</v>
      </c>
      <c r="D11054" s="463">
        <v>8923.27</v>
      </c>
    </row>
    <row r="11055" spans="1:4">
      <c r="A11055" s="462">
        <v>106093</v>
      </c>
      <c r="B11055" s="276" t="s">
        <v>10941</v>
      </c>
      <c r="C11055" s="462" t="s">
        <v>83</v>
      </c>
      <c r="D11055" s="463">
        <v>2682</v>
      </c>
    </row>
    <row r="11056" spans="1:4">
      <c r="A11056" s="462">
        <v>106094</v>
      </c>
      <c r="B11056" s="276" t="s">
        <v>10942</v>
      </c>
      <c r="C11056" s="462" t="s">
        <v>83</v>
      </c>
      <c r="D11056" s="463">
        <v>6808</v>
      </c>
    </row>
    <row r="11057" spans="1:4">
      <c r="A11057" s="462">
        <v>106095</v>
      </c>
      <c r="B11057" s="276" t="s">
        <v>10943</v>
      </c>
      <c r="C11057" s="462" t="s">
        <v>44</v>
      </c>
      <c r="D11057" s="463">
        <v>25349</v>
      </c>
    </row>
    <row r="11058" spans="1:4">
      <c r="A11058" s="462">
        <v>106096</v>
      </c>
      <c r="B11058" s="276" t="s">
        <v>10944</v>
      </c>
      <c r="C11058" s="462" t="s">
        <v>27</v>
      </c>
      <c r="D11058" s="463">
        <v>509454</v>
      </c>
    </row>
    <row r="11059" spans="1:4">
      <c r="A11059" s="462">
        <v>106097</v>
      </c>
      <c r="B11059" s="276" t="s">
        <v>10945</v>
      </c>
      <c r="C11059" s="462" t="s">
        <v>27</v>
      </c>
      <c r="D11059" s="463">
        <v>64430</v>
      </c>
    </row>
    <row r="11060" spans="1:4">
      <c r="A11060" s="462">
        <v>106098</v>
      </c>
      <c r="B11060" s="276" t="s">
        <v>10946</v>
      </c>
      <c r="C11060" s="462" t="s">
        <v>30</v>
      </c>
      <c r="D11060" s="463">
        <v>2050.62</v>
      </c>
    </row>
    <row r="11061" spans="1:4">
      <c r="A11061" s="462">
        <v>106099</v>
      </c>
      <c r="B11061" s="276" t="s">
        <v>10947</v>
      </c>
      <c r="C11061" s="462" t="s">
        <v>30</v>
      </c>
      <c r="D11061" s="463">
        <v>15839.99</v>
      </c>
    </row>
    <row r="11062" spans="1:4">
      <c r="A11062" s="462">
        <v>106100</v>
      </c>
      <c r="B11062" s="276" t="s">
        <v>10948</v>
      </c>
      <c r="C11062" s="462" t="s">
        <v>27</v>
      </c>
      <c r="D11062" s="463">
        <v>358214</v>
      </c>
    </row>
    <row r="11063" spans="1:4">
      <c r="A11063" s="462">
        <v>106101</v>
      </c>
      <c r="B11063" s="276" t="s">
        <v>10949</v>
      </c>
      <c r="C11063" s="462" t="s">
        <v>27</v>
      </c>
      <c r="D11063" s="463">
        <v>1359483</v>
      </c>
    </row>
    <row r="11064" spans="1:4">
      <c r="A11064" s="462">
        <v>106102</v>
      </c>
      <c r="B11064" s="276" t="s">
        <v>10950</v>
      </c>
      <c r="C11064" s="462" t="s">
        <v>27</v>
      </c>
      <c r="D11064" s="463">
        <v>0</v>
      </c>
    </row>
    <row r="11065" spans="1:4">
      <c r="A11065" s="462">
        <v>106103</v>
      </c>
      <c r="B11065" s="276" t="s">
        <v>10951</v>
      </c>
      <c r="C11065" s="462" t="s">
        <v>27</v>
      </c>
      <c r="D11065" s="463">
        <v>0</v>
      </c>
    </row>
    <row r="11066" spans="1:4">
      <c r="A11066" s="462">
        <v>106104</v>
      </c>
      <c r="B11066" s="276" t="s">
        <v>10952</v>
      </c>
      <c r="C11066" s="462" t="s">
        <v>27</v>
      </c>
      <c r="D11066" s="463">
        <v>0</v>
      </c>
    </row>
    <row r="11067" spans="1:4">
      <c r="A11067" s="462">
        <v>106105</v>
      </c>
      <c r="B11067" s="276" t="s">
        <v>10953</v>
      </c>
      <c r="C11067" s="462" t="s">
        <v>27</v>
      </c>
      <c r="D11067" s="463">
        <v>0</v>
      </c>
    </row>
    <row r="11068" spans="1:4">
      <c r="A11068" s="462">
        <v>106106</v>
      </c>
      <c r="B11068" s="276" t="s">
        <v>10954</v>
      </c>
      <c r="C11068" s="462" t="s">
        <v>27</v>
      </c>
      <c r="D11068" s="463">
        <v>0</v>
      </c>
    </row>
    <row r="11069" spans="1:4">
      <c r="A11069" s="462">
        <v>106107</v>
      </c>
      <c r="B11069" s="276" t="s">
        <v>10955</v>
      </c>
      <c r="C11069" s="462" t="s">
        <v>27</v>
      </c>
      <c r="D11069" s="463">
        <v>422046</v>
      </c>
    </row>
    <row r="11070" spans="1:4">
      <c r="A11070" s="462">
        <v>106108</v>
      </c>
      <c r="B11070" s="276" t="s">
        <v>10956</v>
      </c>
      <c r="C11070" s="462" t="s">
        <v>27</v>
      </c>
      <c r="D11070" s="463">
        <v>9656066.4800000004</v>
      </c>
    </row>
    <row r="11071" spans="1:4">
      <c r="A11071" s="462">
        <v>106109</v>
      </c>
      <c r="B11071" s="276" t="s">
        <v>10957</v>
      </c>
      <c r="C11071" s="462" t="s">
        <v>148</v>
      </c>
      <c r="D11071" s="463">
        <v>2586738.0099999998</v>
      </c>
    </row>
    <row r="11072" spans="1:4">
      <c r="A11072" s="462">
        <v>106111</v>
      </c>
      <c r="B11072" s="276" t="s">
        <v>10958</v>
      </c>
      <c r="C11072" s="462" t="s">
        <v>30</v>
      </c>
      <c r="D11072" s="463">
        <v>0</v>
      </c>
    </row>
    <row r="11073" spans="1:4">
      <c r="A11073" s="462">
        <v>106112</v>
      </c>
      <c r="B11073" s="276" t="s">
        <v>10959</v>
      </c>
      <c r="C11073" s="462" t="s">
        <v>27</v>
      </c>
      <c r="D11073" s="463">
        <v>0</v>
      </c>
    </row>
    <row r="11074" spans="1:4">
      <c r="A11074" s="462">
        <v>106113</v>
      </c>
      <c r="B11074" s="276" t="s">
        <v>10960</v>
      </c>
      <c r="C11074" s="462" t="s">
        <v>27</v>
      </c>
      <c r="D11074" s="463">
        <v>0</v>
      </c>
    </row>
    <row r="11075" spans="1:4">
      <c r="A11075" s="462">
        <v>106114</v>
      </c>
      <c r="B11075" s="276" t="s">
        <v>10961</v>
      </c>
      <c r="C11075" s="462" t="s">
        <v>27</v>
      </c>
      <c r="D11075" s="463">
        <v>6225467</v>
      </c>
    </row>
    <row r="11076" spans="1:4">
      <c r="A11076" s="462">
        <v>106115</v>
      </c>
      <c r="B11076" s="276" t="s">
        <v>10962</v>
      </c>
      <c r="C11076" s="462" t="s">
        <v>27</v>
      </c>
      <c r="D11076" s="463">
        <v>1149715</v>
      </c>
    </row>
    <row r="11077" spans="1:4">
      <c r="A11077" s="462">
        <v>106116</v>
      </c>
      <c r="B11077" s="276" t="s">
        <v>10963</v>
      </c>
      <c r="C11077" s="462" t="s">
        <v>27</v>
      </c>
      <c r="D11077" s="463">
        <v>2767945.06</v>
      </c>
    </row>
    <row r="11078" spans="1:4">
      <c r="A11078" s="462">
        <v>106117</v>
      </c>
      <c r="B11078" s="276" t="s">
        <v>10964</v>
      </c>
      <c r="C11078" s="462" t="s">
        <v>27</v>
      </c>
      <c r="D11078" s="463">
        <v>25980309.760000002</v>
      </c>
    </row>
    <row r="11079" spans="1:4">
      <c r="A11079" s="462">
        <v>106118</v>
      </c>
      <c r="B11079" s="276" t="s">
        <v>10965</v>
      </c>
      <c r="C11079" s="462" t="s">
        <v>44</v>
      </c>
      <c r="D11079" s="463">
        <v>0</v>
      </c>
    </row>
    <row r="11080" spans="1:4">
      <c r="A11080" s="462">
        <v>106119</v>
      </c>
      <c r="B11080" s="276" t="s">
        <v>10966</v>
      </c>
      <c r="C11080" s="462" t="s">
        <v>27</v>
      </c>
      <c r="D11080" s="463">
        <v>24531385</v>
      </c>
    </row>
    <row r="11081" spans="1:4">
      <c r="A11081" s="462">
        <v>106120</v>
      </c>
      <c r="B11081" s="276" t="s">
        <v>10967</v>
      </c>
      <c r="C11081" s="462" t="s">
        <v>44</v>
      </c>
      <c r="D11081" s="463">
        <v>0</v>
      </c>
    </row>
    <row r="11082" spans="1:4">
      <c r="A11082" s="462">
        <v>106121</v>
      </c>
      <c r="B11082" s="276" t="s">
        <v>10968</v>
      </c>
      <c r="C11082" s="462" t="s">
        <v>27</v>
      </c>
      <c r="D11082" s="463">
        <v>0</v>
      </c>
    </row>
    <row r="11083" spans="1:4">
      <c r="A11083" s="462">
        <v>106122</v>
      </c>
      <c r="B11083" s="276" t="s">
        <v>10969</v>
      </c>
      <c r="C11083" s="462" t="s">
        <v>44</v>
      </c>
      <c r="D11083" s="463">
        <v>385021</v>
      </c>
    </row>
    <row r="11084" spans="1:4">
      <c r="A11084" s="462">
        <v>106123</v>
      </c>
      <c r="B11084" s="276" t="s">
        <v>10970</v>
      </c>
      <c r="C11084" s="462" t="s">
        <v>27</v>
      </c>
      <c r="D11084" s="463">
        <v>22223473</v>
      </c>
    </row>
    <row r="11085" spans="1:4">
      <c r="A11085" s="462">
        <v>106124</v>
      </c>
      <c r="B11085" s="276" t="s">
        <v>10971</v>
      </c>
      <c r="C11085" s="462" t="s">
        <v>27</v>
      </c>
      <c r="D11085" s="463">
        <v>0</v>
      </c>
    </row>
    <row r="11086" spans="1:4">
      <c r="A11086" s="462">
        <v>106125</v>
      </c>
      <c r="B11086" s="276" t="s">
        <v>10972</v>
      </c>
      <c r="C11086" s="462" t="s">
        <v>27</v>
      </c>
      <c r="D11086" s="463">
        <v>0</v>
      </c>
    </row>
    <row r="11087" spans="1:4">
      <c r="A11087" s="462">
        <v>106126</v>
      </c>
      <c r="B11087" s="276" t="s">
        <v>10973</v>
      </c>
      <c r="C11087" s="462" t="s">
        <v>27</v>
      </c>
      <c r="D11087" s="463">
        <v>0</v>
      </c>
    </row>
    <row r="11088" spans="1:4">
      <c r="A11088" s="462">
        <v>106127</v>
      </c>
      <c r="B11088" s="276" t="s">
        <v>10974</v>
      </c>
      <c r="C11088" s="462" t="s">
        <v>27</v>
      </c>
      <c r="D11088" s="463">
        <v>0</v>
      </c>
    </row>
    <row r="11089" spans="1:4">
      <c r="A11089" s="462">
        <v>106128</v>
      </c>
      <c r="B11089" s="276" t="s">
        <v>10975</v>
      </c>
      <c r="C11089" s="462" t="s">
        <v>27</v>
      </c>
      <c r="D11089" s="463">
        <v>0</v>
      </c>
    </row>
    <row r="11090" spans="1:4">
      <c r="A11090" s="462">
        <v>106132</v>
      </c>
      <c r="B11090" s="276" t="s">
        <v>10976</v>
      </c>
      <c r="C11090" s="462" t="s">
        <v>30</v>
      </c>
      <c r="D11090" s="463">
        <v>0</v>
      </c>
    </row>
    <row r="11091" spans="1:4">
      <c r="A11091" s="462">
        <v>106133</v>
      </c>
      <c r="B11091" s="276" t="s">
        <v>10977</v>
      </c>
      <c r="C11091" s="462" t="s">
        <v>30</v>
      </c>
      <c r="D11091" s="463">
        <v>0</v>
      </c>
    </row>
    <row r="11092" spans="1:4">
      <c r="A11092" s="462">
        <v>106134</v>
      </c>
      <c r="B11092" s="276" t="s">
        <v>10978</v>
      </c>
      <c r="C11092" s="462" t="s">
        <v>30</v>
      </c>
      <c r="D11092" s="463">
        <v>13421</v>
      </c>
    </row>
    <row r="11093" spans="1:4">
      <c r="A11093" s="462">
        <v>106135</v>
      </c>
      <c r="B11093" s="276" t="s">
        <v>10979</v>
      </c>
      <c r="C11093" s="462" t="s">
        <v>30</v>
      </c>
      <c r="D11093" s="463">
        <v>0</v>
      </c>
    </row>
    <row r="11094" spans="1:4">
      <c r="A11094" s="462">
        <v>106136</v>
      </c>
      <c r="B11094" s="276" t="s">
        <v>10980</v>
      </c>
      <c r="C11094" s="462" t="s">
        <v>30</v>
      </c>
      <c r="D11094" s="463">
        <v>62688</v>
      </c>
    </row>
    <row r="11095" spans="1:4">
      <c r="A11095" s="462">
        <v>106137</v>
      </c>
      <c r="B11095" s="276" t="s">
        <v>10981</v>
      </c>
      <c r="C11095" s="462" t="s">
        <v>27</v>
      </c>
      <c r="D11095" s="463">
        <v>1223</v>
      </c>
    </row>
    <row r="11096" spans="1:4">
      <c r="A11096" s="462">
        <v>106138</v>
      </c>
      <c r="B11096" s="276" t="s">
        <v>10982</v>
      </c>
      <c r="C11096" s="462" t="s">
        <v>27</v>
      </c>
      <c r="D11096" s="463">
        <v>30631595</v>
      </c>
    </row>
    <row r="11097" spans="1:4">
      <c r="A11097" s="462">
        <v>106139</v>
      </c>
      <c r="B11097" s="276" t="s">
        <v>10983</v>
      </c>
      <c r="C11097" s="462" t="s">
        <v>27</v>
      </c>
      <c r="D11097" s="463">
        <v>4447.03</v>
      </c>
    </row>
    <row r="11098" spans="1:4">
      <c r="A11098" s="462">
        <v>106140</v>
      </c>
      <c r="B11098" s="276" t="s">
        <v>10984</v>
      </c>
      <c r="C11098" s="462" t="s">
        <v>27</v>
      </c>
      <c r="D11098" s="463">
        <v>9741.01</v>
      </c>
    </row>
    <row r="11099" spans="1:4">
      <c r="A11099" s="462">
        <v>106141</v>
      </c>
      <c r="B11099" s="276" t="s">
        <v>10985</v>
      </c>
      <c r="C11099" s="462" t="s">
        <v>27</v>
      </c>
      <c r="D11099" s="463">
        <v>15468</v>
      </c>
    </row>
    <row r="11100" spans="1:4">
      <c r="A11100" s="462">
        <v>106142</v>
      </c>
      <c r="B11100" s="276" t="s">
        <v>10986</v>
      </c>
      <c r="C11100" s="462" t="s">
        <v>27</v>
      </c>
      <c r="D11100" s="463">
        <v>29260.01</v>
      </c>
    </row>
    <row r="11101" spans="1:4">
      <c r="A11101" s="462">
        <v>106143</v>
      </c>
      <c r="B11101" s="276" t="s">
        <v>10987</v>
      </c>
      <c r="C11101" s="462" t="s">
        <v>27</v>
      </c>
      <c r="D11101" s="463">
        <v>1247</v>
      </c>
    </row>
    <row r="11102" spans="1:4">
      <c r="A11102" s="462">
        <v>106144</v>
      </c>
      <c r="B11102" s="276" t="s">
        <v>10988</v>
      </c>
      <c r="C11102" s="462" t="s">
        <v>27</v>
      </c>
      <c r="D11102" s="463">
        <v>2252</v>
      </c>
    </row>
    <row r="11103" spans="1:4">
      <c r="A11103" s="462">
        <v>106145</v>
      </c>
      <c r="B11103" s="276" t="s">
        <v>10989</v>
      </c>
      <c r="C11103" s="462" t="s">
        <v>27</v>
      </c>
      <c r="D11103" s="463">
        <v>4100</v>
      </c>
    </row>
    <row r="11104" spans="1:4">
      <c r="A11104" s="462">
        <v>106146</v>
      </c>
      <c r="B11104" s="276" t="s">
        <v>10990</v>
      </c>
      <c r="C11104" s="462" t="s">
        <v>27</v>
      </c>
      <c r="D11104" s="463">
        <v>7309</v>
      </c>
    </row>
    <row r="11105" spans="1:4">
      <c r="A11105" s="462">
        <v>106147</v>
      </c>
      <c r="B11105" s="276" t="s">
        <v>10991</v>
      </c>
      <c r="C11105" s="462" t="s">
        <v>27</v>
      </c>
      <c r="D11105" s="463">
        <v>13316</v>
      </c>
    </row>
    <row r="11106" spans="1:4">
      <c r="A11106" s="462">
        <v>106148</v>
      </c>
      <c r="B11106" s="276" t="s">
        <v>10992</v>
      </c>
      <c r="C11106" s="462" t="s">
        <v>27</v>
      </c>
      <c r="D11106" s="463">
        <v>23637.01</v>
      </c>
    </row>
    <row r="11107" spans="1:4">
      <c r="A11107" s="462">
        <v>106149</v>
      </c>
      <c r="B11107" s="276" t="s">
        <v>10993</v>
      </c>
      <c r="C11107" s="462" t="s">
        <v>27</v>
      </c>
      <c r="D11107" s="463">
        <v>0</v>
      </c>
    </row>
    <row r="11108" spans="1:4">
      <c r="A11108" s="462">
        <v>106150</v>
      </c>
      <c r="B11108" s="276" t="s">
        <v>10994</v>
      </c>
      <c r="C11108" s="462" t="s">
        <v>27</v>
      </c>
      <c r="D11108" s="463">
        <v>0</v>
      </c>
    </row>
    <row r="11109" spans="1:4">
      <c r="A11109" s="462">
        <v>106151</v>
      </c>
      <c r="B11109" s="276" t="s">
        <v>10995</v>
      </c>
      <c r="C11109" s="462" t="s">
        <v>27</v>
      </c>
      <c r="D11109" s="463">
        <v>2100</v>
      </c>
    </row>
    <row r="11110" spans="1:4">
      <c r="A11110" s="462">
        <v>106152</v>
      </c>
      <c r="B11110" s="276" t="s">
        <v>10996</v>
      </c>
      <c r="C11110" s="462" t="s">
        <v>27</v>
      </c>
      <c r="D11110" s="463">
        <v>7361679</v>
      </c>
    </row>
    <row r="11111" spans="1:4">
      <c r="A11111" s="462">
        <v>106153</v>
      </c>
      <c r="B11111" s="276" t="s">
        <v>10997</v>
      </c>
      <c r="C11111" s="462" t="s">
        <v>27</v>
      </c>
      <c r="D11111" s="463">
        <v>5605166</v>
      </c>
    </row>
    <row r="11112" spans="1:4">
      <c r="A11112" s="462">
        <v>106154</v>
      </c>
      <c r="B11112" s="276" t="s">
        <v>10998</v>
      </c>
      <c r="C11112" s="462" t="s">
        <v>27</v>
      </c>
      <c r="D11112" s="463">
        <v>0</v>
      </c>
    </row>
    <row r="11113" spans="1:4">
      <c r="A11113" s="462">
        <v>106155</v>
      </c>
      <c r="B11113" s="276" t="s">
        <v>10999</v>
      </c>
      <c r="C11113" s="462" t="s">
        <v>27</v>
      </c>
      <c r="D11113" s="463">
        <v>0</v>
      </c>
    </row>
    <row r="11114" spans="1:4">
      <c r="A11114" s="462">
        <v>106156</v>
      </c>
      <c r="B11114" s="276" t="s">
        <v>11000</v>
      </c>
      <c r="C11114" s="462" t="s">
        <v>30</v>
      </c>
      <c r="D11114" s="463">
        <v>9575</v>
      </c>
    </row>
    <row r="11115" spans="1:4">
      <c r="A11115" s="462">
        <v>106157</v>
      </c>
      <c r="B11115" s="276" t="s">
        <v>11001</v>
      </c>
      <c r="C11115" s="462" t="s">
        <v>30</v>
      </c>
      <c r="D11115" s="463">
        <v>9589</v>
      </c>
    </row>
    <row r="11116" spans="1:4">
      <c r="A11116" s="462">
        <v>106160</v>
      </c>
      <c r="B11116" s="276" t="s">
        <v>11002</v>
      </c>
      <c r="C11116" s="462" t="s">
        <v>30</v>
      </c>
      <c r="D11116" s="463">
        <v>48193.81</v>
      </c>
    </row>
    <row r="11117" spans="1:4">
      <c r="A11117" s="462">
        <v>106161</v>
      </c>
      <c r="B11117" s="276" t="s">
        <v>11003</v>
      </c>
      <c r="C11117" s="462" t="s">
        <v>30</v>
      </c>
      <c r="D11117" s="463">
        <v>5558</v>
      </c>
    </row>
    <row r="11118" spans="1:4">
      <c r="A11118" s="462">
        <v>106162</v>
      </c>
      <c r="B11118" s="276" t="s">
        <v>11004</v>
      </c>
      <c r="C11118" s="462" t="s">
        <v>27</v>
      </c>
      <c r="D11118" s="463">
        <v>28237.86</v>
      </c>
    </row>
    <row r="11119" spans="1:4">
      <c r="A11119" s="462">
        <v>106163</v>
      </c>
      <c r="B11119" s="276" t="s">
        <v>11005</v>
      </c>
      <c r="C11119" s="462" t="s">
        <v>27</v>
      </c>
      <c r="D11119" s="463">
        <v>21892.68</v>
      </c>
    </row>
    <row r="11120" spans="1:4">
      <c r="A11120" s="462">
        <v>106164</v>
      </c>
      <c r="B11120" s="276" t="s">
        <v>11006</v>
      </c>
      <c r="C11120" s="462" t="s">
        <v>27</v>
      </c>
      <c r="D11120" s="463">
        <v>0</v>
      </c>
    </row>
    <row r="11121" spans="1:4">
      <c r="A11121" s="462">
        <v>106165</v>
      </c>
      <c r="B11121" s="276" t="s">
        <v>11007</v>
      </c>
      <c r="C11121" s="462" t="s">
        <v>27</v>
      </c>
      <c r="D11121" s="463">
        <v>856</v>
      </c>
    </row>
    <row r="11122" spans="1:4">
      <c r="A11122" s="462">
        <v>106166</v>
      </c>
      <c r="B11122" s="276" t="s">
        <v>11008</v>
      </c>
      <c r="C11122" s="462" t="s">
        <v>27</v>
      </c>
      <c r="D11122" s="463">
        <v>0</v>
      </c>
    </row>
    <row r="11123" spans="1:4">
      <c r="A11123" s="462">
        <v>106167</v>
      </c>
      <c r="B11123" s="276" t="s">
        <v>11009</v>
      </c>
      <c r="C11123" s="462" t="s">
        <v>27</v>
      </c>
      <c r="D11123" s="463">
        <v>0</v>
      </c>
    </row>
    <row r="11124" spans="1:4">
      <c r="A11124" s="462">
        <v>106168</v>
      </c>
      <c r="B11124" s="276" t="s">
        <v>11010</v>
      </c>
      <c r="C11124" s="462" t="s">
        <v>27</v>
      </c>
      <c r="D11124" s="463">
        <v>0</v>
      </c>
    </row>
    <row r="11125" spans="1:4">
      <c r="A11125" s="462">
        <v>106169</v>
      </c>
      <c r="B11125" s="276" t="s">
        <v>11011</v>
      </c>
      <c r="C11125" s="462" t="s">
        <v>27</v>
      </c>
      <c r="D11125" s="463">
        <v>0</v>
      </c>
    </row>
    <row r="11126" spans="1:4">
      <c r="A11126" s="462">
        <v>106170</v>
      </c>
      <c r="B11126" s="276" t="s">
        <v>11012</v>
      </c>
      <c r="C11126" s="462" t="s">
        <v>27</v>
      </c>
      <c r="D11126" s="463">
        <v>0</v>
      </c>
    </row>
    <row r="11127" spans="1:4">
      <c r="A11127" s="462">
        <v>106171</v>
      </c>
      <c r="B11127" s="276" t="s">
        <v>11013</v>
      </c>
      <c r="C11127" s="462" t="s">
        <v>30</v>
      </c>
      <c r="D11127" s="463">
        <v>0</v>
      </c>
    </row>
    <row r="11128" spans="1:4">
      <c r="A11128" s="462">
        <v>106172</v>
      </c>
      <c r="B11128" s="276" t="s">
        <v>11014</v>
      </c>
      <c r="C11128" s="462" t="s">
        <v>27</v>
      </c>
      <c r="D11128" s="463">
        <v>1900232.94</v>
      </c>
    </row>
    <row r="11129" spans="1:4">
      <c r="A11129" s="462">
        <v>106173</v>
      </c>
      <c r="B11129" s="276" t="s">
        <v>11015</v>
      </c>
      <c r="C11129" s="462" t="s">
        <v>27</v>
      </c>
      <c r="D11129" s="463">
        <v>3922327</v>
      </c>
    </row>
    <row r="11130" spans="1:4">
      <c r="A11130" s="462">
        <v>106174</v>
      </c>
      <c r="B11130" s="276" t="s">
        <v>11016</v>
      </c>
      <c r="C11130" s="462" t="s">
        <v>27</v>
      </c>
      <c r="D11130" s="463">
        <v>0</v>
      </c>
    </row>
    <row r="11131" spans="1:4">
      <c r="A11131" s="462">
        <v>106175</v>
      </c>
      <c r="B11131" s="276" t="s">
        <v>11017</v>
      </c>
      <c r="C11131" s="462" t="s">
        <v>27</v>
      </c>
      <c r="D11131" s="463">
        <v>0</v>
      </c>
    </row>
    <row r="11132" spans="1:4">
      <c r="A11132" s="462">
        <v>106176</v>
      </c>
      <c r="B11132" s="276" t="s">
        <v>11018</v>
      </c>
      <c r="C11132" s="462" t="s">
        <v>27</v>
      </c>
      <c r="D11132" s="463">
        <v>25377</v>
      </c>
    </row>
    <row r="11133" spans="1:4">
      <c r="A11133" s="462">
        <v>106177</v>
      </c>
      <c r="B11133" s="276" t="s">
        <v>11019</v>
      </c>
      <c r="C11133" s="462" t="s">
        <v>30</v>
      </c>
      <c r="D11133" s="463">
        <v>0</v>
      </c>
    </row>
    <row r="11134" spans="1:4">
      <c r="A11134" s="462">
        <v>106178</v>
      </c>
      <c r="B11134" s="276" t="s">
        <v>11020</v>
      </c>
      <c r="C11134" s="462" t="s">
        <v>27</v>
      </c>
      <c r="D11134" s="463">
        <v>14500.15</v>
      </c>
    </row>
    <row r="11135" spans="1:4">
      <c r="A11135" s="462">
        <v>106179</v>
      </c>
      <c r="B11135" s="276" t="s">
        <v>11021</v>
      </c>
      <c r="C11135" s="462" t="s">
        <v>30</v>
      </c>
      <c r="D11135" s="463">
        <v>0</v>
      </c>
    </row>
    <row r="11136" spans="1:4">
      <c r="A11136" s="462">
        <v>106180</v>
      </c>
      <c r="B11136" s="276" t="s">
        <v>11022</v>
      </c>
      <c r="C11136" s="462" t="s">
        <v>27</v>
      </c>
      <c r="D11136" s="463">
        <v>12054</v>
      </c>
    </row>
    <row r="11137" spans="1:4">
      <c r="A11137" s="462">
        <v>106181</v>
      </c>
      <c r="B11137" s="276" t="s">
        <v>11023</v>
      </c>
      <c r="C11137" s="462" t="s">
        <v>27</v>
      </c>
      <c r="D11137" s="463">
        <v>0</v>
      </c>
    </row>
    <row r="11138" spans="1:4">
      <c r="A11138" s="462">
        <v>106182</v>
      </c>
      <c r="B11138" s="276" t="s">
        <v>11024</v>
      </c>
      <c r="C11138" s="462" t="s">
        <v>27</v>
      </c>
      <c r="D11138" s="463">
        <v>8875</v>
      </c>
    </row>
    <row r="11139" spans="1:4">
      <c r="A11139" s="462">
        <v>106183</v>
      </c>
      <c r="B11139" s="276" t="s">
        <v>11025</v>
      </c>
      <c r="C11139" s="462" t="s">
        <v>27</v>
      </c>
      <c r="D11139" s="463">
        <v>918651</v>
      </c>
    </row>
    <row r="11140" spans="1:4">
      <c r="A11140" s="462">
        <v>106184</v>
      </c>
      <c r="B11140" s="276" t="s">
        <v>11026</v>
      </c>
      <c r="C11140" s="462" t="s">
        <v>27</v>
      </c>
      <c r="D11140" s="463">
        <v>0</v>
      </c>
    </row>
    <row r="11141" spans="1:4">
      <c r="A11141" s="462">
        <v>106185</v>
      </c>
      <c r="B11141" s="276" t="s">
        <v>11027</v>
      </c>
      <c r="C11141" s="462" t="s">
        <v>27</v>
      </c>
      <c r="D11141" s="463">
        <v>6383.01</v>
      </c>
    </row>
    <row r="11142" spans="1:4">
      <c r="A11142" s="462">
        <v>106186</v>
      </c>
      <c r="B11142" s="276" t="s">
        <v>11028</v>
      </c>
      <c r="C11142" s="462" t="s">
        <v>27</v>
      </c>
      <c r="D11142" s="463">
        <v>3741</v>
      </c>
    </row>
    <row r="11143" spans="1:4">
      <c r="A11143" s="462">
        <v>106187</v>
      </c>
      <c r="B11143" s="276" t="s">
        <v>11029</v>
      </c>
      <c r="C11143" s="462" t="s">
        <v>27</v>
      </c>
      <c r="D11143" s="463">
        <v>129750</v>
      </c>
    </row>
    <row r="11144" spans="1:4">
      <c r="A11144" s="462">
        <v>106188</v>
      </c>
      <c r="B11144" s="276" t="s">
        <v>11030</v>
      </c>
      <c r="C11144" s="462" t="s">
        <v>27</v>
      </c>
      <c r="D11144" s="463">
        <v>0</v>
      </c>
    </row>
    <row r="11145" spans="1:4">
      <c r="A11145" s="462">
        <v>106189</v>
      </c>
      <c r="B11145" s="276" t="s">
        <v>11031</v>
      </c>
      <c r="C11145" s="462" t="s">
        <v>27</v>
      </c>
      <c r="D11145" s="463">
        <v>0</v>
      </c>
    </row>
    <row r="11146" spans="1:4">
      <c r="A11146" s="462">
        <v>106190</v>
      </c>
      <c r="B11146" s="276" t="s">
        <v>11032</v>
      </c>
      <c r="C11146" s="462" t="s">
        <v>27</v>
      </c>
      <c r="D11146" s="463">
        <v>63718</v>
      </c>
    </row>
    <row r="11147" spans="1:4">
      <c r="A11147" s="462">
        <v>106191</v>
      </c>
      <c r="B11147" s="276" t="s">
        <v>11033</v>
      </c>
      <c r="C11147" s="462" t="s">
        <v>27</v>
      </c>
      <c r="D11147" s="463">
        <v>121398</v>
      </c>
    </row>
    <row r="11148" spans="1:4">
      <c r="A11148" s="462">
        <v>106192</v>
      </c>
      <c r="B11148" s="276" t="s">
        <v>11034</v>
      </c>
      <c r="C11148" s="462" t="s">
        <v>27</v>
      </c>
      <c r="D11148" s="463">
        <v>0</v>
      </c>
    </row>
    <row r="11149" spans="1:4">
      <c r="A11149" s="462">
        <v>106193</v>
      </c>
      <c r="B11149" s="276" t="s">
        <v>11035</v>
      </c>
      <c r="C11149" s="462" t="s">
        <v>27</v>
      </c>
      <c r="D11149" s="463">
        <v>115677</v>
      </c>
    </row>
    <row r="11150" spans="1:4">
      <c r="A11150" s="462">
        <v>106194</v>
      </c>
      <c r="B11150" s="276" t="s">
        <v>11036</v>
      </c>
      <c r="C11150" s="462" t="s">
        <v>27</v>
      </c>
      <c r="D11150" s="463">
        <v>0</v>
      </c>
    </row>
    <row r="11151" spans="1:4">
      <c r="A11151" s="462">
        <v>106195</v>
      </c>
      <c r="B11151" s="276" t="s">
        <v>11037</v>
      </c>
      <c r="C11151" s="462" t="s">
        <v>27</v>
      </c>
      <c r="D11151" s="463">
        <v>0</v>
      </c>
    </row>
    <row r="11152" spans="1:4">
      <c r="A11152" s="462">
        <v>106196</v>
      </c>
      <c r="B11152" s="276" t="s">
        <v>11038</v>
      </c>
      <c r="C11152" s="462" t="s">
        <v>27</v>
      </c>
      <c r="D11152" s="463">
        <v>0</v>
      </c>
    </row>
    <row r="11153" spans="1:4">
      <c r="A11153" s="462">
        <v>106197</v>
      </c>
      <c r="B11153" s="276" t="s">
        <v>11039</v>
      </c>
      <c r="C11153" s="462" t="s">
        <v>27</v>
      </c>
      <c r="D11153" s="463">
        <v>9651</v>
      </c>
    </row>
    <row r="11154" spans="1:4">
      <c r="A11154" s="462">
        <v>106198</v>
      </c>
      <c r="B11154" s="276" t="s">
        <v>11040</v>
      </c>
      <c r="C11154" s="462" t="s">
        <v>27</v>
      </c>
      <c r="D11154" s="463">
        <v>0</v>
      </c>
    </row>
    <row r="11155" spans="1:4">
      <c r="A11155" s="462">
        <v>106199</v>
      </c>
      <c r="B11155" s="276" t="s">
        <v>11041</v>
      </c>
      <c r="C11155" s="462" t="s">
        <v>30</v>
      </c>
      <c r="D11155" s="463">
        <v>0</v>
      </c>
    </row>
    <row r="11156" spans="1:4">
      <c r="A11156" s="462">
        <v>106200</v>
      </c>
      <c r="B11156" s="276" t="s">
        <v>11042</v>
      </c>
      <c r="C11156" s="462" t="s">
        <v>30</v>
      </c>
      <c r="D11156" s="463">
        <v>11393</v>
      </c>
    </row>
    <row r="11157" spans="1:4">
      <c r="A11157" s="462">
        <v>106201</v>
      </c>
      <c r="B11157" s="276" t="s">
        <v>11043</v>
      </c>
      <c r="C11157" s="462" t="s">
        <v>30</v>
      </c>
      <c r="D11157" s="463">
        <v>15312</v>
      </c>
    </row>
    <row r="11158" spans="1:4">
      <c r="A11158" s="462">
        <v>106202</v>
      </c>
      <c r="B11158" s="276" t="s">
        <v>11044</v>
      </c>
      <c r="C11158" s="462" t="s">
        <v>30</v>
      </c>
      <c r="D11158" s="463">
        <v>18937.009999999998</v>
      </c>
    </row>
    <row r="11159" spans="1:4">
      <c r="A11159" s="462">
        <v>106203</v>
      </c>
      <c r="B11159" s="276" t="s">
        <v>11045</v>
      </c>
      <c r="C11159" s="462" t="s">
        <v>30</v>
      </c>
      <c r="D11159" s="463">
        <v>25172</v>
      </c>
    </row>
    <row r="11160" spans="1:4">
      <c r="A11160" s="462">
        <v>106204</v>
      </c>
      <c r="B11160" s="276" t="s">
        <v>11046</v>
      </c>
      <c r="C11160" s="462" t="s">
        <v>30</v>
      </c>
      <c r="D11160" s="463">
        <v>38603.01</v>
      </c>
    </row>
    <row r="11161" spans="1:4">
      <c r="A11161" s="462">
        <v>106205</v>
      </c>
      <c r="B11161" s="276" t="s">
        <v>11047</v>
      </c>
      <c r="C11161" s="462" t="s">
        <v>30</v>
      </c>
      <c r="D11161" s="463">
        <v>49255</v>
      </c>
    </row>
    <row r="11162" spans="1:4">
      <c r="A11162" s="462">
        <v>106206</v>
      </c>
      <c r="B11162" s="276" t="s">
        <v>11048</v>
      </c>
      <c r="C11162" s="462" t="s">
        <v>30</v>
      </c>
      <c r="D11162" s="463">
        <v>69652</v>
      </c>
    </row>
    <row r="11163" spans="1:4">
      <c r="A11163" s="462">
        <v>106207</v>
      </c>
      <c r="B11163" s="276" t="s">
        <v>11049</v>
      </c>
      <c r="C11163" s="462" t="s">
        <v>30</v>
      </c>
      <c r="D11163" s="463">
        <v>78514</v>
      </c>
    </row>
    <row r="11164" spans="1:4">
      <c r="A11164" s="462">
        <v>106208</v>
      </c>
      <c r="B11164" s="276" t="s">
        <v>11050</v>
      </c>
      <c r="C11164" s="462" t="s">
        <v>27</v>
      </c>
      <c r="D11164" s="463">
        <v>0</v>
      </c>
    </row>
    <row r="11165" spans="1:4">
      <c r="A11165" s="462">
        <v>106209</v>
      </c>
      <c r="B11165" s="276" t="s">
        <v>11051</v>
      </c>
      <c r="C11165" s="462" t="s">
        <v>30</v>
      </c>
      <c r="D11165" s="463">
        <v>0</v>
      </c>
    </row>
    <row r="11166" spans="1:4">
      <c r="A11166" s="462">
        <v>106210</v>
      </c>
      <c r="B11166" s="276" t="s">
        <v>11052</v>
      </c>
      <c r="C11166" s="462" t="s">
        <v>27</v>
      </c>
      <c r="D11166" s="463">
        <v>0</v>
      </c>
    </row>
    <row r="11167" spans="1:4">
      <c r="A11167" s="462">
        <v>106211</v>
      </c>
      <c r="B11167" s="276" t="s">
        <v>11053</v>
      </c>
      <c r="C11167" s="462" t="s">
        <v>27</v>
      </c>
      <c r="D11167" s="463">
        <v>780919</v>
      </c>
    </row>
    <row r="11168" spans="1:4">
      <c r="A11168" s="462">
        <v>106212</v>
      </c>
      <c r="B11168" s="276" t="s">
        <v>11054</v>
      </c>
      <c r="C11168" s="462" t="s">
        <v>27</v>
      </c>
      <c r="D11168" s="463">
        <v>0</v>
      </c>
    </row>
    <row r="11169" spans="1:4">
      <c r="A11169" s="462">
        <v>106213</v>
      </c>
      <c r="B11169" s="276" t="s">
        <v>11055</v>
      </c>
      <c r="C11169" s="462" t="s">
        <v>27</v>
      </c>
      <c r="D11169" s="463">
        <v>0</v>
      </c>
    </row>
    <row r="11170" spans="1:4">
      <c r="A11170" s="462">
        <v>106214</v>
      </c>
      <c r="B11170" s="276" t="s">
        <v>11056</v>
      </c>
      <c r="C11170" s="462" t="s">
        <v>27</v>
      </c>
      <c r="D11170" s="463">
        <v>0</v>
      </c>
    </row>
    <row r="11171" spans="1:4">
      <c r="A11171" s="462">
        <v>106215</v>
      </c>
      <c r="B11171" s="276" t="s">
        <v>11057</v>
      </c>
      <c r="C11171" s="462" t="s">
        <v>27</v>
      </c>
      <c r="D11171" s="463">
        <v>0</v>
      </c>
    </row>
    <row r="11172" spans="1:4">
      <c r="A11172" s="462">
        <v>106216</v>
      </c>
      <c r="B11172" s="276" t="s">
        <v>11058</v>
      </c>
      <c r="C11172" s="462" t="s">
        <v>27</v>
      </c>
      <c r="D11172" s="463">
        <v>0</v>
      </c>
    </row>
    <row r="11173" spans="1:4">
      <c r="A11173" s="462">
        <v>106217</v>
      </c>
      <c r="B11173" s="276" t="s">
        <v>11059</v>
      </c>
      <c r="C11173" s="462" t="s">
        <v>27</v>
      </c>
      <c r="D11173" s="463">
        <v>7304.01</v>
      </c>
    </row>
    <row r="11174" spans="1:4">
      <c r="A11174" s="462">
        <v>106218</v>
      </c>
      <c r="B11174" s="276" t="s">
        <v>11060</v>
      </c>
      <c r="C11174" s="462" t="s">
        <v>27</v>
      </c>
      <c r="D11174" s="463">
        <v>12766</v>
      </c>
    </row>
    <row r="11175" spans="1:4">
      <c r="A11175" s="462">
        <v>106219</v>
      </c>
      <c r="B11175" s="276" t="s">
        <v>11061</v>
      </c>
      <c r="C11175" s="462" t="s">
        <v>27</v>
      </c>
      <c r="D11175" s="463">
        <v>17422</v>
      </c>
    </row>
    <row r="11176" spans="1:4">
      <c r="A11176" s="462">
        <v>106220</v>
      </c>
      <c r="B11176" s="276" t="s">
        <v>11062</v>
      </c>
      <c r="C11176" s="462" t="s">
        <v>27</v>
      </c>
      <c r="D11176" s="463">
        <v>23219.01</v>
      </c>
    </row>
    <row r="11177" spans="1:4">
      <c r="A11177" s="462">
        <v>106221</v>
      </c>
      <c r="B11177" s="276" t="s">
        <v>11063</v>
      </c>
      <c r="C11177" s="462" t="s">
        <v>27</v>
      </c>
      <c r="D11177" s="463">
        <v>38509.99</v>
      </c>
    </row>
    <row r="11178" spans="1:4">
      <c r="A11178" s="462">
        <v>106222</v>
      </c>
      <c r="B11178" s="276" t="s">
        <v>11064</v>
      </c>
      <c r="C11178" s="462" t="s">
        <v>27</v>
      </c>
      <c r="D11178" s="463">
        <v>0</v>
      </c>
    </row>
    <row r="11179" spans="1:4">
      <c r="A11179" s="462">
        <v>106223</v>
      </c>
      <c r="B11179" s="276" t="s">
        <v>11065</v>
      </c>
      <c r="C11179" s="462" t="s">
        <v>27</v>
      </c>
      <c r="D11179" s="463">
        <v>7797</v>
      </c>
    </row>
    <row r="11180" spans="1:4">
      <c r="A11180" s="462">
        <v>106224</v>
      </c>
      <c r="B11180" s="276" t="s">
        <v>11066</v>
      </c>
      <c r="C11180" s="462" t="s">
        <v>27</v>
      </c>
      <c r="D11180" s="463">
        <v>8579</v>
      </c>
    </row>
    <row r="11181" spans="1:4">
      <c r="A11181" s="462">
        <v>106225</v>
      </c>
      <c r="B11181" s="276" t="s">
        <v>11067</v>
      </c>
      <c r="C11181" s="462" t="s">
        <v>27</v>
      </c>
      <c r="D11181" s="463">
        <v>9854</v>
      </c>
    </row>
    <row r="11182" spans="1:4">
      <c r="A11182" s="462">
        <v>106226</v>
      </c>
      <c r="B11182" s="276" t="s">
        <v>11068</v>
      </c>
      <c r="C11182" s="462" t="s">
        <v>27</v>
      </c>
      <c r="D11182" s="463">
        <v>12468</v>
      </c>
    </row>
    <row r="11183" spans="1:4">
      <c r="A11183" s="462">
        <v>106227</v>
      </c>
      <c r="B11183" s="276" t="s">
        <v>11069</v>
      </c>
      <c r="C11183" s="462" t="s">
        <v>27</v>
      </c>
      <c r="D11183" s="463">
        <v>14392</v>
      </c>
    </row>
    <row r="11184" spans="1:4">
      <c r="A11184" s="462">
        <v>106228</v>
      </c>
      <c r="B11184" s="276" t="s">
        <v>11070</v>
      </c>
      <c r="C11184" s="462" t="s">
        <v>27</v>
      </c>
      <c r="D11184" s="463">
        <v>0</v>
      </c>
    </row>
    <row r="11185" spans="1:4">
      <c r="A11185" s="462">
        <v>106229</v>
      </c>
      <c r="B11185" s="276" t="s">
        <v>11071</v>
      </c>
      <c r="C11185" s="462" t="s">
        <v>27</v>
      </c>
      <c r="D11185" s="463">
        <v>7658</v>
      </c>
    </row>
    <row r="11186" spans="1:4">
      <c r="A11186" s="462">
        <v>106230</v>
      </c>
      <c r="B11186" s="276" t="s">
        <v>11072</v>
      </c>
      <c r="C11186" s="462" t="s">
        <v>27</v>
      </c>
      <c r="D11186" s="463">
        <v>11956</v>
      </c>
    </row>
    <row r="11187" spans="1:4">
      <c r="A11187" s="462">
        <v>106231</v>
      </c>
      <c r="B11187" s="276" t="s">
        <v>11073</v>
      </c>
      <c r="C11187" s="462" t="s">
        <v>27</v>
      </c>
      <c r="D11187" s="463">
        <v>17850</v>
      </c>
    </row>
    <row r="11188" spans="1:4">
      <c r="A11188" s="462">
        <v>106232</v>
      </c>
      <c r="B11188" s="276" t="s">
        <v>11074</v>
      </c>
      <c r="C11188" s="462" t="s">
        <v>27</v>
      </c>
      <c r="D11188" s="463">
        <v>22602</v>
      </c>
    </row>
    <row r="11189" spans="1:4">
      <c r="A11189" s="462">
        <v>106233</v>
      </c>
      <c r="B11189" s="276" t="s">
        <v>11075</v>
      </c>
      <c r="C11189" s="462" t="s">
        <v>27</v>
      </c>
      <c r="D11189" s="463">
        <v>30583</v>
      </c>
    </row>
    <row r="11190" spans="1:4">
      <c r="A11190" s="462">
        <v>106234</v>
      </c>
      <c r="B11190" s="276" t="s">
        <v>11076</v>
      </c>
      <c r="C11190" s="462" t="s">
        <v>27</v>
      </c>
      <c r="D11190" s="463">
        <v>0</v>
      </c>
    </row>
    <row r="11191" spans="1:4">
      <c r="A11191" s="462">
        <v>106235</v>
      </c>
      <c r="B11191" s="276" t="s">
        <v>11077</v>
      </c>
      <c r="C11191" s="462" t="s">
        <v>27</v>
      </c>
      <c r="D11191" s="463">
        <v>3499</v>
      </c>
    </row>
    <row r="11192" spans="1:4">
      <c r="A11192" s="462">
        <v>106236</v>
      </c>
      <c r="B11192" s="276" t="s">
        <v>11078</v>
      </c>
      <c r="C11192" s="462" t="s">
        <v>27</v>
      </c>
      <c r="D11192" s="463">
        <v>0</v>
      </c>
    </row>
    <row r="11193" spans="1:4">
      <c r="A11193" s="462">
        <v>106237</v>
      </c>
      <c r="B11193" s="276" t="s">
        <v>11079</v>
      </c>
      <c r="C11193" s="462" t="s">
        <v>27</v>
      </c>
      <c r="D11193" s="463">
        <v>2202</v>
      </c>
    </row>
    <row r="11194" spans="1:4">
      <c r="A11194" s="462">
        <v>106238</v>
      </c>
      <c r="B11194" s="276" t="s">
        <v>11080</v>
      </c>
      <c r="C11194" s="462" t="s">
        <v>27</v>
      </c>
      <c r="D11194" s="463">
        <v>0</v>
      </c>
    </row>
    <row r="11195" spans="1:4">
      <c r="A11195" s="462">
        <v>106239</v>
      </c>
      <c r="B11195" s="276" t="s">
        <v>11081</v>
      </c>
      <c r="C11195" s="462" t="s">
        <v>27</v>
      </c>
      <c r="D11195" s="463">
        <v>0</v>
      </c>
    </row>
    <row r="11196" spans="1:4">
      <c r="A11196" s="462">
        <v>106240</v>
      </c>
      <c r="B11196" s="276" t="s">
        <v>11082</v>
      </c>
      <c r="C11196" s="462" t="s">
        <v>27</v>
      </c>
      <c r="D11196" s="463">
        <v>1118.01</v>
      </c>
    </row>
    <row r="11197" spans="1:4">
      <c r="A11197" s="462">
        <v>106241</v>
      </c>
      <c r="B11197" s="276" t="s">
        <v>11083</v>
      </c>
      <c r="C11197" s="462" t="s">
        <v>27</v>
      </c>
      <c r="D11197" s="463">
        <v>0</v>
      </c>
    </row>
    <row r="11198" spans="1:4">
      <c r="A11198" s="462">
        <v>106242</v>
      </c>
      <c r="B11198" s="276" t="s">
        <v>11084</v>
      </c>
      <c r="C11198" s="462" t="s">
        <v>27</v>
      </c>
      <c r="D11198" s="463">
        <v>0</v>
      </c>
    </row>
    <row r="11199" spans="1:4">
      <c r="A11199" s="462">
        <v>106243</v>
      </c>
      <c r="B11199" s="276" t="s">
        <v>11085</v>
      </c>
      <c r="C11199" s="462" t="s">
        <v>27</v>
      </c>
      <c r="D11199" s="463">
        <v>0</v>
      </c>
    </row>
    <row r="11200" spans="1:4">
      <c r="A11200" s="462">
        <v>106244</v>
      </c>
      <c r="B11200" s="276" t="s">
        <v>11086</v>
      </c>
      <c r="C11200" s="462" t="s">
        <v>27</v>
      </c>
      <c r="D11200" s="463">
        <v>0</v>
      </c>
    </row>
    <row r="11201" spans="1:4">
      <c r="A11201" s="462">
        <v>106245</v>
      </c>
      <c r="B11201" s="276" t="s">
        <v>11087</v>
      </c>
      <c r="C11201" s="462" t="s">
        <v>27</v>
      </c>
      <c r="D11201" s="463">
        <v>4165</v>
      </c>
    </row>
    <row r="11202" spans="1:4">
      <c r="A11202" s="462">
        <v>106246</v>
      </c>
      <c r="B11202" s="276" t="s">
        <v>11088</v>
      </c>
      <c r="C11202" s="462" t="s">
        <v>27</v>
      </c>
      <c r="D11202" s="463">
        <v>21870</v>
      </c>
    </row>
    <row r="11203" spans="1:4">
      <c r="A11203" s="462">
        <v>106247</v>
      </c>
      <c r="B11203" s="276" t="s">
        <v>11089</v>
      </c>
      <c r="C11203" s="462" t="s">
        <v>27</v>
      </c>
      <c r="D11203" s="463">
        <v>21714</v>
      </c>
    </row>
    <row r="11204" spans="1:4">
      <c r="A11204" s="462">
        <v>106248</v>
      </c>
      <c r="B11204" s="276" t="s">
        <v>11090</v>
      </c>
      <c r="C11204" s="462" t="s">
        <v>27</v>
      </c>
      <c r="D11204" s="463">
        <v>0</v>
      </c>
    </row>
    <row r="11205" spans="1:4">
      <c r="A11205" s="462">
        <v>106249</v>
      </c>
      <c r="B11205" s="276" t="s">
        <v>11091</v>
      </c>
      <c r="C11205" s="462" t="s">
        <v>27</v>
      </c>
      <c r="D11205" s="463">
        <v>0</v>
      </c>
    </row>
    <row r="11206" spans="1:4">
      <c r="A11206" s="462">
        <v>106250</v>
      </c>
      <c r="B11206" s="276" t="s">
        <v>11092</v>
      </c>
      <c r="C11206" s="462" t="s">
        <v>27</v>
      </c>
      <c r="D11206" s="463">
        <v>0</v>
      </c>
    </row>
    <row r="11207" spans="1:4">
      <c r="A11207" s="462">
        <v>106251</v>
      </c>
      <c r="B11207" s="276" t="s">
        <v>11093</v>
      </c>
      <c r="C11207" s="462" t="s">
        <v>27</v>
      </c>
      <c r="D11207" s="463">
        <v>7700</v>
      </c>
    </row>
    <row r="11208" spans="1:4">
      <c r="A11208" s="462">
        <v>106252</v>
      </c>
      <c r="B11208" s="276" t="s">
        <v>11094</v>
      </c>
      <c r="C11208" s="462" t="s">
        <v>27</v>
      </c>
      <c r="D11208" s="463">
        <v>0</v>
      </c>
    </row>
    <row r="11209" spans="1:4">
      <c r="A11209" s="462">
        <v>106253</v>
      </c>
      <c r="B11209" s="276" t="s">
        <v>11095</v>
      </c>
      <c r="C11209" s="462" t="s">
        <v>27</v>
      </c>
      <c r="D11209" s="463">
        <v>9044</v>
      </c>
    </row>
    <row r="11210" spans="1:4">
      <c r="A11210" s="462">
        <v>106254</v>
      </c>
      <c r="B11210" s="276" t="s">
        <v>11096</v>
      </c>
      <c r="C11210" s="462" t="s">
        <v>27</v>
      </c>
      <c r="D11210" s="463">
        <v>8314.5300000000007</v>
      </c>
    </row>
    <row r="11211" spans="1:4">
      <c r="A11211" s="462">
        <v>106255</v>
      </c>
      <c r="B11211" s="276" t="s">
        <v>11097</v>
      </c>
      <c r="C11211" s="462" t="s">
        <v>27</v>
      </c>
      <c r="D11211" s="463">
        <v>9685.41</v>
      </c>
    </row>
    <row r="11212" spans="1:4">
      <c r="A11212" s="462">
        <v>106256</v>
      </c>
      <c r="B11212" s="276" t="s">
        <v>11098</v>
      </c>
      <c r="C11212" s="462" t="s">
        <v>27</v>
      </c>
      <c r="D11212" s="463">
        <v>0</v>
      </c>
    </row>
    <row r="11213" spans="1:4">
      <c r="A11213" s="462">
        <v>106257</v>
      </c>
      <c r="B11213" s="276" t="s">
        <v>11099</v>
      </c>
      <c r="C11213" s="462" t="s">
        <v>27</v>
      </c>
      <c r="D11213" s="463">
        <v>0</v>
      </c>
    </row>
    <row r="11214" spans="1:4">
      <c r="A11214" s="462">
        <v>106258</v>
      </c>
      <c r="B11214" s="276" t="s">
        <v>11100</v>
      </c>
      <c r="C11214" s="462" t="s">
        <v>27</v>
      </c>
      <c r="D11214" s="463">
        <v>1495</v>
      </c>
    </row>
    <row r="11215" spans="1:4">
      <c r="A11215" s="462">
        <v>106259</v>
      </c>
      <c r="B11215" s="276" t="s">
        <v>11101</v>
      </c>
      <c r="C11215" s="462" t="s">
        <v>27</v>
      </c>
      <c r="D11215" s="463">
        <v>1360</v>
      </c>
    </row>
    <row r="11216" spans="1:4">
      <c r="A11216" s="462">
        <v>106260</v>
      </c>
      <c r="B11216" s="276" t="s">
        <v>11102</v>
      </c>
      <c r="C11216" s="462" t="s">
        <v>27</v>
      </c>
      <c r="D11216" s="463">
        <v>1577</v>
      </c>
    </row>
    <row r="11217" spans="1:4">
      <c r="A11217" s="462">
        <v>106261</v>
      </c>
      <c r="B11217" s="276" t="s">
        <v>11103</v>
      </c>
      <c r="C11217" s="462" t="s">
        <v>27</v>
      </c>
      <c r="D11217" s="463">
        <v>1612</v>
      </c>
    </row>
    <row r="11218" spans="1:4">
      <c r="A11218" s="462">
        <v>106262</v>
      </c>
      <c r="B11218" s="276" t="s">
        <v>11104</v>
      </c>
      <c r="C11218" s="462" t="s">
        <v>27</v>
      </c>
      <c r="D11218" s="463">
        <v>2279</v>
      </c>
    </row>
    <row r="11219" spans="1:4">
      <c r="A11219" s="462">
        <v>106263</v>
      </c>
      <c r="B11219" s="276" t="s">
        <v>11105</v>
      </c>
      <c r="C11219" s="462" t="s">
        <v>27</v>
      </c>
      <c r="D11219" s="463">
        <v>3741</v>
      </c>
    </row>
    <row r="11220" spans="1:4">
      <c r="A11220" s="462">
        <v>106264</v>
      </c>
      <c r="B11220" s="276" t="s">
        <v>11106</v>
      </c>
      <c r="C11220" s="462" t="s">
        <v>27</v>
      </c>
      <c r="D11220" s="463">
        <v>6601</v>
      </c>
    </row>
    <row r="11221" spans="1:4">
      <c r="A11221" s="462">
        <v>106265</v>
      </c>
      <c r="B11221" s="276" t="s">
        <v>11107</v>
      </c>
      <c r="C11221" s="462" t="s">
        <v>27</v>
      </c>
      <c r="D11221" s="463">
        <v>0</v>
      </c>
    </row>
    <row r="11222" spans="1:4">
      <c r="A11222" s="462">
        <v>106266</v>
      </c>
      <c r="B11222" s="276" t="s">
        <v>11108</v>
      </c>
      <c r="C11222" s="462" t="s">
        <v>27</v>
      </c>
      <c r="D11222" s="463">
        <v>0</v>
      </c>
    </row>
    <row r="11223" spans="1:4">
      <c r="A11223" s="462">
        <v>106267</v>
      </c>
      <c r="B11223" s="276" t="s">
        <v>11109</v>
      </c>
      <c r="C11223" s="462" t="s">
        <v>27</v>
      </c>
      <c r="D11223" s="463">
        <v>1462264</v>
      </c>
    </row>
    <row r="11224" spans="1:4">
      <c r="A11224" s="462">
        <v>106268</v>
      </c>
      <c r="B11224" s="276" t="s">
        <v>11110</v>
      </c>
      <c r="C11224" s="462" t="s">
        <v>27</v>
      </c>
      <c r="D11224" s="463">
        <v>0</v>
      </c>
    </row>
    <row r="11225" spans="1:4">
      <c r="A11225" s="462">
        <v>106269</v>
      </c>
      <c r="B11225" s="276" t="s">
        <v>11111</v>
      </c>
      <c r="C11225" s="462" t="s">
        <v>27</v>
      </c>
      <c r="D11225" s="463">
        <v>0</v>
      </c>
    </row>
    <row r="11226" spans="1:4">
      <c r="A11226" s="462">
        <v>106270</v>
      </c>
      <c r="B11226" s="276" t="s">
        <v>11112</v>
      </c>
      <c r="C11226" s="462" t="s">
        <v>27</v>
      </c>
      <c r="D11226" s="463">
        <v>754793</v>
      </c>
    </row>
    <row r="11227" spans="1:4">
      <c r="A11227" s="462">
        <v>106271</v>
      </c>
      <c r="B11227" s="276" t="s">
        <v>11113</v>
      </c>
      <c r="C11227" s="462" t="s">
        <v>27</v>
      </c>
      <c r="D11227" s="463">
        <v>0</v>
      </c>
    </row>
    <row r="11228" spans="1:4">
      <c r="A11228" s="462">
        <v>106272</v>
      </c>
      <c r="B11228" s="276" t="s">
        <v>11114</v>
      </c>
      <c r="C11228" s="462" t="s">
        <v>27</v>
      </c>
      <c r="D11228" s="463">
        <v>0</v>
      </c>
    </row>
    <row r="11229" spans="1:4">
      <c r="A11229" s="462">
        <v>106273</v>
      </c>
      <c r="B11229" s="276" t="s">
        <v>11115</v>
      </c>
      <c r="C11229" s="462" t="s">
        <v>27</v>
      </c>
      <c r="D11229" s="463">
        <v>0</v>
      </c>
    </row>
    <row r="11230" spans="1:4">
      <c r="A11230" s="462">
        <v>106274</v>
      </c>
      <c r="B11230" s="276" t="s">
        <v>11116</v>
      </c>
      <c r="C11230" s="462" t="s">
        <v>27</v>
      </c>
      <c r="D11230" s="463">
        <v>363814</v>
      </c>
    </row>
    <row r="11231" spans="1:4">
      <c r="A11231" s="462">
        <v>106275</v>
      </c>
      <c r="B11231" s="276" t="s">
        <v>11117</v>
      </c>
      <c r="C11231" s="462" t="s">
        <v>27</v>
      </c>
      <c r="D11231" s="463">
        <v>600902.40000000002</v>
      </c>
    </row>
    <row r="11232" spans="1:4">
      <c r="A11232" s="462">
        <v>106276</v>
      </c>
      <c r="B11232" s="276" t="s">
        <v>11118</v>
      </c>
      <c r="C11232" s="462" t="s">
        <v>27</v>
      </c>
      <c r="D11232" s="463">
        <v>359351</v>
      </c>
    </row>
    <row r="11233" spans="1:4">
      <c r="A11233" s="462">
        <v>106277</v>
      </c>
      <c r="B11233" s="276" t="s">
        <v>11119</v>
      </c>
      <c r="C11233" s="462" t="s">
        <v>27</v>
      </c>
      <c r="D11233" s="463">
        <v>299989</v>
      </c>
    </row>
    <row r="11234" spans="1:4">
      <c r="A11234" s="462">
        <v>106278</v>
      </c>
      <c r="B11234" s="276" t="s">
        <v>11120</v>
      </c>
      <c r="C11234" s="462" t="s">
        <v>27</v>
      </c>
      <c r="D11234" s="463">
        <v>0</v>
      </c>
    </row>
    <row r="11235" spans="1:4">
      <c r="A11235" s="462">
        <v>106279</v>
      </c>
      <c r="B11235" s="276" t="s">
        <v>11121</v>
      </c>
      <c r="C11235" s="462" t="s">
        <v>27</v>
      </c>
      <c r="D11235" s="463">
        <v>1119872</v>
      </c>
    </row>
    <row r="11236" spans="1:4">
      <c r="A11236" s="462">
        <v>106280</v>
      </c>
      <c r="B11236" s="276" t="s">
        <v>11122</v>
      </c>
      <c r="C11236" s="462" t="s">
        <v>27</v>
      </c>
      <c r="D11236" s="463">
        <v>1217348</v>
      </c>
    </row>
    <row r="11237" spans="1:4">
      <c r="A11237" s="462">
        <v>106281</v>
      </c>
      <c r="B11237" s="276" t="s">
        <v>11123</v>
      </c>
      <c r="C11237" s="462" t="s">
        <v>476</v>
      </c>
      <c r="D11237" s="463">
        <v>88088.960000000006</v>
      </c>
    </row>
    <row r="11238" spans="1:4">
      <c r="A11238" s="462">
        <v>106282</v>
      </c>
      <c r="B11238" s="276" t="s">
        <v>11124</v>
      </c>
      <c r="C11238" s="462" t="s">
        <v>30</v>
      </c>
      <c r="D11238" s="463">
        <v>59852</v>
      </c>
    </row>
    <row r="11239" spans="1:4">
      <c r="A11239" s="462">
        <v>106283</v>
      </c>
      <c r="B11239" s="276" t="s">
        <v>11125</v>
      </c>
      <c r="C11239" s="462" t="s">
        <v>30</v>
      </c>
      <c r="D11239" s="463">
        <v>0</v>
      </c>
    </row>
    <row r="11240" spans="1:4">
      <c r="A11240" s="462">
        <v>106284</v>
      </c>
      <c r="B11240" s="276" t="s">
        <v>11126</v>
      </c>
      <c r="C11240" s="462" t="s">
        <v>30</v>
      </c>
      <c r="D11240" s="463">
        <v>0</v>
      </c>
    </row>
    <row r="11241" spans="1:4">
      <c r="A11241" s="462">
        <v>106285</v>
      </c>
      <c r="B11241" s="276" t="s">
        <v>11127</v>
      </c>
      <c r="C11241" s="462" t="s">
        <v>27</v>
      </c>
      <c r="D11241" s="463">
        <v>39517</v>
      </c>
    </row>
    <row r="11242" spans="1:4">
      <c r="A11242" s="462">
        <v>106286</v>
      </c>
      <c r="B11242" s="276" t="s">
        <v>11128</v>
      </c>
      <c r="C11242" s="462" t="s">
        <v>27</v>
      </c>
      <c r="D11242" s="463">
        <v>0</v>
      </c>
    </row>
    <row r="11243" spans="1:4">
      <c r="A11243" s="462">
        <v>106287</v>
      </c>
      <c r="B11243" s="276" t="s">
        <v>11129</v>
      </c>
      <c r="C11243" s="462" t="s">
        <v>27</v>
      </c>
      <c r="D11243" s="463">
        <v>60184</v>
      </c>
    </row>
    <row r="11244" spans="1:4">
      <c r="A11244" s="462">
        <v>106288</v>
      </c>
      <c r="B11244" s="276" t="s">
        <v>11130</v>
      </c>
      <c r="C11244" s="462" t="s">
        <v>27</v>
      </c>
      <c r="D11244" s="463">
        <v>84005</v>
      </c>
    </row>
    <row r="11245" spans="1:4">
      <c r="A11245" s="462">
        <v>106289</v>
      </c>
      <c r="B11245" s="276" t="s">
        <v>11131</v>
      </c>
      <c r="C11245" s="462" t="s">
        <v>27</v>
      </c>
      <c r="D11245" s="463">
        <v>3746</v>
      </c>
    </row>
    <row r="11246" spans="1:4">
      <c r="A11246" s="462">
        <v>106290</v>
      </c>
      <c r="B11246" s="276" t="s">
        <v>11132</v>
      </c>
      <c r="C11246" s="462" t="s">
        <v>27</v>
      </c>
      <c r="D11246" s="463">
        <v>8330</v>
      </c>
    </row>
    <row r="11247" spans="1:4">
      <c r="A11247" s="462">
        <v>106291</v>
      </c>
      <c r="B11247" s="276" t="s">
        <v>11133</v>
      </c>
      <c r="C11247" s="462" t="s">
        <v>27</v>
      </c>
      <c r="D11247" s="463">
        <v>12273.01</v>
      </c>
    </row>
    <row r="11248" spans="1:4">
      <c r="A11248" s="462">
        <v>106292</v>
      </c>
      <c r="B11248" s="276" t="s">
        <v>11134</v>
      </c>
      <c r="C11248" s="462" t="s">
        <v>27</v>
      </c>
      <c r="D11248" s="463">
        <v>34372</v>
      </c>
    </row>
    <row r="11249" spans="1:4">
      <c r="A11249" s="462">
        <v>106293</v>
      </c>
      <c r="B11249" s="276" t="s">
        <v>11135</v>
      </c>
      <c r="C11249" s="462" t="s">
        <v>27</v>
      </c>
      <c r="D11249" s="463">
        <v>60580</v>
      </c>
    </row>
    <row r="11250" spans="1:4">
      <c r="A11250" s="462">
        <v>106294</v>
      </c>
      <c r="B11250" s="276" t="s">
        <v>11136</v>
      </c>
      <c r="C11250" s="462" t="s">
        <v>30</v>
      </c>
      <c r="D11250" s="463">
        <v>0</v>
      </c>
    </row>
    <row r="11251" spans="1:4">
      <c r="A11251" s="462">
        <v>106295</v>
      </c>
      <c r="B11251" s="276" t="s">
        <v>11137</v>
      </c>
      <c r="C11251" s="462" t="s">
        <v>30</v>
      </c>
      <c r="D11251" s="463">
        <v>0</v>
      </c>
    </row>
    <row r="11252" spans="1:4">
      <c r="A11252" s="462">
        <v>106296</v>
      </c>
      <c r="B11252" s="276" t="s">
        <v>11138</v>
      </c>
      <c r="C11252" s="462" t="s">
        <v>27</v>
      </c>
      <c r="D11252" s="463">
        <v>427623</v>
      </c>
    </row>
    <row r="11253" spans="1:4">
      <c r="A11253" s="462">
        <v>106297</v>
      </c>
      <c r="B11253" s="276" t="s">
        <v>11139</v>
      </c>
      <c r="C11253" s="462" t="s">
        <v>27</v>
      </c>
      <c r="D11253" s="463">
        <v>682048</v>
      </c>
    </row>
    <row r="11254" spans="1:4">
      <c r="A11254" s="462">
        <v>106298</v>
      </c>
      <c r="B11254" s="276" t="s">
        <v>11140</v>
      </c>
      <c r="C11254" s="462" t="s">
        <v>27</v>
      </c>
      <c r="D11254" s="463">
        <v>9805.01</v>
      </c>
    </row>
    <row r="11255" spans="1:4">
      <c r="A11255" s="462">
        <v>106299</v>
      </c>
      <c r="B11255" s="276" t="s">
        <v>11141</v>
      </c>
      <c r="C11255" s="462" t="s">
        <v>27</v>
      </c>
      <c r="D11255" s="463">
        <v>293216</v>
      </c>
    </row>
    <row r="11256" spans="1:4">
      <c r="A11256" s="462">
        <v>106300</v>
      </c>
      <c r="B11256" s="276" t="s">
        <v>11142</v>
      </c>
      <c r="C11256" s="462" t="s">
        <v>27</v>
      </c>
      <c r="D11256" s="463">
        <v>0</v>
      </c>
    </row>
    <row r="11257" spans="1:4">
      <c r="A11257" s="462">
        <v>106301</v>
      </c>
      <c r="B11257" s="276" t="s">
        <v>11143</v>
      </c>
      <c r="C11257" s="462" t="s">
        <v>27</v>
      </c>
      <c r="D11257" s="463">
        <v>0</v>
      </c>
    </row>
    <row r="11258" spans="1:4">
      <c r="A11258" s="462">
        <v>106302</v>
      </c>
      <c r="B11258" s="276" t="s">
        <v>11144</v>
      </c>
      <c r="C11258" s="462" t="s">
        <v>27</v>
      </c>
      <c r="D11258" s="463">
        <v>0</v>
      </c>
    </row>
    <row r="11259" spans="1:4">
      <c r="A11259" s="462">
        <v>106303</v>
      </c>
      <c r="B11259" s="276" t="s">
        <v>11145</v>
      </c>
      <c r="C11259" s="462" t="s">
        <v>27</v>
      </c>
      <c r="D11259" s="463">
        <v>0</v>
      </c>
    </row>
    <row r="11260" spans="1:4">
      <c r="A11260" s="462">
        <v>106304</v>
      </c>
      <c r="B11260" s="276" t="s">
        <v>11146</v>
      </c>
      <c r="C11260" s="462" t="s">
        <v>27</v>
      </c>
      <c r="D11260" s="463">
        <v>0</v>
      </c>
    </row>
    <row r="11261" spans="1:4">
      <c r="A11261" s="462">
        <v>106305</v>
      </c>
      <c r="B11261" s="276" t="s">
        <v>11147</v>
      </c>
      <c r="C11261" s="462" t="s">
        <v>27</v>
      </c>
      <c r="D11261" s="463">
        <v>0</v>
      </c>
    </row>
    <row r="11262" spans="1:4">
      <c r="A11262" s="462">
        <v>106306</v>
      </c>
      <c r="B11262" s="276" t="s">
        <v>11148</v>
      </c>
      <c r="C11262" s="462" t="s">
        <v>27</v>
      </c>
      <c r="D11262" s="463">
        <v>0</v>
      </c>
    </row>
    <row r="11263" spans="1:4">
      <c r="A11263" s="462">
        <v>106307</v>
      </c>
      <c r="B11263" s="276" t="s">
        <v>11149</v>
      </c>
      <c r="C11263" s="462" t="s">
        <v>27</v>
      </c>
      <c r="D11263" s="463">
        <v>0</v>
      </c>
    </row>
    <row r="11264" spans="1:4">
      <c r="A11264" s="462">
        <v>106308</v>
      </c>
      <c r="B11264" s="276" t="s">
        <v>11150</v>
      </c>
      <c r="C11264" s="462" t="s">
        <v>27</v>
      </c>
      <c r="D11264" s="463">
        <v>36952</v>
      </c>
    </row>
    <row r="11265" spans="1:4">
      <c r="A11265" s="462">
        <v>106309</v>
      </c>
      <c r="B11265" s="276" t="s">
        <v>11151</v>
      </c>
      <c r="C11265" s="462" t="s">
        <v>30</v>
      </c>
      <c r="D11265" s="463">
        <v>242878</v>
      </c>
    </row>
    <row r="11266" spans="1:4">
      <c r="A11266" s="462">
        <v>106310</v>
      </c>
      <c r="B11266" s="276" t="s">
        <v>11152</v>
      </c>
      <c r="C11266" s="462" t="s">
        <v>27</v>
      </c>
      <c r="D11266" s="463">
        <v>0</v>
      </c>
    </row>
    <row r="11267" spans="1:4">
      <c r="A11267" s="462">
        <v>106311</v>
      </c>
      <c r="B11267" s="276" t="s">
        <v>11153</v>
      </c>
      <c r="C11267" s="462" t="s">
        <v>27</v>
      </c>
      <c r="D11267" s="463">
        <v>0</v>
      </c>
    </row>
    <row r="11268" spans="1:4">
      <c r="A11268" s="462">
        <v>106312</v>
      </c>
      <c r="B11268" s="276" t="s">
        <v>11154</v>
      </c>
      <c r="C11268" s="462" t="s">
        <v>27</v>
      </c>
      <c r="D11268" s="463">
        <v>1659</v>
      </c>
    </row>
    <row r="11269" spans="1:4">
      <c r="A11269" s="462">
        <v>106313</v>
      </c>
      <c r="B11269" s="276" t="s">
        <v>11155</v>
      </c>
      <c r="C11269" s="462" t="s">
        <v>27</v>
      </c>
      <c r="D11269" s="463">
        <v>1429</v>
      </c>
    </row>
    <row r="11270" spans="1:4">
      <c r="A11270" s="462">
        <v>106314</v>
      </c>
      <c r="B11270" s="276" t="s">
        <v>11156</v>
      </c>
      <c r="C11270" s="462" t="s">
        <v>27</v>
      </c>
      <c r="D11270" s="463">
        <v>0</v>
      </c>
    </row>
    <row r="11271" spans="1:4">
      <c r="A11271" s="462">
        <v>106315</v>
      </c>
      <c r="B11271" s="276" t="s">
        <v>11157</v>
      </c>
      <c r="C11271" s="462" t="s">
        <v>27</v>
      </c>
      <c r="D11271" s="463">
        <v>1422.05</v>
      </c>
    </row>
    <row r="11272" spans="1:4">
      <c r="A11272" s="462">
        <v>106316</v>
      </c>
      <c r="B11272" s="276" t="s">
        <v>11158</v>
      </c>
      <c r="C11272" s="462" t="s">
        <v>30</v>
      </c>
      <c r="D11272" s="463">
        <v>0</v>
      </c>
    </row>
    <row r="11273" spans="1:4">
      <c r="A11273" s="462">
        <v>106317</v>
      </c>
      <c r="B11273" s="276" t="s">
        <v>11159</v>
      </c>
      <c r="C11273" s="462" t="s">
        <v>27</v>
      </c>
      <c r="D11273" s="463">
        <v>0</v>
      </c>
    </row>
    <row r="11274" spans="1:4">
      <c r="A11274" s="462">
        <v>106318</v>
      </c>
      <c r="B11274" s="276" t="s">
        <v>9479</v>
      </c>
      <c r="C11274" s="462" t="s">
        <v>27</v>
      </c>
      <c r="D11274" s="463">
        <v>0</v>
      </c>
    </row>
    <row r="11275" spans="1:4">
      <c r="A11275" s="462">
        <v>106319</v>
      </c>
      <c r="B11275" s="276" t="s">
        <v>11160</v>
      </c>
      <c r="C11275" s="462" t="s">
        <v>27</v>
      </c>
      <c r="D11275" s="463">
        <v>0</v>
      </c>
    </row>
    <row r="11276" spans="1:4">
      <c r="A11276" s="462">
        <v>106320</v>
      </c>
      <c r="B11276" s="276" t="s">
        <v>11161</v>
      </c>
      <c r="C11276" s="462" t="s">
        <v>27</v>
      </c>
      <c r="D11276" s="463">
        <v>1508253.6</v>
      </c>
    </row>
    <row r="11277" spans="1:4">
      <c r="A11277" s="462">
        <v>106322</v>
      </c>
      <c r="B11277" s="276" t="s">
        <v>11162</v>
      </c>
      <c r="C11277" s="462" t="s">
        <v>27</v>
      </c>
      <c r="D11277" s="463">
        <v>0</v>
      </c>
    </row>
    <row r="11278" spans="1:4">
      <c r="A11278" s="462">
        <v>106323</v>
      </c>
      <c r="B11278" s="276" t="s">
        <v>11163</v>
      </c>
      <c r="C11278" s="462" t="s">
        <v>27</v>
      </c>
      <c r="D11278" s="463">
        <v>592062.41</v>
      </c>
    </row>
    <row r="11279" spans="1:4">
      <c r="A11279" s="462">
        <v>106324</v>
      </c>
      <c r="B11279" s="276" t="s">
        <v>11164</v>
      </c>
      <c r="C11279" s="462" t="s">
        <v>27</v>
      </c>
      <c r="D11279" s="463">
        <v>25279</v>
      </c>
    </row>
    <row r="11280" spans="1:4">
      <c r="A11280" s="462">
        <v>106325</v>
      </c>
      <c r="B11280" s="276" t="s">
        <v>11165</v>
      </c>
      <c r="C11280" s="462" t="s">
        <v>27</v>
      </c>
      <c r="D11280" s="463">
        <v>65452.71</v>
      </c>
    </row>
    <row r="11281" spans="1:4">
      <c r="A11281" s="462">
        <v>106326</v>
      </c>
      <c r="B11281" s="276" t="s">
        <v>11166</v>
      </c>
      <c r="C11281" s="462" t="s">
        <v>27</v>
      </c>
      <c r="D11281" s="463">
        <v>4999</v>
      </c>
    </row>
    <row r="11282" spans="1:4">
      <c r="A11282" s="462">
        <v>106327</v>
      </c>
      <c r="B11282" s="276" t="s">
        <v>11167</v>
      </c>
      <c r="C11282" s="462" t="s">
        <v>27</v>
      </c>
      <c r="D11282" s="463">
        <v>8632</v>
      </c>
    </row>
    <row r="11283" spans="1:4">
      <c r="A11283" s="462">
        <v>106328</v>
      </c>
      <c r="B11283" s="276" t="s">
        <v>11168</v>
      </c>
      <c r="C11283" s="462" t="s">
        <v>27</v>
      </c>
      <c r="D11283" s="463">
        <v>83405.990000000005</v>
      </c>
    </row>
    <row r="11284" spans="1:4">
      <c r="A11284" s="462">
        <v>106329</v>
      </c>
      <c r="B11284" s="276" t="s">
        <v>11169</v>
      </c>
      <c r="C11284" s="462" t="s">
        <v>27</v>
      </c>
      <c r="D11284" s="463">
        <v>67984.429999999993</v>
      </c>
    </row>
    <row r="11285" spans="1:4">
      <c r="A11285" s="462">
        <v>106330</v>
      </c>
      <c r="B11285" s="276" t="s">
        <v>11170</v>
      </c>
      <c r="C11285" s="462" t="s">
        <v>27</v>
      </c>
      <c r="D11285" s="463">
        <v>97151.01</v>
      </c>
    </row>
    <row r="11286" spans="1:4">
      <c r="A11286" s="462">
        <v>106331</v>
      </c>
      <c r="B11286" s="276" t="s">
        <v>11171</v>
      </c>
      <c r="C11286" s="462" t="s">
        <v>27</v>
      </c>
      <c r="D11286" s="463">
        <v>85703</v>
      </c>
    </row>
    <row r="11287" spans="1:4">
      <c r="A11287" s="462">
        <v>106332</v>
      </c>
      <c r="B11287" s="276" t="s">
        <v>11172</v>
      </c>
      <c r="C11287" s="462" t="s">
        <v>27</v>
      </c>
      <c r="D11287" s="463">
        <v>0</v>
      </c>
    </row>
    <row r="11288" spans="1:4">
      <c r="A11288" s="462">
        <v>106333</v>
      </c>
      <c r="B11288" s="276" t="s">
        <v>11173</v>
      </c>
      <c r="C11288" s="462" t="s">
        <v>27</v>
      </c>
      <c r="D11288" s="463">
        <v>0</v>
      </c>
    </row>
    <row r="11289" spans="1:4">
      <c r="A11289" s="462">
        <v>106334</v>
      </c>
      <c r="B11289" s="276" t="s">
        <v>11174</v>
      </c>
      <c r="C11289" s="462" t="s">
        <v>27</v>
      </c>
      <c r="D11289" s="463">
        <v>0</v>
      </c>
    </row>
    <row r="11290" spans="1:4">
      <c r="A11290" s="462">
        <v>106335</v>
      </c>
      <c r="B11290" s="276" t="s">
        <v>11175</v>
      </c>
      <c r="C11290" s="462" t="s">
        <v>27</v>
      </c>
      <c r="D11290" s="463">
        <v>170597.42</v>
      </c>
    </row>
    <row r="11291" spans="1:4">
      <c r="A11291" s="462">
        <v>106336</v>
      </c>
      <c r="B11291" s="276" t="s">
        <v>11176</v>
      </c>
      <c r="C11291" s="462" t="s">
        <v>27</v>
      </c>
      <c r="D11291" s="463">
        <v>0</v>
      </c>
    </row>
    <row r="11292" spans="1:4">
      <c r="A11292" s="462">
        <v>106337</v>
      </c>
      <c r="B11292" s="276" t="s">
        <v>11177</v>
      </c>
      <c r="C11292" s="462" t="s">
        <v>30</v>
      </c>
      <c r="D11292" s="463">
        <v>0</v>
      </c>
    </row>
    <row r="11293" spans="1:4">
      <c r="A11293" s="462">
        <v>106338</v>
      </c>
      <c r="B11293" s="276" t="s">
        <v>11178</v>
      </c>
      <c r="C11293" s="462" t="s">
        <v>30</v>
      </c>
      <c r="D11293" s="463">
        <v>0</v>
      </c>
    </row>
    <row r="11294" spans="1:4">
      <c r="A11294" s="462">
        <v>106339</v>
      </c>
      <c r="B11294" s="276" t="s">
        <v>11179</v>
      </c>
      <c r="C11294" s="462" t="s">
        <v>30</v>
      </c>
      <c r="D11294" s="463">
        <v>0</v>
      </c>
    </row>
    <row r="11295" spans="1:4">
      <c r="A11295" s="462">
        <v>106340</v>
      </c>
      <c r="B11295" s="276" t="s">
        <v>11180</v>
      </c>
      <c r="C11295" s="462" t="s">
        <v>30</v>
      </c>
      <c r="D11295" s="463">
        <v>0</v>
      </c>
    </row>
    <row r="11296" spans="1:4">
      <c r="A11296" s="462">
        <v>106341</v>
      </c>
      <c r="B11296" s="276" t="s">
        <v>11181</v>
      </c>
      <c r="C11296" s="462" t="s">
        <v>30</v>
      </c>
      <c r="D11296" s="463">
        <v>0</v>
      </c>
    </row>
    <row r="11297" spans="1:4">
      <c r="A11297" s="462">
        <v>106342</v>
      </c>
      <c r="B11297" s="276" t="s">
        <v>11182</v>
      </c>
      <c r="C11297" s="462" t="s">
        <v>30</v>
      </c>
      <c r="D11297" s="463">
        <v>0</v>
      </c>
    </row>
    <row r="11298" spans="1:4">
      <c r="A11298" s="462">
        <v>106343</v>
      </c>
      <c r="B11298" s="276" t="s">
        <v>11183</v>
      </c>
      <c r="C11298" s="462" t="s">
        <v>30</v>
      </c>
      <c r="D11298" s="463">
        <v>0</v>
      </c>
    </row>
    <row r="11299" spans="1:4">
      <c r="A11299" s="462">
        <v>106344</v>
      </c>
      <c r="B11299" s="276" t="s">
        <v>11184</v>
      </c>
      <c r="C11299" s="462" t="s">
        <v>30</v>
      </c>
      <c r="D11299" s="463">
        <v>0</v>
      </c>
    </row>
    <row r="11300" spans="1:4">
      <c r="A11300" s="462">
        <v>106345</v>
      </c>
      <c r="B11300" s="276" t="s">
        <v>11185</v>
      </c>
      <c r="C11300" s="462" t="s">
        <v>30</v>
      </c>
      <c r="D11300" s="463">
        <v>0</v>
      </c>
    </row>
    <row r="11301" spans="1:4">
      <c r="A11301" s="462">
        <v>106346</v>
      </c>
      <c r="B11301" s="276" t="s">
        <v>11186</v>
      </c>
      <c r="C11301" s="462" t="s">
        <v>30</v>
      </c>
      <c r="D11301" s="463">
        <v>0</v>
      </c>
    </row>
    <row r="11302" spans="1:4">
      <c r="A11302" s="462">
        <v>106347</v>
      </c>
      <c r="B11302" s="276" t="s">
        <v>11187</v>
      </c>
      <c r="C11302" s="462" t="s">
        <v>30</v>
      </c>
      <c r="D11302" s="463">
        <v>0</v>
      </c>
    </row>
    <row r="11303" spans="1:4">
      <c r="A11303" s="462">
        <v>106348</v>
      </c>
      <c r="B11303" s="276" t="s">
        <v>11188</v>
      </c>
      <c r="C11303" s="462" t="s">
        <v>27</v>
      </c>
      <c r="D11303" s="463">
        <v>0</v>
      </c>
    </row>
    <row r="11304" spans="1:4">
      <c r="A11304" s="462">
        <v>106349</v>
      </c>
      <c r="B11304" s="276" t="s">
        <v>11189</v>
      </c>
      <c r="C11304" s="462" t="s">
        <v>27</v>
      </c>
      <c r="D11304" s="463">
        <v>41147</v>
      </c>
    </row>
    <row r="11305" spans="1:4">
      <c r="A11305" s="462">
        <v>106350</v>
      </c>
      <c r="B11305" s="276" t="s">
        <v>11190</v>
      </c>
      <c r="C11305" s="462" t="s">
        <v>27</v>
      </c>
      <c r="D11305" s="463">
        <v>13144</v>
      </c>
    </row>
    <row r="11306" spans="1:4">
      <c r="A11306" s="462">
        <v>106351</v>
      </c>
      <c r="B11306" s="276" t="s">
        <v>11191</v>
      </c>
      <c r="C11306" s="462" t="s">
        <v>30</v>
      </c>
      <c r="D11306" s="463">
        <v>9134.25</v>
      </c>
    </row>
    <row r="11307" spans="1:4">
      <c r="A11307" s="462">
        <v>106352</v>
      </c>
      <c r="B11307" s="276" t="s">
        <v>11192</v>
      </c>
      <c r="C11307" s="462" t="s">
        <v>27</v>
      </c>
      <c r="D11307" s="463">
        <v>382856</v>
      </c>
    </row>
    <row r="11308" spans="1:4">
      <c r="A11308" s="462">
        <v>106353</v>
      </c>
      <c r="B11308" s="276" t="s">
        <v>11193</v>
      </c>
      <c r="C11308" s="462" t="s">
        <v>27</v>
      </c>
      <c r="D11308" s="463">
        <v>202604</v>
      </c>
    </row>
    <row r="11309" spans="1:4">
      <c r="A11309" s="462">
        <v>106354</v>
      </c>
      <c r="B11309" s="276" t="s">
        <v>11194</v>
      </c>
      <c r="C11309" s="462" t="s">
        <v>27</v>
      </c>
      <c r="D11309" s="463">
        <v>0</v>
      </c>
    </row>
    <row r="11310" spans="1:4">
      <c r="A11310" s="462">
        <v>106356</v>
      </c>
      <c r="B11310" s="276" t="s">
        <v>11195</v>
      </c>
      <c r="C11310" s="462" t="s">
        <v>30</v>
      </c>
      <c r="D11310" s="463">
        <v>23247</v>
      </c>
    </row>
    <row r="11311" spans="1:4">
      <c r="A11311" s="462">
        <v>106357</v>
      </c>
      <c r="B11311" s="276" t="s">
        <v>11196</v>
      </c>
      <c r="C11311" s="462" t="s">
        <v>27</v>
      </c>
      <c r="D11311" s="463">
        <v>0</v>
      </c>
    </row>
    <row r="11312" spans="1:4">
      <c r="A11312" s="462">
        <v>106358</v>
      </c>
      <c r="B11312" s="276" t="s">
        <v>11197</v>
      </c>
      <c r="C11312" s="462" t="s">
        <v>27</v>
      </c>
      <c r="D11312" s="463">
        <v>1415613</v>
      </c>
    </row>
    <row r="11313" spans="1:4">
      <c r="A11313" s="462">
        <v>106359</v>
      </c>
      <c r="B11313" s="276" t="s">
        <v>11198</v>
      </c>
      <c r="C11313" s="462" t="s">
        <v>27</v>
      </c>
      <c r="D11313" s="463">
        <v>0</v>
      </c>
    </row>
    <row r="11314" spans="1:4">
      <c r="A11314" s="462">
        <v>106360</v>
      </c>
      <c r="B11314" s="276" t="s">
        <v>11199</v>
      </c>
      <c r="C11314" s="462" t="s">
        <v>27</v>
      </c>
      <c r="D11314" s="463">
        <v>377</v>
      </c>
    </row>
    <row r="11315" spans="1:4">
      <c r="A11315" s="462">
        <v>106361</v>
      </c>
      <c r="B11315" s="276" t="s">
        <v>11200</v>
      </c>
      <c r="C11315" s="462" t="s">
        <v>27</v>
      </c>
      <c r="D11315" s="463">
        <v>475978.63</v>
      </c>
    </row>
    <row r="11316" spans="1:4">
      <c r="A11316" s="462">
        <v>106362</v>
      </c>
      <c r="B11316" s="276" t="s">
        <v>11201</v>
      </c>
      <c r="C11316" s="462" t="s">
        <v>27</v>
      </c>
      <c r="D11316" s="463">
        <v>0</v>
      </c>
    </row>
    <row r="11317" spans="1:4">
      <c r="A11317" s="462">
        <v>106363</v>
      </c>
      <c r="B11317" s="276" t="s">
        <v>11202</v>
      </c>
      <c r="C11317" s="462" t="s">
        <v>30</v>
      </c>
      <c r="D11317" s="463">
        <v>0</v>
      </c>
    </row>
    <row r="11318" spans="1:4">
      <c r="A11318" s="462">
        <v>106364</v>
      </c>
      <c r="B11318" s="276" t="s">
        <v>11203</v>
      </c>
      <c r="C11318" s="462" t="s">
        <v>30</v>
      </c>
      <c r="D11318" s="463">
        <v>0</v>
      </c>
    </row>
    <row r="11319" spans="1:4">
      <c r="A11319" s="462">
        <v>106365</v>
      </c>
      <c r="B11319" s="276" t="s">
        <v>11204</v>
      </c>
      <c r="C11319" s="462" t="s">
        <v>30</v>
      </c>
      <c r="D11319" s="463">
        <v>0</v>
      </c>
    </row>
    <row r="11320" spans="1:4">
      <c r="A11320" s="462">
        <v>106366</v>
      </c>
      <c r="B11320" s="276" t="s">
        <v>11205</v>
      </c>
      <c r="C11320" s="462" t="s">
        <v>30</v>
      </c>
      <c r="D11320" s="463">
        <v>19657</v>
      </c>
    </row>
    <row r="11321" spans="1:4">
      <c r="A11321" s="462">
        <v>106367</v>
      </c>
      <c r="B11321" s="276" t="s">
        <v>11206</v>
      </c>
      <c r="C11321" s="462" t="s">
        <v>30</v>
      </c>
      <c r="D11321" s="463">
        <v>11942</v>
      </c>
    </row>
    <row r="11322" spans="1:4">
      <c r="A11322" s="462">
        <v>106368</v>
      </c>
      <c r="B11322" s="276" t="s">
        <v>11207</v>
      </c>
      <c r="C11322" s="462" t="s">
        <v>27</v>
      </c>
      <c r="D11322" s="463">
        <v>21517</v>
      </c>
    </row>
    <row r="11323" spans="1:4">
      <c r="A11323" s="462">
        <v>106369</v>
      </c>
      <c r="B11323" s="276" t="s">
        <v>11208</v>
      </c>
      <c r="C11323" s="462" t="s">
        <v>27</v>
      </c>
      <c r="D11323" s="463">
        <v>13373.01</v>
      </c>
    </row>
    <row r="11324" spans="1:4">
      <c r="A11324" s="462">
        <v>106370</v>
      </c>
      <c r="B11324" s="276" t="s">
        <v>11209</v>
      </c>
      <c r="C11324" s="462" t="s">
        <v>27</v>
      </c>
      <c r="D11324" s="463">
        <v>3400</v>
      </c>
    </row>
    <row r="11325" spans="1:4">
      <c r="A11325" s="462">
        <v>106371</v>
      </c>
      <c r="B11325" s="276" t="s">
        <v>11210</v>
      </c>
      <c r="C11325" s="462" t="s">
        <v>27</v>
      </c>
      <c r="D11325" s="463">
        <v>1645</v>
      </c>
    </row>
    <row r="11326" spans="1:4">
      <c r="A11326" s="462">
        <v>106372</v>
      </c>
      <c r="B11326" s="276" t="s">
        <v>11211</v>
      </c>
      <c r="C11326" s="462" t="s">
        <v>27</v>
      </c>
      <c r="D11326" s="463">
        <v>12165</v>
      </c>
    </row>
    <row r="11327" spans="1:4">
      <c r="A11327" s="462">
        <v>106373</v>
      </c>
      <c r="B11327" s="276" t="s">
        <v>11212</v>
      </c>
      <c r="C11327" s="462" t="s">
        <v>27</v>
      </c>
      <c r="D11327" s="463">
        <v>7910</v>
      </c>
    </row>
    <row r="11328" spans="1:4">
      <c r="A11328" s="462">
        <v>106374</v>
      </c>
      <c r="B11328" s="276" t="s">
        <v>11213</v>
      </c>
      <c r="C11328" s="462" t="s">
        <v>27</v>
      </c>
      <c r="D11328" s="463">
        <v>2400</v>
      </c>
    </row>
    <row r="11329" spans="1:4">
      <c r="A11329" s="462">
        <v>106375</v>
      </c>
      <c r="B11329" s="276" t="s">
        <v>11214</v>
      </c>
      <c r="C11329" s="462" t="s">
        <v>27</v>
      </c>
      <c r="D11329" s="463">
        <v>900</v>
      </c>
    </row>
    <row r="11330" spans="1:4">
      <c r="A11330" s="462">
        <v>106376</v>
      </c>
      <c r="B11330" s="276" t="s">
        <v>11215</v>
      </c>
      <c r="C11330" s="462" t="s">
        <v>30</v>
      </c>
      <c r="D11330" s="463">
        <v>0</v>
      </c>
    </row>
    <row r="11331" spans="1:4">
      <c r="A11331" s="462">
        <v>106377</v>
      </c>
      <c r="B11331" s="276" t="s">
        <v>11216</v>
      </c>
      <c r="C11331" s="462" t="s">
        <v>27</v>
      </c>
      <c r="D11331" s="463">
        <v>0</v>
      </c>
    </row>
    <row r="11332" spans="1:4">
      <c r="A11332" s="462">
        <v>106378</v>
      </c>
      <c r="B11332" s="276" t="s">
        <v>11217</v>
      </c>
      <c r="C11332" s="462" t="s">
        <v>27</v>
      </c>
      <c r="D11332" s="463">
        <v>0</v>
      </c>
    </row>
    <row r="11333" spans="1:4">
      <c r="A11333" s="462">
        <v>106379</v>
      </c>
      <c r="B11333" s="276" t="s">
        <v>11218</v>
      </c>
      <c r="C11333" s="462" t="s">
        <v>27</v>
      </c>
      <c r="D11333" s="463">
        <v>0</v>
      </c>
    </row>
    <row r="11334" spans="1:4">
      <c r="A11334" s="462">
        <v>106380</v>
      </c>
      <c r="B11334" s="276" t="s">
        <v>11219</v>
      </c>
      <c r="C11334" s="462" t="s">
        <v>27</v>
      </c>
      <c r="D11334" s="463">
        <v>232414</v>
      </c>
    </row>
    <row r="11335" spans="1:4">
      <c r="A11335" s="462">
        <v>106381</v>
      </c>
      <c r="B11335" s="276" t="s">
        <v>11220</v>
      </c>
      <c r="C11335" s="462" t="s">
        <v>27</v>
      </c>
      <c r="D11335" s="463">
        <v>0</v>
      </c>
    </row>
    <row r="11336" spans="1:4">
      <c r="A11336" s="462">
        <v>106382</v>
      </c>
      <c r="B11336" s="276" t="s">
        <v>11221</v>
      </c>
      <c r="C11336" s="462" t="s">
        <v>27</v>
      </c>
      <c r="D11336" s="463">
        <v>0</v>
      </c>
    </row>
    <row r="11337" spans="1:4">
      <c r="A11337" s="462">
        <v>106383</v>
      </c>
      <c r="B11337" s="276" t="s">
        <v>11222</v>
      </c>
      <c r="C11337" s="462" t="s">
        <v>27</v>
      </c>
      <c r="D11337" s="463">
        <v>0</v>
      </c>
    </row>
    <row r="11338" spans="1:4">
      <c r="A11338" s="462">
        <v>106384</v>
      </c>
      <c r="B11338" s="276" t="s">
        <v>11223</v>
      </c>
      <c r="C11338" s="462" t="s">
        <v>27</v>
      </c>
      <c r="D11338" s="463">
        <v>0</v>
      </c>
    </row>
    <row r="11339" spans="1:4">
      <c r="A11339" s="462">
        <v>106385</v>
      </c>
      <c r="B11339" s="276" t="s">
        <v>11224</v>
      </c>
      <c r="C11339" s="462" t="s">
        <v>27</v>
      </c>
      <c r="D11339" s="463">
        <v>257185</v>
      </c>
    </row>
    <row r="11340" spans="1:4">
      <c r="A11340" s="462">
        <v>106387</v>
      </c>
      <c r="B11340" s="276" t="s">
        <v>11225</v>
      </c>
      <c r="C11340" s="462" t="s">
        <v>27</v>
      </c>
      <c r="D11340" s="463">
        <v>0</v>
      </c>
    </row>
    <row r="11341" spans="1:4">
      <c r="A11341" s="462">
        <v>106388</v>
      </c>
      <c r="B11341" s="276" t="s">
        <v>11226</v>
      </c>
      <c r="C11341" s="462" t="s">
        <v>27</v>
      </c>
      <c r="D11341" s="463">
        <v>0</v>
      </c>
    </row>
    <row r="11342" spans="1:4">
      <c r="A11342" s="462">
        <v>106389</v>
      </c>
      <c r="B11342" s="276" t="s">
        <v>11227</v>
      </c>
      <c r="C11342" s="462" t="s">
        <v>27</v>
      </c>
      <c r="D11342" s="463">
        <v>0</v>
      </c>
    </row>
    <row r="11343" spans="1:4">
      <c r="A11343" s="462">
        <v>106390</v>
      </c>
      <c r="B11343" s="276" t="s">
        <v>11228</v>
      </c>
      <c r="C11343" s="462" t="s">
        <v>27</v>
      </c>
      <c r="D11343" s="463">
        <v>0</v>
      </c>
    </row>
    <row r="11344" spans="1:4">
      <c r="A11344" s="462">
        <v>106391</v>
      </c>
      <c r="B11344" s="276" t="s">
        <v>11229</v>
      </c>
      <c r="C11344" s="462" t="s">
        <v>7661</v>
      </c>
      <c r="D11344" s="463">
        <v>0</v>
      </c>
    </row>
    <row r="11345" spans="1:4">
      <c r="A11345" s="462">
        <v>106392</v>
      </c>
      <c r="B11345" s="276" t="s">
        <v>11230</v>
      </c>
      <c r="C11345" s="462" t="s">
        <v>27</v>
      </c>
      <c r="D11345" s="463">
        <v>0</v>
      </c>
    </row>
    <row r="11346" spans="1:4">
      <c r="A11346" s="462">
        <v>106393</v>
      </c>
      <c r="B11346" s="276" t="s">
        <v>11231</v>
      </c>
      <c r="C11346" s="462" t="s">
        <v>27</v>
      </c>
      <c r="D11346" s="463">
        <v>0</v>
      </c>
    </row>
    <row r="11347" spans="1:4">
      <c r="A11347" s="462">
        <v>106394</v>
      </c>
      <c r="B11347" s="276" t="s">
        <v>11232</v>
      </c>
      <c r="C11347" s="462" t="s">
        <v>27</v>
      </c>
      <c r="D11347" s="463">
        <v>0</v>
      </c>
    </row>
    <row r="11348" spans="1:4">
      <c r="A11348" s="462">
        <v>106395</v>
      </c>
      <c r="B11348" s="276" t="s">
        <v>11233</v>
      </c>
      <c r="C11348" s="462" t="s">
        <v>27</v>
      </c>
      <c r="D11348" s="463">
        <v>0</v>
      </c>
    </row>
    <row r="11349" spans="1:4">
      <c r="A11349" s="462">
        <v>106396</v>
      </c>
      <c r="B11349" s="276" t="s">
        <v>11234</v>
      </c>
      <c r="C11349" s="462" t="s">
        <v>27</v>
      </c>
      <c r="D11349" s="463">
        <v>0</v>
      </c>
    </row>
    <row r="11350" spans="1:4">
      <c r="A11350" s="462">
        <v>106397</v>
      </c>
      <c r="B11350" s="276" t="s">
        <v>11235</v>
      </c>
      <c r="C11350" s="462" t="s">
        <v>27</v>
      </c>
      <c r="D11350" s="463">
        <v>0</v>
      </c>
    </row>
    <row r="11351" spans="1:4">
      <c r="A11351" s="462">
        <v>106398</v>
      </c>
      <c r="B11351" s="276" t="s">
        <v>11236</v>
      </c>
      <c r="C11351" s="462" t="s">
        <v>30</v>
      </c>
      <c r="D11351" s="463">
        <v>2827</v>
      </c>
    </row>
    <row r="11352" spans="1:4">
      <c r="A11352" s="462">
        <v>106399</v>
      </c>
      <c r="B11352" s="276" t="s">
        <v>11237</v>
      </c>
      <c r="C11352" s="462" t="s">
        <v>27</v>
      </c>
      <c r="D11352" s="463">
        <v>0</v>
      </c>
    </row>
    <row r="11353" spans="1:4">
      <c r="A11353" s="462">
        <v>106400</v>
      </c>
      <c r="B11353" s="276" t="s">
        <v>11238</v>
      </c>
      <c r="C11353" s="462" t="s">
        <v>27</v>
      </c>
      <c r="D11353" s="463">
        <v>54825</v>
      </c>
    </row>
    <row r="11354" spans="1:4">
      <c r="A11354" s="462">
        <v>106401</v>
      </c>
      <c r="B11354" s="276" t="s">
        <v>11239</v>
      </c>
      <c r="C11354" s="462" t="s">
        <v>27</v>
      </c>
      <c r="D11354" s="463">
        <v>0</v>
      </c>
    </row>
    <row r="11355" spans="1:4">
      <c r="A11355" s="462">
        <v>106402</v>
      </c>
      <c r="B11355" s="276" t="s">
        <v>11240</v>
      </c>
      <c r="C11355" s="462" t="s">
        <v>27</v>
      </c>
      <c r="D11355" s="463">
        <v>0</v>
      </c>
    </row>
    <row r="11356" spans="1:4">
      <c r="A11356" s="462">
        <v>106403</v>
      </c>
      <c r="B11356" s="276" t="s">
        <v>11241</v>
      </c>
      <c r="C11356" s="462" t="s">
        <v>27</v>
      </c>
      <c r="D11356" s="463">
        <v>47551</v>
      </c>
    </row>
    <row r="11357" spans="1:4">
      <c r="A11357" s="462">
        <v>106404</v>
      </c>
      <c r="B11357" s="276" t="s">
        <v>11242</v>
      </c>
      <c r="C11357" s="462" t="s">
        <v>30</v>
      </c>
      <c r="D11357" s="463">
        <v>632</v>
      </c>
    </row>
    <row r="11358" spans="1:4">
      <c r="A11358" s="462">
        <v>106405</v>
      </c>
      <c r="B11358" s="276" t="s">
        <v>11243</v>
      </c>
      <c r="C11358" s="462" t="s">
        <v>44</v>
      </c>
      <c r="D11358" s="463">
        <v>0</v>
      </c>
    </row>
    <row r="11359" spans="1:4">
      <c r="A11359" s="462">
        <v>106406</v>
      </c>
      <c r="B11359" s="276" t="s">
        <v>11244</v>
      </c>
      <c r="C11359" s="462" t="s">
        <v>32</v>
      </c>
      <c r="D11359" s="463">
        <v>0</v>
      </c>
    </row>
    <row r="11360" spans="1:4">
      <c r="A11360" s="462">
        <v>106407</v>
      </c>
      <c r="B11360" s="276" t="s">
        <v>11245</v>
      </c>
      <c r="C11360" s="462" t="s">
        <v>27</v>
      </c>
      <c r="D11360" s="463">
        <v>0</v>
      </c>
    </row>
    <row r="11361" spans="1:4">
      <c r="A11361" s="462">
        <v>106408</v>
      </c>
      <c r="B11361" s="276" t="s">
        <v>11246</v>
      </c>
      <c r="C11361" s="462" t="s">
        <v>44</v>
      </c>
      <c r="D11361" s="463">
        <v>0</v>
      </c>
    </row>
    <row r="11362" spans="1:4">
      <c r="A11362" s="462">
        <v>106409</v>
      </c>
      <c r="B11362" s="276" t="s">
        <v>11247</v>
      </c>
      <c r="C11362" s="462" t="s">
        <v>30</v>
      </c>
      <c r="D11362" s="463">
        <v>0</v>
      </c>
    </row>
    <row r="11363" spans="1:4">
      <c r="A11363" s="462">
        <v>106410</v>
      </c>
      <c r="B11363" s="276" t="s">
        <v>11248</v>
      </c>
      <c r="C11363" s="462" t="s">
        <v>30</v>
      </c>
      <c r="D11363" s="463">
        <v>0</v>
      </c>
    </row>
    <row r="11364" spans="1:4">
      <c r="A11364" s="462">
        <v>106411</v>
      </c>
      <c r="B11364" s="276" t="s">
        <v>11249</v>
      </c>
      <c r="C11364" s="462" t="s">
        <v>44</v>
      </c>
      <c r="D11364" s="463">
        <v>140283</v>
      </c>
    </row>
    <row r="11365" spans="1:4">
      <c r="A11365" s="462">
        <v>106412</v>
      </c>
      <c r="B11365" s="276" t="s">
        <v>11250</v>
      </c>
      <c r="C11365" s="462" t="s">
        <v>27</v>
      </c>
      <c r="D11365" s="463">
        <v>3131</v>
      </c>
    </row>
    <row r="11366" spans="1:4">
      <c r="A11366" s="462">
        <v>106413</v>
      </c>
      <c r="B11366" s="276" t="s">
        <v>11251</v>
      </c>
      <c r="C11366" s="462" t="s">
        <v>27</v>
      </c>
      <c r="D11366" s="463">
        <v>4384</v>
      </c>
    </row>
    <row r="11367" spans="1:4">
      <c r="A11367" s="462">
        <v>106414</v>
      </c>
      <c r="B11367" s="276" t="s">
        <v>11252</v>
      </c>
      <c r="C11367" s="462" t="s">
        <v>44</v>
      </c>
      <c r="D11367" s="463">
        <v>0</v>
      </c>
    </row>
    <row r="11368" spans="1:4">
      <c r="A11368" s="462">
        <v>106415</v>
      </c>
      <c r="B11368" s="276" t="s">
        <v>11253</v>
      </c>
      <c r="C11368" s="462" t="s">
        <v>44</v>
      </c>
      <c r="D11368" s="463">
        <v>0</v>
      </c>
    </row>
    <row r="11369" spans="1:4">
      <c r="A11369" s="462">
        <v>106416</v>
      </c>
      <c r="B11369" s="276" t="s">
        <v>11254</v>
      </c>
      <c r="C11369" s="462" t="s">
        <v>30</v>
      </c>
      <c r="D11369" s="463">
        <v>0</v>
      </c>
    </row>
    <row r="11370" spans="1:4">
      <c r="A11370" s="462">
        <v>106417</v>
      </c>
      <c r="B11370" s="276" t="s">
        <v>11255</v>
      </c>
      <c r="C11370" s="462" t="s">
        <v>30</v>
      </c>
      <c r="D11370" s="463">
        <v>0</v>
      </c>
    </row>
    <row r="11371" spans="1:4">
      <c r="A11371" s="462">
        <v>106418</v>
      </c>
      <c r="B11371" s="276" t="s">
        <v>11256</v>
      </c>
      <c r="C11371" s="462" t="s">
        <v>27</v>
      </c>
      <c r="D11371" s="463">
        <v>0</v>
      </c>
    </row>
    <row r="11372" spans="1:4">
      <c r="A11372" s="462">
        <v>106419</v>
      </c>
      <c r="B11372" s="276" t="s">
        <v>11257</v>
      </c>
      <c r="C11372" s="462" t="s">
        <v>44</v>
      </c>
      <c r="D11372" s="463">
        <v>0</v>
      </c>
    </row>
    <row r="11373" spans="1:4">
      <c r="A11373" s="462">
        <v>106420</v>
      </c>
      <c r="B11373" s="276" t="s">
        <v>11258</v>
      </c>
      <c r="C11373" s="462" t="s">
        <v>27</v>
      </c>
      <c r="D11373" s="463">
        <v>0</v>
      </c>
    </row>
    <row r="11374" spans="1:4">
      <c r="A11374" s="462">
        <v>106421</v>
      </c>
      <c r="B11374" s="276" t="s">
        <v>11259</v>
      </c>
      <c r="C11374" s="462" t="s">
        <v>27</v>
      </c>
      <c r="D11374" s="463">
        <v>0</v>
      </c>
    </row>
    <row r="11375" spans="1:4">
      <c r="A11375" s="462">
        <v>106422</v>
      </c>
      <c r="B11375" s="276" t="s">
        <v>11260</v>
      </c>
      <c r="C11375" s="462" t="s">
        <v>27</v>
      </c>
      <c r="D11375" s="463">
        <v>0</v>
      </c>
    </row>
    <row r="11376" spans="1:4">
      <c r="A11376" s="462">
        <v>106423</v>
      </c>
      <c r="B11376" s="276" t="s">
        <v>11261</v>
      </c>
      <c r="C11376" s="462" t="s">
        <v>27</v>
      </c>
      <c r="D11376" s="463">
        <v>0</v>
      </c>
    </row>
    <row r="11377" spans="1:4">
      <c r="A11377" s="462">
        <v>106424</v>
      </c>
      <c r="B11377" s="276" t="s">
        <v>11262</v>
      </c>
      <c r="C11377" s="462" t="s">
        <v>30</v>
      </c>
      <c r="D11377" s="463">
        <v>0</v>
      </c>
    </row>
    <row r="11378" spans="1:4">
      <c r="A11378" s="462">
        <v>106425</v>
      </c>
      <c r="B11378" s="276" t="s">
        <v>11263</v>
      </c>
      <c r="C11378" s="462" t="s">
        <v>27</v>
      </c>
      <c r="D11378" s="463">
        <v>0</v>
      </c>
    </row>
    <row r="11379" spans="1:4">
      <c r="A11379" s="462">
        <v>106426</v>
      </c>
      <c r="B11379" s="276" t="s">
        <v>11264</v>
      </c>
      <c r="C11379" s="462" t="s">
        <v>30</v>
      </c>
      <c r="D11379" s="463">
        <v>0</v>
      </c>
    </row>
    <row r="11380" spans="1:4">
      <c r="A11380" s="462">
        <v>106427</v>
      </c>
      <c r="B11380" s="276" t="s">
        <v>11265</v>
      </c>
      <c r="C11380" s="462" t="s">
        <v>27</v>
      </c>
      <c r="D11380" s="463">
        <v>0</v>
      </c>
    </row>
    <row r="11381" spans="1:4">
      <c r="A11381" s="462">
        <v>106428</v>
      </c>
      <c r="B11381" s="276" t="s">
        <v>11266</v>
      </c>
      <c r="C11381" s="462" t="s">
        <v>44</v>
      </c>
      <c r="D11381" s="463">
        <v>59872.01</v>
      </c>
    </row>
    <row r="11382" spans="1:4">
      <c r="A11382" s="462">
        <v>106429</v>
      </c>
      <c r="B11382" s="276" t="s">
        <v>11267</v>
      </c>
      <c r="C11382" s="462" t="s">
        <v>30</v>
      </c>
      <c r="D11382" s="463">
        <v>5804</v>
      </c>
    </row>
    <row r="11383" spans="1:4">
      <c r="A11383" s="462">
        <v>106430</v>
      </c>
      <c r="B11383" s="276" t="s">
        <v>11268</v>
      </c>
      <c r="C11383" s="462" t="s">
        <v>30</v>
      </c>
      <c r="D11383" s="463">
        <v>6807</v>
      </c>
    </row>
    <row r="11384" spans="1:4">
      <c r="A11384" s="462">
        <v>106431</v>
      </c>
      <c r="B11384" s="276" t="s">
        <v>11269</v>
      </c>
      <c r="C11384" s="462" t="s">
        <v>27</v>
      </c>
      <c r="D11384" s="463">
        <v>0</v>
      </c>
    </row>
    <row r="11385" spans="1:4">
      <c r="A11385" s="462">
        <v>106432</v>
      </c>
      <c r="B11385" s="276" t="s">
        <v>11270</v>
      </c>
      <c r="C11385" s="462" t="s">
        <v>27</v>
      </c>
      <c r="D11385" s="463">
        <v>0</v>
      </c>
    </row>
    <row r="11386" spans="1:4">
      <c r="A11386" s="462">
        <v>106433</v>
      </c>
      <c r="B11386" s="276" t="s">
        <v>11271</v>
      </c>
      <c r="C11386" s="462" t="s">
        <v>27</v>
      </c>
      <c r="D11386" s="463">
        <v>0</v>
      </c>
    </row>
    <row r="11387" spans="1:4">
      <c r="A11387" s="462">
        <v>106434</v>
      </c>
      <c r="B11387" s="276" t="s">
        <v>11272</v>
      </c>
      <c r="C11387" s="462" t="s">
        <v>27</v>
      </c>
      <c r="D11387" s="463">
        <v>0</v>
      </c>
    </row>
    <row r="11388" spans="1:4">
      <c r="A11388" s="462">
        <v>106435</v>
      </c>
      <c r="B11388" s="276" t="s">
        <v>11273</v>
      </c>
      <c r="C11388" s="462" t="s">
        <v>27</v>
      </c>
      <c r="D11388" s="463">
        <v>0</v>
      </c>
    </row>
    <row r="11389" spans="1:4">
      <c r="A11389" s="462">
        <v>106436</v>
      </c>
      <c r="B11389" s="276" t="s">
        <v>11274</v>
      </c>
      <c r="C11389" s="462" t="s">
        <v>27</v>
      </c>
      <c r="D11389" s="463">
        <v>0</v>
      </c>
    </row>
    <row r="11390" spans="1:4">
      <c r="A11390" s="462">
        <v>106437</v>
      </c>
      <c r="B11390" s="276" t="s">
        <v>11275</v>
      </c>
      <c r="C11390" s="462" t="s">
        <v>27</v>
      </c>
      <c r="D11390" s="463">
        <v>0</v>
      </c>
    </row>
    <row r="11391" spans="1:4">
      <c r="A11391" s="462">
        <v>106438</v>
      </c>
      <c r="B11391" s="276" t="s">
        <v>11276</v>
      </c>
      <c r="C11391" s="462" t="s">
        <v>27</v>
      </c>
      <c r="D11391" s="463">
        <v>10297950.01</v>
      </c>
    </row>
    <row r="11392" spans="1:4">
      <c r="A11392" s="462">
        <v>106439</v>
      </c>
      <c r="B11392" s="276" t="s">
        <v>11277</v>
      </c>
      <c r="C11392" s="462" t="s">
        <v>27</v>
      </c>
      <c r="D11392" s="463">
        <v>11037290</v>
      </c>
    </row>
    <row r="11393" spans="1:4">
      <c r="A11393" s="462">
        <v>106440</v>
      </c>
      <c r="B11393" s="276" t="s">
        <v>11278</v>
      </c>
      <c r="C11393" s="462" t="s">
        <v>27</v>
      </c>
      <c r="D11393" s="463">
        <v>0</v>
      </c>
    </row>
    <row r="11394" spans="1:4">
      <c r="A11394" s="462">
        <v>106441</v>
      </c>
      <c r="B11394" s="276" t="s">
        <v>11279</v>
      </c>
      <c r="C11394" s="462" t="s">
        <v>27</v>
      </c>
      <c r="D11394" s="463">
        <v>0</v>
      </c>
    </row>
    <row r="11395" spans="1:4">
      <c r="A11395" s="462">
        <v>106442</v>
      </c>
      <c r="B11395" s="276" t="s">
        <v>11280</v>
      </c>
      <c r="C11395" s="462" t="s">
        <v>27</v>
      </c>
      <c r="D11395" s="463">
        <v>5096981</v>
      </c>
    </row>
    <row r="11396" spans="1:4">
      <c r="A11396" s="462">
        <v>106444</v>
      </c>
      <c r="B11396" s="276" t="s">
        <v>11281</v>
      </c>
      <c r="C11396" s="462" t="s">
        <v>27</v>
      </c>
      <c r="D11396" s="463">
        <v>0</v>
      </c>
    </row>
    <row r="11397" spans="1:4">
      <c r="A11397" s="462">
        <v>106446</v>
      </c>
      <c r="B11397" s="276" t="s">
        <v>11282</v>
      </c>
      <c r="C11397" s="462" t="s">
        <v>27</v>
      </c>
      <c r="D11397" s="463">
        <v>161680410</v>
      </c>
    </row>
    <row r="11398" spans="1:4">
      <c r="A11398" s="462">
        <v>106447</v>
      </c>
      <c r="B11398" s="276" t="s">
        <v>11283</v>
      </c>
      <c r="C11398" s="462" t="s">
        <v>27</v>
      </c>
      <c r="D11398" s="463">
        <v>109330</v>
      </c>
    </row>
    <row r="11399" spans="1:4">
      <c r="A11399" s="462">
        <v>106448</v>
      </c>
      <c r="B11399" s="276" t="s">
        <v>11284</v>
      </c>
      <c r="C11399" s="462" t="s">
        <v>27</v>
      </c>
      <c r="D11399" s="463">
        <v>0</v>
      </c>
    </row>
    <row r="11400" spans="1:4">
      <c r="A11400" s="462">
        <v>106449</v>
      </c>
      <c r="B11400" s="276" t="s">
        <v>11285</v>
      </c>
      <c r="C11400" s="462" t="s">
        <v>30</v>
      </c>
      <c r="D11400" s="463">
        <v>64111</v>
      </c>
    </row>
    <row r="11401" spans="1:4">
      <c r="A11401" s="462">
        <v>106450</v>
      </c>
      <c r="B11401" s="276" t="s">
        <v>11286</v>
      </c>
      <c r="C11401" s="462" t="s">
        <v>27</v>
      </c>
      <c r="D11401" s="463">
        <v>0</v>
      </c>
    </row>
    <row r="11402" spans="1:4">
      <c r="A11402" s="462">
        <v>106451</v>
      </c>
      <c r="B11402" s="276" t="s">
        <v>11287</v>
      </c>
      <c r="C11402" s="462" t="s">
        <v>27</v>
      </c>
      <c r="D11402" s="463">
        <v>0</v>
      </c>
    </row>
    <row r="11403" spans="1:4">
      <c r="A11403" s="462">
        <v>106452</v>
      </c>
      <c r="B11403" s="276" t="s">
        <v>11288</v>
      </c>
      <c r="C11403" s="462" t="s">
        <v>27</v>
      </c>
      <c r="D11403" s="463">
        <v>0</v>
      </c>
    </row>
    <row r="11404" spans="1:4">
      <c r="A11404" s="462">
        <v>106453</v>
      </c>
      <c r="B11404" s="276" t="s">
        <v>11289</v>
      </c>
      <c r="C11404" s="462" t="s">
        <v>27</v>
      </c>
      <c r="D11404" s="463">
        <v>0</v>
      </c>
    </row>
    <row r="11405" spans="1:4">
      <c r="A11405" s="462">
        <v>106454</v>
      </c>
      <c r="B11405" s="276" t="s">
        <v>11290</v>
      </c>
      <c r="C11405" s="462" t="s">
        <v>27</v>
      </c>
      <c r="D11405" s="463">
        <v>0</v>
      </c>
    </row>
    <row r="11406" spans="1:4">
      <c r="A11406" s="462">
        <v>106456</v>
      </c>
      <c r="B11406" s="276" t="s">
        <v>11291</v>
      </c>
      <c r="C11406" s="462" t="s">
        <v>27</v>
      </c>
      <c r="D11406" s="463">
        <v>0</v>
      </c>
    </row>
    <row r="11407" spans="1:4">
      <c r="A11407" s="462">
        <v>106457</v>
      </c>
      <c r="B11407" s="276" t="s">
        <v>11292</v>
      </c>
      <c r="C11407" s="462" t="s">
        <v>27</v>
      </c>
      <c r="D11407" s="463">
        <v>0</v>
      </c>
    </row>
    <row r="11408" spans="1:4">
      <c r="A11408" s="462">
        <v>106459</v>
      </c>
      <c r="B11408" s="276" t="s">
        <v>11293</v>
      </c>
      <c r="C11408" s="462" t="s">
        <v>27</v>
      </c>
      <c r="D11408" s="463">
        <v>0</v>
      </c>
    </row>
    <row r="11409" spans="1:4">
      <c r="A11409" s="462">
        <v>106460</v>
      </c>
      <c r="B11409" s="276" t="s">
        <v>11294</v>
      </c>
      <c r="C11409" s="462" t="s">
        <v>27</v>
      </c>
      <c r="D11409" s="463">
        <v>0</v>
      </c>
    </row>
    <row r="11410" spans="1:4">
      <c r="A11410" s="462">
        <v>106461</v>
      </c>
      <c r="B11410" s="276" t="s">
        <v>11295</v>
      </c>
      <c r="C11410" s="462" t="s">
        <v>27</v>
      </c>
      <c r="D11410" s="463">
        <v>0</v>
      </c>
    </row>
    <row r="11411" spans="1:4">
      <c r="A11411" s="462">
        <v>106462</v>
      </c>
      <c r="B11411" s="276" t="s">
        <v>11296</v>
      </c>
      <c r="C11411" s="462" t="s">
        <v>27</v>
      </c>
      <c r="D11411" s="463">
        <v>0</v>
      </c>
    </row>
    <row r="11412" spans="1:4">
      <c r="A11412" s="462">
        <v>106463</v>
      </c>
      <c r="B11412" s="276" t="s">
        <v>11297</v>
      </c>
      <c r="C11412" s="462" t="s">
        <v>27</v>
      </c>
      <c r="D11412" s="463">
        <v>0</v>
      </c>
    </row>
    <row r="11413" spans="1:4">
      <c r="A11413" s="462">
        <v>106464</v>
      </c>
      <c r="B11413" s="276" t="s">
        <v>11298</v>
      </c>
      <c r="C11413" s="462" t="s">
        <v>27</v>
      </c>
      <c r="D11413" s="463">
        <v>0</v>
      </c>
    </row>
    <row r="11414" spans="1:4">
      <c r="A11414" s="462">
        <v>106465</v>
      </c>
      <c r="B11414" s="276" t="s">
        <v>11299</v>
      </c>
      <c r="C11414" s="462" t="s">
        <v>27</v>
      </c>
      <c r="D11414" s="463">
        <v>0</v>
      </c>
    </row>
    <row r="11415" spans="1:4">
      <c r="A11415" s="462">
        <v>106466</v>
      </c>
      <c r="B11415" s="276" t="s">
        <v>11300</v>
      </c>
      <c r="C11415" s="462" t="s">
        <v>27</v>
      </c>
      <c r="D11415" s="463">
        <v>0</v>
      </c>
    </row>
    <row r="11416" spans="1:4">
      <c r="A11416" s="462">
        <v>106467</v>
      </c>
      <c r="B11416" s="276" t="s">
        <v>11301</v>
      </c>
      <c r="C11416" s="462" t="s">
        <v>27</v>
      </c>
      <c r="D11416" s="463">
        <v>125046</v>
      </c>
    </row>
    <row r="11417" spans="1:4">
      <c r="A11417" s="462">
        <v>106468</v>
      </c>
      <c r="B11417" s="276" t="s">
        <v>11302</v>
      </c>
      <c r="C11417" s="462" t="s">
        <v>44</v>
      </c>
      <c r="D11417" s="463">
        <v>0</v>
      </c>
    </row>
    <row r="11418" spans="1:4">
      <c r="A11418" s="462">
        <v>106469</v>
      </c>
      <c r="B11418" s="276" t="s">
        <v>11303</v>
      </c>
      <c r="C11418" s="462" t="s">
        <v>44</v>
      </c>
      <c r="D11418" s="463">
        <v>0</v>
      </c>
    </row>
    <row r="11419" spans="1:4">
      <c r="A11419" s="462">
        <v>106470</v>
      </c>
      <c r="B11419" s="276" t="s">
        <v>11304</v>
      </c>
      <c r="C11419" s="462" t="s">
        <v>44</v>
      </c>
      <c r="D11419" s="463">
        <v>0</v>
      </c>
    </row>
    <row r="11420" spans="1:4">
      <c r="A11420" s="462">
        <v>106471</v>
      </c>
      <c r="B11420" s="276" t="s">
        <v>11305</v>
      </c>
      <c r="C11420" s="462" t="s">
        <v>30</v>
      </c>
      <c r="D11420" s="463">
        <v>0</v>
      </c>
    </row>
    <row r="11421" spans="1:4">
      <c r="A11421" s="462">
        <v>106472</v>
      </c>
      <c r="B11421" s="276" t="s">
        <v>11306</v>
      </c>
      <c r="C11421" s="462" t="s">
        <v>27</v>
      </c>
      <c r="D11421" s="463">
        <v>0</v>
      </c>
    </row>
    <row r="11422" spans="1:4">
      <c r="A11422" s="462">
        <v>106473</v>
      </c>
      <c r="B11422" s="276" t="s">
        <v>11307</v>
      </c>
      <c r="C11422" s="462" t="s">
        <v>27</v>
      </c>
      <c r="D11422" s="463">
        <v>175824</v>
      </c>
    </row>
    <row r="11423" spans="1:4">
      <c r="A11423" s="462">
        <v>106474</v>
      </c>
      <c r="B11423" s="276" t="s">
        <v>11308</v>
      </c>
      <c r="C11423" s="462" t="s">
        <v>27</v>
      </c>
      <c r="D11423" s="463">
        <v>104264</v>
      </c>
    </row>
    <row r="11424" spans="1:4">
      <c r="A11424" s="462">
        <v>106475</v>
      </c>
      <c r="B11424" s="276" t="s">
        <v>11309</v>
      </c>
      <c r="C11424" s="462" t="s">
        <v>27</v>
      </c>
      <c r="D11424" s="463">
        <v>27703</v>
      </c>
    </row>
    <row r="11425" spans="1:4">
      <c r="A11425" s="462">
        <v>106476</v>
      </c>
      <c r="B11425" s="276" t="s">
        <v>11310</v>
      </c>
      <c r="C11425" s="462" t="s">
        <v>27</v>
      </c>
      <c r="D11425" s="463">
        <v>14680.01</v>
      </c>
    </row>
    <row r="11426" spans="1:4">
      <c r="A11426" s="462">
        <v>106477</v>
      </c>
      <c r="B11426" s="276" t="s">
        <v>11311</v>
      </c>
      <c r="C11426" s="462" t="s">
        <v>27</v>
      </c>
      <c r="D11426" s="463">
        <v>25246</v>
      </c>
    </row>
    <row r="11427" spans="1:4">
      <c r="A11427" s="462">
        <v>106478</v>
      </c>
      <c r="B11427" s="276" t="s">
        <v>11312</v>
      </c>
      <c r="C11427" s="462" t="s">
        <v>27</v>
      </c>
      <c r="D11427" s="463">
        <v>0</v>
      </c>
    </row>
    <row r="11428" spans="1:4">
      <c r="A11428" s="462">
        <v>106479</v>
      </c>
      <c r="B11428" s="276" t="s">
        <v>11313</v>
      </c>
      <c r="C11428" s="462" t="s">
        <v>27</v>
      </c>
      <c r="D11428" s="463">
        <v>35193</v>
      </c>
    </row>
    <row r="11429" spans="1:4">
      <c r="A11429" s="462">
        <v>106480</v>
      </c>
      <c r="B11429" s="276" t="s">
        <v>11314</v>
      </c>
      <c r="C11429" s="462" t="s">
        <v>27</v>
      </c>
      <c r="D11429" s="463">
        <v>0</v>
      </c>
    </row>
    <row r="11430" spans="1:4">
      <c r="A11430" s="462">
        <v>106481</v>
      </c>
      <c r="B11430" s="276" t="s">
        <v>11315</v>
      </c>
      <c r="C11430" s="462" t="s">
        <v>27</v>
      </c>
      <c r="D11430" s="463">
        <v>0</v>
      </c>
    </row>
    <row r="11431" spans="1:4">
      <c r="A11431" s="462">
        <v>106482</v>
      </c>
      <c r="B11431" s="276" t="s">
        <v>11316</v>
      </c>
      <c r="C11431" s="462" t="s">
        <v>27</v>
      </c>
      <c r="D11431" s="463">
        <v>9506.01</v>
      </c>
    </row>
    <row r="11432" spans="1:4">
      <c r="A11432" s="462">
        <v>106483</v>
      </c>
      <c r="B11432" s="276" t="s">
        <v>11317</v>
      </c>
      <c r="C11432" s="462" t="s">
        <v>27</v>
      </c>
      <c r="D11432" s="463">
        <v>0</v>
      </c>
    </row>
    <row r="11433" spans="1:4">
      <c r="A11433" s="462">
        <v>106484</v>
      </c>
      <c r="B11433" s="276" t="s">
        <v>11318</v>
      </c>
      <c r="C11433" s="462" t="s">
        <v>27</v>
      </c>
      <c r="D11433" s="463">
        <v>59147</v>
      </c>
    </row>
    <row r="11434" spans="1:4">
      <c r="A11434" s="462">
        <v>106485</v>
      </c>
      <c r="B11434" s="276" t="s">
        <v>11319</v>
      </c>
      <c r="C11434" s="462" t="s">
        <v>27</v>
      </c>
      <c r="D11434" s="463">
        <v>31033</v>
      </c>
    </row>
    <row r="11435" spans="1:4">
      <c r="A11435" s="462">
        <v>106486</v>
      </c>
      <c r="B11435" s="276" t="s">
        <v>11320</v>
      </c>
      <c r="C11435" s="462" t="s">
        <v>27</v>
      </c>
      <c r="D11435" s="463">
        <v>0</v>
      </c>
    </row>
    <row r="11436" spans="1:4">
      <c r="A11436" s="462">
        <v>106487</v>
      </c>
      <c r="B11436" s="276" t="s">
        <v>11321</v>
      </c>
      <c r="C11436" s="462" t="s">
        <v>27</v>
      </c>
      <c r="D11436" s="463">
        <v>11090</v>
      </c>
    </row>
    <row r="11437" spans="1:4">
      <c r="A11437" s="462">
        <v>106488</v>
      </c>
      <c r="B11437" s="276" t="s">
        <v>11322</v>
      </c>
      <c r="C11437" s="462" t="s">
        <v>27</v>
      </c>
      <c r="D11437" s="463">
        <v>0</v>
      </c>
    </row>
    <row r="11438" spans="1:4">
      <c r="A11438" s="462">
        <v>106489</v>
      </c>
      <c r="B11438" s="276" t="s">
        <v>11323</v>
      </c>
      <c r="C11438" s="462" t="s">
        <v>27</v>
      </c>
      <c r="D11438" s="463">
        <v>30524</v>
      </c>
    </row>
    <row r="11439" spans="1:4">
      <c r="A11439" s="462">
        <v>106490</v>
      </c>
      <c r="B11439" s="276" t="s">
        <v>11324</v>
      </c>
      <c r="C11439" s="462" t="s">
        <v>27</v>
      </c>
      <c r="D11439" s="463">
        <v>0</v>
      </c>
    </row>
    <row r="11440" spans="1:4">
      <c r="A11440" s="462">
        <v>106491</v>
      </c>
      <c r="B11440" s="276" t="s">
        <v>11325</v>
      </c>
      <c r="C11440" s="462" t="s">
        <v>27</v>
      </c>
      <c r="D11440" s="463">
        <v>0</v>
      </c>
    </row>
    <row r="11441" spans="1:4">
      <c r="A11441" s="462">
        <v>106492</v>
      </c>
      <c r="B11441" s="276" t="s">
        <v>11326</v>
      </c>
      <c r="C11441" s="462" t="s">
        <v>27</v>
      </c>
      <c r="D11441" s="463">
        <v>27461</v>
      </c>
    </row>
    <row r="11442" spans="1:4">
      <c r="A11442" s="462">
        <v>106493</v>
      </c>
      <c r="B11442" s="276" t="s">
        <v>11327</v>
      </c>
      <c r="C11442" s="462" t="s">
        <v>27</v>
      </c>
      <c r="D11442" s="463">
        <v>123</v>
      </c>
    </row>
    <row r="11443" spans="1:4">
      <c r="A11443" s="462">
        <v>106494</v>
      </c>
      <c r="B11443" s="276" t="s">
        <v>11328</v>
      </c>
      <c r="C11443" s="462" t="s">
        <v>27</v>
      </c>
      <c r="D11443" s="463">
        <v>0</v>
      </c>
    </row>
    <row r="11444" spans="1:4">
      <c r="A11444" s="462">
        <v>106495</v>
      </c>
      <c r="B11444" s="276" t="s">
        <v>11329</v>
      </c>
      <c r="C11444" s="462" t="s">
        <v>27</v>
      </c>
      <c r="D11444" s="463">
        <v>16190</v>
      </c>
    </row>
    <row r="11445" spans="1:4">
      <c r="A11445" s="462">
        <v>106496</v>
      </c>
      <c r="B11445" s="276" t="s">
        <v>11330</v>
      </c>
      <c r="C11445" s="462" t="s">
        <v>27</v>
      </c>
      <c r="D11445" s="463">
        <v>4859</v>
      </c>
    </row>
    <row r="11446" spans="1:4">
      <c r="A11446" s="462">
        <v>106497</v>
      </c>
      <c r="B11446" s="276" t="s">
        <v>11331</v>
      </c>
      <c r="C11446" s="462" t="s">
        <v>27</v>
      </c>
      <c r="D11446" s="463">
        <v>0</v>
      </c>
    </row>
    <row r="11447" spans="1:4">
      <c r="A11447" s="462">
        <v>106498</v>
      </c>
      <c r="B11447" s="276" t="s">
        <v>11332</v>
      </c>
      <c r="C11447" s="462" t="s">
        <v>27</v>
      </c>
      <c r="D11447" s="463">
        <v>12674</v>
      </c>
    </row>
    <row r="11448" spans="1:4">
      <c r="A11448" s="462">
        <v>106499</v>
      </c>
      <c r="B11448" s="276" t="s">
        <v>11333</v>
      </c>
      <c r="C11448" s="462" t="s">
        <v>27</v>
      </c>
      <c r="D11448" s="463">
        <v>0</v>
      </c>
    </row>
    <row r="11449" spans="1:4">
      <c r="A11449" s="462">
        <v>106500</v>
      </c>
      <c r="B11449" s="276" t="s">
        <v>11334</v>
      </c>
      <c r="C11449" s="462" t="s">
        <v>27</v>
      </c>
      <c r="D11449" s="463">
        <v>0</v>
      </c>
    </row>
    <row r="11450" spans="1:4">
      <c r="A11450" s="462">
        <v>106501</v>
      </c>
      <c r="B11450" s="276" t="s">
        <v>11335</v>
      </c>
      <c r="C11450" s="462" t="s">
        <v>30</v>
      </c>
      <c r="D11450" s="463">
        <v>0</v>
      </c>
    </row>
    <row r="11451" spans="1:4">
      <c r="A11451" s="462">
        <v>106502</v>
      </c>
      <c r="B11451" s="276" t="s">
        <v>11336</v>
      </c>
      <c r="C11451" s="462" t="s">
        <v>27</v>
      </c>
      <c r="D11451" s="463">
        <v>0</v>
      </c>
    </row>
    <row r="11452" spans="1:4">
      <c r="A11452" s="462">
        <v>106503</v>
      </c>
      <c r="B11452" s="276" t="s">
        <v>11337</v>
      </c>
      <c r="C11452" s="462" t="s">
        <v>27</v>
      </c>
      <c r="D11452" s="463">
        <v>0</v>
      </c>
    </row>
    <row r="11453" spans="1:4">
      <c r="A11453" s="462">
        <v>106504</v>
      </c>
      <c r="B11453" s="276" t="s">
        <v>11338</v>
      </c>
      <c r="C11453" s="462" t="s">
        <v>27</v>
      </c>
      <c r="D11453" s="463">
        <v>8978</v>
      </c>
    </row>
    <row r="11454" spans="1:4">
      <c r="A11454" s="462">
        <v>106505</v>
      </c>
      <c r="B11454" s="276" t="s">
        <v>11339</v>
      </c>
      <c r="C11454" s="462" t="s">
        <v>27</v>
      </c>
      <c r="D11454" s="463">
        <v>0</v>
      </c>
    </row>
    <row r="11455" spans="1:4">
      <c r="A11455" s="462">
        <v>106506</v>
      </c>
      <c r="B11455" s="276" t="s">
        <v>11340</v>
      </c>
      <c r="C11455" s="462" t="s">
        <v>27</v>
      </c>
      <c r="D11455" s="463">
        <v>0</v>
      </c>
    </row>
    <row r="11456" spans="1:4">
      <c r="A11456" s="462">
        <v>106507</v>
      </c>
      <c r="B11456" s="276" t="s">
        <v>11341</v>
      </c>
      <c r="C11456" s="462" t="s">
        <v>27</v>
      </c>
      <c r="D11456" s="463">
        <v>24187</v>
      </c>
    </row>
    <row r="11457" spans="1:4">
      <c r="A11457" s="462">
        <v>106508</v>
      </c>
      <c r="B11457" s="276" t="s">
        <v>11342</v>
      </c>
      <c r="C11457" s="462" t="s">
        <v>27</v>
      </c>
      <c r="D11457" s="463">
        <v>8838</v>
      </c>
    </row>
    <row r="11458" spans="1:4">
      <c r="A11458" s="462">
        <v>106509</v>
      </c>
      <c r="B11458" s="276" t="s">
        <v>11343</v>
      </c>
      <c r="C11458" s="462" t="s">
        <v>27</v>
      </c>
      <c r="D11458" s="463">
        <v>7393.01</v>
      </c>
    </row>
    <row r="11459" spans="1:4">
      <c r="A11459" s="462">
        <v>106510</v>
      </c>
      <c r="B11459" s="276" t="s">
        <v>11344</v>
      </c>
      <c r="C11459" s="462" t="s">
        <v>27</v>
      </c>
      <c r="D11459" s="463">
        <v>0</v>
      </c>
    </row>
    <row r="11460" spans="1:4">
      <c r="A11460" s="462">
        <v>106511</v>
      </c>
      <c r="B11460" s="276" t="s">
        <v>11345</v>
      </c>
      <c r="C11460" s="462" t="s">
        <v>27</v>
      </c>
      <c r="D11460" s="463">
        <v>0</v>
      </c>
    </row>
    <row r="11461" spans="1:4">
      <c r="A11461" s="462">
        <v>106512</v>
      </c>
      <c r="B11461" s="276" t="s">
        <v>11346</v>
      </c>
      <c r="C11461" s="462" t="s">
        <v>27</v>
      </c>
      <c r="D11461" s="463">
        <v>2909928</v>
      </c>
    </row>
    <row r="11462" spans="1:4">
      <c r="A11462" s="462">
        <v>106513</v>
      </c>
      <c r="B11462" s="276" t="s">
        <v>11347</v>
      </c>
      <c r="C11462" s="462" t="s">
        <v>27</v>
      </c>
      <c r="D11462" s="463">
        <v>0</v>
      </c>
    </row>
    <row r="11463" spans="1:4">
      <c r="A11463" s="462">
        <v>106514</v>
      </c>
      <c r="B11463" s="276" t="s">
        <v>11348</v>
      </c>
      <c r="C11463" s="462" t="s">
        <v>27</v>
      </c>
      <c r="D11463" s="463">
        <v>0</v>
      </c>
    </row>
    <row r="11464" spans="1:4">
      <c r="A11464" s="462">
        <v>106515</v>
      </c>
      <c r="B11464" s="276" t="s">
        <v>11349</v>
      </c>
      <c r="C11464" s="462" t="s">
        <v>27</v>
      </c>
      <c r="D11464" s="463">
        <v>0</v>
      </c>
    </row>
    <row r="11465" spans="1:4">
      <c r="A11465" s="462">
        <v>106516</v>
      </c>
      <c r="B11465" s="276" t="s">
        <v>11350</v>
      </c>
      <c r="C11465" s="462" t="s">
        <v>27</v>
      </c>
      <c r="D11465" s="463">
        <v>0</v>
      </c>
    </row>
    <row r="11466" spans="1:4">
      <c r="A11466" s="462">
        <v>106517</v>
      </c>
      <c r="B11466" s="276" t="s">
        <v>11351</v>
      </c>
      <c r="C11466" s="462" t="s">
        <v>27</v>
      </c>
      <c r="D11466" s="463">
        <v>0</v>
      </c>
    </row>
    <row r="11467" spans="1:4">
      <c r="A11467" s="462">
        <v>106518</v>
      </c>
      <c r="B11467" s="276" t="s">
        <v>11352</v>
      </c>
      <c r="C11467" s="462" t="s">
        <v>27</v>
      </c>
      <c r="D11467" s="463">
        <v>0</v>
      </c>
    </row>
    <row r="11468" spans="1:4">
      <c r="A11468" s="462">
        <v>106519</v>
      </c>
      <c r="B11468" s="276" t="s">
        <v>11353</v>
      </c>
      <c r="C11468" s="462" t="s">
        <v>27</v>
      </c>
      <c r="D11468" s="463">
        <v>0</v>
      </c>
    </row>
    <row r="11469" spans="1:4">
      <c r="A11469" s="462">
        <v>106520</v>
      </c>
      <c r="B11469" s="276" t="s">
        <v>11354</v>
      </c>
      <c r="C11469" s="462" t="s">
        <v>476</v>
      </c>
      <c r="D11469" s="463">
        <v>7230</v>
      </c>
    </row>
    <row r="11470" spans="1:4">
      <c r="A11470" s="462">
        <v>106521</v>
      </c>
      <c r="B11470" s="276" t="s">
        <v>11355</v>
      </c>
      <c r="C11470" s="462" t="s">
        <v>476</v>
      </c>
      <c r="D11470" s="463">
        <v>7230</v>
      </c>
    </row>
    <row r="11471" spans="1:4">
      <c r="A11471" s="462">
        <v>106522</v>
      </c>
      <c r="B11471" s="276" t="s">
        <v>11356</v>
      </c>
      <c r="C11471" s="462" t="s">
        <v>476</v>
      </c>
      <c r="D11471" s="463">
        <v>8530</v>
      </c>
    </row>
    <row r="11472" spans="1:4">
      <c r="A11472" s="462">
        <v>106523</v>
      </c>
      <c r="B11472" s="276" t="s">
        <v>11357</v>
      </c>
      <c r="C11472" s="462" t="s">
        <v>27</v>
      </c>
      <c r="D11472" s="463">
        <v>3602558</v>
      </c>
    </row>
    <row r="11473" spans="1:4">
      <c r="A11473" s="462">
        <v>106525</v>
      </c>
      <c r="B11473" s="276" t="s">
        <v>11358</v>
      </c>
      <c r="C11473" s="462" t="s">
        <v>27</v>
      </c>
      <c r="D11473" s="463">
        <v>0</v>
      </c>
    </row>
    <row r="11474" spans="1:4">
      <c r="A11474" s="462">
        <v>106526</v>
      </c>
      <c r="B11474" s="276" t="s">
        <v>11359</v>
      </c>
      <c r="C11474" s="462" t="s">
        <v>27</v>
      </c>
      <c r="D11474" s="463">
        <v>0</v>
      </c>
    </row>
    <row r="11475" spans="1:4">
      <c r="A11475" s="462">
        <v>106527</v>
      </c>
      <c r="B11475" s="276" t="s">
        <v>11360</v>
      </c>
      <c r="C11475" s="462" t="s">
        <v>27</v>
      </c>
      <c r="D11475" s="463">
        <v>0</v>
      </c>
    </row>
    <row r="11476" spans="1:4">
      <c r="A11476" s="462">
        <v>106528</v>
      </c>
      <c r="B11476" s="276" t="s">
        <v>11361</v>
      </c>
      <c r="C11476" s="462" t="s">
        <v>27</v>
      </c>
      <c r="D11476" s="463">
        <v>36885</v>
      </c>
    </row>
    <row r="11477" spans="1:4">
      <c r="A11477" s="462">
        <v>106529</v>
      </c>
      <c r="B11477" s="276" t="s">
        <v>11362</v>
      </c>
      <c r="C11477" s="462" t="s">
        <v>27</v>
      </c>
      <c r="D11477" s="463">
        <v>0</v>
      </c>
    </row>
    <row r="11478" spans="1:4">
      <c r="A11478" s="462">
        <v>106530</v>
      </c>
      <c r="B11478" s="276" t="s">
        <v>11363</v>
      </c>
      <c r="C11478" s="462" t="s">
        <v>27</v>
      </c>
      <c r="D11478" s="463">
        <v>441</v>
      </c>
    </row>
    <row r="11479" spans="1:4">
      <c r="A11479" s="462">
        <v>106531</v>
      </c>
      <c r="B11479" s="276" t="s">
        <v>11364</v>
      </c>
      <c r="C11479" s="462" t="s">
        <v>27</v>
      </c>
      <c r="D11479" s="463">
        <v>27356.01</v>
      </c>
    </row>
    <row r="11480" spans="1:4">
      <c r="A11480" s="462">
        <v>106532</v>
      </c>
      <c r="B11480" s="276" t="s">
        <v>11365</v>
      </c>
      <c r="C11480" s="462" t="s">
        <v>27</v>
      </c>
      <c r="D11480" s="463">
        <v>0</v>
      </c>
    </row>
    <row r="11481" spans="1:4">
      <c r="A11481" s="462">
        <v>106533</v>
      </c>
      <c r="B11481" s="276" t="s">
        <v>11366</v>
      </c>
      <c r="C11481" s="462" t="s">
        <v>27</v>
      </c>
      <c r="D11481" s="463">
        <v>0</v>
      </c>
    </row>
    <row r="11482" spans="1:4">
      <c r="A11482" s="462">
        <v>106534</v>
      </c>
      <c r="B11482" s="276" t="s">
        <v>11367</v>
      </c>
      <c r="C11482" s="462" t="s">
        <v>27</v>
      </c>
      <c r="D11482" s="463">
        <v>0</v>
      </c>
    </row>
    <row r="11483" spans="1:4">
      <c r="A11483" s="462">
        <v>106535</v>
      </c>
      <c r="B11483" s="276" t="s">
        <v>11368</v>
      </c>
      <c r="C11483" s="462" t="s">
        <v>27</v>
      </c>
      <c r="D11483" s="463">
        <v>0</v>
      </c>
    </row>
    <row r="11484" spans="1:4">
      <c r="A11484" s="462">
        <v>106536</v>
      </c>
      <c r="B11484" s="276" t="s">
        <v>11369</v>
      </c>
      <c r="C11484" s="462" t="s">
        <v>27</v>
      </c>
      <c r="D11484" s="463">
        <v>0</v>
      </c>
    </row>
    <row r="11485" spans="1:4">
      <c r="A11485" s="462">
        <v>106537</v>
      </c>
      <c r="B11485" s="276" t="s">
        <v>11370</v>
      </c>
      <c r="C11485" s="462" t="s">
        <v>27</v>
      </c>
      <c r="D11485" s="463">
        <v>0</v>
      </c>
    </row>
    <row r="11486" spans="1:4">
      <c r="A11486" s="462">
        <v>106538</v>
      </c>
      <c r="B11486" s="276" t="s">
        <v>11371</v>
      </c>
      <c r="C11486" s="462" t="s">
        <v>27</v>
      </c>
      <c r="D11486" s="463">
        <v>0</v>
      </c>
    </row>
    <row r="11487" spans="1:4">
      <c r="A11487" s="462">
        <v>106539</v>
      </c>
      <c r="B11487" s="276" t="s">
        <v>11372</v>
      </c>
      <c r="C11487" s="462" t="s">
        <v>27</v>
      </c>
      <c r="D11487" s="463">
        <v>0</v>
      </c>
    </row>
    <row r="11488" spans="1:4">
      <c r="A11488" s="462">
        <v>106540</v>
      </c>
      <c r="B11488" s="276" t="s">
        <v>11373</v>
      </c>
      <c r="C11488" s="462" t="s">
        <v>27</v>
      </c>
      <c r="D11488" s="463">
        <v>4830</v>
      </c>
    </row>
    <row r="11489" spans="1:4">
      <c r="A11489" s="462">
        <v>106541</v>
      </c>
      <c r="B11489" s="276" t="s">
        <v>11374</v>
      </c>
      <c r="C11489" s="462" t="s">
        <v>30</v>
      </c>
      <c r="D11489" s="463">
        <v>0</v>
      </c>
    </row>
    <row r="11490" spans="1:4">
      <c r="A11490" s="462">
        <v>106542</v>
      </c>
      <c r="B11490" s="276" t="s">
        <v>11375</v>
      </c>
      <c r="C11490" s="462" t="s">
        <v>30</v>
      </c>
      <c r="D11490" s="463">
        <v>4068</v>
      </c>
    </row>
    <row r="11491" spans="1:4">
      <c r="A11491" s="462">
        <v>106543</v>
      </c>
      <c r="B11491" s="276" t="s">
        <v>11376</v>
      </c>
      <c r="C11491" s="462" t="s">
        <v>30</v>
      </c>
      <c r="D11491" s="463">
        <v>0</v>
      </c>
    </row>
    <row r="11492" spans="1:4">
      <c r="A11492" s="462">
        <v>106544</v>
      </c>
      <c r="B11492" s="276" t="s">
        <v>11377</v>
      </c>
      <c r="C11492" s="462" t="s">
        <v>27</v>
      </c>
      <c r="D11492" s="463">
        <v>0</v>
      </c>
    </row>
    <row r="11493" spans="1:4">
      <c r="A11493" s="462">
        <v>106545</v>
      </c>
      <c r="B11493" s="276" t="s">
        <v>11378</v>
      </c>
      <c r="C11493" s="462" t="s">
        <v>27</v>
      </c>
      <c r="D11493" s="463">
        <v>0</v>
      </c>
    </row>
    <row r="11494" spans="1:4">
      <c r="A11494" s="462">
        <v>106546</v>
      </c>
      <c r="B11494" s="276" t="s">
        <v>11379</v>
      </c>
      <c r="C11494" s="462" t="s">
        <v>27</v>
      </c>
      <c r="D11494" s="463">
        <v>0</v>
      </c>
    </row>
    <row r="11495" spans="1:4">
      <c r="A11495" s="462">
        <v>106547</v>
      </c>
      <c r="B11495" s="276" t="s">
        <v>11380</v>
      </c>
      <c r="C11495" s="462" t="s">
        <v>27</v>
      </c>
      <c r="D11495" s="463">
        <v>0</v>
      </c>
    </row>
    <row r="11496" spans="1:4">
      <c r="A11496" s="462">
        <v>106548</v>
      </c>
      <c r="B11496" s="276" t="s">
        <v>11381</v>
      </c>
      <c r="C11496" s="462" t="s">
        <v>27</v>
      </c>
      <c r="D11496" s="463">
        <v>0</v>
      </c>
    </row>
    <row r="11497" spans="1:4">
      <c r="A11497" s="462">
        <v>106549</v>
      </c>
      <c r="B11497" s="276" t="s">
        <v>11382</v>
      </c>
      <c r="C11497" s="462" t="s">
        <v>27</v>
      </c>
      <c r="D11497" s="463">
        <v>0</v>
      </c>
    </row>
    <row r="11498" spans="1:4">
      <c r="A11498" s="462">
        <v>106550</v>
      </c>
      <c r="B11498" s="276" t="s">
        <v>11383</v>
      </c>
      <c r="C11498" s="462" t="s">
        <v>27</v>
      </c>
      <c r="D11498" s="463">
        <v>0</v>
      </c>
    </row>
    <row r="11499" spans="1:4">
      <c r="A11499" s="462">
        <v>106551</v>
      </c>
      <c r="B11499" s="276" t="s">
        <v>11384</v>
      </c>
      <c r="C11499" s="462" t="s">
        <v>27</v>
      </c>
      <c r="D11499" s="463">
        <v>802</v>
      </c>
    </row>
    <row r="11500" spans="1:4">
      <c r="A11500" s="462">
        <v>106552</v>
      </c>
      <c r="B11500" s="276" t="s">
        <v>11385</v>
      </c>
      <c r="C11500" s="462" t="s">
        <v>27</v>
      </c>
      <c r="D11500" s="463">
        <v>974</v>
      </c>
    </row>
    <row r="11501" spans="1:4">
      <c r="A11501" s="462">
        <v>106553</v>
      </c>
      <c r="B11501" s="276" t="s">
        <v>11386</v>
      </c>
      <c r="C11501" s="462" t="s">
        <v>27</v>
      </c>
      <c r="D11501" s="463">
        <v>0</v>
      </c>
    </row>
    <row r="11502" spans="1:4">
      <c r="A11502" s="462">
        <v>106554</v>
      </c>
      <c r="B11502" s="276" t="s">
        <v>11387</v>
      </c>
      <c r="C11502" s="462" t="s">
        <v>27</v>
      </c>
      <c r="D11502" s="463">
        <v>9104</v>
      </c>
    </row>
    <row r="11503" spans="1:4">
      <c r="A11503" s="462">
        <v>106555</v>
      </c>
      <c r="B11503" s="276" t="s">
        <v>11388</v>
      </c>
      <c r="C11503" s="462" t="s">
        <v>27</v>
      </c>
      <c r="D11503" s="463">
        <v>0</v>
      </c>
    </row>
    <row r="11504" spans="1:4">
      <c r="A11504" s="462">
        <v>106556</v>
      </c>
      <c r="B11504" s="276" t="s">
        <v>11389</v>
      </c>
      <c r="C11504" s="462" t="s">
        <v>27</v>
      </c>
      <c r="D11504" s="463">
        <v>9450</v>
      </c>
    </row>
    <row r="11505" spans="1:4">
      <c r="A11505" s="462">
        <v>106557</v>
      </c>
      <c r="B11505" s="276" t="s">
        <v>11390</v>
      </c>
      <c r="C11505" s="462" t="s">
        <v>27</v>
      </c>
      <c r="D11505" s="463">
        <v>7496</v>
      </c>
    </row>
    <row r="11506" spans="1:4">
      <c r="A11506" s="462">
        <v>106558</v>
      </c>
      <c r="B11506" s="276" t="s">
        <v>11391</v>
      </c>
      <c r="C11506" s="462" t="s">
        <v>27</v>
      </c>
      <c r="D11506" s="463">
        <v>0</v>
      </c>
    </row>
    <row r="11507" spans="1:4">
      <c r="A11507" s="462">
        <v>106559</v>
      </c>
      <c r="B11507" s="276" t="s">
        <v>11392</v>
      </c>
      <c r="C11507" s="462" t="s">
        <v>27</v>
      </c>
      <c r="D11507" s="463">
        <v>0</v>
      </c>
    </row>
    <row r="11508" spans="1:4">
      <c r="A11508" s="462">
        <v>106560</v>
      </c>
      <c r="B11508" s="276" t="s">
        <v>11393</v>
      </c>
      <c r="C11508" s="462" t="s">
        <v>27</v>
      </c>
      <c r="D11508" s="463">
        <v>0</v>
      </c>
    </row>
    <row r="11509" spans="1:4">
      <c r="A11509" s="462">
        <v>106561</v>
      </c>
      <c r="B11509" s="276" t="s">
        <v>11394</v>
      </c>
      <c r="C11509" s="462" t="s">
        <v>27</v>
      </c>
      <c r="D11509" s="463">
        <v>0</v>
      </c>
    </row>
    <row r="11510" spans="1:4">
      <c r="A11510" s="462">
        <v>106562</v>
      </c>
      <c r="B11510" s="276" t="s">
        <v>11395</v>
      </c>
      <c r="C11510" s="462" t="s">
        <v>310</v>
      </c>
      <c r="D11510" s="463">
        <v>37342</v>
      </c>
    </row>
    <row r="11511" spans="1:4">
      <c r="A11511" s="462">
        <v>106563</v>
      </c>
      <c r="B11511" s="276" t="s">
        <v>11396</v>
      </c>
      <c r="C11511" s="462" t="s">
        <v>310</v>
      </c>
      <c r="D11511" s="463">
        <v>21053</v>
      </c>
    </row>
    <row r="11512" spans="1:4">
      <c r="A11512" s="462">
        <v>106564</v>
      </c>
      <c r="B11512" s="276" t="s">
        <v>11397</v>
      </c>
      <c r="C11512" s="462" t="s">
        <v>27</v>
      </c>
      <c r="D11512" s="463">
        <v>0</v>
      </c>
    </row>
    <row r="11513" spans="1:4">
      <c r="A11513" s="462">
        <v>106565</v>
      </c>
      <c r="B11513" s="276" t="s">
        <v>11398</v>
      </c>
      <c r="C11513" s="462" t="s">
        <v>310</v>
      </c>
      <c r="D11513" s="463">
        <v>36822</v>
      </c>
    </row>
    <row r="11514" spans="1:4">
      <c r="A11514" s="462">
        <v>106566</v>
      </c>
      <c r="B11514" s="276" t="s">
        <v>11399</v>
      </c>
      <c r="C11514" s="462" t="s">
        <v>310</v>
      </c>
      <c r="D11514" s="463">
        <v>15515.01</v>
      </c>
    </row>
    <row r="11515" spans="1:4">
      <c r="A11515" s="462">
        <v>106567</v>
      </c>
      <c r="B11515" s="276" t="s">
        <v>11400</v>
      </c>
      <c r="C11515" s="462" t="s">
        <v>310</v>
      </c>
      <c r="D11515" s="463">
        <v>6865</v>
      </c>
    </row>
    <row r="11516" spans="1:4">
      <c r="A11516" s="462">
        <v>106568</v>
      </c>
      <c r="B11516" s="276" t="s">
        <v>11401</v>
      </c>
      <c r="C11516" s="462" t="s">
        <v>27</v>
      </c>
      <c r="D11516" s="463">
        <v>3487</v>
      </c>
    </row>
    <row r="11517" spans="1:4">
      <c r="A11517" s="462">
        <v>106569</v>
      </c>
      <c r="B11517" s="276" t="s">
        <v>11402</v>
      </c>
      <c r="C11517" s="462" t="s">
        <v>27</v>
      </c>
      <c r="D11517" s="463">
        <v>0</v>
      </c>
    </row>
    <row r="11518" spans="1:4">
      <c r="A11518" s="462">
        <v>106570</v>
      </c>
      <c r="B11518" s="276" t="s">
        <v>11403</v>
      </c>
      <c r="C11518" s="462" t="s">
        <v>60</v>
      </c>
      <c r="D11518" s="463">
        <v>14359</v>
      </c>
    </row>
    <row r="11519" spans="1:4">
      <c r="A11519" s="462">
        <v>106571</v>
      </c>
      <c r="B11519" s="276" t="s">
        <v>11404</v>
      </c>
      <c r="C11519" s="462" t="s">
        <v>27</v>
      </c>
      <c r="D11519" s="463">
        <v>0</v>
      </c>
    </row>
    <row r="11520" spans="1:4">
      <c r="A11520" s="462">
        <v>106572</v>
      </c>
      <c r="B11520" s="276" t="s">
        <v>11405</v>
      </c>
      <c r="C11520" s="462" t="s">
        <v>27</v>
      </c>
      <c r="D11520" s="463">
        <v>21601</v>
      </c>
    </row>
    <row r="11521" spans="1:4">
      <c r="A11521" s="462">
        <v>106573</v>
      </c>
      <c r="B11521" s="276" t="s">
        <v>11406</v>
      </c>
      <c r="C11521" s="462" t="s">
        <v>27</v>
      </c>
      <c r="D11521" s="463">
        <v>30612</v>
      </c>
    </row>
    <row r="11522" spans="1:4">
      <c r="A11522" s="462">
        <v>106574</v>
      </c>
      <c r="B11522" s="276" t="s">
        <v>11407</v>
      </c>
      <c r="C11522" s="462" t="s">
        <v>27</v>
      </c>
      <c r="D11522" s="463">
        <v>11156</v>
      </c>
    </row>
    <row r="11523" spans="1:4">
      <c r="A11523" s="462">
        <v>106575</v>
      </c>
      <c r="B11523" s="276" t="s">
        <v>11408</v>
      </c>
      <c r="C11523" s="462" t="s">
        <v>27</v>
      </c>
      <c r="D11523" s="463">
        <v>7363.01</v>
      </c>
    </row>
    <row r="11524" spans="1:4">
      <c r="A11524" s="462">
        <v>106576</v>
      </c>
      <c r="B11524" s="276" t="s">
        <v>11409</v>
      </c>
      <c r="C11524" s="462" t="s">
        <v>27</v>
      </c>
      <c r="D11524" s="463">
        <v>41713</v>
      </c>
    </row>
    <row r="11525" spans="1:4">
      <c r="A11525" s="462">
        <v>106577</v>
      </c>
      <c r="B11525" s="276" t="s">
        <v>11410</v>
      </c>
      <c r="C11525" s="462" t="s">
        <v>27</v>
      </c>
      <c r="D11525" s="463">
        <v>69271.009999999995</v>
      </c>
    </row>
    <row r="11526" spans="1:4">
      <c r="A11526" s="462">
        <v>106578</v>
      </c>
      <c r="B11526" s="276" t="s">
        <v>11411</v>
      </c>
      <c r="C11526" s="462" t="s">
        <v>27</v>
      </c>
      <c r="D11526" s="463">
        <v>0</v>
      </c>
    </row>
    <row r="11527" spans="1:4">
      <c r="A11527" s="462">
        <v>106579</v>
      </c>
      <c r="B11527" s="276" t="s">
        <v>11412</v>
      </c>
      <c r="C11527" s="462" t="s">
        <v>27</v>
      </c>
      <c r="D11527" s="463">
        <v>0</v>
      </c>
    </row>
    <row r="11528" spans="1:4">
      <c r="A11528" s="462">
        <v>106580</v>
      </c>
      <c r="B11528" s="276" t="s">
        <v>11413</v>
      </c>
      <c r="C11528" s="462" t="s">
        <v>27</v>
      </c>
      <c r="D11528" s="463">
        <v>82516</v>
      </c>
    </row>
    <row r="11529" spans="1:4">
      <c r="A11529" s="462">
        <v>106581</v>
      </c>
      <c r="B11529" s="276" t="s">
        <v>11414</v>
      </c>
      <c r="C11529" s="462" t="s">
        <v>27</v>
      </c>
      <c r="D11529" s="463">
        <v>15843.01</v>
      </c>
    </row>
    <row r="11530" spans="1:4">
      <c r="A11530" s="462">
        <v>106582</v>
      </c>
      <c r="B11530" s="276" t="s">
        <v>11415</v>
      </c>
      <c r="C11530" s="462" t="s">
        <v>27</v>
      </c>
      <c r="D11530" s="463">
        <v>0</v>
      </c>
    </row>
    <row r="11531" spans="1:4">
      <c r="A11531" s="462">
        <v>106583</v>
      </c>
      <c r="B11531" s="276" t="s">
        <v>11416</v>
      </c>
      <c r="C11531" s="462" t="s">
        <v>60</v>
      </c>
      <c r="D11531" s="463">
        <v>5596</v>
      </c>
    </row>
    <row r="11532" spans="1:4">
      <c r="A11532" s="462">
        <v>106584</v>
      </c>
      <c r="B11532" s="276" t="s">
        <v>11417</v>
      </c>
      <c r="C11532" s="462" t="s">
        <v>30</v>
      </c>
      <c r="D11532" s="463">
        <v>0</v>
      </c>
    </row>
    <row r="11533" spans="1:4">
      <c r="A11533" s="462">
        <v>106585</v>
      </c>
      <c r="B11533" s="276" t="s">
        <v>11418</v>
      </c>
      <c r="C11533" s="462" t="s">
        <v>27</v>
      </c>
      <c r="D11533" s="463">
        <v>0</v>
      </c>
    </row>
    <row r="11534" spans="1:4">
      <c r="A11534" s="462">
        <v>106586</v>
      </c>
      <c r="B11534" s="276" t="s">
        <v>11419</v>
      </c>
      <c r="C11534" s="462" t="s">
        <v>30</v>
      </c>
      <c r="D11534" s="463">
        <v>0</v>
      </c>
    </row>
    <row r="11535" spans="1:4">
      <c r="A11535" s="462">
        <v>106587</v>
      </c>
      <c r="B11535" s="276" t="s">
        <v>11420</v>
      </c>
      <c r="C11535" s="462" t="s">
        <v>30</v>
      </c>
      <c r="D11535" s="463">
        <v>0</v>
      </c>
    </row>
    <row r="11536" spans="1:4">
      <c r="A11536" s="462">
        <v>106588</v>
      </c>
      <c r="B11536" s="276" t="s">
        <v>11421</v>
      </c>
      <c r="C11536" s="462" t="s">
        <v>30</v>
      </c>
      <c r="D11536" s="463">
        <v>0</v>
      </c>
    </row>
    <row r="11537" spans="1:4">
      <c r="A11537" s="462">
        <v>106589</v>
      </c>
      <c r="B11537" s="276" t="s">
        <v>11422</v>
      </c>
      <c r="C11537" s="462" t="s">
        <v>27</v>
      </c>
      <c r="D11537" s="463">
        <v>0</v>
      </c>
    </row>
    <row r="11538" spans="1:4">
      <c r="A11538" s="462">
        <v>106590</v>
      </c>
      <c r="B11538" s="276" t="s">
        <v>11423</v>
      </c>
      <c r="C11538" s="462" t="s">
        <v>27</v>
      </c>
      <c r="D11538" s="463">
        <v>0</v>
      </c>
    </row>
    <row r="11539" spans="1:4">
      <c r="A11539" s="462">
        <v>106591</v>
      </c>
      <c r="B11539" s="276" t="s">
        <v>11424</v>
      </c>
      <c r="C11539" s="462" t="s">
        <v>27</v>
      </c>
      <c r="D11539" s="463">
        <v>0</v>
      </c>
    </row>
    <row r="11540" spans="1:4">
      <c r="A11540" s="462">
        <v>106592</v>
      </c>
      <c r="B11540" s="276" t="s">
        <v>11425</v>
      </c>
      <c r="C11540" s="462" t="s">
        <v>27</v>
      </c>
      <c r="D11540" s="463">
        <v>0</v>
      </c>
    </row>
    <row r="11541" spans="1:4">
      <c r="A11541" s="462">
        <v>106593</v>
      </c>
      <c r="B11541" s="276" t="s">
        <v>11426</v>
      </c>
      <c r="C11541" s="462" t="s">
        <v>27</v>
      </c>
      <c r="D11541" s="463">
        <v>0</v>
      </c>
    </row>
    <row r="11542" spans="1:4">
      <c r="A11542" s="462">
        <v>106594</v>
      </c>
      <c r="B11542" s="276" t="s">
        <v>11427</v>
      </c>
      <c r="C11542" s="462" t="s">
        <v>27</v>
      </c>
      <c r="D11542" s="463">
        <v>0</v>
      </c>
    </row>
    <row r="11543" spans="1:4">
      <c r="A11543" s="462">
        <v>106595</v>
      </c>
      <c r="B11543" s="276" t="s">
        <v>11428</v>
      </c>
      <c r="C11543" s="462" t="s">
        <v>30</v>
      </c>
      <c r="D11543" s="463">
        <v>0</v>
      </c>
    </row>
    <row r="11544" spans="1:4">
      <c r="A11544" s="462">
        <v>106598</v>
      </c>
      <c r="B11544" s="276" t="s">
        <v>11429</v>
      </c>
      <c r="C11544" s="462" t="s">
        <v>27</v>
      </c>
      <c r="D11544" s="463">
        <v>0</v>
      </c>
    </row>
    <row r="11545" spans="1:4">
      <c r="A11545" s="462">
        <v>106599</v>
      </c>
      <c r="B11545" s="276" t="s">
        <v>11430</v>
      </c>
      <c r="C11545" s="462" t="s">
        <v>27</v>
      </c>
      <c r="D11545" s="463">
        <v>0</v>
      </c>
    </row>
    <row r="11546" spans="1:4">
      <c r="A11546" s="462">
        <v>106600</v>
      </c>
      <c r="B11546" s="276" t="s">
        <v>11431</v>
      </c>
      <c r="C11546" s="462" t="s">
        <v>27</v>
      </c>
      <c r="D11546" s="463">
        <v>0</v>
      </c>
    </row>
    <row r="11547" spans="1:4">
      <c r="A11547" s="462">
        <v>106601</v>
      </c>
      <c r="B11547" s="276" t="s">
        <v>11432</v>
      </c>
      <c r="C11547" s="462" t="s">
        <v>27</v>
      </c>
      <c r="D11547" s="463">
        <v>0</v>
      </c>
    </row>
    <row r="11548" spans="1:4">
      <c r="A11548" s="462">
        <v>106602</v>
      </c>
      <c r="B11548" s="276" t="s">
        <v>11433</v>
      </c>
      <c r="C11548" s="462" t="s">
        <v>27</v>
      </c>
      <c r="D11548" s="463">
        <v>0</v>
      </c>
    </row>
    <row r="11549" spans="1:4">
      <c r="A11549" s="462">
        <v>106603</v>
      </c>
      <c r="B11549" s="276" t="s">
        <v>11434</v>
      </c>
      <c r="C11549" s="462" t="s">
        <v>27</v>
      </c>
      <c r="D11549" s="463">
        <v>0</v>
      </c>
    </row>
    <row r="11550" spans="1:4">
      <c r="A11550" s="462">
        <v>106604</v>
      </c>
      <c r="B11550" s="276" t="s">
        <v>11435</v>
      </c>
      <c r="C11550" s="462" t="s">
        <v>27</v>
      </c>
      <c r="D11550" s="463">
        <v>0</v>
      </c>
    </row>
    <row r="11551" spans="1:4">
      <c r="A11551" s="462">
        <v>106605</v>
      </c>
      <c r="B11551" s="276" t="s">
        <v>11436</v>
      </c>
      <c r="C11551" s="462" t="s">
        <v>27</v>
      </c>
      <c r="D11551" s="463">
        <v>0</v>
      </c>
    </row>
    <row r="11552" spans="1:4">
      <c r="A11552" s="462">
        <v>106606</v>
      </c>
      <c r="B11552" s="276" t="s">
        <v>11437</v>
      </c>
      <c r="C11552" s="462" t="s">
        <v>27</v>
      </c>
      <c r="D11552" s="463">
        <v>0</v>
      </c>
    </row>
    <row r="11553" spans="1:4">
      <c r="A11553" s="462">
        <v>106607</v>
      </c>
      <c r="B11553" s="276" t="s">
        <v>11438</v>
      </c>
      <c r="C11553" s="462" t="s">
        <v>27</v>
      </c>
      <c r="D11553" s="463">
        <v>0</v>
      </c>
    </row>
    <row r="11554" spans="1:4">
      <c r="A11554" s="462">
        <v>106608</v>
      </c>
      <c r="B11554" s="276" t="s">
        <v>11439</v>
      </c>
      <c r="C11554" s="462" t="s">
        <v>27</v>
      </c>
      <c r="D11554" s="463">
        <v>0</v>
      </c>
    </row>
    <row r="11555" spans="1:4">
      <c r="A11555" s="462">
        <v>106609</v>
      </c>
      <c r="B11555" s="276" t="s">
        <v>11440</v>
      </c>
      <c r="C11555" s="462" t="s">
        <v>27</v>
      </c>
      <c r="D11555" s="463">
        <v>0</v>
      </c>
    </row>
    <row r="11556" spans="1:4">
      <c r="A11556" s="462">
        <v>106610</v>
      </c>
      <c r="B11556" s="276" t="s">
        <v>11441</v>
      </c>
      <c r="C11556" s="462" t="s">
        <v>27</v>
      </c>
      <c r="D11556" s="463">
        <v>0</v>
      </c>
    </row>
    <row r="11557" spans="1:4">
      <c r="A11557" s="462">
        <v>106611</v>
      </c>
      <c r="B11557" s="276" t="s">
        <v>11442</v>
      </c>
      <c r="C11557" s="462" t="s">
        <v>27</v>
      </c>
      <c r="D11557" s="463">
        <v>0</v>
      </c>
    </row>
    <row r="11558" spans="1:4">
      <c r="A11558" s="462">
        <v>106612</v>
      </c>
      <c r="B11558" s="276" t="s">
        <v>11443</v>
      </c>
      <c r="C11558" s="462" t="s">
        <v>27</v>
      </c>
      <c r="D11558" s="463">
        <v>0</v>
      </c>
    </row>
    <row r="11559" spans="1:4">
      <c r="A11559" s="462">
        <v>106613</v>
      </c>
      <c r="B11559" s="276" t="s">
        <v>11444</v>
      </c>
      <c r="C11559" s="462" t="s">
        <v>27</v>
      </c>
      <c r="D11559" s="463">
        <v>25336</v>
      </c>
    </row>
    <row r="11560" spans="1:4">
      <c r="A11560" s="462">
        <v>106614</v>
      </c>
      <c r="B11560" s="276" t="s">
        <v>11445</v>
      </c>
      <c r="C11560" s="462" t="s">
        <v>27</v>
      </c>
      <c r="D11560" s="463">
        <v>11668</v>
      </c>
    </row>
    <row r="11561" spans="1:4">
      <c r="A11561" s="462">
        <v>106615</v>
      </c>
      <c r="B11561" s="276" t="s">
        <v>11446</v>
      </c>
      <c r="C11561" s="462" t="s">
        <v>27</v>
      </c>
      <c r="D11561" s="463">
        <v>23180</v>
      </c>
    </row>
    <row r="11562" spans="1:4">
      <c r="A11562" s="462">
        <v>106616</v>
      </c>
      <c r="B11562" s="276" t="s">
        <v>11447</v>
      </c>
      <c r="C11562" s="462" t="s">
        <v>27</v>
      </c>
      <c r="D11562" s="463">
        <v>0</v>
      </c>
    </row>
    <row r="11563" spans="1:4">
      <c r="A11563" s="462">
        <v>106617</v>
      </c>
      <c r="B11563" s="276" t="s">
        <v>11448</v>
      </c>
      <c r="C11563" s="462" t="s">
        <v>27</v>
      </c>
      <c r="D11563" s="463">
        <v>0</v>
      </c>
    </row>
    <row r="11564" spans="1:4">
      <c r="A11564" s="462">
        <v>106618</v>
      </c>
      <c r="B11564" s="276" t="s">
        <v>11449</v>
      </c>
      <c r="C11564" s="462" t="s">
        <v>27</v>
      </c>
      <c r="D11564" s="463">
        <v>0</v>
      </c>
    </row>
    <row r="11565" spans="1:4">
      <c r="A11565" s="462">
        <v>106619</v>
      </c>
      <c r="B11565" s="276" t="s">
        <v>11450</v>
      </c>
      <c r="C11565" s="462" t="s">
        <v>27</v>
      </c>
      <c r="D11565" s="463">
        <v>0</v>
      </c>
    </row>
    <row r="11566" spans="1:4">
      <c r="A11566" s="462">
        <v>106620</v>
      </c>
      <c r="B11566" s="276" t="s">
        <v>11451</v>
      </c>
      <c r="C11566" s="462" t="s">
        <v>27</v>
      </c>
      <c r="D11566" s="463">
        <v>0</v>
      </c>
    </row>
    <row r="11567" spans="1:4">
      <c r="A11567" s="462">
        <v>106621</v>
      </c>
      <c r="B11567" s="276" t="s">
        <v>11452</v>
      </c>
      <c r="C11567" s="462" t="s">
        <v>27</v>
      </c>
      <c r="D11567" s="463">
        <v>3403407.14</v>
      </c>
    </row>
    <row r="11568" spans="1:4">
      <c r="A11568" s="462">
        <v>106622</v>
      </c>
      <c r="B11568" s="276" t="s">
        <v>11453</v>
      </c>
      <c r="C11568" s="462" t="s">
        <v>27</v>
      </c>
      <c r="D11568" s="463">
        <v>0</v>
      </c>
    </row>
    <row r="11569" spans="1:4">
      <c r="A11569" s="462">
        <v>106623</v>
      </c>
      <c r="B11569" s="276" t="s">
        <v>11454</v>
      </c>
      <c r="C11569" s="462" t="s">
        <v>27</v>
      </c>
      <c r="D11569" s="463">
        <v>32799261</v>
      </c>
    </row>
    <row r="11570" spans="1:4">
      <c r="A11570" s="462">
        <v>106624</v>
      </c>
      <c r="B11570" s="276" t="s">
        <v>11455</v>
      </c>
      <c r="C11570" s="462" t="s">
        <v>27</v>
      </c>
      <c r="D11570" s="463">
        <v>40401613</v>
      </c>
    </row>
    <row r="11571" spans="1:4">
      <c r="A11571" s="462">
        <v>106625</v>
      </c>
      <c r="B11571" s="276" t="s">
        <v>11456</v>
      </c>
      <c r="C11571" s="462" t="s">
        <v>27</v>
      </c>
      <c r="D11571" s="463">
        <v>0</v>
      </c>
    </row>
    <row r="11572" spans="1:4">
      <c r="A11572" s="462">
        <v>106626</v>
      </c>
      <c r="B11572" s="276" t="s">
        <v>11457</v>
      </c>
      <c r="C11572" s="462" t="s">
        <v>27</v>
      </c>
      <c r="D11572" s="463">
        <v>224664</v>
      </c>
    </row>
    <row r="11573" spans="1:4">
      <c r="A11573" s="462">
        <v>106627</v>
      </c>
      <c r="B11573" s="276" t="s">
        <v>11458</v>
      </c>
      <c r="C11573" s="462" t="s">
        <v>27</v>
      </c>
      <c r="D11573" s="463">
        <v>0</v>
      </c>
    </row>
    <row r="11574" spans="1:4">
      <c r="A11574" s="462">
        <v>106628</v>
      </c>
      <c r="B11574" s="276" t="s">
        <v>11459</v>
      </c>
      <c r="C11574" s="462" t="s">
        <v>27</v>
      </c>
      <c r="D11574" s="463">
        <v>0</v>
      </c>
    </row>
    <row r="11575" spans="1:4">
      <c r="A11575" s="462">
        <v>106629</v>
      </c>
      <c r="B11575" s="276" t="s">
        <v>11460</v>
      </c>
      <c r="C11575" s="462" t="s">
        <v>27</v>
      </c>
      <c r="D11575" s="463">
        <v>0</v>
      </c>
    </row>
    <row r="11576" spans="1:4">
      <c r="A11576" s="462">
        <v>106630</v>
      </c>
      <c r="B11576" s="276" t="s">
        <v>11461</v>
      </c>
      <c r="C11576" s="462" t="s">
        <v>44</v>
      </c>
      <c r="D11576" s="463">
        <v>0</v>
      </c>
    </row>
    <row r="11577" spans="1:4">
      <c r="A11577" s="462">
        <v>106631</v>
      </c>
      <c r="B11577" s="276" t="s">
        <v>11462</v>
      </c>
      <c r="C11577" s="462" t="s">
        <v>27</v>
      </c>
      <c r="D11577" s="463">
        <v>0</v>
      </c>
    </row>
    <row r="11578" spans="1:4">
      <c r="A11578" s="462">
        <v>106632</v>
      </c>
      <c r="B11578" s="276" t="s">
        <v>11463</v>
      </c>
      <c r="C11578" s="462" t="s">
        <v>1122</v>
      </c>
      <c r="D11578" s="463">
        <v>140576</v>
      </c>
    </row>
    <row r="11579" spans="1:4">
      <c r="A11579" s="462">
        <v>106633</v>
      </c>
      <c r="B11579" s="276" t="s">
        <v>11464</v>
      </c>
      <c r="C11579" s="462" t="s">
        <v>1122</v>
      </c>
      <c r="D11579" s="463">
        <v>236198</v>
      </c>
    </row>
    <row r="11580" spans="1:4">
      <c r="A11580" s="462">
        <v>106634</v>
      </c>
      <c r="B11580" s="276" t="s">
        <v>11465</v>
      </c>
      <c r="C11580" s="462" t="s">
        <v>1122</v>
      </c>
      <c r="D11580" s="463">
        <v>80009</v>
      </c>
    </row>
    <row r="11581" spans="1:4">
      <c r="A11581" s="462">
        <v>106635</v>
      </c>
      <c r="B11581" s="276" t="s">
        <v>11466</v>
      </c>
      <c r="C11581" s="462" t="s">
        <v>1122</v>
      </c>
      <c r="D11581" s="463">
        <v>136400</v>
      </c>
    </row>
    <row r="11582" spans="1:4">
      <c r="A11582" s="462">
        <v>106636</v>
      </c>
      <c r="B11582" s="276" t="s">
        <v>11467</v>
      </c>
      <c r="C11582" s="462" t="s">
        <v>44</v>
      </c>
      <c r="D11582" s="463">
        <v>0</v>
      </c>
    </row>
    <row r="11583" spans="1:4">
      <c r="A11583" s="462">
        <v>106637</v>
      </c>
      <c r="B11583" s="276" t="s">
        <v>11468</v>
      </c>
      <c r="C11583" s="462" t="s">
        <v>27</v>
      </c>
      <c r="D11583" s="463">
        <v>5051788</v>
      </c>
    </row>
    <row r="11584" spans="1:4">
      <c r="A11584" s="462">
        <v>106638</v>
      </c>
      <c r="B11584" s="276" t="s">
        <v>11469</v>
      </c>
      <c r="C11584" s="462" t="s">
        <v>27</v>
      </c>
      <c r="D11584" s="463">
        <v>3142195</v>
      </c>
    </row>
    <row r="11585" spans="1:4">
      <c r="A11585" s="462">
        <v>106639</v>
      </c>
      <c r="B11585" s="276" t="s">
        <v>11470</v>
      </c>
      <c r="C11585" s="462" t="s">
        <v>27</v>
      </c>
      <c r="D11585" s="463">
        <v>4764284</v>
      </c>
    </row>
    <row r="11586" spans="1:4">
      <c r="A11586" s="462">
        <v>106640</v>
      </c>
      <c r="B11586" s="276" t="s">
        <v>11471</v>
      </c>
      <c r="C11586" s="462" t="s">
        <v>27</v>
      </c>
      <c r="D11586" s="463">
        <v>0</v>
      </c>
    </row>
    <row r="11587" spans="1:4">
      <c r="A11587" s="462">
        <v>106641</v>
      </c>
      <c r="B11587" s="276" t="s">
        <v>11472</v>
      </c>
      <c r="C11587" s="462" t="s">
        <v>44</v>
      </c>
      <c r="D11587" s="463">
        <v>235334</v>
      </c>
    </row>
    <row r="11588" spans="1:4">
      <c r="A11588" s="462">
        <v>106642</v>
      </c>
      <c r="B11588" s="276" t="s">
        <v>11473</v>
      </c>
      <c r="C11588" s="462" t="s">
        <v>44</v>
      </c>
      <c r="D11588" s="463">
        <v>313538</v>
      </c>
    </row>
    <row r="11589" spans="1:4">
      <c r="A11589" s="462">
        <v>106643</v>
      </c>
      <c r="B11589" s="276" t="s">
        <v>11474</v>
      </c>
      <c r="C11589" s="462" t="s">
        <v>44</v>
      </c>
      <c r="D11589" s="463">
        <v>315128</v>
      </c>
    </row>
    <row r="11590" spans="1:4">
      <c r="A11590" s="462">
        <v>106644</v>
      </c>
      <c r="B11590" s="276" t="s">
        <v>11475</v>
      </c>
      <c r="C11590" s="462" t="s">
        <v>44</v>
      </c>
      <c r="D11590" s="463">
        <v>355743</v>
      </c>
    </row>
    <row r="11591" spans="1:4">
      <c r="A11591" s="462">
        <v>106645</v>
      </c>
      <c r="B11591" s="276" t="s">
        <v>11476</v>
      </c>
      <c r="C11591" s="462" t="s">
        <v>44</v>
      </c>
      <c r="D11591" s="463">
        <v>425878</v>
      </c>
    </row>
    <row r="11592" spans="1:4">
      <c r="A11592" s="462">
        <v>106646</v>
      </c>
      <c r="B11592" s="276" t="s">
        <v>11477</v>
      </c>
      <c r="C11592" s="462" t="s">
        <v>44</v>
      </c>
      <c r="D11592" s="463">
        <v>483632</v>
      </c>
    </row>
    <row r="11593" spans="1:4">
      <c r="A11593" s="462">
        <v>106647</v>
      </c>
      <c r="B11593" s="276" t="s">
        <v>11478</v>
      </c>
      <c r="C11593" s="462" t="s">
        <v>44</v>
      </c>
      <c r="D11593" s="463">
        <v>576394</v>
      </c>
    </row>
    <row r="11594" spans="1:4">
      <c r="A11594" s="462">
        <v>106648</v>
      </c>
      <c r="B11594" s="276" t="s">
        <v>11479</v>
      </c>
      <c r="C11594" s="462" t="s">
        <v>44</v>
      </c>
      <c r="D11594" s="463">
        <v>516895</v>
      </c>
    </row>
    <row r="11595" spans="1:4">
      <c r="A11595" s="462">
        <v>106649</v>
      </c>
      <c r="B11595" s="276" t="s">
        <v>11480</v>
      </c>
      <c r="C11595" s="462" t="s">
        <v>44</v>
      </c>
      <c r="D11595" s="463">
        <v>559550</v>
      </c>
    </row>
    <row r="11596" spans="1:4">
      <c r="A11596" s="462">
        <v>106650</v>
      </c>
      <c r="B11596" s="276" t="s">
        <v>11481</v>
      </c>
      <c r="C11596" s="462" t="s">
        <v>44</v>
      </c>
      <c r="D11596" s="463">
        <v>601874</v>
      </c>
    </row>
    <row r="11597" spans="1:4">
      <c r="A11597" s="462">
        <v>106651</v>
      </c>
      <c r="B11597" s="276" t="s">
        <v>11482</v>
      </c>
      <c r="C11597" s="462" t="s">
        <v>44</v>
      </c>
      <c r="D11597" s="463">
        <v>644085</v>
      </c>
    </row>
    <row r="11598" spans="1:4">
      <c r="A11598" s="462">
        <v>106652</v>
      </c>
      <c r="B11598" s="276" t="s">
        <v>11483</v>
      </c>
      <c r="C11598" s="462" t="s">
        <v>44</v>
      </c>
      <c r="D11598" s="463">
        <v>686204</v>
      </c>
    </row>
    <row r="11599" spans="1:4">
      <c r="A11599" s="462">
        <v>106653</v>
      </c>
      <c r="B11599" s="276" t="s">
        <v>11484</v>
      </c>
      <c r="C11599" s="462" t="s">
        <v>27</v>
      </c>
      <c r="D11599" s="463">
        <v>0</v>
      </c>
    </row>
    <row r="11600" spans="1:4">
      <c r="A11600" s="462">
        <v>106654</v>
      </c>
      <c r="B11600" s="276" t="s">
        <v>11485</v>
      </c>
      <c r="C11600" s="462" t="s">
        <v>44</v>
      </c>
      <c r="D11600" s="463">
        <v>0</v>
      </c>
    </row>
    <row r="11601" spans="1:4">
      <c r="A11601" s="462">
        <v>106655</v>
      </c>
      <c r="B11601" s="276" t="s">
        <v>11486</v>
      </c>
      <c r="C11601" s="462" t="s">
        <v>27</v>
      </c>
      <c r="D11601" s="463">
        <v>78777</v>
      </c>
    </row>
    <row r="11602" spans="1:4">
      <c r="A11602" s="462">
        <v>106656</v>
      </c>
      <c r="B11602" s="276" t="s">
        <v>11487</v>
      </c>
      <c r="C11602" s="462" t="s">
        <v>253</v>
      </c>
      <c r="D11602" s="463">
        <v>24400</v>
      </c>
    </row>
    <row r="11603" spans="1:4">
      <c r="A11603" s="462">
        <v>106657</v>
      </c>
      <c r="B11603" s="276" t="s">
        <v>11488</v>
      </c>
      <c r="C11603" s="462" t="s">
        <v>27</v>
      </c>
      <c r="D11603" s="463">
        <v>0</v>
      </c>
    </row>
    <row r="11604" spans="1:4">
      <c r="A11604" s="462">
        <v>106658</v>
      </c>
      <c r="B11604" s="276" t="s">
        <v>11489</v>
      </c>
      <c r="C11604" s="462" t="s">
        <v>27</v>
      </c>
      <c r="D11604" s="463">
        <v>0</v>
      </c>
    </row>
    <row r="11605" spans="1:4">
      <c r="A11605" s="462">
        <v>106659</v>
      </c>
      <c r="B11605" s="276" t="s">
        <v>11490</v>
      </c>
      <c r="C11605" s="462" t="s">
        <v>27</v>
      </c>
      <c r="D11605" s="463">
        <v>0</v>
      </c>
    </row>
    <row r="11606" spans="1:4">
      <c r="A11606" s="462">
        <v>106660</v>
      </c>
      <c r="B11606" s="276" t="s">
        <v>11491</v>
      </c>
      <c r="C11606" s="462" t="s">
        <v>27</v>
      </c>
      <c r="D11606" s="463">
        <v>0</v>
      </c>
    </row>
    <row r="11607" spans="1:4">
      <c r="A11607" s="462">
        <v>106661</v>
      </c>
      <c r="B11607" s="276" t="s">
        <v>11492</v>
      </c>
      <c r="C11607" s="462" t="s">
        <v>30</v>
      </c>
      <c r="D11607" s="463">
        <v>0</v>
      </c>
    </row>
    <row r="11608" spans="1:4">
      <c r="A11608" s="462">
        <v>106662</v>
      </c>
      <c r="B11608" s="276" t="s">
        <v>11493</v>
      </c>
      <c r="C11608" s="462" t="s">
        <v>30</v>
      </c>
      <c r="D11608" s="463">
        <v>0</v>
      </c>
    </row>
    <row r="11609" spans="1:4">
      <c r="A11609" s="462">
        <v>106663</v>
      </c>
      <c r="B11609" s="276" t="s">
        <v>11494</v>
      </c>
      <c r="C11609" s="462" t="s">
        <v>30</v>
      </c>
      <c r="D11609" s="463">
        <v>22594.01</v>
      </c>
    </row>
    <row r="11610" spans="1:4">
      <c r="A11610" s="462">
        <v>106664</v>
      </c>
      <c r="B11610" s="276" t="s">
        <v>11495</v>
      </c>
      <c r="C11610" s="462" t="s">
        <v>30</v>
      </c>
      <c r="D11610" s="463">
        <v>0</v>
      </c>
    </row>
    <row r="11611" spans="1:4">
      <c r="A11611" s="462">
        <v>106665</v>
      </c>
      <c r="B11611" s="276" t="s">
        <v>11496</v>
      </c>
      <c r="C11611" s="462" t="s">
        <v>27</v>
      </c>
      <c r="D11611" s="463">
        <v>0</v>
      </c>
    </row>
    <row r="11612" spans="1:4">
      <c r="A11612" s="462">
        <v>106666</v>
      </c>
      <c r="B11612" s="276" t="s">
        <v>11497</v>
      </c>
      <c r="C11612" s="462" t="s">
        <v>44</v>
      </c>
      <c r="D11612" s="463">
        <v>0</v>
      </c>
    </row>
    <row r="11613" spans="1:4">
      <c r="A11613" s="462">
        <v>106667</v>
      </c>
      <c r="B11613" s="276" t="s">
        <v>11498</v>
      </c>
      <c r="C11613" s="462" t="s">
        <v>27</v>
      </c>
      <c r="D11613" s="463">
        <v>2660</v>
      </c>
    </row>
    <row r="11614" spans="1:4">
      <c r="A11614" s="462">
        <v>106668</v>
      </c>
      <c r="B11614" s="276" t="s">
        <v>11499</v>
      </c>
      <c r="C11614" s="462" t="s">
        <v>30</v>
      </c>
      <c r="D11614" s="463">
        <v>7618</v>
      </c>
    </row>
    <row r="11615" spans="1:4">
      <c r="A11615" s="462">
        <v>106669</v>
      </c>
      <c r="B11615" s="276" t="s">
        <v>11500</v>
      </c>
      <c r="C11615" s="462" t="s">
        <v>27</v>
      </c>
      <c r="D11615" s="463">
        <v>5968</v>
      </c>
    </row>
    <row r="11616" spans="1:4">
      <c r="A11616" s="462">
        <v>106670</v>
      </c>
      <c r="B11616" s="276" t="s">
        <v>11501</v>
      </c>
      <c r="C11616" s="462" t="s">
        <v>27</v>
      </c>
      <c r="D11616" s="463">
        <v>0</v>
      </c>
    </row>
    <row r="11617" spans="1:4">
      <c r="A11617" s="462">
        <v>106671</v>
      </c>
      <c r="B11617" s="276" t="s">
        <v>11502</v>
      </c>
      <c r="C11617" s="462" t="s">
        <v>27</v>
      </c>
      <c r="D11617" s="463">
        <v>4700500</v>
      </c>
    </row>
    <row r="11618" spans="1:4">
      <c r="A11618" s="462">
        <v>106672</v>
      </c>
      <c r="B11618" s="276" t="s">
        <v>11503</v>
      </c>
      <c r="C11618" s="462" t="s">
        <v>27</v>
      </c>
      <c r="D11618" s="463">
        <v>28983.23</v>
      </c>
    </row>
    <row r="11619" spans="1:4">
      <c r="A11619" s="462">
        <v>106673</v>
      </c>
      <c r="B11619" s="276" t="s">
        <v>11504</v>
      </c>
      <c r="C11619" s="462" t="s">
        <v>27</v>
      </c>
      <c r="D11619" s="463">
        <v>1654592</v>
      </c>
    </row>
    <row r="11620" spans="1:4">
      <c r="A11620" s="462">
        <v>106674</v>
      </c>
      <c r="B11620" s="276" t="s">
        <v>11505</v>
      </c>
      <c r="C11620" s="462" t="s">
        <v>27</v>
      </c>
      <c r="D11620" s="463">
        <v>660674</v>
      </c>
    </row>
    <row r="11621" spans="1:4">
      <c r="A11621" s="462">
        <v>106675</v>
      </c>
      <c r="B11621" s="276" t="s">
        <v>11506</v>
      </c>
      <c r="C11621" s="462" t="s">
        <v>27</v>
      </c>
      <c r="D11621" s="463">
        <v>1663655</v>
      </c>
    </row>
    <row r="11622" spans="1:4">
      <c r="A11622" s="462">
        <v>106677</v>
      </c>
      <c r="B11622" s="276" t="s">
        <v>11507</v>
      </c>
      <c r="C11622" s="462" t="s">
        <v>27</v>
      </c>
      <c r="D11622" s="463">
        <v>571200</v>
      </c>
    </row>
    <row r="11623" spans="1:4">
      <c r="A11623" s="462">
        <v>106678</v>
      </c>
      <c r="B11623" s="276" t="s">
        <v>11508</v>
      </c>
      <c r="C11623" s="462" t="s">
        <v>27</v>
      </c>
      <c r="D11623" s="463">
        <v>2845953</v>
      </c>
    </row>
    <row r="11624" spans="1:4">
      <c r="A11624" s="462">
        <v>106680</v>
      </c>
      <c r="B11624" s="276" t="s">
        <v>11509</v>
      </c>
      <c r="C11624" s="462" t="s">
        <v>27</v>
      </c>
      <c r="D11624" s="463">
        <v>1291318</v>
      </c>
    </row>
    <row r="11625" spans="1:4">
      <c r="A11625" s="462">
        <v>106682</v>
      </c>
      <c r="B11625" s="276" t="s">
        <v>11510</v>
      </c>
      <c r="C11625" s="462" t="s">
        <v>27</v>
      </c>
      <c r="D11625" s="463">
        <v>2930410</v>
      </c>
    </row>
    <row r="11626" spans="1:4">
      <c r="A11626" s="462">
        <v>106684</v>
      </c>
      <c r="B11626" s="276" t="s">
        <v>11511</v>
      </c>
      <c r="C11626" s="462" t="s">
        <v>27</v>
      </c>
      <c r="D11626" s="463">
        <v>1235602</v>
      </c>
    </row>
    <row r="11627" spans="1:4">
      <c r="A11627" s="462">
        <v>106685</v>
      </c>
      <c r="B11627" s="276" t="s">
        <v>11512</v>
      </c>
      <c r="C11627" s="462" t="s">
        <v>27</v>
      </c>
      <c r="D11627" s="463">
        <v>946050</v>
      </c>
    </row>
    <row r="11628" spans="1:4">
      <c r="A11628" s="462">
        <v>106686</v>
      </c>
      <c r="B11628" s="276" t="s">
        <v>11513</v>
      </c>
      <c r="C11628" s="462" t="s">
        <v>27</v>
      </c>
      <c r="D11628" s="463">
        <v>3019240</v>
      </c>
    </row>
    <row r="11629" spans="1:4">
      <c r="A11629" s="462">
        <v>106687</v>
      </c>
      <c r="B11629" s="276" t="s">
        <v>11514</v>
      </c>
      <c r="C11629" s="462" t="s">
        <v>27</v>
      </c>
      <c r="D11629" s="463">
        <v>2101719</v>
      </c>
    </row>
    <row r="11630" spans="1:4">
      <c r="A11630" s="462">
        <v>106688</v>
      </c>
      <c r="B11630" s="276" t="s">
        <v>11515</v>
      </c>
      <c r="C11630" s="462" t="s">
        <v>27</v>
      </c>
      <c r="D11630" s="463">
        <v>822958.99</v>
      </c>
    </row>
    <row r="11631" spans="1:4">
      <c r="A11631" s="462">
        <v>106689</v>
      </c>
      <c r="B11631" s="276" t="s">
        <v>11516</v>
      </c>
      <c r="C11631" s="462" t="s">
        <v>27</v>
      </c>
      <c r="D11631" s="463">
        <v>822700</v>
      </c>
    </row>
    <row r="11632" spans="1:4">
      <c r="A11632" s="462">
        <v>106690</v>
      </c>
      <c r="B11632" s="276" t="s">
        <v>11517</v>
      </c>
      <c r="C11632" s="462" t="s">
        <v>27</v>
      </c>
      <c r="D11632" s="463">
        <v>1162250</v>
      </c>
    </row>
    <row r="11633" spans="1:4">
      <c r="A11633" s="462">
        <v>106691</v>
      </c>
      <c r="B11633" s="276" t="s">
        <v>11518</v>
      </c>
      <c r="C11633" s="462" t="s">
        <v>27</v>
      </c>
      <c r="D11633" s="463">
        <v>409900</v>
      </c>
    </row>
    <row r="11634" spans="1:4">
      <c r="A11634" s="462">
        <v>106692</v>
      </c>
      <c r="B11634" s="276" t="s">
        <v>11519</v>
      </c>
      <c r="C11634" s="462" t="s">
        <v>27</v>
      </c>
      <c r="D11634" s="463">
        <v>0</v>
      </c>
    </row>
    <row r="11635" spans="1:4">
      <c r="A11635" s="462">
        <v>106693</v>
      </c>
      <c r="B11635" s="276" t="s">
        <v>11520</v>
      </c>
      <c r="C11635" s="462" t="s">
        <v>27</v>
      </c>
      <c r="D11635" s="463">
        <v>1128800</v>
      </c>
    </row>
    <row r="11636" spans="1:4">
      <c r="A11636" s="462">
        <v>106694</v>
      </c>
      <c r="B11636" s="276" t="s">
        <v>11521</v>
      </c>
      <c r="C11636" s="462" t="s">
        <v>27</v>
      </c>
      <c r="D11636" s="463">
        <v>1075280</v>
      </c>
    </row>
    <row r="11637" spans="1:4">
      <c r="A11637" s="462">
        <v>106695</v>
      </c>
      <c r="B11637" s="276" t="s">
        <v>11522</v>
      </c>
      <c r="C11637" s="462" t="s">
        <v>27</v>
      </c>
      <c r="D11637" s="463">
        <v>43530186</v>
      </c>
    </row>
    <row r="11638" spans="1:4">
      <c r="A11638" s="462">
        <v>106696</v>
      </c>
      <c r="B11638" s="276" t="s">
        <v>11523</v>
      </c>
      <c r="C11638" s="462" t="s">
        <v>27</v>
      </c>
      <c r="D11638" s="463">
        <v>35113160</v>
      </c>
    </row>
    <row r="11639" spans="1:4">
      <c r="A11639" s="462">
        <v>106697</v>
      </c>
      <c r="B11639" s="276" t="s">
        <v>11524</v>
      </c>
      <c r="C11639" s="462" t="s">
        <v>27</v>
      </c>
      <c r="D11639" s="463">
        <v>24234436</v>
      </c>
    </row>
    <row r="11640" spans="1:4">
      <c r="A11640" s="462">
        <v>106698</v>
      </c>
      <c r="B11640" s="276" t="s">
        <v>11525</v>
      </c>
      <c r="C11640" s="462" t="s">
        <v>27</v>
      </c>
      <c r="D11640" s="463">
        <v>38192089</v>
      </c>
    </row>
    <row r="11641" spans="1:4">
      <c r="A11641" s="462">
        <v>106699</v>
      </c>
      <c r="B11641" s="276" t="s">
        <v>11526</v>
      </c>
      <c r="C11641" s="462" t="s">
        <v>27</v>
      </c>
      <c r="D11641" s="463">
        <v>34320334</v>
      </c>
    </row>
    <row r="11642" spans="1:4">
      <c r="A11642" s="462">
        <v>106700</v>
      </c>
      <c r="B11642" s="276" t="s">
        <v>11527</v>
      </c>
      <c r="C11642" s="462" t="s">
        <v>27</v>
      </c>
      <c r="D11642" s="463">
        <v>35113160</v>
      </c>
    </row>
    <row r="11643" spans="1:4">
      <c r="A11643" s="462">
        <v>106702</v>
      </c>
      <c r="B11643" s="276" t="s">
        <v>11528</v>
      </c>
      <c r="C11643" s="462" t="s">
        <v>27</v>
      </c>
      <c r="D11643" s="463">
        <v>51987915</v>
      </c>
    </row>
    <row r="11644" spans="1:4">
      <c r="A11644" s="462">
        <v>106703</v>
      </c>
      <c r="B11644" s="276" t="s">
        <v>11529</v>
      </c>
      <c r="C11644" s="462" t="s">
        <v>27</v>
      </c>
      <c r="D11644" s="463">
        <v>5372543</v>
      </c>
    </row>
    <row r="11645" spans="1:4">
      <c r="A11645" s="462">
        <v>106704</v>
      </c>
      <c r="B11645" s="276" t="s">
        <v>11530</v>
      </c>
      <c r="C11645" s="462" t="s">
        <v>27</v>
      </c>
      <c r="D11645" s="463">
        <v>293423313</v>
      </c>
    </row>
    <row r="11646" spans="1:4">
      <c r="A11646" s="462">
        <v>106705</v>
      </c>
      <c r="B11646" s="276" t="s">
        <v>11531</v>
      </c>
      <c r="C11646" s="462" t="s">
        <v>27</v>
      </c>
      <c r="D11646" s="463">
        <v>280245</v>
      </c>
    </row>
    <row r="11647" spans="1:4">
      <c r="A11647" s="462">
        <v>106706</v>
      </c>
      <c r="B11647" s="276" t="s">
        <v>11532</v>
      </c>
      <c r="C11647" s="462" t="s">
        <v>27</v>
      </c>
      <c r="D11647" s="463">
        <v>0</v>
      </c>
    </row>
    <row r="11648" spans="1:4">
      <c r="A11648" s="462">
        <v>106707</v>
      </c>
      <c r="B11648" s="276" t="s">
        <v>11533</v>
      </c>
      <c r="C11648" s="462" t="s">
        <v>44</v>
      </c>
      <c r="D11648" s="463">
        <v>0</v>
      </c>
    </row>
    <row r="11649" spans="1:4">
      <c r="A11649" s="462">
        <v>106708</v>
      </c>
      <c r="B11649" s="276" t="s">
        <v>11534</v>
      </c>
      <c r="C11649" s="462" t="s">
        <v>27</v>
      </c>
      <c r="D11649" s="463">
        <v>116040598</v>
      </c>
    </row>
    <row r="11650" spans="1:4">
      <c r="A11650" s="462">
        <v>106709</v>
      </c>
      <c r="B11650" s="276" t="s">
        <v>11535</v>
      </c>
      <c r="C11650" s="462" t="s">
        <v>30</v>
      </c>
      <c r="D11650" s="463">
        <v>3414</v>
      </c>
    </row>
    <row r="11651" spans="1:4">
      <c r="A11651" s="462">
        <v>106710</v>
      </c>
      <c r="B11651" s="276" t="s">
        <v>11536</v>
      </c>
      <c r="C11651" s="462" t="s">
        <v>27</v>
      </c>
      <c r="D11651" s="463">
        <v>684</v>
      </c>
    </row>
    <row r="11652" spans="1:4">
      <c r="A11652" s="462">
        <v>106711</v>
      </c>
      <c r="B11652" s="276" t="s">
        <v>11537</v>
      </c>
      <c r="C11652" s="462" t="s">
        <v>44</v>
      </c>
      <c r="D11652" s="463">
        <v>547</v>
      </c>
    </row>
    <row r="11653" spans="1:4">
      <c r="A11653" s="462">
        <v>106712</v>
      </c>
      <c r="B11653" s="276" t="s">
        <v>11538</v>
      </c>
      <c r="C11653" s="462" t="s">
        <v>27</v>
      </c>
      <c r="D11653" s="463">
        <v>2473169</v>
      </c>
    </row>
    <row r="11654" spans="1:4">
      <c r="A11654" s="462">
        <v>106713</v>
      </c>
      <c r="B11654" s="276" t="s">
        <v>11539</v>
      </c>
      <c r="C11654" s="462" t="s">
        <v>30</v>
      </c>
      <c r="D11654" s="463">
        <v>0</v>
      </c>
    </row>
    <row r="11655" spans="1:4">
      <c r="A11655" s="462">
        <v>106714</v>
      </c>
      <c r="B11655" s="276" t="s">
        <v>11540</v>
      </c>
      <c r="C11655" s="462" t="s">
        <v>30</v>
      </c>
      <c r="D11655" s="463">
        <v>0</v>
      </c>
    </row>
    <row r="11656" spans="1:4">
      <c r="A11656" s="462">
        <v>106715</v>
      </c>
      <c r="B11656" s="276" t="s">
        <v>11541</v>
      </c>
      <c r="C11656" s="462" t="s">
        <v>44</v>
      </c>
      <c r="D11656" s="463">
        <v>0</v>
      </c>
    </row>
    <row r="11657" spans="1:4">
      <c r="A11657" s="462">
        <v>106716</v>
      </c>
      <c r="B11657" s="276" t="s">
        <v>11542</v>
      </c>
      <c r="C11657" s="462" t="s">
        <v>27</v>
      </c>
      <c r="D11657" s="463">
        <v>155701490</v>
      </c>
    </row>
    <row r="11658" spans="1:4">
      <c r="A11658" s="462">
        <v>106722</v>
      </c>
      <c r="B11658" s="276" t="s">
        <v>11543</v>
      </c>
      <c r="C11658" s="462" t="s">
        <v>30</v>
      </c>
      <c r="D11658" s="463">
        <v>0</v>
      </c>
    </row>
    <row r="11659" spans="1:4">
      <c r="A11659" s="462">
        <v>106723</v>
      </c>
      <c r="B11659" s="276" t="s">
        <v>11544</v>
      </c>
      <c r="C11659" s="462" t="s">
        <v>27</v>
      </c>
      <c r="D11659" s="463">
        <v>1166046</v>
      </c>
    </row>
    <row r="11660" spans="1:4">
      <c r="A11660" s="462">
        <v>106724</v>
      </c>
      <c r="B11660" s="276" t="s">
        <v>11545</v>
      </c>
      <c r="C11660" s="462" t="s">
        <v>44</v>
      </c>
      <c r="D11660" s="463">
        <v>69950</v>
      </c>
    </row>
    <row r="11661" spans="1:4">
      <c r="A11661" s="462">
        <v>106725</v>
      </c>
      <c r="B11661" s="276" t="s">
        <v>11546</v>
      </c>
      <c r="C11661" s="462" t="s">
        <v>27</v>
      </c>
      <c r="D11661" s="463">
        <v>440651</v>
      </c>
    </row>
    <row r="11662" spans="1:4">
      <c r="A11662" s="462">
        <v>106726</v>
      </c>
      <c r="B11662" s="276" t="s">
        <v>11547</v>
      </c>
      <c r="C11662" s="462" t="s">
        <v>27</v>
      </c>
      <c r="D11662" s="463">
        <v>116601696</v>
      </c>
    </row>
    <row r="11663" spans="1:4">
      <c r="A11663" s="462">
        <v>106727</v>
      </c>
      <c r="B11663" s="276" t="s">
        <v>11548</v>
      </c>
      <c r="C11663" s="462" t="s">
        <v>27</v>
      </c>
      <c r="D11663" s="463">
        <v>10444675</v>
      </c>
    </row>
    <row r="11664" spans="1:4">
      <c r="A11664" s="462">
        <v>106728</v>
      </c>
      <c r="B11664" s="276" t="s">
        <v>11549</v>
      </c>
      <c r="C11664" s="462" t="s">
        <v>44</v>
      </c>
      <c r="D11664" s="463">
        <v>210109</v>
      </c>
    </row>
    <row r="11665" spans="1:4">
      <c r="A11665" s="462">
        <v>106729</v>
      </c>
      <c r="B11665" s="276" t="s">
        <v>11550</v>
      </c>
      <c r="C11665" s="462" t="s">
        <v>593</v>
      </c>
      <c r="D11665" s="463">
        <v>92000</v>
      </c>
    </row>
    <row r="11666" spans="1:4">
      <c r="A11666" s="462">
        <v>106730</v>
      </c>
      <c r="B11666" s="276" t="s">
        <v>11551</v>
      </c>
      <c r="C11666" s="462" t="s">
        <v>593</v>
      </c>
      <c r="D11666" s="463">
        <v>126000</v>
      </c>
    </row>
    <row r="11667" spans="1:4">
      <c r="A11667" s="462">
        <v>106731</v>
      </c>
      <c r="B11667" s="276" t="s">
        <v>11552</v>
      </c>
      <c r="C11667" s="462" t="s">
        <v>593</v>
      </c>
      <c r="D11667" s="463">
        <v>160000</v>
      </c>
    </row>
    <row r="11668" spans="1:4">
      <c r="A11668" s="462">
        <v>106732</v>
      </c>
      <c r="B11668" s="276" t="s">
        <v>11553</v>
      </c>
      <c r="C11668" s="462" t="s">
        <v>593</v>
      </c>
      <c r="D11668" s="463">
        <v>194000</v>
      </c>
    </row>
    <row r="11669" spans="1:4">
      <c r="A11669" s="462">
        <v>106733</v>
      </c>
      <c r="B11669" s="276" t="s">
        <v>11554</v>
      </c>
      <c r="C11669" s="462" t="s">
        <v>593</v>
      </c>
      <c r="D11669" s="463">
        <v>261000</v>
      </c>
    </row>
    <row r="11670" spans="1:4">
      <c r="A11670" s="462">
        <v>106734</v>
      </c>
      <c r="B11670" s="276" t="s">
        <v>11555</v>
      </c>
      <c r="C11670" s="462" t="s">
        <v>593</v>
      </c>
      <c r="D11670" s="463">
        <v>387000</v>
      </c>
    </row>
    <row r="11671" spans="1:4">
      <c r="A11671" s="462">
        <v>106735</v>
      </c>
      <c r="B11671" s="276" t="s">
        <v>11556</v>
      </c>
      <c r="C11671" s="462" t="s">
        <v>593</v>
      </c>
      <c r="D11671" s="463">
        <v>513000</v>
      </c>
    </row>
    <row r="11672" spans="1:4">
      <c r="A11672" s="462">
        <v>106736</v>
      </c>
      <c r="B11672" s="276" t="s">
        <v>11557</v>
      </c>
      <c r="C11672" s="462" t="s">
        <v>593</v>
      </c>
      <c r="D11672" s="463">
        <v>852000</v>
      </c>
    </row>
    <row r="11673" spans="1:4">
      <c r="A11673" s="462">
        <v>106737</v>
      </c>
      <c r="B11673" s="276" t="s">
        <v>11558</v>
      </c>
      <c r="C11673" s="462" t="s">
        <v>593</v>
      </c>
      <c r="D11673" s="463">
        <v>1055000</v>
      </c>
    </row>
    <row r="11674" spans="1:4">
      <c r="A11674" s="462">
        <v>106738</v>
      </c>
      <c r="B11674" s="276" t="s">
        <v>11559</v>
      </c>
      <c r="C11674" s="462" t="s">
        <v>593</v>
      </c>
      <c r="D11674" s="463">
        <v>160655</v>
      </c>
    </row>
    <row r="11675" spans="1:4">
      <c r="A11675" s="462">
        <v>106739</v>
      </c>
      <c r="B11675" s="276" t="s">
        <v>11560</v>
      </c>
      <c r="C11675" s="462" t="s">
        <v>593</v>
      </c>
      <c r="D11675" s="463">
        <v>261000</v>
      </c>
    </row>
    <row r="11676" spans="1:4">
      <c r="A11676" s="462">
        <v>106740</v>
      </c>
      <c r="B11676" s="276" t="s">
        <v>11561</v>
      </c>
      <c r="C11676" s="462" t="s">
        <v>593</v>
      </c>
      <c r="D11676" s="463">
        <v>272450</v>
      </c>
    </row>
    <row r="11677" spans="1:4">
      <c r="A11677" s="462">
        <v>106741</v>
      </c>
      <c r="B11677" s="276" t="s">
        <v>11562</v>
      </c>
      <c r="C11677" s="462" t="s">
        <v>593</v>
      </c>
      <c r="D11677" s="463">
        <v>328762</v>
      </c>
    </row>
    <row r="11678" spans="1:4">
      <c r="A11678" s="462">
        <v>106742</v>
      </c>
      <c r="B11678" s="276" t="s">
        <v>11563</v>
      </c>
      <c r="C11678" s="462" t="s">
        <v>593</v>
      </c>
      <c r="D11678" s="463">
        <v>440558</v>
      </c>
    </row>
    <row r="11679" spans="1:4">
      <c r="A11679" s="462">
        <v>106743</v>
      </c>
      <c r="B11679" s="276" t="s">
        <v>11564</v>
      </c>
      <c r="C11679" s="462" t="s">
        <v>593</v>
      </c>
      <c r="D11679" s="463">
        <v>552353</v>
      </c>
    </row>
    <row r="11680" spans="1:4">
      <c r="A11680" s="462">
        <v>106744</v>
      </c>
      <c r="B11680" s="276" t="s">
        <v>11565</v>
      </c>
      <c r="C11680" s="462" t="s">
        <v>593</v>
      </c>
      <c r="D11680" s="463">
        <v>833085</v>
      </c>
    </row>
    <row r="11681" spans="1:4">
      <c r="A11681" s="462">
        <v>106745</v>
      </c>
      <c r="B11681" s="276" t="s">
        <v>11566</v>
      </c>
      <c r="C11681" s="462" t="s">
        <v>593</v>
      </c>
      <c r="D11681" s="463">
        <v>1602404</v>
      </c>
    </row>
    <row r="11682" spans="1:4">
      <c r="A11682" s="462">
        <v>106746</v>
      </c>
      <c r="B11682" s="276" t="s">
        <v>11567</v>
      </c>
      <c r="C11682" s="462" t="s">
        <v>593</v>
      </c>
      <c r="D11682" s="463">
        <v>1882308</v>
      </c>
    </row>
    <row r="11683" spans="1:4">
      <c r="A11683" s="462">
        <v>106747</v>
      </c>
      <c r="B11683" s="276" t="s">
        <v>11568</v>
      </c>
      <c r="C11683" s="462" t="s">
        <v>27</v>
      </c>
      <c r="D11683" s="463">
        <v>0</v>
      </c>
    </row>
    <row r="11684" spans="1:4">
      <c r="A11684" s="462">
        <v>106748</v>
      </c>
      <c r="B11684" s="276" t="s">
        <v>11569</v>
      </c>
      <c r="C11684" s="462" t="s">
        <v>593</v>
      </c>
      <c r="D11684" s="463">
        <v>9343916.0700000003</v>
      </c>
    </row>
    <row r="11685" spans="1:4">
      <c r="A11685" s="462">
        <v>106749</v>
      </c>
      <c r="B11685" s="276" t="s">
        <v>11570</v>
      </c>
      <c r="C11685" s="462" t="s">
        <v>27</v>
      </c>
      <c r="D11685" s="463">
        <v>9667991.8200000003</v>
      </c>
    </row>
    <row r="11686" spans="1:4">
      <c r="A11686" s="462">
        <v>106750</v>
      </c>
      <c r="B11686" s="276" t="s">
        <v>11571</v>
      </c>
      <c r="C11686" s="462" t="s">
        <v>27</v>
      </c>
      <c r="D11686" s="463">
        <v>700250.82</v>
      </c>
    </row>
    <row r="11687" spans="1:4">
      <c r="A11687" s="462">
        <v>106751</v>
      </c>
      <c r="B11687" s="276" t="s">
        <v>11572</v>
      </c>
      <c r="C11687" s="462" t="s">
        <v>27</v>
      </c>
      <c r="D11687" s="463">
        <v>0</v>
      </c>
    </row>
    <row r="11688" spans="1:4">
      <c r="A11688" s="462">
        <v>106752</v>
      </c>
      <c r="B11688" s="276" t="s">
        <v>11573</v>
      </c>
      <c r="C11688" s="462" t="s">
        <v>27</v>
      </c>
      <c r="D11688" s="463">
        <v>146468</v>
      </c>
    </row>
    <row r="11689" spans="1:4">
      <c r="A11689" s="462">
        <v>106753</v>
      </c>
      <c r="B11689" s="276" t="s">
        <v>11574</v>
      </c>
      <c r="C11689" s="462" t="s">
        <v>27</v>
      </c>
      <c r="D11689" s="463">
        <v>0</v>
      </c>
    </row>
    <row r="11690" spans="1:4">
      <c r="A11690" s="462">
        <v>106754</v>
      </c>
      <c r="B11690" s="276" t="s">
        <v>11575</v>
      </c>
      <c r="C11690" s="462" t="s">
        <v>27</v>
      </c>
      <c r="D11690" s="463">
        <v>5843958.2999999998</v>
      </c>
    </row>
    <row r="11691" spans="1:4">
      <c r="A11691" s="462">
        <v>106755</v>
      </c>
      <c r="B11691" s="276" t="s">
        <v>11576</v>
      </c>
      <c r="C11691" s="462" t="s">
        <v>27</v>
      </c>
      <c r="D11691" s="463">
        <v>0</v>
      </c>
    </row>
    <row r="11692" spans="1:4">
      <c r="A11692" s="462">
        <v>106756</v>
      </c>
      <c r="B11692" s="276" t="s">
        <v>11577</v>
      </c>
      <c r="C11692" s="462" t="s">
        <v>1934</v>
      </c>
      <c r="D11692" s="463">
        <v>0</v>
      </c>
    </row>
    <row r="11693" spans="1:4">
      <c r="A11693" s="462">
        <v>106757</v>
      </c>
      <c r="B11693" s="276" t="s">
        <v>11578</v>
      </c>
      <c r="C11693" s="462" t="s">
        <v>27</v>
      </c>
      <c r="D11693" s="463">
        <v>0</v>
      </c>
    </row>
    <row r="11694" spans="1:4">
      <c r="A11694" s="462">
        <v>106758</v>
      </c>
      <c r="B11694" s="276" t="s">
        <v>11579</v>
      </c>
      <c r="C11694" s="462" t="s">
        <v>30</v>
      </c>
      <c r="D11694" s="463">
        <v>0</v>
      </c>
    </row>
    <row r="11695" spans="1:4">
      <c r="A11695" s="462">
        <v>106759</v>
      </c>
      <c r="B11695" s="276" t="s">
        <v>11580</v>
      </c>
      <c r="C11695" s="462" t="s">
        <v>27</v>
      </c>
      <c r="D11695" s="463">
        <v>15117</v>
      </c>
    </row>
    <row r="11696" spans="1:4">
      <c r="A11696" s="462">
        <v>106760</v>
      </c>
      <c r="B11696" s="276" t="s">
        <v>11581</v>
      </c>
      <c r="C11696" s="462" t="s">
        <v>27</v>
      </c>
      <c r="D11696" s="463">
        <v>8450</v>
      </c>
    </row>
    <row r="11697" spans="1:4">
      <c r="A11697" s="462">
        <v>106761</v>
      </c>
      <c r="B11697" s="276" t="s">
        <v>11582</v>
      </c>
      <c r="C11697" s="462" t="s">
        <v>27</v>
      </c>
      <c r="D11697" s="463">
        <v>0</v>
      </c>
    </row>
    <row r="11698" spans="1:4">
      <c r="A11698" s="462">
        <v>106762</v>
      </c>
      <c r="B11698" s="276" t="s">
        <v>11583</v>
      </c>
      <c r="C11698" s="462" t="s">
        <v>27</v>
      </c>
      <c r="D11698" s="463">
        <v>52242</v>
      </c>
    </row>
    <row r="11699" spans="1:4">
      <c r="A11699" s="462">
        <v>106763</v>
      </c>
      <c r="B11699" s="276" t="s">
        <v>11584</v>
      </c>
      <c r="C11699" s="462" t="s">
        <v>27</v>
      </c>
      <c r="D11699" s="463">
        <v>12132</v>
      </c>
    </row>
    <row r="11700" spans="1:4">
      <c r="A11700" s="462">
        <v>106764</v>
      </c>
      <c r="B11700" s="276" t="s">
        <v>11585</v>
      </c>
      <c r="C11700" s="462" t="s">
        <v>27</v>
      </c>
      <c r="D11700" s="463">
        <v>144374</v>
      </c>
    </row>
    <row r="11701" spans="1:4">
      <c r="A11701" s="462">
        <v>106765</v>
      </c>
      <c r="B11701" s="276" t="s">
        <v>11586</v>
      </c>
      <c r="C11701" s="462" t="s">
        <v>27</v>
      </c>
      <c r="D11701" s="463">
        <v>0</v>
      </c>
    </row>
    <row r="11702" spans="1:4">
      <c r="A11702" s="462">
        <v>106766</v>
      </c>
      <c r="B11702" s="276" t="s">
        <v>11587</v>
      </c>
      <c r="C11702" s="462" t="s">
        <v>27</v>
      </c>
      <c r="D11702" s="463">
        <v>0</v>
      </c>
    </row>
    <row r="11703" spans="1:4">
      <c r="A11703" s="462">
        <v>106767</v>
      </c>
      <c r="B11703" s="276" t="s">
        <v>11588</v>
      </c>
      <c r="C11703" s="462" t="s">
        <v>27</v>
      </c>
      <c r="D11703" s="463">
        <v>0</v>
      </c>
    </row>
    <row r="11704" spans="1:4">
      <c r="A11704" s="462">
        <v>106768</v>
      </c>
      <c r="B11704" s="276" t="s">
        <v>11589</v>
      </c>
      <c r="C11704" s="462" t="s">
        <v>27</v>
      </c>
      <c r="D11704" s="463">
        <v>0</v>
      </c>
    </row>
    <row r="11705" spans="1:4">
      <c r="A11705" s="462">
        <v>106769</v>
      </c>
      <c r="B11705" s="276" t="s">
        <v>11590</v>
      </c>
      <c r="C11705" s="462" t="s">
        <v>27</v>
      </c>
      <c r="D11705" s="463">
        <v>0</v>
      </c>
    </row>
    <row r="11706" spans="1:4">
      <c r="A11706" s="462">
        <v>106770</v>
      </c>
      <c r="B11706" s="276" t="s">
        <v>11591</v>
      </c>
      <c r="C11706" s="462" t="s">
        <v>27</v>
      </c>
      <c r="D11706" s="463">
        <v>2809281</v>
      </c>
    </row>
    <row r="11707" spans="1:4">
      <c r="A11707" s="462">
        <v>106771</v>
      </c>
      <c r="B11707" s="276" t="s">
        <v>11592</v>
      </c>
      <c r="C11707" s="462" t="s">
        <v>27</v>
      </c>
      <c r="D11707" s="463">
        <v>602457</v>
      </c>
    </row>
    <row r="11708" spans="1:4">
      <c r="A11708" s="462">
        <v>106772</v>
      </c>
      <c r="B11708" s="276" t="s">
        <v>11593</v>
      </c>
      <c r="C11708" s="462" t="s">
        <v>27</v>
      </c>
      <c r="D11708" s="463">
        <v>0</v>
      </c>
    </row>
    <row r="11709" spans="1:4">
      <c r="A11709" s="462">
        <v>106773</v>
      </c>
      <c r="B11709" s="276" t="s">
        <v>11594</v>
      </c>
      <c r="C11709" s="462" t="s">
        <v>27</v>
      </c>
      <c r="D11709" s="463">
        <v>0</v>
      </c>
    </row>
    <row r="11710" spans="1:4">
      <c r="A11710" s="462">
        <v>106774</v>
      </c>
      <c r="B11710" s="276" t="s">
        <v>11595</v>
      </c>
      <c r="C11710" s="462" t="s">
        <v>27</v>
      </c>
      <c r="D11710" s="463">
        <v>291999</v>
      </c>
    </row>
    <row r="11711" spans="1:4">
      <c r="A11711" s="462">
        <v>106775</v>
      </c>
      <c r="B11711" s="276" t="s">
        <v>11596</v>
      </c>
      <c r="C11711" s="462" t="s">
        <v>27</v>
      </c>
      <c r="D11711" s="463">
        <v>0</v>
      </c>
    </row>
    <row r="11712" spans="1:4">
      <c r="A11712" s="462">
        <v>106776</v>
      </c>
      <c r="B11712" s="276" t="s">
        <v>11597</v>
      </c>
      <c r="C11712" s="462" t="s">
        <v>27</v>
      </c>
      <c r="D11712" s="463">
        <v>7287780</v>
      </c>
    </row>
    <row r="11713" spans="1:4">
      <c r="A11713" s="462">
        <v>106777</v>
      </c>
      <c r="B11713" s="276" t="s">
        <v>11598</v>
      </c>
      <c r="C11713" s="462" t="s">
        <v>27</v>
      </c>
      <c r="D11713" s="463">
        <v>0</v>
      </c>
    </row>
    <row r="11714" spans="1:4">
      <c r="A11714" s="462">
        <v>106778</v>
      </c>
      <c r="B11714" s="276" t="s">
        <v>11599</v>
      </c>
      <c r="C11714" s="462" t="s">
        <v>27</v>
      </c>
      <c r="D11714" s="463">
        <v>0</v>
      </c>
    </row>
    <row r="11715" spans="1:4">
      <c r="A11715" s="462">
        <v>106779</v>
      </c>
      <c r="B11715" s="276" t="s">
        <v>11600</v>
      </c>
      <c r="C11715" s="462" t="s">
        <v>27</v>
      </c>
      <c r="D11715" s="463">
        <v>3332000</v>
      </c>
    </row>
    <row r="11716" spans="1:4">
      <c r="A11716" s="462">
        <v>106780</v>
      </c>
      <c r="B11716" s="276" t="s">
        <v>11601</v>
      </c>
      <c r="C11716" s="462" t="s">
        <v>27</v>
      </c>
      <c r="D11716" s="463">
        <v>4165000</v>
      </c>
    </row>
    <row r="11717" spans="1:4">
      <c r="A11717" s="462">
        <v>106781</v>
      </c>
      <c r="B11717" s="276" t="s">
        <v>11602</v>
      </c>
      <c r="C11717" s="462" t="s">
        <v>27</v>
      </c>
      <c r="D11717" s="463">
        <v>2364054</v>
      </c>
    </row>
    <row r="11718" spans="1:4">
      <c r="A11718" s="462">
        <v>106782</v>
      </c>
      <c r="B11718" s="276" t="s">
        <v>11603</v>
      </c>
      <c r="C11718" s="462" t="s">
        <v>27</v>
      </c>
      <c r="D11718" s="463">
        <v>2982</v>
      </c>
    </row>
    <row r="11719" spans="1:4">
      <c r="A11719" s="462">
        <v>106783</v>
      </c>
      <c r="B11719" s="276" t="s">
        <v>11604</v>
      </c>
      <c r="C11719" s="462" t="s">
        <v>44</v>
      </c>
      <c r="D11719" s="463">
        <v>46650</v>
      </c>
    </row>
    <row r="11720" spans="1:4">
      <c r="A11720" s="462">
        <v>106784</v>
      </c>
      <c r="B11720" s="276" t="s">
        <v>11605</v>
      </c>
      <c r="C11720" s="462" t="s">
        <v>27</v>
      </c>
      <c r="D11720" s="463">
        <v>0</v>
      </c>
    </row>
    <row r="11721" spans="1:4">
      <c r="A11721" s="462">
        <v>106785</v>
      </c>
      <c r="B11721" s="276" t="s">
        <v>11606</v>
      </c>
      <c r="C11721" s="462" t="s">
        <v>27</v>
      </c>
      <c r="D11721" s="463">
        <v>863295</v>
      </c>
    </row>
    <row r="11722" spans="1:4">
      <c r="A11722" s="462">
        <v>106786</v>
      </c>
      <c r="B11722" s="276" t="s">
        <v>11607</v>
      </c>
      <c r="C11722" s="462" t="s">
        <v>27</v>
      </c>
      <c r="D11722" s="463">
        <v>98095</v>
      </c>
    </row>
    <row r="11723" spans="1:4">
      <c r="A11723" s="462">
        <v>106787</v>
      </c>
      <c r="B11723" s="276" t="s">
        <v>11608</v>
      </c>
      <c r="C11723" s="462" t="s">
        <v>27</v>
      </c>
      <c r="D11723" s="463">
        <v>92015</v>
      </c>
    </row>
    <row r="11724" spans="1:4">
      <c r="A11724" s="462">
        <v>106788</v>
      </c>
      <c r="B11724" s="276" t="s">
        <v>11609</v>
      </c>
      <c r="C11724" s="462" t="s">
        <v>27</v>
      </c>
      <c r="D11724" s="463">
        <v>0</v>
      </c>
    </row>
    <row r="11725" spans="1:4">
      <c r="A11725" s="462">
        <v>106789</v>
      </c>
      <c r="B11725" s="276" t="s">
        <v>11610</v>
      </c>
      <c r="C11725" s="462" t="s">
        <v>27</v>
      </c>
      <c r="D11725" s="463">
        <v>6900000</v>
      </c>
    </row>
    <row r="11726" spans="1:4">
      <c r="A11726" s="462">
        <v>106790</v>
      </c>
      <c r="B11726" s="276" t="s">
        <v>11611</v>
      </c>
      <c r="C11726" s="462" t="s">
        <v>27</v>
      </c>
      <c r="D11726" s="463">
        <v>96372101</v>
      </c>
    </row>
    <row r="11727" spans="1:4">
      <c r="A11727" s="462">
        <v>106791</v>
      </c>
      <c r="B11727" s="276" t="s">
        <v>11612</v>
      </c>
      <c r="C11727" s="462" t="s">
        <v>27</v>
      </c>
      <c r="D11727" s="463">
        <v>260506769</v>
      </c>
    </row>
    <row r="11728" spans="1:4">
      <c r="A11728" s="462">
        <v>106792</v>
      </c>
      <c r="B11728" s="276" t="s">
        <v>11613</v>
      </c>
      <c r="C11728" s="462" t="s">
        <v>11614</v>
      </c>
      <c r="D11728" s="463">
        <v>226100</v>
      </c>
    </row>
    <row r="11729" spans="1:4">
      <c r="A11729" s="462">
        <v>106793</v>
      </c>
      <c r="B11729" s="276" t="s">
        <v>11615</v>
      </c>
      <c r="C11729" s="462" t="s">
        <v>211</v>
      </c>
      <c r="D11729" s="463">
        <v>3756814</v>
      </c>
    </row>
    <row r="11730" spans="1:4">
      <c r="A11730" s="462">
        <v>106794</v>
      </c>
      <c r="B11730" s="276" t="s">
        <v>11616</v>
      </c>
      <c r="C11730" s="462" t="s">
        <v>211</v>
      </c>
      <c r="D11730" s="463">
        <v>2948806.01</v>
      </c>
    </row>
    <row r="11731" spans="1:4">
      <c r="A11731" s="462">
        <v>106795</v>
      </c>
      <c r="B11731" s="276" t="s">
        <v>11617</v>
      </c>
      <c r="C11731" s="462" t="s">
        <v>27</v>
      </c>
      <c r="D11731" s="463">
        <v>0</v>
      </c>
    </row>
    <row r="11732" spans="1:4">
      <c r="A11732" s="462">
        <v>106797</v>
      </c>
      <c r="B11732" s="276" t="s">
        <v>11618</v>
      </c>
      <c r="C11732" s="462" t="s">
        <v>27</v>
      </c>
      <c r="D11732" s="463">
        <v>83207</v>
      </c>
    </row>
    <row r="11733" spans="1:4">
      <c r="A11733" s="462">
        <v>106799</v>
      </c>
      <c r="B11733" s="276" t="s">
        <v>11619</v>
      </c>
      <c r="C11733" s="462" t="s">
        <v>27</v>
      </c>
      <c r="D11733" s="463">
        <v>27309579</v>
      </c>
    </row>
    <row r="11734" spans="1:4">
      <c r="A11734" s="462">
        <v>106800</v>
      </c>
      <c r="B11734" s="276" t="s">
        <v>11620</v>
      </c>
      <c r="C11734" s="462" t="s">
        <v>27</v>
      </c>
      <c r="D11734" s="463">
        <v>11871688</v>
      </c>
    </row>
    <row r="11735" spans="1:4">
      <c r="A11735" s="462">
        <v>106801</v>
      </c>
      <c r="B11735" s="276" t="s">
        <v>11621</v>
      </c>
      <c r="C11735" s="462" t="s">
        <v>27</v>
      </c>
      <c r="D11735" s="463">
        <v>11871688</v>
      </c>
    </row>
    <row r="11736" spans="1:4">
      <c r="A11736" s="462">
        <v>106802</v>
      </c>
      <c r="B11736" s="276" t="s">
        <v>11622</v>
      </c>
      <c r="C11736" s="462" t="s">
        <v>27</v>
      </c>
      <c r="D11736" s="463">
        <v>11871688</v>
      </c>
    </row>
    <row r="11737" spans="1:4">
      <c r="A11737" s="462">
        <v>106803</v>
      </c>
      <c r="B11737" s="276" t="s">
        <v>11623</v>
      </c>
      <c r="C11737" s="462" t="s">
        <v>27</v>
      </c>
      <c r="D11737" s="463">
        <v>11871688</v>
      </c>
    </row>
    <row r="11738" spans="1:4">
      <c r="A11738" s="462">
        <v>106804</v>
      </c>
      <c r="B11738" s="276" t="s">
        <v>11624</v>
      </c>
      <c r="C11738" s="462" t="s">
        <v>27</v>
      </c>
      <c r="D11738" s="463">
        <v>11871688</v>
      </c>
    </row>
    <row r="11739" spans="1:4">
      <c r="A11739" s="462">
        <v>106805</v>
      </c>
      <c r="B11739" s="276" t="s">
        <v>11625</v>
      </c>
      <c r="C11739" s="462" t="s">
        <v>27</v>
      </c>
      <c r="D11739" s="463">
        <v>11871688</v>
      </c>
    </row>
    <row r="11740" spans="1:4">
      <c r="A11740" s="462">
        <v>106806</v>
      </c>
      <c r="B11740" s="276" t="s">
        <v>11626</v>
      </c>
      <c r="C11740" s="462" t="s">
        <v>27</v>
      </c>
      <c r="D11740" s="463">
        <v>11871688</v>
      </c>
    </row>
    <row r="11741" spans="1:4">
      <c r="A11741" s="462">
        <v>106807</v>
      </c>
      <c r="B11741" s="276" t="s">
        <v>11627</v>
      </c>
      <c r="C11741" s="462" t="s">
        <v>27</v>
      </c>
      <c r="D11741" s="463">
        <v>11871688</v>
      </c>
    </row>
    <row r="11742" spans="1:4">
      <c r="A11742" s="462">
        <v>106808</v>
      </c>
      <c r="B11742" s="276" t="s">
        <v>11628</v>
      </c>
      <c r="C11742" s="462" t="s">
        <v>27</v>
      </c>
      <c r="D11742" s="463">
        <v>11871688</v>
      </c>
    </row>
    <row r="11743" spans="1:4">
      <c r="A11743" s="462">
        <v>106809</v>
      </c>
      <c r="B11743" s="276" t="s">
        <v>11629</v>
      </c>
      <c r="C11743" s="462" t="s">
        <v>27</v>
      </c>
      <c r="D11743" s="463">
        <v>11871688</v>
      </c>
    </row>
    <row r="11744" spans="1:4">
      <c r="A11744" s="462">
        <v>106810</v>
      </c>
      <c r="B11744" s="276" t="s">
        <v>11630</v>
      </c>
      <c r="C11744" s="462" t="s">
        <v>27</v>
      </c>
      <c r="D11744" s="463">
        <v>7256094</v>
      </c>
    </row>
    <row r="11745" spans="1:4">
      <c r="A11745" s="462">
        <v>106811</v>
      </c>
      <c r="B11745" s="276" t="s">
        <v>11631</v>
      </c>
      <c r="C11745" s="462" t="s">
        <v>27</v>
      </c>
      <c r="D11745" s="463">
        <v>23870120</v>
      </c>
    </row>
    <row r="11746" spans="1:4">
      <c r="A11746" s="462">
        <v>106812</v>
      </c>
      <c r="B11746" s="276" t="s">
        <v>11632</v>
      </c>
      <c r="C11746" s="462" t="s">
        <v>253</v>
      </c>
      <c r="D11746" s="463">
        <v>80192.899999999994</v>
      </c>
    </row>
    <row r="11747" spans="1:4">
      <c r="A11747" s="462">
        <v>106813</v>
      </c>
      <c r="B11747" s="276" t="s">
        <v>11633</v>
      </c>
      <c r="C11747" s="462" t="s">
        <v>27</v>
      </c>
      <c r="D11747" s="463">
        <v>20754330.010000002</v>
      </c>
    </row>
    <row r="11748" spans="1:4">
      <c r="A11748" s="462">
        <v>106814</v>
      </c>
      <c r="B11748" s="276" t="s">
        <v>11634</v>
      </c>
      <c r="C11748" s="462" t="s">
        <v>27</v>
      </c>
      <c r="D11748" s="463">
        <v>18430690</v>
      </c>
    </row>
    <row r="11749" spans="1:4">
      <c r="A11749" s="462">
        <v>106815</v>
      </c>
      <c r="B11749" s="276" t="s">
        <v>11635</v>
      </c>
      <c r="C11749" s="462" t="s">
        <v>27</v>
      </c>
      <c r="D11749" s="463">
        <v>32214100</v>
      </c>
    </row>
    <row r="11750" spans="1:4">
      <c r="A11750" s="462">
        <v>106816</v>
      </c>
      <c r="B11750" s="276" t="s">
        <v>11636</v>
      </c>
      <c r="C11750" s="462" t="s">
        <v>27</v>
      </c>
      <c r="D11750" s="463">
        <v>61153980</v>
      </c>
    </row>
    <row r="11751" spans="1:4">
      <c r="A11751" s="462">
        <v>106817</v>
      </c>
      <c r="B11751" s="276" t="s">
        <v>11637</v>
      </c>
      <c r="C11751" s="462" t="s">
        <v>27</v>
      </c>
      <c r="D11751" s="463">
        <v>7281971</v>
      </c>
    </row>
    <row r="11752" spans="1:4">
      <c r="A11752" s="462">
        <v>106818</v>
      </c>
      <c r="B11752" s="276" t="s">
        <v>11638</v>
      </c>
      <c r="C11752" s="462" t="s">
        <v>27</v>
      </c>
      <c r="D11752" s="463">
        <v>12700805</v>
      </c>
    </row>
    <row r="11753" spans="1:4">
      <c r="A11753" s="462">
        <v>106819</v>
      </c>
      <c r="B11753" s="276" t="s">
        <v>11639</v>
      </c>
      <c r="C11753" s="462" t="s">
        <v>27</v>
      </c>
      <c r="D11753" s="463">
        <v>0</v>
      </c>
    </row>
    <row r="11754" spans="1:4">
      <c r="A11754" s="462">
        <v>106820</v>
      </c>
      <c r="B11754" s="276" t="s">
        <v>11640</v>
      </c>
      <c r="C11754" s="462" t="s">
        <v>27</v>
      </c>
      <c r="D11754" s="463">
        <v>21652100</v>
      </c>
    </row>
    <row r="11755" spans="1:4">
      <c r="A11755" s="462">
        <v>106821</v>
      </c>
      <c r="B11755" s="276" t="s">
        <v>11641</v>
      </c>
      <c r="C11755" s="462" t="s">
        <v>27</v>
      </c>
      <c r="D11755" s="463">
        <v>21652100</v>
      </c>
    </row>
    <row r="11756" spans="1:4">
      <c r="A11756" s="462">
        <v>106822</v>
      </c>
      <c r="B11756" s="276" t="s">
        <v>11642</v>
      </c>
      <c r="C11756" s="462" t="s">
        <v>27</v>
      </c>
      <c r="D11756" s="463">
        <v>0</v>
      </c>
    </row>
    <row r="11757" spans="1:4">
      <c r="A11757" s="462">
        <v>106823</v>
      </c>
      <c r="B11757" s="276" t="s">
        <v>11643</v>
      </c>
      <c r="C11757" s="462" t="s">
        <v>27</v>
      </c>
      <c r="D11757" s="463">
        <v>0</v>
      </c>
    </row>
    <row r="11758" spans="1:4">
      <c r="A11758" s="462">
        <v>106824</v>
      </c>
      <c r="B11758" s="276" t="s">
        <v>11644</v>
      </c>
      <c r="C11758" s="462" t="s">
        <v>27</v>
      </c>
      <c r="D11758" s="463">
        <v>0</v>
      </c>
    </row>
    <row r="11759" spans="1:4">
      <c r="A11759" s="462">
        <v>106825</v>
      </c>
      <c r="B11759" s="276" t="s">
        <v>11645</v>
      </c>
      <c r="C11759" s="462" t="s">
        <v>27</v>
      </c>
      <c r="D11759" s="463">
        <v>0</v>
      </c>
    </row>
    <row r="11760" spans="1:4">
      <c r="A11760" s="462">
        <v>106826</v>
      </c>
      <c r="B11760" s="276" t="s">
        <v>11646</v>
      </c>
      <c r="C11760" s="462" t="s">
        <v>27</v>
      </c>
      <c r="D11760" s="463">
        <v>186400.36</v>
      </c>
    </row>
    <row r="11761" spans="1:4">
      <c r="A11761" s="462">
        <v>106827</v>
      </c>
      <c r="B11761" s="276" t="s">
        <v>11647</v>
      </c>
      <c r="C11761" s="462" t="s">
        <v>27</v>
      </c>
      <c r="D11761" s="463">
        <v>0</v>
      </c>
    </row>
    <row r="11762" spans="1:4">
      <c r="A11762" s="462">
        <v>106828</v>
      </c>
      <c r="B11762" s="276" t="s">
        <v>11648</v>
      </c>
      <c r="C11762" s="462" t="s">
        <v>27</v>
      </c>
      <c r="D11762" s="463">
        <v>0</v>
      </c>
    </row>
    <row r="11763" spans="1:4">
      <c r="A11763" s="462">
        <v>106829</v>
      </c>
      <c r="B11763" s="276" t="s">
        <v>11649</v>
      </c>
      <c r="C11763" s="462" t="s">
        <v>27</v>
      </c>
      <c r="D11763" s="463">
        <v>125405618</v>
      </c>
    </row>
    <row r="11764" spans="1:4">
      <c r="A11764" s="462">
        <v>106830</v>
      </c>
      <c r="B11764" s="276" t="s">
        <v>11650</v>
      </c>
      <c r="C11764" s="462" t="s">
        <v>27</v>
      </c>
      <c r="D11764" s="463">
        <v>201402864</v>
      </c>
    </row>
    <row r="11765" spans="1:4">
      <c r="A11765" s="462">
        <v>106831</v>
      </c>
      <c r="B11765" s="276" t="s">
        <v>11651</v>
      </c>
      <c r="C11765" s="462" t="s">
        <v>27</v>
      </c>
      <c r="D11765" s="463">
        <v>3375920</v>
      </c>
    </row>
    <row r="11766" spans="1:4">
      <c r="A11766" s="462">
        <v>106832</v>
      </c>
      <c r="B11766" s="276" t="s">
        <v>11652</v>
      </c>
      <c r="C11766" s="462" t="s">
        <v>27</v>
      </c>
      <c r="D11766" s="463">
        <v>12438355</v>
      </c>
    </row>
    <row r="11767" spans="1:4">
      <c r="A11767" s="462">
        <v>106833</v>
      </c>
      <c r="B11767" s="276" t="s">
        <v>11653</v>
      </c>
      <c r="C11767" s="462" t="s">
        <v>27</v>
      </c>
      <c r="D11767" s="463">
        <v>370410177</v>
      </c>
    </row>
    <row r="11768" spans="1:4">
      <c r="A11768" s="462">
        <v>106834</v>
      </c>
      <c r="B11768" s="276" t="s">
        <v>11654</v>
      </c>
      <c r="C11768" s="462" t="s">
        <v>30</v>
      </c>
      <c r="D11768" s="463">
        <v>0</v>
      </c>
    </row>
    <row r="11769" spans="1:4">
      <c r="A11769" s="462">
        <v>106835</v>
      </c>
      <c r="B11769" s="276" t="s">
        <v>11655</v>
      </c>
      <c r="C11769" s="462" t="s">
        <v>27</v>
      </c>
      <c r="D11769" s="463">
        <v>459469.53</v>
      </c>
    </row>
    <row r="11770" spans="1:4">
      <c r="A11770" s="462">
        <v>106836</v>
      </c>
      <c r="B11770" s="276" t="s">
        <v>11656</v>
      </c>
      <c r="C11770" s="462" t="s">
        <v>211</v>
      </c>
      <c r="D11770" s="463">
        <v>469047</v>
      </c>
    </row>
    <row r="11771" spans="1:4">
      <c r="A11771" s="462">
        <v>106837</v>
      </c>
      <c r="B11771" s="276" t="s">
        <v>11657</v>
      </c>
      <c r="C11771" s="462" t="s">
        <v>211</v>
      </c>
      <c r="D11771" s="463">
        <v>531237.42000000004</v>
      </c>
    </row>
    <row r="11772" spans="1:4">
      <c r="A11772" s="462">
        <v>106838</v>
      </c>
      <c r="B11772" s="276" t="s">
        <v>11658</v>
      </c>
      <c r="C11772" s="462" t="s">
        <v>27</v>
      </c>
      <c r="D11772" s="463">
        <v>1716.58</v>
      </c>
    </row>
    <row r="11773" spans="1:4">
      <c r="A11773" s="462">
        <v>106839</v>
      </c>
      <c r="B11773" s="276" t="s">
        <v>11659</v>
      </c>
      <c r="C11773" s="462" t="s">
        <v>30</v>
      </c>
      <c r="D11773" s="463">
        <v>2228</v>
      </c>
    </row>
    <row r="11774" spans="1:4">
      <c r="A11774" s="462">
        <v>106840</v>
      </c>
      <c r="B11774" s="276" t="s">
        <v>11660</v>
      </c>
      <c r="C11774" s="462" t="s">
        <v>27</v>
      </c>
      <c r="D11774" s="463">
        <v>477</v>
      </c>
    </row>
    <row r="11775" spans="1:4">
      <c r="A11775" s="462">
        <v>106841</v>
      </c>
      <c r="B11775" s="276" t="s">
        <v>11661</v>
      </c>
      <c r="C11775" s="462" t="s">
        <v>27</v>
      </c>
      <c r="D11775" s="463">
        <v>95</v>
      </c>
    </row>
    <row r="11776" spans="1:4">
      <c r="A11776" s="462">
        <v>106842</v>
      </c>
      <c r="B11776" s="276" t="s">
        <v>11662</v>
      </c>
      <c r="C11776" s="462" t="s">
        <v>27</v>
      </c>
      <c r="D11776" s="463">
        <v>0</v>
      </c>
    </row>
    <row r="11777" spans="1:4">
      <c r="A11777" s="462">
        <v>106843</v>
      </c>
      <c r="B11777" s="276" t="s">
        <v>11663</v>
      </c>
      <c r="C11777" s="462" t="s">
        <v>27</v>
      </c>
      <c r="D11777" s="463">
        <v>0</v>
      </c>
    </row>
    <row r="11778" spans="1:4">
      <c r="A11778" s="462">
        <v>106844</v>
      </c>
      <c r="B11778" s="276" t="s">
        <v>11664</v>
      </c>
      <c r="C11778" s="462" t="s">
        <v>27</v>
      </c>
      <c r="D11778" s="463">
        <v>0</v>
      </c>
    </row>
    <row r="11779" spans="1:4">
      <c r="A11779" s="462">
        <v>106845</v>
      </c>
      <c r="B11779" s="276" t="s">
        <v>11665</v>
      </c>
      <c r="C11779" s="462" t="s">
        <v>27</v>
      </c>
      <c r="D11779" s="463">
        <v>88765310</v>
      </c>
    </row>
    <row r="11780" spans="1:4">
      <c r="A11780" s="462">
        <v>106847</v>
      </c>
      <c r="B11780" s="276" t="s">
        <v>11666</v>
      </c>
      <c r="C11780" s="462" t="s">
        <v>27</v>
      </c>
      <c r="D11780" s="463">
        <v>275481374</v>
      </c>
    </row>
    <row r="11781" spans="1:4">
      <c r="A11781" s="462">
        <v>106848</v>
      </c>
      <c r="B11781" s="276" t="s">
        <v>11667</v>
      </c>
      <c r="C11781" s="462" t="s">
        <v>27</v>
      </c>
      <c r="D11781" s="463">
        <v>58893548</v>
      </c>
    </row>
    <row r="11782" spans="1:4">
      <c r="A11782" s="462">
        <v>106849</v>
      </c>
      <c r="B11782" s="276" t="s">
        <v>11668</v>
      </c>
      <c r="C11782" s="462" t="s">
        <v>27</v>
      </c>
      <c r="D11782" s="463">
        <v>104926544</v>
      </c>
    </row>
    <row r="11783" spans="1:4">
      <c r="A11783" s="462">
        <v>106850</v>
      </c>
      <c r="B11783" s="276" t="s">
        <v>11377</v>
      </c>
      <c r="C11783" s="462" t="s">
        <v>30</v>
      </c>
      <c r="D11783" s="463">
        <v>1304</v>
      </c>
    </row>
    <row r="11784" spans="1:4">
      <c r="A11784" s="462">
        <v>106851</v>
      </c>
      <c r="B11784" s="276" t="s">
        <v>11669</v>
      </c>
      <c r="C11784" s="462" t="s">
        <v>27</v>
      </c>
      <c r="D11784" s="463">
        <v>0</v>
      </c>
    </row>
    <row r="11785" spans="1:4">
      <c r="A11785" s="462">
        <v>106852</v>
      </c>
      <c r="B11785" s="276" t="s">
        <v>11670</v>
      </c>
      <c r="C11785" s="462" t="s">
        <v>211</v>
      </c>
      <c r="D11785" s="463">
        <v>8049434</v>
      </c>
    </row>
    <row r="11786" spans="1:4">
      <c r="A11786" s="462">
        <v>106853</v>
      </c>
      <c r="B11786" s="276" t="s">
        <v>11671</v>
      </c>
      <c r="C11786" s="462" t="s">
        <v>211</v>
      </c>
      <c r="D11786" s="463">
        <v>12805847.890000001</v>
      </c>
    </row>
    <row r="11787" spans="1:4">
      <c r="A11787" s="462">
        <v>106854</v>
      </c>
      <c r="B11787" s="276" t="s">
        <v>11672</v>
      </c>
      <c r="C11787" s="462" t="s">
        <v>44</v>
      </c>
      <c r="D11787" s="463">
        <v>236296</v>
      </c>
    </row>
    <row r="11788" spans="1:4">
      <c r="A11788" s="462">
        <v>106855</v>
      </c>
      <c r="B11788" s="276" t="s">
        <v>11673</v>
      </c>
      <c r="C11788" s="462" t="s">
        <v>44</v>
      </c>
      <c r="D11788" s="463">
        <v>90468.43</v>
      </c>
    </row>
    <row r="11789" spans="1:4">
      <c r="A11789" s="462">
        <v>106869</v>
      </c>
      <c r="B11789" s="276" t="s">
        <v>11674</v>
      </c>
      <c r="C11789" s="462" t="s">
        <v>27</v>
      </c>
      <c r="D11789" s="463">
        <v>0</v>
      </c>
    </row>
    <row r="11790" spans="1:4">
      <c r="A11790" s="462">
        <v>106873</v>
      </c>
      <c r="B11790" s="276" t="s">
        <v>11675</v>
      </c>
      <c r="C11790" s="462" t="s">
        <v>27</v>
      </c>
      <c r="D11790" s="463">
        <v>0</v>
      </c>
    </row>
    <row r="11791" spans="1:4">
      <c r="A11791" s="462">
        <v>106875</v>
      </c>
      <c r="B11791" s="276" t="s">
        <v>11676</v>
      </c>
      <c r="C11791" s="462" t="s">
        <v>27</v>
      </c>
      <c r="D11791" s="463">
        <v>0</v>
      </c>
    </row>
    <row r="11792" spans="1:4">
      <c r="A11792" s="462">
        <v>106876</v>
      </c>
      <c r="B11792" s="276" t="s">
        <v>11677</v>
      </c>
      <c r="C11792" s="462" t="s">
        <v>27</v>
      </c>
      <c r="D11792" s="463">
        <v>0</v>
      </c>
    </row>
    <row r="11793" spans="1:4">
      <c r="A11793" s="462">
        <v>106877</v>
      </c>
      <c r="B11793" s="276" t="s">
        <v>11678</v>
      </c>
      <c r="C11793" s="462" t="s">
        <v>27</v>
      </c>
      <c r="D11793" s="463">
        <v>0</v>
      </c>
    </row>
    <row r="11794" spans="1:4">
      <c r="A11794" s="462">
        <v>106878</v>
      </c>
      <c r="B11794" s="276" t="s">
        <v>11679</v>
      </c>
      <c r="C11794" s="462" t="s">
        <v>44</v>
      </c>
      <c r="D11794" s="463">
        <v>0</v>
      </c>
    </row>
    <row r="11795" spans="1:4">
      <c r="A11795" s="462">
        <v>106879</v>
      </c>
      <c r="B11795" s="276" t="s">
        <v>11680</v>
      </c>
      <c r="C11795" s="462" t="s">
        <v>30</v>
      </c>
      <c r="D11795" s="463">
        <v>0</v>
      </c>
    </row>
    <row r="11796" spans="1:4">
      <c r="A11796" s="462">
        <v>106880</v>
      </c>
      <c r="B11796" s="276" t="s">
        <v>11681</v>
      </c>
      <c r="C11796" s="462" t="s">
        <v>30</v>
      </c>
      <c r="D11796" s="463">
        <v>0</v>
      </c>
    </row>
    <row r="11797" spans="1:4">
      <c r="A11797" s="462">
        <v>106881</v>
      </c>
      <c r="B11797" s="276" t="s">
        <v>11682</v>
      </c>
      <c r="C11797" s="462" t="s">
        <v>27</v>
      </c>
      <c r="D11797" s="463">
        <v>612374</v>
      </c>
    </row>
    <row r="11798" spans="1:4">
      <c r="A11798" s="462">
        <v>106882</v>
      </c>
      <c r="B11798" s="276" t="s">
        <v>11683</v>
      </c>
      <c r="C11798" s="462" t="s">
        <v>44</v>
      </c>
      <c r="D11798" s="463">
        <v>173595</v>
      </c>
    </row>
    <row r="11799" spans="1:4">
      <c r="A11799" s="462">
        <v>106883</v>
      </c>
      <c r="B11799" s="276" t="s">
        <v>11684</v>
      </c>
      <c r="C11799" s="462" t="s">
        <v>44</v>
      </c>
      <c r="D11799" s="463">
        <v>0</v>
      </c>
    </row>
    <row r="11800" spans="1:4">
      <c r="A11800" s="462">
        <v>106884</v>
      </c>
      <c r="B11800" s="276" t="s">
        <v>11685</v>
      </c>
      <c r="C11800" s="462" t="s">
        <v>44</v>
      </c>
      <c r="D11800" s="463">
        <v>0</v>
      </c>
    </row>
    <row r="11801" spans="1:4">
      <c r="A11801" s="462">
        <v>106885</v>
      </c>
      <c r="B11801" s="276" t="s">
        <v>11686</v>
      </c>
      <c r="C11801" s="462" t="s">
        <v>44</v>
      </c>
      <c r="D11801" s="463">
        <v>0</v>
      </c>
    </row>
    <row r="11802" spans="1:4">
      <c r="A11802" s="462">
        <v>106886</v>
      </c>
      <c r="B11802" s="276" t="s">
        <v>11687</v>
      </c>
      <c r="C11802" s="462" t="s">
        <v>44</v>
      </c>
      <c r="D11802" s="463">
        <v>0</v>
      </c>
    </row>
    <row r="11803" spans="1:4">
      <c r="A11803" s="462">
        <v>106887</v>
      </c>
      <c r="B11803" s="276" t="s">
        <v>11688</v>
      </c>
      <c r="C11803" s="462" t="s">
        <v>44</v>
      </c>
      <c r="D11803" s="463">
        <v>0</v>
      </c>
    </row>
    <row r="11804" spans="1:4">
      <c r="A11804" s="462">
        <v>106888</v>
      </c>
      <c r="B11804" s="276" t="s">
        <v>11689</v>
      </c>
      <c r="C11804" s="462" t="s">
        <v>30</v>
      </c>
      <c r="D11804" s="463">
        <v>0</v>
      </c>
    </row>
    <row r="11805" spans="1:4">
      <c r="A11805" s="462">
        <v>106889</v>
      </c>
      <c r="B11805" s="276" t="s">
        <v>11690</v>
      </c>
      <c r="C11805" s="462" t="s">
        <v>44</v>
      </c>
      <c r="D11805" s="463">
        <v>55580</v>
      </c>
    </row>
    <row r="11806" spans="1:4">
      <c r="A11806" s="462">
        <v>106890</v>
      </c>
      <c r="B11806" s="276" t="s">
        <v>11691</v>
      </c>
      <c r="C11806" s="462" t="s">
        <v>44</v>
      </c>
      <c r="D11806" s="463">
        <v>0</v>
      </c>
    </row>
    <row r="11807" spans="1:4">
      <c r="A11807" s="462">
        <v>106891</v>
      </c>
      <c r="B11807" s="276" t="s">
        <v>11692</v>
      </c>
      <c r="C11807" s="462" t="s">
        <v>44</v>
      </c>
      <c r="D11807" s="463">
        <v>0</v>
      </c>
    </row>
    <row r="11808" spans="1:4">
      <c r="A11808" s="462">
        <v>106892</v>
      </c>
      <c r="B11808" s="276" t="s">
        <v>11693</v>
      </c>
      <c r="C11808" s="462" t="s">
        <v>27</v>
      </c>
      <c r="D11808" s="463">
        <v>0</v>
      </c>
    </row>
    <row r="11809" spans="1:4">
      <c r="A11809" s="462">
        <v>106893</v>
      </c>
      <c r="B11809" s="276" t="s">
        <v>11694</v>
      </c>
      <c r="C11809" s="462" t="s">
        <v>44</v>
      </c>
      <c r="D11809" s="463">
        <v>175665.36</v>
      </c>
    </row>
    <row r="11810" spans="1:4">
      <c r="A11810" s="462">
        <v>106894</v>
      </c>
      <c r="B11810" s="276" t="s">
        <v>11695</v>
      </c>
      <c r="C11810" s="462" t="s">
        <v>27</v>
      </c>
      <c r="D11810" s="463">
        <v>0</v>
      </c>
    </row>
    <row r="11811" spans="1:4">
      <c r="A11811" s="462">
        <v>106895</v>
      </c>
      <c r="B11811" s="276" t="s">
        <v>11696</v>
      </c>
      <c r="C11811" s="462" t="s">
        <v>30</v>
      </c>
      <c r="D11811" s="463">
        <v>0</v>
      </c>
    </row>
    <row r="11812" spans="1:4">
      <c r="A11812" s="462">
        <v>106896</v>
      </c>
      <c r="B11812" s="276" t="s">
        <v>11697</v>
      </c>
      <c r="C11812" s="462" t="s">
        <v>27</v>
      </c>
      <c r="D11812" s="463">
        <v>0</v>
      </c>
    </row>
    <row r="11813" spans="1:4">
      <c r="A11813" s="462">
        <v>106897</v>
      </c>
      <c r="B11813" s="276" t="s">
        <v>11698</v>
      </c>
      <c r="C11813" s="462" t="s">
        <v>27</v>
      </c>
      <c r="D11813" s="463">
        <v>0</v>
      </c>
    </row>
    <row r="11814" spans="1:4">
      <c r="A11814" s="462">
        <v>106898</v>
      </c>
      <c r="B11814" s="276" t="s">
        <v>11699</v>
      </c>
      <c r="C11814" s="462" t="s">
        <v>27</v>
      </c>
      <c r="D11814" s="463">
        <v>0</v>
      </c>
    </row>
    <row r="11815" spans="1:4">
      <c r="A11815" s="462">
        <v>106899</v>
      </c>
      <c r="B11815" s="276" t="s">
        <v>11700</v>
      </c>
      <c r="C11815" s="462" t="s">
        <v>30</v>
      </c>
      <c r="D11815" s="463">
        <v>0</v>
      </c>
    </row>
    <row r="11816" spans="1:4">
      <c r="A11816" s="462">
        <v>106900</v>
      </c>
      <c r="B11816" s="276" t="s">
        <v>11701</v>
      </c>
      <c r="C11816" s="462" t="s">
        <v>27</v>
      </c>
      <c r="D11816" s="463">
        <v>0</v>
      </c>
    </row>
    <row r="11817" spans="1:4">
      <c r="A11817" s="462">
        <v>106901</v>
      </c>
      <c r="B11817" s="276" t="s">
        <v>11702</v>
      </c>
      <c r="C11817" s="462" t="s">
        <v>27</v>
      </c>
      <c r="D11817" s="463">
        <v>91789</v>
      </c>
    </row>
    <row r="11818" spans="1:4">
      <c r="A11818" s="462">
        <v>106902</v>
      </c>
      <c r="B11818" s="276" t="s">
        <v>11703</v>
      </c>
      <c r="C11818" s="462" t="s">
        <v>27</v>
      </c>
      <c r="D11818" s="463">
        <v>0</v>
      </c>
    </row>
    <row r="11819" spans="1:4">
      <c r="A11819" s="462">
        <v>106903</v>
      </c>
      <c r="B11819" s="276" t="s">
        <v>11704</v>
      </c>
      <c r="C11819" s="462" t="s">
        <v>27</v>
      </c>
      <c r="D11819" s="463">
        <v>80284.95</v>
      </c>
    </row>
    <row r="11820" spans="1:4">
      <c r="A11820" s="462">
        <v>106904</v>
      </c>
      <c r="B11820" s="276" t="s">
        <v>11705</v>
      </c>
      <c r="C11820" s="462" t="s">
        <v>30</v>
      </c>
      <c r="D11820" s="463">
        <v>0</v>
      </c>
    </row>
    <row r="11821" spans="1:4">
      <c r="A11821" s="462">
        <v>106905</v>
      </c>
      <c r="B11821" s="276" t="s">
        <v>11706</v>
      </c>
      <c r="C11821" s="462" t="s">
        <v>27</v>
      </c>
      <c r="D11821" s="463">
        <v>0</v>
      </c>
    </row>
    <row r="11822" spans="1:4">
      <c r="A11822" s="462">
        <v>106906</v>
      </c>
      <c r="B11822" s="276" t="s">
        <v>11707</v>
      </c>
      <c r="C11822" s="462" t="s">
        <v>27</v>
      </c>
      <c r="D11822" s="463">
        <v>106376</v>
      </c>
    </row>
    <row r="11823" spans="1:4">
      <c r="A11823" s="462">
        <v>106907</v>
      </c>
      <c r="B11823" s="276" t="s">
        <v>11708</v>
      </c>
      <c r="C11823" s="462" t="s">
        <v>30</v>
      </c>
      <c r="D11823" s="463">
        <v>0</v>
      </c>
    </row>
    <row r="11824" spans="1:4">
      <c r="A11824" s="462">
        <v>106909</v>
      </c>
      <c r="B11824" s="276" t="s">
        <v>11709</v>
      </c>
      <c r="C11824" s="462" t="s">
        <v>27</v>
      </c>
      <c r="D11824" s="463">
        <v>0</v>
      </c>
    </row>
    <row r="11825" spans="1:4">
      <c r="A11825" s="462">
        <v>106910</v>
      </c>
      <c r="B11825" s="276" t="s">
        <v>11710</v>
      </c>
      <c r="C11825" s="462" t="s">
        <v>27</v>
      </c>
      <c r="D11825" s="463">
        <v>0</v>
      </c>
    </row>
    <row r="11826" spans="1:4">
      <c r="A11826" s="462">
        <v>106911</v>
      </c>
      <c r="B11826" s="276" t="s">
        <v>11711</v>
      </c>
      <c r="C11826" s="462" t="s">
        <v>27</v>
      </c>
      <c r="D11826" s="463">
        <v>0</v>
      </c>
    </row>
    <row r="11827" spans="1:4">
      <c r="A11827" s="462">
        <v>106912</v>
      </c>
      <c r="B11827" s="276" t="s">
        <v>11712</v>
      </c>
      <c r="C11827" s="462" t="s">
        <v>30</v>
      </c>
      <c r="D11827" s="463">
        <v>16892</v>
      </c>
    </row>
    <row r="11828" spans="1:4">
      <c r="A11828" s="462">
        <v>106913</v>
      </c>
      <c r="B11828" s="276" t="s">
        <v>11713</v>
      </c>
      <c r="C11828" s="462" t="s">
        <v>27</v>
      </c>
      <c r="D11828" s="463">
        <v>0</v>
      </c>
    </row>
    <row r="11829" spans="1:4">
      <c r="A11829" s="462">
        <v>106914</v>
      </c>
      <c r="B11829" s="276" t="s">
        <v>11714</v>
      </c>
      <c r="C11829" s="462" t="s">
        <v>27</v>
      </c>
      <c r="D11829" s="463">
        <v>0</v>
      </c>
    </row>
    <row r="11830" spans="1:4">
      <c r="A11830" s="462">
        <v>106915</v>
      </c>
      <c r="B11830" s="276" t="s">
        <v>11715</v>
      </c>
      <c r="C11830" s="462" t="s">
        <v>30</v>
      </c>
      <c r="D11830" s="463">
        <v>9757</v>
      </c>
    </row>
    <row r="11831" spans="1:4">
      <c r="A11831" s="462">
        <v>106916</v>
      </c>
      <c r="B11831" s="276" t="s">
        <v>11716</v>
      </c>
      <c r="C11831" s="462" t="s">
        <v>30</v>
      </c>
      <c r="D11831" s="463">
        <v>0</v>
      </c>
    </row>
    <row r="11832" spans="1:4">
      <c r="A11832" s="462">
        <v>106917</v>
      </c>
      <c r="B11832" s="276" t="s">
        <v>11717</v>
      </c>
      <c r="C11832" s="462" t="s">
        <v>30</v>
      </c>
      <c r="D11832" s="463">
        <v>22010.240000000002</v>
      </c>
    </row>
    <row r="11833" spans="1:4">
      <c r="A11833" s="462">
        <v>106918</v>
      </c>
      <c r="B11833" s="276" t="s">
        <v>11718</v>
      </c>
      <c r="C11833" s="462" t="s">
        <v>30</v>
      </c>
      <c r="D11833" s="463">
        <v>2626</v>
      </c>
    </row>
    <row r="11834" spans="1:4">
      <c r="A11834" s="462">
        <v>106919</v>
      </c>
      <c r="B11834" s="276" t="s">
        <v>11719</v>
      </c>
      <c r="C11834" s="462" t="s">
        <v>30</v>
      </c>
      <c r="D11834" s="463">
        <v>6690</v>
      </c>
    </row>
    <row r="11835" spans="1:4">
      <c r="A11835" s="462">
        <v>106920</v>
      </c>
      <c r="B11835" s="276" t="s">
        <v>11720</v>
      </c>
      <c r="C11835" s="462" t="s">
        <v>148</v>
      </c>
      <c r="D11835" s="463">
        <v>24034</v>
      </c>
    </row>
    <row r="11836" spans="1:4">
      <c r="A11836" s="462">
        <v>106921</v>
      </c>
      <c r="B11836" s="276" t="s">
        <v>11721</v>
      </c>
      <c r="C11836" s="462" t="s">
        <v>27</v>
      </c>
      <c r="D11836" s="463">
        <v>0</v>
      </c>
    </row>
    <row r="11837" spans="1:4">
      <c r="A11837" s="462">
        <v>106922</v>
      </c>
      <c r="B11837" s="276" t="s">
        <v>11722</v>
      </c>
      <c r="C11837" s="462" t="s">
        <v>27</v>
      </c>
      <c r="D11837" s="463">
        <v>0</v>
      </c>
    </row>
    <row r="11838" spans="1:4">
      <c r="A11838" s="462">
        <v>106923</v>
      </c>
      <c r="B11838" s="276" t="s">
        <v>11723</v>
      </c>
      <c r="C11838" s="462" t="s">
        <v>27</v>
      </c>
      <c r="D11838" s="463">
        <v>0</v>
      </c>
    </row>
    <row r="11839" spans="1:4">
      <c r="A11839" s="462">
        <v>106924</v>
      </c>
      <c r="B11839" s="276" t="s">
        <v>11724</v>
      </c>
      <c r="C11839" s="462" t="s">
        <v>27</v>
      </c>
      <c r="D11839" s="463">
        <v>0</v>
      </c>
    </row>
    <row r="11840" spans="1:4">
      <c r="A11840" s="462">
        <v>106925</v>
      </c>
      <c r="B11840" s="276" t="s">
        <v>11725</v>
      </c>
      <c r="C11840" s="462" t="s">
        <v>27</v>
      </c>
      <c r="D11840" s="463">
        <v>0</v>
      </c>
    </row>
    <row r="11841" spans="1:4">
      <c r="A11841" s="462">
        <v>106926</v>
      </c>
      <c r="B11841" s="276" t="s">
        <v>11726</v>
      </c>
      <c r="C11841" s="462" t="s">
        <v>27</v>
      </c>
      <c r="D11841" s="463">
        <v>0</v>
      </c>
    </row>
    <row r="11842" spans="1:4">
      <c r="A11842" s="462">
        <v>106927</v>
      </c>
      <c r="B11842" s="276" t="s">
        <v>11727</v>
      </c>
      <c r="C11842" s="462" t="s">
        <v>27</v>
      </c>
      <c r="D11842" s="463">
        <v>0</v>
      </c>
    </row>
    <row r="11843" spans="1:4">
      <c r="A11843" s="462">
        <v>106928</v>
      </c>
      <c r="B11843" s="276" t="s">
        <v>11728</v>
      </c>
      <c r="C11843" s="462" t="s">
        <v>27</v>
      </c>
      <c r="D11843" s="463">
        <v>0</v>
      </c>
    </row>
    <row r="11844" spans="1:4">
      <c r="A11844" s="462">
        <v>106929</v>
      </c>
      <c r="B11844" s="276" t="s">
        <v>11729</v>
      </c>
      <c r="C11844" s="462" t="s">
        <v>27</v>
      </c>
      <c r="D11844" s="463">
        <v>0</v>
      </c>
    </row>
    <row r="11845" spans="1:4">
      <c r="A11845" s="462">
        <v>106930</v>
      </c>
      <c r="B11845" s="276" t="s">
        <v>11730</v>
      </c>
      <c r="C11845" s="462" t="s">
        <v>27</v>
      </c>
      <c r="D11845" s="463">
        <v>0</v>
      </c>
    </row>
    <row r="11846" spans="1:4">
      <c r="A11846" s="462">
        <v>106931</v>
      </c>
      <c r="B11846" s="276" t="s">
        <v>11731</v>
      </c>
      <c r="C11846" s="462" t="s">
        <v>27</v>
      </c>
      <c r="D11846" s="463">
        <v>0</v>
      </c>
    </row>
    <row r="11847" spans="1:4">
      <c r="A11847" s="462">
        <v>106932</v>
      </c>
      <c r="B11847" s="276" t="s">
        <v>11732</v>
      </c>
      <c r="C11847" s="462" t="s">
        <v>30</v>
      </c>
      <c r="D11847" s="463">
        <v>44626</v>
      </c>
    </row>
    <row r="11848" spans="1:4">
      <c r="A11848" s="462">
        <v>106933</v>
      </c>
      <c r="B11848" s="276" t="s">
        <v>11733</v>
      </c>
      <c r="C11848" s="462" t="s">
        <v>30</v>
      </c>
      <c r="D11848" s="463">
        <v>65465.01</v>
      </c>
    </row>
    <row r="11849" spans="1:4">
      <c r="A11849" s="462">
        <v>106934</v>
      </c>
      <c r="B11849" s="276" t="s">
        <v>11734</v>
      </c>
      <c r="C11849" s="462" t="s">
        <v>30</v>
      </c>
      <c r="D11849" s="463">
        <v>31801</v>
      </c>
    </row>
    <row r="11850" spans="1:4">
      <c r="A11850" s="462">
        <v>106935</v>
      </c>
      <c r="B11850" s="276" t="s">
        <v>11735</v>
      </c>
      <c r="C11850" s="462" t="s">
        <v>27</v>
      </c>
      <c r="D11850" s="463">
        <v>0</v>
      </c>
    </row>
    <row r="11851" spans="1:4">
      <c r="A11851" s="462">
        <v>106936</v>
      </c>
      <c r="B11851" s="276" t="s">
        <v>11736</v>
      </c>
      <c r="C11851" s="462" t="s">
        <v>27</v>
      </c>
      <c r="D11851" s="463">
        <v>0</v>
      </c>
    </row>
    <row r="11852" spans="1:4">
      <c r="A11852" s="462">
        <v>106937</v>
      </c>
      <c r="B11852" s="276" t="s">
        <v>11737</v>
      </c>
      <c r="C11852" s="462" t="s">
        <v>27</v>
      </c>
      <c r="D11852" s="463">
        <v>0</v>
      </c>
    </row>
    <row r="11853" spans="1:4">
      <c r="A11853" s="462">
        <v>106938</v>
      </c>
      <c r="B11853" s="276" t="s">
        <v>11738</v>
      </c>
      <c r="C11853" s="462" t="s">
        <v>30</v>
      </c>
      <c r="D11853" s="463">
        <v>90698</v>
      </c>
    </row>
    <row r="11854" spans="1:4">
      <c r="A11854" s="462">
        <v>106939</v>
      </c>
      <c r="B11854" s="276" t="s">
        <v>11739</v>
      </c>
      <c r="C11854" s="462" t="s">
        <v>30</v>
      </c>
      <c r="D11854" s="463">
        <v>70977</v>
      </c>
    </row>
    <row r="11855" spans="1:4">
      <c r="A11855" s="462">
        <v>106940</v>
      </c>
      <c r="B11855" s="276" t="s">
        <v>11740</v>
      </c>
      <c r="C11855" s="462" t="s">
        <v>27</v>
      </c>
      <c r="D11855" s="463">
        <v>0</v>
      </c>
    </row>
    <row r="11856" spans="1:4">
      <c r="A11856" s="462">
        <v>106941</v>
      </c>
      <c r="B11856" s="276" t="s">
        <v>11741</v>
      </c>
      <c r="C11856" s="462" t="s">
        <v>27</v>
      </c>
      <c r="D11856" s="463">
        <v>0</v>
      </c>
    </row>
    <row r="11857" spans="1:4">
      <c r="A11857" s="462">
        <v>106942</v>
      </c>
      <c r="B11857" s="276" t="s">
        <v>11742</v>
      </c>
      <c r="C11857" s="462" t="s">
        <v>30</v>
      </c>
      <c r="D11857" s="463">
        <v>0</v>
      </c>
    </row>
    <row r="11858" spans="1:4">
      <c r="A11858" s="462">
        <v>106943</v>
      </c>
      <c r="B11858" s="276" t="s">
        <v>11743</v>
      </c>
      <c r="C11858" s="462" t="s">
        <v>30</v>
      </c>
      <c r="D11858" s="463">
        <v>49645</v>
      </c>
    </row>
    <row r="11859" spans="1:4">
      <c r="A11859" s="462">
        <v>106944</v>
      </c>
      <c r="B11859" s="276" t="s">
        <v>11744</v>
      </c>
      <c r="C11859" s="462" t="s">
        <v>30</v>
      </c>
      <c r="D11859" s="463">
        <v>0</v>
      </c>
    </row>
    <row r="11860" spans="1:4">
      <c r="A11860" s="462">
        <v>106945</v>
      </c>
      <c r="B11860" s="276" t="s">
        <v>11745</v>
      </c>
      <c r="C11860" s="462" t="s">
        <v>27</v>
      </c>
      <c r="D11860" s="463">
        <v>0</v>
      </c>
    </row>
    <row r="11861" spans="1:4">
      <c r="A11861" s="462">
        <v>106946</v>
      </c>
      <c r="B11861" s="276" t="s">
        <v>11746</v>
      </c>
      <c r="C11861" s="462" t="s">
        <v>27</v>
      </c>
      <c r="D11861" s="463">
        <v>0</v>
      </c>
    </row>
    <row r="11862" spans="1:4">
      <c r="A11862" s="462">
        <v>106947</v>
      </c>
      <c r="B11862" s="276" t="s">
        <v>11747</v>
      </c>
      <c r="C11862" s="462" t="s">
        <v>30</v>
      </c>
      <c r="D11862" s="463">
        <v>2211</v>
      </c>
    </row>
    <row r="11863" spans="1:4">
      <c r="A11863" s="462">
        <v>106948</v>
      </c>
      <c r="B11863" s="276" t="s">
        <v>11748</v>
      </c>
      <c r="C11863" s="462" t="s">
        <v>30</v>
      </c>
      <c r="D11863" s="463">
        <v>0</v>
      </c>
    </row>
    <row r="11864" spans="1:4">
      <c r="A11864" s="462">
        <v>106949</v>
      </c>
      <c r="B11864" s="276" t="s">
        <v>11749</v>
      </c>
      <c r="C11864" s="462" t="s">
        <v>30</v>
      </c>
      <c r="D11864" s="463">
        <v>0</v>
      </c>
    </row>
    <row r="11865" spans="1:4">
      <c r="A11865" s="462">
        <v>106950</v>
      </c>
      <c r="B11865" s="276" t="s">
        <v>11750</v>
      </c>
      <c r="C11865" s="462" t="s">
        <v>27</v>
      </c>
      <c r="D11865" s="463">
        <v>0</v>
      </c>
    </row>
    <row r="11866" spans="1:4">
      <c r="A11866" s="462">
        <v>106951</v>
      </c>
      <c r="B11866" s="276" t="s">
        <v>11751</v>
      </c>
      <c r="C11866" s="462" t="s">
        <v>27</v>
      </c>
      <c r="D11866" s="463">
        <v>0</v>
      </c>
    </row>
    <row r="11867" spans="1:4">
      <c r="A11867" s="462">
        <v>106952</v>
      </c>
      <c r="B11867" s="276" t="s">
        <v>11752</v>
      </c>
      <c r="C11867" s="462" t="s">
        <v>27</v>
      </c>
      <c r="D11867" s="463">
        <v>3538</v>
      </c>
    </row>
    <row r="11868" spans="1:4">
      <c r="A11868" s="462">
        <v>106953</v>
      </c>
      <c r="B11868" s="276" t="s">
        <v>11753</v>
      </c>
      <c r="C11868" s="462" t="s">
        <v>148</v>
      </c>
      <c r="D11868" s="463">
        <v>0</v>
      </c>
    </row>
    <row r="11869" spans="1:4">
      <c r="A11869" s="462">
        <v>106954</v>
      </c>
      <c r="B11869" s="276" t="s">
        <v>11754</v>
      </c>
      <c r="C11869" s="462" t="s">
        <v>27</v>
      </c>
      <c r="D11869" s="463">
        <v>0</v>
      </c>
    </row>
    <row r="11870" spans="1:4">
      <c r="A11870" s="462">
        <v>106955</v>
      </c>
      <c r="B11870" s="276" t="s">
        <v>11755</v>
      </c>
      <c r="C11870" s="462" t="s">
        <v>27</v>
      </c>
      <c r="D11870" s="463">
        <v>0</v>
      </c>
    </row>
    <row r="11871" spans="1:4">
      <c r="A11871" s="462">
        <v>106956</v>
      </c>
      <c r="B11871" s="276" t="s">
        <v>11756</v>
      </c>
      <c r="C11871" s="462" t="s">
        <v>27</v>
      </c>
      <c r="D11871" s="463">
        <v>0</v>
      </c>
    </row>
    <row r="11872" spans="1:4">
      <c r="A11872" s="462">
        <v>106957</v>
      </c>
      <c r="B11872" s="276" t="s">
        <v>11757</v>
      </c>
      <c r="C11872" s="462" t="s">
        <v>27</v>
      </c>
      <c r="D11872" s="463">
        <v>0</v>
      </c>
    </row>
    <row r="11873" spans="1:4">
      <c r="A11873" s="462">
        <v>106958</v>
      </c>
      <c r="B11873" s="276" t="s">
        <v>11758</v>
      </c>
      <c r="C11873" s="462" t="s">
        <v>27</v>
      </c>
      <c r="D11873" s="463">
        <v>0</v>
      </c>
    </row>
    <row r="11874" spans="1:4">
      <c r="A11874" s="462">
        <v>106959</v>
      </c>
      <c r="B11874" s="276" t="s">
        <v>11759</v>
      </c>
      <c r="C11874" s="462" t="s">
        <v>27</v>
      </c>
      <c r="D11874" s="463">
        <v>0</v>
      </c>
    </row>
    <row r="11875" spans="1:4">
      <c r="A11875" s="462">
        <v>106960</v>
      </c>
      <c r="B11875" s="276" t="s">
        <v>11760</v>
      </c>
      <c r="C11875" s="462" t="s">
        <v>27</v>
      </c>
      <c r="D11875" s="463">
        <v>1497663</v>
      </c>
    </row>
    <row r="11876" spans="1:4">
      <c r="A11876" s="462">
        <v>106961</v>
      </c>
      <c r="B11876" s="276" t="s">
        <v>11761</v>
      </c>
      <c r="C11876" s="462" t="s">
        <v>27</v>
      </c>
      <c r="D11876" s="463">
        <v>0</v>
      </c>
    </row>
    <row r="11877" spans="1:4">
      <c r="A11877" s="462">
        <v>106962</v>
      </c>
      <c r="B11877" s="276" t="s">
        <v>11762</v>
      </c>
      <c r="C11877" s="462" t="s">
        <v>27</v>
      </c>
      <c r="D11877" s="463">
        <v>0</v>
      </c>
    </row>
    <row r="11878" spans="1:4">
      <c r="A11878" s="462">
        <v>106963</v>
      </c>
      <c r="B11878" s="276" t="s">
        <v>11763</v>
      </c>
      <c r="C11878" s="462" t="s">
        <v>27</v>
      </c>
      <c r="D11878" s="463">
        <v>0</v>
      </c>
    </row>
    <row r="11879" spans="1:4">
      <c r="A11879" s="462">
        <v>106964</v>
      </c>
      <c r="B11879" s="276" t="s">
        <v>11764</v>
      </c>
      <c r="C11879" s="462" t="s">
        <v>27</v>
      </c>
      <c r="D11879" s="463">
        <v>0</v>
      </c>
    </row>
    <row r="11880" spans="1:4">
      <c r="A11880" s="462">
        <v>106965</v>
      </c>
      <c r="B11880" s="276" t="s">
        <v>11765</v>
      </c>
      <c r="C11880" s="462" t="s">
        <v>27</v>
      </c>
      <c r="D11880" s="463">
        <v>0</v>
      </c>
    </row>
    <row r="11881" spans="1:4">
      <c r="A11881" s="462">
        <v>106966</v>
      </c>
      <c r="B11881" s="276" t="s">
        <v>11766</v>
      </c>
      <c r="C11881" s="462" t="s">
        <v>27</v>
      </c>
      <c r="D11881" s="463">
        <v>0</v>
      </c>
    </row>
    <row r="11882" spans="1:4">
      <c r="A11882" s="462">
        <v>106967</v>
      </c>
      <c r="B11882" s="276" t="s">
        <v>11767</v>
      </c>
      <c r="C11882" s="462" t="s">
        <v>27</v>
      </c>
      <c r="D11882" s="463">
        <v>0</v>
      </c>
    </row>
    <row r="11883" spans="1:4">
      <c r="A11883" s="462">
        <v>106968</v>
      </c>
      <c r="B11883" s="276" t="s">
        <v>11768</v>
      </c>
      <c r="C11883" s="462" t="s">
        <v>27</v>
      </c>
      <c r="D11883" s="463">
        <v>0</v>
      </c>
    </row>
    <row r="11884" spans="1:4">
      <c r="A11884" s="462">
        <v>106969</v>
      </c>
      <c r="B11884" s="276" t="s">
        <v>11769</v>
      </c>
      <c r="C11884" s="462" t="s">
        <v>27</v>
      </c>
      <c r="D11884" s="463">
        <v>0</v>
      </c>
    </row>
    <row r="11885" spans="1:4">
      <c r="A11885" s="462">
        <v>106970</v>
      </c>
      <c r="B11885" s="276" t="s">
        <v>11770</v>
      </c>
      <c r="C11885" s="462" t="s">
        <v>27</v>
      </c>
      <c r="D11885" s="463">
        <v>4760000</v>
      </c>
    </row>
    <row r="11886" spans="1:4">
      <c r="A11886" s="462">
        <v>106971</v>
      </c>
      <c r="B11886" s="276" t="s">
        <v>11771</v>
      </c>
      <c r="C11886" s="462" t="s">
        <v>27</v>
      </c>
      <c r="D11886" s="463">
        <v>0</v>
      </c>
    </row>
    <row r="11887" spans="1:4">
      <c r="A11887" s="462">
        <v>106972</v>
      </c>
      <c r="B11887" s="276" t="s">
        <v>11772</v>
      </c>
      <c r="C11887" s="462" t="s">
        <v>30</v>
      </c>
      <c r="D11887" s="463">
        <v>0</v>
      </c>
    </row>
    <row r="11888" spans="1:4">
      <c r="A11888" s="462">
        <v>106973</v>
      </c>
      <c r="B11888" s="276" t="s">
        <v>11773</v>
      </c>
      <c r="C11888" s="462" t="s">
        <v>27</v>
      </c>
      <c r="D11888" s="463">
        <v>0</v>
      </c>
    </row>
    <row r="11889" spans="1:4">
      <c r="A11889" s="462">
        <v>106974</v>
      </c>
      <c r="B11889" s="276" t="s">
        <v>11774</v>
      </c>
      <c r="C11889" s="462" t="s">
        <v>27</v>
      </c>
      <c r="D11889" s="463">
        <v>2624872</v>
      </c>
    </row>
    <row r="11890" spans="1:4">
      <c r="A11890" s="462">
        <v>106975</v>
      </c>
      <c r="B11890" s="276" t="s">
        <v>11775</v>
      </c>
      <c r="C11890" s="462" t="s">
        <v>27</v>
      </c>
      <c r="D11890" s="463">
        <v>0</v>
      </c>
    </row>
    <row r="11891" spans="1:4">
      <c r="A11891" s="462">
        <v>106976</v>
      </c>
      <c r="B11891" s="276" t="s">
        <v>11776</v>
      </c>
      <c r="C11891" s="462" t="s">
        <v>27</v>
      </c>
      <c r="D11891" s="463">
        <v>0</v>
      </c>
    </row>
    <row r="11892" spans="1:4">
      <c r="A11892" s="462">
        <v>106977</v>
      </c>
      <c r="B11892" s="276" t="s">
        <v>11777</v>
      </c>
      <c r="C11892" s="462" t="s">
        <v>27</v>
      </c>
      <c r="D11892" s="463">
        <v>0</v>
      </c>
    </row>
    <row r="11893" spans="1:4">
      <c r="A11893" s="462">
        <v>106978</v>
      </c>
      <c r="B11893" s="276" t="s">
        <v>11778</v>
      </c>
      <c r="C11893" s="462" t="s">
        <v>27</v>
      </c>
      <c r="D11893" s="463">
        <v>0</v>
      </c>
    </row>
    <row r="11894" spans="1:4">
      <c r="A11894" s="462">
        <v>106979</v>
      </c>
      <c r="B11894" s="276" t="s">
        <v>11779</v>
      </c>
      <c r="C11894" s="462" t="s">
        <v>27</v>
      </c>
      <c r="D11894" s="463">
        <v>0</v>
      </c>
    </row>
    <row r="11895" spans="1:4">
      <c r="A11895" s="462">
        <v>106980</v>
      </c>
      <c r="B11895" s="276" t="s">
        <v>11780</v>
      </c>
      <c r="C11895" s="462" t="s">
        <v>27</v>
      </c>
      <c r="D11895" s="463">
        <v>0</v>
      </c>
    </row>
    <row r="11896" spans="1:4">
      <c r="A11896" s="462">
        <v>106981</v>
      </c>
      <c r="B11896" s="276" t="s">
        <v>11781</v>
      </c>
      <c r="C11896" s="462" t="s">
        <v>27</v>
      </c>
      <c r="D11896" s="463">
        <v>0</v>
      </c>
    </row>
    <row r="11897" spans="1:4">
      <c r="A11897" s="462">
        <v>106982</v>
      </c>
      <c r="B11897" s="276" t="s">
        <v>11782</v>
      </c>
      <c r="C11897" s="462" t="s">
        <v>27</v>
      </c>
      <c r="D11897" s="463">
        <v>0</v>
      </c>
    </row>
    <row r="11898" spans="1:4">
      <c r="A11898" s="462">
        <v>106983</v>
      </c>
      <c r="B11898" s="276" t="s">
        <v>11783</v>
      </c>
      <c r="C11898" s="462" t="s">
        <v>27</v>
      </c>
      <c r="D11898" s="463">
        <v>0</v>
      </c>
    </row>
    <row r="11899" spans="1:4">
      <c r="A11899" s="462">
        <v>106984</v>
      </c>
      <c r="B11899" s="276" t="s">
        <v>11784</v>
      </c>
      <c r="C11899" s="462" t="s">
        <v>30</v>
      </c>
      <c r="D11899" s="463">
        <v>0</v>
      </c>
    </row>
    <row r="11900" spans="1:4">
      <c r="A11900" s="462">
        <v>106985</v>
      </c>
      <c r="B11900" s="276" t="s">
        <v>11785</v>
      </c>
      <c r="C11900" s="462" t="s">
        <v>27</v>
      </c>
      <c r="D11900" s="463">
        <v>0</v>
      </c>
    </row>
    <row r="11901" spans="1:4">
      <c r="A11901" s="462">
        <v>106986</v>
      </c>
      <c r="B11901" s="276" t="s">
        <v>11786</v>
      </c>
      <c r="C11901" s="462" t="s">
        <v>148</v>
      </c>
      <c r="D11901" s="463">
        <v>0</v>
      </c>
    </row>
    <row r="11902" spans="1:4">
      <c r="A11902" s="462">
        <v>106987</v>
      </c>
      <c r="B11902" s="276" t="s">
        <v>11787</v>
      </c>
      <c r="C11902" s="462" t="s">
        <v>148</v>
      </c>
      <c r="D11902" s="463">
        <v>714</v>
      </c>
    </row>
    <row r="11903" spans="1:4">
      <c r="A11903" s="462">
        <v>106988</v>
      </c>
      <c r="B11903" s="276" t="s">
        <v>11788</v>
      </c>
      <c r="C11903" s="462" t="s">
        <v>83</v>
      </c>
      <c r="D11903" s="463">
        <v>0</v>
      </c>
    </row>
    <row r="11904" spans="1:4">
      <c r="A11904" s="462">
        <v>106989</v>
      </c>
      <c r="B11904" s="276" t="s">
        <v>11789</v>
      </c>
      <c r="C11904" s="462" t="s">
        <v>27</v>
      </c>
      <c r="D11904" s="463">
        <v>0</v>
      </c>
    </row>
    <row r="11905" spans="1:4">
      <c r="A11905" s="462">
        <v>106990</v>
      </c>
      <c r="B11905" s="276" t="s">
        <v>11790</v>
      </c>
      <c r="C11905" s="462" t="s">
        <v>27</v>
      </c>
      <c r="D11905" s="463">
        <v>0</v>
      </c>
    </row>
    <row r="11906" spans="1:4">
      <c r="A11906" s="462">
        <v>106991</v>
      </c>
      <c r="B11906" s="276" t="s">
        <v>11791</v>
      </c>
      <c r="C11906" s="462" t="s">
        <v>27</v>
      </c>
      <c r="D11906" s="463">
        <v>0</v>
      </c>
    </row>
    <row r="11907" spans="1:4">
      <c r="A11907" s="462">
        <v>106992</v>
      </c>
      <c r="B11907" s="276" t="s">
        <v>11792</v>
      </c>
      <c r="C11907" s="462" t="s">
        <v>27</v>
      </c>
      <c r="D11907" s="463">
        <v>0</v>
      </c>
    </row>
    <row r="11908" spans="1:4">
      <c r="A11908" s="462">
        <v>106993</v>
      </c>
      <c r="B11908" s="276" t="s">
        <v>11793</v>
      </c>
      <c r="C11908" s="462" t="s">
        <v>27</v>
      </c>
      <c r="D11908" s="463">
        <v>0</v>
      </c>
    </row>
    <row r="11909" spans="1:4">
      <c r="A11909" s="462">
        <v>106994</v>
      </c>
      <c r="B11909" s="276" t="s">
        <v>11794</v>
      </c>
      <c r="C11909" s="462" t="s">
        <v>27</v>
      </c>
      <c r="D11909" s="463">
        <v>0</v>
      </c>
    </row>
    <row r="11910" spans="1:4">
      <c r="A11910" s="462">
        <v>106995</v>
      </c>
      <c r="B11910" s="276" t="s">
        <v>11795</v>
      </c>
      <c r="C11910" s="462" t="s">
        <v>27</v>
      </c>
      <c r="D11910" s="463">
        <v>0</v>
      </c>
    </row>
    <row r="11911" spans="1:4">
      <c r="A11911" s="462">
        <v>106996</v>
      </c>
      <c r="B11911" s="276" t="s">
        <v>11796</v>
      </c>
      <c r="C11911" s="462" t="s">
        <v>27</v>
      </c>
      <c r="D11911" s="463">
        <v>0</v>
      </c>
    </row>
    <row r="11912" spans="1:4">
      <c r="A11912" s="462">
        <v>106997</v>
      </c>
      <c r="B11912" s="276" t="s">
        <v>11797</v>
      </c>
      <c r="C11912" s="462" t="s">
        <v>27</v>
      </c>
      <c r="D11912" s="463">
        <v>0</v>
      </c>
    </row>
    <row r="11913" spans="1:4">
      <c r="A11913" s="462">
        <v>106998</v>
      </c>
      <c r="B11913" s="276" t="s">
        <v>11798</v>
      </c>
      <c r="C11913" s="462" t="s">
        <v>27</v>
      </c>
      <c r="D11913" s="463">
        <v>0</v>
      </c>
    </row>
    <row r="11914" spans="1:4">
      <c r="A11914" s="462">
        <v>106999</v>
      </c>
      <c r="B11914" s="276" t="s">
        <v>11799</v>
      </c>
      <c r="C11914" s="462" t="s">
        <v>27</v>
      </c>
      <c r="D11914" s="463">
        <v>0</v>
      </c>
    </row>
    <row r="11915" spans="1:4">
      <c r="A11915" s="462">
        <v>107000</v>
      </c>
      <c r="B11915" s="276" t="s">
        <v>11800</v>
      </c>
      <c r="C11915" s="462" t="s">
        <v>30</v>
      </c>
      <c r="D11915" s="463">
        <v>0</v>
      </c>
    </row>
    <row r="11916" spans="1:4">
      <c r="A11916" s="462">
        <v>107001</v>
      </c>
      <c r="B11916" s="276" t="s">
        <v>11801</v>
      </c>
      <c r="C11916" s="462" t="s">
        <v>27</v>
      </c>
      <c r="D11916" s="463">
        <v>0</v>
      </c>
    </row>
    <row r="11917" spans="1:4">
      <c r="A11917" s="462">
        <v>107002</v>
      </c>
      <c r="B11917" s="276" t="s">
        <v>11802</v>
      </c>
      <c r="C11917" s="462" t="s">
        <v>27</v>
      </c>
      <c r="D11917" s="463">
        <v>0</v>
      </c>
    </row>
    <row r="11918" spans="1:4">
      <c r="A11918" s="462">
        <v>107003</v>
      </c>
      <c r="B11918" s="276" t="s">
        <v>11803</v>
      </c>
      <c r="C11918" s="462" t="s">
        <v>27</v>
      </c>
      <c r="D11918" s="463">
        <v>0</v>
      </c>
    </row>
    <row r="11919" spans="1:4">
      <c r="A11919" s="462">
        <v>107004</v>
      </c>
      <c r="B11919" s="276" t="s">
        <v>11804</v>
      </c>
      <c r="C11919" s="462" t="s">
        <v>27</v>
      </c>
      <c r="D11919" s="463">
        <v>0</v>
      </c>
    </row>
    <row r="11920" spans="1:4">
      <c r="A11920" s="462">
        <v>107005</v>
      </c>
      <c r="B11920" s="276" t="s">
        <v>11805</v>
      </c>
      <c r="C11920" s="462" t="s">
        <v>27</v>
      </c>
      <c r="D11920" s="463">
        <v>0</v>
      </c>
    </row>
    <row r="11921" spans="1:4">
      <c r="A11921" s="462">
        <v>107006</v>
      </c>
      <c r="B11921" s="276" t="s">
        <v>11806</v>
      </c>
      <c r="C11921" s="462" t="s">
        <v>27</v>
      </c>
      <c r="D11921" s="463">
        <v>0</v>
      </c>
    </row>
    <row r="11922" spans="1:4">
      <c r="A11922" s="462">
        <v>107007</v>
      </c>
      <c r="B11922" s="276" t="s">
        <v>11807</v>
      </c>
      <c r="C11922" s="462" t="s">
        <v>27</v>
      </c>
      <c r="D11922" s="463">
        <v>0</v>
      </c>
    </row>
    <row r="11923" spans="1:4">
      <c r="A11923" s="462">
        <v>107008</v>
      </c>
      <c r="B11923" s="276" t="s">
        <v>11808</v>
      </c>
      <c r="C11923" s="462" t="s">
        <v>27</v>
      </c>
      <c r="D11923" s="463">
        <v>0</v>
      </c>
    </row>
    <row r="11924" spans="1:4">
      <c r="A11924" s="462">
        <v>107009</v>
      </c>
      <c r="B11924" s="276" t="s">
        <v>11809</v>
      </c>
      <c r="C11924" s="462" t="s">
        <v>27</v>
      </c>
      <c r="D11924" s="463">
        <v>0</v>
      </c>
    </row>
    <row r="11925" spans="1:4">
      <c r="A11925" s="462">
        <v>107010</v>
      </c>
      <c r="B11925" s="276" t="s">
        <v>11810</v>
      </c>
      <c r="C11925" s="462" t="s">
        <v>27</v>
      </c>
      <c r="D11925" s="463">
        <v>0</v>
      </c>
    </row>
    <row r="11926" spans="1:4">
      <c r="A11926" s="462">
        <v>107011</v>
      </c>
      <c r="B11926" s="276" t="s">
        <v>11811</v>
      </c>
      <c r="C11926" s="462" t="s">
        <v>27</v>
      </c>
      <c r="D11926" s="463">
        <v>0</v>
      </c>
    </row>
    <row r="11927" spans="1:4">
      <c r="A11927" s="462">
        <v>107012</v>
      </c>
      <c r="B11927" s="276" t="s">
        <v>11812</v>
      </c>
      <c r="C11927" s="462" t="s">
        <v>30</v>
      </c>
      <c r="D11927" s="463">
        <v>50334</v>
      </c>
    </row>
    <row r="11928" spans="1:4">
      <c r="A11928" s="462">
        <v>107013</v>
      </c>
      <c r="B11928" s="276" t="s">
        <v>11813</v>
      </c>
      <c r="C11928" s="462" t="s">
        <v>27</v>
      </c>
      <c r="D11928" s="463">
        <v>0</v>
      </c>
    </row>
    <row r="11929" spans="1:4">
      <c r="A11929" s="462">
        <v>107014</v>
      </c>
      <c r="B11929" s="276" t="s">
        <v>11814</v>
      </c>
      <c r="C11929" s="462" t="s">
        <v>27</v>
      </c>
      <c r="D11929" s="463">
        <v>98882</v>
      </c>
    </row>
    <row r="11930" spans="1:4">
      <c r="A11930" s="462">
        <v>107015</v>
      </c>
      <c r="B11930" s="276" t="s">
        <v>11815</v>
      </c>
      <c r="C11930" s="462" t="s">
        <v>27</v>
      </c>
      <c r="D11930" s="463">
        <v>214309</v>
      </c>
    </row>
    <row r="11931" spans="1:4">
      <c r="A11931" s="462">
        <v>107016</v>
      </c>
      <c r="B11931" s="276" t="s">
        <v>11816</v>
      </c>
      <c r="C11931" s="462" t="s">
        <v>27</v>
      </c>
      <c r="D11931" s="463">
        <v>48484</v>
      </c>
    </row>
    <row r="11932" spans="1:4">
      <c r="A11932" s="462">
        <v>107017</v>
      </c>
      <c r="B11932" s="276" t="s">
        <v>11817</v>
      </c>
      <c r="C11932" s="462" t="s">
        <v>30</v>
      </c>
      <c r="D11932" s="463">
        <v>338981</v>
      </c>
    </row>
    <row r="11933" spans="1:4">
      <c r="A11933" s="462">
        <v>107018</v>
      </c>
      <c r="B11933" s="276" t="s">
        <v>11818</v>
      </c>
      <c r="C11933" s="462" t="s">
        <v>30</v>
      </c>
      <c r="D11933" s="463">
        <v>0</v>
      </c>
    </row>
    <row r="11934" spans="1:4">
      <c r="A11934" s="462">
        <v>107019</v>
      </c>
      <c r="B11934" s="276" t="s">
        <v>11819</v>
      </c>
      <c r="C11934" s="462" t="s">
        <v>27</v>
      </c>
      <c r="D11934" s="463">
        <v>0</v>
      </c>
    </row>
    <row r="11935" spans="1:4">
      <c r="A11935" s="462">
        <v>107020</v>
      </c>
      <c r="B11935" s="276" t="s">
        <v>11820</v>
      </c>
      <c r="C11935" s="462" t="s">
        <v>27</v>
      </c>
      <c r="D11935" s="463">
        <v>0</v>
      </c>
    </row>
    <row r="11936" spans="1:4">
      <c r="A11936" s="462">
        <v>107021</v>
      </c>
      <c r="B11936" s="276" t="s">
        <v>11821</v>
      </c>
      <c r="C11936" s="462" t="s">
        <v>27</v>
      </c>
      <c r="D11936" s="463">
        <v>0</v>
      </c>
    </row>
    <row r="11937" spans="1:4">
      <c r="A11937" s="462">
        <v>107022</v>
      </c>
      <c r="B11937" s="276" t="s">
        <v>11822</v>
      </c>
      <c r="C11937" s="462" t="s">
        <v>27</v>
      </c>
      <c r="D11937" s="463">
        <v>1273</v>
      </c>
    </row>
    <row r="11938" spans="1:4">
      <c r="A11938" s="462">
        <v>107023</v>
      </c>
      <c r="B11938" s="276" t="s">
        <v>11823</v>
      </c>
      <c r="C11938" s="462" t="s">
        <v>27</v>
      </c>
      <c r="D11938" s="463">
        <v>1314</v>
      </c>
    </row>
    <row r="11939" spans="1:4">
      <c r="A11939" s="462">
        <v>107024</v>
      </c>
      <c r="B11939" s="276" t="s">
        <v>11824</v>
      </c>
      <c r="C11939" s="462" t="s">
        <v>32</v>
      </c>
      <c r="D11939" s="463">
        <v>18462.89</v>
      </c>
    </row>
    <row r="11940" spans="1:4">
      <c r="A11940" s="462">
        <v>107025</v>
      </c>
      <c r="B11940" s="276" t="s">
        <v>11825</v>
      </c>
      <c r="C11940" s="462" t="s">
        <v>27</v>
      </c>
      <c r="D11940" s="463">
        <v>8303</v>
      </c>
    </row>
    <row r="11941" spans="1:4">
      <c r="A11941" s="462">
        <v>107026</v>
      </c>
      <c r="B11941" s="276" t="s">
        <v>11826</v>
      </c>
      <c r="C11941" s="462" t="s">
        <v>27</v>
      </c>
      <c r="D11941" s="463">
        <v>0</v>
      </c>
    </row>
    <row r="11942" spans="1:4">
      <c r="A11942" s="462">
        <v>107027</v>
      </c>
      <c r="B11942" s="276" t="s">
        <v>11827</v>
      </c>
      <c r="C11942" s="462" t="s">
        <v>27</v>
      </c>
      <c r="D11942" s="463">
        <v>0</v>
      </c>
    </row>
    <row r="11943" spans="1:4">
      <c r="A11943" s="462">
        <v>107028</v>
      </c>
      <c r="B11943" s="276" t="s">
        <v>11828</v>
      </c>
      <c r="C11943" s="462" t="s">
        <v>30</v>
      </c>
      <c r="D11943" s="463">
        <v>0</v>
      </c>
    </row>
    <row r="11944" spans="1:4">
      <c r="A11944" s="462">
        <v>107029</v>
      </c>
      <c r="B11944" s="276" t="s">
        <v>11829</v>
      </c>
      <c r="C11944" s="462" t="s">
        <v>27</v>
      </c>
      <c r="D11944" s="463">
        <v>0</v>
      </c>
    </row>
    <row r="11945" spans="1:4">
      <c r="A11945" s="462">
        <v>107030</v>
      </c>
      <c r="B11945" s="276" t="s">
        <v>11830</v>
      </c>
      <c r="C11945" s="462" t="s">
        <v>30</v>
      </c>
      <c r="D11945" s="463">
        <v>0</v>
      </c>
    </row>
    <row r="11946" spans="1:4">
      <c r="A11946" s="462">
        <v>107031</v>
      </c>
      <c r="B11946" s="276" t="s">
        <v>11831</v>
      </c>
      <c r="C11946" s="462" t="s">
        <v>27</v>
      </c>
      <c r="D11946" s="463">
        <v>0</v>
      </c>
    </row>
    <row r="11947" spans="1:4">
      <c r="A11947" s="462">
        <v>107032</v>
      </c>
      <c r="B11947" s="276" t="s">
        <v>11832</v>
      </c>
      <c r="C11947" s="462" t="s">
        <v>27</v>
      </c>
      <c r="D11947" s="463">
        <v>0</v>
      </c>
    </row>
    <row r="11948" spans="1:4">
      <c r="A11948" s="462">
        <v>107033</v>
      </c>
      <c r="B11948" s="276" t="s">
        <v>11833</v>
      </c>
      <c r="C11948" s="462" t="s">
        <v>30</v>
      </c>
      <c r="D11948" s="463">
        <v>0</v>
      </c>
    </row>
    <row r="11949" spans="1:4">
      <c r="A11949" s="462">
        <v>107034</v>
      </c>
      <c r="B11949" s="276" t="s">
        <v>11834</v>
      </c>
      <c r="C11949" s="462" t="s">
        <v>30</v>
      </c>
      <c r="D11949" s="463">
        <v>75437</v>
      </c>
    </row>
    <row r="11950" spans="1:4">
      <c r="A11950" s="462">
        <v>107035</v>
      </c>
      <c r="B11950" s="276" t="s">
        <v>11835</v>
      </c>
      <c r="C11950" s="462" t="s">
        <v>30</v>
      </c>
      <c r="D11950" s="463">
        <v>0</v>
      </c>
    </row>
    <row r="11951" spans="1:4">
      <c r="A11951" s="462">
        <v>107036</v>
      </c>
      <c r="B11951" s="276" t="s">
        <v>11836</v>
      </c>
      <c r="C11951" s="462" t="s">
        <v>27</v>
      </c>
      <c r="D11951" s="463">
        <v>22030.01</v>
      </c>
    </row>
    <row r="11952" spans="1:4">
      <c r="A11952" s="462">
        <v>107037</v>
      </c>
      <c r="B11952" s="276" t="s">
        <v>11837</v>
      </c>
      <c r="C11952" s="462" t="s">
        <v>27</v>
      </c>
      <c r="D11952" s="463">
        <v>0</v>
      </c>
    </row>
    <row r="11953" spans="1:4">
      <c r="A11953" s="462">
        <v>107038</v>
      </c>
      <c r="B11953" s="276" t="s">
        <v>11838</v>
      </c>
      <c r="C11953" s="462" t="s">
        <v>27</v>
      </c>
      <c r="D11953" s="463">
        <v>0</v>
      </c>
    </row>
    <row r="11954" spans="1:4">
      <c r="A11954" s="462">
        <v>107039</v>
      </c>
      <c r="B11954" s="276" t="s">
        <v>11839</v>
      </c>
      <c r="C11954" s="462" t="s">
        <v>30</v>
      </c>
      <c r="D11954" s="463">
        <v>0</v>
      </c>
    </row>
    <row r="11955" spans="1:4">
      <c r="A11955" s="462">
        <v>107040</v>
      </c>
      <c r="B11955" s="276" t="s">
        <v>11840</v>
      </c>
      <c r="C11955" s="462" t="s">
        <v>30</v>
      </c>
      <c r="D11955" s="463">
        <v>0</v>
      </c>
    </row>
    <row r="11956" spans="1:4">
      <c r="A11956" s="462">
        <v>107041</v>
      </c>
      <c r="B11956" s="276" t="s">
        <v>11841</v>
      </c>
      <c r="C11956" s="462" t="s">
        <v>44</v>
      </c>
      <c r="D11956" s="463">
        <v>0</v>
      </c>
    </row>
    <row r="11957" spans="1:4">
      <c r="A11957" s="462">
        <v>107042</v>
      </c>
      <c r="B11957" s="276" t="s">
        <v>11842</v>
      </c>
      <c r="C11957" s="462" t="s">
        <v>30</v>
      </c>
      <c r="D11957" s="463">
        <v>223892</v>
      </c>
    </row>
    <row r="11958" spans="1:4">
      <c r="A11958" s="462">
        <v>107043</v>
      </c>
      <c r="B11958" s="276" t="s">
        <v>11843</v>
      </c>
      <c r="C11958" s="462" t="s">
        <v>27</v>
      </c>
      <c r="D11958" s="463">
        <v>107837.5</v>
      </c>
    </row>
    <row r="11959" spans="1:4">
      <c r="A11959" s="462">
        <v>107044</v>
      </c>
      <c r="B11959" s="276" t="s">
        <v>11844</v>
      </c>
      <c r="C11959" s="462" t="s">
        <v>27</v>
      </c>
      <c r="D11959" s="463">
        <v>143672.5</v>
      </c>
    </row>
    <row r="11960" spans="1:4">
      <c r="A11960" s="462">
        <v>107045</v>
      </c>
      <c r="B11960" s="276" t="s">
        <v>11845</v>
      </c>
      <c r="C11960" s="462" t="s">
        <v>27</v>
      </c>
      <c r="D11960" s="463">
        <v>0</v>
      </c>
    </row>
    <row r="11961" spans="1:4">
      <c r="A11961" s="462">
        <v>107046</v>
      </c>
      <c r="B11961" s="276" t="s">
        <v>11846</v>
      </c>
      <c r="C11961" s="462" t="s">
        <v>27</v>
      </c>
      <c r="D11961" s="463">
        <v>57180</v>
      </c>
    </row>
    <row r="11962" spans="1:4">
      <c r="A11962" s="462">
        <v>107047</v>
      </c>
      <c r="B11962" s="276" t="s">
        <v>11847</v>
      </c>
      <c r="C11962" s="462" t="s">
        <v>27</v>
      </c>
      <c r="D11962" s="463">
        <v>0</v>
      </c>
    </row>
    <row r="11963" spans="1:4">
      <c r="A11963" s="462">
        <v>107048</v>
      </c>
      <c r="B11963" s="276" t="s">
        <v>11848</v>
      </c>
      <c r="C11963" s="462" t="s">
        <v>27</v>
      </c>
      <c r="D11963" s="463">
        <v>0</v>
      </c>
    </row>
    <row r="11964" spans="1:4">
      <c r="A11964" s="462">
        <v>107049</v>
      </c>
      <c r="B11964" s="276" t="s">
        <v>11849</v>
      </c>
      <c r="C11964" s="462" t="s">
        <v>27</v>
      </c>
      <c r="D11964" s="463">
        <v>0</v>
      </c>
    </row>
    <row r="11965" spans="1:4">
      <c r="A11965" s="462">
        <v>107050</v>
      </c>
      <c r="B11965" s="276" t="s">
        <v>11850</v>
      </c>
      <c r="C11965" s="462" t="s">
        <v>27</v>
      </c>
      <c r="D11965" s="463">
        <v>74623</v>
      </c>
    </row>
    <row r="11966" spans="1:4">
      <c r="A11966" s="462">
        <v>107051</v>
      </c>
      <c r="B11966" s="276" t="s">
        <v>11851</v>
      </c>
      <c r="C11966" s="462" t="s">
        <v>27</v>
      </c>
      <c r="D11966" s="463">
        <v>0</v>
      </c>
    </row>
    <row r="11967" spans="1:4">
      <c r="A11967" s="462">
        <v>107052</v>
      </c>
      <c r="B11967" s="276" t="s">
        <v>11852</v>
      </c>
      <c r="C11967" s="462" t="s">
        <v>27</v>
      </c>
      <c r="D11967" s="463">
        <v>26680</v>
      </c>
    </row>
    <row r="11968" spans="1:4">
      <c r="A11968" s="462">
        <v>107053</v>
      </c>
      <c r="B11968" s="276" t="s">
        <v>11853</v>
      </c>
      <c r="C11968" s="462" t="s">
        <v>27</v>
      </c>
      <c r="D11968" s="463">
        <v>0</v>
      </c>
    </row>
    <row r="11969" spans="1:4">
      <c r="A11969" s="462">
        <v>107054</v>
      </c>
      <c r="B11969" s="276" t="s">
        <v>11854</v>
      </c>
      <c r="C11969" s="462" t="s">
        <v>27</v>
      </c>
      <c r="D11969" s="463">
        <v>0</v>
      </c>
    </row>
    <row r="11970" spans="1:4">
      <c r="A11970" s="462">
        <v>107055</v>
      </c>
      <c r="B11970" s="276" t="s">
        <v>11855</v>
      </c>
      <c r="C11970" s="462" t="s">
        <v>27</v>
      </c>
      <c r="D11970" s="463">
        <v>0</v>
      </c>
    </row>
    <row r="11971" spans="1:4">
      <c r="A11971" s="462">
        <v>107056</v>
      </c>
      <c r="B11971" s="276" t="s">
        <v>11856</v>
      </c>
      <c r="C11971" s="462" t="s">
        <v>27</v>
      </c>
      <c r="D11971" s="463">
        <v>1933</v>
      </c>
    </row>
    <row r="11972" spans="1:4">
      <c r="A11972" s="462">
        <v>107057</v>
      </c>
      <c r="B11972" s="276" t="s">
        <v>11857</v>
      </c>
      <c r="C11972" s="462" t="s">
        <v>27</v>
      </c>
      <c r="D11972" s="463">
        <v>0</v>
      </c>
    </row>
    <row r="11973" spans="1:4">
      <c r="A11973" s="462">
        <v>107058</v>
      </c>
      <c r="B11973" s="276" t="s">
        <v>11858</v>
      </c>
      <c r="C11973" s="462" t="s">
        <v>27</v>
      </c>
      <c r="D11973" s="463">
        <v>276080</v>
      </c>
    </row>
    <row r="11974" spans="1:4">
      <c r="A11974" s="462">
        <v>107059</v>
      </c>
      <c r="B11974" s="276" t="s">
        <v>11859</v>
      </c>
      <c r="C11974" s="462" t="s">
        <v>27</v>
      </c>
      <c r="D11974" s="463">
        <v>0</v>
      </c>
    </row>
    <row r="11975" spans="1:4">
      <c r="A11975" s="462">
        <v>107060</v>
      </c>
      <c r="B11975" s="276" t="s">
        <v>11860</v>
      </c>
      <c r="C11975" s="462" t="s">
        <v>27</v>
      </c>
      <c r="D11975" s="463">
        <v>0</v>
      </c>
    </row>
    <row r="11976" spans="1:4">
      <c r="A11976" s="462">
        <v>107061</v>
      </c>
      <c r="B11976" s="276" t="s">
        <v>11861</v>
      </c>
      <c r="C11976" s="462" t="s">
        <v>27</v>
      </c>
      <c r="D11976" s="463">
        <v>718760</v>
      </c>
    </row>
    <row r="11977" spans="1:4">
      <c r="A11977" s="462">
        <v>107062</v>
      </c>
      <c r="B11977" s="276" t="s">
        <v>11862</v>
      </c>
      <c r="C11977" s="462" t="s">
        <v>27</v>
      </c>
      <c r="D11977" s="463">
        <v>0</v>
      </c>
    </row>
    <row r="11978" spans="1:4">
      <c r="A11978" s="462">
        <v>107063</v>
      </c>
      <c r="B11978" s="276" t="s">
        <v>11863</v>
      </c>
      <c r="C11978" s="462" t="s">
        <v>27</v>
      </c>
      <c r="D11978" s="463">
        <v>185068</v>
      </c>
    </row>
    <row r="11979" spans="1:4">
      <c r="A11979" s="462">
        <v>107064</v>
      </c>
      <c r="B11979" s="276" t="s">
        <v>11864</v>
      </c>
      <c r="C11979" s="462" t="s">
        <v>27</v>
      </c>
      <c r="D11979" s="463">
        <v>0</v>
      </c>
    </row>
    <row r="11980" spans="1:4">
      <c r="A11980" s="462">
        <v>107065</v>
      </c>
      <c r="B11980" s="276" t="s">
        <v>11865</v>
      </c>
      <c r="C11980" s="462" t="s">
        <v>27</v>
      </c>
      <c r="D11980" s="463">
        <v>0</v>
      </c>
    </row>
    <row r="11981" spans="1:4">
      <c r="A11981" s="462">
        <v>107066</v>
      </c>
      <c r="B11981" s="276" t="s">
        <v>11866</v>
      </c>
      <c r="C11981" s="462" t="s">
        <v>27</v>
      </c>
      <c r="D11981" s="463">
        <v>0</v>
      </c>
    </row>
    <row r="11982" spans="1:4">
      <c r="A11982" s="462">
        <v>107067</v>
      </c>
      <c r="B11982" s="276" t="s">
        <v>11867</v>
      </c>
      <c r="C11982" s="462" t="s">
        <v>27</v>
      </c>
      <c r="D11982" s="463">
        <v>0</v>
      </c>
    </row>
    <row r="11983" spans="1:4">
      <c r="A11983" s="462">
        <v>107068</v>
      </c>
      <c r="B11983" s="276" t="s">
        <v>11868</v>
      </c>
      <c r="C11983" s="462" t="s">
        <v>27</v>
      </c>
      <c r="D11983" s="463">
        <v>0</v>
      </c>
    </row>
    <row r="11984" spans="1:4">
      <c r="A11984" s="462">
        <v>107069</v>
      </c>
      <c r="B11984" s="276" t="s">
        <v>11869</v>
      </c>
      <c r="C11984" s="462" t="s">
        <v>27</v>
      </c>
      <c r="D11984" s="463">
        <v>0</v>
      </c>
    </row>
    <row r="11985" spans="1:4">
      <c r="A11985" s="462">
        <v>107070</v>
      </c>
      <c r="B11985" s="276" t="s">
        <v>11870</v>
      </c>
      <c r="C11985" s="462" t="s">
        <v>27</v>
      </c>
      <c r="D11985" s="463">
        <v>0</v>
      </c>
    </row>
    <row r="11986" spans="1:4">
      <c r="A11986" s="462">
        <v>107071</v>
      </c>
      <c r="B11986" s="276" t="s">
        <v>11871</v>
      </c>
      <c r="C11986" s="462" t="s">
        <v>27</v>
      </c>
      <c r="D11986" s="463">
        <v>0</v>
      </c>
    </row>
    <row r="11987" spans="1:4">
      <c r="A11987" s="462">
        <v>107072</v>
      </c>
      <c r="B11987" s="276" t="s">
        <v>11872</v>
      </c>
      <c r="C11987" s="462" t="s">
        <v>27</v>
      </c>
      <c r="D11987" s="463">
        <v>0</v>
      </c>
    </row>
    <row r="11988" spans="1:4">
      <c r="A11988" s="462">
        <v>107073</v>
      </c>
      <c r="B11988" s="276" t="s">
        <v>11873</v>
      </c>
      <c r="C11988" s="462" t="s">
        <v>27</v>
      </c>
      <c r="D11988" s="463">
        <v>725142</v>
      </c>
    </row>
    <row r="11989" spans="1:4">
      <c r="A11989" s="462">
        <v>107074</v>
      </c>
      <c r="B11989" s="276" t="s">
        <v>11874</v>
      </c>
      <c r="C11989" s="462" t="s">
        <v>27</v>
      </c>
      <c r="D11989" s="463">
        <v>0</v>
      </c>
    </row>
    <row r="11990" spans="1:4">
      <c r="A11990" s="462">
        <v>107075</v>
      </c>
      <c r="B11990" s="276" t="s">
        <v>11875</v>
      </c>
      <c r="C11990" s="462" t="s">
        <v>27</v>
      </c>
      <c r="D11990" s="463">
        <v>0</v>
      </c>
    </row>
    <row r="11991" spans="1:4">
      <c r="A11991" s="462">
        <v>107076</v>
      </c>
      <c r="B11991" s="276" t="s">
        <v>11876</v>
      </c>
      <c r="C11991" s="462" t="s">
        <v>27</v>
      </c>
      <c r="D11991" s="463">
        <v>0</v>
      </c>
    </row>
    <row r="11992" spans="1:4">
      <c r="A11992" s="462">
        <v>107077</v>
      </c>
      <c r="B11992" s="276" t="s">
        <v>11877</v>
      </c>
      <c r="C11992" s="462" t="s">
        <v>27</v>
      </c>
      <c r="D11992" s="463">
        <v>0</v>
      </c>
    </row>
    <row r="11993" spans="1:4">
      <c r="A11993" s="462">
        <v>107078</v>
      </c>
      <c r="B11993" s="276" t="s">
        <v>11878</v>
      </c>
      <c r="C11993" s="462" t="s">
        <v>27</v>
      </c>
      <c r="D11993" s="463">
        <v>0</v>
      </c>
    </row>
    <row r="11994" spans="1:4">
      <c r="A11994" s="462">
        <v>107079</v>
      </c>
      <c r="B11994" s="276" t="s">
        <v>11879</v>
      </c>
      <c r="C11994" s="462" t="s">
        <v>27</v>
      </c>
      <c r="D11994" s="463">
        <v>0</v>
      </c>
    </row>
    <row r="11995" spans="1:4">
      <c r="A11995" s="462">
        <v>107080</v>
      </c>
      <c r="B11995" s="276" t="s">
        <v>11880</v>
      </c>
      <c r="C11995" s="462" t="s">
        <v>27</v>
      </c>
      <c r="D11995" s="463">
        <v>0</v>
      </c>
    </row>
    <row r="11996" spans="1:4">
      <c r="A11996" s="462">
        <v>107081</v>
      </c>
      <c r="B11996" s="276" t="s">
        <v>11881</v>
      </c>
      <c r="C11996" s="462" t="s">
        <v>27</v>
      </c>
      <c r="D11996" s="463">
        <v>0</v>
      </c>
    </row>
    <row r="11997" spans="1:4">
      <c r="A11997" s="462">
        <v>107082</v>
      </c>
      <c r="B11997" s="276" t="s">
        <v>11882</v>
      </c>
      <c r="C11997" s="462" t="s">
        <v>27</v>
      </c>
      <c r="D11997" s="463">
        <v>0</v>
      </c>
    </row>
    <row r="11998" spans="1:4">
      <c r="A11998" s="462">
        <v>107083</v>
      </c>
      <c r="B11998" s="276" t="s">
        <v>11883</v>
      </c>
      <c r="C11998" s="462" t="s">
        <v>27</v>
      </c>
      <c r="D11998" s="463">
        <v>3157851</v>
      </c>
    </row>
    <row r="11999" spans="1:4">
      <c r="A11999" s="462">
        <v>107084</v>
      </c>
      <c r="B11999" s="276" t="s">
        <v>11884</v>
      </c>
      <c r="C11999" s="462" t="s">
        <v>27</v>
      </c>
      <c r="D11999" s="463">
        <v>0</v>
      </c>
    </row>
    <row r="12000" spans="1:4">
      <c r="A12000" s="462">
        <v>107085</v>
      </c>
      <c r="B12000" s="276" t="s">
        <v>11885</v>
      </c>
      <c r="C12000" s="462" t="s">
        <v>27</v>
      </c>
      <c r="D12000" s="463">
        <v>0</v>
      </c>
    </row>
    <row r="12001" spans="1:4">
      <c r="A12001" s="462">
        <v>107086</v>
      </c>
      <c r="B12001" s="276" t="s">
        <v>11886</v>
      </c>
      <c r="C12001" s="462" t="s">
        <v>27</v>
      </c>
      <c r="D12001" s="463">
        <v>0</v>
      </c>
    </row>
    <row r="12002" spans="1:4">
      <c r="A12002" s="462">
        <v>107087</v>
      </c>
      <c r="B12002" s="276" t="s">
        <v>11887</v>
      </c>
      <c r="C12002" s="462" t="s">
        <v>27</v>
      </c>
      <c r="D12002" s="463">
        <v>0</v>
      </c>
    </row>
    <row r="12003" spans="1:4">
      <c r="A12003" s="462">
        <v>107088</v>
      </c>
      <c r="B12003" s="276" t="s">
        <v>11888</v>
      </c>
      <c r="C12003" s="462" t="s">
        <v>27</v>
      </c>
      <c r="D12003" s="463">
        <v>0</v>
      </c>
    </row>
    <row r="12004" spans="1:4">
      <c r="A12004" s="462">
        <v>107089</v>
      </c>
      <c r="B12004" s="276" t="s">
        <v>11889</v>
      </c>
      <c r="C12004" s="462" t="s">
        <v>27</v>
      </c>
      <c r="D12004" s="463">
        <v>0</v>
      </c>
    </row>
    <row r="12005" spans="1:4">
      <c r="A12005" s="462">
        <v>107090</v>
      </c>
      <c r="B12005" s="276" t="s">
        <v>11890</v>
      </c>
      <c r="C12005" s="462" t="s">
        <v>27</v>
      </c>
      <c r="D12005" s="463">
        <v>0</v>
      </c>
    </row>
    <row r="12006" spans="1:4">
      <c r="A12006" s="462">
        <v>107091</v>
      </c>
      <c r="B12006" s="276" t="s">
        <v>11891</v>
      </c>
      <c r="C12006" s="462" t="s">
        <v>27</v>
      </c>
      <c r="D12006" s="463">
        <v>0</v>
      </c>
    </row>
    <row r="12007" spans="1:4">
      <c r="A12007" s="462">
        <v>107092</v>
      </c>
      <c r="B12007" s="276" t="s">
        <v>11892</v>
      </c>
      <c r="C12007" s="462" t="s">
        <v>27</v>
      </c>
      <c r="D12007" s="463">
        <v>0</v>
      </c>
    </row>
    <row r="12008" spans="1:4">
      <c r="A12008" s="462">
        <v>107093</v>
      </c>
      <c r="B12008" s="276" t="s">
        <v>11893</v>
      </c>
      <c r="C12008" s="462" t="s">
        <v>27</v>
      </c>
      <c r="D12008" s="463">
        <v>0</v>
      </c>
    </row>
    <row r="12009" spans="1:4">
      <c r="A12009" s="462">
        <v>107094</v>
      </c>
      <c r="B12009" s="276" t="s">
        <v>11894</v>
      </c>
      <c r="C12009" s="462" t="s">
        <v>27</v>
      </c>
      <c r="D12009" s="463">
        <v>0</v>
      </c>
    </row>
    <row r="12010" spans="1:4">
      <c r="A12010" s="462">
        <v>107095</v>
      </c>
      <c r="B12010" s="276" t="s">
        <v>11895</v>
      </c>
      <c r="C12010" s="462" t="s">
        <v>27</v>
      </c>
      <c r="D12010" s="463">
        <v>0</v>
      </c>
    </row>
    <row r="12011" spans="1:4">
      <c r="A12011" s="462">
        <v>107096</v>
      </c>
      <c r="B12011" s="276" t="s">
        <v>11896</v>
      </c>
      <c r="C12011" s="462" t="s">
        <v>44</v>
      </c>
      <c r="D12011" s="463">
        <v>0</v>
      </c>
    </row>
    <row r="12012" spans="1:4">
      <c r="A12012" s="462">
        <v>107097</v>
      </c>
      <c r="B12012" s="276" t="s">
        <v>11897</v>
      </c>
      <c r="C12012" s="462" t="s">
        <v>253</v>
      </c>
      <c r="D12012" s="463">
        <v>0</v>
      </c>
    </row>
    <row r="12013" spans="1:4">
      <c r="A12013" s="462">
        <v>107098</v>
      </c>
      <c r="B12013" s="276" t="s">
        <v>11898</v>
      </c>
      <c r="C12013" s="462" t="s">
        <v>89</v>
      </c>
      <c r="D12013" s="463">
        <v>0</v>
      </c>
    </row>
    <row r="12014" spans="1:4">
      <c r="A12014" s="462">
        <v>107100</v>
      </c>
      <c r="B12014" s="276" t="s">
        <v>11899</v>
      </c>
      <c r="C12014" s="462" t="s">
        <v>27</v>
      </c>
      <c r="D12014" s="463">
        <v>0</v>
      </c>
    </row>
    <row r="12015" spans="1:4">
      <c r="A12015" s="462">
        <v>107101</v>
      </c>
      <c r="B12015" s="276" t="s">
        <v>11900</v>
      </c>
      <c r="C12015" s="462" t="s">
        <v>27</v>
      </c>
      <c r="D12015" s="463">
        <v>0</v>
      </c>
    </row>
    <row r="12016" spans="1:4">
      <c r="A12016" s="462">
        <v>107102</v>
      </c>
      <c r="B12016" s="276" t="s">
        <v>11901</v>
      </c>
      <c r="C12016" s="462" t="s">
        <v>27</v>
      </c>
      <c r="D12016" s="463">
        <v>0</v>
      </c>
    </row>
    <row r="12017" spans="1:4">
      <c r="A12017" s="462">
        <v>107103</v>
      </c>
      <c r="B12017" s="276" t="s">
        <v>11902</v>
      </c>
      <c r="C12017" s="462" t="s">
        <v>27</v>
      </c>
      <c r="D12017" s="463">
        <v>0</v>
      </c>
    </row>
    <row r="12018" spans="1:4">
      <c r="A12018" s="462">
        <v>107104</v>
      </c>
      <c r="B12018" s="276" t="s">
        <v>11903</v>
      </c>
      <c r="C12018" s="462" t="s">
        <v>27</v>
      </c>
      <c r="D12018" s="463">
        <v>0</v>
      </c>
    </row>
    <row r="12019" spans="1:4">
      <c r="A12019" s="462">
        <v>107105</v>
      </c>
      <c r="B12019" s="276" t="s">
        <v>11904</v>
      </c>
      <c r="C12019" s="462" t="s">
        <v>27</v>
      </c>
      <c r="D12019" s="463">
        <v>0</v>
      </c>
    </row>
    <row r="12020" spans="1:4">
      <c r="A12020" s="462">
        <v>107106</v>
      </c>
      <c r="B12020" s="276" t="s">
        <v>11905</v>
      </c>
      <c r="C12020" s="462" t="s">
        <v>27</v>
      </c>
      <c r="D12020" s="463">
        <v>0</v>
      </c>
    </row>
    <row r="12021" spans="1:4">
      <c r="A12021" s="462">
        <v>107107</v>
      </c>
      <c r="B12021" s="276" t="s">
        <v>11906</v>
      </c>
      <c r="C12021" s="462" t="s">
        <v>27</v>
      </c>
      <c r="D12021" s="463">
        <v>0</v>
      </c>
    </row>
    <row r="12022" spans="1:4">
      <c r="A12022" s="462">
        <v>107108</v>
      </c>
      <c r="B12022" s="276" t="s">
        <v>11907</v>
      </c>
      <c r="C12022" s="462" t="s">
        <v>27</v>
      </c>
      <c r="D12022" s="463">
        <v>0</v>
      </c>
    </row>
    <row r="12023" spans="1:4">
      <c r="A12023" s="462">
        <v>107109</v>
      </c>
      <c r="B12023" s="276" t="s">
        <v>11908</v>
      </c>
      <c r="C12023" s="462" t="s">
        <v>27</v>
      </c>
      <c r="D12023" s="463">
        <v>0</v>
      </c>
    </row>
    <row r="12024" spans="1:4">
      <c r="A12024" s="462">
        <v>107110</v>
      </c>
      <c r="B12024" s="276" t="s">
        <v>11909</v>
      </c>
      <c r="C12024" s="462" t="s">
        <v>27</v>
      </c>
      <c r="D12024" s="463">
        <v>0</v>
      </c>
    </row>
    <row r="12025" spans="1:4">
      <c r="A12025" s="462">
        <v>107111</v>
      </c>
      <c r="B12025" s="276" t="s">
        <v>11910</v>
      </c>
      <c r="C12025" s="462" t="s">
        <v>27</v>
      </c>
      <c r="D12025" s="463">
        <v>0</v>
      </c>
    </row>
    <row r="12026" spans="1:4">
      <c r="A12026" s="462">
        <v>107112</v>
      </c>
      <c r="B12026" s="276" t="s">
        <v>11911</v>
      </c>
      <c r="C12026" s="462" t="s">
        <v>27</v>
      </c>
      <c r="D12026" s="463">
        <v>0</v>
      </c>
    </row>
    <row r="12027" spans="1:4">
      <c r="A12027" s="462">
        <v>107113</v>
      </c>
      <c r="B12027" s="276" t="s">
        <v>11912</v>
      </c>
      <c r="C12027" s="462" t="s">
        <v>27</v>
      </c>
      <c r="D12027" s="463">
        <v>0</v>
      </c>
    </row>
    <row r="12028" spans="1:4">
      <c r="A12028" s="462">
        <v>107114</v>
      </c>
      <c r="B12028" s="276" t="s">
        <v>11913</v>
      </c>
      <c r="C12028" s="462" t="s">
        <v>27</v>
      </c>
      <c r="D12028" s="463">
        <v>0</v>
      </c>
    </row>
    <row r="12029" spans="1:4">
      <c r="A12029" s="462">
        <v>107115</v>
      </c>
      <c r="B12029" s="276" t="s">
        <v>11914</v>
      </c>
      <c r="C12029" s="462" t="s">
        <v>27</v>
      </c>
      <c r="D12029" s="463">
        <v>0</v>
      </c>
    </row>
    <row r="12030" spans="1:4">
      <c r="A12030" s="462">
        <v>107116</v>
      </c>
      <c r="B12030" s="276" t="s">
        <v>11915</v>
      </c>
      <c r="C12030" s="462" t="s">
        <v>27</v>
      </c>
      <c r="D12030" s="463">
        <v>0</v>
      </c>
    </row>
    <row r="12031" spans="1:4">
      <c r="A12031" s="462">
        <v>107117</v>
      </c>
      <c r="B12031" s="276" t="s">
        <v>11916</v>
      </c>
      <c r="C12031" s="462" t="s">
        <v>27</v>
      </c>
      <c r="D12031" s="463">
        <v>0</v>
      </c>
    </row>
    <row r="12032" spans="1:4">
      <c r="A12032" s="462">
        <v>107118</v>
      </c>
      <c r="B12032" s="276" t="s">
        <v>11917</v>
      </c>
      <c r="C12032" s="462" t="s">
        <v>27</v>
      </c>
      <c r="D12032" s="463">
        <v>0</v>
      </c>
    </row>
    <row r="12033" spans="1:4">
      <c r="A12033" s="462">
        <v>107119</v>
      </c>
      <c r="B12033" s="276" t="s">
        <v>11918</v>
      </c>
      <c r="C12033" s="462" t="s">
        <v>27</v>
      </c>
      <c r="D12033" s="463">
        <v>0</v>
      </c>
    </row>
    <row r="12034" spans="1:4">
      <c r="A12034" s="462">
        <v>107120</v>
      </c>
      <c r="B12034" s="276" t="s">
        <v>11919</v>
      </c>
      <c r="C12034" s="462" t="s">
        <v>27</v>
      </c>
      <c r="D12034" s="463">
        <v>0</v>
      </c>
    </row>
    <row r="12035" spans="1:4">
      <c r="A12035" s="462">
        <v>107121</v>
      </c>
      <c r="B12035" s="276" t="s">
        <v>11920</v>
      </c>
      <c r="C12035" s="462" t="s">
        <v>27</v>
      </c>
      <c r="D12035" s="463">
        <v>0</v>
      </c>
    </row>
    <row r="12036" spans="1:4">
      <c r="A12036" s="462">
        <v>107122</v>
      </c>
      <c r="B12036" s="276" t="s">
        <v>11921</v>
      </c>
      <c r="C12036" s="462" t="s">
        <v>27</v>
      </c>
      <c r="D12036" s="463">
        <v>0</v>
      </c>
    </row>
    <row r="12037" spans="1:4">
      <c r="A12037" s="462">
        <v>107123</v>
      </c>
      <c r="B12037" s="276" t="s">
        <v>11922</v>
      </c>
      <c r="C12037" s="462" t="s">
        <v>27</v>
      </c>
      <c r="D12037" s="463">
        <v>0</v>
      </c>
    </row>
    <row r="12038" spans="1:4">
      <c r="A12038" s="462">
        <v>107124</v>
      </c>
      <c r="B12038" s="276" t="s">
        <v>11923</v>
      </c>
      <c r="C12038" s="462" t="s">
        <v>27</v>
      </c>
      <c r="D12038" s="463">
        <v>0</v>
      </c>
    </row>
    <row r="12039" spans="1:4">
      <c r="A12039" s="462">
        <v>107125</v>
      </c>
      <c r="B12039" s="276" t="s">
        <v>11924</v>
      </c>
      <c r="C12039" s="462" t="s">
        <v>27</v>
      </c>
      <c r="D12039" s="463">
        <v>0</v>
      </c>
    </row>
    <row r="12040" spans="1:4">
      <c r="A12040" s="462">
        <v>107126</v>
      </c>
      <c r="B12040" s="276" t="s">
        <v>11925</v>
      </c>
      <c r="C12040" s="462" t="s">
        <v>27</v>
      </c>
      <c r="D12040" s="463">
        <v>0</v>
      </c>
    </row>
    <row r="12041" spans="1:4">
      <c r="A12041" s="462">
        <v>107127</v>
      </c>
      <c r="B12041" s="276" t="s">
        <v>11926</v>
      </c>
      <c r="C12041" s="462" t="s">
        <v>27</v>
      </c>
      <c r="D12041" s="463">
        <v>0</v>
      </c>
    </row>
    <row r="12042" spans="1:4">
      <c r="A12042" s="462">
        <v>107128</v>
      </c>
      <c r="B12042" s="276" t="s">
        <v>11927</v>
      </c>
      <c r="C12042" s="462" t="s">
        <v>27</v>
      </c>
      <c r="D12042" s="463">
        <v>0</v>
      </c>
    </row>
    <row r="12043" spans="1:4">
      <c r="A12043" s="462">
        <v>107129</v>
      </c>
      <c r="B12043" s="276" t="s">
        <v>11928</v>
      </c>
      <c r="C12043" s="462" t="s">
        <v>27</v>
      </c>
      <c r="D12043" s="463">
        <v>0</v>
      </c>
    </row>
    <row r="12044" spans="1:4">
      <c r="A12044" s="462">
        <v>107130</v>
      </c>
      <c r="B12044" s="276" t="s">
        <v>11929</v>
      </c>
      <c r="C12044" s="462" t="s">
        <v>27</v>
      </c>
      <c r="D12044" s="463">
        <v>0</v>
      </c>
    </row>
    <row r="12045" spans="1:4">
      <c r="A12045" s="462">
        <v>107131</v>
      </c>
      <c r="B12045" s="276" t="s">
        <v>11930</v>
      </c>
      <c r="C12045" s="462" t="s">
        <v>27</v>
      </c>
      <c r="D12045" s="463">
        <v>0</v>
      </c>
    </row>
    <row r="12046" spans="1:4">
      <c r="A12046" s="462">
        <v>107132</v>
      </c>
      <c r="B12046" s="276" t="s">
        <v>11931</v>
      </c>
      <c r="C12046" s="462" t="s">
        <v>27</v>
      </c>
      <c r="D12046" s="463">
        <v>0</v>
      </c>
    </row>
    <row r="12047" spans="1:4">
      <c r="A12047" s="462">
        <v>107133</v>
      </c>
      <c r="B12047" s="276" t="s">
        <v>11932</v>
      </c>
      <c r="C12047" s="462" t="s">
        <v>27</v>
      </c>
      <c r="D12047" s="463">
        <v>0</v>
      </c>
    </row>
    <row r="12048" spans="1:4">
      <c r="A12048" s="462">
        <v>107134</v>
      </c>
      <c r="B12048" s="276" t="s">
        <v>11933</v>
      </c>
      <c r="C12048" s="462" t="s">
        <v>27</v>
      </c>
      <c r="D12048" s="463">
        <v>0</v>
      </c>
    </row>
    <row r="12049" spans="1:4">
      <c r="A12049" s="462">
        <v>107135</v>
      </c>
      <c r="B12049" s="276" t="s">
        <v>11934</v>
      </c>
      <c r="C12049" s="462" t="s">
        <v>27</v>
      </c>
      <c r="D12049" s="463">
        <v>0</v>
      </c>
    </row>
    <row r="12050" spans="1:4">
      <c r="A12050" s="462">
        <v>107136</v>
      </c>
      <c r="B12050" s="276" t="s">
        <v>11935</v>
      </c>
      <c r="C12050" s="462" t="s">
        <v>27</v>
      </c>
      <c r="D12050" s="463">
        <v>0</v>
      </c>
    </row>
    <row r="12051" spans="1:4">
      <c r="A12051" s="462">
        <v>107137</v>
      </c>
      <c r="B12051" s="276" t="s">
        <v>11936</v>
      </c>
      <c r="C12051" s="462" t="s">
        <v>27</v>
      </c>
      <c r="D12051" s="463">
        <v>200</v>
      </c>
    </row>
    <row r="12052" spans="1:4">
      <c r="A12052" s="462">
        <v>107138</v>
      </c>
      <c r="B12052" s="276" t="s">
        <v>11937</v>
      </c>
      <c r="C12052" s="462" t="s">
        <v>27</v>
      </c>
      <c r="D12052" s="463">
        <v>0</v>
      </c>
    </row>
    <row r="12053" spans="1:4">
      <c r="A12053" s="462">
        <v>107139</v>
      </c>
      <c r="B12053" s="276" t="s">
        <v>11938</v>
      </c>
      <c r="C12053" s="462" t="s">
        <v>27</v>
      </c>
      <c r="D12053" s="463">
        <v>0</v>
      </c>
    </row>
    <row r="12054" spans="1:4">
      <c r="A12054" s="462">
        <v>107140</v>
      </c>
      <c r="B12054" s="276" t="s">
        <v>11939</v>
      </c>
      <c r="C12054" s="462" t="s">
        <v>27</v>
      </c>
      <c r="D12054" s="463">
        <v>0</v>
      </c>
    </row>
    <row r="12055" spans="1:4">
      <c r="A12055" s="462">
        <v>107141</v>
      </c>
      <c r="B12055" s="276" t="s">
        <v>11940</v>
      </c>
      <c r="C12055" s="462" t="s">
        <v>27</v>
      </c>
      <c r="D12055" s="463">
        <v>0</v>
      </c>
    </row>
    <row r="12056" spans="1:4">
      <c r="A12056" s="462">
        <v>107142</v>
      </c>
      <c r="B12056" s="276" t="s">
        <v>11941</v>
      </c>
      <c r="C12056" s="462" t="s">
        <v>27</v>
      </c>
      <c r="D12056" s="463">
        <v>0</v>
      </c>
    </row>
    <row r="12057" spans="1:4">
      <c r="A12057" s="462">
        <v>107143</v>
      </c>
      <c r="B12057" s="276" t="s">
        <v>11942</v>
      </c>
      <c r="C12057" s="462" t="s">
        <v>27</v>
      </c>
      <c r="D12057" s="463">
        <v>0</v>
      </c>
    </row>
    <row r="12058" spans="1:4">
      <c r="A12058" s="462">
        <v>107144</v>
      </c>
      <c r="B12058" s="276" t="s">
        <v>11943</v>
      </c>
      <c r="C12058" s="462" t="s">
        <v>27</v>
      </c>
      <c r="D12058" s="463">
        <v>0</v>
      </c>
    </row>
    <row r="12059" spans="1:4">
      <c r="A12059" s="462">
        <v>107145</v>
      </c>
      <c r="B12059" s="276" t="s">
        <v>11944</v>
      </c>
      <c r="C12059" s="462" t="s">
        <v>44</v>
      </c>
      <c r="D12059" s="463">
        <v>0</v>
      </c>
    </row>
    <row r="12060" spans="1:4">
      <c r="A12060" s="462">
        <v>107146</v>
      </c>
      <c r="B12060" s="276" t="s">
        <v>11945</v>
      </c>
      <c r="C12060" s="462" t="s">
        <v>27</v>
      </c>
      <c r="D12060" s="463">
        <v>0</v>
      </c>
    </row>
    <row r="12061" spans="1:4">
      <c r="A12061" s="462">
        <v>107147</v>
      </c>
      <c r="B12061" s="276" t="s">
        <v>11946</v>
      </c>
      <c r="C12061" s="462" t="s">
        <v>27</v>
      </c>
      <c r="D12061" s="463">
        <v>0</v>
      </c>
    </row>
    <row r="12062" spans="1:4">
      <c r="A12062" s="462">
        <v>107148</v>
      </c>
      <c r="B12062" s="276" t="s">
        <v>11947</v>
      </c>
      <c r="C12062" s="462" t="s">
        <v>27</v>
      </c>
      <c r="D12062" s="463">
        <v>0</v>
      </c>
    </row>
    <row r="12063" spans="1:4">
      <c r="A12063" s="462">
        <v>107149</v>
      </c>
      <c r="B12063" s="276" t="s">
        <v>11948</v>
      </c>
      <c r="C12063" s="462" t="s">
        <v>27</v>
      </c>
      <c r="D12063" s="463">
        <v>0</v>
      </c>
    </row>
    <row r="12064" spans="1:4">
      <c r="A12064" s="462">
        <v>107150</v>
      </c>
      <c r="B12064" s="276" t="s">
        <v>11949</v>
      </c>
      <c r="C12064" s="462" t="s">
        <v>27</v>
      </c>
      <c r="D12064" s="463">
        <v>0</v>
      </c>
    </row>
    <row r="12065" spans="1:4">
      <c r="A12065" s="462">
        <v>107151</v>
      </c>
      <c r="B12065" s="276" t="s">
        <v>11950</v>
      </c>
      <c r="C12065" s="462" t="s">
        <v>27</v>
      </c>
      <c r="D12065" s="463">
        <v>0</v>
      </c>
    </row>
    <row r="12066" spans="1:4">
      <c r="A12066" s="462">
        <v>107152</v>
      </c>
      <c r="B12066" s="276" t="s">
        <v>11951</v>
      </c>
      <c r="C12066" s="462" t="s">
        <v>27</v>
      </c>
      <c r="D12066" s="463">
        <v>0</v>
      </c>
    </row>
    <row r="12067" spans="1:4">
      <c r="A12067" s="462">
        <v>107153</v>
      </c>
      <c r="B12067" s="276" t="s">
        <v>11952</v>
      </c>
      <c r="C12067" s="462" t="s">
        <v>253</v>
      </c>
      <c r="D12067" s="463">
        <v>0</v>
      </c>
    </row>
    <row r="12068" spans="1:4">
      <c r="A12068" s="462">
        <v>107154</v>
      </c>
      <c r="B12068" s="276" t="s">
        <v>11953</v>
      </c>
      <c r="C12068" s="462" t="s">
        <v>27</v>
      </c>
      <c r="D12068" s="463">
        <v>0</v>
      </c>
    </row>
    <row r="12069" spans="1:4">
      <c r="A12069" s="462">
        <v>107155</v>
      </c>
      <c r="B12069" s="276" t="s">
        <v>11954</v>
      </c>
      <c r="C12069" s="462" t="s">
        <v>27</v>
      </c>
      <c r="D12069" s="463">
        <v>0</v>
      </c>
    </row>
    <row r="12070" spans="1:4">
      <c r="A12070" s="462">
        <v>107156</v>
      </c>
      <c r="B12070" s="276" t="s">
        <v>11955</v>
      </c>
      <c r="C12070" s="462" t="s">
        <v>27</v>
      </c>
      <c r="D12070" s="463">
        <v>0</v>
      </c>
    </row>
    <row r="12071" spans="1:4">
      <c r="A12071" s="462">
        <v>107157</v>
      </c>
      <c r="B12071" s="276" t="s">
        <v>11956</v>
      </c>
      <c r="C12071" s="462" t="s">
        <v>27</v>
      </c>
      <c r="D12071" s="463">
        <v>0</v>
      </c>
    </row>
    <row r="12072" spans="1:4">
      <c r="A12072" s="462">
        <v>107158</v>
      </c>
      <c r="B12072" s="276" t="s">
        <v>11957</v>
      </c>
      <c r="C12072" s="462" t="s">
        <v>27</v>
      </c>
      <c r="D12072" s="463">
        <v>0</v>
      </c>
    </row>
    <row r="12073" spans="1:4">
      <c r="A12073" s="462">
        <v>107159</v>
      </c>
      <c r="B12073" s="276" t="s">
        <v>11958</v>
      </c>
      <c r="C12073" s="462" t="s">
        <v>27</v>
      </c>
      <c r="D12073" s="463">
        <v>0</v>
      </c>
    </row>
    <row r="12074" spans="1:4">
      <c r="A12074" s="462">
        <v>107160</v>
      </c>
      <c r="B12074" s="276" t="s">
        <v>11959</v>
      </c>
      <c r="C12074" s="462" t="s">
        <v>27</v>
      </c>
      <c r="D12074" s="463">
        <v>0</v>
      </c>
    </row>
    <row r="12075" spans="1:4">
      <c r="A12075" s="462">
        <v>107161</v>
      </c>
      <c r="B12075" s="276" t="s">
        <v>11960</v>
      </c>
      <c r="C12075" s="462" t="s">
        <v>27</v>
      </c>
      <c r="D12075" s="463">
        <v>0</v>
      </c>
    </row>
    <row r="12076" spans="1:4">
      <c r="A12076" s="462">
        <v>107162</v>
      </c>
      <c r="B12076" s="276" t="s">
        <v>11961</v>
      </c>
      <c r="C12076" s="462" t="s">
        <v>27</v>
      </c>
      <c r="D12076" s="463">
        <v>0</v>
      </c>
    </row>
    <row r="12077" spans="1:4">
      <c r="A12077" s="462">
        <v>107163</v>
      </c>
      <c r="B12077" s="276" t="s">
        <v>11962</v>
      </c>
      <c r="C12077" s="462" t="s">
        <v>27</v>
      </c>
      <c r="D12077" s="463">
        <v>0</v>
      </c>
    </row>
    <row r="12078" spans="1:4">
      <c r="A12078" s="462">
        <v>107164</v>
      </c>
      <c r="B12078" s="276" t="s">
        <v>11963</v>
      </c>
      <c r="C12078" s="462" t="s">
        <v>27</v>
      </c>
      <c r="D12078" s="463">
        <v>0</v>
      </c>
    </row>
    <row r="12079" spans="1:4">
      <c r="A12079" s="462">
        <v>107165</v>
      </c>
      <c r="B12079" s="276" t="s">
        <v>11964</v>
      </c>
      <c r="C12079" s="462" t="s">
        <v>27</v>
      </c>
      <c r="D12079" s="463">
        <v>0</v>
      </c>
    </row>
    <row r="12080" spans="1:4">
      <c r="A12080" s="462">
        <v>107166</v>
      </c>
      <c r="B12080" s="276" t="s">
        <v>11965</v>
      </c>
      <c r="C12080" s="462" t="s">
        <v>27</v>
      </c>
      <c r="D12080" s="463">
        <v>14160</v>
      </c>
    </row>
    <row r="12081" spans="1:4">
      <c r="A12081" s="462">
        <v>107167</v>
      </c>
      <c r="B12081" s="276" t="s">
        <v>11966</v>
      </c>
      <c r="C12081" s="462" t="s">
        <v>27</v>
      </c>
      <c r="D12081" s="463">
        <v>0</v>
      </c>
    </row>
    <row r="12082" spans="1:4">
      <c r="A12082" s="462">
        <v>107168</v>
      </c>
      <c r="B12082" s="276" t="s">
        <v>11967</v>
      </c>
      <c r="C12082" s="462" t="s">
        <v>27</v>
      </c>
      <c r="D12082" s="463">
        <v>0</v>
      </c>
    </row>
    <row r="12083" spans="1:4">
      <c r="A12083" s="462">
        <v>107169</v>
      </c>
      <c r="B12083" s="276" t="s">
        <v>11968</v>
      </c>
      <c r="C12083" s="462" t="s">
        <v>27</v>
      </c>
      <c r="D12083" s="463">
        <v>0</v>
      </c>
    </row>
    <row r="12084" spans="1:4">
      <c r="A12084" s="462">
        <v>107170</v>
      </c>
      <c r="B12084" s="276" t="s">
        <v>11969</v>
      </c>
      <c r="C12084" s="462" t="s">
        <v>27</v>
      </c>
      <c r="D12084" s="463">
        <v>0</v>
      </c>
    </row>
    <row r="12085" spans="1:4">
      <c r="A12085" s="462">
        <v>107171</v>
      </c>
      <c r="B12085" s="276" t="s">
        <v>11970</v>
      </c>
      <c r="C12085" s="462" t="s">
        <v>27</v>
      </c>
      <c r="D12085" s="463">
        <v>0</v>
      </c>
    </row>
    <row r="12086" spans="1:4">
      <c r="A12086" s="462">
        <v>107172</v>
      </c>
      <c r="B12086" s="276" t="s">
        <v>11971</v>
      </c>
      <c r="C12086" s="462" t="s">
        <v>27</v>
      </c>
      <c r="D12086" s="463">
        <v>15313</v>
      </c>
    </row>
    <row r="12087" spans="1:4">
      <c r="A12087" s="462">
        <v>107173</v>
      </c>
      <c r="B12087" s="276" t="s">
        <v>11972</v>
      </c>
      <c r="C12087" s="462" t="s">
        <v>27</v>
      </c>
      <c r="D12087" s="463">
        <v>0</v>
      </c>
    </row>
    <row r="12088" spans="1:4">
      <c r="A12088" s="462">
        <v>107174</v>
      </c>
      <c r="B12088" s="276" t="s">
        <v>11973</v>
      </c>
      <c r="C12088" s="462" t="s">
        <v>27</v>
      </c>
      <c r="D12088" s="463">
        <v>230104</v>
      </c>
    </row>
    <row r="12089" spans="1:4">
      <c r="A12089" s="462">
        <v>107175</v>
      </c>
      <c r="B12089" s="276" t="s">
        <v>11974</v>
      </c>
      <c r="C12089" s="462" t="s">
        <v>253</v>
      </c>
      <c r="D12089" s="463">
        <v>28230</v>
      </c>
    </row>
    <row r="12090" spans="1:4">
      <c r="A12090" s="462">
        <v>107176</v>
      </c>
      <c r="B12090" s="276" t="s">
        <v>11975</v>
      </c>
      <c r="C12090" s="462" t="s">
        <v>27</v>
      </c>
      <c r="D12090" s="463">
        <v>0</v>
      </c>
    </row>
    <row r="12091" spans="1:4">
      <c r="A12091" s="462">
        <v>107177</v>
      </c>
      <c r="B12091" s="276" t="s">
        <v>11976</v>
      </c>
      <c r="C12091" s="462" t="s">
        <v>27</v>
      </c>
      <c r="D12091" s="463">
        <v>0</v>
      </c>
    </row>
    <row r="12092" spans="1:4">
      <c r="A12092" s="462">
        <v>107178</v>
      </c>
      <c r="B12092" s="276" t="s">
        <v>11977</v>
      </c>
      <c r="C12092" s="462" t="s">
        <v>27</v>
      </c>
      <c r="D12092" s="463">
        <v>0</v>
      </c>
    </row>
    <row r="12093" spans="1:4">
      <c r="A12093" s="462">
        <v>107179</v>
      </c>
      <c r="B12093" s="276" t="s">
        <v>11978</v>
      </c>
      <c r="C12093" s="462" t="s">
        <v>27</v>
      </c>
      <c r="D12093" s="463">
        <v>0</v>
      </c>
    </row>
    <row r="12094" spans="1:4">
      <c r="A12094" s="462">
        <v>107180</v>
      </c>
      <c r="B12094" s="276" t="s">
        <v>11979</v>
      </c>
      <c r="C12094" s="462" t="s">
        <v>27</v>
      </c>
      <c r="D12094" s="463">
        <v>306250</v>
      </c>
    </row>
    <row r="12095" spans="1:4">
      <c r="A12095" s="462">
        <v>107181</v>
      </c>
      <c r="B12095" s="276" t="s">
        <v>11980</v>
      </c>
      <c r="C12095" s="462" t="s">
        <v>27</v>
      </c>
      <c r="D12095" s="463">
        <v>25000</v>
      </c>
    </row>
    <row r="12096" spans="1:4">
      <c r="A12096" s="462">
        <v>107182</v>
      </c>
      <c r="B12096" s="276" t="s">
        <v>11981</v>
      </c>
      <c r="C12096" s="462" t="s">
        <v>27</v>
      </c>
      <c r="D12096" s="463">
        <v>0</v>
      </c>
    </row>
    <row r="12097" spans="1:4">
      <c r="A12097" s="462">
        <v>107183</v>
      </c>
      <c r="B12097" s="276" t="s">
        <v>11982</v>
      </c>
      <c r="C12097" s="462" t="s">
        <v>27</v>
      </c>
      <c r="D12097" s="463">
        <v>0</v>
      </c>
    </row>
    <row r="12098" spans="1:4">
      <c r="A12098" s="462">
        <v>107184</v>
      </c>
      <c r="B12098" s="276" t="s">
        <v>11983</v>
      </c>
      <c r="C12098" s="462" t="s">
        <v>27</v>
      </c>
      <c r="D12098" s="463">
        <v>0</v>
      </c>
    </row>
    <row r="12099" spans="1:4">
      <c r="A12099" s="462">
        <v>107185</v>
      </c>
      <c r="B12099" s="276" t="s">
        <v>11984</v>
      </c>
      <c r="C12099" s="462" t="s">
        <v>27</v>
      </c>
      <c r="D12099" s="463">
        <v>0</v>
      </c>
    </row>
    <row r="12100" spans="1:4">
      <c r="A12100" s="462">
        <v>107186</v>
      </c>
      <c r="B12100" s="276" t="s">
        <v>11985</v>
      </c>
      <c r="C12100" s="462" t="s">
        <v>27</v>
      </c>
      <c r="D12100" s="463">
        <v>0</v>
      </c>
    </row>
    <row r="12101" spans="1:4">
      <c r="A12101" s="462">
        <v>107187</v>
      </c>
      <c r="B12101" s="276" t="s">
        <v>11986</v>
      </c>
      <c r="C12101" s="462" t="s">
        <v>27</v>
      </c>
      <c r="D12101" s="463">
        <v>0</v>
      </c>
    </row>
    <row r="12102" spans="1:4">
      <c r="A12102" s="462">
        <v>107188</v>
      </c>
      <c r="B12102" s="276" t="s">
        <v>11987</v>
      </c>
      <c r="C12102" s="462" t="s">
        <v>27</v>
      </c>
      <c r="D12102" s="463">
        <v>0</v>
      </c>
    </row>
    <row r="12103" spans="1:4">
      <c r="A12103" s="462">
        <v>107189</v>
      </c>
      <c r="B12103" s="276" t="s">
        <v>11988</v>
      </c>
      <c r="C12103" s="462" t="s">
        <v>27</v>
      </c>
      <c r="D12103" s="463">
        <v>0</v>
      </c>
    </row>
    <row r="12104" spans="1:4">
      <c r="A12104" s="462">
        <v>107190</v>
      </c>
      <c r="B12104" s="276" t="s">
        <v>11989</v>
      </c>
      <c r="C12104" s="462" t="s">
        <v>27</v>
      </c>
      <c r="D12104" s="463">
        <v>0</v>
      </c>
    </row>
    <row r="12105" spans="1:4">
      <c r="A12105" s="462">
        <v>107191</v>
      </c>
      <c r="B12105" s="276" t="s">
        <v>11990</v>
      </c>
      <c r="C12105" s="462" t="s">
        <v>27</v>
      </c>
      <c r="D12105" s="463">
        <v>0</v>
      </c>
    </row>
    <row r="12106" spans="1:4">
      <c r="A12106" s="462">
        <v>107192</v>
      </c>
      <c r="B12106" s="276" t="s">
        <v>11991</v>
      </c>
      <c r="C12106" s="462" t="s">
        <v>27</v>
      </c>
      <c r="D12106" s="463">
        <v>0</v>
      </c>
    </row>
    <row r="12107" spans="1:4">
      <c r="A12107" s="462">
        <v>107193</v>
      </c>
      <c r="B12107" s="276" t="s">
        <v>11992</v>
      </c>
      <c r="C12107" s="462" t="s">
        <v>27</v>
      </c>
      <c r="D12107" s="463">
        <v>0</v>
      </c>
    </row>
    <row r="12108" spans="1:4">
      <c r="A12108" s="462">
        <v>107194</v>
      </c>
      <c r="B12108" s="276" t="s">
        <v>11993</v>
      </c>
      <c r="C12108" s="462" t="s">
        <v>27</v>
      </c>
      <c r="D12108" s="463">
        <v>0</v>
      </c>
    </row>
    <row r="12109" spans="1:4">
      <c r="A12109" s="462">
        <v>107195</v>
      </c>
      <c r="B12109" s="276" t="s">
        <v>11994</v>
      </c>
      <c r="C12109" s="462" t="s">
        <v>27</v>
      </c>
      <c r="D12109" s="463">
        <v>0</v>
      </c>
    </row>
    <row r="12110" spans="1:4">
      <c r="A12110" s="462">
        <v>107196</v>
      </c>
      <c r="B12110" s="276" t="s">
        <v>11995</v>
      </c>
      <c r="C12110" s="462" t="s">
        <v>27</v>
      </c>
      <c r="D12110" s="463">
        <v>0</v>
      </c>
    </row>
    <row r="12111" spans="1:4">
      <c r="A12111" s="462">
        <v>107197</v>
      </c>
      <c r="B12111" s="276" t="s">
        <v>11996</v>
      </c>
      <c r="C12111" s="462" t="s">
        <v>27</v>
      </c>
      <c r="D12111" s="463">
        <v>0</v>
      </c>
    </row>
    <row r="12112" spans="1:4">
      <c r="A12112" s="462">
        <v>107198</v>
      </c>
      <c r="B12112" s="276" t="s">
        <v>11997</v>
      </c>
      <c r="C12112" s="462" t="s">
        <v>27</v>
      </c>
      <c r="D12112" s="463">
        <v>5632285.6799999997</v>
      </c>
    </row>
    <row r="12113" spans="1:4">
      <c r="A12113" s="462">
        <v>107199</v>
      </c>
      <c r="B12113" s="276" t="s">
        <v>11998</v>
      </c>
      <c r="C12113" s="462" t="s">
        <v>27</v>
      </c>
      <c r="D12113" s="463">
        <v>0</v>
      </c>
    </row>
    <row r="12114" spans="1:4">
      <c r="A12114" s="462">
        <v>107200</v>
      </c>
      <c r="B12114" s="276" t="s">
        <v>11999</v>
      </c>
      <c r="C12114" s="462" t="s">
        <v>44</v>
      </c>
      <c r="D12114" s="463">
        <v>20828</v>
      </c>
    </row>
    <row r="12115" spans="1:4">
      <c r="A12115" s="462">
        <v>107201</v>
      </c>
      <c r="B12115" s="276" t="s">
        <v>12000</v>
      </c>
      <c r="C12115" s="462" t="s">
        <v>27</v>
      </c>
      <c r="D12115" s="463">
        <v>0</v>
      </c>
    </row>
    <row r="12116" spans="1:4">
      <c r="A12116" s="462">
        <v>107202</v>
      </c>
      <c r="B12116" s="276" t="s">
        <v>12001</v>
      </c>
      <c r="C12116" s="462" t="s">
        <v>27</v>
      </c>
      <c r="D12116" s="463">
        <v>580</v>
      </c>
    </row>
    <row r="12117" spans="1:4">
      <c r="A12117" s="462">
        <v>107203</v>
      </c>
      <c r="B12117" s="276" t="s">
        <v>12002</v>
      </c>
      <c r="C12117" s="462" t="s">
        <v>27</v>
      </c>
      <c r="D12117" s="463">
        <v>0</v>
      </c>
    </row>
    <row r="12118" spans="1:4">
      <c r="A12118" s="462">
        <v>107204</v>
      </c>
      <c r="B12118" s="276" t="s">
        <v>12003</v>
      </c>
      <c r="C12118" s="462" t="s">
        <v>30</v>
      </c>
      <c r="D12118" s="463">
        <v>5718</v>
      </c>
    </row>
    <row r="12119" spans="1:4">
      <c r="A12119" s="462">
        <v>107205</v>
      </c>
      <c r="B12119" s="276" t="s">
        <v>12004</v>
      </c>
      <c r="C12119" s="462" t="s">
        <v>27</v>
      </c>
      <c r="D12119" s="463">
        <v>0</v>
      </c>
    </row>
    <row r="12120" spans="1:4">
      <c r="A12120" s="462">
        <v>107206</v>
      </c>
      <c r="B12120" s="276" t="s">
        <v>12005</v>
      </c>
      <c r="C12120" s="462" t="s">
        <v>27</v>
      </c>
      <c r="D12120" s="463">
        <v>0</v>
      </c>
    </row>
    <row r="12121" spans="1:4">
      <c r="A12121" s="462">
        <v>107207</v>
      </c>
      <c r="B12121" s="276" t="s">
        <v>12006</v>
      </c>
      <c r="C12121" s="462" t="s">
        <v>27</v>
      </c>
      <c r="D12121" s="463">
        <v>200</v>
      </c>
    </row>
    <row r="12122" spans="1:4">
      <c r="A12122" s="462">
        <v>107208</v>
      </c>
      <c r="B12122" s="276" t="s">
        <v>12007</v>
      </c>
      <c r="C12122" s="462" t="s">
        <v>27</v>
      </c>
      <c r="D12122" s="463">
        <v>0</v>
      </c>
    </row>
    <row r="12123" spans="1:4">
      <c r="A12123" s="462">
        <v>107209</v>
      </c>
      <c r="B12123" s="276" t="s">
        <v>12008</v>
      </c>
      <c r="C12123" s="462" t="s">
        <v>30</v>
      </c>
      <c r="D12123" s="463">
        <v>3050.01</v>
      </c>
    </row>
    <row r="12124" spans="1:4">
      <c r="A12124" s="462">
        <v>107210</v>
      </c>
      <c r="B12124" s="276" t="s">
        <v>12009</v>
      </c>
      <c r="C12124" s="462" t="s">
        <v>27</v>
      </c>
      <c r="D12124" s="463">
        <v>0</v>
      </c>
    </row>
    <row r="12125" spans="1:4">
      <c r="A12125" s="462">
        <v>107211</v>
      </c>
      <c r="B12125" s="276" t="s">
        <v>12010</v>
      </c>
      <c r="C12125" s="462" t="s">
        <v>30</v>
      </c>
      <c r="D12125" s="463">
        <v>3500</v>
      </c>
    </row>
    <row r="12126" spans="1:4">
      <c r="A12126" s="462">
        <v>107212</v>
      </c>
      <c r="B12126" s="276" t="s">
        <v>12011</v>
      </c>
      <c r="C12126" s="462" t="s">
        <v>27</v>
      </c>
      <c r="D12126" s="463">
        <v>750</v>
      </c>
    </row>
    <row r="12127" spans="1:4">
      <c r="A12127" s="462">
        <v>107213</v>
      </c>
      <c r="B12127" s="276" t="s">
        <v>12012</v>
      </c>
      <c r="C12127" s="462" t="s">
        <v>27</v>
      </c>
      <c r="D12127" s="463">
        <v>750</v>
      </c>
    </row>
    <row r="12128" spans="1:4">
      <c r="A12128" s="462">
        <v>107214</v>
      </c>
      <c r="B12128" s="276" t="s">
        <v>12013</v>
      </c>
      <c r="C12128" s="462" t="s">
        <v>27</v>
      </c>
      <c r="D12128" s="463">
        <v>2300</v>
      </c>
    </row>
    <row r="12129" spans="1:4">
      <c r="A12129" s="462">
        <v>107215</v>
      </c>
      <c r="B12129" s="276" t="s">
        <v>12014</v>
      </c>
      <c r="C12129" s="462" t="s">
        <v>27</v>
      </c>
      <c r="D12129" s="463">
        <v>0</v>
      </c>
    </row>
    <row r="12130" spans="1:4">
      <c r="A12130" s="462">
        <v>107216</v>
      </c>
      <c r="B12130" s="276" t="s">
        <v>12015</v>
      </c>
      <c r="C12130" s="462" t="s">
        <v>27</v>
      </c>
      <c r="D12130" s="463">
        <v>2700</v>
      </c>
    </row>
    <row r="12131" spans="1:4">
      <c r="A12131" s="462">
        <v>107217</v>
      </c>
      <c r="B12131" s="276" t="s">
        <v>12016</v>
      </c>
      <c r="C12131" s="462" t="s">
        <v>27</v>
      </c>
      <c r="D12131" s="463">
        <v>0</v>
      </c>
    </row>
    <row r="12132" spans="1:4">
      <c r="A12132" s="462">
        <v>107218</v>
      </c>
      <c r="B12132" s="276" t="s">
        <v>12017</v>
      </c>
      <c r="C12132" s="462" t="s">
        <v>27</v>
      </c>
      <c r="D12132" s="463">
        <v>0</v>
      </c>
    </row>
    <row r="12133" spans="1:4">
      <c r="A12133" s="462">
        <v>107219</v>
      </c>
      <c r="B12133" s="276" t="s">
        <v>12018</v>
      </c>
      <c r="C12133" s="462" t="s">
        <v>27</v>
      </c>
      <c r="D12133" s="463">
        <v>0</v>
      </c>
    </row>
    <row r="12134" spans="1:4">
      <c r="A12134" s="462">
        <v>107220</v>
      </c>
      <c r="B12134" s="276" t="s">
        <v>12019</v>
      </c>
      <c r="C12134" s="462" t="s">
        <v>27</v>
      </c>
      <c r="D12134" s="463">
        <v>0</v>
      </c>
    </row>
    <row r="12135" spans="1:4">
      <c r="A12135" s="462">
        <v>107221</v>
      </c>
      <c r="B12135" s="276" t="s">
        <v>12020</v>
      </c>
      <c r="C12135" s="462" t="s">
        <v>27</v>
      </c>
      <c r="D12135" s="463">
        <v>0</v>
      </c>
    </row>
    <row r="12136" spans="1:4">
      <c r="A12136" s="462">
        <v>107222</v>
      </c>
      <c r="B12136" s="276" t="s">
        <v>12021</v>
      </c>
      <c r="C12136" s="462" t="s">
        <v>27</v>
      </c>
      <c r="D12136" s="463">
        <v>2796.5</v>
      </c>
    </row>
    <row r="12137" spans="1:4">
      <c r="A12137" s="462">
        <v>107223</v>
      </c>
      <c r="B12137" s="276" t="s">
        <v>12022</v>
      </c>
      <c r="C12137" s="462" t="s">
        <v>27</v>
      </c>
      <c r="D12137" s="463">
        <v>0</v>
      </c>
    </row>
    <row r="12138" spans="1:4">
      <c r="A12138" s="462">
        <v>107224</v>
      </c>
      <c r="B12138" s="276" t="s">
        <v>12023</v>
      </c>
      <c r="C12138" s="462" t="s">
        <v>27</v>
      </c>
      <c r="D12138" s="463">
        <v>0</v>
      </c>
    </row>
    <row r="12139" spans="1:4">
      <c r="A12139" s="462">
        <v>107225</v>
      </c>
      <c r="B12139" s="276" t="s">
        <v>12024</v>
      </c>
      <c r="C12139" s="462" t="s">
        <v>27</v>
      </c>
      <c r="D12139" s="463">
        <v>0</v>
      </c>
    </row>
    <row r="12140" spans="1:4">
      <c r="A12140" s="462">
        <v>107226</v>
      </c>
      <c r="B12140" s="276" t="s">
        <v>12025</v>
      </c>
      <c r="C12140" s="462" t="s">
        <v>27</v>
      </c>
      <c r="D12140" s="463">
        <v>0</v>
      </c>
    </row>
    <row r="12141" spans="1:4">
      <c r="A12141" s="462">
        <v>107227</v>
      </c>
      <c r="B12141" s="276" t="s">
        <v>12026</v>
      </c>
      <c r="C12141" s="462" t="s">
        <v>27</v>
      </c>
      <c r="D12141" s="463">
        <v>0</v>
      </c>
    </row>
    <row r="12142" spans="1:4">
      <c r="A12142" s="462">
        <v>107228</v>
      </c>
      <c r="B12142" s="276" t="s">
        <v>12027</v>
      </c>
      <c r="C12142" s="462" t="s">
        <v>27</v>
      </c>
      <c r="D12142" s="463">
        <v>0</v>
      </c>
    </row>
    <row r="12143" spans="1:4">
      <c r="A12143" s="462">
        <v>107229</v>
      </c>
      <c r="B12143" s="276" t="s">
        <v>12028</v>
      </c>
      <c r="C12143" s="462" t="s">
        <v>27</v>
      </c>
      <c r="D12143" s="463">
        <v>0</v>
      </c>
    </row>
    <row r="12144" spans="1:4">
      <c r="A12144" s="462">
        <v>107230</v>
      </c>
      <c r="B12144" s="276" t="s">
        <v>12029</v>
      </c>
      <c r="C12144" s="462" t="s">
        <v>27</v>
      </c>
      <c r="D12144" s="463">
        <v>0</v>
      </c>
    </row>
    <row r="12145" spans="1:4">
      <c r="A12145" s="462">
        <v>107231</v>
      </c>
      <c r="B12145" s="276" t="s">
        <v>12030</v>
      </c>
      <c r="C12145" s="462" t="s">
        <v>27</v>
      </c>
      <c r="D12145" s="463">
        <v>0</v>
      </c>
    </row>
    <row r="12146" spans="1:4">
      <c r="A12146" s="462">
        <v>107232</v>
      </c>
      <c r="B12146" s="276" t="s">
        <v>12031</v>
      </c>
      <c r="C12146" s="462" t="s">
        <v>27</v>
      </c>
      <c r="D12146" s="463">
        <v>0</v>
      </c>
    </row>
    <row r="12147" spans="1:4">
      <c r="A12147" s="462">
        <v>107233</v>
      </c>
      <c r="B12147" s="276" t="s">
        <v>12032</v>
      </c>
      <c r="C12147" s="462" t="s">
        <v>27</v>
      </c>
      <c r="D12147" s="463">
        <v>0</v>
      </c>
    </row>
    <row r="12148" spans="1:4">
      <c r="A12148" s="462">
        <v>107234</v>
      </c>
      <c r="B12148" s="276" t="s">
        <v>12033</v>
      </c>
      <c r="C12148" s="462" t="s">
        <v>27</v>
      </c>
      <c r="D12148" s="463">
        <v>0</v>
      </c>
    </row>
    <row r="12149" spans="1:4">
      <c r="A12149" s="462">
        <v>107235</v>
      </c>
      <c r="B12149" s="276" t="s">
        <v>12034</v>
      </c>
      <c r="C12149" s="462" t="s">
        <v>27</v>
      </c>
      <c r="D12149" s="463">
        <v>0</v>
      </c>
    </row>
    <row r="12150" spans="1:4">
      <c r="A12150" s="462">
        <v>107236</v>
      </c>
      <c r="B12150" s="276" t="s">
        <v>12035</v>
      </c>
      <c r="C12150" s="462" t="s">
        <v>27</v>
      </c>
      <c r="D12150" s="463">
        <v>0</v>
      </c>
    </row>
    <row r="12151" spans="1:4">
      <c r="A12151" s="462">
        <v>107237</v>
      </c>
      <c r="B12151" s="276" t="s">
        <v>12036</v>
      </c>
      <c r="C12151" s="462" t="s">
        <v>32</v>
      </c>
      <c r="D12151" s="463">
        <v>2189.0100000000002</v>
      </c>
    </row>
    <row r="12152" spans="1:4">
      <c r="A12152" s="462">
        <v>107238</v>
      </c>
      <c r="B12152" s="276" t="s">
        <v>12037</v>
      </c>
      <c r="C12152" s="462" t="s">
        <v>44</v>
      </c>
      <c r="D12152" s="463">
        <v>0</v>
      </c>
    </row>
    <row r="12153" spans="1:4">
      <c r="A12153" s="462">
        <v>107239</v>
      </c>
      <c r="B12153" s="276" t="s">
        <v>12038</v>
      </c>
      <c r="C12153" s="462" t="s">
        <v>44</v>
      </c>
      <c r="D12153" s="463">
        <v>0</v>
      </c>
    </row>
    <row r="12154" spans="1:4">
      <c r="A12154" s="462">
        <v>107240</v>
      </c>
      <c r="B12154" s="276" t="s">
        <v>12039</v>
      </c>
      <c r="C12154" s="462" t="s">
        <v>44</v>
      </c>
      <c r="D12154" s="463">
        <v>192669</v>
      </c>
    </row>
    <row r="12155" spans="1:4">
      <c r="A12155" s="462">
        <v>107241</v>
      </c>
      <c r="B12155" s="276" t="s">
        <v>12040</v>
      </c>
      <c r="C12155" s="462" t="s">
        <v>44</v>
      </c>
      <c r="D12155" s="463">
        <v>0</v>
      </c>
    </row>
    <row r="12156" spans="1:4">
      <c r="A12156" s="462">
        <v>107242</v>
      </c>
      <c r="B12156" s="276" t="s">
        <v>12041</v>
      </c>
      <c r="C12156" s="462" t="s">
        <v>27</v>
      </c>
      <c r="D12156" s="463">
        <v>0</v>
      </c>
    </row>
    <row r="12157" spans="1:4">
      <c r="A12157" s="462">
        <v>107243</v>
      </c>
      <c r="B12157" s="276" t="s">
        <v>12042</v>
      </c>
      <c r="C12157" s="462" t="s">
        <v>27</v>
      </c>
      <c r="D12157" s="463">
        <v>0</v>
      </c>
    </row>
    <row r="12158" spans="1:4">
      <c r="A12158" s="462">
        <v>107244</v>
      </c>
      <c r="B12158" s="276" t="s">
        <v>12043</v>
      </c>
      <c r="C12158" s="462" t="s">
        <v>27</v>
      </c>
      <c r="D12158" s="463">
        <v>0</v>
      </c>
    </row>
    <row r="12159" spans="1:4">
      <c r="A12159" s="462">
        <v>107245</v>
      </c>
      <c r="B12159" s="276" t="s">
        <v>12044</v>
      </c>
      <c r="C12159" s="462" t="s">
        <v>27</v>
      </c>
      <c r="D12159" s="463">
        <v>0</v>
      </c>
    </row>
    <row r="12160" spans="1:4">
      <c r="A12160" s="462">
        <v>107246</v>
      </c>
      <c r="B12160" s="276" t="s">
        <v>12045</v>
      </c>
      <c r="C12160" s="462" t="s">
        <v>27</v>
      </c>
      <c r="D12160" s="463">
        <v>0</v>
      </c>
    </row>
    <row r="12161" spans="1:4">
      <c r="A12161" s="462">
        <v>107247</v>
      </c>
      <c r="B12161" s="276" t="s">
        <v>12046</v>
      </c>
      <c r="C12161" s="462" t="s">
        <v>27</v>
      </c>
      <c r="D12161" s="463">
        <v>0</v>
      </c>
    </row>
    <row r="12162" spans="1:4">
      <c r="A12162" s="462">
        <v>107248</v>
      </c>
      <c r="B12162" s="276" t="s">
        <v>12047</v>
      </c>
      <c r="C12162" s="462" t="s">
        <v>27</v>
      </c>
      <c r="D12162" s="463">
        <v>0</v>
      </c>
    </row>
    <row r="12163" spans="1:4">
      <c r="A12163" s="462">
        <v>107249</v>
      </c>
      <c r="B12163" s="276" t="s">
        <v>12048</v>
      </c>
      <c r="C12163" s="462" t="s">
        <v>27</v>
      </c>
      <c r="D12163" s="463">
        <v>1119432</v>
      </c>
    </row>
    <row r="12164" spans="1:4">
      <c r="A12164" s="462">
        <v>107250</v>
      </c>
      <c r="B12164" s="276" t="s">
        <v>12049</v>
      </c>
      <c r="C12164" s="462" t="s">
        <v>27</v>
      </c>
      <c r="D12164" s="463">
        <v>0</v>
      </c>
    </row>
    <row r="12165" spans="1:4">
      <c r="A12165" s="462">
        <v>107251</v>
      </c>
      <c r="B12165" s="276" t="s">
        <v>12050</v>
      </c>
      <c r="C12165" s="462" t="s">
        <v>27</v>
      </c>
      <c r="D12165" s="463">
        <v>0</v>
      </c>
    </row>
    <row r="12166" spans="1:4">
      <c r="A12166" s="462">
        <v>107252</v>
      </c>
      <c r="B12166" s="276" t="s">
        <v>12051</v>
      </c>
      <c r="C12166" s="462" t="s">
        <v>27</v>
      </c>
      <c r="D12166" s="463">
        <v>0</v>
      </c>
    </row>
    <row r="12167" spans="1:4">
      <c r="A12167" s="462">
        <v>107253</v>
      </c>
      <c r="B12167" s="276" t="s">
        <v>12052</v>
      </c>
      <c r="C12167" s="462" t="s">
        <v>27</v>
      </c>
      <c r="D12167" s="463">
        <v>0</v>
      </c>
    </row>
    <row r="12168" spans="1:4">
      <c r="A12168" s="462">
        <v>107254</v>
      </c>
      <c r="B12168" s="276" t="s">
        <v>12053</v>
      </c>
      <c r="C12168" s="462" t="s">
        <v>27</v>
      </c>
      <c r="D12168" s="463">
        <v>235025</v>
      </c>
    </row>
    <row r="12169" spans="1:4">
      <c r="A12169" s="462">
        <v>107255</v>
      </c>
      <c r="B12169" s="276" t="s">
        <v>12054</v>
      </c>
      <c r="C12169" s="462" t="s">
        <v>27</v>
      </c>
      <c r="D12169" s="463">
        <v>0</v>
      </c>
    </row>
    <row r="12170" spans="1:4">
      <c r="A12170" s="462">
        <v>107256</v>
      </c>
      <c r="B12170" s="276" t="s">
        <v>12055</v>
      </c>
      <c r="C12170" s="462" t="s">
        <v>27</v>
      </c>
      <c r="D12170" s="463">
        <v>0</v>
      </c>
    </row>
    <row r="12171" spans="1:4">
      <c r="A12171" s="462">
        <v>107257</v>
      </c>
      <c r="B12171" s="276" t="s">
        <v>12056</v>
      </c>
      <c r="C12171" s="462" t="s">
        <v>27</v>
      </c>
      <c r="D12171" s="463">
        <v>0</v>
      </c>
    </row>
    <row r="12172" spans="1:4">
      <c r="A12172" s="462">
        <v>107258</v>
      </c>
      <c r="B12172" s="276" t="s">
        <v>12057</v>
      </c>
      <c r="C12172" s="462" t="s">
        <v>44</v>
      </c>
      <c r="D12172" s="463">
        <v>25133</v>
      </c>
    </row>
    <row r="12173" spans="1:4">
      <c r="A12173" s="462">
        <v>107259</v>
      </c>
      <c r="B12173" s="276" t="s">
        <v>12058</v>
      </c>
      <c r="C12173" s="462" t="s">
        <v>27</v>
      </c>
      <c r="D12173" s="463">
        <v>0</v>
      </c>
    </row>
    <row r="12174" spans="1:4">
      <c r="A12174" s="462">
        <v>107260</v>
      </c>
      <c r="B12174" s="276" t="s">
        <v>12059</v>
      </c>
      <c r="C12174" s="462" t="s">
        <v>27</v>
      </c>
      <c r="D12174" s="463">
        <v>0</v>
      </c>
    </row>
    <row r="12175" spans="1:4">
      <c r="A12175" s="462">
        <v>107261</v>
      </c>
      <c r="B12175" s="276" t="s">
        <v>12060</v>
      </c>
      <c r="C12175" s="462" t="s">
        <v>27</v>
      </c>
      <c r="D12175" s="463">
        <v>0</v>
      </c>
    </row>
    <row r="12176" spans="1:4">
      <c r="A12176" s="462">
        <v>107262</v>
      </c>
      <c r="B12176" s="276" t="s">
        <v>12061</v>
      </c>
      <c r="C12176" s="462" t="s">
        <v>27</v>
      </c>
      <c r="D12176" s="463">
        <v>0</v>
      </c>
    </row>
    <row r="12177" spans="1:4">
      <c r="A12177" s="462">
        <v>107263</v>
      </c>
      <c r="B12177" s="276" t="s">
        <v>12062</v>
      </c>
      <c r="C12177" s="462" t="s">
        <v>30</v>
      </c>
      <c r="D12177" s="463">
        <v>0</v>
      </c>
    </row>
    <row r="12178" spans="1:4">
      <c r="A12178" s="462">
        <v>107264</v>
      </c>
      <c r="B12178" s="276" t="s">
        <v>12063</v>
      </c>
      <c r="C12178" s="462" t="s">
        <v>27</v>
      </c>
      <c r="D12178" s="463">
        <v>52476085</v>
      </c>
    </row>
    <row r="12179" spans="1:4">
      <c r="A12179" s="462">
        <v>107265</v>
      </c>
      <c r="B12179" s="276" t="s">
        <v>12064</v>
      </c>
      <c r="C12179" s="462" t="s">
        <v>27</v>
      </c>
      <c r="D12179" s="463">
        <v>0</v>
      </c>
    </row>
    <row r="12180" spans="1:4">
      <c r="A12180" s="462">
        <v>107266</v>
      </c>
      <c r="B12180" s="276" t="s">
        <v>12065</v>
      </c>
      <c r="C12180" s="462" t="s">
        <v>27</v>
      </c>
      <c r="D12180" s="463">
        <v>0</v>
      </c>
    </row>
    <row r="12181" spans="1:4">
      <c r="A12181" s="462">
        <v>107267</v>
      </c>
      <c r="B12181" s="276" t="s">
        <v>12066</v>
      </c>
      <c r="C12181" s="462" t="s">
        <v>27</v>
      </c>
      <c r="D12181" s="463">
        <v>0</v>
      </c>
    </row>
    <row r="12182" spans="1:4">
      <c r="A12182" s="462">
        <v>107268</v>
      </c>
      <c r="B12182" s="276" t="s">
        <v>12067</v>
      </c>
      <c r="C12182" s="462" t="s">
        <v>27</v>
      </c>
      <c r="D12182" s="463">
        <v>1576</v>
      </c>
    </row>
    <row r="12183" spans="1:4">
      <c r="A12183" s="462">
        <v>107269</v>
      </c>
      <c r="B12183" s="276" t="s">
        <v>12068</v>
      </c>
      <c r="C12183" s="462" t="s">
        <v>27</v>
      </c>
      <c r="D12183" s="463">
        <v>409343.01</v>
      </c>
    </row>
    <row r="12184" spans="1:4">
      <c r="A12184" s="462">
        <v>107270</v>
      </c>
      <c r="B12184" s="276" t="s">
        <v>12069</v>
      </c>
      <c r="C12184" s="462" t="s">
        <v>27</v>
      </c>
      <c r="D12184" s="463">
        <v>0</v>
      </c>
    </row>
    <row r="12185" spans="1:4">
      <c r="A12185" s="462">
        <v>107271</v>
      </c>
      <c r="B12185" s="276" t="s">
        <v>12070</v>
      </c>
      <c r="C12185" s="462" t="s">
        <v>27</v>
      </c>
      <c r="D12185" s="463">
        <v>4493</v>
      </c>
    </row>
    <row r="12186" spans="1:4">
      <c r="A12186" s="462">
        <v>107272</v>
      </c>
      <c r="B12186" s="276" t="s">
        <v>12071</v>
      </c>
      <c r="C12186" s="462" t="s">
        <v>27</v>
      </c>
      <c r="D12186" s="463">
        <v>3569</v>
      </c>
    </row>
    <row r="12187" spans="1:4">
      <c r="A12187" s="462">
        <v>107273</v>
      </c>
      <c r="B12187" s="276" t="s">
        <v>12072</v>
      </c>
      <c r="C12187" s="462" t="s">
        <v>27</v>
      </c>
      <c r="D12187" s="463">
        <v>3332</v>
      </c>
    </row>
    <row r="12188" spans="1:4">
      <c r="A12188" s="462">
        <v>107274</v>
      </c>
      <c r="B12188" s="276" t="s">
        <v>12073</v>
      </c>
      <c r="C12188" s="462" t="s">
        <v>27</v>
      </c>
      <c r="D12188" s="463">
        <v>0</v>
      </c>
    </row>
    <row r="12189" spans="1:4">
      <c r="A12189" s="462">
        <v>107275</v>
      </c>
      <c r="B12189" s="276" t="s">
        <v>12074</v>
      </c>
      <c r="C12189" s="462" t="s">
        <v>27</v>
      </c>
      <c r="D12189" s="463">
        <v>0</v>
      </c>
    </row>
    <row r="12190" spans="1:4">
      <c r="A12190" s="462">
        <v>107276</v>
      </c>
      <c r="B12190" s="276" t="s">
        <v>12075</v>
      </c>
      <c r="C12190" s="462" t="s">
        <v>27</v>
      </c>
      <c r="D12190" s="463">
        <v>0</v>
      </c>
    </row>
    <row r="12191" spans="1:4">
      <c r="A12191" s="462">
        <v>107277</v>
      </c>
      <c r="B12191" s="276" t="s">
        <v>12076</v>
      </c>
      <c r="C12191" s="462" t="s">
        <v>27</v>
      </c>
      <c r="D12191" s="463">
        <v>0</v>
      </c>
    </row>
    <row r="12192" spans="1:4">
      <c r="A12192" s="462">
        <v>107278</v>
      </c>
      <c r="B12192" s="276" t="s">
        <v>12077</v>
      </c>
      <c r="C12192" s="462" t="s">
        <v>27</v>
      </c>
      <c r="D12192" s="463">
        <v>0</v>
      </c>
    </row>
    <row r="12193" spans="1:4">
      <c r="A12193" s="462">
        <v>107279</v>
      </c>
      <c r="B12193" s="276" t="s">
        <v>12078</v>
      </c>
      <c r="C12193" s="462" t="s">
        <v>27</v>
      </c>
      <c r="D12193" s="463">
        <v>0</v>
      </c>
    </row>
    <row r="12194" spans="1:4">
      <c r="A12194" s="462">
        <v>107280</v>
      </c>
      <c r="B12194" s="276" t="s">
        <v>12079</v>
      </c>
      <c r="C12194" s="462" t="s">
        <v>27</v>
      </c>
      <c r="D12194" s="463">
        <v>0</v>
      </c>
    </row>
    <row r="12195" spans="1:4">
      <c r="A12195" s="462">
        <v>107281</v>
      </c>
      <c r="B12195" s="276" t="s">
        <v>12080</v>
      </c>
      <c r="C12195" s="462" t="s">
        <v>27</v>
      </c>
      <c r="D12195" s="463">
        <v>0</v>
      </c>
    </row>
    <row r="12196" spans="1:4">
      <c r="A12196" s="462">
        <v>107282</v>
      </c>
      <c r="B12196" s="276" t="s">
        <v>12081</v>
      </c>
      <c r="C12196" s="462" t="s">
        <v>27</v>
      </c>
      <c r="D12196" s="463">
        <v>0</v>
      </c>
    </row>
    <row r="12197" spans="1:4">
      <c r="A12197" s="462">
        <v>107283</v>
      </c>
      <c r="B12197" s="276" t="s">
        <v>12082</v>
      </c>
      <c r="C12197" s="462" t="s">
        <v>27</v>
      </c>
      <c r="D12197" s="463">
        <v>0</v>
      </c>
    </row>
    <row r="12198" spans="1:4">
      <c r="A12198" s="462">
        <v>107284</v>
      </c>
      <c r="B12198" s="276" t="s">
        <v>12083</v>
      </c>
      <c r="C12198" s="462" t="s">
        <v>27</v>
      </c>
      <c r="D12198" s="463">
        <v>0</v>
      </c>
    </row>
    <row r="12199" spans="1:4">
      <c r="A12199" s="462">
        <v>107285</v>
      </c>
      <c r="B12199" s="276" t="s">
        <v>12084</v>
      </c>
      <c r="C12199" s="462" t="s">
        <v>27</v>
      </c>
      <c r="D12199" s="463">
        <v>0</v>
      </c>
    </row>
    <row r="12200" spans="1:4">
      <c r="A12200" s="462">
        <v>107286</v>
      </c>
      <c r="B12200" s="276" t="s">
        <v>12085</v>
      </c>
      <c r="C12200" s="462" t="s">
        <v>27</v>
      </c>
      <c r="D12200" s="463">
        <v>0</v>
      </c>
    </row>
    <row r="12201" spans="1:4">
      <c r="A12201" s="462">
        <v>107287</v>
      </c>
      <c r="B12201" s="276" t="s">
        <v>12086</v>
      </c>
      <c r="C12201" s="462" t="s">
        <v>27</v>
      </c>
      <c r="D12201" s="463">
        <v>0</v>
      </c>
    </row>
    <row r="12202" spans="1:4">
      <c r="A12202" s="462">
        <v>107288</v>
      </c>
      <c r="B12202" s="276" t="s">
        <v>12087</v>
      </c>
      <c r="C12202" s="462" t="s">
        <v>27</v>
      </c>
      <c r="D12202" s="463">
        <v>0</v>
      </c>
    </row>
    <row r="12203" spans="1:4">
      <c r="A12203" s="462">
        <v>107289</v>
      </c>
      <c r="B12203" s="276" t="s">
        <v>12088</v>
      </c>
      <c r="C12203" s="462" t="s">
        <v>27</v>
      </c>
      <c r="D12203" s="463">
        <v>0</v>
      </c>
    </row>
    <row r="12204" spans="1:4">
      <c r="A12204" s="462">
        <v>107290</v>
      </c>
      <c r="B12204" s="276" t="s">
        <v>12089</v>
      </c>
      <c r="C12204" s="462" t="s">
        <v>27</v>
      </c>
      <c r="D12204" s="463">
        <v>0</v>
      </c>
    </row>
    <row r="12205" spans="1:4">
      <c r="A12205" s="462">
        <v>107291</v>
      </c>
      <c r="B12205" s="276" t="s">
        <v>12090</v>
      </c>
      <c r="C12205" s="462" t="s">
        <v>27</v>
      </c>
      <c r="D12205" s="463">
        <v>0</v>
      </c>
    </row>
    <row r="12206" spans="1:4">
      <c r="A12206" s="462">
        <v>107292</v>
      </c>
      <c r="B12206" s="276" t="s">
        <v>12091</v>
      </c>
      <c r="C12206" s="462" t="s">
        <v>27</v>
      </c>
      <c r="D12206" s="463">
        <v>0</v>
      </c>
    </row>
    <row r="12207" spans="1:4">
      <c r="A12207" s="462">
        <v>107293</v>
      </c>
      <c r="B12207" s="276" t="s">
        <v>12092</v>
      </c>
      <c r="C12207" s="462" t="s">
        <v>27</v>
      </c>
      <c r="D12207" s="463">
        <v>0</v>
      </c>
    </row>
    <row r="12208" spans="1:4">
      <c r="A12208" s="462">
        <v>107294</v>
      </c>
      <c r="B12208" s="276" t="s">
        <v>12093</v>
      </c>
      <c r="C12208" s="462" t="s">
        <v>27</v>
      </c>
      <c r="D12208" s="463">
        <v>0</v>
      </c>
    </row>
    <row r="12209" spans="1:4">
      <c r="A12209" s="462">
        <v>107295</v>
      </c>
      <c r="B12209" s="276" t="s">
        <v>12094</v>
      </c>
      <c r="C12209" s="462" t="s">
        <v>27</v>
      </c>
      <c r="D12209" s="463">
        <v>0</v>
      </c>
    </row>
    <row r="12210" spans="1:4">
      <c r="A12210" s="462">
        <v>107296</v>
      </c>
      <c r="B12210" s="276" t="s">
        <v>12095</v>
      </c>
      <c r="C12210" s="462" t="s">
        <v>27</v>
      </c>
      <c r="D12210" s="463">
        <v>0</v>
      </c>
    </row>
    <row r="12211" spans="1:4">
      <c r="A12211" s="462">
        <v>107297</v>
      </c>
      <c r="B12211" s="276" t="s">
        <v>12096</v>
      </c>
      <c r="C12211" s="462" t="s">
        <v>27</v>
      </c>
      <c r="D12211" s="463">
        <v>0</v>
      </c>
    </row>
    <row r="12212" spans="1:4">
      <c r="A12212" s="462">
        <v>107298</v>
      </c>
      <c r="B12212" s="276" t="s">
        <v>12097</v>
      </c>
      <c r="C12212" s="462" t="s">
        <v>27</v>
      </c>
      <c r="D12212" s="463">
        <v>0</v>
      </c>
    </row>
    <row r="12213" spans="1:4">
      <c r="A12213" s="462">
        <v>107299</v>
      </c>
      <c r="B12213" s="276" t="s">
        <v>12098</v>
      </c>
      <c r="C12213" s="462" t="s">
        <v>27</v>
      </c>
      <c r="D12213" s="463">
        <v>0</v>
      </c>
    </row>
    <row r="12214" spans="1:4">
      <c r="A12214" s="462">
        <v>107300</v>
      </c>
      <c r="B12214" s="276" t="s">
        <v>12099</v>
      </c>
      <c r="C12214" s="462" t="s">
        <v>44</v>
      </c>
      <c r="D12214" s="463">
        <v>0</v>
      </c>
    </row>
    <row r="12215" spans="1:4">
      <c r="A12215" s="462">
        <v>107301</v>
      </c>
      <c r="B12215" s="276" t="s">
        <v>12100</v>
      </c>
      <c r="C12215" s="462" t="s">
        <v>27</v>
      </c>
      <c r="D12215" s="463">
        <v>0</v>
      </c>
    </row>
    <row r="12216" spans="1:4">
      <c r="A12216" s="462">
        <v>107302</v>
      </c>
      <c r="B12216" s="276" t="s">
        <v>12101</v>
      </c>
      <c r="C12216" s="462" t="s">
        <v>27</v>
      </c>
      <c r="D12216" s="463">
        <v>0</v>
      </c>
    </row>
    <row r="12217" spans="1:4">
      <c r="A12217" s="462">
        <v>107304</v>
      </c>
      <c r="B12217" s="276" t="s">
        <v>12102</v>
      </c>
      <c r="C12217" s="462" t="s">
        <v>30</v>
      </c>
      <c r="D12217" s="463">
        <v>0</v>
      </c>
    </row>
    <row r="12218" spans="1:4">
      <c r="A12218" s="462">
        <v>107305</v>
      </c>
      <c r="B12218" s="276" t="s">
        <v>12103</v>
      </c>
      <c r="C12218" s="462" t="s">
        <v>44</v>
      </c>
      <c r="D12218" s="463">
        <v>0</v>
      </c>
    </row>
    <row r="12219" spans="1:4">
      <c r="A12219" s="462">
        <v>107306</v>
      </c>
      <c r="B12219" s="276" t="s">
        <v>12104</v>
      </c>
      <c r="C12219" s="462" t="s">
        <v>44</v>
      </c>
      <c r="D12219" s="463">
        <v>0</v>
      </c>
    </row>
    <row r="12220" spans="1:4">
      <c r="A12220" s="462">
        <v>107307</v>
      </c>
      <c r="B12220" s="276" t="s">
        <v>12105</v>
      </c>
      <c r="C12220" s="462" t="s">
        <v>44</v>
      </c>
      <c r="D12220" s="463">
        <v>0</v>
      </c>
    </row>
    <row r="12221" spans="1:4">
      <c r="A12221" s="462">
        <v>107308</v>
      </c>
      <c r="B12221" s="276" t="s">
        <v>12106</v>
      </c>
      <c r="C12221" s="462" t="s">
        <v>27</v>
      </c>
      <c r="D12221" s="463">
        <v>0</v>
      </c>
    </row>
    <row r="12222" spans="1:4">
      <c r="A12222" s="462">
        <v>107309</v>
      </c>
      <c r="B12222" s="276" t="s">
        <v>12107</v>
      </c>
      <c r="C12222" s="462" t="s">
        <v>27</v>
      </c>
      <c r="D12222" s="463">
        <v>0</v>
      </c>
    </row>
    <row r="12223" spans="1:4">
      <c r="A12223" s="462">
        <v>107310</v>
      </c>
      <c r="B12223" s="276" t="s">
        <v>12108</v>
      </c>
      <c r="C12223" s="462" t="s">
        <v>27</v>
      </c>
      <c r="D12223" s="463">
        <v>0</v>
      </c>
    </row>
    <row r="12224" spans="1:4">
      <c r="A12224" s="462">
        <v>107311</v>
      </c>
      <c r="B12224" s="276" t="s">
        <v>12109</v>
      </c>
      <c r="C12224" s="462" t="s">
        <v>27</v>
      </c>
      <c r="D12224" s="463">
        <v>0</v>
      </c>
    </row>
    <row r="12225" spans="1:4">
      <c r="A12225" s="462">
        <v>107312</v>
      </c>
      <c r="B12225" s="276" t="s">
        <v>12110</v>
      </c>
      <c r="C12225" s="462" t="s">
        <v>27</v>
      </c>
      <c r="D12225" s="463">
        <v>1909426</v>
      </c>
    </row>
    <row r="12226" spans="1:4">
      <c r="A12226" s="462">
        <v>107313</v>
      </c>
      <c r="B12226" s="276" t="s">
        <v>12111</v>
      </c>
      <c r="C12226" s="462" t="s">
        <v>27</v>
      </c>
      <c r="D12226" s="463">
        <v>0</v>
      </c>
    </row>
    <row r="12227" spans="1:4">
      <c r="A12227" s="462">
        <v>107314</v>
      </c>
      <c r="B12227" s="276" t="s">
        <v>12112</v>
      </c>
      <c r="C12227" s="462" t="s">
        <v>27</v>
      </c>
      <c r="D12227" s="463">
        <v>0</v>
      </c>
    </row>
    <row r="12228" spans="1:4">
      <c r="A12228" s="462">
        <v>107315</v>
      </c>
      <c r="B12228" s="276" t="s">
        <v>12113</v>
      </c>
      <c r="C12228" s="462" t="s">
        <v>27</v>
      </c>
      <c r="D12228" s="463">
        <v>3528347</v>
      </c>
    </row>
    <row r="12229" spans="1:4">
      <c r="A12229" s="462">
        <v>107316</v>
      </c>
      <c r="B12229" s="276" t="s">
        <v>12114</v>
      </c>
      <c r="C12229" s="462" t="s">
        <v>27</v>
      </c>
      <c r="D12229" s="463">
        <v>2890510</v>
      </c>
    </row>
    <row r="12230" spans="1:4">
      <c r="A12230" s="462">
        <v>107317</v>
      </c>
      <c r="B12230" s="276" t="s">
        <v>12115</v>
      </c>
      <c r="C12230" s="462" t="s">
        <v>27</v>
      </c>
      <c r="D12230" s="463">
        <v>0</v>
      </c>
    </row>
    <row r="12231" spans="1:4">
      <c r="A12231" s="462">
        <v>107318</v>
      </c>
      <c r="B12231" s="276" t="s">
        <v>12116</v>
      </c>
      <c r="C12231" s="462" t="s">
        <v>27</v>
      </c>
      <c r="D12231" s="463">
        <v>0</v>
      </c>
    </row>
    <row r="12232" spans="1:4">
      <c r="A12232" s="462">
        <v>107319</v>
      </c>
      <c r="B12232" s="276" t="s">
        <v>12037</v>
      </c>
      <c r="C12232" s="462" t="s">
        <v>44</v>
      </c>
      <c r="D12232" s="463">
        <v>0</v>
      </c>
    </row>
    <row r="12233" spans="1:4">
      <c r="A12233" s="462">
        <v>107320</v>
      </c>
      <c r="B12233" s="276" t="s">
        <v>12117</v>
      </c>
      <c r="C12233" s="462" t="s">
        <v>27</v>
      </c>
      <c r="D12233" s="463">
        <v>0</v>
      </c>
    </row>
    <row r="12234" spans="1:4">
      <c r="A12234" s="462">
        <v>107321</v>
      </c>
      <c r="B12234" s="276" t="s">
        <v>12118</v>
      </c>
      <c r="C12234" s="462" t="s">
        <v>27</v>
      </c>
      <c r="D12234" s="463">
        <v>0</v>
      </c>
    </row>
    <row r="12235" spans="1:4">
      <c r="A12235" s="462">
        <v>107322</v>
      </c>
      <c r="B12235" s="276" t="s">
        <v>12119</v>
      </c>
      <c r="C12235" s="462" t="s">
        <v>30</v>
      </c>
      <c r="D12235" s="463">
        <v>2215.9899999999998</v>
      </c>
    </row>
    <row r="12236" spans="1:4">
      <c r="A12236" s="462">
        <v>107323</v>
      </c>
      <c r="B12236" s="276" t="s">
        <v>12120</v>
      </c>
      <c r="C12236" s="462" t="s">
        <v>27</v>
      </c>
      <c r="D12236" s="463">
        <v>0</v>
      </c>
    </row>
    <row r="12237" spans="1:4">
      <c r="A12237" s="462">
        <v>107324</v>
      </c>
      <c r="B12237" s="276" t="s">
        <v>12121</v>
      </c>
      <c r="C12237" s="462" t="s">
        <v>27</v>
      </c>
      <c r="D12237" s="463">
        <v>0</v>
      </c>
    </row>
    <row r="12238" spans="1:4">
      <c r="A12238" s="462">
        <v>107325</v>
      </c>
      <c r="B12238" s="276" t="s">
        <v>12122</v>
      </c>
      <c r="C12238" s="462" t="s">
        <v>27</v>
      </c>
      <c r="D12238" s="463">
        <v>0</v>
      </c>
    </row>
    <row r="12239" spans="1:4">
      <c r="A12239" s="462">
        <v>107326</v>
      </c>
      <c r="B12239" s="276" t="s">
        <v>12123</v>
      </c>
      <c r="C12239" s="462" t="s">
        <v>27</v>
      </c>
      <c r="D12239" s="463">
        <v>0</v>
      </c>
    </row>
    <row r="12240" spans="1:4">
      <c r="A12240" s="462">
        <v>107328</v>
      </c>
      <c r="B12240" s="276" t="s">
        <v>12124</v>
      </c>
      <c r="C12240" s="462" t="s">
        <v>44</v>
      </c>
      <c r="D12240" s="463">
        <v>186830</v>
      </c>
    </row>
    <row r="12241" spans="1:4">
      <c r="A12241" s="462">
        <v>107329</v>
      </c>
      <c r="B12241" s="276" t="s">
        <v>12125</v>
      </c>
      <c r="C12241" s="462" t="s">
        <v>27</v>
      </c>
      <c r="D12241" s="463">
        <v>0</v>
      </c>
    </row>
    <row r="12242" spans="1:4">
      <c r="A12242" s="462">
        <v>107330</v>
      </c>
      <c r="B12242" s="276" t="s">
        <v>12126</v>
      </c>
      <c r="C12242" s="462" t="s">
        <v>27</v>
      </c>
      <c r="D12242" s="463">
        <v>0</v>
      </c>
    </row>
    <row r="12243" spans="1:4">
      <c r="A12243" s="462">
        <v>107331</v>
      </c>
      <c r="B12243" s="276" t="s">
        <v>12127</v>
      </c>
      <c r="C12243" s="462" t="s">
        <v>27</v>
      </c>
      <c r="D12243" s="463">
        <v>0</v>
      </c>
    </row>
    <row r="12244" spans="1:4">
      <c r="A12244" s="462">
        <v>107332</v>
      </c>
      <c r="B12244" s="276" t="s">
        <v>12128</v>
      </c>
      <c r="C12244" s="462" t="s">
        <v>27</v>
      </c>
      <c r="D12244" s="463">
        <v>0</v>
      </c>
    </row>
    <row r="12245" spans="1:4">
      <c r="A12245" s="462">
        <v>107333</v>
      </c>
      <c r="B12245" s="276" t="s">
        <v>12129</v>
      </c>
      <c r="C12245" s="462" t="s">
        <v>27</v>
      </c>
      <c r="D12245" s="463">
        <v>1517131</v>
      </c>
    </row>
    <row r="12246" spans="1:4">
      <c r="A12246" s="462">
        <v>107334</v>
      </c>
      <c r="B12246" s="276" t="s">
        <v>12130</v>
      </c>
      <c r="C12246" s="462" t="s">
        <v>27</v>
      </c>
      <c r="D12246" s="463">
        <v>1500000</v>
      </c>
    </row>
    <row r="12247" spans="1:4">
      <c r="A12247" s="462">
        <v>107335</v>
      </c>
      <c r="B12247" s="276" t="s">
        <v>12131</v>
      </c>
      <c r="C12247" s="462" t="s">
        <v>27</v>
      </c>
      <c r="D12247" s="463">
        <v>0</v>
      </c>
    </row>
    <row r="12248" spans="1:4">
      <c r="A12248" s="462">
        <v>107336</v>
      </c>
      <c r="B12248" s="276" t="s">
        <v>12132</v>
      </c>
      <c r="C12248" s="462" t="s">
        <v>32</v>
      </c>
      <c r="D12248" s="463">
        <v>0</v>
      </c>
    </row>
    <row r="12249" spans="1:4">
      <c r="A12249" s="462">
        <v>107337</v>
      </c>
      <c r="B12249" s="276" t="s">
        <v>12133</v>
      </c>
      <c r="C12249" s="462" t="s">
        <v>27</v>
      </c>
      <c r="D12249" s="463">
        <v>0</v>
      </c>
    </row>
    <row r="12250" spans="1:4">
      <c r="A12250" s="462">
        <v>107339</v>
      </c>
      <c r="B12250" s="276" t="s">
        <v>12134</v>
      </c>
      <c r="C12250" s="462" t="s">
        <v>44</v>
      </c>
      <c r="D12250" s="463">
        <v>0</v>
      </c>
    </row>
    <row r="12251" spans="1:4">
      <c r="A12251" s="462">
        <v>107340</v>
      </c>
      <c r="B12251" s="276" t="s">
        <v>12135</v>
      </c>
      <c r="C12251" s="462" t="s">
        <v>27</v>
      </c>
      <c r="D12251" s="463">
        <v>0</v>
      </c>
    </row>
    <row r="12252" spans="1:4">
      <c r="A12252" s="462">
        <v>107341</v>
      </c>
      <c r="B12252" s="276" t="s">
        <v>12136</v>
      </c>
      <c r="C12252" s="462" t="s">
        <v>27</v>
      </c>
      <c r="D12252" s="463">
        <v>0</v>
      </c>
    </row>
    <row r="12253" spans="1:4">
      <c r="A12253" s="462">
        <v>107342</v>
      </c>
      <c r="B12253" s="276" t="s">
        <v>12137</v>
      </c>
      <c r="C12253" s="462" t="s">
        <v>27</v>
      </c>
      <c r="D12253" s="463">
        <v>0</v>
      </c>
    </row>
    <row r="12254" spans="1:4">
      <c r="A12254" s="462">
        <v>107343</v>
      </c>
      <c r="B12254" s="276" t="s">
        <v>12138</v>
      </c>
      <c r="C12254" s="462" t="s">
        <v>27</v>
      </c>
      <c r="D12254" s="463">
        <v>0</v>
      </c>
    </row>
    <row r="12255" spans="1:4">
      <c r="A12255" s="462">
        <v>107344</v>
      </c>
      <c r="B12255" s="276" t="s">
        <v>12139</v>
      </c>
      <c r="C12255" s="462" t="s">
        <v>27</v>
      </c>
      <c r="D12255" s="463">
        <v>0</v>
      </c>
    </row>
    <row r="12256" spans="1:4">
      <c r="A12256" s="462">
        <v>107345</v>
      </c>
      <c r="B12256" s="276" t="s">
        <v>12140</v>
      </c>
      <c r="C12256" s="462" t="s">
        <v>27</v>
      </c>
      <c r="D12256" s="463">
        <v>0</v>
      </c>
    </row>
    <row r="12257" spans="1:4">
      <c r="A12257" s="462">
        <v>107346</v>
      </c>
      <c r="B12257" s="276" t="s">
        <v>12141</v>
      </c>
      <c r="C12257" s="462" t="s">
        <v>27</v>
      </c>
      <c r="D12257" s="463">
        <v>162318</v>
      </c>
    </row>
    <row r="12258" spans="1:4">
      <c r="A12258" s="462">
        <v>107347</v>
      </c>
      <c r="B12258" s="276" t="s">
        <v>12142</v>
      </c>
      <c r="C12258" s="462" t="s">
        <v>27</v>
      </c>
      <c r="D12258" s="463">
        <v>0</v>
      </c>
    </row>
    <row r="12259" spans="1:4">
      <c r="A12259" s="462">
        <v>107349</v>
      </c>
      <c r="B12259" s="276" t="s">
        <v>12143</v>
      </c>
      <c r="C12259" s="462" t="s">
        <v>27</v>
      </c>
      <c r="D12259" s="463">
        <v>0</v>
      </c>
    </row>
    <row r="12260" spans="1:4">
      <c r="A12260" s="462">
        <v>107350</v>
      </c>
      <c r="B12260" s="276" t="s">
        <v>12144</v>
      </c>
      <c r="C12260" s="462" t="s">
        <v>27</v>
      </c>
      <c r="D12260" s="463">
        <v>0</v>
      </c>
    </row>
    <row r="12261" spans="1:4">
      <c r="A12261" s="462">
        <v>107351</v>
      </c>
      <c r="B12261" s="276" t="s">
        <v>12145</v>
      </c>
      <c r="C12261" s="462" t="s">
        <v>27</v>
      </c>
      <c r="D12261" s="463">
        <v>330194</v>
      </c>
    </row>
    <row r="12262" spans="1:4">
      <c r="A12262" s="462">
        <v>107352</v>
      </c>
      <c r="B12262" s="276" t="s">
        <v>12146</v>
      </c>
      <c r="C12262" s="462" t="s">
        <v>27</v>
      </c>
      <c r="D12262" s="463">
        <v>0</v>
      </c>
    </row>
    <row r="12263" spans="1:4">
      <c r="A12263" s="462">
        <v>107353</v>
      </c>
      <c r="B12263" s="276" t="s">
        <v>12147</v>
      </c>
      <c r="C12263" s="462" t="s">
        <v>27</v>
      </c>
      <c r="D12263" s="463">
        <v>0</v>
      </c>
    </row>
    <row r="12264" spans="1:4">
      <c r="A12264" s="462">
        <v>107354</v>
      </c>
      <c r="B12264" s="276" t="s">
        <v>12148</v>
      </c>
      <c r="C12264" s="462" t="s">
        <v>27</v>
      </c>
      <c r="D12264" s="463">
        <v>0</v>
      </c>
    </row>
    <row r="12265" spans="1:4">
      <c r="A12265" s="462">
        <v>107355</v>
      </c>
      <c r="B12265" s="276" t="s">
        <v>12149</v>
      </c>
      <c r="C12265" s="462" t="s">
        <v>27</v>
      </c>
      <c r="D12265" s="463">
        <v>0</v>
      </c>
    </row>
    <row r="12266" spans="1:4">
      <c r="A12266" s="462">
        <v>107356</v>
      </c>
      <c r="B12266" s="276" t="s">
        <v>12150</v>
      </c>
      <c r="C12266" s="462" t="s">
        <v>148</v>
      </c>
      <c r="D12266" s="463">
        <v>34999.99</v>
      </c>
    </row>
    <row r="12267" spans="1:4">
      <c r="A12267" s="462">
        <v>107357</v>
      </c>
      <c r="B12267" s="276" t="s">
        <v>12151</v>
      </c>
      <c r="C12267" s="462" t="s">
        <v>12152</v>
      </c>
      <c r="D12267" s="463">
        <v>32</v>
      </c>
    </row>
    <row r="12268" spans="1:4">
      <c r="A12268" s="462">
        <v>107358</v>
      </c>
      <c r="B12268" s="276" t="s">
        <v>12153</v>
      </c>
      <c r="C12268" s="462" t="s">
        <v>30</v>
      </c>
      <c r="D12268" s="463">
        <v>0</v>
      </c>
    </row>
    <row r="12269" spans="1:4">
      <c r="A12269" s="462">
        <v>107359</v>
      </c>
      <c r="B12269" s="276" t="s">
        <v>12154</v>
      </c>
      <c r="C12269" s="462" t="s">
        <v>30</v>
      </c>
      <c r="D12269" s="463">
        <v>0</v>
      </c>
    </row>
    <row r="12270" spans="1:4">
      <c r="A12270" s="462">
        <v>107360</v>
      </c>
      <c r="B12270" s="276" t="s">
        <v>12155</v>
      </c>
      <c r="C12270" s="462" t="s">
        <v>30</v>
      </c>
      <c r="D12270" s="463">
        <v>2850</v>
      </c>
    </row>
    <row r="12271" spans="1:4">
      <c r="A12271" s="462">
        <v>107361</v>
      </c>
      <c r="B12271" s="276" t="s">
        <v>12156</v>
      </c>
      <c r="C12271" s="462" t="s">
        <v>30</v>
      </c>
      <c r="D12271" s="463">
        <v>0</v>
      </c>
    </row>
    <row r="12272" spans="1:4">
      <c r="A12272" s="462">
        <v>107362</v>
      </c>
      <c r="B12272" s="276" t="s">
        <v>12157</v>
      </c>
      <c r="C12272" s="462" t="s">
        <v>30</v>
      </c>
      <c r="D12272" s="463">
        <v>6499.99</v>
      </c>
    </row>
    <row r="12273" spans="1:4">
      <c r="A12273" s="462">
        <v>107363</v>
      </c>
      <c r="B12273" s="276" t="s">
        <v>12158</v>
      </c>
      <c r="C12273" s="462" t="s">
        <v>27</v>
      </c>
      <c r="D12273" s="463">
        <v>0</v>
      </c>
    </row>
    <row r="12274" spans="1:4">
      <c r="A12274" s="462">
        <v>107364</v>
      </c>
      <c r="B12274" s="276" t="s">
        <v>12159</v>
      </c>
      <c r="C12274" s="462" t="s">
        <v>27</v>
      </c>
      <c r="D12274" s="463">
        <v>0</v>
      </c>
    </row>
    <row r="12275" spans="1:4">
      <c r="A12275" s="462">
        <v>107365</v>
      </c>
      <c r="B12275" s="276" t="s">
        <v>12160</v>
      </c>
      <c r="C12275" s="462" t="s">
        <v>30</v>
      </c>
      <c r="D12275" s="463">
        <v>0</v>
      </c>
    </row>
    <row r="12276" spans="1:4">
      <c r="A12276" s="462">
        <v>107366</v>
      </c>
      <c r="B12276" s="276" t="s">
        <v>12161</v>
      </c>
      <c r="C12276" s="462" t="s">
        <v>30</v>
      </c>
      <c r="D12276" s="463">
        <v>0</v>
      </c>
    </row>
    <row r="12277" spans="1:4">
      <c r="A12277" s="462">
        <v>107367</v>
      </c>
      <c r="B12277" s="276" t="s">
        <v>12162</v>
      </c>
      <c r="C12277" s="462" t="s">
        <v>27</v>
      </c>
      <c r="D12277" s="463">
        <v>0</v>
      </c>
    </row>
    <row r="12278" spans="1:4">
      <c r="A12278" s="462">
        <v>107368</v>
      </c>
      <c r="B12278" s="276" t="s">
        <v>12163</v>
      </c>
      <c r="C12278" s="462" t="s">
        <v>30</v>
      </c>
      <c r="D12278" s="463">
        <v>0</v>
      </c>
    </row>
    <row r="12279" spans="1:4">
      <c r="A12279" s="462">
        <v>107369</v>
      </c>
      <c r="B12279" s="276" t="s">
        <v>12164</v>
      </c>
      <c r="C12279" s="462" t="s">
        <v>30</v>
      </c>
      <c r="D12279" s="463">
        <v>0</v>
      </c>
    </row>
    <row r="12280" spans="1:4">
      <c r="A12280" s="462">
        <v>107370</v>
      </c>
      <c r="B12280" s="276" t="s">
        <v>12165</v>
      </c>
      <c r="C12280" s="462" t="s">
        <v>27</v>
      </c>
      <c r="D12280" s="463">
        <v>0</v>
      </c>
    </row>
    <row r="12281" spans="1:4">
      <c r="A12281" s="462">
        <v>107371</v>
      </c>
      <c r="B12281" s="276" t="s">
        <v>12166</v>
      </c>
      <c r="C12281" s="462" t="s">
        <v>27</v>
      </c>
      <c r="D12281" s="463">
        <v>0</v>
      </c>
    </row>
    <row r="12282" spans="1:4">
      <c r="A12282" s="462">
        <v>107372</v>
      </c>
      <c r="B12282" s="276" t="s">
        <v>12167</v>
      </c>
      <c r="C12282" s="462" t="s">
        <v>30</v>
      </c>
      <c r="D12282" s="463">
        <v>0</v>
      </c>
    </row>
    <row r="12283" spans="1:4">
      <c r="A12283" s="462">
        <v>107373</v>
      </c>
      <c r="B12283" s="276" t="s">
        <v>12168</v>
      </c>
      <c r="C12283" s="462" t="s">
        <v>30</v>
      </c>
      <c r="D12283" s="463">
        <v>0</v>
      </c>
    </row>
    <row r="12284" spans="1:4">
      <c r="A12284" s="462">
        <v>107374</v>
      </c>
      <c r="B12284" s="276" t="s">
        <v>12169</v>
      </c>
      <c r="C12284" s="462" t="s">
        <v>30</v>
      </c>
      <c r="D12284" s="463">
        <v>0</v>
      </c>
    </row>
    <row r="12285" spans="1:4">
      <c r="A12285" s="462">
        <v>107375</v>
      </c>
      <c r="B12285" s="276" t="s">
        <v>12170</v>
      </c>
      <c r="C12285" s="462" t="s">
        <v>27</v>
      </c>
      <c r="D12285" s="463">
        <v>0</v>
      </c>
    </row>
    <row r="12286" spans="1:4">
      <c r="A12286" s="462">
        <v>107376</v>
      </c>
      <c r="B12286" s="276" t="s">
        <v>12171</v>
      </c>
      <c r="C12286" s="462" t="s">
        <v>44</v>
      </c>
      <c r="D12286" s="463">
        <v>160707</v>
      </c>
    </row>
    <row r="12287" spans="1:4">
      <c r="A12287" s="462">
        <v>107377</v>
      </c>
      <c r="B12287" s="276" t="s">
        <v>12172</v>
      </c>
      <c r="C12287" s="462" t="s">
        <v>44</v>
      </c>
      <c r="D12287" s="463">
        <v>52000</v>
      </c>
    </row>
    <row r="12288" spans="1:4">
      <c r="A12288" s="462">
        <v>107378</v>
      </c>
      <c r="B12288" s="276" t="s">
        <v>12173</v>
      </c>
      <c r="C12288" s="462" t="s">
        <v>27</v>
      </c>
      <c r="D12288" s="463">
        <v>0</v>
      </c>
    </row>
    <row r="12289" spans="1:4">
      <c r="A12289" s="462">
        <v>107379</v>
      </c>
      <c r="B12289" s="276" t="s">
        <v>12174</v>
      </c>
      <c r="C12289" s="462" t="s">
        <v>27</v>
      </c>
      <c r="D12289" s="463">
        <v>0</v>
      </c>
    </row>
    <row r="12290" spans="1:4">
      <c r="A12290" s="462">
        <v>107380</v>
      </c>
      <c r="B12290" s="276" t="s">
        <v>12174</v>
      </c>
      <c r="C12290" s="462" t="s">
        <v>27</v>
      </c>
      <c r="D12290" s="463">
        <v>0</v>
      </c>
    </row>
    <row r="12291" spans="1:4">
      <c r="A12291" s="462">
        <v>107381</v>
      </c>
      <c r="B12291" s="276" t="s">
        <v>12175</v>
      </c>
      <c r="C12291" s="462" t="s">
        <v>27</v>
      </c>
      <c r="D12291" s="463">
        <v>0</v>
      </c>
    </row>
    <row r="12292" spans="1:4">
      <c r="A12292" s="462">
        <v>107382</v>
      </c>
      <c r="B12292" s="276" t="s">
        <v>12176</v>
      </c>
      <c r="C12292" s="462" t="s">
        <v>27</v>
      </c>
      <c r="D12292" s="463">
        <v>0</v>
      </c>
    </row>
    <row r="12293" spans="1:4">
      <c r="A12293" s="462">
        <v>107383</v>
      </c>
      <c r="B12293" s="276" t="s">
        <v>12177</v>
      </c>
      <c r="C12293" s="462" t="s">
        <v>27</v>
      </c>
      <c r="D12293" s="463">
        <v>0</v>
      </c>
    </row>
    <row r="12294" spans="1:4">
      <c r="A12294" s="462">
        <v>107384</v>
      </c>
      <c r="B12294" s="276" t="s">
        <v>12178</v>
      </c>
      <c r="C12294" s="462" t="s">
        <v>27</v>
      </c>
      <c r="D12294" s="463">
        <v>0</v>
      </c>
    </row>
    <row r="12295" spans="1:4">
      <c r="A12295" s="462">
        <v>107385</v>
      </c>
      <c r="B12295" s="276" t="s">
        <v>12179</v>
      </c>
      <c r="C12295" s="462" t="s">
        <v>27</v>
      </c>
      <c r="D12295" s="463">
        <v>0</v>
      </c>
    </row>
    <row r="12296" spans="1:4">
      <c r="A12296" s="462">
        <v>107386</v>
      </c>
      <c r="B12296" s="276" t="s">
        <v>12180</v>
      </c>
      <c r="C12296" s="462" t="s">
        <v>27</v>
      </c>
      <c r="D12296" s="463">
        <v>0</v>
      </c>
    </row>
    <row r="12297" spans="1:4">
      <c r="A12297" s="462">
        <v>107387</v>
      </c>
      <c r="B12297" s="276" t="s">
        <v>12181</v>
      </c>
      <c r="C12297" s="462" t="s">
        <v>27</v>
      </c>
      <c r="D12297" s="463">
        <v>0</v>
      </c>
    </row>
    <row r="12298" spans="1:4">
      <c r="A12298" s="462">
        <v>107388</v>
      </c>
      <c r="B12298" s="276" t="s">
        <v>12182</v>
      </c>
      <c r="C12298" s="462" t="s">
        <v>30</v>
      </c>
      <c r="D12298" s="463">
        <v>0</v>
      </c>
    </row>
    <row r="12299" spans="1:4">
      <c r="A12299" s="462">
        <v>107389</v>
      </c>
      <c r="B12299" s="276" t="s">
        <v>12183</v>
      </c>
      <c r="C12299" s="462" t="s">
        <v>27</v>
      </c>
      <c r="D12299" s="463">
        <v>36205</v>
      </c>
    </row>
    <row r="12300" spans="1:4">
      <c r="A12300" s="462">
        <v>107390</v>
      </c>
      <c r="B12300" s="276" t="s">
        <v>12184</v>
      </c>
      <c r="C12300" s="462" t="s">
        <v>27</v>
      </c>
      <c r="D12300" s="463">
        <v>0</v>
      </c>
    </row>
    <row r="12301" spans="1:4">
      <c r="A12301" s="462">
        <v>107391</v>
      </c>
      <c r="B12301" s="276" t="s">
        <v>12185</v>
      </c>
      <c r="C12301" s="462" t="s">
        <v>27</v>
      </c>
      <c r="D12301" s="463">
        <v>0</v>
      </c>
    </row>
    <row r="12302" spans="1:4">
      <c r="A12302" s="462">
        <v>107392</v>
      </c>
      <c r="B12302" s="276" t="s">
        <v>12186</v>
      </c>
      <c r="C12302" s="462" t="s">
        <v>27</v>
      </c>
      <c r="D12302" s="463">
        <v>1600000.01</v>
      </c>
    </row>
    <row r="12303" spans="1:4">
      <c r="A12303" s="462">
        <v>107393</v>
      </c>
      <c r="B12303" s="276" t="s">
        <v>12187</v>
      </c>
      <c r="C12303" s="462" t="s">
        <v>27</v>
      </c>
      <c r="D12303" s="463">
        <v>0</v>
      </c>
    </row>
    <row r="12304" spans="1:4">
      <c r="A12304" s="462">
        <v>107394</v>
      </c>
      <c r="B12304" s="276" t="s">
        <v>12188</v>
      </c>
      <c r="C12304" s="462" t="s">
        <v>1122</v>
      </c>
      <c r="D12304" s="463">
        <v>110079</v>
      </c>
    </row>
    <row r="12305" spans="1:4">
      <c r="A12305" s="462">
        <v>107395</v>
      </c>
      <c r="B12305" s="276" t="s">
        <v>12189</v>
      </c>
      <c r="C12305" s="462" t="s">
        <v>1122</v>
      </c>
      <c r="D12305" s="463">
        <v>183710</v>
      </c>
    </row>
    <row r="12306" spans="1:4">
      <c r="A12306" s="462">
        <v>107396</v>
      </c>
      <c r="B12306" s="276" t="s">
        <v>12190</v>
      </c>
      <c r="C12306" s="462" t="s">
        <v>44</v>
      </c>
      <c r="D12306" s="463">
        <v>2200</v>
      </c>
    </row>
    <row r="12307" spans="1:4">
      <c r="A12307" s="462">
        <v>107397</v>
      </c>
      <c r="B12307" s="276" t="s">
        <v>12191</v>
      </c>
      <c r="C12307" s="462" t="s">
        <v>27</v>
      </c>
      <c r="D12307" s="463">
        <v>0</v>
      </c>
    </row>
    <row r="12308" spans="1:4">
      <c r="A12308" s="462">
        <v>107398</v>
      </c>
      <c r="B12308" s="276" t="s">
        <v>12192</v>
      </c>
      <c r="C12308" s="462" t="s">
        <v>27</v>
      </c>
      <c r="D12308" s="463">
        <v>0</v>
      </c>
    </row>
    <row r="12309" spans="1:4">
      <c r="A12309" s="462">
        <v>107399</v>
      </c>
      <c r="B12309" s="276" t="s">
        <v>12193</v>
      </c>
      <c r="C12309" s="462" t="s">
        <v>27</v>
      </c>
      <c r="D12309" s="463">
        <v>0</v>
      </c>
    </row>
    <row r="12310" spans="1:4">
      <c r="A12310" s="462">
        <v>107400</v>
      </c>
      <c r="B12310" s="276" t="s">
        <v>12194</v>
      </c>
      <c r="C12310" s="462" t="s">
        <v>27</v>
      </c>
      <c r="D12310" s="463">
        <v>0</v>
      </c>
    </row>
    <row r="12311" spans="1:4">
      <c r="A12311" s="462">
        <v>107401</v>
      </c>
      <c r="B12311" s="276" t="s">
        <v>12195</v>
      </c>
      <c r="C12311" s="462" t="s">
        <v>27</v>
      </c>
      <c r="D12311" s="463">
        <v>0</v>
      </c>
    </row>
    <row r="12312" spans="1:4">
      <c r="A12312" s="462">
        <v>107402</v>
      </c>
      <c r="B12312" s="276" t="s">
        <v>12196</v>
      </c>
      <c r="C12312" s="462" t="s">
        <v>27</v>
      </c>
      <c r="D12312" s="463">
        <v>0</v>
      </c>
    </row>
    <row r="12313" spans="1:4">
      <c r="A12313" s="462">
        <v>107403</v>
      </c>
      <c r="B12313" s="276" t="s">
        <v>12197</v>
      </c>
      <c r="C12313" s="462" t="s">
        <v>27</v>
      </c>
      <c r="D12313" s="463">
        <v>0</v>
      </c>
    </row>
    <row r="12314" spans="1:4">
      <c r="A12314" s="462">
        <v>107404</v>
      </c>
      <c r="B12314" s="276" t="s">
        <v>12198</v>
      </c>
      <c r="C12314" s="462" t="s">
        <v>27</v>
      </c>
      <c r="D12314" s="463">
        <v>0</v>
      </c>
    </row>
    <row r="12315" spans="1:4">
      <c r="A12315" s="462">
        <v>107405</v>
      </c>
      <c r="B12315" s="276" t="s">
        <v>12199</v>
      </c>
      <c r="C12315" s="462" t="s">
        <v>27</v>
      </c>
      <c r="D12315" s="463">
        <v>0</v>
      </c>
    </row>
    <row r="12316" spans="1:4">
      <c r="A12316" s="462">
        <v>107406</v>
      </c>
      <c r="B12316" s="276" t="s">
        <v>12200</v>
      </c>
      <c r="C12316" s="462" t="s">
        <v>27</v>
      </c>
      <c r="D12316" s="463">
        <v>0</v>
      </c>
    </row>
    <row r="12317" spans="1:4">
      <c r="A12317" s="462">
        <v>107407</v>
      </c>
      <c r="B12317" s="276" t="s">
        <v>12201</v>
      </c>
      <c r="C12317" s="462" t="s">
        <v>27</v>
      </c>
      <c r="D12317" s="463">
        <v>0</v>
      </c>
    </row>
    <row r="12318" spans="1:4">
      <c r="A12318" s="462">
        <v>107408</v>
      </c>
      <c r="B12318" s="276" t="s">
        <v>12202</v>
      </c>
      <c r="C12318" s="462" t="s">
        <v>27</v>
      </c>
      <c r="D12318" s="463">
        <v>0</v>
      </c>
    </row>
    <row r="12319" spans="1:4">
      <c r="A12319" s="462">
        <v>107409</v>
      </c>
      <c r="B12319" s="276" t="s">
        <v>12203</v>
      </c>
      <c r="C12319" s="462" t="s">
        <v>27</v>
      </c>
      <c r="D12319" s="463">
        <v>0</v>
      </c>
    </row>
    <row r="12320" spans="1:4">
      <c r="A12320" s="462">
        <v>107410</v>
      </c>
      <c r="B12320" s="276" t="s">
        <v>12204</v>
      </c>
      <c r="C12320" s="462" t="s">
        <v>27</v>
      </c>
      <c r="D12320" s="463">
        <v>0</v>
      </c>
    </row>
    <row r="12321" spans="1:4">
      <c r="A12321" s="462">
        <v>107411</v>
      </c>
      <c r="B12321" s="276" t="s">
        <v>12205</v>
      </c>
      <c r="C12321" s="462" t="s">
        <v>27</v>
      </c>
      <c r="D12321" s="463">
        <v>0</v>
      </c>
    </row>
    <row r="12322" spans="1:4">
      <c r="A12322" s="462">
        <v>107412</v>
      </c>
      <c r="B12322" s="276" t="s">
        <v>12206</v>
      </c>
      <c r="C12322" s="462" t="s">
        <v>27</v>
      </c>
      <c r="D12322" s="463">
        <v>0</v>
      </c>
    </row>
    <row r="12323" spans="1:4">
      <c r="A12323" s="462">
        <v>107413</v>
      </c>
      <c r="B12323" s="276" t="s">
        <v>12207</v>
      </c>
      <c r="C12323" s="462" t="s">
        <v>27</v>
      </c>
      <c r="D12323" s="463">
        <v>0</v>
      </c>
    </row>
    <row r="12324" spans="1:4">
      <c r="A12324" s="462">
        <v>107414</v>
      </c>
      <c r="B12324" s="276" t="s">
        <v>12208</v>
      </c>
      <c r="C12324" s="462" t="s">
        <v>27</v>
      </c>
      <c r="D12324" s="463">
        <v>0</v>
      </c>
    </row>
    <row r="12325" spans="1:4">
      <c r="A12325" s="462">
        <v>107415</v>
      </c>
      <c r="B12325" s="276" t="s">
        <v>12209</v>
      </c>
      <c r="C12325" s="462" t="s">
        <v>27</v>
      </c>
      <c r="D12325" s="463">
        <v>0</v>
      </c>
    </row>
    <row r="12326" spans="1:4">
      <c r="A12326" s="462">
        <v>107416</v>
      </c>
      <c r="B12326" s="276" t="s">
        <v>12210</v>
      </c>
      <c r="C12326" s="462" t="s">
        <v>27</v>
      </c>
      <c r="D12326" s="463">
        <v>0</v>
      </c>
    </row>
    <row r="12327" spans="1:4">
      <c r="A12327" s="462">
        <v>107417</v>
      </c>
      <c r="B12327" s="276" t="s">
        <v>12211</v>
      </c>
      <c r="C12327" s="462" t="s">
        <v>27</v>
      </c>
      <c r="D12327" s="463">
        <v>0</v>
      </c>
    </row>
    <row r="12328" spans="1:4">
      <c r="A12328" s="462">
        <v>107418</v>
      </c>
      <c r="B12328" s="276" t="s">
        <v>12212</v>
      </c>
      <c r="C12328" s="462" t="s">
        <v>27</v>
      </c>
      <c r="D12328" s="463">
        <v>0</v>
      </c>
    </row>
    <row r="12329" spans="1:4">
      <c r="A12329" s="462">
        <v>107419</v>
      </c>
      <c r="B12329" s="276" t="s">
        <v>12213</v>
      </c>
      <c r="C12329" s="462" t="s">
        <v>44</v>
      </c>
      <c r="D12329" s="463">
        <v>0</v>
      </c>
    </row>
    <row r="12330" spans="1:4">
      <c r="A12330" s="462">
        <v>107420</v>
      </c>
      <c r="B12330" s="276" t="s">
        <v>12214</v>
      </c>
      <c r="C12330" s="462" t="s">
        <v>27</v>
      </c>
      <c r="D12330" s="463">
        <v>0</v>
      </c>
    </row>
    <row r="12331" spans="1:4">
      <c r="A12331" s="462">
        <v>107421</v>
      </c>
      <c r="B12331" s="276" t="s">
        <v>12215</v>
      </c>
      <c r="C12331" s="462" t="s">
        <v>27</v>
      </c>
      <c r="D12331" s="463">
        <v>0</v>
      </c>
    </row>
    <row r="12332" spans="1:4">
      <c r="A12332" s="462">
        <v>107422</v>
      </c>
      <c r="B12332" s="276" t="s">
        <v>12216</v>
      </c>
      <c r="C12332" s="462" t="s">
        <v>27</v>
      </c>
      <c r="D12332" s="463">
        <v>0</v>
      </c>
    </row>
    <row r="12333" spans="1:4">
      <c r="A12333" s="462">
        <v>107423</v>
      </c>
      <c r="B12333" s="276" t="s">
        <v>12217</v>
      </c>
      <c r="C12333" s="462" t="s">
        <v>27</v>
      </c>
      <c r="D12333" s="463">
        <v>0</v>
      </c>
    </row>
    <row r="12334" spans="1:4">
      <c r="A12334" s="462">
        <v>107424</v>
      </c>
      <c r="B12334" s="276" t="s">
        <v>12218</v>
      </c>
      <c r="C12334" s="462" t="s">
        <v>27</v>
      </c>
      <c r="D12334" s="463">
        <v>0</v>
      </c>
    </row>
    <row r="12335" spans="1:4">
      <c r="A12335" s="462">
        <v>107425</v>
      </c>
      <c r="B12335" s="276" t="s">
        <v>12219</v>
      </c>
      <c r="C12335" s="462" t="s">
        <v>27</v>
      </c>
      <c r="D12335" s="463">
        <v>0</v>
      </c>
    </row>
    <row r="12336" spans="1:4">
      <c r="A12336" s="462">
        <v>107426</v>
      </c>
      <c r="B12336" s="276" t="s">
        <v>12220</v>
      </c>
      <c r="C12336" s="462" t="s">
        <v>27</v>
      </c>
      <c r="D12336" s="463">
        <v>0</v>
      </c>
    </row>
    <row r="12337" spans="1:4">
      <c r="A12337" s="462">
        <v>107427</v>
      </c>
      <c r="B12337" s="276" t="s">
        <v>12221</v>
      </c>
      <c r="C12337" s="462" t="s">
        <v>27</v>
      </c>
      <c r="D12337" s="463">
        <v>0</v>
      </c>
    </row>
    <row r="12338" spans="1:4">
      <c r="A12338" s="462">
        <v>107428</v>
      </c>
      <c r="B12338" s="276" t="s">
        <v>12222</v>
      </c>
      <c r="C12338" s="462" t="s">
        <v>27</v>
      </c>
      <c r="D12338" s="463">
        <v>0</v>
      </c>
    </row>
    <row r="12339" spans="1:4">
      <c r="A12339" s="462">
        <v>107429</v>
      </c>
      <c r="B12339" s="276" t="s">
        <v>12223</v>
      </c>
      <c r="C12339" s="462" t="s">
        <v>27</v>
      </c>
      <c r="D12339" s="463">
        <v>0</v>
      </c>
    </row>
    <row r="12340" spans="1:4">
      <c r="A12340" s="462">
        <v>107430</v>
      </c>
      <c r="B12340" s="276" t="s">
        <v>12224</v>
      </c>
      <c r="C12340" s="462" t="s">
        <v>27</v>
      </c>
      <c r="D12340" s="463">
        <v>0</v>
      </c>
    </row>
    <row r="12341" spans="1:4">
      <c r="A12341" s="462">
        <v>107431</v>
      </c>
      <c r="B12341" s="276" t="s">
        <v>12225</v>
      </c>
      <c r="C12341" s="462" t="s">
        <v>27</v>
      </c>
      <c r="D12341" s="463">
        <v>0</v>
      </c>
    </row>
    <row r="12342" spans="1:4">
      <c r="A12342" s="462">
        <v>107432</v>
      </c>
      <c r="B12342" s="276" t="s">
        <v>12226</v>
      </c>
      <c r="C12342" s="462" t="s">
        <v>27</v>
      </c>
      <c r="D12342" s="463">
        <v>0</v>
      </c>
    </row>
    <row r="12343" spans="1:4">
      <c r="A12343" s="462">
        <v>107433</v>
      </c>
      <c r="B12343" s="276" t="s">
        <v>12227</v>
      </c>
      <c r="C12343" s="462" t="s">
        <v>27</v>
      </c>
      <c r="D12343" s="463">
        <v>0</v>
      </c>
    </row>
    <row r="12344" spans="1:4">
      <c r="A12344" s="462">
        <v>107434</v>
      </c>
      <c r="B12344" s="276" t="s">
        <v>12228</v>
      </c>
      <c r="C12344" s="462" t="s">
        <v>27</v>
      </c>
      <c r="D12344" s="463">
        <v>0</v>
      </c>
    </row>
    <row r="12345" spans="1:4">
      <c r="A12345" s="462">
        <v>107435</v>
      </c>
      <c r="B12345" s="276" t="s">
        <v>12229</v>
      </c>
      <c r="C12345" s="462" t="s">
        <v>27</v>
      </c>
      <c r="D12345" s="463">
        <v>0</v>
      </c>
    </row>
    <row r="12346" spans="1:4">
      <c r="A12346" s="462">
        <v>107436</v>
      </c>
      <c r="B12346" s="276" t="s">
        <v>12230</v>
      </c>
      <c r="C12346" s="462" t="s">
        <v>1122</v>
      </c>
      <c r="D12346" s="463">
        <v>174962</v>
      </c>
    </row>
    <row r="12347" spans="1:4">
      <c r="A12347" s="462">
        <v>107437</v>
      </c>
      <c r="B12347" s="276" t="s">
        <v>12231</v>
      </c>
      <c r="C12347" s="462" t="s">
        <v>1122</v>
      </c>
      <c r="D12347" s="463">
        <v>104130</v>
      </c>
    </row>
    <row r="12348" spans="1:4">
      <c r="A12348" s="462">
        <v>107438</v>
      </c>
      <c r="B12348" s="276" t="s">
        <v>12232</v>
      </c>
      <c r="C12348" s="462" t="s">
        <v>27</v>
      </c>
      <c r="D12348" s="463">
        <v>0</v>
      </c>
    </row>
    <row r="12349" spans="1:4">
      <c r="A12349" s="462">
        <v>107439</v>
      </c>
      <c r="B12349" s="276" t="s">
        <v>12233</v>
      </c>
      <c r="C12349" s="462" t="s">
        <v>27</v>
      </c>
      <c r="D12349" s="463">
        <v>10481424</v>
      </c>
    </row>
    <row r="12350" spans="1:4">
      <c r="A12350" s="462">
        <v>107440</v>
      </c>
      <c r="B12350" s="276" t="s">
        <v>12234</v>
      </c>
      <c r="C12350" s="462" t="s">
        <v>27</v>
      </c>
      <c r="D12350" s="463">
        <v>11420</v>
      </c>
    </row>
    <row r="12351" spans="1:4">
      <c r="A12351" s="462">
        <v>107441</v>
      </c>
      <c r="B12351" s="276" t="s">
        <v>12235</v>
      </c>
      <c r="C12351" s="462" t="s">
        <v>27</v>
      </c>
      <c r="D12351" s="463">
        <v>0</v>
      </c>
    </row>
    <row r="12352" spans="1:4">
      <c r="A12352" s="462">
        <v>107442</v>
      </c>
      <c r="B12352" s="276" t="s">
        <v>12236</v>
      </c>
      <c r="C12352" s="462" t="s">
        <v>27</v>
      </c>
      <c r="D12352" s="463">
        <v>0</v>
      </c>
    </row>
    <row r="12353" spans="1:4">
      <c r="A12353" s="462">
        <v>107443</v>
      </c>
      <c r="B12353" s="276" t="s">
        <v>12237</v>
      </c>
      <c r="C12353" s="462" t="s">
        <v>27</v>
      </c>
      <c r="D12353" s="463">
        <v>0</v>
      </c>
    </row>
    <row r="12354" spans="1:4">
      <c r="A12354" s="462">
        <v>107444</v>
      </c>
      <c r="B12354" s="276" t="s">
        <v>12238</v>
      </c>
      <c r="C12354" s="462" t="s">
        <v>27</v>
      </c>
      <c r="D12354" s="463">
        <v>0</v>
      </c>
    </row>
    <row r="12355" spans="1:4">
      <c r="A12355" s="462">
        <v>107445</v>
      </c>
      <c r="B12355" s="276" t="s">
        <v>12239</v>
      </c>
      <c r="C12355" s="462" t="s">
        <v>27</v>
      </c>
      <c r="D12355" s="463">
        <v>0</v>
      </c>
    </row>
    <row r="12356" spans="1:4">
      <c r="A12356" s="462">
        <v>107446</v>
      </c>
      <c r="B12356" s="276" t="s">
        <v>12240</v>
      </c>
      <c r="C12356" s="462" t="s">
        <v>27</v>
      </c>
      <c r="D12356" s="463">
        <v>0</v>
      </c>
    </row>
    <row r="12357" spans="1:4">
      <c r="A12357" s="462">
        <v>107447</v>
      </c>
      <c r="B12357" s="276" t="s">
        <v>12241</v>
      </c>
      <c r="C12357" s="462" t="s">
        <v>27</v>
      </c>
      <c r="D12357" s="463">
        <v>0</v>
      </c>
    </row>
    <row r="12358" spans="1:4">
      <c r="A12358" s="462">
        <v>107448</v>
      </c>
      <c r="B12358" s="276" t="s">
        <v>12242</v>
      </c>
      <c r="C12358" s="462" t="s">
        <v>27</v>
      </c>
      <c r="D12358" s="463">
        <v>0</v>
      </c>
    </row>
    <row r="12359" spans="1:4">
      <c r="A12359" s="462">
        <v>107449</v>
      </c>
      <c r="B12359" s="276" t="s">
        <v>12243</v>
      </c>
      <c r="C12359" s="462" t="s">
        <v>30</v>
      </c>
      <c r="D12359" s="463">
        <v>253250</v>
      </c>
    </row>
    <row r="12360" spans="1:4">
      <c r="A12360" s="462">
        <v>107450</v>
      </c>
      <c r="B12360" s="276" t="s">
        <v>12244</v>
      </c>
      <c r="C12360" s="462" t="s">
        <v>27</v>
      </c>
      <c r="D12360" s="463">
        <v>0</v>
      </c>
    </row>
    <row r="12361" spans="1:4">
      <c r="A12361" s="462">
        <v>107451</v>
      </c>
      <c r="B12361" s="276" t="s">
        <v>12245</v>
      </c>
      <c r="C12361" s="462" t="s">
        <v>27</v>
      </c>
      <c r="D12361" s="463">
        <v>0</v>
      </c>
    </row>
    <row r="12362" spans="1:4">
      <c r="A12362" s="462">
        <v>107452</v>
      </c>
      <c r="B12362" s="276" t="s">
        <v>12246</v>
      </c>
      <c r="C12362" s="462" t="s">
        <v>27</v>
      </c>
      <c r="D12362" s="463">
        <v>0</v>
      </c>
    </row>
    <row r="12363" spans="1:4">
      <c r="A12363" s="462">
        <v>107453</v>
      </c>
      <c r="B12363" s="276" t="s">
        <v>12247</v>
      </c>
      <c r="C12363" s="462" t="s">
        <v>27</v>
      </c>
      <c r="D12363" s="463">
        <v>0</v>
      </c>
    </row>
    <row r="12364" spans="1:4">
      <c r="A12364" s="462">
        <v>107454</v>
      </c>
      <c r="B12364" s="276" t="s">
        <v>12248</v>
      </c>
      <c r="C12364" s="462" t="s">
        <v>27</v>
      </c>
      <c r="D12364" s="463">
        <v>1382461</v>
      </c>
    </row>
    <row r="12365" spans="1:4">
      <c r="A12365" s="462">
        <v>107455</v>
      </c>
      <c r="B12365" s="276" t="s">
        <v>12249</v>
      </c>
      <c r="C12365" s="462" t="s">
        <v>27</v>
      </c>
      <c r="D12365" s="463">
        <v>634901</v>
      </c>
    </row>
    <row r="12366" spans="1:4">
      <c r="A12366" s="462">
        <v>107456</v>
      </c>
      <c r="B12366" s="276" t="s">
        <v>12250</v>
      </c>
      <c r="C12366" s="462" t="s">
        <v>27</v>
      </c>
      <c r="D12366" s="463">
        <v>0</v>
      </c>
    </row>
    <row r="12367" spans="1:4">
      <c r="A12367" s="462">
        <v>107457</v>
      </c>
      <c r="B12367" s="276" t="s">
        <v>12251</v>
      </c>
      <c r="C12367" s="462" t="s">
        <v>27</v>
      </c>
      <c r="D12367" s="463">
        <v>16233683</v>
      </c>
    </row>
    <row r="12368" spans="1:4">
      <c r="A12368" s="462">
        <v>107458</v>
      </c>
      <c r="B12368" s="276" t="s">
        <v>12252</v>
      </c>
      <c r="C12368" s="462" t="s">
        <v>27</v>
      </c>
      <c r="D12368" s="463">
        <v>1704886</v>
      </c>
    </row>
    <row r="12369" spans="1:4">
      <c r="A12369" s="462">
        <v>107459</v>
      </c>
      <c r="B12369" s="276" t="s">
        <v>12253</v>
      </c>
      <c r="C12369" s="462" t="s">
        <v>27</v>
      </c>
      <c r="D12369" s="463">
        <v>14144794</v>
      </c>
    </row>
    <row r="12370" spans="1:4">
      <c r="A12370" s="462">
        <v>107460</v>
      </c>
      <c r="B12370" s="276" t="s">
        <v>12254</v>
      </c>
      <c r="C12370" s="462" t="s">
        <v>27</v>
      </c>
      <c r="D12370" s="463">
        <v>1197117</v>
      </c>
    </row>
    <row r="12371" spans="1:4">
      <c r="A12371" s="462">
        <v>107461</v>
      </c>
      <c r="B12371" s="276" t="s">
        <v>12255</v>
      </c>
      <c r="C12371" s="462" t="s">
        <v>27</v>
      </c>
      <c r="D12371" s="463">
        <v>0</v>
      </c>
    </row>
    <row r="12372" spans="1:4">
      <c r="A12372" s="462">
        <v>107462</v>
      </c>
      <c r="B12372" s="276" t="s">
        <v>12256</v>
      </c>
      <c r="C12372" s="462" t="s">
        <v>27</v>
      </c>
      <c r="D12372" s="463">
        <v>0</v>
      </c>
    </row>
    <row r="12373" spans="1:4">
      <c r="A12373" s="462">
        <v>107463</v>
      </c>
      <c r="B12373" s="276" t="s">
        <v>12257</v>
      </c>
      <c r="C12373" s="462" t="s">
        <v>27</v>
      </c>
      <c r="D12373" s="463">
        <v>0</v>
      </c>
    </row>
    <row r="12374" spans="1:4">
      <c r="A12374" s="462">
        <v>107464</v>
      </c>
      <c r="B12374" s="276" t="s">
        <v>12258</v>
      </c>
      <c r="C12374" s="462" t="s">
        <v>27</v>
      </c>
      <c r="D12374" s="463">
        <v>9868507</v>
      </c>
    </row>
    <row r="12375" spans="1:4">
      <c r="A12375" s="462">
        <v>107465</v>
      </c>
      <c r="B12375" s="276" t="s">
        <v>12259</v>
      </c>
      <c r="C12375" s="462" t="s">
        <v>27</v>
      </c>
      <c r="D12375" s="463">
        <v>0</v>
      </c>
    </row>
    <row r="12376" spans="1:4">
      <c r="A12376" s="462">
        <v>107466</v>
      </c>
      <c r="B12376" s="276" t="s">
        <v>12260</v>
      </c>
      <c r="C12376" s="462" t="s">
        <v>27</v>
      </c>
      <c r="D12376" s="463">
        <v>8214284</v>
      </c>
    </row>
    <row r="12377" spans="1:4">
      <c r="A12377" s="462">
        <v>107467</v>
      </c>
      <c r="B12377" s="276" t="s">
        <v>12261</v>
      </c>
      <c r="C12377" s="462" t="s">
        <v>27</v>
      </c>
      <c r="D12377" s="463">
        <v>0</v>
      </c>
    </row>
    <row r="12378" spans="1:4">
      <c r="A12378" s="462">
        <v>107468</v>
      </c>
      <c r="B12378" s="276" t="s">
        <v>12262</v>
      </c>
      <c r="C12378" s="462" t="s">
        <v>27</v>
      </c>
      <c r="D12378" s="463">
        <v>0</v>
      </c>
    </row>
    <row r="12379" spans="1:4">
      <c r="A12379" s="462">
        <v>107469</v>
      </c>
      <c r="B12379" s="276" t="s">
        <v>12263</v>
      </c>
      <c r="C12379" s="462" t="s">
        <v>30</v>
      </c>
      <c r="D12379" s="463">
        <v>3594</v>
      </c>
    </row>
    <row r="12380" spans="1:4">
      <c r="A12380" s="462">
        <v>107470</v>
      </c>
      <c r="B12380" s="276" t="s">
        <v>12264</v>
      </c>
      <c r="C12380" s="462" t="s">
        <v>27</v>
      </c>
      <c r="D12380" s="463">
        <v>0</v>
      </c>
    </row>
    <row r="12381" spans="1:4">
      <c r="A12381" s="462">
        <v>107471</v>
      </c>
      <c r="B12381" s="276" t="s">
        <v>12265</v>
      </c>
      <c r="C12381" s="462" t="s">
        <v>27</v>
      </c>
      <c r="D12381" s="463">
        <v>0</v>
      </c>
    </row>
    <row r="12382" spans="1:4">
      <c r="A12382" s="462">
        <v>107472</v>
      </c>
      <c r="B12382" s="276" t="s">
        <v>12266</v>
      </c>
      <c r="C12382" s="462" t="s">
        <v>27</v>
      </c>
      <c r="D12382" s="463">
        <v>0</v>
      </c>
    </row>
    <row r="12383" spans="1:4">
      <c r="A12383" s="462">
        <v>107473</v>
      </c>
      <c r="B12383" s="276" t="s">
        <v>12267</v>
      </c>
      <c r="C12383" s="462" t="s">
        <v>27</v>
      </c>
      <c r="D12383" s="463">
        <v>61324</v>
      </c>
    </row>
    <row r="12384" spans="1:4">
      <c r="A12384" s="462">
        <v>107474</v>
      </c>
      <c r="B12384" s="276" t="s">
        <v>12268</v>
      </c>
      <c r="C12384" s="462" t="s">
        <v>27</v>
      </c>
      <c r="D12384" s="463">
        <v>0</v>
      </c>
    </row>
    <row r="12385" spans="1:4">
      <c r="A12385" s="462">
        <v>107475</v>
      </c>
      <c r="B12385" s="276" t="s">
        <v>12269</v>
      </c>
      <c r="C12385" s="462" t="s">
        <v>27</v>
      </c>
      <c r="D12385" s="463">
        <v>0</v>
      </c>
    </row>
    <row r="12386" spans="1:4">
      <c r="A12386" s="462">
        <v>107476</v>
      </c>
      <c r="B12386" s="276" t="s">
        <v>12270</v>
      </c>
      <c r="C12386" s="462" t="s">
        <v>27</v>
      </c>
      <c r="D12386" s="463">
        <v>0</v>
      </c>
    </row>
    <row r="12387" spans="1:4">
      <c r="A12387" s="462">
        <v>107477</v>
      </c>
      <c r="B12387" s="276" t="s">
        <v>12271</v>
      </c>
      <c r="C12387" s="462" t="s">
        <v>27</v>
      </c>
      <c r="D12387" s="463">
        <v>0</v>
      </c>
    </row>
    <row r="12388" spans="1:4">
      <c r="A12388" s="462">
        <v>107478</v>
      </c>
      <c r="B12388" s="276" t="s">
        <v>12272</v>
      </c>
      <c r="C12388" s="462" t="s">
        <v>27</v>
      </c>
      <c r="D12388" s="463">
        <v>0</v>
      </c>
    </row>
    <row r="12389" spans="1:4">
      <c r="A12389" s="462">
        <v>107479</v>
      </c>
      <c r="B12389" s="276" t="s">
        <v>12273</v>
      </c>
      <c r="C12389" s="462" t="s">
        <v>27</v>
      </c>
      <c r="D12389" s="463">
        <v>0</v>
      </c>
    </row>
    <row r="12390" spans="1:4">
      <c r="A12390" s="462">
        <v>107480</v>
      </c>
      <c r="B12390" s="276" t="s">
        <v>12274</v>
      </c>
      <c r="C12390" s="462" t="s">
        <v>27</v>
      </c>
      <c r="D12390" s="463">
        <v>15164774</v>
      </c>
    </row>
    <row r="12391" spans="1:4">
      <c r="A12391" s="462">
        <v>107481</v>
      </c>
      <c r="B12391" s="276" t="s">
        <v>12275</v>
      </c>
      <c r="C12391" s="462" t="s">
        <v>27</v>
      </c>
      <c r="D12391" s="463">
        <v>2773080</v>
      </c>
    </row>
    <row r="12392" spans="1:4">
      <c r="A12392" s="462">
        <v>107482</v>
      </c>
      <c r="B12392" s="276" t="s">
        <v>12276</v>
      </c>
      <c r="C12392" s="462" t="s">
        <v>27</v>
      </c>
      <c r="D12392" s="463">
        <v>1746724</v>
      </c>
    </row>
    <row r="12393" spans="1:4">
      <c r="A12393" s="462">
        <v>107483</v>
      </c>
      <c r="B12393" s="276" t="s">
        <v>12277</v>
      </c>
      <c r="C12393" s="462" t="s">
        <v>27</v>
      </c>
      <c r="D12393" s="463">
        <v>0</v>
      </c>
    </row>
    <row r="12394" spans="1:4">
      <c r="A12394" s="462">
        <v>107484</v>
      </c>
      <c r="B12394" s="276" t="s">
        <v>12278</v>
      </c>
      <c r="C12394" s="462" t="s">
        <v>27</v>
      </c>
      <c r="D12394" s="463">
        <v>12101183</v>
      </c>
    </row>
    <row r="12395" spans="1:4">
      <c r="A12395" s="462">
        <v>107485</v>
      </c>
      <c r="B12395" s="276" t="s">
        <v>12279</v>
      </c>
      <c r="C12395" s="462" t="s">
        <v>27</v>
      </c>
      <c r="D12395" s="463">
        <v>6586720</v>
      </c>
    </row>
    <row r="12396" spans="1:4">
      <c r="A12396" s="462">
        <v>107486</v>
      </c>
      <c r="B12396" s="276" t="s">
        <v>12280</v>
      </c>
      <c r="C12396" s="462" t="s">
        <v>27</v>
      </c>
      <c r="D12396" s="463">
        <v>1741198</v>
      </c>
    </row>
    <row r="12397" spans="1:4">
      <c r="A12397" s="462">
        <v>107487</v>
      </c>
      <c r="B12397" s="276" t="s">
        <v>12281</v>
      </c>
      <c r="C12397" s="462" t="s">
        <v>27</v>
      </c>
      <c r="D12397" s="463">
        <v>0</v>
      </c>
    </row>
    <row r="12398" spans="1:4">
      <c r="A12398" s="462">
        <v>107488</v>
      </c>
      <c r="B12398" s="276" t="s">
        <v>12282</v>
      </c>
      <c r="C12398" s="462" t="s">
        <v>27</v>
      </c>
      <c r="D12398" s="463">
        <v>0</v>
      </c>
    </row>
    <row r="12399" spans="1:4">
      <c r="A12399" s="462">
        <v>107489</v>
      </c>
      <c r="B12399" s="276" t="s">
        <v>12283</v>
      </c>
      <c r="C12399" s="462" t="s">
        <v>27</v>
      </c>
      <c r="D12399" s="463">
        <v>0</v>
      </c>
    </row>
    <row r="12400" spans="1:4">
      <c r="A12400" s="462">
        <v>107490</v>
      </c>
      <c r="B12400" s="276" t="s">
        <v>12284</v>
      </c>
      <c r="C12400" s="462" t="s">
        <v>27</v>
      </c>
      <c r="D12400" s="463">
        <v>0</v>
      </c>
    </row>
    <row r="12401" spans="1:4">
      <c r="A12401" s="462">
        <v>107491</v>
      </c>
      <c r="B12401" s="276" t="s">
        <v>12285</v>
      </c>
      <c r="C12401" s="462" t="s">
        <v>27</v>
      </c>
      <c r="D12401" s="463">
        <v>0</v>
      </c>
    </row>
    <row r="12402" spans="1:4">
      <c r="A12402" s="462">
        <v>107492</v>
      </c>
      <c r="B12402" s="276" t="s">
        <v>12286</v>
      </c>
      <c r="C12402" s="462" t="s">
        <v>27</v>
      </c>
      <c r="D12402" s="463">
        <v>0</v>
      </c>
    </row>
    <row r="12403" spans="1:4">
      <c r="A12403" s="462">
        <v>107493</v>
      </c>
      <c r="B12403" s="276" t="s">
        <v>12287</v>
      </c>
      <c r="C12403" s="462" t="s">
        <v>27</v>
      </c>
      <c r="D12403" s="463">
        <v>0</v>
      </c>
    </row>
    <row r="12404" spans="1:4">
      <c r="A12404" s="462">
        <v>107494</v>
      </c>
      <c r="B12404" s="276" t="s">
        <v>12288</v>
      </c>
      <c r="C12404" s="462" t="s">
        <v>27</v>
      </c>
      <c r="D12404" s="463">
        <v>0</v>
      </c>
    </row>
    <row r="12405" spans="1:4">
      <c r="A12405" s="462">
        <v>107495</v>
      </c>
      <c r="B12405" s="276" t="s">
        <v>12289</v>
      </c>
      <c r="C12405" s="462" t="s">
        <v>27</v>
      </c>
      <c r="D12405" s="463">
        <v>7837607</v>
      </c>
    </row>
    <row r="12406" spans="1:4">
      <c r="A12406" s="462">
        <v>107496</v>
      </c>
      <c r="B12406" s="276" t="s">
        <v>12290</v>
      </c>
      <c r="C12406" s="462" t="s">
        <v>27</v>
      </c>
      <c r="D12406" s="463">
        <v>0</v>
      </c>
    </row>
    <row r="12407" spans="1:4">
      <c r="A12407" s="462">
        <v>107497</v>
      </c>
      <c r="B12407" s="276" t="s">
        <v>12291</v>
      </c>
      <c r="C12407" s="462" t="s">
        <v>27</v>
      </c>
      <c r="D12407" s="463">
        <v>0</v>
      </c>
    </row>
    <row r="12408" spans="1:4">
      <c r="A12408" s="462">
        <v>107498</v>
      </c>
      <c r="B12408" s="276" t="s">
        <v>12292</v>
      </c>
      <c r="C12408" s="462" t="s">
        <v>27</v>
      </c>
      <c r="D12408" s="463">
        <v>365873</v>
      </c>
    </row>
    <row r="12409" spans="1:4">
      <c r="A12409" s="462">
        <v>107499</v>
      </c>
      <c r="B12409" s="276" t="s">
        <v>12293</v>
      </c>
      <c r="C12409" s="462" t="s">
        <v>27</v>
      </c>
      <c r="D12409" s="463">
        <v>0</v>
      </c>
    </row>
    <row r="12410" spans="1:4">
      <c r="A12410" s="462">
        <v>107500</v>
      </c>
      <c r="B12410" s="276" t="s">
        <v>12294</v>
      </c>
      <c r="C12410" s="462" t="s">
        <v>27</v>
      </c>
      <c r="D12410" s="463">
        <v>1963500</v>
      </c>
    </row>
    <row r="12411" spans="1:4">
      <c r="A12411" s="462">
        <v>107501</v>
      </c>
      <c r="B12411" s="276" t="s">
        <v>12295</v>
      </c>
      <c r="C12411" s="462" t="s">
        <v>27</v>
      </c>
      <c r="D12411" s="463">
        <v>0</v>
      </c>
    </row>
    <row r="12412" spans="1:4">
      <c r="A12412" s="462">
        <v>107502</v>
      </c>
      <c r="B12412" s="276" t="s">
        <v>12296</v>
      </c>
      <c r="C12412" s="462" t="s">
        <v>27</v>
      </c>
      <c r="D12412" s="463">
        <v>0</v>
      </c>
    </row>
    <row r="12413" spans="1:4">
      <c r="A12413" s="462">
        <v>107503</v>
      </c>
      <c r="B12413" s="276" t="s">
        <v>12297</v>
      </c>
      <c r="C12413" s="462" t="s">
        <v>30</v>
      </c>
      <c r="D12413" s="463">
        <v>0</v>
      </c>
    </row>
    <row r="12414" spans="1:4">
      <c r="A12414" s="462">
        <v>107504</v>
      </c>
      <c r="B12414" s="276" t="s">
        <v>12298</v>
      </c>
      <c r="C12414" s="462" t="s">
        <v>30</v>
      </c>
      <c r="D12414" s="463">
        <v>0</v>
      </c>
    </row>
    <row r="12415" spans="1:4">
      <c r="A12415" s="462">
        <v>107505</v>
      </c>
      <c r="B12415" s="276" t="s">
        <v>12299</v>
      </c>
      <c r="C12415" s="462" t="s">
        <v>27</v>
      </c>
      <c r="D12415" s="463">
        <v>0</v>
      </c>
    </row>
    <row r="12416" spans="1:4">
      <c r="A12416" s="462">
        <v>107506</v>
      </c>
      <c r="B12416" s="276" t="s">
        <v>12300</v>
      </c>
      <c r="C12416" s="462" t="s">
        <v>30</v>
      </c>
      <c r="D12416" s="463">
        <v>0</v>
      </c>
    </row>
    <row r="12417" spans="1:4">
      <c r="A12417" s="462">
        <v>107507</v>
      </c>
      <c r="B12417" s="276" t="s">
        <v>12301</v>
      </c>
      <c r="C12417" s="462" t="s">
        <v>27</v>
      </c>
      <c r="D12417" s="463">
        <v>0</v>
      </c>
    </row>
    <row r="12418" spans="1:4">
      <c r="A12418" s="462">
        <v>107508</v>
      </c>
      <c r="B12418" s="276" t="s">
        <v>12302</v>
      </c>
      <c r="C12418" s="462" t="s">
        <v>27</v>
      </c>
      <c r="D12418" s="463">
        <v>0</v>
      </c>
    </row>
    <row r="12419" spans="1:4">
      <c r="A12419" s="462">
        <v>107509</v>
      </c>
      <c r="B12419" s="276" t="s">
        <v>12303</v>
      </c>
      <c r="C12419" s="462" t="s">
        <v>30</v>
      </c>
      <c r="D12419" s="463">
        <v>0</v>
      </c>
    </row>
    <row r="12420" spans="1:4">
      <c r="A12420" s="462">
        <v>107510</v>
      </c>
      <c r="B12420" s="276" t="s">
        <v>12304</v>
      </c>
      <c r="C12420" s="462" t="s">
        <v>30</v>
      </c>
      <c r="D12420" s="463">
        <v>37759</v>
      </c>
    </row>
    <row r="12421" spans="1:4">
      <c r="A12421" s="462">
        <v>107511</v>
      </c>
      <c r="B12421" s="276" t="s">
        <v>12305</v>
      </c>
      <c r="C12421" s="462" t="s">
        <v>27</v>
      </c>
      <c r="D12421" s="463">
        <v>0</v>
      </c>
    </row>
    <row r="12422" spans="1:4">
      <c r="A12422" s="462">
        <v>107512</v>
      </c>
      <c r="B12422" s="276" t="s">
        <v>12306</v>
      </c>
      <c r="C12422" s="462" t="s">
        <v>27</v>
      </c>
      <c r="D12422" s="463">
        <v>0</v>
      </c>
    </row>
    <row r="12423" spans="1:4">
      <c r="A12423" s="462">
        <v>107513</v>
      </c>
      <c r="B12423" s="276" t="s">
        <v>12307</v>
      </c>
      <c r="C12423" s="462" t="s">
        <v>30</v>
      </c>
      <c r="D12423" s="463">
        <v>0</v>
      </c>
    </row>
    <row r="12424" spans="1:4">
      <c r="A12424" s="462">
        <v>107514</v>
      </c>
      <c r="B12424" s="276" t="s">
        <v>12308</v>
      </c>
      <c r="C12424" s="462" t="s">
        <v>27</v>
      </c>
      <c r="D12424" s="463">
        <v>4055</v>
      </c>
    </row>
    <row r="12425" spans="1:4">
      <c r="A12425" s="462">
        <v>107515</v>
      </c>
      <c r="B12425" s="276" t="s">
        <v>12309</v>
      </c>
      <c r="C12425" s="462" t="s">
        <v>30</v>
      </c>
      <c r="D12425" s="463">
        <v>3779</v>
      </c>
    </row>
    <row r="12426" spans="1:4">
      <c r="A12426" s="462">
        <v>107516</v>
      </c>
      <c r="B12426" s="276" t="s">
        <v>12310</v>
      </c>
      <c r="C12426" s="462" t="s">
        <v>30</v>
      </c>
      <c r="D12426" s="463">
        <v>0</v>
      </c>
    </row>
    <row r="12427" spans="1:4">
      <c r="A12427" s="462">
        <v>107517</v>
      </c>
      <c r="B12427" s="276" t="s">
        <v>12311</v>
      </c>
      <c r="C12427" s="462" t="s">
        <v>27</v>
      </c>
      <c r="D12427" s="463">
        <v>0</v>
      </c>
    </row>
    <row r="12428" spans="1:4">
      <c r="A12428" s="462">
        <v>107518</v>
      </c>
      <c r="B12428" s="276" t="s">
        <v>12312</v>
      </c>
      <c r="C12428" s="462" t="s">
        <v>27</v>
      </c>
      <c r="D12428" s="463">
        <v>5142</v>
      </c>
    </row>
    <row r="12429" spans="1:4">
      <c r="A12429" s="462">
        <v>107519</v>
      </c>
      <c r="B12429" s="276" t="s">
        <v>12313</v>
      </c>
      <c r="C12429" s="462" t="s">
        <v>30</v>
      </c>
      <c r="D12429" s="463">
        <v>0</v>
      </c>
    </row>
    <row r="12430" spans="1:4">
      <c r="A12430" s="462">
        <v>107520</v>
      </c>
      <c r="B12430" s="276" t="s">
        <v>12314</v>
      </c>
      <c r="C12430" s="462" t="s">
        <v>30</v>
      </c>
      <c r="D12430" s="463">
        <v>0</v>
      </c>
    </row>
    <row r="12431" spans="1:4">
      <c r="A12431" s="462">
        <v>107521</v>
      </c>
      <c r="B12431" s="276" t="s">
        <v>12315</v>
      </c>
      <c r="C12431" s="462" t="s">
        <v>30</v>
      </c>
      <c r="D12431" s="463">
        <v>0</v>
      </c>
    </row>
    <row r="12432" spans="1:4">
      <c r="A12432" s="462">
        <v>107522</v>
      </c>
      <c r="B12432" s="276" t="s">
        <v>12316</v>
      </c>
      <c r="C12432" s="462" t="s">
        <v>27</v>
      </c>
      <c r="D12432" s="463">
        <v>0</v>
      </c>
    </row>
    <row r="12433" spans="1:4">
      <c r="A12433" s="462">
        <v>107523</v>
      </c>
      <c r="B12433" s="276" t="s">
        <v>12317</v>
      </c>
      <c r="C12433" s="462" t="s">
        <v>27</v>
      </c>
      <c r="D12433" s="463">
        <v>0</v>
      </c>
    </row>
    <row r="12434" spans="1:4">
      <c r="A12434" s="462">
        <v>107524</v>
      </c>
      <c r="B12434" s="276" t="s">
        <v>12318</v>
      </c>
      <c r="C12434" s="462" t="s">
        <v>30</v>
      </c>
      <c r="D12434" s="463">
        <v>4857</v>
      </c>
    </row>
    <row r="12435" spans="1:4">
      <c r="A12435" s="462">
        <v>107525</v>
      </c>
      <c r="B12435" s="276" t="s">
        <v>12319</v>
      </c>
      <c r="C12435" s="462" t="s">
        <v>30</v>
      </c>
      <c r="D12435" s="463">
        <v>2836</v>
      </c>
    </row>
    <row r="12436" spans="1:4">
      <c r="A12436" s="462">
        <v>107526</v>
      </c>
      <c r="B12436" s="276" t="s">
        <v>12320</v>
      </c>
      <c r="C12436" s="462" t="s">
        <v>30</v>
      </c>
      <c r="D12436" s="463">
        <v>0</v>
      </c>
    </row>
    <row r="12437" spans="1:4">
      <c r="A12437" s="462">
        <v>107527</v>
      </c>
      <c r="B12437" s="276" t="s">
        <v>12321</v>
      </c>
      <c r="C12437" s="462" t="s">
        <v>27</v>
      </c>
      <c r="D12437" s="463">
        <v>0</v>
      </c>
    </row>
    <row r="12438" spans="1:4">
      <c r="A12438" s="462">
        <v>107528</v>
      </c>
      <c r="B12438" s="276" t="s">
        <v>12322</v>
      </c>
      <c r="C12438" s="462" t="s">
        <v>27</v>
      </c>
      <c r="D12438" s="463">
        <v>1275</v>
      </c>
    </row>
    <row r="12439" spans="1:4">
      <c r="A12439" s="462">
        <v>107529</v>
      </c>
      <c r="B12439" s="276" t="s">
        <v>12323</v>
      </c>
      <c r="C12439" s="462" t="s">
        <v>27</v>
      </c>
      <c r="D12439" s="463">
        <v>0</v>
      </c>
    </row>
    <row r="12440" spans="1:4">
      <c r="A12440" s="462">
        <v>107530</v>
      </c>
      <c r="B12440" s="276" t="s">
        <v>12324</v>
      </c>
      <c r="C12440" s="462" t="s">
        <v>30</v>
      </c>
      <c r="D12440" s="463">
        <v>0</v>
      </c>
    </row>
    <row r="12441" spans="1:4">
      <c r="A12441" s="462">
        <v>107531</v>
      </c>
      <c r="B12441" s="276" t="s">
        <v>12325</v>
      </c>
      <c r="C12441" s="462" t="s">
        <v>27</v>
      </c>
      <c r="D12441" s="463">
        <v>0</v>
      </c>
    </row>
    <row r="12442" spans="1:4">
      <c r="A12442" s="462">
        <v>107532</v>
      </c>
      <c r="B12442" s="276" t="s">
        <v>12326</v>
      </c>
      <c r="C12442" s="462" t="s">
        <v>30</v>
      </c>
      <c r="D12442" s="463">
        <v>0</v>
      </c>
    </row>
    <row r="12443" spans="1:4">
      <c r="A12443" s="462">
        <v>107533</v>
      </c>
      <c r="B12443" s="276" t="s">
        <v>12327</v>
      </c>
      <c r="C12443" s="462" t="s">
        <v>27</v>
      </c>
      <c r="D12443" s="463">
        <v>0</v>
      </c>
    </row>
    <row r="12444" spans="1:4">
      <c r="A12444" s="462">
        <v>107534</v>
      </c>
      <c r="B12444" s="276" t="s">
        <v>12328</v>
      </c>
      <c r="C12444" s="462" t="s">
        <v>27</v>
      </c>
      <c r="D12444" s="463">
        <v>0</v>
      </c>
    </row>
    <row r="12445" spans="1:4">
      <c r="A12445" s="462">
        <v>107535</v>
      </c>
      <c r="B12445" s="276" t="s">
        <v>12329</v>
      </c>
      <c r="C12445" s="462" t="s">
        <v>27</v>
      </c>
      <c r="D12445" s="463">
        <v>0</v>
      </c>
    </row>
    <row r="12446" spans="1:4">
      <c r="A12446" s="462">
        <v>107536</v>
      </c>
      <c r="B12446" s="276" t="s">
        <v>12330</v>
      </c>
      <c r="C12446" s="462" t="s">
        <v>27</v>
      </c>
      <c r="D12446" s="463">
        <v>0</v>
      </c>
    </row>
    <row r="12447" spans="1:4">
      <c r="A12447" s="462">
        <v>107537</v>
      </c>
      <c r="B12447" s="276" t="s">
        <v>12331</v>
      </c>
      <c r="C12447" s="462" t="s">
        <v>27</v>
      </c>
      <c r="D12447" s="463">
        <v>0</v>
      </c>
    </row>
    <row r="12448" spans="1:4">
      <c r="A12448" s="462">
        <v>107538</v>
      </c>
      <c r="B12448" s="276" t="s">
        <v>12332</v>
      </c>
      <c r="C12448" s="462" t="s">
        <v>27</v>
      </c>
      <c r="D12448" s="463">
        <v>0</v>
      </c>
    </row>
    <row r="12449" spans="1:4">
      <c r="A12449" s="462">
        <v>107539</v>
      </c>
      <c r="B12449" s="276" t="s">
        <v>12333</v>
      </c>
      <c r="C12449" s="462" t="s">
        <v>27</v>
      </c>
      <c r="D12449" s="463">
        <v>0</v>
      </c>
    </row>
    <row r="12450" spans="1:4">
      <c r="A12450" s="462">
        <v>107540</v>
      </c>
      <c r="B12450" s="276" t="s">
        <v>12334</v>
      </c>
      <c r="C12450" s="462" t="s">
        <v>27</v>
      </c>
      <c r="D12450" s="463">
        <v>0</v>
      </c>
    </row>
    <row r="12451" spans="1:4">
      <c r="A12451" s="462">
        <v>107541</v>
      </c>
      <c r="B12451" s="276" t="s">
        <v>12335</v>
      </c>
      <c r="C12451" s="462" t="s">
        <v>27</v>
      </c>
      <c r="D12451" s="463">
        <v>0</v>
      </c>
    </row>
    <row r="12452" spans="1:4">
      <c r="A12452" s="462">
        <v>107542</v>
      </c>
      <c r="B12452" s="276" t="s">
        <v>12336</v>
      </c>
      <c r="C12452" s="462" t="s">
        <v>27</v>
      </c>
      <c r="D12452" s="463">
        <v>0</v>
      </c>
    </row>
    <row r="12453" spans="1:4">
      <c r="A12453" s="462">
        <v>107543</v>
      </c>
      <c r="B12453" s="276" t="s">
        <v>12337</v>
      </c>
      <c r="C12453" s="462" t="s">
        <v>27</v>
      </c>
      <c r="D12453" s="463">
        <v>0</v>
      </c>
    </row>
    <row r="12454" spans="1:4">
      <c r="A12454" s="462">
        <v>107544</v>
      </c>
      <c r="B12454" s="276" t="s">
        <v>12338</v>
      </c>
      <c r="C12454" s="462" t="s">
        <v>27</v>
      </c>
      <c r="D12454" s="463">
        <v>0</v>
      </c>
    </row>
    <row r="12455" spans="1:4">
      <c r="A12455" s="462">
        <v>107545</v>
      </c>
      <c r="B12455" s="276" t="s">
        <v>12339</v>
      </c>
      <c r="C12455" s="462" t="s">
        <v>27</v>
      </c>
      <c r="D12455" s="463">
        <v>212415</v>
      </c>
    </row>
    <row r="12456" spans="1:4">
      <c r="A12456" s="462">
        <v>107546</v>
      </c>
      <c r="B12456" s="276" t="s">
        <v>12340</v>
      </c>
      <c r="C12456" s="462" t="s">
        <v>27</v>
      </c>
      <c r="D12456" s="463">
        <v>0</v>
      </c>
    </row>
    <row r="12457" spans="1:4">
      <c r="A12457" s="462">
        <v>107547</v>
      </c>
      <c r="B12457" s="276" t="s">
        <v>12341</v>
      </c>
      <c r="C12457" s="462" t="s">
        <v>27</v>
      </c>
      <c r="D12457" s="463">
        <v>0</v>
      </c>
    </row>
    <row r="12458" spans="1:4">
      <c r="A12458" s="462">
        <v>107548</v>
      </c>
      <c r="B12458" s="276" t="s">
        <v>12342</v>
      </c>
      <c r="C12458" s="462" t="s">
        <v>27</v>
      </c>
      <c r="D12458" s="463">
        <v>0</v>
      </c>
    </row>
    <row r="12459" spans="1:4">
      <c r="A12459" s="462">
        <v>107549</v>
      </c>
      <c r="B12459" s="276" t="s">
        <v>12343</v>
      </c>
      <c r="C12459" s="462" t="s">
        <v>27</v>
      </c>
      <c r="D12459" s="463">
        <v>0</v>
      </c>
    </row>
    <row r="12460" spans="1:4">
      <c r="A12460" s="462">
        <v>107550</v>
      </c>
      <c r="B12460" s="276" t="s">
        <v>12344</v>
      </c>
      <c r="C12460" s="462" t="s">
        <v>27</v>
      </c>
      <c r="D12460" s="463">
        <v>1762104</v>
      </c>
    </row>
    <row r="12461" spans="1:4">
      <c r="A12461" s="462">
        <v>107551</v>
      </c>
      <c r="B12461" s="276" t="s">
        <v>12345</v>
      </c>
      <c r="C12461" s="462" t="s">
        <v>27</v>
      </c>
      <c r="D12461" s="463">
        <v>0</v>
      </c>
    </row>
    <row r="12462" spans="1:4">
      <c r="A12462" s="462">
        <v>107552</v>
      </c>
      <c r="B12462" s="276" t="s">
        <v>12346</v>
      </c>
      <c r="C12462" s="462" t="s">
        <v>27</v>
      </c>
      <c r="D12462" s="463">
        <v>725771</v>
      </c>
    </row>
    <row r="12463" spans="1:4">
      <c r="A12463" s="462">
        <v>107553</v>
      </c>
      <c r="B12463" s="276" t="s">
        <v>12347</v>
      </c>
      <c r="C12463" s="462" t="s">
        <v>27</v>
      </c>
      <c r="D12463" s="463">
        <v>25579</v>
      </c>
    </row>
    <row r="12464" spans="1:4">
      <c r="A12464" s="462">
        <v>107554</v>
      </c>
      <c r="B12464" s="276" t="s">
        <v>12348</v>
      </c>
      <c r="C12464" s="462" t="s">
        <v>27</v>
      </c>
      <c r="D12464" s="463">
        <v>54516.01</v>
      </c>
    </row>
    <row r="12465" spans="1:4">
      <c r="A12465" s="462">
        <v>107555</v>
      </c>
      <c r="B12465" s="276" t="s">
        <v>12349</v>
      </c>
      <c r="C12465" s="462" t="s">
        <v>27</v>
      </c>
      <c r="D12465" s="463">
        <v>0</v>
      </c>
    </row>
    <row r="12466" spans="1:4">
      <c r="A12466" s="462">
        <v>107556</v>
      </c>
      <c r="B12466" s="276" t="s">
        <v>12350</v>
      </c>
      <c r="C12466" s="462" t="s">
        <v>27</v>
      </c>
      <c r="D12466" s="463">
        <v>73918</v>
      </c>
    </row>
    <row r="12467" spans="1:4">
      <c r="A12467" s="462">
        <v>107557</v>
      </c>
      <c r="B12467" s="276" t="s">
        <v>12351</v>
      </c>
      <c r="C12467" s="462" t="s">
        <v>27</v>
      </c>
      <c r="D12467" s="463">
        <v>49642</v>
      </c>
    </row>
    <row r="12468" spans="1:4">
      <c r="A12468" s="462">
        <v>107558</v>
      </c>
      <c r="B12468" s="276" t="s">
        <v>12352</v>
      </c>
      <c r="C12468" s="462" t="s">
        <v>27</v>
      </c>
      <c r="D12468" s="463">
        <v>0</v>
      </c>
    </row>
    <row r="12469" spans="1:4">
      <c r="A12469" s="462">
        <v>107559</v>
      </c>
      <c r="B12469" s="276" t="s">
        <v>12353</v>
      </c>
      <c r="C12469" s="462" t="s">
        <v>27</v>
      </c>
      <c r="D12469" s="463">
        <v>0</v>
      </c>
    </row>
    <row r="12470" spans="1:4">
      <c r="A12470" s="462">
        <v>107560</v>
      </c>
      <c r="B12470" s="276" t="s">
        <v>12354</v>
      </c>
      <c r="C12470" s="462" t="s">
        <v>27</v>
      </c>
      <c r="D12470" s="463">
        <v>61292</v>
      </c>
    </row>
    <row r="12471" spans="1:4">
      <c r="A12471" s="462">
        <v>107561</v>
      </c>
      <c r="B12471" s="276" t="s">
        <v>12355</v>
      </c>
      <c r="C12471" s="462" t="s">
        <v>27</v>
      </c>
      <c r="D12471" s="463">
        <v>0</v>
      </c>
    </row>
    <row r="12472" spans="1:4">
      <c r="A12472" s="462">
        <v>107562</v>
      </c>
      <c r="B12472" s="276" t="s">
        <v>12356</v>
      </c>
      <c r="C12472" s="462" t="s">
        <v>27</v>
      </c>
      <c r="D12472" s="463">
        <v>471643.01</v>
      </c>
    </row>
    <row r="12473" spans="1:4">
      <c r="A12473" s="462">
        <v>107563</v>
      </c>
      <c r="B12473" s="276" t="s">
        <v>12357</v>
      </c>
      <c r="C12473" s="462" t="s">
        <v>27</v>
      </c>
      <c r="D12473" s="463">
        <v>9395240</v>
      </c>
    </row>
    <row r="12474" spans="1:4">
      <c r="A12474" s="462">
        <v>107564</v>
      </c>
      <c r="B12474" s="276" t="s">
        <v>12358</v>
      </c>
      <c r="C12474" s="462" t="s">
        <v>27</v>
      </c>
      <c r="D12474" s="463">
        <v>94776</v>
      </c>
    </row>
    <row r="12475" spans="1:4">
      <c r="A12475" s="462">
        <v>107565</v>
      </c>
      <c r="B12475" s="276" t="s">
        <v>12359</v>
      </c>
      <c r="C12475" s="462" t="s">
        <v>27</v>
      </c>
      <c r="D12475" s="463">
        <v>160749</v>
      </c>
    </row>
    <row r="12476" spans="1:4">
      <c r="A12476" s="462">
        <v>107566</v>
      </c>
      <c r="B12476" s="276" t="s">
        <v>12360</v>
      </c>
      <c r="C12476" s="462" t="s">
        <v>27</v>
      </c>
      <c r="D12476" s="463">
        <v>321157</v>
      </c>
    </row>
    <row r="12477" spans="1:4">
      <c r="A12477" s="462">
        <v>107567</v>
      </c>
      <c r="B12477" s="276" t="s">
        <v>12361</v>
      </c>
      <c r="C12477" s="462" t="s">
        <v>27</v>
      </c>
      <c r="D12477" s="463">
        <v>0</v>
      </c>
    </row>
    <row r="12478" spans="1:4">
      <c r="A12478" s="462">
        <v>107568</v>
      </c>
      <c r="B12478" s="276" t="s">
        <v>12362</v>
      </c>
      <c r="C12478" s="462" t="s">
        <v>27</v>
      </c>
      <c r="D12478" s="463">
        <v>606708.01</v>
      </c>
    </row>
    <row r="12479" spans="1:4">
      <c r="A12479" s="462">
        <v>107569</v>
      </c>
      <c r="B12479" s="276" t="s">
        <v>12363</v>
      </c>
      <c r="C12479" s="462" t="s">
        <v>27</v>
      </c>
      <c r="D12479" s="463">
        <v>148707.01</v>
      </c>
    </row>
    <row r="12480" spans="1:4">
      <c r="A12480" s="462">
        <v>107570</v>
      </c>
      <c r="B12480" s="276" t="s">
        <v>12364</v>
      </c>
      <c r="C12480" s="462" t="s">
        <v>27</v>
      </c>
      <c r="D12480" s="463">
        <v>0</v>
      </c>
    </row>
    <row r="12481" spans="1:4">
      <c r="A12481" s="462">
        <v>107571</v>
      </c>
      <c r="B12481" s="276" t="s">
        <v>12365</v>
      </c>
      <c r="C12481" s="462" t="s">
        <v>27</v>
      </c>
      <c r="D12481" s="463">
        <v>216937</v>
      </c>
    </row>
    <row r="12482" spans="1:4">
      <c r="A12482" s="462">
        <v>107572</v>
      </c>
      <c r="B12482" s="276" t="s">
        <v>12366</v>
      </c>
      <c r="C12482" s="462" t="s">
        <v>27</v>
      </c>
      <c r="D12482" s="463">
        <v>77768</v>
      </c>
    </row>
    <row r="12483" spans="1:4">
      <c r="A12483" s="462">
        <v>107573</v>
      </c>
      <c r="B12483" s="276" t="s">
        <v>12367</v>
      </c>
      <c r="C12483" s="462" t="s">
        <v>27</v>
      </c>
      <c r="D12483" s="463">
        <v>468457.01</v>
      </c>
    </row>
    <row r="12484" spans="1:4">
      <c r="A12484" s="462">
        <v>107574</v>
      </c>
      <c r="B12484" s="276" t="s">
        <v>12368</v>
      </c>
      <c r="C12484" s="462" t="s">
        <v>27</v>
      </c>
      <c r="D12484" s="463">
        <v>0</v>
      </c>
    </row>
    <row r="12485" spans="1:4">
      <c r="A12485" s="462">
        <v>107575</v>
      </c>
      <c r="B12485" s="276" t="s">
        <v>12369</v>
      </c>
      <c r="C12485" s="462" t="s">
        <v>27</v>
      </c>
      <c r="D12485" s="463">
        <v>0</v>
      </c>
    </row>
    <row r="12486" spans="1:4">
      <c r="A12486" s="462">
        <v>107576</v>
      </c>
      <c r="B12486" s="276" t="s">
        <v>12370</v>
      </c>
      <c r="C12486" s="462" t="s">
        <v>27</v>
      </c>
      <c r="D12486" s="463">
        <v>0</v>
      </c>
    </row>
    <row r="12487" spans="1:4">
      <c r="A12487" s="462">
        <v>107577</v>
      </c>
      <c r="B12487" s="276" t="s">
        <v>12371</v>
      </c>
      <c r="C12487" s="462" t="s">
        <v>27</v>
      </c>
      <c r="D12487" s="463">
        <v>0</v>
      </c>
    </row>
    <row r="12488" spans="1:4">
      <c r="A12488" s="462">
        <v>107578</v>
      </c>
      <c r="B12488" s="276" t="s">
        <v>12372</v>
      </c>
      <c r="C12488" s="462" t="s">
        <v>27</v>
      </c>
      <c r="D12488" s="463">
        <v>0</v>
      </c>
    </row>
    <row r="12489" spans="1:4">
      <c r="A12489" s="462">
        <v>107579</v>
      </c>
      <c r="B12489" s="276" t="s">
        <v>12373</v>
      </c>
      <c r="C12489" s="462" t="s">
        <v>27</v>
      </c>
      <c r="D12489" s="463">
        <v>0</v>
      </c>
    </row>
    <row r="12490" spans="1:4">
      <c r="A12490" s="462">
        <v>107580</v>
      </c>
      <c r="B12490" s="276" t="s">
        <v>12374</v>
      </c>
      <c r="C12490" s="462" t="s">
        <v>27</v>
      </c>
      <c r="D12490" s="463">
        <v>0</v>
      </c>
    </row>
    <row r="12491" spans="1:4">
      <c r="A12491" s="462">
        <v>107581</v>
      </c>
      <c r="B12491" s="276" t="s">
        <v>12375</v>
      </c>
      <c r="C12491" s="462" t="s">
        <v>27</v>
      </c>
      <c r="D12491" s="463">
        <v>0</v>
      </c>
    </row>
    <row r="12492" spans="1:4">
      <c r="A12492" s="462">
        <v>107582</v>
      </c>
      <c r="B12492" s="276" t="s">
        <v>12376</v>
      </c>
      <c r="C12492" s="462" t="s">
        <v>27</v>
      </c>
      <c r="D12492" s="463">
        <v>0</v>
      </c>
    </row>
    <row r="12493" spans="1:4">
      <c r="A12493" s="462">
        <v>107583</v>
      </c>
      <c r="B12493" s="276" t="s">
        <v>12377</v>
      </c>
      <c r="C12493" s="462" t="s">
        <v>27</v>
      </c>
      <c r="D12493" s="463">
        <v>0</v>
      </c>
    </row>
    <row r="12494" spans="1:4">
      <c r="A12494" s="462">
        <v>107584</v>
      </c>
      <c r="B12494" s="276" t="s">
        <v>12378</v>
      </c>
      <c r="C12494" s="462" t="s">
        <v>30</v>
      </c>
      <c r="D12494" s="463">
        <v>0</v>
      </c>
    </row>
    <row r="12495" spans="1:4">
      <c r="A12495" s="462">
        <v>107585</v>
      </c>
      <c r="B12495" s="276" t="s">
        <v>12379</v>
      </c>
      <c r="C12495" s="462" t="s">
        <v>27</v>
      </c>
      <c r="D12495" s="463">
        <v>0</v>
      </c>
    </row>
    <row r="12496" spans="1:4">
      <c r="A12496" s="462">
        <v>107586</v>
      </c>
      <c r="B12496" s="276" t="s">
        <v>12380</v>
      </c>
      <c r="C12496" s="462" t="s">
        <v>27</v>
      </c>
      <c r="D12496" s="463">
        <v>0</v>
      </c>
    </row>
    <row r="12497" spans="1:4">
      <c r="A12497" s="462">
        <v>107587</v>
      </c>
      <c r="B12497" s="276" t="s">
        <v>12381</v>
      </c>
      <c r="C12497" s="462" t="s">
        <v>27</v>
      </c>
      <c r="D12497" s="463">
        <v>0</v>
      </c>
    </row>
    <row r="12498" spans="1:4">
      <c r="A12498" s="462">
        <v>107588</v>
      </c>
      <c r="B12498" s="276" t="s">
        <v>12382</v>
      </c>
      <c r="C12498" s="462" t="s">
        <v>30</v>
      </c>
      <c r="D12498" s="463">
        <v>0</v>
      </c>
    </row>
    <row r="12499" spans="1:4">
      <c r="A12499" s="462">
        <v>107589</v>
      </c>
      <c r="B12499" s="276" t="s">
        <v>12383</v>
      </c>
      <c r="C12499" s="462" t="s">
        <v>27</v>
      </c>
      <c r="D12499" s="463">
        <v>0</v>
      </c>
    </row>
    <row r="12500" spans="1:4">
      <c r="A12500" s="462">
        <v>107590</v>
      </c>
      <c r="B12500" s="276" t="s">
        <v>12384</v>
      </c>
      <c r="C12500" s="462" t="s">
        <v>27</v>
      </c>
      <c r="D12500" s="463">
        <v>0</v>
      </c>
    </row>
    <row r="12501" spans="1:4">
      <c r="A12501" s="462">
        <v>107591</v>
      </c>
      <c r="B12501" s="276" t="s">
        <v>12385</v>
      </c>
      <c r="C12501" s="462" t="s">
        <v>27</v>
      </c>
      <c r="D12501" s="463">
        <v>0</v>
      </c>
    </row>
    <row r="12502" spans="1:4">
      <c r="A12502" s="462">
        <v>107592</v>
      </c>
      <c r="B12502" s="276" t="s">
        <v>12386</v>
      </c>
      <c r="C12502" s="462" t="s">
        <v>27</v>
      </c>
      <c r="D12502" s="463">
        <v>0</v>
      </c>
    </row>
    <row r="12503" spans="1:4">
      <c r="A12503" s="462">
        <v>107593</v>
      </c>
      <c r="B12503" s="276" t="s">
        <v>12387</v>
      </c>
      <c r="C12503" s="462" t="s">
        <v>30</v>
      </c>
      <c r="D12503" s="463">
        <v>0</v>
      </c>
    </row>
    <row r="12504" spans="1:4">
      <c r="A12504" s="462">
        <v>107594</v>
      </c>
      <c r="B12504" s="276" t="s">
        <v>12388</v>
      </c>
      <c r="C12504" s="462" t="s">
        <v>27</v>
      </c>
      <c r="D12504" s="463">
        <v>0</v>
      </c>
    </row>
    <row r="12505" spans="1:4">
      <c r="A12505" s="462">
        <v>107595</v>
      </c>
      <c r="B12505" s="276" t="s">
        <v>12389</v>
      </c>
      <c r="C12505" s="462" t="s">
        <v>27</v>
      </c>
      <c r="D12505" s="463">
        <v>0</v>
      </c>
    </row>
    <row r="12506" spans="1:4">
      <c r="A12506" s="462">
        <v>107596</v>
      </c>
      <c r="B12506" s="276" t="s">
        <v>12390</v>
      </c>
      <c r="C12506" s="462" t="s">
        <v>27</v>
      </c>
      <c r="D12506" s="463">
        <v>0</v>
      </c>
    </row>
    <row r="12507" spans="1:4">
      <c r="A12507" s="462">
        <v>107597</v>
      </c>
      <c r="B12507" s="276" t="s">
        <v>12391</v>
      </c>
      <c r="C12507" s="462" t="s">
        <v>27</v>
      </c>
      <c r="D12507" s="463">
        <v>0</v>
      </c>
    </row>
    <row r="12508" spans="1:4">
      <c r="A12508" s="462">
        <v>107598</v>
      </c>
      <c r="B12508" s="276" t="s">
        <v>12392</v>
      </c>
      <c r="C12508" s="462" t="s">
        <v>30</v>
      </c>
      <c r="D12508" s="463">
        <v>0</v>
      </c>
    </row>
    <row r="12509" spans="1:4">
      <c r="A12509" s="462">
        <v>107599</v>
      </c>
      <c r="B12509" s="276" t="s">
        <v>12393</v>
      </c>
      <c r="C12509" s="462" t="s">
        <v>27</v>
      </c>
      <c r="D12509" s="463">
        <v>0</v>
      </c>
    </row>
    <row r="12510" spans="1:4">
      <c r="A12510" s="462">
        <v>107600</v>
      </c>
      <c r="B12510" s="276" t="s">
        <v>12394</v>
      </c>
      <c r="C12510" s="462" t="s">
        <v>27</v>
      </c>
      <c r="D12510" s="463">
        <v>104757</v>
      </c>
    </row>
    <row r="12511" spans="1:4">
      <c r="A12511" s="462">
        <v>107601</v>
      </c>
      <c r="B12511" s="276" t="s">
        <v>12395</v>
      </c>
      <c r="C12511" s="462" t="s">
        <v>27</v>
      </c>
      <c r="D12511" s="463">
        <v>146966</v>
      </c>
    </row>
    <row r="12512" spans="1:4">
      <c r="A12512" s="462">
        <v>107602</v>
      </c>
      <c r="B12512" s="276" t="s">
        <v>12396</v>
      </c>
      <c r="C12512" s="462" t="s">
        <v>30</v>
      </c>
      <c r="D12512" s="463">
        <v>124929</v>
      </c>
    </row>
    <row r="12513" spans="1:4">
      <c r="A12513" s="462">
        <v>107603</v>
      </c>
      <c r="B12513" s="276" t="s">
        <v>12397</v>
      </c>
      <c r="C12513" s="462" t="s">
        <v>27</v>
      </c>
      <c r="D12513" s="463">
        <v>0</v>
      </c>
    </row>
    <row r="12514" spans="1:4">
      <c r="A12514" s="462">
        <v>107604</v>
      </c>
      <c r="B12514" s="276" t="s">
        <v>12398</v>
      </c>
      <c r="C12514" s="462" t="s">
        <v>27</v>
      </c>
      <c r="D12514" s="463">
        <v>0</v>
      </c>
    </row>
    <row r="12515" spans="1:4">
      <c r="A12515" s="462">
        <v>107605</v>
      </c>
      <c r="B12515" s="276" t="s">
        <v>12399</v>
      </c>
      <c r="C12515" s="462" t="s">
        <v>30</v>
      </c>
      <c r="D12515" s="463">
        <v>211741</v>
      </c>
    </row>
    <row r="12516" spans="1:4">
      <c r="A12516" s="462">
        <v>107606</v>
      </c>
      <c r="B12516" s="276" t="s">
        <v>12400</v>
      </c>
      <c r="C12516" s="462" t="s">
        <v>27</v>
      </c>
      <c r="D12516" s="463">
        <v>0</v>
      </c>
    </row>
    <row r="12517" spans="1:4">
      <c r="A12517" s="462">
        <v>107607</v>
      </c>
      <c r="B12517" s="276" t="s">
        <v>12401</v>
      </c>
      <c r="C12517" s="462" t="s">
        <v>27</v>
      </c>
      <c r="D12517" s="463">
        <v>0</v>
      </c>
    </row>
    <row r="12518" spans="1:4">
      <c r="A12518" s="462">
        <v>107608</v>
      </c>
      <c r="B12518" s="276" t="s">
        <v>12402</v>
      </c>
      <c r="C12518" s="462" t="s">
        <v>27</v>
      </c>
      <c r="D12518" s="463">
        <v>0</v>
      </c>
    </row>
    <row r="12519" spans="1:4">
      <c r="A12519" s="462">
        <v>107609</v>
      </c>
      <c r="B12519" s="276" t="s">
        <v>12403</v>
      </c>
      <c r="C12519" s="462" t="s">
        <v>27</v>
      </c>
      <c r="D12519" s="463">
        <v>478418</v>
      </c>
    </row>
    <row r="12520" spans="1:4">
      <c r="A12520" s="462">
        <v>107610</v>
      </c>
      <c r="B12520" s="276" t="s">
        <v>12404</v>
      </c>
      <c r="C12520" s="462" t="s">
        <v>30</v>
      </c>
      <c r="D12520" s="463">
        <v>0</v>
      </c>
    </row>
    <row r="12521" spans="1:4">
      <c r="A12521" s="462">
        <v>107611</v>
      </c>
      <c r="B12521" s="276" t="s">
        <v>12405</v>
      </c>
      <c r="C12521" s="462" t="s">
        <v>27</v>
      </c>
      <c r="D12521" s="463">
        <v>0</v>
      </c>
    </row>
    <row r="12522" spans="1:4">
      <c r="A12522" s="462">
        <v>107612</v>
      </c>
      <c r="B12522" s="276" t="s">
        <v>12406</v>
      </c>
      <c r="C12522" s="462" t="s">
        <v>27</v>
      </c>
      <c r="D12522" s="463">
        <v>0</v>
      </c>
    </row>
    <row r="12523" spans="1:4">
      <c r="A12523" s="462">
        <v>107613</v>
      </c>
      <c r="B12523" s="276" t="s">
        <v>12407</v>
      </c>
      <c r="C12523" s="462" t="s">
        <v>27</v>
      </c>
      <c r="D12523" s="463">
        <v>0</v>
      </c>
    </row>
    <row r="12524" spans="1:4">
      <c r="A12524" s="462">
        <v>107614</v>
      </c>
      <c r="B12524" s="276" t="s">
        <v>12408</v>
      </c>
      <c r="C12524" s="462" t="s">
        <v>27</v>
      </c>
      <c r="D12524" s="463">
        <v>0</v>
      </c>
    </row>
    <row r="12525" spans="1:4">
      <c r="A12525" s="462">
        <v>107615</v>
      </c>
      <c r="B12525" s="276" t="s">
        <v>12409</v>
      </c>
      <c r="C12525" s="462" t="s">
        <v>27</v>
      </c>
      <c r="D12525" s="463">
        <v>0</v>
      </c>
    </row>
    <row r="12526" spans="1:4">
      <c r="A12526" s="462">
        <v>107616</v>
      </c>
      <c r="B12526" s="276" t="s">
        <v>12410</v>
      </c>
      <c r="C12526" s="462" t="s">
        <v>27</v>
      </c>
      <c r="D12526" s="463">
        <v>0</v>
      </c>
    </row>
    <row r="12527" spans="1:4">
      <c r="A12527" s="462">
        <v>107617</v>
      </c>
      <c r="B12527" s="276" t="s">
        <v>12411</v>
      </c>
      <c r="C12527" s="462" t="s">
        <v>27</v>
      </c>
      <c r="D12527" s="463">
        <v>0</v>
      </c>
    </row>
    <row r="12528" spans="1:4">
      <c r="A12528" s="462">
        <v>107618</v>
      </c>
      <c r="B12528" s="276" t="s">
        <v>12412</v>
      </c>
      <c r="C12528" s="462" t="s">
        <v>27</v>
      </c>
      <c r="D12528" s="463">
        <v>0</v>
      </c>
    </row>
    <row r="12529" spans="1:4">
      <c r="A12529" s="462">
        <v>107619</v>
      </c>
      <c r="B12529" s="276" t="s">
        <v>12413</v>
      </c>
      <c r="C12529" s="462" t="s">
        <v>30</v>
      </c>
      <c r="D12529" s="463">
        <v>0</v>
      </c>
    </row>
    <row r="12530" spans="1:4">
      <c r="A12530" s="462">
        <v>107620</v>
      </c>
      <c r="B12530" s="276" t="s">
        <v>12414</v>
      </c>
      <c r="C12530" s="462" t="s">
        <v>27</v>
      </c>
      <c r="D12530" s="463">
        <v>0</v>
      </c>
    </row>
    <row r="12531" spans="1:4">
      <c r="A12531" s="462">
        <v>107621</v>
      </c>
      <c r="B12531" s="276" t="s">
        <v>12415</v>
      </c>
      <c r="C12531" s="462" t="s">
        <v>27</v>
      </c>
      <c r="D12531" s="463">
        <v>0</v>
      </c>
    </row>
    <row r="12532" spans="1:4">
      <c r="A12532" s="462">
        <v>107622</v>
      </c>
      <c r="B12532" s="276" t="s">
        <v>12416</v>
      </c>
      <c r="C12532" s="462" t="s">
        <v>27</v>
      </c>
      <c r="D12532" s="463">
        <v>0</v>
      </c>
    </row>
    <row r="12533" spans="1:4">
      <c r="A12533" s="462">
        <v>107623</v>
      </c>
      <c r="B12533" s="276" t="s">
        <v>12417</v>
      </c>
      <c r="C12533" s="462" t="s">
        <v>27</v>
      </c>
      <c r="D12533" s="463">
        <v>0</v>
      </c>
    </row>
    <row r="12534" spans="1:4">
      <c r="A12534" s="462">
        <v>107624</v>
      </c>
      <c r="B12534" s="276" t="s">
        <v>12418</v>
      </c>
      <c r="C12534" s="462" t="s">
        <v>27</v>
      </c>
      <c r="D12534" s="463">
        <v>0</v>
      </c>
    </row>
    <row r="12535" spans="1:4">
      <c r="A12535" s="462">
        <v>107625</v>
      </c>
      <c r="B12535" s="276" t="s">
        <v>12419</v>
      </c>
      <c r="C12535" s="462" t="s">
        <v>27</v>
      </c>
      <c r="D12535" s="463">
        <v>0</v>
      </c>
    </row>
    <row r="12536" spans="1:4">
      <c r="A12536" s="462">
        <v>107626</v>
      </c>
      <c r="B12536" s="276" t="s">
        <v>12420</v>
      </c>
      <c r="C12536" s="462" t="s">
        <v>27</v>
      </c>
      <c r="D12536" s="463">
        <v>62067.59</v>
      </c>
    </row>
    <row r="12537" spans="1:4">
      <c r="A12537" s="462">
        <v>107627</v>
      </c>
      <c r="B12537" s="276" t="s">
        <v>12421</v>
      </c>
      <c r="C12537" s="462" t="s">
        <v>27</v>
      </c>
      <c r="D12537" s="463">
        <v>0</v>
      </c>
    </row>
    <row r="12538" spans="1:4">
      <c r="A12538" s="462">
        <v>107628</v>
      </c>
      <c r="B12538" s="276" t="s">
        <v>12422</v>
      </c>
      <c r="C12538" s="462" t="s">
        <v>27</v>
      </c>
      <c r="D12538" s="463">
        <v>0</v>
      </c>
    </row>
    <row r="12539" spans="1:4">
      <c r="A12539" s="462">
        <v>107629</v>
      </c>
      <c r="B12539" s="276" t="s">
        <v>12423</v>
      </c>
      <c r="C12539" s="462" t="s">
        <v>27</v>
      </c>
      <c r="D12539" s="463">
        <v>0</v>
      </c>
    </row>
    <row r="12540" spans="1:4">
      <c r="A12540" s="462">
        <v>107630</v>
      </c>
      <c r="B12540" s="276" t="s">
        <v>12424</v>
      </c>
      <c r="C12540" s="462" t="s">
        <v>27</v>
      </c>
      <c r="D12540" s="463">
        <v>0</v>
      </c>
    </row>
    <row r="12541" spans="1:4">
      <c r="A12541" s="462">
        <v>107631</v>
      </c>
      <c r="B12541" s="276" t="s">
        <v>12425</v>
      </c>
      <c r="C12541" s="462" t="s">
        <v>27</v>
      </c>
      <c r="D12541" s="463">
        <v>0</v>
      </c>
    </row>
    <row r="12542" spans="1:4">
      <c r="A12542" s="462">
        <v>107632</v>
      </c>
      <c r="B12542" s="276" t="s">
        <v>12426</v>
      </c>
      <c r="C12542" s="462" t="s">
        <v>27</v>
      </c>
      <c r="D12542" s="463">
        <v>0</v>
      </c>
    </row>
    <row r="12543" spans="1:4">
      <c r="A12543" s="462">
        <v>107633</v>
      </c>
      <c r="B12543" s="276" t="s">
        <v>12427</v>
      </c>
      <c r="C12543" s="462" t="s">
        <v>27</v>
      </c>
      <c r="D12543" s="463">
        <v>0</v>
      </c>
    </row>
    <row r="12544" spans="1:4">
      <c r="A12544" s="462">
        <v>107634</v>
      </c>
      <c r="B12544" s="276" t="s">
        <v>12428</v>
      </c>
      <c r="C12544" s="462" t="s">
        <v>27</v>
      </c>
      <c r="D12544" s="463">
        <v>0</v>
      </c>
    </row>
    <row r="12545" spans="1:4">
      <c r="A12545" s="462">
        <v>107635</v>
      </c>
      <c r="B12545" s="276" t="s">
        <v>12429</v>
      </c>
      <c r="C12545" s="462" t="s">
        <v>27</v>
      </c>
      <c r="D12545" s="463">
        <v>0</v>
      </c>
    </row>
    <row r="12546" spans="1:4">
      <c r="A12546" s="462">
        <v>107636</v>
      </c>
      <c r="B12546" s="276" t="s">
        <v>12430</v>
      </c>
      <c r="C12546" s="462" t="s">
        <v>27</v>
      </c>
      <c r="D12546" s="463">
        <v>0</v>
      </c>
    </row>
    <row r="12547" spans="1:4">
      <c r="A12547" s="462">
        <v>107637</v>
      </c>
      <c r="B12547" s="276" t="s">
        <v>12431</v>
      </c>
      <c r="C12547" s="462" t="s">
        <v>27</v>
      </c>
      <c r="D12547" s="463">
        <v>0</v>
      </c>
    </row>
    <row r="12548" spans="1:4">
      <c r="A12548" s="462">
        <v>107638</v>
      </c>
      <c r="B12548" s="276" t="s">
        <v>12432</v>
      </c>
      <c r="C12548" s="462" t="s">
        <v>27</v>
      </c>
      <c r="D12548" s="463">
        <v>0</v>
      </c>
    </row>
    <row r="12549" spans="1:4">
      <c r="A12549" s="462">
        <v>107639</v>
      </c>
      <c r="B12549" s="276" t="s">
        <v>12433</v>
      </c>
      <c r="C12549" s="462" t="s">
        <v>27</v>
      </c>
      <c r="D12549" s="463">
        <v>0</v>
      </c>
    </row>
    <row r="12550" spans="1:4">
      <c r="A12550" s="462">
        <v>107640</v>
      </c>
      <c r="B12550" s="276" t="s">
        <v>12434</v>
      </c>
      <c r="C12550" s="462" t="s">
        <v>27</v>
      </c>
      <c r="D12550" s="463">
        <v>0</v>
      </c>
    </row>
    <row r="12551" spans="1:4">
      <c r="A12551" s="462">
        <v>107641</v>
      </c>
      <c r="B12551" s="276" t="s">
        <v>12435</v>
      </c>
      <c r="C12551" s="462" t="s">
        <v>27</v>
      </c>
      <c r="D12551" s="463">
        <v>0</v>
      </c>
    </row>
    <row r="12552" spans="1:4">
      <c r="A12552" s="462">
        <v>107642</v>
      </c>
      <c r="B12552" s="276" t="s">
        <v>12436</v>
      </c>
      <c r="C12552" s="462" t="s">
        <v>27</v>
      </c>
      <c r="D12552" s="463">
        <v>0</v>
      </c>
    </row>
    <row r="12553" spans="1:4">
      <c r="A12553" s="462">
        <v>107643</v>
      </c>
      <c r="B12553" s="276" t="s">
        <v>12437</v>
      </c>
      <c r="C12553" s="462" t="s">
        <v>27</v>
      </c>
      <c r="D12553" s="463">
        <v>0</v>
      </c>
    </row>
    <row r="12554" spans="1:4">
      <c r="A12554" s="462">
        <v>107644</v>
      </c>
      <c r="B12554" s="276" t="s">
        <v>12438</v>
      </c>
      <c r="C12554" s="462" t="s">
        <v>27</v>
      </c>
      <c r="D12554" s="463">
        <v>1071244</v>
      </c>
    </row>
    <row r="12555" spans="1:4">
      <c r="A12555" s="462">
        <v>107645</v>
      </c>
      <c r="B12555" s="276" t="s">
        <v>12439</v>
      </c>
      <c r="C12555" s="462" t="s">
        <v>27</v>
      </c>
      <c r="D12555" s="463">
        <v>0</v>
      </c>
    </row>
    <row r="12556" spans="1:4">
      <c r="A12556" s="462">
        <v>107646</v>
      </c>
      <c r="B12556" s="276" t="s">
        <v>12440</v>
      </c>
      <c r="C12556" s="462" t="s">
        <v>27</v>
      </c>
      <c r="D12556" s="463">
        <v>45429</v>
      </c>
    </row>
    <row r="12557" spans="1:4">
      <c r="A12557" s="462">
        <v>107647</v>
      </c>
      <c r="B12557" s="276" t="s">
        <v>12441</v>
      </c>
      <c r="C12557" s="462" t="s">
        <v>27</v>
      </c>
      <c r="D12557" s="463">
        <v>27651</v>
      </c>
    </row>
    <row r="12558" spans="1:4">
      <c r="A12558" s="462">
        <v>107648</v>
      </c>
      <c r="B12558" s="276" t="s">
        <v>12442</v>
      </c>
      <c r="C12558" s="462" t="s">
        <v>27</v>
      </c>
      <c r="D12558" s="463">
        <v>0</v>
      </c>
    </row>
    <row r="12559" spans="1:4">
      <c r="A12559" s="462">
        <v>107649</v>
      </c>
      <c r="B12559" s="276" t="s">
        <v>12443</v>
      </c>
      <c r="C12559" s="462" t="s">
        <v>27</v>
      </c>
      <c r="D12559" s="463">
        <v>45122</v>
      </c>
    </row>
    <row r="12560" spans="1:4">
      <c r="A12560" s="462">
        <v>107650</v>
      </c>
      <c r="B12560" s="276" t="s">
        <v>12444</v>
      </c>
      <c r="C12560" s="462" t="s">
        <v>27</v>
      </c>
      <c r="D12560" s="463">
        <v>0</v>
      </c>
    </row>
    <row r="12561" spans="1:4">
      <c r="A12561" s="462">
        <v>107651</v>
      </c>
      <c r="B12561" s="276" t="s">
        <v>12445</v>
      </c>
      <c r="C12561" s="462" t="s">
        <v>27</v>
      </c>
      <c r="D12561" s="463">
        <v>0</v>
      </c>
    </row>
    <row r="12562" spans="1:4">
      <c r="A12562" s="462">
        <v>107652</v>
      </c>
      <c r="B12562" s="276" t="s">
        <v>12446</v>
      </c>
      <c r="C12562" s="462" t="s">
        <v>30</v>
      </c>
      <c r="D12562" s="463">
        <v>0</v>
      </c>
    </row>
    <row r="12563" spans="1:4">
      <c r="A12563" s="462">
        <v>107653</v>
      </c>
      <c r="B12563" s="276" t="s">
        <v>12447</v>
      </c>
      <c r="C12563" s="462" t="s">
        <v>27</v>
      </c>
      <c r="D12563" s="463">
        <v>0</v>
      </c>
    </row>
    <row r="12564" spans="1:4">
      <c r="A12564" s="462">
        <v>107654</v>
      </c>
      <c r="B12564" s="276" t="s">
        <v>12448</v>
      </c>
      <c r="C12564" s="462" t="s">
        <v>30</v>
      </c>
      <c r="D12564" s="463">
        <v>9875</v>
      </c>
    </row>
    <row r="12565" spans="1:4">
      <c r="A12565" s="462">
        <v>107655</v>
      </c>
      <c r="B12565" s="276" t="s">
        <v>12449</v>
      </c>
      <c r="C12565" s="462" t="s">
        <v>27</v>
      </c>
      <c r="D12565" s="463">
        <v>0</v>
      </c>
    </row>
    <row r="12566" spans="1:4">
      <c r="A12566" s="462">
        <v>107656</v>
      </c>
      <c r="B12566" s="276" t="s">
        <v>12450</v>
      </c>
      <c r="C12566" s="462" t="s">
        <v>30</v>
      </c>
      <c r="D12566" s="463">
        <v>0</v>
      </c>
    </row>
    <row r="12567" spans="1:4">
      <c r="A12567" s="462">
        <v>107657</v>
      </c>
      <c r="B12567" s="276" t="s">
        <v>12451</v>
      </c>
      <c r="C12567" s="462" t="s">
        <v>27</v>
      </c>
      <c r="D12567" s="463">
        <v>164990</v>
      </c>
    </row>
    <row r="12568" spans="1:4">
      <c r="A12568" s="462">
        <v>107658</v>
      </c>
      <c r="B12568" s="276" t="s">
        <v>12452</v>
      </c>
      <c r="C12568" s="462" t="s">
        <v>27</v>
      </c>
      <c r="D12568" s="463">
        <v>0</v>
      </c>
    </row>
    <row r="12569" spans="1:4">
      <c r="A12569" s="462">
        <v>107659</v>
      </c>
      <c r="B12569" s="276" t="s">
        <v>12453</v>
      </c>
      <c r="C12569" s="462" t="s">
        <v>30</v>
      </c>
      <c r="D12569" s="463">
        <v>0</v>
      </c>
    </row>
    <row r="12570" spans="1:4">
      <c r="A12570" s="462">
        <v>107660</v>
      </c>
      <c r="B12570" s="276" t="s">
        <v>12454</v>
      </c>
      <c r="C12570" s="462" t="s">
        <v>27</v>
      </c>
      <c r="D12570" s="463">
        <v>230201</v>
      </c>
    </row>
    <row r="12571" spans="1:4">
      <c r="A12571" s="462">
        <v>107661</v>
      </c>
      <c r="B12571" s="276" t="s">
        <v>12455</v>
      </c>
      <c r="C12571" s="462" t="s">
        <v>27</v>
      </c>
      <c r="D12571" s="463">
        <v>0</v>
      </c>
    </row>
    <row r="12572" spans="1:4">
      <c r="A12572" s="462">
        <v>107662</v>
      </c>
      <c r="B12572" s="276" t="s">
        <v>12456</v>
      </c>
      <c r="C12572" s="462" t="s">
        <v>27</v>
      </c>
      <c r="D12572" s="463">
        <v>0</v>
      </c>
    </row>
    <row r="12573" spans="1:4">
      <c r="A12573" s="462">
        <v>107663</v>
      </c>
      <c r="B12573" s="276" t="s">
        <v>12457</v>
      </c>
      <c r="C12573" s="462" t="s">
        <v>27</v>
      </c>
      <c r="D12573" s="463">
        <v>0</v>
      </c>
    </row>
    <row r="12574" spans="1:4">
      <c r="A12574" s="462">
        <v>107664</v>
      </c>
      <c r="B12574" s="276" t="s">
        <v>12458</v>
      </c>
      <c r="C12574" s="462" t="s">
        <v>27</v>
      </c>
      <c r="D12574" s="463">
        <v>380646</v>
      </c>
    </row>
    <row r="12575" spans="1:4">
      <c r="A12575" s="462">
        <v>107665</v>
      </c>
      <c r="B12575" s="276" t="s">
        <v>12459</v>
      </c>
      <c r="C12575" s="462" t="s">
        <v>27</v>
      </c>
      <c r="D12575" s="463">
        <v>0</v>
      </c>
    </row>
    <row r="12576" spans="1:4">
      <c r="A12576" s="462">
        <v>107666</v>
      </c>
      <c r="B12576" s="276" t="s">
        <v>12460</v>
      </c>
      <c r="C12576" s="462" t="s">
        <v>30</v>
      </c>
      <c r="D12576" s="463">
        <v>0</v>
      </c>
    </row>
    <row r="12577" spans="1:4">
      <c r="A12577" s="462">
        <v>107667</v>
      </c>
      <c r="B12577" s="276" t="s">
        <v>12461</v>
      </c>
      <c r="C12577" s="462" t="s">
        <v>27</v>
      </c>
      <c r="D12577" s="463">
        <v>36286</v>
      </c>
    </row>
    <row r="12578" spans="1:4">
      <c r="A12578" s="462">
        <v>107668</v>
      </c>
      <c r="B12578" s="276" t="s">
        <v>12462</v>
      </c>
      <c r="C12578" s="462" t="s">
        <v>27</v>
      </c>
      <c r="D12578" s="463">
        <v>0</v>
      </c>
    </row>
    <row r="12579" spans="1:4">
      <c r="A12579" s="462">
        <v>107669</v>
      </c>
      <c r="B12579" s="276" t="s">
        <v>12463</v>
      </c>
      <c r="C12579" s="462" t="s">
        <v>27</v>
      </c>
      <c r="D12579" s="463">
        <v>0</v>
      </c>
    </row>
    <row r="12580" spans="1:4">
      <c r="A12580" s="462">
        <v>107670</v>
      </c>
      <c r="B12580" s="276" t="s">
        <v>12464</v>
      </c>
      <c r="C12580" s="462" t="s">
        <v>27</v>
      </c>
      <c r="D12580" s="463">
        <v>0</v>
      </c>
    </row>
    <row r="12581" spans="1:4">
      <c r="A12581" s="462">
        <v>107671</v>
      </c>
      <c r="B12581" s="276" t="s">
        <v>12465</v>
      </c>
      <c r="C12581" s="462" t="s">
        <v>27</v>
      </c>
      <c r="D12581" s="463">
        <v>0</v>
      </c>
    </row>
    <row r="12582" spans="1:4">
      <c r="A12582" s="462">
        <v>107672</v>
      </c>
      <c r="B12582" s="276" t="s">
        <v>12466</v>
      </c>
      <c r="C12582" s="462" t="s">
        <v>27</v>
      </c>
      <c r="D12582" s="463">
        <v>0</v>
      </c>
    </row>
    <row r="12583" spans="1:4">
      <c r="A12583" s="462">
        <v>107673</v>
      </c>
      <c r="B12583" s="276" t="s">
        <v>12467</v>
      </c>
      <c r="C12583" s="462" t="s">
        <v>27</v>
      </c>
      <c r="D12583" s="463">
        <v>0</v>
      </c>
    </row>
    <row r="12584" spans="1:4">
      <c r="A12584" s="462">
        <v>107674</v>
      </c>
      <c r="B12584" s="276" t="s">
        <v>12468</v>
      </c>
      <c r="C12584" s="462" t="s">
        <v>27</v>
      </c>
      <c r="D12584" s="463">
        <v>0</v>
      </c>
    </row>
    <row r="12585" spans="1:4">
      <c r="A12585" s="462">
        <v>107675</v>
      </c>
      <c r="B12585" s="276" t="s">
        <v>12469</v>
      </c>
      <c r="C12585" s="462" t="s">
        <v>27</v>
      </c>
      <c r="D12585" s="463">
        <v>0</v>
      </c>
    </row>
    <row r="12586" spans="1:4">
      <c r="A12586" s="462">
        <v>107676</v>
      </c>
      <c r="B12586" s="276" t="s">
        <v>12470</v>
      </c>
      <c r="C12586" s="462" t="s">
        <v>27</v>
      </c>
      <c r="D12586" s="463">
        <v>0</v>
      </c>
    </row>
    <row r="12587" spans="1:4">
      <c r="A12587" s="462">
        <v>107677</v>
      </c>
      <c r="B12587" s="276" t="s">
        <v>12471</v>
      </c>
      <c r="C12587" s="462" t="s">
        <v>27</v>
      </c>
      <c r="D12587" s="463">
        <v>0</v>
      </c>
    </row>
    <row r="12588" spans="1:4">
      <c r="A12588" s="462">
        <v>107678</v>
      </c>
      <c r="B12588" s="276" t="s">
        <v>12472</v>
      </c>
      <c r="C12588" s="462" t="s">
        <v>27</v>
      </c>
      <c r="D12588" s="463">
        <v>0</v>
      </c>
    </row>
    <row r="12589" spans="1:4">
      <c r="A12589" s="462">
        <v>107679</v>
      </c>
      <c r="B12589" s="276" t="s">
        <v>12473</v>
      </c>
      <c r="C12589" s="462" t="s">
        <v>27</v>
      </c>
      <c r="D12589" s="463">
        <v>0</v>
      </c>
    </row>
    <row r="12590" spans="1:4">
      <c r="A12590" s="462">
        <v>107680</v>
      </c>
      <c r="B12590" s="276" t="s">
        <v>12474</v>
      </c>
      <c r="C12590" s="462" t="s">
        <v>27</v>
      </c>
      <c r="D12590" s="463">
        <v>0</v>
      </c>
    </row>
    <row r="12591" spans="1:4">
      <c r="A12591" s="462">
        <v>107681</v>
      </c>
      <c r="B12591" s="276" t="s">
        <v>12475</v>
      </c>
      <c r="C12591" s="462" t="s">
        <v>27</v>
      </c>
      <c r="D12591" s="463">
        <v>0</v>
      </c>
    </row>
    <row r="12592" spans="1:4">
      <c r="A12592" s="462">
        <v>107682</v>
      </c>
      <c r="B12592" s="276" t="s">
        <v>12476</v>
      </c>
      <c r="C12592" s="462" t="s">
        <v>27</v>
      </c>
      <c r="D12592" s="463">
        <v>0</v>
      </c>
    </row>
    <row r="12593" spans="1:4">
      <c r="A12593" s="462">
        <v>107683</v>
      </c>
      <c r="B12593" s="276" t="s">
        <v>12477</v>
      </c>
      <c r="C12593" s="462" t="s">
        <v>27</v>
      </c>
      <c r="D12593" s="463">
        <v>0</v>
      </c>
    </row>
    <row r="12594" spans="1:4">
      <c r="A12594" s="462">
        <v>107684</v>
      </c>
      <c r="B12594" s="276" t="s">
        <v>12478</v>
      </c>
      <c r="C12594" s="462" t="s">
        <v>27</v>
      </c>
      <c r="D12594" s="463">
        <v>0</v>
      </c>
    </row>
    <row r="12595" spans="1:4">
      <c r="A12595" s="462">
        <v>107685</v>
      </c>
      <c r="B12595" s="276" t="s">
        <v>12479</v>
      </c>
      <c r="C12595" s="462" t="s">
        <v>27</v>
      </c>
      <c r="D12595" s="463">
        <v>0</v>
      </c>
    </row>
    <row r="12596" spans="1:4">
      <c r="A12596" s="462">
        <v>107686</v>
      </c>
      <c r="B12596" s="276" t="s">
        <v>12480</v>
      </c>
      <c r="C12596" s="462" t="s">
        <v>32</v>
      </c>
      <c r="D12596" s="463">
        <v>12630.01</v>
      </c>
    </row>
    <row r="12597" spans="1:4">
      <c r="A12597" s="462">
        <v>107687</v>
      </c>
      <c r="B12597" s="276" t="s">
        <v>12481</v>
      </c>
      <c r="C12597" s="462" t="s">
        <v>27</v>
      </c>
      <c r="D12597" s="463">
        <v>0</v>
      </c>
    </row>
    <row r="12598" spans="1:4">
      <c r="A12598" s="462">
        <v>107688</v>
      </c>
      <c r="B12598" s="276" t="s">
        <v>12482</v>
      </c>
      <c r="C12598" s="462" t="s">
        <v>27</v>
      </c>
      <c r="D12598" s="463">
        <v>0</v>
      </c>
    </row>
    <row r="12599" spans="1:4">
      <c r="A12599" s="462">
        <v>107689</v>
      </c>
      <c r="B12599" s="276" t="s">
        <v>12483</v>
      </c>
      <c r="C12599" s="462" t="s">
        <v>27</v>
      </c>
      <c r="D12599" s="463">
        <v>0</v>
      </c>
    </row>
    <row r="12600" spans="1:4">
      <c r="A12600" s="462">
        <v>107690</v>
      </c>
      <c r="B12600" s="276" t="s">
        <v>12484</v>
      </c>
      <c r="C12600" s="462" t="s">
        <v>27</v>
      </c>
      <c r="D12600" s="463">
        <v>0</v>
      </c>
    </row>
    <row r="12601" spans="1:4">
      <c r="A12601" s="462">
        <v>107691</v>
      </c>
      <c r="B12601" s="276" t="s">
        <v>12485</v>
      </c>
      <c r="C12601" s="462" t="s">
        <v>27</v>
      </c>
      <c r="D12601" s="463">
        <v>0</v>
      </c>
    </row>
    <row r="12602" spans="1:4">
      <c r="A12602" s="462">
        <v>107692</v>
      </c>
      <c r="B12602" s="276" t="s">
        <v>12486</v>
      </c>
      <c r="C12602" s="462" t="s">
        <v>27</v>
      </c>
      <c r="D12602" s="463">
        <v>0</v>
      </c>
    </row>
    <row r="12603" spans="1:4">
      <c r="A12603" s="462">
        <v>107693</v>
      </c>
      <c r="B12603" s="276" t="s">
        <v>12487</v>
      </c>
      <c r="C12603" s="462" t="s">
        <v>27</v>
      </c>
      <c r="D12603" s="463">
        <v>0</v>
      </c>
    </row>
    <row r="12604" spans="1:4">
      <c r="A12604" s="462">
        <v>107694</v>
      </c>
      <c r="B12604" s="276" t="s">
        <v>12488</v>
      </c>
      <c r="C12604" s="462" t="s">
        <v>27</v>
      </c>
      <c r="D12604" s="463">
        <v>0</v>
      </c>
    </row>
    <row r="12605" spans="1:4">
      <c r="A12605" s="462">
        <v>107695</v>
      </c>
      <c r="B12605" s="276" t="s">
        <v>12489</v>
      </c>
      <c r="C12605" s="462" t="s">
        <v>27</v>
      </c>
      <c r="D12605" s="463">
        <v>0</v>
      </c>
    </row>
    <row r="12606" spans="1:4">
      <c r="A12606" s="462">
        <v>107696</v>
      </c>
      <c r="B12606" s="276" t="s">
        <v>12490</v>
      </c>
      <c r="C12606" s="462" t="s">
        <v>30</v>
      </c>
      <c r="D12606" s="463">
        <v>0</v>
      </c>
    </row>
    <row r="12607" spans="1:4">
      <c r="A12607" s="462">
        <v>107697</v>
      </c>
      <c r="B12607" s="276" t="s">
        <v>12491</v>
      </c>
      <c r="C12607" s="462" t="s">
        <v>27</v>
      </c>
      <c r="D12607" s="463">
        <v>0</v>
      </c>
    </row>
    <row r="12608" spans="1:4">
      <c r="A12608" s="462">
        <v>107698</v>
      </c>
      <c r="B12608" s="276" t="s">
        <v>12492</v>
      </c>
      <c r="C12608" s="462" t="s">
        <v>27</v>
      </c>
      <c r="D12608" s="463">
        <v>0</v>
      </c>
    </row>
    <row r="12609" spans="1:4">
      <c r="A12609" s="462">
        <v>107699</v>
      </c>
      <c r="B12609" s="276" t="s">
        <v>12493</v>
      </c>
      <c r="C12609" s="462" t="s">
        <v>30</v>
      </c>
      <c r="D12609" s="463">
        <v>0</v>
      </c>
    </row>
    <row r="12610" spans="1:4">
      <c r="A12610" s="462">
        <v>107700</v>
      </c>
      <c r="B12610" s="276" t="s">
        <v>12494</v>
      </c>
      <c r="C12610" s="462" t="s">
        <v>27</v>
      </c>
      <c r="D12610" s="463">
        <v>0</v>
      </c>
    </row>
    <row r="12611" spans="1:4">
      <c r="A12611" s="462">
        <v>107701</v>
      </c>
      <c r="B12611" s="276" t="s">
        <v>12495</v>
      </c>
      <c r="C12611" s="462" t="s">
        <v>27</v>
      </c>
      <c r="D12611" s="463">
        <v>0</v>
      </c>
    </row>
    <row r="12612" spans="1:4">
      <c r="A12612" s="462">
        <v>107702</v>
      </c>
      <c r="B12612" s="276" t="s">
        <v>12496</v>
      </c>
      <c r="C12612" s="462" t="s">
        <v>27</v>
      </c>
      <c r="D12612" s="463">
        <v>0</v>
      </c>
    </row>
    <row r="12613" spans="1:4">
      <c r="A12613" s="462">
        <v>107703</v>
      </c>
      <c r="B12613" s="276" t="s">
        <v>12497</v>
      </c>
      <c r="C12613" s="462" t="s">
        <v>27</v>
      </c>
      <c r="D12613" s="463">
        <v>0</v>
      </c>
    </row>
    <row r="12614" spans="1:4">
      <c r="A12614" s="462">
        <v>107704</v>
      </c>
      <c r="B12614" s="276" t="s">
        <v>12498</v>
      </c>
      <c r="C12614" s="462" t="s">
        <v>27</v>
      </c>
      <c r="D12614" s="463">
        <v>0</v>
      </c>
    </row>
    <row r="12615" spans="1:4">
      <c r="A12615" s="462">
        <v>107705</v>
      </c>
      <c r="B12615" s="276" t="s">
        <v>12499</v>
      </c>
      <c r="C12615" s="462" t="s">
        <v>27</v>
      </c>
      <c r="D12615" s="463">
        <v>0</v>
      </c>
    </row>
    <row r="12616" spans="1:4">
      <c r="A12616" s="462">
        <v>107706</v>
      </c>
      <c r="B12616" s="276" t="s">
        <v>12500</v>
      </c>
      <c r="C12616" s="462" t="s">
        <v>27</v>
      </c>
      <c r="D12616" s="463">
        <v>0</v>
      </c>
    </row>
    <row r="12617" spans="1:4">
      <c r="A12617" s="462">
        <v>107707</v>
      </c>
      <c r="B12617" s="276" t="s">
        <v>12501</v>
      </c>
      <c r="C12617" s="462" t="s">
        <v>27</v>
      </c>
      <c r="D12617" s="463">
        <v>0</v>
      </c>
    </row>
    <row r="12618" spans="1:4">
      <c r="A12618" s="462">
        <v>107708</v>
      </c>
      <c r="B12618" s="276" t="s">
        <v>12502</v>
      </c>
      <c r="C12618" s="462" t="s">
        <v>30</v>
      </c>
      <c r="D12618" s="463">
        <v>0</v>
      </c>
    </row>
    <row r="12619" spans="1:4">
      <c r="A12619" s="462">
        <v>107709</v>
      </c>
      <c r="B12619" s="276" t="s">
        <v>12503</v>
      </c>
      <c r="C12619" s="462" t="s">
        <v>27</v>
      </c>
      <c r="D12619" s="463">
        <v>20491920</v>
      </c>
    </row>
    <row r="12620" spans="1:4">
      <c r="A12620" s="462">
        <v>107710</v>
      </c>
      <c r="B12620" s="276" t="s">
        <v>12504</v>
      </c>
      <c r="C12620" s="462" t="s">
        <v>27</v>
      </c>
      <c r="D12620" s="463">
        <v>0</v>
      </c>
    </row>
    <row r="12621" spans="1:4">
      <c r="A12621" s="462">
        <v>107711</v>
      </c>
      <c r="B12621" s="276" t="s">
        <v>12505</v>
      </c>
      <c r="C12621" s="462" t="s">
        <v>27</v>
      </c>
      <c r="D12621" s="463">
        <v>0</v>
      </c>
    </row>
    <row r="12622" spans="1:4">
      <c r="A12622" s="462">
        <v>107712</v>
      </c>
      <c r="B12622" s="276" t="s">
        <v>12506</v>
      </c>
      <c r="C12622" s="462" t="s">
        <v>27</v>
      </c>
      <c r="D12622" s="463">
        <v>0</v>
      </c>
    </row>
    <row r="12623" spans="1:4">
      <c r="A12623" s="462">
        <v>107713</v>
      </c>
      <c r="B12623" s="276" t="s">
        <v>12507</v>
      </c>
      <c r="C12623" s="462" t="s">
        <v>27</v>
      </c>
      <c r="D12623" s="463">
        <v>0</v>
      </c>
    </row>
    <row r="12624" spans="1:4">
      <c r="A12624" s="462">
        <v>107714</v>
      </c>
      <c r="B12624" s="276" t="s">
        <v>12508</v>
      </c>
      <c r="C12624" s="462" t="s">
        <v>27</v>
      </c>
      <c r="D12624" s="463">
        <v>0</v>
      </c>
    </row>
    <row r="12625" spans="1:4">
      <c r="A12625" s="462">
        <v>107715</v>
      </c>
      <c r="B12625" s="276" t="s">
        <v>12509</v>
      </c>
      <c r="C12625" s="462" t="s">
        <v>27</v>
      </c>
      <c r="D12625" s="463">
        <v>0</v>
      </c>
    </row>
    <row r="12626" spans="1:4">
      <c r="A12626" s="462">
        <v>107716</v>
      </c>
      <c r="B12626" s="276" t="s">
        <v>12510</v>
      </c>
      <c r="C12626" s="462" t="s">
        <v>27</v>
      </c>
      <c r="D12626" s="463">
        <v>0</v>
      </c>
    </row>
    <row r="12627" spans="1:4">
      <c r="A12627" s="462">
        <v>107717</v>
      </c>
      <c r="B12627" s="276" t="s">
        <v>12511</v>
      </c>
      <c r="C12627" s="462" t="s">
        <v>27</v>
      </c>
      <c r="D12627" s="463">
        <v>0</v>
      </c>
    </row>
    <row r="12628" spans="1:4">
      <c r="A12628" s="462">
        <v>107718</v>
      </c>
      <c r="B12628" s="276" t="s">
        <v>12512</v>
      </c>
      <c r="C12628" s="462" t="s">
        <v>27</v>
      </c>
      <c r="D12628" s="463">
        <v>0</v>
      </c>
    </row>
    <row r="12629" spans="1:4">
      <c r="A12629" s="462">
        <v>107719</v>
      </c>
      <c r="B12629" s="276" t="s">
        <v>12513</v>
      </c>
      <c r="C12629" s="462" t="s">
        <v>30</v>
      </c>
      <c r="D12629" s="463">
        <v>2137</v>
      </c>
    </row>
    <row r="12630" spans="1:4">
      <c r="A12630" s="462">
        <v>107720</v>
      </c>
      <c r="B12630" s="276" t="s">
        <v>12514</v>
      </c>
      <c r="C12630" s="462" t="s">
        <v>27</v>
      </c>
      <c r="D12630" s="463">
        <v>0</v>
      </c>
    </row>
    <row r="12631" spans="1:4">
      <c r="A12631" s="462">
        <v>107721</v>
      </c>
      <c r="B12631" s="276" t="s">
        <v>12515</v>
      </c>
      <c r="C12631" s="462" t="s">
        <v>27</v>
      </c>
      <c r="D12631" s="463">
        <v>0</v>
      </c>
    </row>
    <row r="12632" spans="1:4">
      <c r="A12632" s="462">
        <v>107722</v>
      </c>
      <c r="B12632" s="276" t="s">
        <v>12516</v>
      </c>
      <c r="C12632" s="462" t="s">
        <v>27</v>
      </c>
      <c r="D12632" s="463">
        <v>0</v>
      </c>
    </row>
    <row r="12633" spans="1:4">
      <c r="A12633" s="462">
        <v>107723</v>
      </c>
      <c r="B12633" s="276" t="s">
        <v>12517</v>
      </c>
      <c r="C12633" s="462" t="s">
        <v>27</v>
      </c>
      <c r="D12633" s="463">
        <v>0</v>
      </c>
    </row>
    <row r="12634" spans="1:4">
      <c r="A12634" s="462">
        <v>107724</v>
      </c>
      <c r="B12634" s="276" t="s">
        <v>12518</v>
      </c>
      <c r="C12634" s="462" t="s">
        <v>27</v>
      </c>
      <c r="D12634" s="463">
        <v>0</v>
      </c>
    </row>
    <row r="12635" spans="1:4">
      <c r="A12635" s="462">
        <v>107725</v>
      </c>
      <c r="B12635" s="276" t="s">
        <v>12519</v>
      </c>
      <c r="C12635" s="462" t="s">
        <v>27</v>
      </c>
      <c r="D12635" s="463">
        <v>347434.01</v>
      </c>
    </row>
    <row r="12636" spans="1:4">
      <c r="A12636" s="462">
        <v>107726</v>
      </c>
      <c r="B12636" s="276" t="s">
        <v>12520</v>
      </c>
      <c r="C12636" s="462" t="s">
        <v>30</v>
      </c>
      <c r="D12636" s="463">
        <v>0</v>
      </c>
    </row>
    <row r="12637" spans="1:4">
      <c r="A12637" s="462">
        <v>107727</v>
      </c>
      <c r="B12637" s="276" t="s">
        <v>12521</v>
      </c>
      <c r="C12637" s="462" t="s">
        <v>30</v>
      </c>
      <c r="D12637" s="463">
        <v>0</v>
      </c>
    </row>
    <row r="12638" spans="1:4">
      <c r="A12638" s="462">
        <v>107728</v>
      </c>
      <c r="B12638" s="276" t="s">
        <v>12522</v>
      </c>
      <c r="C12638" s="462" t="s">
        <v>27</v>
      </c>
      <c r="D12638" s="463">
        <v>0</v>
      </c>
    </row>
    <row r="12639" spans="1:4">
      <c r="A12639" s="462">
        <v>107729</v>
      </c>
      <c r="B12639" s="276" t="s">
        <v>12523</v>
      </c>
      <c r="C12639" s="462" t="s">
        <v>30</v>
      </c>
      <c r="D12639" s="463">
        <v>0</v>
      </c>
    </row>
    <row r="12640" spans="1:4">
      <c r="A12640" s="462">
        <v>107730</v>
      </c>
      <c r="B12640" s="276" t="s">
        <v>12524</v>
      </c>
      <c r="C12640" s="462" t="s">
        <v>27</v>
      </c>
      <c r="D12640" s="463">
        <v>0</v>
      </c>
    </row>
    <row r="12641" spans="1:4">
      <c r="A12641" s="462">
        <v>107731</v>
      </c>
      <c r="B12641" s="276" t="s">
        <v>12525</v>
      </c>
      <c r="C12641" s="462" t="s">
        <v>27</v>
      </c>
      <c r="D12641" s="463">
        <v>0</v>
      </c>
    </row>
    <row r="12642" spans="1:4">
      <c r="A12642" s="462">
        <v>107732</v>
      </c>
      <c r="B12642" s="276" t="s">
        <v>12526</v>
      </c>
      <c r="C12642" s="462" t="s">
        <v>27</v>
      </c>
      <c r="D12642" s="463">
        <v>0</v>
      </c>
    </row>
    <row r="12643" spans="1:4">
      <c r="A12643" s="462">
        <v>107733</v>
      </c>
      <c r="B12643" s="276" t="s">
        <v>12527</v>
      </c>
      <c r="C12643" s="462" t="s">
        <v>27</v>
      </c>
      <c r="D12643" s="463">
        <v>0</v>
      </c>
    </row>
    <row r="12644" spans="1:4">
      <c r="A12644" s="462">
        <v>107734</v>
      </c>
      <c r="B12644" s="276" t="s">
        <v>12528</v>
      </c>
      <c r="C12644" s="462" t="s">
        <v>27</v>
      </c>
      <c r="D12644" s="463">
        <v>0</v>
      </c>
    </row>
    <row r="12645" spans="1:4">
      <c r="A12645" s="462">
        <v>107735</v>
      </c>
      <c r="B12645" s="276" t="s">
        <v>12529</v>
      </c>
      <c r="C12645" s="462" t="s">
        <v>27</v>
      </c>
      <c r="D12645" s="463">
        <v>0</v>
      </c>
    </row>
    <row r="12646" spans="1:4">
      <c r="A12646" s="462">
        <v>107736</v>
      </c>
      <c r="B12646" s="276" t="s">
        <v>12530</v>
      </c>
      <c r="C12646" s="462" t="s">
        <v>27</v>
      </c>
      <c r="D12646" s="463">
        <v>0</v>
      </c>
    </row>
    <row r="12647" spans="1:4">
      <c r="A12647" s="462">
        <v>107737</v>
      </c>
      <c r="B12647" s="276" t="s">
        <v>12531</v>
      </c>
      <c r="C12647" s="462" t="s">
        <v>27</v>
      </c>
      <c r="D12647" s="463">
        <v>0</v>
      </c>
    </row>
    <row r="12648" spans="1:4">
      <c r="A12648" s="462">
        <v>107738</v>
      </c>
      <c r="B12648" s="276" t="s">
        <v>12532</v>
      </c>
      <c r="C12648" s="462" t="s">
        <v>27</v>
      </c>
      <c r="D12648" s="463">
        <v>0</v>
      </c>
    </row>
    <row r="12649" spans="1:4">
      <c r="A12649" s="462">
        <v>107739</v>
      </c>
      <c r="B12649" s="276" t="s">
        <v>12533</v>
      </c>
      <c r="C12649" s="462" t="s">
        <v>27</v>
      </c>
      <c r="D12649" s="463">
        <v>0</v>
      </c>
    </row>
    <row r="12650" spans="1:4">
      <c r="A12650" s="462">
        <v>107740</v>
      </c>
      <c r="B12650" s="276" t="s">
        <v>12534</v>
      </c>
      <c r="C12650" s="462" t="s">
        <v>27</v>
      </c>
      <c r="D12650" s="463">
        <v>0</v>
      </c>
    </row>
    <row r="12651" spans="1:4">
      <c r="A12651" s="462">
        <v>107741</v>
      </c>
      <c r="B12651" s="276" t="s">
        <v>12535</v>
      </c>
      <c r="C12651" s="462" t="s">
        <v>27</v>
      </c>
      <c r="D12651" s="463">
        <v>0</v>
      </c>
    </row>
    <row r="12652" spans="1:4">
      <c r="A12652" s="462">
        <v>107742</v>
      </c>
      <c r="B12652" s="276" t="s">
        <v>12536</v>
      </c>
      <c r="C12652" s="462" t="s">
        <v>27</v>
      </c>
      <c r="D12652" s="463">
        <v>0</v>
      </c>
    </row>
    <row r="12653" spans="1:4">
      <c r="A12653" s="462">
        <v>107743</v>
      </c>
      <c r="B12653" s="276" t="s">
        <v>12537</v>
      </c>
      <c r="C12653" s="462" t="s">
        <v>27</v>
      </c>
      <c r="D12653" s="463">
        <v>0</v>
      </c>
    </row>
    <row r="12654" spans="1:4">
      <c r="A12654" s="462">
        <v>107744</v>
      </c>
      <c r="B12654" s="276" t="s">
        <v>12538</v>
      </c>
      <c r="C12654" s="462" t="s">
        <v>27</v>
      </c>
      <c r="D12654" s="463">
        <v>0</v>
      </c>
    </row>
    <row r="12655" spans="1:4">
      <c r="A12655" s="462">
        <v>107745</v>
      </c>
      <c r="B12655" s="276" t="s">
        <v>12539</v>
      </c>
      <c r="C12655" s="462" t="s">
        <v>27</v>
      </c>
      <c r="D12655" s="463">
        <v>0</v>
      </c>
    </row>
    <row r="12656" spans="1:4">
      <c r="A12656" s="462">
        <v>107746</v>
      </c>
      <c r="B12656" s="276" t="s">
        <v>12540</v>
      </c>
      <c r="C12656" s="462" t="s">
        <v>27</v>
      </c>
      <c r="D12656" s="463">
        <v>0</v>
      </c>
    </row>
    <row r="12657" spans="1:4">
      <c r="A12657" s="462">
        <v>107747</v>
      </c>
      <c r="B12657" s="276" t="s">
        <v>12541</v>
      </c>
      <c r="C12657" s="462" t="s">
        <v>27</v>
      </c>
      <c r="D12657" s="463">
        <v>0</v>
      </c>
    </row>
    <row r="12658" spans="1:4">
      <c r="A12658" s="462">
        <v>107748</v>
      </c>
      <c r="B12658" s="276" t="s">
        <v>12542</v>
      </c>
      <c r="C12658" s="462" t="s">
        <v>27</v>
      </c>
      <c r="D12658" s="463">
        <v>0</v>
      </c>
    </row>
    <row r="12659" spans="1:4">
      <c r="A12659" s="462">
        <v>107749</v>
      </c>
      <c r="B12659" s="276" t="s">
        <v>12543</v>
      </c>
      <c r="C12659" s="462" t="s">
        <v>27</v>
      </c>
      <c r="D12659" s="463">
        <v>0</v>
      </c>
    </row>
    <row r="12660" spans="1:4">
      <c r="A12660" s="462">
        <v>107750</v>
      </c>
      <c r="B12660" s="276" t="s">
        <v>12544</v>
      </c>
      <c r="C12660" s="462" t="s">
        <v>27</v>
      </c>
      <c r="D12660" s="463">
        <v>0</v>
      </c>
    </row>
    <row r="12661" spans="1:4">
      <c r="A12661" s="462">
        <v>107751</v>
      </c>
      <c r="B12661" s="276" t="s">
        <v>12545</v>
      </c>
      <c r="C12661" s="462" t="s">
        <v>27</v>
      </c>
      <c r="D12661" s="463">
        <v>0</v>
      </c>
    </row>
    <row r="12662" spans="1:4">
      <c r="A12662" s="462">
        <v>107752</v>
      </c>
      <c r="B12662" s="276" t="s">
        <v>12546</v>
      </c>
      <c r="C12662" s="462" t="s">
        <v>27</v>
      </c>
      <c r="D12662" s="463">
        <v>0</v>
      </c>
    </row>
    <row r="12663" spans="1:4">
      <c r="A12663" s="462">
        <v>107753</v>
      </c>
      <c r="B12663" s="276" t="s">
        <v>12547</v>
      </c>
      <c r="C12663" s="462" t="s">
        <v>27</v>
      </c>
      <c r="D12663" s="463">
        <v>0</v>
      </c>
    </row>
    <row r="12664" spans="1:4">
      <c r="A12664" s="462">
        <v>107754</v>
      </c>
      <c r="B12664" s="276" t="s">
        <v>12548</v>
      </c>
      <c r="C12664" s="462" t="s">
        <v>27</v>
      </c>
      <c r="D12664" s="463">
        <v>0</v>
      </c>
    </row>
    <row r="12665" spans="1:4">
      <c r="A12665" s="462">
        <v>107755</v>
      </c>
      <c r="B12665" s="276" t="s">
        <v>12549</v>
      </c>
      <c r="C12665" s="462" t="s">
        <v>27</v>
      </c>
      <c r="D12665" s="463">
        <v>0</v>
      </c>
    </row>
    <row r="12666" spans="1:4">
      <c r="A12666" s="462">
        <v>107756</v>
      </c>
      <c r="B12666" s="276" t="s">
        <v>12550</v>
      </c>
      <c r="C12666" s="462" t="s">
        <v>27</v>
      </c>
      <c r="D12666" s="463">
        <v>0</v>
      </c>
    </row>
    <row r="12667" spans="1:4">
      <c r="A12667" s="462">
        <v>107757</v>
      </c>
      <c r="B12667" s="276" t="s">
        <v>12551</v>
      </c>
      <c r="C12667" s="462" t="s">
        <v>27</v>
      </c>
      <c r="D12667" s="463">
        <v>0</v>
      </c>
    </row>
    <row r="12668" spans="1:4">
      <c r="A12668" s="462">
        <v>107758</v>
      </c>
      <c r="B12668" s="276" t="s">
        <v>12552</v>
      </c>
      <c r="C12668" s="462" t="s">
        <v>27</v>
      </c>
      <c r="D12668" s="463">
        <v>0</v>
      </c>
    </row>
    <row r="12669" spans="1:4">
      <c r="A12669" s="462">
        <v>107759</v>
      </c>
      <c r="B12669" s="276" t="s">
        <v>12553</v>
      </c>
      <c r="C12669" s="462" t="s">
        <v>27</v>
      </c>
      <c r="D12669" s="463">
        <v>0</v>
      </c>
    </row>
    <row r="12670" spans="1:4">
      <c r="A12670" s="462">
        <v>107760</v>
      </c>
      <c r="B12670" s="276" t="s">
        <v>12554</v>
      </c>
      <c r="C12670" s="462" t="s">
        <v>27</v>
      </c>
      <c r="D12670" s="463">
        <v>0</v>
      </c>
    </row>
    <row r="12671" spans="1:4">
      <c r="A12671" s="462">
        <v>107761</v>
      </c>
      <c r="B12671" s="276" t="s">
        <v>12555</v>
      </c>
      <c r="C12671" s="462" t="s">
        <v>27</v>
      </c>
      <c r="D12671" s="463">
        <v>0</v>
      </c>
    </row>
    <row r="12672" spans="1:4">
      <c r="A12672" s="462">
        <v>107762</v>
      </c>
      <c r="B12672" s="276" t="s">
        <v>12556</v>
      </c>
      <c r="C12672" s="462" t="s">
        <v>27</v>
      </c>
      <c r="D12672" s="463">
        <v>0</v>
      </c>
    </row>
    <row r="12673" spans="1:4">
      <c r="A12673" s="462">
        <v>107763</v>
      </c>
      <c r="B12673" s="276" t="s">
        <v>12557</v>
      </c>
      <c r="C12673" s="462" t="s">
        <v>27</v>
      </c>
      <c r="D12673" s="463">
        <v>0</v>
      </c>
    </row>
    <row r="12674" spans="1:4">
      <c r="A12674" s="462">
        <v>107764</v>
      </c>
      <c r="B12674" s="276" t="s">
        <v>12558</v>
      </c>
      <c r="C12674" s="462" t="s">
        <v>27</v>
      </c>
      <c r="D12674" s="463">
        <v>0</v>
      </c>
    </row>
    <row r="12675" spans="1:4">
      <c r="A12675" s="462">
        <v>107765</v>
      </c>
      <c r="B12675" s="276" t="s">
        <v>12559</v>
      </c>
      <c r="C12675" s="462" t="s">
        <v>27</v>
      </c>
      <c r="D12675" s="463">
        <v>0</v>
      </c>
    </row>
    <row r="12676" spans="1:4">
      <c r="A12676" s="462">
        <v>107766</v>
      </c>
      <c r="B12676" s="276" t="s">
        <v>12560</v>
      </c>
      <c r="C12676" s="462" t="s">
        <v>30</v>
      </c>
      <c r="D12676" s="463">
        <v>0</v>
      </c>
    </row>
    <row r="12677" spans="1:4">
      <c r="A12677" s="462">
        <v>107767</v>
      </c>
      <c r="B12677" s="276" t="s">
        <v>6252</v>
      </c>
      <c r="C12677" s="462" t="s">
        <v>30</v>
      </c>
      <c r="D12677" s="463">
        <v>63</v>
      </c>
    </row>
    <row r="12678" spans="1:4">
      <c r="A12678" s="462">
        <v>107768</v>
      </c>
      <c r="B12678" s="276" t="s">
        <v>12561</v>
      </c>
      <c r="C12678" s="462" t="s">
        <v>27</v>
      </c>
      <c r="D12678" s="463">
        <v>0</v>
      </c>
    </row>
    <row r="12679" spans="1:4">
      <c r="A12679" s="462">
        <v>107769</v>
      </c>
      <c r="B12679" s="276" t="s">
        <v>12562</v>
      </c>
      <c r="C12679" s="462" t="s">
        <v>27</v>
      </c>
      <c r="D12679" s="463">
        <v>0</v>
      </c>
    </row>
    <row r="12680" spans="1:4">
      <c r="A12680" s="462">
        <v>107770</v>
      </c>
      <c r="B12680" s="276" t="s">
        <v>12563</v>
      </c>
      <c r="C12680" s="462" t="s">
        <v>27</v>
      </c>
      <c r="D12680" s="463">
        <v>0</v>
      </c>
    </row>
    <row r="12681" spans="1:4">
      <c r="A12681" s="462">
        <v>107771</v>
      </c>
      <c r="B12681" s="276" t="s">
        <v>12564</v>
      </c>
      <c r="C12681" s="462" t="s">
        <v>27</v>
      </c>
      <c r="D12681" s="463">
        <v>993001</v>
      </c>
    </row>
    <row r="12682" spans="1:4">
      <c r="A12682" s="462">
        <v>107772</v>
      </c>
      <c r="B12682" s="276" t="s">
        <v>12565</v>
      </c>
      <c r="C12682" s="462" t="s">
        <v>27</v>
      </c>
      <c r="D12682" s="463">
        <v>0</v>
      </c>
    </row>
    <row r="12683" spans="1:4">
      <c r="A12683" s="462">
        <v>107773</v>
      </c>
      <c r="B12683" s="276" t="s">
        <v>12566</v>
      </c>
      <c r="C12683" s="462" t="s">
        <v>27</v>
      </c>
      <c r="D12683" s="463">
        <v>0</v>
      </c>
    </row>
    <row r="12684" spans="1:4">
      <c r="A12684" s="462">
        <v>107774</v>
      </c>
      <c r="B12684" s="276" t="s">
        <v>12567</v>
      </c>
      <c r="C12684" s="462" t="s">
        <v>27</v>
      </c>
      <c r="D12684" s="463">
        <v>0</v>
      </c>
    </row>
    <row r="12685" spans="1:4">
      <c r="A12685" s="462">
        <v>107775</v>
      </c>
      <c r="B12685" s="276" t="s">
        <v>12568</v>
      </c>
      <c r="C12685" s="462" t="s">
        <v>27</v>
      </c>
      <c r="D12685" s="463">
        <v>0</v>
      </c>
    </row>
    <row r="12686" spans="1:4">
      <c r="A12686" s="462">
        <v>107776</v>
      </c>
      <c r="B12686" s="276" t="s">
        <v>12569</v>
      </c>
      <c r="C12686" s="462" t="s">
        <v>27</v>
      </c>
      <c r="D12686" s="463">
        <v>0</v>
      </c>
    </row>
    <row r="12687" spans="1:4">
      <c r="A12687" s="462">
        <v>107777</v>
      </c>
      <c r="B12687" s="276" t="s">
        <v>12570</v>
      </c>
      <c r="C12687" s="462" t="s">
        <v>27</v>
      </c>
      <c r="D12687" s="463">
        <v>0</v>
      </c>
    </row>
    <row r="12688" spans="1:4">
      <c r="A12688" s="462">
        <v>107778</v>
      </c>
      <c r="B12688" s="276" t="s">
        <v>12571</v>
      </c>
      <c r="C12688" s="462" t="s">
        <v>27</v>
      </c>
      <c r="D12688" s="463">
        <v>0</v>
      </c>
    </row>
    <row r="12689" spans="1:4">
      <c r="A12689" s="462">
        <v>107779</v>
      </c>
      <c r="B12689" s="276" t="s">
        <v>12572</v>
      </c>
      <c r="C12689" s="462" t="s">
        <v>27</v>
      </c>
      <c r="D12689" s="463">
        <v>0</v>
      </c>
    </row>
    <row r="12690" spans="1:4">
      <c r="A12690" s="462">
        <v>107780</v>
      </c>
      <c r="B12690" s="276" t="s">
        <v>12573</v>
      </c>
      <c r="C12690" s="462" t="s">
        <v>27</v>
      </c>
      <c r="D12690" s="463">
        <v>0</v>
      </c>
    </row>
    <row r="12691" spans="1:4">
      <c r="A12691" s="462">
        <v>107781</v>
      </c>
      <c r="B12691" s="276" t="s">
        <v>12574</v>
      </c>
      <c r="C12691" s="462" t="s">
        <v>27</v>
      </c>
      <c r="D12691" s="463">
        <v>0</v>
      </c>
    </row>
    <row r="12692" spans="1:4">
      <c r="A12692" s="462">
        <v>107782</v>
      </c>
      <c r="B12692" s="276" t="s">
        <v>12575</v>
      </c>
      <c r="C12692" s="462" t="s">
        <v>593</v>
      </c>
      <c r="D12692" s="463">
        <v>0</v>
      </c>
    </row>
    <row r="12693" spans="1:4">
      <c r="A12693" s="462">
        <v>107783</v>
      </c>
      <c r="B12693" s="276" t="s">
        <v>12576</v>
      </c>
      <c r="C12693" s="462" t="s">
        <v>593</v>
      </c>
      <c r="D12693" s="463">
        <v>0</v>
      </c>
    </row>
    <row r="12694" spans="1:4">
      <c r="A12694" s="462">
        <v>107784</v>
      </c>
      <c r="B12694" s="276" t="s">
        <v>12577</v>
      </c>
      <c r="C12694" s="462" t="s">
        <v>593</v>
      </c>
      <c r="D12694" s="463">
        <v>0</v>
      </c>
    </row>
    <row r="12695" spans="1:4">
      <c r="A12695" s="462">
        <v>107785</v>
      </c>
      <c r="B12695" s="276" t="s">
        <v>12578</v>
      </c>
      <c r="C12695" s="462" t="s">
        <v>27</v>
      </c>
      <c r="D12695" s="463">
        <v>0</v>
      </c>
    </row>
    <row r="12696" spans="1:4">
      <c r="A12696" s="462">
        <v>107786</v>
      </c>
      <c r="B12696" s="276" t="s">
        <v>12579</v>
      </c>
      <c r="C12696" s="462" t="s">
        <v>27</v>
      </c>
      <c r="D12696" s="463">
        <v>0</v>
      </c>
    </row>
    <row r="12697" spans="1:4">
      <c r="A12697" s="462">
        <v>107787</v>
      </c>
      <c r="B12697" s="276" t="s">
        <v>12580</v>
      </c>
      <c r="C12697" s="462" t="s">
        <v>27</v>
      </c>
      <c r="D12697" s="463">
        <v>0</v>
      </c>
    </row>
    <row r="12698" spans="1:4">
      <c r="A12698" s="462">
        <v>107788</v>
      </c>
      <c r="B12698" s="276" t="s">
        <v>12581</v>
      </c>
      <c r="C12698" s="462" t="s">
        <v>27</v>
      </c>
      <c r="D12698" s="463">
        <v>0</v>
      </c>
    </row>
    <row r="12699" spans="1:4">
      <c r="A12699" s="462">
        <v>107789</v>
      </c>
      <c r="B12699" s="276" t="s">
        <v>12582</v>
      </c>
      <c r="C12699" s="462" t="s">
        <v>27</v>
      </c>
      <c r="D12699" s="463">
        <v>0</v>
      </c>
    </row>
    <row r="12700" spans="1:4">
      <c r="A12700" s="462">
        <v>107790</v>
      </c>
      <c r="B12700" s="276" t="s">
        <v>12583</v>
      </c>
      <c r="C12700" s="462" t="s">
        <v>27</v>
      </c>
      <c r="D12700" s="463">
        <v>0</v>
      </c>
    </row>
    <row r="12701" spans="1:4">
      <c r="A12701" s="462">
        <v>107791</v>
      </c>
      <c r="B12701" s="276" t="s">
        <v>12584</v>
      </c>
      <c r="C12701" s="462" t="s">
        <v>27</v>
      </c>
      <c r="D12701" s="463">
        <v>0</v>
      </c>
    </row>
    <row r="12702" spans="1:4">
      <c r="A12702" s="462">
        <v>107792</v>
      </c>
      <c r="B12702" s="276" t="s">
        <v>12585</v>
      </c>
      <c r="C12702" s="462" t="s">
        <v>27</v>
      </c>
      <c r="D12702" s="463">
        <v>0</v>
      </c>
    </row>
    <row r="12703" spans="1:4">
      <c r="A12703" s="462">
        <v>107793</v>
      </c>
      <c r="B12703" s="276" t="s">
        <v>12586</v>
      </c>
      <c r="C12703" s="462" t="s">
        <v>27</v>
      </c>
      <c r="D12703" s="463">
        <v>0</v>
      </c>
    </row>
    <row r="12704" spans="1:4">
      <c r="A12704" s="462">
        <v>107794</v>
      </c>
      <c r="B12704" s="276" t="s">
        <v>12587</v>
      </c>
      <c r="C12704" s="462" t="s">
        <v>27</v>
      </c>
      <c r="D12704" s="463">
        <v>0</v>
      </c>
    </row>
    <row r="12705" spans="1:4">
      <c r="A12705" s="462">
        <v>107795</v>
      </c>
      <c r="B12705" s="276" t="s">
        <v>12588</v>
      </c>
      <c r="C12705" s="462" t="s">
        <v>27</v>
      </c>
      <c r="D12705" s="463">
        <v>0</v>
      </c>
    </row>
    <row r="12706" spans="1:4">
      <c r="A12706" s="462">
        <v>107796</v>
      </c>
      <c r="B12706" s="276" t="s">
        <v>12589</v>
      </c>
      <c r="C12706" s="462" t="s">
        <v>27</v>
      </c>
      <c r="D12706" s="463">
        <v>0</v>
      </c>
    </row>
    <row r="12707" spans="1:4">
      <c r="A12707" s="462">
        <v>107797</v>
      </c>
      <c r="B12707" s="276" t="s">
        <v>12590</v>
      </c>
      <c r="C12707" s="462" t="s">
        <v>27</v>
      </c>
      <c r="D12707" s="463">
        <v>0</v>
      </c>
    </row>
    <row r="12708" spans="1:4">
      <c r="A12708" s="462">
        <v>107798</v>
      </c>
      <c r="B12708" s="276" t="s">
        <v>12591</v>
      </c>
      <c r="C12708" s="462" t="s">
        <v>27</v>
      </c>
      <c r="D12708" s="463">
        <v>0</v>
      </c>
    </row>
    <row r="12709" spans="1:4">
      <c r="A12709" s="462">
        <v>107799</v>
      </c>
      <c r="B12709" s="276" t="s">
        <v>12592</v>
      </c>
      <c r="C12709" s="462" t="s">
        <v>27</v>
      </c>
      <c r="D12709" s="463">
        <v>0</v>
      </c>
    </row>
    <row r="12710" spans="1:4">
      <c r="A12710" s="462">
        <v>107800</v>
      </c>
      <c r="B12710" s="276" t="s">
        <v>12593</v>
      </c>
      <c r="C12710" s="462" t="s">
        <v>27</v>
      </c>
      <c r="D12710" s="463">
        <v>0</v>
      </c>
    </row>
    <row r="12711" spans="1:4">
      <c r="A12711" s="462">
        <v>107801</v>
      </c>
      <c r="B12711" s="276" t="s">
        <v>12594</v>
      </c>
      <c r="C12711" s="462" t="s">
        <v>27</v>
      </c>
      <c r="D12711" s="463">
        <v>0</v>
      </c>
    </row>
    <row r="12712" spans="1:4">
      <c r="A12712" s="462">
        <v>107802</v>
      </c>
      <c r="B12712" s="276" t="s">
        <v>12595</v>
      </c>
      <c r="C12712" s="462" t="s">
        <v>27</v>
      </c>
      <c r="D12712" s="463">
        <v>0</v>
      </c>
    </row>
    <row r="12713" spans="1:4">
      <c r="A12713" s="462">
        <v>107803</v>
      </c>
      <c r="B12713" s="276" t="s">
        <v>12596</v>
      </c>
      <c r="C12713" s="462" t="s">
        <v>27</v>
      </c>
      <c r="D12713" s="463">
        <v>0</v>
      </c>
    </row>
    <row r="12714" spans="1:4">
      <c r="A12714" s="462">
        <v>107804</v>
      </c>
      <c r="B12714" s="276" t="s">
        <v>12597</v>
      </c>
      <c r="C12714" s="462" t="s">
        <v>27</v>
      </c>
      <c r="D12714" s="463">
        <v>0</v>
      </c>
    </row>
    <row r="12715" spans="1:4">
      <c r="A12715" s="462">
        <v>107805</v>
      </c>
      <c r="B12715" s="276" t="s">
        <v>12598</v>
      </c>
      <c r="C12715" s="462" t="s">
        <v>27</v>
      </c>
      <c r="D12715" s="463">
        <v>0</v>
      </c>
    </row>
    <row r="12716" spans="1:4">
      <c r="A12716" s="462">
        <v>107806</v>
      </c>
      <c r="B12716" s="276" t="s">
        <v>12599</v>
      </c>
      <c r="C12716" s="462" t="s">
        <v>27</v>
      </c>
      <c r="D12716" s="463">
        <v>0</v>
      </c>
    </row>
    <row r="12717" spans="1:4">
      <c r="A12717" s="462">
        <v>107807</v>
      </c>
      <c r="B12717" s="276" t="s">
        <v>12600</v>
      </c>
      <c r="C12717" s="462" t="s">
        <v>27</v>
      </c>
      <c r="D12717" s="463">
        <v>0</v>
      </c>
    </row>
    <row r="12718" spans="1:4">
      <c r="A12718" s="462">
        <v>107808</v>
      </c>
      <c r="B12718" s="276" t="s">
        <v>12601</v>
      </c>
      <c r="C12718" s="462" t="s">
        <v>27</v>
      </c>
      <c r="D12718" s="463">
        <v>0</v>
      </c>
    </row>
    <row r="12719" spans="1:4">
      <c r="A12719" s="462">
        <v>107809</v>
      </c>
      <c r="B12719" s="276" t="s">
        <v>12602</v>
      </c>
      <c r="C12719" s="462" t="s">
        <v>27</v>
      </c>
      <c r="D12719" s="463">
        <v>0</v>
      </c>
    </row>
    <row r="12720" spans="1:4">
      <c r="A12720" s="462">
        <v>107810</v>
      </c>
      <c r="B12720" s="276" t="s">
        <v>12603</v>
      </c>
      <c r="C12720" s="462" t="s">
        <v>27</v>
      </c>
      <c r="D12720" s="463">
        <v>0</v>
      </c>
    </row>
    <row r="12721" spans="1:4">
      <c r="A12721" s="462">
        <v>107811</v>
      </c>
      <c r="B12721" s="276" t="s">
        <v>12604</v>
      </c>
      <c r="C12721" s="462" t="s">
        <v>27</v>
      </c>
      <c r="D12721" s="463">
        <v>0</v>
      </c>
    </row>
    <row r="12722" spans="1:4">
      <c r="A12722" s="462">
        <v>107812</v>
      </c>
      <c r="B12722" s="276" t="s">
        <v>12605</v>
      </c>
      <c r="C12722" s="462" t="s">
        <v>27</v>
      </c>
      <c r="D12722" s="463">
        <v>0</v>
      </c>
    </row>
    <row r="12723" spans="1:4">
      <c r="A12723" s="462">
        <v>107813</v>
      </c>
      <c r="B12723" s="276" t="s">
        <v>12606</v>
      </c>
      <c r="C12723" s="462" t="s">
        <v>27</v>
      </c>
      <c r="D12723" s="463">
        <v>0</v>
      </c>
    </row>
    <row r="12724" spans="1:4">
      <c r="A12724" s="462">
        <v>107814</v>
      </c>
      <c r="B12724" s="276" t="s">
        <v>12607</v>
      </c>
      <c r="C12724" s="462" t="s">
        <v>27</v>
      </c>
      <c r="D12724" s="463">
        <v>0</v>
      </c>
    </row>
    <row r="12725" spans="1:4">
      <c r="A12725" s="462">
        <v>107815</v>
      </c>
      <c r="B12725" s="276" t="s">
        <v>12608</v>
      </c>
      <c r="C12725" s="462" t="s">
        <v>27</v>
      </c>
      <c r="D12725" s="463">
        <v>0</v>
      </c>
    </row>
    <row r="12726" spans="1:4">
      <c r="A12726" s="462">
        <v>107816</v>
      </c>
      <c r="B12726" s="276" t="s">
        <v>12609</v>
      </c>
      <c r="C12726" s="462" t="s">
        <v>27</v>
      </c>
      <c r="D12726" s="463">
        <v>0</v>
      </c>
    </row>
    <row r="12727" spans="1:4">
      <c r="A12727" s="462">
        <v>107817</v>
      </c>
      <c r="B12727" s="276" t="s">
        <v>12610</v>
      </c>
      <c r="C12727" s="462" t="s">
        <v>27</v>
      </c>
      <c r="D12727" s="463">
        <v>0</v>
      </c>
    </row>
    <row r="12728" spans="1:4">
      <c r="A12728" s="462">
        <v>107818</v>
      </c>
      <c r="B12728" s="276" t="s">
        <v>12611</v>
      </c>
      <c r="C12728" s="462" t="s">
        <v>27</v>
      </c>
      <c r="D12728" s="463">
        <v>0</v>
      </c>
    </row>
    <row r="12729" spans="1:4">
      <c r="A12729" s="462">
        <v>107819</v>
      </c>
      <c r="B12729" s="276" t="s">
        <v>12612</v>
      </c>
      <c r="C12729" s="462" t="s">
        <v>27</v>
      </c>
      <c r="D12729" s="463">
        <v>0</v>
      </c>
    </row>
    <row r="12730" spans="1:4">
      <c r="A12730" s="462">
        <v>107820</v>
      </c>
      <c r="B12730" s="276" t="s">
        <v>12613</v>
      </c>
      <c r="C12730" s="462" t="s">
        <v>27</v>
      </c>
      <c r="D12730" s="463">
        <v>0</v>
      </c>
    </row>
    <row r="12731" spans="1:4">
      <c r="A12731" s="462">
        <v>107821</v>
      </c>
      <c r="B12731" s="276" t="s">
        <v>12614</v>
      </c>
      <c r="C12731" s="462" t="s">
        <v>27</v>
      </c>
      <c r="D12731" s="463">
        <v>0</v>
      </c>
    </row>
    <row r="12732" spans="1:4">
      <c r="A12732" s="462">
        <v>107822</v>
      </c>
      <c r="B12732" s="276" t="s">
        <v>12615</v>
      </c>
      <c r="C12732" s="462" t="s">
        <v>27</v>
      </c>
      <c r="D12732" s="463">
        <v>0</v>
      </c>
    </row>
    <row r="12733" spans="1:4">
      <c r="A12733" s="462">
        <v>107823</v>
      </c>
      <c r="B12733" s="276" t="s">
        <v>12616</v>
      </c>
      <c r="C12733" s="462" t="s">
        <v>27</v>
      </c>
      <c r="D12733" s="463">
        <v>0</v>
      </c>
    </row>
    <row r="12734" spans="1:4">
      <c r="A12734" s="462">
        <v>107824</v>
      </c>
      <c r="B12734" s="276" t="s">
        <v>12617</v>
      </c>
      <c r="C12734" s="462" t="s">
        <v>27</v>
      </c>
      <c r="D12734" s="463">
        <v>0</v>
      </c>
    </row>
    <row r="12735" spans="1:4">
      <c r="A12735" s="462">
        <v>107825</v>
      </c>
      <c r="B12735" s="276" t="s">
        <v>12618</v>
      </c>
      <c r="C12735" s="462" t="s">
        <v>27</v>
      </c>
      <c r="D12735" s="463">
        <v>0</v>
      </c>
    </row>
    <row r="12736" spans="1:4">
      <c r="A12736" s="462">
        <v>107826</v>
      </c>
      <c r="B12736" s="276" t="s">
        <v>12619</v>
      </c>
      <c r="C12736" s="462" t="s">
        <v>27</v>
      </c>
      <c r="D12736" s="463">
        <v>0</v>
      </c>
    </row>
    <row r="12737" spans="1:4">
      <c r="A12737" s="462">
        <v>107827</v>
      </c>
      <c r="B12737" s="276" t="s">
        <v>12620</v>
      </c>
      <c r="C12737" s="462" t="s">
        <v>27</v>
      </c>
      <c r="D12737" s="463">
        <v>0</v>
      </c>
    </row>
    <row r="12738" spans="1:4">
      <c r="A12738" s="462">
        <v>107828</v>
      </c>
      <c r="B12738" s="276" t="s">
        <v>12621</v>
      </c>
      <c r="C12738" s="462" t="s">
        <v>27</v>
      </c>
      <c r="D12738" s="463">
        <v>0</v>
      </c>
    </row>
    <row r="12739" spans="1:4">
      <c r="A12739" s="462">
        <v>107829</v>
      </c>
      <c r="B12739" s="276" t="s">
        <v>12621</v>
      </c>
      <c r="C12739" s="462" t="s">
        <v>27</v>
      </c>
      <c r="D12739" s="463">
        <v>0</v>
      </c>
    </row>
    <row r="12740" spans="1:4">
      <c r="A12740" s="462">
        <v>107830</v>
      </c>
      <c r="B12740" s="276" t="s">
        <v>12622</v>
      </c>
      <c r="C12740" s="462" t="s">
        <v>27</v>
      </c>
      <c r="D12740" s="463">
        <v>0</v>
      </c>
    </row>
    <row r="12741" spans="1:4">
      <c r="A12741" s="462">
        <v>107831</v>
      </c>
      <c r="B12741" s="276" t="s">
        <v>12623</v>
      </c>
      <c r="C12741" s="462" t="s">
        <v>27</v>
      </c>
      <c r="D12741" s="463">
        <v>0</v>
      </c>
    </row>
    <row r="12742" spans="1:4">
      <c r="A12742" s="462">
        <v>107832</v>
      </c>
      <c r="B12742" s="276" t="s">
        <v>12624</v>
      </c>
      <c r="C12742" s="462" t="s">
        <v>27</v>
      </c>
      <c r="D12742" s="463">
        <v>0</v>
      </c>
    </row>
    <row r="12743" spans="1:4">
      <c r="A12743" s="462">
        <v>107833</v>
      </c>
      <c r="B12743" s="276" t="s">
        <v>12625</v>
      </c>
      <c r="C12743" s="462" t="s">
        <v>27</v>
      </c>
      <c r="D12743" s="463">
        <v>0</v>
      </c>
    </row>
    <row r="12744" spans="1:4">
      <c r="A12744" s="462">
        <v>107834</v>
      </c>
      <c r="B12744" s="276" t="s">
        <v>12626</v>
      </c>
      <c r="C12744" s="462" t="s">
        <v>27</v>
      </c>
      <c r="D12744" s="463">
        <v>0</v>
      </c>
    </row>
    <row r="12745" spans="1:4">
      <c r="A12745" s="462">
        <v>107835</v>
      </c>
      <c r="B12745" s="276" t="s">
        <v>12627</v>
      </c>
      <c r="C12745" s="462" t="s">
        <v>27</v>
      </c>
      <c r="D12745" s="463">
        <v>0</v>
      </c>
    </row>
    <row r="12746" spans="1:4">
      <c r="A12746" s="462">
        <v>107836</v>
      </c>
      <c r="B12746" s="276" t="s">
        <v>12628</v>
      </c>
      <c r="C12746" s="462" t="s">
        <v>27</v>
      </c>
      <c r="D12746" s="463">
        <v>0</v>
      </c>
    </row>
    <row r="12747" spans="1:4">
      <c r="A12747" s="462">
        <v>107837</v>
      </c>
      <c r="B12747" s="276" t="s">
        <v>12629</v>
      </c>
      <c r="C12747" s="462" t="s">
        <v>27</v>
      </c>
      <c r="D12747" s="463">
        <v>0</v>
      </c>
    </row>
    <row r="12748" spans="1:4">
      <c r="A12748" s="462">
        <v>107838</v>
      </c>
      <c r="B12748" s="276" t="s">
        <v>12630</v>
      </c>
      <c r="C12748" s="462" t="s">
        <v>27</v>
      </c>
      <c r="D12748" s="463">
        <v>0</v>
      </c>
    </row>
    <row r="12749" spans="1:4">
      <c r="A12749" s="462">
        <v>107839</v>
      </c>
      <c r="B12749" s="276" t="s">
        <v>12631</v>
      </c>
      <c r="C12749" s="462" t="s">
        <v>27</v>
      </c>
      <c r="D12749" s="463">
        <v>0</v>
      </c>
    </row>
    <row r="12750" spans="1:4">
      <c r="A12750" s="462">
        <v>107840</v>
      </c>
      <c r="B12750" s="276" t="s">
        <v>12632</v>
      </c>
      <c r="C12750" s="462" t="s">
        <v>27</v>
      </c>
      <c r="D12750" s="463">
        <v>0</v>
      </c>
    </row>
    <row r="12751" spans="1:4">
      <c r="A12751" s="462">
        <v>107841</v>
      </c>
      <c r="B12751" s="276" t="s">
        <v>12633</v>
      </c>
      <c r="C12751" s="462" t="s">
        <v>27</v>
      </c>
      <c r="D12751" s="463">
        <v>0</v>
      </c>
    </row>
    <row r="12752" spans="1:4">
      <c r="A12752" s="462">
        <v>107842</v>
      </c>
      <c r="B12752" s="276" t="s">
        <v>12634</v>
      </c>
      <c r="C12752" s="462" t="s">
        <v>27</v>
      </c>
      <c r="D12752" s="463">
        <v>0</v>
      </c>
    </row>
    <row r="12753" spans="1:4">
      <c r="A12753" s="462">
        <v>107843</v>
      </c>
      <c r="B12753" s="276" t="s">
        <v>12635</v>
      </c>
      <c r="C12753" s="462" t="s">
        <v>27</v>
      </c>
      <c r="D12753" s="463">
        <v>0</v>
      </c>
    </row>
    <row r="12754" spans="1:4">
      <c r="A12754" s="462">
        <v>107844</v>
      </c>
      <c r="B12754" s="276" t="s">
        <v>12636</v>
      </c>
      <c r="C12754" s="462" t="s">
        <v>27</v>
      </c>
      <c r="D12754" s="463">
        <v>0</v>
      </c>
    </row>
    <row r="12755" spans="1:4">
      <c r="A12755" s="462">
        <v>107845</v>
      </c>
      <c r="B12755" s="276" t="s">
        <v>12637</v>
      </c>
      <c r="C12755" s="462" t="s">
        <v>27</v>
      </c>
      <c r="D12755" s="463">
        <v>0</v>
      </c>
    </row>
    <row r="12756" spans="1:4">
      <c r="A12756" s="462">
        <v>107846</v>
      </c>
      <c r="B12756" s="276" t="s">
        <v>12638</v>
      </c>
      <c r="C12756" s="462" t="s">
        <v>27</v>
      </c>
      <c r="D12756" s="463">
        <v>0</v>
      </c>
    </row>
    <row r="12757" spans="1:4">
      <c r="A12757" s="462">
        <v>107847</v>
      </c>
      <c r="B12757" s="276" t="s">
        <v>12639</v>
      </c>
      <c r="C12757" s="462" t="s">
        <v>27</v>
      </c>
      <c r="D12757" s="463">
        <v>0</v>
      </c>
    </row>
    <row r="12758" spans="1:4">
      <c r="A12758" s="462">
        <v>107848</v>
      </c>
      <c r="B12758" s="276" t="s">
        <v>12640</v>
      </c>
      <c r="C12758" s="462" t="s">
        <v>27</v>
      </c>
      <c r="D12758" s="463">
        <v>0</v>
      </c>
    </row>
    <row r="12759" spans="1:4">
      <c r="A12759" s="462">
        <v>107849</v>
      </c>
      <c r="B12759" s="276" t="s">
        <v>12641</v>
      </c>
      <c r="C12759" s="462" t="s">
        <v>27</v>
      </c>
      <c r="D12759" s="463">
        <v>0</v>
      </c>
    </row>
    <row r="12760" spans="1:4">
      <c r="A12760" s="462">
        <v>107850</v>
      </c>
      <c r="B12760" s="276" t="s">
        <v>12642</v>
      </c>
      <c r="C12760" s="462" t="s">
        <v>27</v>
      </c>
      <c r="D12760" s="463">
        <v>0</v>
      </c>
    </row>
    <row r="12761" spans="1:4">
      <c r="A12761" s="462">
        <v>107851</v>
      </c>
      <c r="B12761" s="276" t="s">
        <v>12643</v>
      </c>
      <c r="C12761" s="462" t="s">
        <v>27</v>
      </c>
      <c r="D12761" s="463">
        <v>0</v>
      </c>
    </row>
    <row r="12762" spans="1:4">
      <c r="A12762" s="462">
        <v>107852</v>
      </c>
      <c r="B12762" s="276" t="s">
        <v>12644</v>
      </c>
      <c r="C12762" s="462" t="s">
        <v>27</v>
      </c>
      <c r="D12762" s="463">
        <v>0</v>
      </c>
    </row>
    <row r="12763" spans="1:4">
      <c r="A12763" s="462">
        <v>107853</v>
      </c>
      <c r="B12763" s="276" t="s">
        <v>12645</v>
      </c>
      <c r="C12763" s="462" t="s">
        <v>27</v>
      </c>
      <c r="D12763" s="463">
        <v>0</v>
      </c>
    </row>
    <row r="12764" spans="1:4">
      <c r="A12764" s="462">
        <v>107854</v>
      </c>
      <c r="B12764" s="276" t="s">
        <v>12646</v>
      </c>
      <c r="C12764" s="462" t="s">
        <v>27</v>
      </c>
      <c r="D12764" s="463">
        <v>0</v>
      </c>
    </row>
    <row r="12765" spans="1:4">
      <c r="A12765" s="462">
        <v>107855</v>
      </c>
      <c r="B12765" s="276" t="s">
        <v>12647</v>
      </c>
      <c r="C12765" s="462" t="s">
        <v>27</v>
      </c>
      <c r="D12765" s="463">
        <v>0</v>
      </c>
    </row>
    <row r="12766" spans="1:4">
      <c r="A12766" s="462">
        <v>107856</v>
      </c>
      <c r="B12766" s="276" t="s">
        <v>12648</v>
      </c>
      <c r="C12766" s="462" t="s">
        <v>27</v>
      </c>
      <c r="D12766" s="463">
        <v>0</v>
      </c>
    </row>
    <row r="12767" spans="1:4">
      <c r="A12767" s="462">
        <v>107857</v>
      </c>
      <c r="B12767" s="276" t="s">
        <v>12649</v>
      </c>
      <c r="C12767" s="462" t="s">
        <v>27</v>
      </c>
      <c r="D12767" s="463">
        <v>0</v>
      </c>
    </row>
    <row r="12768" spans="1:4">
      <c r="A12768" s="462">
        <v>107858</v>
      </c>
      <c r="B12768" s="276" t="s">
        <v>12650</v>
      </c>
      <c r="C12768" s="462" t="s">
        <v>27</v>
      </c>
      <c r="D12768" s="463">
        <v>0</v>
      </c>
    </row>
    <row r="12769" spans="1:4">
      <c r="A12769" s="462">
        <v>107859</v>
      </c>
      <c r="B12769" s="276" t="s">
        <v>12651</v>
      </c>
      <c r="C12769" s="462" t="s">
        <v>27</v>
      </c>
      <c r="D12769" s="463">
        <v>0</v>
      </c>
    </row>
    <row r="12770" spans="1:4">
      <c r="A12770" s="462">
        <v>107860</v>
      </c>
      <c r="B12770" s="276" t="s">
        <v>12652</v>
      </c>
      <c r="C12770" s="462" t="s">
        <v>27</v>
      </c>
      <c r="D12770" s="463">
        <v>0</v>
      </c>
    </row>
    <row r="12771" spans="1:4">
      <c r="A12771" s="462">
        <v>107861</v>
      </c>
      <c r="B12771" s="276" t="s">
        <v>12653</v>
      </c>
      <c r="C12771" s="462" t="s">
        <v>27</v>
      </c>
      <c r="D12771" s="463">
        <v>0</v>
      </c>
    </row>
    <row r="12772" spans="1:4">
      <c r="A12772" s="462">
        <v>107862</v>
      </c>
      <c r="B12772" s="276" t="s">
        <v>12654</v>
      </c>
      <c r="C12772" s="462" t="s">
        <v>27</v>
      </c>
      <c r="D12772" s="463">
        <v>0</v>
      </c>
    </row>
    <row r="12773" spans="1:4">
      <c r="A12773" s="462">
        <v>107863</v>
      </c>
      <c r="B12773" s="276" t="s">
        <v>12655</v>
      </c>
      <c r="C12773" s="462" t="s">
        <v>27</v>
      </c>
      <c r="D12773" s="463">
        <v>0</v>
      </c>
    </row>
    <row r="12774" spans="1:4">
      <c r="A12774" s="462">
        <v>107864</v>
      </c>
      <c r="B12774" s="276" t="s">
        <v>12656</v>
      </c>
      <c r="C12774" s="462" t="s">
        <v>27</v>
      </c>
      <c r="D12774" s="463">
        <v>0</v>
      </c>
    </row>
    <row r="12775" spans="1:4">
      <c r="A12775" s="462">
        <v>107865</v>
      </c>
      <c r="B12775" s="276" t="s">
        <v>12657</v>
      </c>
      <c r="C12775" s="462" t="s">
        <v>27</v>
      </c>
      <c r="D12775" s="463">
        <v>0</v>
      </c>
    </row>
    <row r="12776" spans="1:4">
      <c r="A12776" s="462">
        <v>107866</v>
      </c>
      <c r="B12776" s="276" t="s">
        <v>12658</v>
      </c>
      <c r="C12776" s="462" t="s">
        <v>27</v>
      </c>
      <c r="D12776" s="463">
        <v>0</v>
      </c>
    </row>
    <row r="12777" spans="1:4">
      <c r="A12777" s="462">
        <v>107867</v>
      </c>
      <c r="B12777" s="276" t="s">
        <v>12659</v>
      </c>
      <c r="C12777" s="462" t="s">
        <v>27</v>
      </c>
      <c r="D12777" s="463">
        <v>0</v>
      </c>
    </row>
    <row r="12778" spans="1:4">
      <c r="A12778" s="462">
        <v>107868</v>
      </c>
      <c r="B12778" s="276" t="s">
        <v>12660</v>
      </c>
      <c r="C12778" s="462" t="s">
        <v>27</v>
      </c>
      <c r="D12778" s="463">
        <v>0</v>
      </c>
    </row>
    <row r="12779" spans="1:4">
      <c r="A12779" s="462">
        <v>107869</v>
      </c>
      <c r="B12779" s="276" t="s">
        <v>12661</v>
      </c>
      <c r="C12779" s="462" t="s">
        <v>27</v>
      </c>
      <c r="D12779" s="463">
        <v>0</v>
      </c>
    </row>
    <row r="12780" spans="1:4">
      <c r="A12780" s="462">
        <v>107870</v>
      </c>
      <c r="B12780" s="276" t="s">
        <v>12662</v>
      </c>
      <c r="C12780" s="462" t="s">
        <v>27</v>
      </c>
      <c r="D12780" s="463">
        <v>0</v>
      </c>
    </row>
    <row r="12781" spans="1:4">
      <c r="A12781" s="462">
        <v>107871</v>
      </c>
      <c r="B12781" s="276" t="s">
        <v>12663</v>
      </c>
      <c r="C12781" s="462" t="s">
        <v>27</v>
      </c>
      <c r="D12781" s="463">
        <v>0</v>
      </c>
    </row>
    <row r="12782" spans="1:4">
      <c r="A12782" s="462">
        <v>107872</v>
      </c>
      <c r="B12782" s="276" t="s">
        <v>12664</v>
      </c>
      <c r="C12782" s="462" t="s">
        <v>27</v>
      </c>
      <c r="D12782" s="463">
        <v>0</v>
      </c>
    </row>
    <row r="12783" spans="1:4">
      <c r="A12783" s="462">
        <v>107873</v>
      </c>
      <c r="B12783" s="276" t="s">
        <v>12665</v>
      </c>
      <c r="C12783" s="462" t="s">
        <v>27</v>
      </c>
      <c r="D12783" s="463">
        <v>0</v>
      </c>
    </row>
    <row r="12784" spans="1:4">
      <c r="A12784" s="462">
        <v>107874</v>
      </c>
      <c r="B12784" s="276" t="s">
        <v>12666</v>
      </c>
      <c r="C12784" s="462" t="s">
        <v>27</v>
      </c>
      <c r="D12784" s="463">
        <v>12061590</v>
      </c>
    </row>
    <row r="12785" spans="1:4">
      <c r="A12785" s="462">
        <v>107875</v>
      </c>
      <c r="B12785" s="276" t="s">
        <v>12667</v>
      </c>
      <c r="C12785" s="462" t="s">
        <v>27</v>
      </c>
      <c r="D12785" s="463">
        <v>0</v>
      </c>
    </row>
    <row r="12786" spans="1:4">
      <c r="A12786" s="462">
        <v>107876</v>
      </c>
      <c r="B12786" s="276" t="s">
        <v>12668</v>
      </c>
      <c r="C12786" s="462" t="s">
        <v>27</v>
      </c>
      <c r="D12786" s="463">
        <v>0</v>
      </c>
    </row>
    <row r="12787" spans="1:4">
      <c r="A12787" s="462">
        <v>107877</v>
      </c>
      <c r="B12787" s="276" t="s">
        <v>12669</v>
      </c>
      <c r="C12787" s="462" t="s">
        <v>27</v>
      </c>
      <c r="D12787" s="463">
        <v>0</v>
      </c>
    </row>
    <row r="12788" spans="1:4">
      <c r="A12788" s="462">
        <v>107878</v>
      </c>
      <c r="B12788" s="276" t="s">
        <v>12670</v>
      </c>
      <c r="C12788" s="462" t="s">
        <v>27</v>
      </c>
      <c r="D12788" s="463">
        <v>0</v>
      </c>
    </row>
    <row r="12789" spans="1:4">
      <c r="A12789" s="462">
        <v>107879</v>
      </c>
      <c r="B12789" s="276" t="s">
        <v>12671</v>
      </c>
      <c r="C12789" s="462" t="s">
        <v>27</v>
      </c>
      <c r="D12789" s="463">
        <v>0</v>
      </c>
    </row>
    <row r="12790" spans="1:4">
      <c r="A12790" s="462">
        <v>107880</v>
      </c>
      <c r="B12790" s="276" t="s">
        <v>12672</v>
      </c>
      <c r="C12790" s="462" t="s">
        <v>27</v>
      </c>
      <c r="D12790" s="463">
        <v>0</v>
      </c>
    </row>
    <row r="12791" spans="1:4">
      <c r="A12791" s="462">
        <v>107881</v>
      </c>
      <c r="B12791" s="276" t="s">
        <v>12673</v>
      </c>
      <c r="C12791" s="462" t="s">
        <v>27</v>
      </c>
      <c r="D12791" s="463">
        <v>0</v>
      </c>
    </row>
    <row r="12792" spans="1:4">
      <c r="A12792" s="462">
        <v>107882</v>
      </c>
      <c r="B12792" s="276" t="s">
        <v>12674</v>
      </c>
      <c r="C12792" s="462" t="s">
        <v>27</v>
      </c>
      <c r="D12792" s="463">
        <v>0</v>
      </c>
    </row>
    <row r="12793" spans="1:4">
      <c r="A12793" s="462">
        <v>107883</v>
      </c>
      <c r="B12793" s="276" t="s">
        <v>12675</v>
      </c>
      <c r="C12793" s="462" t="s">
        <v>27</v>
      </c>
      <c r="D12793" s="463">
        <v>0</v>
      </c>
    </row>
    <row r="12794" spans="1:4">
      <c r="A12794" s="462">
        <v>107884</v>
      </c>
      <c r="B12794" s="276" t="s">
        <v>12676</v>
      </c>
      <c r="C12794" s="462" t="s">
        <v>27</v>
      </c>
      <c r="D12794" s="463">
        <v>0</v>
      </c>
    </row>
    <row r="12795" spans="1:4">
      <c r="A12795" s="462">
        <v>107885</v>
      </c>
      <c r="B12795" s="276" t="s">
        <v>12677</v>
      </c>
      <c r="C12795" s="462" t="s">
        <v>27</v>
      </c>
      <c r="D12795" s="463">
        <v>309925</v>
      </c>
    </row>
    <row r="12796" spans="1:4">
      <c r="A12796" s="462">
        <v>107886</v>
      </c>
      <c r="B12796" s="276" t="s">
        <v>12678</v>
      </c>
      <c r="C12796" s="462" t="s">
        <v>27</v>
      </c>
      <c r="D12796" s="463">
        <v>0</v>
      </c>
    </row>
    <row r="12797" spans="1:4">
      <c r="A12797" s="462">
        <v>107887</v>
      </c>
      <c r="B12797" s="276" t="s">
        <v>12679</v>
      </c>
      <c r="C12797" s="462" t="s">
        <v>27</v>
      </c>
      <c r="D12797" s="463">
        <v>0</v>
      </c>
    </row>
    <row r="12798" spans="1:4">
      <c r="A12798" s="462">
        <v>107888</v>
      </c>
      <c r="B12798" s="276" t="s">
        <v>12680</v>
      </c>
      <c r="C12798" s="462" t="s">
        <v>27</v>
      </c>
      <c r="D12798" s="463">
        <v>0</v>
      </c>
    </row>
    <row r="12799" spans="1:4">
      <c r="A12799" s="462">
        <v>107889</v>
      </c>
      <c r="B12799" s="276" t="s">
        <v>12681</v>
      </c>
      <c r="C12799" s="462" t="s">
        <v>27</v>
      </c>
      <c r="D12799" s="463">
        <v>0</v>
      </c>
    </row>
    <row r="12800" spans="1:4">
      <c r="A12800" s="462">
        <v>107890</v>
      </c>
      <c r="B12800" s="276" t="s">
        <v>12682</v>
      </c>
      <c r="C12800" s="462" t="s">
        <v>27</v>
      </c>
      <c r="D12800" s="463">
        <v>0</v>
      </c>
    </row>
    <row r="12801" spans="1:4">
      <c r="A12801" s="462">
        <v>107891</v>
      </c>
      <c r="B12801" s="276" t="s">
        <v>12683</v>
      </c>
      <c r="C12801" s="462" t="s">
        <v>27</v>
      </c>
      <c r="D12801" s="463">
        <v>0</v>
      </c>
    </row>
    <row r="12802" spans="1:4">
      <c r="A12802" s="462">
        <v>107892</v>
      </c>
      <c r="B12802" s="276" t="s">
        <v>12684</v>
      </c>
      <c r="C12802" s="462" t="s">
        <v>27</v>
      </c>
      <c r="D12802" s="463">
        <v>0</v>
      </c>
    </row>
    <row r="12803" spans="1:4">
      <c r="A12803" s="462">
        <v>107893</v>
      </c>
      <c r="B12803" s="276" t="s">
        <v>12685</v>
      </c>
      <c r="C12803" s="462" t="s">
        <v>27</v>
      </c>
      <c r="D12803" s="463">
        <v>0</v>
      </c>
    </row>
    <row r="12804" spans="1:4">
      <c r="A12804" s="462">
        <v>107894</v>
      </c>
      <c r="B12804" s="276" t="s">
        <v>12686</v>
      </c>
      <c r="C12804" s="462" t="s">
        <v>27</v>
      </c>
      <c r="D12804" s="463">
        <v>0</v>
      </c>
    </row>
    <row r="12805" spans="1:4">
      <c r="A12805" s="462">
        <v>107895</v>
      </c>
      <c r="B12805" s="276" t="s">
        <v>12687</v>
      </c>
      <c r="C12805" s="462" t="s">
        <v>27</v>
      </c>
      <c r="D12805" s="463">
        <v>0</v>
      </c>
    </row>
    <row r="12806" spans="1:4">
      <c r="A12806" s="462">
        <v>107896</v>
      </c>
      <c r="B12806" s="276" t="s">
        <v>12688</v>
      </c>
      <c r="C12806" s="462" t="s">
        <v>27</v>
      </c>
      <c r="D12806" s="463">
        <v>0</v>
      </c>
    </row>
    <row r="12807" spans="1:4">
      <c r="A12807" s="462">
        <v>107897</v>
      </c>
      <c r="B12807" s="276" t="s">
        <v>12689</v>
      </c>
      <c r="C12807" s="462" t="s">
        <v>27</v>
      </c>
      <c r="D12807" s="463">
        <v>0</v>
      </c>
    </row>
    <row r="12808" spans="1:4">
      <c r="A12808" s="462">
        <v>107898</v>
      </c>
      <c r="B12808" s="276" t="s">
        <v>12690</v>
      </c>
      <c r="C12808" s="462" t="s">
        <v>27</v>
      </c>
      <c r="D12808" s="463">
        <v>0</v>
      </c>
    </row>
    <row r="12809" spans="1:4">
      <c r="A12809" s="462">
        <v>107899</v>
      </c>
      <c r="B12809" s="276" t="s">
        <v>12691</v>
      </c>
      <c r="C12809" s="462" t="s">
        <v>27</v>
      </c>
      <c r="D12809" s="463">
        <v>0</v>
      </c>
    </row>
    <row r="12810" spans="1:4">
      <c r="A12810" s="462">
        <v>107900</v>
      </c>
      <c r="B12810" s="276" t="s">
        <v>12692</v>
      </c>
      <c r="C12810" s="462" t="s">
        <v>27</v>
      </c>
      <c r="D12810" s="463">
        <v>0</v>
      </c>
    </row>
    <row r="12811" spans="1:4">
      <c r="A12811" s="462">
        <v>107901</v>
      </c>
      <c r="B12811" s="276" t="s">
        <v>12693</v>
      </c>
      <c r="C12811" s="462" t="s">
        <v>27</v>
      </c>
      <c r="D12811" s="463">
        <v>0</v>
      </c>
    </row>
    <row r="12812" spans="1:4">
      <c r="A12812" s="462">
        <v>107902</v>
      </c>
      <c r="B12812" s="276" t="s">
        <v>12694</v>
      </c>
      <c r="C12812" s="462" t="s">
        <v>27</v>
      </c>
      <c r="D12812" s="463">
        <v>0</v>
      </c>
    </row>
    <row r="12813" spans="1:4">
      <c r="A12813" s="462">
        <v>107903</v>
      </c>
      <c r="B12813" s="276" t="s">
        <v>12695</v>
      </c>
      <c r="C12813" s="462" t="s">
        <v>27</v>
      </c>
      <c r="D12813" s="463">
        <v>0</v>
      </c>
    </row>
    <row r="12814" spans="1:4">
      <c r="A12814" s="462">
        <v>107904</v>
      </c>
      <c r="B12814" s="276" t="s">
        <v>12696</v>
      </c>
      <c r="C12814" s="462" t="s">
        <v>27</v>
      </c>
      <c r="D12814" s="463">
        <v>0</v>
      </c>
    </row>
    <row r="12815" spans="1:4">
      <c r="A12815" s="462">
        <v>107905</v>
      </c>
      <c r="B12815" s="276" t="s">
        <v>12697</v>
      </c>
      <c r="C12815" s="462" t="s">
        <v>27</v>
      </c>
      <c r="D12815" s="463">
        <v>0</v>
      </c>
    </row>
    <row r="12816" spans="1:4">
      <c r="A12816" s="462">
        <v>107906</v>
      </c>
      <c r="B12816" s="276" t="s">
        <v>12698</v>
      </c>
      <c r="C12816" s="462" t="s">
        <v>27</v>
      </c>
      <c r="D12816" s="463">
        <v>0</v>
      </c>
    </row>
    <row r="12817" spans="1:4">
      <c r="A12817" s="462">
        <v>107907</v>
      </c>
      <c r="B12817" s="276" t="s">
        <v>12699</v>
      </c>
      <c r="C12817" s="462" t="s">
        <v>27</v>
      </c>
      <c r="D12817" s="463">
        <v>0</v>
      </c>
    </row>
    <row r="12818" spans="1:4">
      <c r="A12818" s="462">
        <v>107908</v>
      </c>
      <c r="B12818" s="276" t="s">
        <v>12700</v>
      </c>
      <c r="C12818" s="462" t="s">
        <v>27</v>
      </c>
      <c r="D12818" s="463">
        <v>0</v>
      </c>
    </row>
    <row r="12819" spans="1:4">
      <c r="A12819" s="462">
        <v>107909</v>
      </c>
      <c r="B12819" s="276" t="s">
        <v>12701</v>
      </c>
      <c r="C12819" s="462" t="s">
        <v>27</v>
      </c>
      <c r="D12819" s="463">
        <v>0</v>
      </c>
    </row>
    <row r="12820" spans="1:4">
      <c r="A12820" s="462">
        <v>107910</v>
      </c>
      <c r="B12820" s="276" t="s">
        <v>12702</v>
      </c>
      <c r="C12820" s="462" t="s">
        <v>27</v>
      </c>
      <c r="D12820" s="463">
        <v>0</v>
      </c>
    </row>
    <row r="12821" spans="1:4">
      <c r="A12821" s="462">
        <v>107911</v>
      </c>
      <c r="B12821" s="276" t="s">
        <v>12703</v>
      </c>
      <c r="C12821" s="462" t="s">
        <v>27</v>
      </c>
      <c r="D12821" s="463">
        <v>0</v>
      </c>
    </row>
    <row r="12822" spans="1:4">
      <c r="A12822" s="462">
        <v>107912</v>
      </c>
      <c r="B12822" s="276" t="s">
        <v>12704</v>
      </c>
      <c r="C12822" s="462" t="s">
        <v>27</v>
      </c>
      <c r="D12822" s="463">
        <v>0</v>
      </c>
    </row>
    <row r="12823" spans="1:4">
      <c r="A12823" s="462">
        <v>107913</v>
      </c>
      <c r="B12823" s="276" t="s">
        <v>12705</v>
      </c>
      <c r="C12823" s="462" t="s">
        <v>27</v>
      </c>
      <c r="D12823" s="463">
        <v>0</v>
      </c>
    </row>
    <row r="12824" spans="1:4">
      <c r="A12824" s="462">
        <v>107914</v>
      </c>
      <c r="B12824" s="276" t="s">
        <v>12706</v>
      </c>
      <c r="C12824" s="462" t="s">
        <v>27</v>
      </c>
      <c r="D12824" s="463">
        <v>0</v>
      </c>
    </row>
    <row r="12825" spans="1:4">
      <c r="A12825" s="462">
        <v>107915</v>
      </c>
      <c r="B12825" s="276" t="s">
        <v>12707</v>
      </c>
      <c r="C12825" s="462" t="s">
        <v>27</v>
      </c>
      <c r="D12825" s="463">
        <v>0</v>
      </c>
    </row>
    <row r="12826" spans="1:4">
      <c r="A12826" s="462">
        <v>107916</v>
      </c>
      <c r="B12826" s="276" t="s">
        <v>12708</v>
      </c>
      <c r="C12826" s="462" t="s">
        <v>27</v>
      </c>
      <c r="D12826" s="463">
        <v>0</v>
      </c>
    </row>
    <row r="12827" spans="1:4">
      <c r="A12827" s="462">
        <v>107917</v>
      </c>
      <c r="B12827" s="276" t="s">
        <v>12709</v>
      </c>
      <c r="C12827" s="462" t="s">
        <v>27</v>
      </c>
      <c r="D12827" s="463">
        <v>0</v>
      </c>
    </row>
    <row r="12828" spans="1:4">
      <c r="A12828" s="462">
        <v>107918</v>
      </c>
      <c r="B12828" s="276" t="s">
        <v>12710</v>
      </c>
      <c r="C12828" s="462" t="s">
        <v>27</v>
      </c>
      <c r="D12828" s="463">
        <v>0</v>
      </c>
    </row>
    <row r="12829" spans="1:4">
      <c r="A12829" s="462">
        <v>107919</v>
      </c>
      <c r="B12829" s="276" t="s">
        <v>12711</v>
      </c>
      <c r="C12829" s="462" t="s">
        <v>27</v>
      </c>
      <c r="D12829" s="463">
        <v>0</v>
      </c>
    </row>
    <row r="12830" spans="1:4">
      <c r="A12830" s="462">
        <v>107920</v>
      </c>
      <c r="B12830" s="276" t="s">
        <v>12712</v>
      </c>
      <c r="C12830" s="462" t="s">
        <v>27</v>
      </c>
      <c r="D12830" s="463">
        <v>0</v>
      </c>
    </row>
    <row r="12831" spans="1:4">
      <c r="A12831" s="462">
        <v>107921</v>
      </c>
      <c r="B12831" s="276" t="s">
        <v>12713</v>
      </c>
      <c r="C12831" s="462" t="s">
        <v>27</v>
      </c>
      <c r="D12831" s="463">
        <v>0</v>
      </c>
    </row>
    <row r="12832" spans="1:4">
      <c r="A12832" s="462">
        <v>107922</v>
      </c>
      <c r="B12832" s="276" t="s">
        <v>12714</v>
      </c>
      <c r="C12832" s="462" t="s">
        <v>27</v>
      </c>
      <c r="D12832" s="463">
        <v>0</v>
      </c>
    </row>
    <row r="12833" spans="1:4">
      <c r="A12833" s="462">
        <v>107923</v>
      </c>
      <c r="B12833" s="276" t="s">
        <v>12715</v>
      </c>
      <c r="C12833" s="462" t="s">
        <v>27</v>
      </c>
      <c r="D12833" s="463">
        <v>0</v>
      </c>
    </row>
    <row r="12834" spans="1:4">
      <c r="A12834" s="462">
        <v>107924</v>
      </c>
      <c r="B12834" s="276" t="s">
        <v>12716</v>
      </c>
      <c r="C12834" s="462" t="s">
        <v>27</v>
      </c>
      <c r="D12834" s="463">
        <v>0</v>
      </c>
    </row>
    <row r="12835" spans="1:4">
      <c r="A12835" s="462">
        <v>107925</v>
      </c>
      <c r="B12835" s="276" t="s">
        <v>12717</v>
      </c>
      <c r="C12835" s="462" t="s">
        <v>27</v>
      </c>
      <c r="D12835" s="463">
        <v>0</v>
      </c>
    </row>
    <row r="12836" spans="1:4">
      <c r="A12836" s="462">
        <v>107926</v>
      </c>
      <c r="B12836" s="276" t="s">
        <v>12718</v>
      </c>
      <c r="C12836" s="462" t="s">
        <v>27</v>
      </c>
      <c r="D12836" s="463">
        <v>0</v>
      </c>
    </row>
    <row r="12837" spans="1:4">
      <c r="A12837" s="462">
        <v>107927</v>
      </c>
      <c r="B12837" s="276" t="s">
        <v>12719</v>
      </c>
      <c r="C12837" s="462" t="s">
        <v>27</v>
      </c>
      <c r="D12837" s="463">
        <v>0</v>
      </c>
    </row>
    <row r="12838" spans="1:4">
      <c r="A12838" s="462">
        <v>107928</v>
      </c>
      <c r="B12838" s="276" t="s">
        <v>12720</v>
      </c>
      <c r="C12838" s="462" t="s">
        <v>27</v>
      </c>
      <c r="D12838" s="463">
        <v>0</v>
      </c>
    </row>
    <row r="12839" spans="1:4">
      <c r="A12839" s="462">
        <v>107929</v>
      </c>
      <c r="B12839" s="276" t="s">
        <v>12721</v>
      </c>
      <c r="C12839" s="462" t="s">
        <v>44</v>
      </c>
      <c r="D12839" s="463">
        <v>0</v>
      </c>
    </row>
    <row r="12840" spans="1:4">
      <c r="A12840" s="462">
        <v>107930</v>
      </c>
      <c r="B12840" s="276" t="s">
        <v>12722</v>
      </c>
      <c r="C12840" s="462" t="s">
        <v>27</v>
      </c>
      <c r="D12840" s="463">
        <v>0</v>
      </c>
    </row>
    <row r="12841" spans="1:4">
      <c r="A12841" s="462">
        <v>107931</v>
      </c>
      <c r="B12841" s="276" t="s">
        <v>12723</v>
      </c>
      <c r="C12841" s="462" t="s">
        <v>30</v>
      </c>
      <c r="D12841" s="463">
        <v>2992.01</v>
      </c>
    </row>
    <row r="12842" spans="1:4">
      <c r="A12842" s="462">
        <v>107932</v>
      </c>
      <c r="B12842" s="276" t="s">
        <v>12724</v>
      </c>
      <c r="C12842" s="462" t="s">
        <v>27</v>
      </c>
      <c r="D12842" s="463">
        <v>9710053</v>
      </c>
    </row>
    <row r="12843" spans="1:4">
      <c r="A12843" s="462">
        <v>107933</v>
      </c>
      <c r="B12843" s="276" t="s">
        <v>12725</v>
      </c>
      <c r="C12843" s="462" t="s">
        <v>27</v>
      </c>
      <c r="D12843" s="463">
        <v>0</v>
      </c>
    </row>
    <row r="12844" spans="1:4">
      <c r="A12844" s="462">
        <v>107934</v>
      </c>
      <c r="B12844" s="276" t="s">
        <v>12726</v>
      </c>
      <c r="C12844" s="462" t="s">
        <v>27</v>
      </c>
      <c r="D12844" s="463">
        <v>0</v>
      </c>
    </row>
    <row r="12845" spans="1:4">
      <c r="A12845" s="462">
        <v>107935</v>
      </c>
      <c r="B12845" s="276" t="s">
        <v>12727</v>
      </c>
      <c r="C12845" s="462" t="s">
        <v>27</v>
      </c>
      <c r="D12845" s="463">
        <v>0</v>
      </c>
    </row>
    <row r="12846" spans="1:4">
      <c r="A12846" s="462">
        <v>107936</v>
      </c>
      <c r="B12846" s="276" t="s">
        <v>12728</v>
      </c>
      <c r="C12846" s="462" t="s">
        <v>27</v>
      </c>
      <c r="D12846" s="463">
        <v>0</v>
      </c>
    </row>
    <row r="12847" spans="1:4">
      <c r="A12847" s="462">
        <v>107937</v>
      </c>
      <c r="B12847" s="276" t="s">
        <v>12729</v>
      </c>
      <c r="C12847" s="462" t="s">
        <v>27</v>
      </c>
      <c r="D12847" s="463">
        <v>0</v>
      </c>
    </row>
    <row r="12848" spans="1:4">
      <c r="A12848" s="462">
        <v>107938</v>
      </c>
      <c r="B12848" s="276" t="s">
        <v>12730</v>
      </c>
      <c r="C12848" s="462" t="s">
        <v>27</v>
      </c>
      <c r="D12848" s="463">
        <v>0</v>
      </c>
    </row>
    <row r="12849" spans="1:4">
      <c r="A12849" s="462">
        <v>107939</v>
      </c>
      <c r="B12849" s="276" t="s">
        <v>12731</v>
      </c>
      <c r="C12849" s="462" t="s">
        <v>27</v>
      </c>
      <c r="D12849" s="463">
        <v>6824650</v>
      </c>
    </row>
    <row r="12850" spans="1:4">
      <c r="A12850" s="462">
        <v>107940</v>
      </c>
      <c r="B12850" s="276" t="s">
        <v>12732</v>
      </c>
      <c r="C12850" s="462" t="s">
        <v>27</v>
      </c>
      <c r="D12850" s="463">
        <v>0</v>
      </c>
    </row>
    <row r="12851" spans="1:4">
      <c r="A12851" s="462">
        <v>107941</v>
      </c>
      <c r="B12851" s="276" t="s">
        <v>12733</v>
      </c>
      <c r="C12851" s="462" t="s">
        <v>27</v>
      </c>
      <c r="D12851" s="463">
        <v>0</v>
      </c>
    </row>
    <row r="12852" spans="1:4">
      <c r="A12852" s="462">
        <v>107942</v>
      </c>
      <c r="B12852" s="276" t="s">
        <v>12734</v>
      </c>
      <c r="C12852" s="462" t="s">
        <v>27</v>
      </c>
      <c r="D12852" s="463">
        <v>0</v>
      </c>
    </row>
    <row r="12853" spans="1:4">
      <c r="A12853" s="462">
        <v>107943</v>
      </c>
      <c r="B12853" s="276" t="s">
        <v>12735</v>
      </c>
      <c r="C12853" s="462" t="s">
        <v>27</v>
      </c>
      <c r="D12853" s="463">
        <v>0</v>
      </c>
    </row>
    <row r="12854" spans="1:4">
      <c r="A12854" s="462">
        <v>107944</v>
      </c>
      <c r="B12854" s="276" t="s">
        <v>12736</v>
      </c>
      <c r="C12854" s="462" t="s">
        <v>27</v>
      </c>
      <c r="D12854" s="463">
        <v>0</v>
      </c>
    </row>
    <row r="12855" spans="1:4">
      <c r="A12855" s="462">
        <v>107945</v>
      </c>
      <c r="B12855" s="276" t="s">
        <v>12737</v>
      </c>
      <c r="C12855" s="462" t="s">
        <v>27</v>
      </c>
      <c r="D12855" s="463">
        <v>0</v>
      </c>
    </row>
    <row r="12856" spans="1:4">
      <c r="A12856" s="462">
        <v>107946</v>
      </c>
      <c r="B12856" s="276" t="s">
        <v>12738</v>
      </c>
      <c r="C12856" s="462" t="s">
        <v>27</v>
      </c>
      <c r="D12856" s="463">
        <v>0</v>
      </c>
    </row>
    <row r="12857" spans="1:4">
      <c r="A12857" s="462">
        <v>107947</v>
      </c>
      <c r="B12857" s="276" t="s">
        <v>12739</v>
      </c>
      <c r="C12857" s="462" t="s">
        <v>27</v>
      </c>
      <c r="D12857" s="463">
        <v>0</v>
      </c>
    </row>
    <row r="12858" spans="1:4">
      <c r="A12858" s="462">
        <v>107948</v>
      </c>
      <c r="B12858" s="276" t="s">
        <v>12740</v>
      </c>
      <c r="C12858" s="462" t="s">
        <v>27</v>
      </c>
      <c r="D12858" s="463">
        <v>0</v>
      </c>
    </row>
    <row r="12859" spans="1:4">
      <c r="A12859" s="462">
        <v>107949</v>
      </c>
      <c r="B12859" s="276" t="s">
        <v>12741</v>
      </c>
      <c r="C12859" s="462" t="s">
        <v>27</v>
      </c>
      <c r="D12859" s="463">
        <v>0</v>
      </c>
    </row>
    <row r="12860" spans="1:4">
      <c r="A12860" s="462">
        <v>107950</v>
      </c>
      <c r="B12860" s="276" t="s">
        <v>12742</v>
      </c>
      <c r="C12860" s="462" t="s">
        <v>27</v>
      </c>
      <c r="D12860" s="463">
        <v>0</v>
      </c>
    </row>
    <row r="12861" spans="1:4">
      <c r="A12861" s="462">
        <v>107951</v>
      </c>
      <c r="B12861" s="276" t="s">
        <v>12743</v>
      </c>
      <c r="C12861" s="462" t="s">
        <v>27</v>
      </c>
      <c r="D12861" s="463">
        <v>0</v>
      </c>
    </row>
    <row r="12862" spans="1:4">
      <c r="A12862" s="462">
        <v>107952</v>
      </c>
      <c r="B12862" s="276" t="s">
        <v>12744</v>
      </c>
      <c r="C12862" s="462" t="s">
        <v>27</v>
      </c>
      <c r="D12862" s="463">
        <v>0</v>
      </c>
    </row>
    <row r="12863" spans="1:4">
      <c r="A12863" s="462">
        <v>107953</v>
      </c>
      <c r="B12863" s="276" t="s">
        <v>12745</v>
      </c>
      <c r="C12863" s="462" t="s">
        <v>27</v>
      </c>
      <c r="D12863" s="463">
        <v>0</v>
      </c>
    </row>
    <row r="12864" spans="1:4">
      <c r="A12864" s="462">
        <v>107954</v>
      </c>
      <c r="B12864" s="276" t="s">
        <v>12746</v>
      </c>
      <c r="C12864" s="462" t="s">
        <v>27</v>
      </c>
      <c r="D12864" s="463">
        <v>0</v>
      </c>
    </row>
    <row r="12865" spans="1:4">
      <c r="A12865" s="462">
        <v>107955</v>
      </c>
      <c r="B12865" s="276" t="s">
        <v>12747</v>
      </c>
      <c r="C12865" s="462" t="s">
        <v>27</v>
      </c>
      <c r="D12865" s="463">
        <v>0</v>
      </c>
    </row>
    <row r="12866" spans="1:4">
      <c r="A12866" s="462">
        <v>107956</v>
      </c>
      <c r="B12866" s="276" t="s">
        <v>12748</v>
      </c>
      <c r="C12866" s="462" t="s">
        <v>27</v>
      </c>
      <c r="D12866" s="463">
        <v>0</v>
      </c>
    </row>
    <row r="12867" spans="1:4">
      <c r="A12867" s="462">
        <v>107957</v>
      </c>
      <c r="B12867" s="276" t="s">
        <v>12749</v>
      </c>
      <c r="C12867" s="462" t="s">
        <v>27</v>
      </c>
      <c r="D12867" s="463">
        <v>0</v>
      </c>
    </row>
    <row r="12868" spans="1:4">
      <c r="A12868" s="462">
        <v>107958</v>
      </c>
      <c r="B12868" s="276" t="s">
        <v>12750</v>
      </c>
      <c r="C12868" s="462" t="s">
        <v>27</v>
      </c>
      <c r="D12868" s="463">
        <v>0</v>
      </c>
    </row>
    <row r="12869" spans="1:4">
      <c r="A12869" s="462">
        <v>107959</v>
      </c>
      <c r="B12869" s="276" t="s">
        <v>12751</v>
      </c>
      <c r="C12869" s="462" t="s">
        <v>27</v>
      </c>
      <c r="D12869" s="463">
        <v>0</v>
      </c>
    </row>
    <row r="12870" spans="1:4">
      <c r="A12870" s="462">
        <v>107960</v>
      </c>
      <c r="B12870" s="276" t="s">
        <v>12752</v>
      </c>
      <c r="C12870" s="462" t="s">
        <v>44</v>
      </c>
      <c r="D12870" s="463">
        <v>0</v>
      </c>
    </row>
    <row r="12871" spans="1:4">
      <c r="A12871" s="462">
        <v>107961</v>
      </c>
      <c r="B12871" s="276" t="s">
        <v>12753</v>
      </c>
      <c r="C12871" s="462" t="s">
        <v>27</v>
      </c>
      <c r="D12871" s="463">
        <v>0</v>
      </c>
    </row>
    <row r="12872" spans="1:4">
      <c r="A12872" s="462">
        <v>107962</v>
      </c>
      <c r="B12872" s="276" t="s">
        <v>12754</v>
      </c>
      <c r="C12872" s="462" t="s">
        <v>27</v>
      </c>
      <c r="D12872" s="463">
        <v>160191.01</v>
      </c>
    </row>
    <row r="12873" spans="1:4">
      <c r="A12873" s="462">
        <v>107963</v>
      </c>
      <c r="B12873" s="276" t="s">
        <v>12755</v>
      </c>
      <c r="C12873" s="462" t="s">
        <v>44</v>
      </c>
      <c r="D12873" s="463">
        <v>0</v>
      </c>
    </row>
    <row r="12874" spans="1:4">
      <c r="A12874" s="462">
        <v>107964</v>
      </c>
      <c r="B12874" s="276" t="s">
        <v>12756</v>
      </c>
      <c r="C12874" s="462" t="s">
        <v>27</v>
      </c>
      <c r="D12874" s="463">
        <v>0</v>
      </c>
    </row>
    <row r="12875" spans="1:4">
      <c r="A12875" s="462">
        <v>107965</v>
      </c>
      <c r="B12875" s="276" t="s">
        <v>12757</v>
      </c>
      <c r="C12875" s="462" t="s">
        <v>44</v>
      </c>
      <c r="D12875" s="463">
        <v>0</v>
      </c>
    </row>
    <row r="12876" spans="1:4">
      <c r="A12876" s="462">
        <v>107966</v>
      </c>
      <c r="B12876" s="276" t="s">
        <v>12758</v>
      </c>
      <c r="C12876" s="462" t="s">
        <v>27</v>
      </c>
      <c r="D12876" s="463">
        <v>193149.99</v>
      </c>
    </row>
    <row r="12877" spans="1:4">
      <c r="A12877" s="462">
        <v>107967</v>
      </c>
      <c r="B12877" s="276" t="s">
        <v>12759</v>
      </c>
      <c r="C12877" s="462" t="s">
        <v>27</v>
      </c>
      <c r="D12877" s="463">
        <v>213010</v>
      </c>
    </row>
    <row r="12878" spans="1:4">
      <c r="A12878" s="462">
        <v>107968</v>
      </c>
      <c r="B12878" s="276" t="s">
        <v>12760</v>
      </c>
      <c r="C12878" s="462" t="s">
        <v>27</v>
      </c>
      <c r="D12878" s="463">
        <v>115040</v>
      </c>
    </row>
    <row r="12879" spans="1:4">
      <c r="A12879" s="462">
        <v>107969</v>
      </c>
      <c r="B12879" s="276" t="s">
        <v>12761</v>
      </c>
      <c r="C12879" s="462" t="s">
        <v>27</v>
      </c>
      <c r="D12879" s="463">
        <v>117675.99</v>
      </c>
    </row>
    <row r="12880" spans="1:4">
      <c r="A12880" s="462">
        <v>107970</v>
      </c>
      <c r="B12880" s="276" t="s">
        <v>12762</v>
      </c>
      <c r="C12880" s="462" t="s">
        <v>27</v>
      </c>
      <c r="D12880" s="463">
        <v>0</v>
      </c>
    </row>
    <row r="12881" spans="1:4">
      <c r="A12881" s="462">
        <v>107971</v>
      </c>
      <c r="B12881" s="276" t="s">
        <v>12763</v>
      </c>
      <c r="C12881" s="462" t="s">
        <v>27</v>
      </c>
      <c r="D12881" s="463">
        <v>0</v>
      </c>
    </row>
    <row r="12882" spans="1:4">
      <c r="A12882" s="462">
        <v>107972</v>
      </c>
      <c r="B12882" s="276" t="s">
        <v>12764</v>
      </c>
      <c r="C12882" s="462" t="s">
        <v>27</v>
      </c>
      <c r="D12882" s="463">
        <v>7011475</v>
      </c>
    </row>
    <row r="12883" spans="1:4">
      <c r="A12883" s="462">
        <v>107973</v>
      </c>
      <c r="B12883" s="276" t="s">
        <v>12765</v>
      </c>
      <c r="C12883" s="462" t="s">
        <v>30</v>
      </c>
      <c r="D12883" s="463">
        <v>3055</v>
      </c>
    </row>
    <row r="12884" spans="1:4">
      <c r="A12884" s="462">
        <v>107974</v>
      </c>
      <c r="B12884" s="276" t="s">
        <v>12766</v>
      </c>
      <c r="C12884" s="462" t="s">
        <v>27</v>
      </c>
      <c r="D12884" s="463">
        <v>0</v>
      </c>
    </row>
    <row r="12885" spans="1:4">
      <c r="A12885" s="462">
        <v>107975</v>
      </c>
      <c r="B12885" s="276" t="s">
        <v>12767</v>
      </c>
      <c r="C12885" s="462" t="s">
        <v>27</v>
      </c>
      <c r="D12885" s="463">
        <v>0</v>
      </c>
    </row>
    <row r="12886" spans="1:4">
      <c r="A12886" s="462">
        <v>107976</v>
      </c>
      <c r="B12886" s="276" t="s">
        <v>12768</v>
      </c>
      <c r="C12886" s="462" t="s">
        <v>27</v>
      </c>
      <c r="D12886" s="463">
        <v>10077678.01</v>
      </c>
    </row>
    <row r="12887" spans="1:4">
      <c r="A12887" s="462">
        <v>107977</v>
      </c>
      <c r="B12887" s="276" t="s">
        <v>12769</v>
      </c>
      <c r="C12887" s="462" t="s">
        <v>27</v>
      </c>
      <c r="D12887" s="463">
        <v>0</v>
      </c>
    </row>
    <row r="12888" spans="1:4">
      <c r="A12888" s="462">
        <v>107978</v>
      </c>
      <c r="B12888" s="276" t="s">
        <v>12770</v>
      </c>
      <c r="C12888" s="462" t="s">
        <v>27</v>
      </c>
      <c r="D12888" s="463">
        <v>0</v>
      </c>
    </row>
    <row r="12889" spans="1:4">
      <c r="A12889" s="462">
        <v>107979</v>
      </c>
      <c r="B12889" s="276" t="s">
        <v>12771</v>
      </c>
      <c r="C12889" s="462" t="s">
        <v>27</v>
      </c>
      <c r="D12889" s="463">
        <v>0</v>
      </c>
    </row>
    <row r="12890" spans="1:4">
      <c r="A12890" s="462">
        <v>107980</v>
      </c>
      <c r="B12890" s="276" t="s">
        <v>12772</v>
      </c>
      <c r="C12890" s="462" t="s">
        <v>27</v>
      </c>
      <c r="D12890" s="463">
        <v>0</v>
      </c>
    </row>
    <row r="12891" spans="1:4">
      <c r="A12891" s="462">
        <v>107981</v>
      </c>
      <c r="B12891" s="276" t="s">
        <v>12773</v>
      </c>
      <c r="C12891" s="462" t="s">
        <v>27</v>
      </c>
      <c r="D12891" s="463">
        <v>0</v>
      </c>
    </row>
    <row r="12892" spans="1:4">
      <c r="A12892" s="462">
        <v>107982</v>
      </c>
      <c r="B12892" s="276" t="s">
        <v>12774</v>
      </c>
      <c r="C12892" s="462" t="s">
        <v>27</v>
      </c>
      <c r="D12892" s="463">
        <v>6077317</v>
      </c>
    </row>
    <row r="12893" spans="1:4">
      <c r="A12893" s="462">
        <v>107983</v>
      </c>
      <c r="B12893" s="276" t="s">
        <v>12775</v>
      </c>
      <c r="C12893" s="462" t="s">
        <v>27</v>
      </c>
      <c r="D12893" s="463">
        <v>0</v>
      </c>
    </row>
    <row r="12894" spans="1:4">
      <c r="A12894" s="462">
        <v>107984</v>
      </c>
      <c r="B12894" s="276" t="s">
        <v>12776</v>
      </c>
      <c r="C12894" s="462" t="s">
        <v>27</v>
      </c>
      <c r="D12894" s="463">
        <v>0</v>
      </c>
    </row>
    <row r="12895" spans="1:4">
      <c r="A12895" s="462">
        <v>107985</v>
      </c>
      <c r="B12895" s="276" t="s">
        <v>12777</v>
      </c>
      <c r="C12895" s="462" t="s">
        <v>30</v>
      </c>
      <c r="D12895" s="463">
        <v>0</v>
      </c>
    </row>
    <row r="12896" spans="1:4">
      <c r="A12896" s="462">
        <v>107986</v>
      </c>
      <c r="B12896" s="276" t="s">
        <v>12778</v>
      </c>
      <c r="C12896" s="462" t="s">
        <v>27</v>
      </c>
      <c r="D12896" s="463">
        <v>0</v>
      </c>
    </row>
    <row r="12897" spans="1:4">
      <c r="A12897" s="462">
        <v>107987</v>
      </c>
      <c r="B12897" s="276" t="s">
        <v>12779</v>
      </c>
      <c r="C12897" s="462" t="s">
        <v>27</v>
      </c>
      <c r="D12897" s="463">
        <v>0</v>
      </c>
    </row>
    <row r="12898" spans="1:4">
      <c r="A12898" s="462">
        <v>107988</v>
      </c>
      <c r="B12898" s="276" t="s">
        <v>12780</v>
      </c>
      <c r="C12898" s="462" t="s">
        <v>27</v>
      </c>
      <c r="D12898" s="463">
        <v>0</v>
      </c>
    </row>
    <row r="12899" spans="1:4">
      <c r="A12899" s="462">
        <v>107989</v>
      </c>
      <c r="B12899" s="276" t="s">
        <v>12781</v>
      </c>
      <c r="C12899" s="462" t="s">
        <v>27</v>
      </c>
      <c r="D12899" s="463">
        <v>0</v>
      </c>
    </row>
    <row r="12900" spans="1:4">
      <c r="A12900" s="462">
        <v>107990</v>
      </c>
      <c r="B12900" s="276" t="s">
        <v>12782</v>
      </c>
      <c r="C12900" s="462" t="s">
        <v>27</v>
      </c>
      <c r="D12900" s="463">
        <v>0</v>
      </c>
    </row>
    <row r="12901" spans="1:4">
      <c r="A12901" s="462">
        <v>107991</v>
      </c>
      <c r="B12901" s="276" t="s">
        <v>12783</v>
      </c>
      <c r="C12901" s="462" t="s">
        <v>27</v>
      </c>
      <c r="D12901" s="463">
        <v>0</v>
      </c>
    </row>
    <row r="12902" spans="1:4">
      <c r="A12902" s="462">
        <v>107992</v>
      </c>
      <c r="B12902" s="276" t="s">
        <v>12784</v>
      </c>
      <c r="C12902" s="462" t="s">
        <v>27</v>
      </c>
      <c r="D12902" s="463">
        <v>426381</v>
      </c>
    </row>
    <row r="12903" spans="1:4">
      <c r="A12903" s="462">
        <v>107993</v>
      </c>
      <c r="B12903" s="276" t="s">
        <v>12785</v>
      </c>
      <c r="C12903" s="462" t="s">
        <v>27</v>
      </c>
      <c r="D12903" s="463">
        <v>0</v>
      </c>
    </row>
    <row r="12904" spans="1:4">
      <c r="A12904" s="462">
        <v>107994</v>
      </c>
      <c r="B12904" s="276" t="s">
        <v>12786</v>
      </c>
      <c r="C12904" s="462" t="s">
        <v>27</v>
      </c>
      <c r="D12904" s="463">
        <v>0</v>
      </c>
    </row>
    <row r="12905" spans="1:4">
      <c r="A12905" s="462">
        <v>107995</v>
      </c>
      <c r="B12905" s="276" t="s">
        <v>12787</v>
      </c>
      <c r="C12905" s="462" t="s">
        <v>27</v>
      </c>
      <c r="D12905" s="463">
        <v>3066976</v>
      </c>
    </row>
    <row r="12906" spans="1:4">
      <c r="A12906" s="462">
        <v>107996</v>
      </c>
      <c r="B12906" s="276" t="s">
        <v>12788</v>
      </c>
      <c r="C12906" s="462" t="s">
        <v>27</v>
      </c>
      <c r="D12906" s="463">
        <v>0</v>
      </c>
    </row>
    <row r="12907" spans="1:4">
      <c r="A12907" s="462">
        <v>107997</v>
      </c>
      <c r="B12907" s="276" t="s">
        <v>12789</v>
      </c>
      <c r="C12907" s="462" t="s">
        <v>27</v>
      </c>
      <c r="D12907" s="463">
        <v>0</v>
      </c>
    </row>
    <row r="12908" spans="1:4">
      <c r="A12908" s="462">
        <v>107998</v>
      </c>
      <c r="B12908" s="276" t="s">
        <v>12790</v>
      </c>
      <c r="C12908" s="462" t="s">
        <v>27</v>
      </c>
      <c r="D12908" s="463">
        <v>0</v>
      </c>
    </row>
    <row r="12909" spans="1:4">
      <c r="A12909" s="462">
        <v>107999</v>
      </c>
      <c r="B12909" s="276" t="s">
        <v>12791</v>
      </c>
      <c r="C12909" s="462" t="s">
        <v>27</v>
      </c>
      <c r="D12909" s="463">
        <v>0</v>
      </c>
    </row>
    <row r="12910" spans="1:4">
      <c r="A12910" s="462">
        <v>108000</v>
      </c>
      <c r="B12910" s="276" t="s">
        <v>12792</v>
      </c>
      <c r="C12910" s="462" t="s">
        <v>27</v>
      </c>
      <c r="D12910" s="463">
        <v>0</v>
      </c>
    </row>
    <row r="12911" spans="1:4">
      <c r="A12911" s="462">
        <v>108001</v>
      </c>
      <c r="B12911" s="276" t="s">
        <v>12793</v>
      </c>
      <c r="C12911" s="462" t="s">
        <v>27</v>
      </c>
      <c r="D12911" s="463">
        <v>0</v>
      </c>
    </row>
    <row r="12912" spans="1:4">
      <c r="A12912" s="462">
        <v>108002</v>
      </c>
      <c r="B12912" s="276" t="s">
        <v>12794</v>
      </c>
      <c r="C12912" s="462" t="s">
        <v>27</v>
      </c>
      <c r="D12912" s="463">
        <v>0</v>
      </c>
    </row>
    <row r="12913" spans="1:4">
      <c r="A12913" s="462">
        <v>108003</v>
      </c>
      <c r="B12913" s="276" t="s">
        <v>12795</v>
      </c>
      <c r="C12913" s="462" t="s">
        <v>27</v>
      </c>
      <c r="D12913" s="463">
        <v>574260</v>
      </c>
    </row>
    <row r="12914" spans="1:4">
      <c r="A12914" s="462">
        <v>108004</v>
      </c>
      <c r="B12914" s="276" t="s">
        <v>12796</v>
      </c>
      <c r="C12914" s="462" t="s">
        <v>27</v>
      </c>
      <c r="D12914" s="463">
        <v>0</v>
      </c>
    </row>
    <row r="12915" spans="1:4">
      <c r="A12915" s="462">
        <v>108005</v>
      </c>
      <c r="B12915" s="276" t="s">
        <v>12797</v>
      </c>
      <c r="C12915" s="462" t="s">
        <v>27</v>
      </c>
      <c r="D12915" s="463">
        <v>0</v>
      </c>
    </row>
    <row r="12916" spans="1:4">
      <c r="A12916" s="462">
        <v>108006</v>
      </c>
      <c r="B12916" s="276" t="s">
        <v>12798</v>
      </c>
      <c r="C12916" s="462" t="s">
        <v>27</v>
      </c>
      <c r="D12916" s="463">
        <v>109743</v>
      </c>
    </row>
    <row r="12917" spans="1:4">
      <c r="A12917" s="462">
        <v>108007</v>
      </c>
      <c r="B12917" s="276" t="s">
        <v>12799</v>
      </c>
      <c r="C12917" s="462" t="s">
        <v>27</v>
      </c>
      <c r="D12917" s="463">
        <v>0</v>
      </c>
    </row>
    <row r="12918" spans="1:4">
      <c r="A12918" s="462">
        <v>108008</v>
      </c>
      <c r="B12918" s="276" t="s">
        <v>12800</v>
      </c>
      <c r="C12918" s="462" t="s">
        <v>27</v>
      </c>
      <c r="D12918" s="463">
        <v>0</v>
      </c>
    </row>
    <row r="12919" spans="1:4">
      <c r="A12919" s="462">
        <v>108009</v>
      </c>
      <c r="B12919" s="276" t="s">
        <v>12801</v>
      </c>
      <c r="C12919" s="462" t="s">
        <v>27</v>
      </c>
      <c r="D12919" s="463">
        <v>0</v>
      </c>
    </row>
    <row r="12920" spans="1:4">
      <c r="A12920" s="462">
        <v>108010</v>
      </c>
      <c r="B12920" s="276" t="s">
        <v>12802</v>
      </c>
      <c r="C12920" s="462" t="s">
        <v>27</v>
      </c>
      <c r="D12920" s="463">
        <v>0</v>
      </c>
    </row>
    <row r="12921" spans="1:4">
      <c r="A12921" s="462">
        <v>108011</v>
      </c>
      <c r="B12921" s="276" t="s">
        <v>12803</v>
      </c>
      <c r="C12921" s="462" t="s">
        <v>44</v>
      </c>
      <c r="D12921" s="463">
        <v>0</v>
      </c>
    </row>
    <row r="12922" spans="1:4">
      <c r="A12922" s="462">
        <v>108012</v>
      </c>
      <c r="B12922" s="276" t="s">
        <v>12804</v>
      </c>
      <c r="C12922" s="462" t="s">
        <v>27</v>
      </c>
      <c r="D12922" s="463">
        <v>0</v>
      </c>
    </row>
    <row r="12923" spans="1:4">
      <c r="A12923" s="462">
        <v>108013</v>
      </c>
      <c r="B12923" s="276" t="s">
        <v>12805</v>
      </c>
      <c r="C12923" s="462" t="s">
        <v>27</v>
      </c>
      <c r="D12923" s="463">
        <v>0</v>
      </c>
    </row>
    <row r="12924" spans="1:4">
      <c r="A12924" s="462">
        <v>108014</v>
      </c>
      <c r="B12924" s="276" t="s">
        <v>12806</v>
      </c>
      <c r="C12924" s="462" t="s">
        <v>27</v>
      </c>
      <c r="D12924" s="463">
        <v>0</v>
      </c>
    </row>
    <row r="12925" spans="1:4">
      <c r="A12925" s="462">
        <v>108015</v>
      </c>
      <c r="B12925" s="276" t="s">
        <v>12807</v>
      </c>
      <c r="C12925" s="462" t="s">
        <v>27</v>
      </c>
      <c r="D12925" s="463">
        <v>0</v>
      </c>
    </row>
    <row r="12926" spans="1:4">
      <c r="A12926" s="462">
        <v>108016</v>
      </c>
      <c r="B12926" s="276" t="s">
        <v>12808</v>
      </c>
      <c r="C12926" s="462" t="s">
        <v>27</v>
      </c>
      <c r="D12926" s="463">
        <v>0</v>
      </c>
    </row>
    <row r="12927" spans="1:4">
      <c r="A12927" s="462">
        <v>108017</v>
      </c>
      <c r="B12927" s="276" t="s">
        <v>12809</v>
      </c>
      <c r="C12927" s="462" t="s">
        <v>27</v>
      </c>
      <c r="D12927" s="463">
        <v>0</v>
      </c>
    </row>
    <row r="12928" spans="1:4">
      <c r="A12928" s="462">
        <v>108018</v>
      </c>
      <c r="B12928" s="276" t="s">
        <v>12810</v>
      </c>
      <c r="C12928" s="462" t="s">
        <v>27</v>
      </c>
      <c r="D12928" s="463">
        <v>0</v>
      </c>
    </row>
    <row r="12929" spans="1:4">
      <c r="A12929" s="462">
        <v>108019</v>
      </c>
      <c r="B12929" s="276" t="s">
        <v>12811</v>
      </c>
      <c r="C12929" s="462" t="s">
        <v>27</v>
      </c>
      <c r="D12929" s="463">
        <v>0</v>
      </c>
    </row>
    <row r="12930" spans="1:4">
      <c r="A12930" s="462">
        <v>108020</v>
      </c>
      <c r="B12930" s="276" t="s">
        <v>12812</v>
      </c>
      <c r="C12930" s="462" t="s">
        <v>27</v>
      </c>
      <c r="D12930" s="463">
        <v>0</v>
      </c>
    </row>
    <row r="12931" spans="1:4">
      <c r="A12931" s="462">
        <v>108021</v>
      </c>
      <c r="B12931" s="276" t="s">
        <v>12813</v>
      </c>
      <c r="C12931" s="462" t="s">
        <v>27</v>
      </c>
      <c r="D12931" s="463">
        <v>0</v>
      </c>
    </row>
    <row r="12932" spans="1:4">
      <c r="A12932" s="462">
        <v>108022</v>
      </c>
      <c r="B12932" s="276" t="s">
        <v>12814</v>
      </c>
      <c r="C12932" s="462" t="s">
        <v>27</v>
      </c>
      <c r="D12932" s="463">
        <v>0</v>
      </c>
    </row>
    <row r="12933" spans="1:4">
      <c r="A12933" s="462">
        <v>108023</v>
      </c>
      <c r="B12933" s="276" t="s">
        <v>12815</v>
      </c>
      <c r="C12933" s="462" t="s">
        <v>44</v>
      </c>
      <c r="D12933" s="463">
        <v>0</v>
      </c>
    </row>
    <row r="12934" spans="1:4">
      <c r="A12934" s="462">
        <v>108024</v>
      </c>
      <c r="B12934" s="276" t="s">
        <v>12816</v>
      </c>
      <c r="C12934" s="462" t="s">
        <v>27</v>
      </c>
      <c r="D12934" s="463">
        <v>0</v>
      </c>
    </row>
    <row r="12935" spans="1:4">
      <c r="A12935" s="462">
        <v>108025</v>
      </c>
      <c r="B12935" s="276" t="s">
        <v>12817</v>
      </c>
      <c r="C12935" s="462" t="s">
        <v>44</v>
      </c>
      <c r="D12935" s="463">
        <v>0</v>
      </c>
    </row>
    <row r="12936" spans="1:4">
      <c r="A12936" s="462">
        <v>108026</v>
      </c>
      <c r="B12936" s="276" t="s">
        <v>12818</v>
      </c>
      <c r="C12936" s="462" t="s">
        <v>30</v>
      </c>
      <c r="D12936" s="463">
        <v>0</v>
      </c>
    </row>
    <row r="12937" spans="1:4">
      <c r="A12937" s="462">
        <v>108027</v>
      </c>
      <c r="B12937" s="276" t="s">
        <v>12819</v>
      </c>
      <c r="C12937" s="462" t="s">
        <v>27</v>
      </c>
      <c r="D12937" s="463">
        <v>0</v>
      </c>
    </row>
    <row r="12938" spans="1:4">
      <c r="A12938" s="462">
        <v>108028</v>
      </c>
      <c r="B12938" s="276" t="s">
        <v>12820</v>
      </c>
      <c r="C12938" s="462" t="s">
        <v>27</v>
      </c>
      <c r="D12938" s="463">
        <v>0</v>
      </c>
    </row>
    <row r="12939" spans="1:4">
      <c r="A12939" s="462">
        <v>108029</v>
      </c>
      <c r="B12939" s="276" t="s">
        <v>12821</v>
      </c>
      <c r="C12939" s="462" t="s">
        <v>27</v>
      </c>
      <c r="D12939" s="463">
        <v>0</v>
      </c>
    </row>
    <row r="12940" spans="1:4">
      <c r="A12940" s="462">
        <v>108030</v>
      </c>
      <c r="B12940" s="276" t="s">
        <v>12822</v>
      </c>
      <c r="C12940" s="462" t="s">
        <v>27</v>
      </c>
      <c r="D12940" s="463">
        <v>1859.01</v>
      </c>
    </row>
    <row r="12941" spans="1:4">
      <c r="A12941" s="462">
        <v>108031</v>
      </c>
      <c r="B12941" s="276" t="s">
        <v>12823</v>
      </c>
      <c r="C12941" s="462" t="s">
        <v>27</v>
      </c>
      <c r="D12941" s="463">
        <v>2259</v>
      </c>
    </row>
    <row r="12942" spans="1:4">
      <c r="A12942" s="462">
        <v>108032</v>
      </c>
      <c r="B12942" s="276" t="s">
        <v>12824</v>
      </c>
      <c r="C12942" s="462" t="s">
        <v>27</v>
      </c>
      <c r="D12942" s="463">
        <v>0</v>
      </c>
    </row>
    <row r="12943" spans="1:4">
      <c r="A12943" s="462">
        <v>108033</v>
      </c>
      <c r="B12943" s="276" t="s">
        <v>12825</v>
      </c>
      <c r="C12943" s="462" t="s">
        <v>27</v>
      </c>
      <c r="D12943" s="463">
        <v>0</v>
      </c>
    </row>
    <row r="12944" spans="1:4">
      <c r="A12944" s="462">
        <v>108034</v>
      </c>
      <c r="B12944" s="276" t="s">
        <v>12826</v>
      </c>
      <c r="C12944" s="462" t="s">
        <v>27</v>
      </c>
      <c r="D12944" s="463">
        <v>0</v>
      </c>
    </row>
    <row r="12945" spans="1:4">
      <c r="A12945" s="462">
        <v>108035</v>
      </c>
      <c r="B12945" s="276" t="s">
        <v>12827</v>
      </c>
      <c r="C12945" s="462" t="s">
        <v>27</v>
      </c>
      <c r="D12945" s="463">
        <v>0</v>
      </c>
    </row>
    <row r="12946" spans="1:4">
      <c r="A12946" s="462">
        <v>108036</v>
      </c>
      <c r="B12946" s="276" t="s">
        <v>12828</v>
      </c>
      <c r="C12946" s="462" t="s">
        <v>148</v>
      </c>
      <c r="D12946" s="463">
        <v>0</v>
      </c>
    </row>
    <row r="12947" spans="1:4">
      <c r="A12947" s="462">
        <v>108037</v>
      </c>
      <c r="B12947" s="276" t="s">
        <v>12829</v>
      </c>
      <c r="C12947" s="462" t="s">
        <v>253</v>
      </c>
      <c r="D12947" s="463">
        <v>135660</v>
      </c>
    </row>
    <row r="12948" spans="1:4">
      <c r="A12948" s="462">
        <v>108038</v>
      </c>
      <c r="B12948" s="276" t="s">
        <v>12830</v>
      </c>
      <c r="C12948" s="462" t="s">
        <v>27</v>
      </c>
      <c r="D12948" s="463">
        <v>0</v>
      </c>
    </row>
    <row r="12949" spans="1:4">
      <c r="A12949" s="462">
        <v>108039</v>
      </c>
      <c r="B12949" s="276" t="s">
        <v>12831</v>
      </c>
      <c r="C12949" s="462" t="s">
        <v>30</v>
      </c>
      <c r="D12949" s="463">
        <v>0</v>
      </c>
    </row>
    <row r="12950" spans="1:4">
      <c r="A12950" s="462">
        <v>108040</v>
      </c>
      <c r="B12950" s="276" t="s">
        <v>12832</v>
      </c>
      <c r="C12950" s="462" t="s">
        <v>44</v>
      </c>
      <c r="D12950" s="463">
        <v>108000</v>
      </c>
    </row>
    <row r="12951" spans="1:4">
      <c r="A12951" s="462">
        <v>108042</v>
      </c>
      <c r="B12951" s="276" t="s">
        <v>12833</v>
      </c>
      <c r="C12951" s="462" t="s">
        <v>27</v>
      </c>
      <c r="D12951" s="463">
        <v>0</v>
      </c>
    </row>
    <row r="12952" spans="1:4">
      <c r="A12952" s="462">
        <v>108046</v>
      </c>
      <c r="B12952" s="276" t="s">
        <v>12834</v>
      </c>
      <c r="C12952" s="462" t="s">
        <v>27</v>
      </c>
      <c r="D12952" s="463">
        <v>508800000</v>
      </c>
    </row>
    <row r="12953" spans="1:4">
      <c r="A12953" s="462">
        <v>108047</v>
      </c>
      <c r="B12953" s="276" t="s">
        <v>12835</v>
      </c>
      <c r="C12953" s="462" t="s">
        <v>27</v>
      </c>
      <c r="D12953" s="463">
        <v>626840767</v>
      </c>
    </row>
    <row r="12954" spans="1:4">
      <c r="A12954" s="462">
        <v>108048</v>
      </c>
      <c r="B12954" s="276" t="s">
        <v>12836</v>
      </c>
      <c r="C12954" s="462" t="s">
        <v>27</v>
      </c>
      <c r="D12954" s="463">
        <v>20241900</v>
      </c>
    </row>
    <row r="12955" spans="1:4">
      <c r="A12955" s="462">
        <v>108049</v>
      </c>
      <c r="B12955" s="276" t="s">
        <v>12837</v>
      </c>
      <c r="C12955" s="462" t="s">
        <v>27</v>
      </c>
      <c r="D12955" s="463">
        <v>266182080</v>
      </c>
    </row>
    <row r="12956" spans="1:4">
      <c r="A12956" s="462">
        <v>108050</v>
      </c>
      <c r="B12956" s="276" t="s">
        <v>12838</v>
      </c>
      <c r="C12956" s="462" t="s">
        <v>27</v>
      </c>
      <c r="D12956" s="463">
        <v>110567550</v>
      </c>
    </row>
    <row r="12957" spans="1:4">
      <c r="A12957" s="462">
        <v>108051</v>
      </c>
      <c r="B12957" s="276" t="s">
        <v>12839</v>
      </c>
      <c r="C12957" s="462" t="s">
        <v>27</v>
      </c>
      <c r="D12957" s="463">
        <v>10552636.99</v>
      </c>
    </row>
    <row r="12958" spans="1:4">
      <c r="A12958" s="462">
        <v>108052</v>
      </c>
      <c r="B12958" s="276" t="s">
        <v>12840</v>
      </c>
      <c r="C12958" s="462" t="s">
        <v>27</v>
      </c>
      <c r="D12958" s="463">
        <v>12642185.99</v>
      </c>
    </row>
    <row r="12959" spans="1:4">
      <c r="A12959" s="462">
        <v>108053</v>
      </c>
      <c r="B12959" s="276" t="s">
        <v>12841</v>
      </c>
      <c r="C12959" s="462" t="s">
        <v>27</v>
      </c>
      <c r="D12959" s="463">
        <v>56341846.009999998</v>
      </c>
    </row>
    <row r="12960" spans="1:4">
      <c r="A12960" s="462">
        <v>108054</v>
      </c>
      <c r="B12960" s="276" t="s">
        <v>12842</v>
      </c>
      <c r="C12960" s="462" t="s">
        <v>27</v>
      </c>
      <c r="D12960" s="463">
        <v>0</v>
      </c>
    </row>
    <row r="12961" spans="1:4">
      <c r="A12961" s="462">
        <v>108055</v>
      </c>
      <c r="B12961" s="276" t="s">
        <v>12843</v>
      </c>
      <c r="C12961" s="462" t="s">
        <v>27</v>
      </c>
      <c r="D12961" s="463">
        <v>0</v>
      </c>
    </row>
    <row r="12962" spans="1:4">
      <c r="A12962" s="462">
        <v>108056</v>
      </c>
      <c r="B12962" s="276" t="s">
        <v>12844</v>
      </c>
      <c r="C12962" s="462" t="s">
        <v>998</v>
      </c>
      <c r="D12962" s="463">
        <v>3819108</v>
      </c>
    </row>
    <row r="12963" spans="1:4">
      <c r="A12963" s="462">
        <v>108057</v>
      </c>
      <c r="B12963" s="276" t="s">
        <v>9830</v>
      </c>
      <c r="C12963" s="462" t="s">
        <v>998</v>
      </c>
      <c r="D12963" s="463">
        <v>285844</v>
      </c>
    </row>
    <row r="12964" spans="1:4">
      <c r="A12964" s="462">
        <v>108058</v>
      </c>
      <c r="B12964" s="276" t="s">
        <v>12845</v>
      </c>
      <c r="C12964" s="462" t="s">
        <v>27</v>
      </c>
      <c r="D12964" s="463">
        <v>7099999.9900000002</v>
      </c>
    </row>
    <row r="12965" spans="1:4">
      <c r="A12965" s="462">
        <v>108059</v>
      </c>
      <c r="B12965" s="276" t="s">
        <v>12846</v>
      </c>
      <c r="C12965" s="462" t="s">
        <v>27</v>
      </c>
      <c r="D12965" s="463">
        <v>0</v>
      </c>
    </row>
    <row r="12966" spans="1:4">
      <c r="A12966" s="462">
        <v>108060</v>
      </c>
      <c r="B12966" s="276" t="s">
        <v>12847</v>
      </c>
      <c r="C12966" s="462" t="s">
        <v>27</v>
      </c>
      <c r="D12966" s="463">
        <v>868700</v>
      </c>
    </row>
    <row r="12967" spans="1:4">
      <c r="A12967" s="462">
        <v>108061</v>
      </c>
      <c r="B12967" s="276" t="s">
        <v>12848</v>
      </c>
      <c r="C12967" s="462" t="s">
        <v>27</v>
      </c>
      <c r="D12967" s="463">
        <v>0</v>
      </c>
    </row>
    <row r="12968" spans="1:4">
      <c r="A12968" s="462">
        <v>108062</v>
      </c>
      <c r="B12968" s="276" t="s">
        <v>12849</v>
      </c>
      <c r="C12968" s="462" t="s">
        <v>27</v>
      </c>
      <c r="D12968" s="463">
        <v>0</v>
      </c>
    </row>
    <row r="12969" spans="1:4">
      <c r="A12969" s="462">
        <v>108063</v>
      </c>
      <c r="B12969" s="276" t="s">
        <v>12850</v>
      </c>
      <c r="C12969" s="462" t="s">
        <v>27</v>
      </c>
      <c r="D12969" s="463">
        <v>0</v>
      </c>
    </row>
    <row r="12970" spans="1:4">
      <c r="A12970" s="462">
        <v>108064</v>
      </c>
      <c r="B12970" s="276" t="s">
        <v>12851</v>
      </c>
      <c r="C12970" s="462" t="s">
        <v>27</v>
      </c>
      <c r="D12970" s="463">
        <v>0</v>
      </c>
    </row>
    <row r="12971" spans="1:4">
      <c r="A12971" s="462">
        <v>108065</v>
      </c>
      <c r="B12971" s="276" t="s">
        <v>12852</v>
      </c>
      <c r="C12971" s="462" t="s">
        <v>27</v>
      </c>
      <c r="D12971" s="463">
        <v>0</v>
      </c>
    </row>
    <row r="12972" spans="1:4">
      <c r="A12972" s="462">
        <v>108066</v>
      </c>
      <c r="B12972" s="276" t="s">
        <v>12853</v>
      </c>
      <c r="C12972" s="462" t="s">
        <v>27</v>
      </c>
      <c r="D12972" s="463">
        <v>0</v>
      </c>
    </row>
    <row r="12973" spans="1:4">
      <c r="A12973" s="462">
        <v>108067</v>
      </c>
      <c r="B12973" s="276" t="s">
        <v>12854</v>
      </c>
      <c r="C12973" s="462" t="s">
        <v>30</v>
      </c>
      <c r="D12973" s="463">
        <v>0</v>
      </c>
    </row>
    <row r="12974" spans="1:4">
      <c r="A12974" s="462">
        <v>108068</v>
      </c>
      <c r="B12974" s="276" t="s">
        <v>12855</v>
      </c>
      <c r="C12974" s="462" t="s">
        <v>27</v>
      </c>
      <c r="D12974" s="463">
        <v>0</v>
      </c>
    </row>
    <row r="12975" spans="1:4">
      <c r="A12975" s="462">
        <v>108069</v>
      </c>
      <c r="B12975" s="276" t="s">
        <v>12856</v>
      </c>
      <c r="C12975" s="462" t="s">
        <v>27</v>
      </c>
      <c r="D12975" s="463">
        <v>0</v>
      </c>
    </row>
    <row r="12976" spans="1:4">
      <c r="A12976" s="462">
        <v>108070</v>
      </c>
      <c r="B12976" s="276" t="s">
        <v>12857</v>
      </c>
      <c r="C12976" s="462" t="s">
        <v>27</v>
      </c>
      <c r="D12976" s="463">
        <v>0</v>
      </c>
    </row>
    <row r="12977" spans="1:4">
      <c r="A12977" s="462">
        <v>108071</v>
      </c>
      <c r="B12977" s="276" t="s">
        <v>12858</v>
      </c>
      <c r="C12977" s="462" t="s">
        <v>27</v>
      </c>
      <c r="D12977" s="463">
        <v>0</v>
      </c>
    </row>
    <row r="12978" spans="1:4">
      <c r="A12978" s="462">
        <v>108072</v>
      </c>
      <c r="B12978" s="276" t="s">
        <v>12859</v>
      </c>
      <c r="C12978" s="462" t="s">
        <v>27</v>
      </c>
      <c r="D12978" s="463">
        <v>0</v>
      </c>
    </row>
    <row r="12979" spans="1:4">
      <c r="A12979" s="462">
        <v>108073</v>
      </c>
      <c r="B12979" s="276" t="s">
        <v>12860</v>
      </c>
      <c r="C12979" s="462" t="s">
        <v>27</v>
      </c>
      <c r="D12979" s="463">
        <v>0</v>
      </c>
    </row>
    <row r="12980" spans="1:4">
      <c r="A12980" s="462">
        <v>108074</v>
      </c>
      <c r="B12980" s="276" t="s">
        <v>12861</v>
      </c>
      <c r="C12980" s="462" t="s">
        <v>27</v>
      </c>
      <c r="D12980" s="463">
        <v>0</v>
      </c>
    </row>
    <row r="12981" spans="1:4">
      <c r="A12981" s="462">
        <v>108075</v>
      </c>
      <c r="B12981" s="276" t="s">
        <v>12862</v>
      </c>
      <c r="C12981" s="462" t="s">
        <v>27</v>
      </c>
      <c r="D12981" s="463">
        <v>0</v>
      </c>
    </row>
    <row r="12982" spans="1:4">
      <c r="A12982" s="462">
        <v>108076</v>
      </c>
      <c r="B12982" s="276" t="s">
        <v>12863</v>
      </c>
      <c r="C12982" s="462" t="s">
        <v>27</v>
      </c>
      <c r="D12982" s="463">
        <v>0</v>
      </c>
    </row>
    <row r="12983" spans="1:4">
      <c r="A12983" s="462">
        <v>108077</v>
      </c>
      <c r="B12983" s="276" t="s">
        <v>12864</v>
      </c>
      <c r="C12983" s="462" t="s">
        <v>30</v>
      </c>
      <c r="D12983" s="463">
        <v>93371.01</v>
      </c>
    </row>
    <row r="12984" spans="1:4">
      <c r="A12984" s="462">
        <v>108078</v>
      </c>
      <c r="B12984" s="276" t="s">
        <v>12865</v>
      </c>
      <c r="C12984" s="462" t="s">
        <v>148</v>
      </c>
      <c r="D12984" s="463">
        <v>29990</v>
      </c>
    </row>
    <row r="12985" spans="1:4">
      <c r="A12985" s="462">
        <v>108079</v>
      </c>
      <c r="B12985" s="276" t="s">
        <v>12866</v>
      </c>
      <c r="C12985" s="462" t="s">
        <v>30</v>
      </c>
      <c r="D12985" s="463">
        <v>0</v>
      </c>
    </row>
    <row r="12986" spans="1:4">
      <c r="A12986" s="462">
        <v>108080</v>
      </c>
      <c r="B12986" s="276" t="s">
        <v>12867</v>
      </c>
      <c r="C12986" s="462" t="s">
        <v>27</v>
      </c>
      <c r="D12986" s="463">
        <v>0</v>
      </c>
    </row>
    <row r="12987" spans="1:4">
      <c r="A12987" s="462">
        <v>108081</v>
      </c>
      <c r="B12987" s="276" t="s">
        <v>12868</v>
      </c>
      <c r="C12987" s="462" t="s">
        <v>27</v>
      </c>
      <c r="D12987" s="463">
        <v>0</v>
      </c>
    </row>
    <row r="12988" spans="1:4">
      <c r="A12988" s="462">
        <v>108082</v>
      </c>
      <c r="B12988" s="276" t="s">
        <v>12869</v>
      </c>
      <c r="C12988" s="462" t="s">
        <v>27</v>
      </c>
      <c r="D12988" s="463">
        <v>15644</v>
      </c>
    </row>
    <row r="12989" spans="1:4">
      <c r="A12989" s="462">
        <v>108083</v>
      </c>
      <c r="B12989" s="276" t="s">
        <v>12870</v>
      </c>
      <c r="C12989" s="462" t="s">
        <v>27</v>
      </c>
      <c r="D12989" s="463">
        <v>0</v>
      </c>
    </row>
    <row r="12990" spans="1:4">
      <c r="A12990" s="462">
        <v>108084</v>
      </c>
      <c r="B12990" s="276" t="s">
        <v>12871</v>
      </c>
      <c r="C12990" s="462" t="s">
        <v>27</v>
      </c>
      <c r="D12990" s="463">
        <v>337318</v>
      </c>
    </row>
    <row r="12991" spans="1:4">
      <c r="A12991" s="462">
        <v>108085</v>
      </c>
      <c r="B12991" s="276" t="s">
        <v>12872</v>
      </c>
      <c r="C12991" s="462" t="s">
        <v>27</v>
      </c>
      <c r="D12991" s="463">
        <v>430311</v>
      </c>
    </row>
    <row r="12992" spans="1:4">
      <c r="A12992" s="462">
        <v>108086</v>
      </c>
      <c r="B12992" s="276" t="s">
        <v>12873</v>
      </c>
      <c r="C12992" s="462" t="s">
        <v>27</v>
      </c>
      <c r="D12992" s="463">
        <v>135041</v>
      </c>
    </row>
    <row r="12993" spans="1:4">
      <c r="A12993" s="462">
        <v>108087</v>
      </c>
      <c r="B12993" s="276" t="s">
        <v>12874</v>
      </c>
      <c r="C12993" s="462" t="s">
        <v>27</v>
      </c>
      <c r="D12993" s="463">
        <v>0</v>
      </c>
    </row>
    <row r="12994" spans="1:4">
      <c r="A12994" s="462">
        <v>108088</v>
      </c>
      <c r="B12994" s="276" t="s">
        <v>12875</v>
      </c>
      <c r="C12994" s="462" t="s">
        <v>44</v>
      </c>
      <c r="D12994" s="463">
        <v>0</v>
      </c>
    </row>
    <row r="12995" spans="1:4">
      <c r="A12995" s="462">
        <v>108089</v>
      </c>
      <c r="B12995" s="276" t="s">
        <v>12876</v>
      </c>
      <c r="C12995" s="462" t="s">
        <v>27</v>
      </c>
      <c r="D12995" s="463">
        <v>206519</v>
      </c>
    </row>
    <row r="12996" spans="1:4">
      <c r="A12996" s="462">
        <v>108090</v>
      </c>
      <c r="B12996" s="276" t="s">
        <v>12877</v>
      </c>
      <c r="C12996" s="462" t="s">
        <v>27</v>
      </c>
      <c r="D12996" s="463">
        <v>0</v>
      </c>
    </row>
    <row r="12997" spans="1:4">
      <c r="A12997" s="462">
        <v>108091</v>
      </c>
      <c r="B12997" s="276" t="s">
        <v>12878</v>
      </c>
      <c r="C12997" s="462" t="s">
        <v>27</v>
      </c>
      <c r="D12997" s="463">
        <v>0</v>
      </c>
    </row>
    <row r="12998" spans="1:4">
      <c r="A12998" s="462">
        <v>108092</v>
      </c>
      <c r="B12998" s="276" t="s">
        <v>12879</v>
      </c>
      <c r="C12998" s="462" t="s">
        <v>27</v>
      </c>
      <c r="D12998" s="463">
        <v>0</v>
      </c>
    </row>
    <row r="12999" spans="1:4">
      <c r="A12999" s="462">
        <v>108093</v>
      </c>
      <c r="B12999" s="276" t="s">
        <v>12880</v>
      </c>
      <c r="C12999" s="462" t="s">
        <v>27</v>
      </c>
      <c r="D12999" s="463">
        <v>0</v>
      </c>
    </row>
    <row r="13000" spans="1:4">
      <c r="A13000" s="462">
        <v>108094</v>
      </c>
      <c r="B13000" s="276" t="s">
        <v>12881</v>
      </c>
      <c r="C13000" s="462" t="s">
        <v>27</v>
      </c>
      <c r="D13000" s="463">
        <v>0</v>
      </c>
    </row>
    <row r="13001" spans="1:4">
      <c r="A13001" s="462">
        <v>108095</v>
      </c>
      <c r="B13001" s="276" t="s">
        <v>12882</v>
      </c>
      <c r="C13001" s="462" t="s">
        <v>30</v>
      </c>
      <c r="D13001" s="463">
        <v>0</v>
      </c>
    </row>
    <row r="13002" spans="1:4">
      <c r="A13002" s="462">
        <v>108096</v>
      </c>
      <c r="B13002" s="276" t="s">
        <v>11733</v>
      </c>
      <c r="C13002" s="462" t="s">
        <v>30</v>
      </c>
      <c r="D13002" s="463">
        <v>0</v>
      </c>
    </row>
    <row r="13003" spans="1:4">
      <c r="A13003" s="462">
        <v>108097</v>
      </c>
      <c r="B13003" s="276" t="s">
        <v>12883</v>
      </c>
      <c r="C13003" s="462" t="s">
        <v>27</v>
      </c>
      <c r="D13003" s="463">
        <v>0</v>
      </c>
    </row>
    <row r="13004" spans="1:4">
      <c r="A13004" s="462">
        <v>108098</v>
      </c>
      <c r="B13004" s="276" t="s">
        <v>12884</v>
      </c>
      <c r="C13004" s="462" t="s">
        <v>27</v>
      </c>
      <c r="D13004" s="463">
        <v>0</v>
      </c>
    </row>
    <row r="13005" spans="1:4">
      <c r="A13005" s="462">
        <v>108099</v>
      </c>
      <c r="B13005" s="276" t="s">
        <v>12885</v>
      </c>
      <c r="C13005" s="462" t="s">
        <v>27</v>
      </c>
      <c r="D13005" s="463">
        <v>0</v>
      </c>
    </row>
    <row r="13006" spans="1:4">
      <c r="A13006" s="462">
        <v>108100</v>
      </c>
      <c r="B13006" s="276" t="s">
        <v>12886</v>
      </c>
      <c r="C13006" s="462" t="s">
        <v>27</v>
      </c>
      <c r="D13006" s="463">
        <v>0</v>
      </c>
    </row>
    <row r="13007" spans="1:4">
      <c r="A13007" s="462">
        <v>108101</v>
      </c>
      <c r="B13007" s="276" t="s">
        <v>12887</v>
      </c>
      <c r="C13007" s="462" t="s">
        <v>27</v>
      </c>
      <c r="D13007" s="463">
        <v>72347142</v>
      </c>
    </row>
    <row r="13008" spans="1:4">
      <c r="A13008" s="462">
        <v>108102</v>
      </c>
      <c r="B13008" s="276" t="s">
        <v>12888</v>
      </c>
      <c r="C13008" s="462" t="s">
        <v>27</v>
      </c>
      <c r="D13008" s="463">
        <v>61846003</v>
      </c>
    </row>
    <row r="13009" spans="1:4">
      <c r="A13009" s="462">
        <v>108103</v>
      </c>
      <c r="B13009" s="276" t="s">
        <v>12889</v>
      </c>
      <c r="C13009" s="462" t="s">
        <v>27</v>
      </c>
      <c r="D13009" s="463">
        <v>0</v>
      </c>
    </row>
    <row r="13010" spans="1:4">
      <c r="A13010" s="462">
        <v>108104</v>
      </c>
      <c r="B13010" s="276" t="s">
        <v>12890</v>
      </c>
      <c r="C13010" s="462" t="s">
        <v>27</v>
      </c>
      <c r="D13010" s="463">
        <v>26959769</v>
      </c>
    </row>
    <row r="13011" spans="1:4">
      <c r="A13011" s="462">
        <v>108105</v>
      </c>
      <c r="B13011" s="276" t="s">
        <v>12880</v>
      </c>
      <c r="C13011" s="462" t="s">
        <v>27</v>
      </c>
      <c r="D13011" s="463">
        <v>0</v>
      </c>
    </row>
    <row r="13012" spans="1:4">
      <c r="A13012" s="462">
        <v>108106</v>
      </c>
      <c r="B13012" s="276" t="s">
        <v>6145</v>
      </c>
      <c r="C13012" s="462" t="s">
        <v>27</v>
      </c>
      <c r="D13012" s="463">
        <v>12538005.01</v>
      </c>
    </row>
    <row r="13013" spans="1:4">
      <c r="A13013" s="462">
        <v>108107</v>
      </c>
      <c r="B13013" s="276" t="s">
        <v>12891</v>
      </c>
      <c r="C13013" s="462" t="s">
        <v>27</v>
      </c>
      <c r="D13013" s="463">
        <v>0</v>
      </c>
    </row>
    <row r="13014" spans="1:4">
      <c r="A13014" s="462">
        <v>108108</v>
      </c>
      <c r="B13014" s="276" t="s">
        <v>12892</v>
      </c>
      <c r="C13014" s="462" t="s">
        <v>27</v>
      </c>
      <c r="D13014" s="463">
        <v>7009050</v>
      </c>
    </row>
    <row r="13015" spans="1:4">
      <c r="A13015" s="462">
        <v>108109</v>
      </c>
      <c r="B13015" s="276" t="s">
        <v>12893</v>
      </c>
      <c r="C13015" s="462" t="s">
        <v>44</v>
      </c>
      <c r="D13015" s="463">
        <v>0</v>
      </c>
    </row>
    <row r="13016" spans="1:4">
      <c r="A13016" s="462">
        <v>108110</v>
      </c>
      <c r="B13016" s="276" t="s">
        <v>12894</v>
      </c>
      <c r="C13016" s="462" t="s">
        <v>27</v>
      </c>
      <c r="D13016" s="463">
        <v>0</v>
      </c>
    </row>
    <row r="13017" spans="1:4">
      <c r="A13017" s="462">
        <v>108111</v>
      </c>
      <c r="B13017" s="276" t="s">
        <v>12895</v>
      </c>
      <c r="C13017" s="462" t="s">
        <v>30</v>
      </c>
      <c r="D13017" s="463">
        <v>0</v>
      </c>
    </row>
    <row r="13018" spans="1:4">
      <c r="A13018" s="462">
        <v>108112</v>
      </c>
      <c r="B13018" s="276" t="s">
        <v>12896</v>
      </c>
      <c r="C13018" s="462" t="s">
        <v>27</v>
      </c>
      <c r="D13018" s="463">
        <v>15475.95</v>
      </c>
    </row>
    <row r="13019" spans="1:4">
      <c r="A13019" s="462">
        <v>108113</v>
      </c>
      <c r="B13019" s="276" t="s">
        <v>12897</v>
      </c>
      <c r="C13019" s="462" t="s">
        <v>27</v>
      </c>
      <c r="D13019" s="463">
        <v>0</v>
      </c>
    </row>
    <row r="13020" spans="1:4">
      <c r="A13020" s="462">
        <v>108114</v>
      </c>
      <c r="B13020" s="276" t="s">
        <v>12898</v>
      </c>
      <c r="C13020" s="462" t="s">
        <v>27</v>
      </c>
      <c r="D13020" s="463">
        <v>0</v>
      </c>
    </row>
    <row r="13021" spans="1:4">
      <c r="A13021" s="462">
        <v>108115</v>
      </c>
      <c r="B13021" s="276" t="s">
        <v>12899</v>
      </c>
      <c r="C13021" s="462" t="s">
        <v>30</v>
      </c>
      <c r="D13021" s="463">
        <v>157140.20000000001</v>
      </c>
    </row>
    <row r="13022" spans="1:4">
      <c r="A13022" s="462">
        <v>108116</v>
      </c>
      <c r="B13022" s="276" t="s">
        <v>12900</v>
      </c>
      <c r="C13022" s="462" t="s">
        <v>27</v>
      </c>
      <c r="D13022" s="463">
        <v>0</v>
      </c>
    </row>
    <row r="13023" spans="1:4">
      <c r="A13023" s="462">
        <v>108117</v>
      </c>
      <c r="B13023" s="276" t="s">
        <v>12901</v>
      </c>
      <c r="C13023" s="462" t="s">
        <v>27</v>
      </c>
      <c r="D13023" s="463">
        <v>68083.47</v>
      </c>
    </row>
    <row r="13024" spans="1:4">
      <c r="A13024" s="462">
        <v>108118</v>
      </c>
      <c r="B13024" s="276" t="s">
        <v>12902</v>
      </c>
      <c r="C13024" s="462" t="s">
        <v>27</v>
      </c>
      <c r="D13024" s="463">
        <v>88475.31</v>
      </c>
    </row>
    <row r="13025" spans="1:4">
      <c r="A13025" s="462">
        <v>108119</v>
      </c>
      <c r="B13025" s="276" t="s">
        <v>12903</v>
      </c>
      <c r="C13025" s="462" t="s">
        <v>27</v>
      </c>
      <c r="D13025" s="463">
        <v>0</v>
      </c>
    </row>
    <row r="13026" spans="1:4">
      <c r="A13026" s="462">
        <v>108120</v>
      </c>
      <c r="B13026" s="276" t="s">
        <v>12904</v>
      </c>
      <c r="C13026" s="462" t="s">
        <v>27</v>
      </c>
      <c r="D13026" s="463">
        <v>0</v>
      </c>
    </row>
    <row r="13027" spans="1:4">
      <c r="A13027" s="462">
        <v>108121</v>
      </c>
      <c r="B13027" s="276" t="s">
        <v>12905</v>
      </c>
      <c r="C13027" s="462" t="s">
        <v>27</v>
      </c>
      <c r="D13027" s="463">
        <v>5100827</v>
      </c>
    </row>
    <row r="13028" spans="1:4">
      <c r="A13028" s="462">
        <v>108122</v>
      </c>
      <c r="B13028" s="276" t="s">
        <v>12906</v>
      </c>
      <c r="C13028" s="462" t="s">
        <v>27</v>
      </c>
      <c r="D13028" s="463">
        <v>0</v>
      </c>
    </row>
    <row r="13029" spans="1:4">
      <c r="A13029" s="462">
        <v>108123</v>
      </c>
      <c r="B13029" s="276" t="s">
        <v>12907</v>
      </c>
      <c r="C13029" s="462" t="s">
        <v>27</v>
      </c>
      <c r="D13029" s="463">
        <v>0</v>
      </c>
    </row>
    <row r="13030" spans="1:4">
      <c r="A13030" s="462">
        <v>108124</v>
      </c>
      <c r="B13030" s="276" t="s">
        <v>12908</v>
      </c>
      <c r="C13030" s="462" t="s">
        <v>27</v>
      </c>
      <c r="D13030" s="463">
        <v>0</v>
      </c>
    </row>
    <row r="13031" spans="1:4">
      <c r="A13031" s="462">
        <v>108125</v>
      </c>
      <c r="B13031" s="276" t="s">
        <v>12909</v>
      </c>
      <c r="C13031" s="462" t="s">
        <v>27</v>
      </c>
      <c r="D13031" s="463">
        <v>0</v>
      </c>
    </row>
    <row r="13032" spans="1:4">
      <c r="A13032" s="462">
        <v>108126</v>
      </c>
      <c r="B13032" s="276" t="s">
        <v>12910</v>
      </c>
      <c r="C13032" s="462" t="s">
        <v>27</v>
      </c>
      <c r="D13032" s="463">
        <v>54366729</v>
      </c>
    </row>
    <row r="13033" spans="1:4">
      <c r="A13033" s="462">
        <v>108127</v>
      </c>
      <c r="B13033" s="276" t="s">
        <v>12911</v>
      </c>
      <c r="C13033" s="462" t="s">
        <v>27</v>
      </c>
      <c r="D13033" s="463">
        <v>0</v>
      </c>
    </row>
    <row r="13034" spans="1:4">
      <c r="A13034" s="462">
        <v>108128</v>
      </c>
      <c r="B13034" s="276" t="s">
        <v>12912</v>
      </c>
      <c r="C13034" s="462" t="s">
        <v>27</v>
      </c>
      <c r="D13034" s="463">
        <v>0</v>
      </c>
    </row>
    <row r="13035" spans="1:4">
      <c r="A13035" s="462">
        <v>108129</v>
      </c>
      <c r="B13035" s="276" t="s">
        <v>12913</v>
      </c>
      <c r="C13035" s="462" t="s">
        <v>27</v>
      </c>
      <c r="D13035" s="463">
        <v>0</v>
      </c>
    </row>
    <row r="13036" spans="1:4">
      <c r="A13036" s="462">
        <v>108130</v>
      </c>
      <c r="B13036" s="276" t="s">
        <v>12914</v>
      </c>
      <c r="C13036" s="462" t="s">
        <v>27</v>
      </c>
      <c r="D13036" s="463">
        <v>0</v>
      </c>
    </row>
    <row r="13037" spans="1:4">
      <c r="A13037" s="462">
        <v>108131</v>
      </c>
      <c r="B13037" s="276" t="s">
        <v>12915</v>
      </c>
      <c r="C13037" s="462" t="s">
        <v>27</v>
      </c>
      <c r="D13037" s="463">
        <v>0</v>
      </c>
    </row>
    <row r="13038" spans="1:4">
      <c r="A13038" s="462">
        <v>108132</v>
      </c>
      <c r="B13038" s="276" t="s">
        <v>12916</v>
      </c>
      <c r="C13038" s="462" t="s">
        <v>27</v>
      </c>
      <c r="D13038" s="463">
        <v>0</v>
      </c>
    </row>
    <row r="13039" spans="1:4">
      <c r="A13039" s="462">
        <v>108133</v>
      </c>
      <c r="B13039" s="276" t="s">
        <v>12917</v>
      </c>
      <c r="C13039" s="462" t="s">
        <v>27</v>
      </c>
      <c r="D13039" s="463">
        <v>0</v>
      </c>
    </row>
    <row r="13040" spans="1:4">
      <c r="A13040" s="462">
        <v>108134</v>
      </c>
      <c r="B13040" s="276" t="s">
        <v>12918</v>
      </c>
      <c r="C13040" s="462" t="s">
        <v>30</v>
      </c>
      <c r="D13040" s="463">
        <v>0</v>
      </c>
    </row>
    <row r="13041" spans="1:4">
      <c r="A13041" s="462">
        <v>108135</v>
      </c>
      <c r="B13041" s="276" t="s">
        <v>12919</v>
      </c>
      <c r="C13041" s="462" t="s">
        <v>27</v>
      </c>
      <c r="D13041" s="463">
        <v>0</v>
      </c>
    </row>
    <row r="13042" spans="1:4">
      <c r="A13042" s="462">
        <v>108136</v>
      </c>
      <c r="B13042" s="276" t="s">
        <v>12920</v>
      </c>
      <c r="C13042" s="462" t="s">
        <v>27</v>
      </c>
      <c r="D13042" s="463">
        <v>0</v>
      </c>
    </row>
    <row r="13043" spans="1:4">
      <c r="A13043" s="462">
        <v>108137</v>
      </c>
      <c r="B13043" s="276" t="s">
        <v>12921</v>
      </c>
      <c r="C13043" s="462" t="s">
        <v>27</v>
      </c>
      <c r="D13043" s="463">
        <v>0</v>
      </c>
    </row>
    <row r="13044" spans="1:4">
      <c r="A13044" s="462">
        <v>108138</v>
      </c>
      <c r="B13044" s="276" t="s">
        <v>12911</v>
      </c>
      <c r="C13044" s="462" t="s">
        <v>27</v>
      </c>
      <c r="D13044" s="463">
        <v>0</v>
      </c>
    </row>
    <row r="13045" spans="1:4">
      <c r="A13045" s="462">
        <v>108139</v>
      </c>
      <c r="B13045" s="276" t="s">
        <v>12922</v>
      </c>
      <c r="C13045" s="462" t="s">
        <v>27</v>
      </c>
      <c r="D13045" s="463">
        <v>0</v>
      </c>
    </row>
    <row r="13046" spans="1:4">
      <c r="A13046" s="462">
        <v>108140</v>
      </c>
      <c r="B13046" s="276" t="s">
        <v>12923</v>
      </c>
      <c r="C13046" s="462" t="s">
        <v>30</v>
      </c>
      <c r="D13046" s="463">
        <v>0</v>
      </c>
    </row>
    <row r="13047" spans="1:4">
      <c r="A13047" s="462">
        <v>108141</v>
      </c>
      <c r="B13047" s="276" t="s">
        <v>12924</v>
      </c>
      <c r="C13047" s="462" t="s">
        <v>27</v>
      </c>
      <c r="D13047" s="463">
        <v>0</v>
      </c>
    </row>
    <row r="13048" spans="1:4">
      <c r="A13048" s="462">
        <v>108142</v>
      </c>
      <c r="B13048" s="276" t="s">
        <v>12925</v>
      </c>
      <c r="C13048" s="462" t="s">
        <v>27</v>
      </c>
      <c r="D13048" s="463">
        <v>0</v>
      </c>
    </row>
    <row r="13049" spans="1:4">
      <c r="A13049" s="462">
        <v>108143</v>
      </c>
      <c r="B13049" s="276" t="s">
        <v>12926</v>
      </c>
      <c r="C13049" s="462" t="s">
        <v>30</v>
      </c>
      <c r="D13049" s="463">
        <v>0</v>
      </c>
    </row>
    <row r="13050" spans="1:4">
      <c r="A13050" s="462">
        <v>108144</v>
      </c>
      <c r="B13050" s="276" t="s">
        <v>12927</v>
      </c>
      <c r="C13050" s="462" t="s">
        <v>27</v>
      </c>
      <c r="D13050" s="463">
        <v>0</v>
      </c>
    </row>
    <row r="13051" spans="1:4">
      <c r="A13051" s="462">
        <v>108145</v>
      </c>
      <c r="B13051" s="276" t="s">
        <v>12911</v>
      </c>
      <c r="C13051" s="462" t="s">
        <v>27</v>
      </c>
      <c r="D13051" s="463">
        <v>0</v>
      </c>
    </row>
    <row r="13052" spans="1:4">
      <c r="A13052" s="462">
        <v>108146</v>
      </c>
      <c r="B13052" s="276" t="s">
        <v>12928</v>
      </c>
      <c r="C13052" s="462" t="s">
        <v>27</v>
      </c>
      <c r="D13052" s="463">
        <v>0</v>
      </c>
    </row>
    <row r="13053" spans="1:4">
      <c r="A13053" s="462">
        <v>108147</v>
      </c>
      <c r="B13053" s="276" t="s">
        <v>12929</v>
      </c>
      <c r="C13053" s="462" t="s">
        <v>27</v>
      </c>
      <c r="D13053" s="463">
        <v>0</v>
      </c>
    </row>
    <row r="13054" spans="1:4">
      <c r="A13054" s="462">
        <v>108148</v>
      </c>
      <c r="B13054" s="276" t="s">
        <v>12930</v>
      </c>
      <c r="C13054" s="462" t="s">
        <v>27</v>
      </c>
      <c r="D13054" s="463">
        <v>0</v>
      </c>
    </row>
    <row r="13055" spans="1:4">
      <c r="A13055" s="462">
        <v>108149</v>
      </c>
      <c r="B13055" s="276" t="s">
        <v>12931</v>
      </c>
      <c r="C13055" s="462" t="s">
        <v>27</v>
      </c>
      <c r="D13055" s="463">
        <v>0</v>
      </c>
    </row>
    <row r="13056" spans="1:4">
      <c r="A13056" s="462">
        <v>108150</v>
      </c>
      <c r="B13056" s="276" t="s">
        <v>12932</v>
      </c>
      <c r="C13056" s="462" t="s">
        <v>27</v>
      </c>
      <c r="D13056" s="463">
        <v>0</v>
      </c>
    </row>
    <row r="13057" spans="1:4">
      <c r="A13057" s="462">
        <v>108151</v>
      </c>
      <c r="B13057" s="276" t="s">
        <v>12933</v>
      </c>
      <c r="C13057" s="462" t="s">
        <v>27</v>
      </c>
      <c r="D13057" s="463">
        <v>0</v>
      </c>
    </row>
    <row r="13058" spans="1:4">
      <c r="A13058" s="462">
        <v>108152</v>
      </c>
      <c r="B13058" s="276" t="s">
        <v>12934</v>
      </c>
      <c r="C13058" s="462" t="s">
        <v>44</v>
      </c>
      <c r="D13058" s="463">
        <v>0</v>
      </c>
    </row>
    <row r="13059" spans="1:4">
      <c r="A13059" s="462">
        <v>108153</v>
      </c>
      <c r="B13059" s="276" t="s">
        <v>12935</v>
      </c>
      <c r="C13059" s="462" t="s">
        <v>27</v>
      </c>
      <c r="D13059" s="463">
        <v>0</v>
      </c>
    </row>
    <row r="13060" spans="1:4">
      <c r="A13060" s="462">
        <v>108154</v>
      </c>
      <c r="B13060" s="276" t="s">
        <v>12936</v>
      </c>
      <c r="C13060" s="462" t="s">
        <v>27</v>
      </c>
      <c r="D13060" s="463">
        <v>0</v>
      </c>
    </row>
    <row r="13061" spans="1:4">
      <c r="A13061" s="462">
        <v>108155</v>
      </c>
      <c r="B13061" s="276" t="s">
        <v>12937</v>
      </c>
      <c r="C13061" s="462" t="s">
        <v>44</v>
      </c>
      <c r="D13061" s="463">
        <v>0</v>
      </c>
    </row>
    <row r="13062" spans="1:4">
      <c r="A13062" s="462">
        <v>108156</v>
      </c>
      <c r="B13062" s="276" t="s">
        <v>12938</v>
      </c>
      <c r="C13062" s="462" t="s">
        <v>27</v>
      </c>
      <c r="D13062" s="463">
        <v>0</v>
      </c>
    </row>
    <row r="13063" spans="1:4">
      <c r="A13063" s="462">
        <v>108157</v>
      </c>
      <c r="B13063" s="276" t="s">
        <v>12939</v>
      </c>
      <c r="C13063" s="462" t="s">
        <v>27</v>
      </c>
      <c r="D13063" s="463">
        <v>0</v>
      </c>
    </row>
    <row r="13064" spans="1:4">
      <c r="A13064" s="462">
        <v>108158</v>
      </c>
      <c r="B13064" s="276" t="s">
        <v>12940</v>
      </c>
      <c r="C13064" s="462" t="s">
        <v>27</v>
      </c>
      <c r="D13064" s="463">
        <v>0</v>
      </c>
    </row>
    <row r="13065" spans="1:4">
      <c r="A13065" s="462">
        <v>108159</v>
      </c>
      <c r="B13065" s="276" t="s">
        <v>12941</v>
      </c>
      <c r="C13065" s="462" t="s">
        <v>27</v>
      </c>
      <c r="D13065" s="463">
        <v>0</v>
      </c>
    </row>
    <row r="13066" spans="1:4">
      <c r="A13066" s="462">
        <v>108160</v>
      </c>
      <c r="B13066" s="276" t="s">
        <v>12942</v>
      </c>
      <c r="C13066" s="462" t="s">
        <v>27</v>
      </c>
      <c r="D13066" s="463">
        <v>0</v>
      </c>
    </row>
    <row r="13067" spans="1:4">
      <c r="A13067" s="462">
        <v>108161</v>
      </c>
      <c r="B13067" s="276" t="s">
        <v>12943</v>
      </c>
      <c r="C13067" s="462" t="s">
        <v>27</v>
      </c>
      <c r="D13067" s="463">
        <v>0</v>
      </c>
    </row>
    <row r="13068" spans="1:4">
      <c r="A13068" s="462">
        <v>108162</v>
      </c>
      <c r="B13068" s="276" t="s">
        <v>12944</v>
      </c>
      <c r="C13068" s="462" t="s">
        <v>27</v>
      </c>
      <c r="D13068" s="463">
        <v>0</v>
      </c>
    </row>
    <row r="13069" spans="1:4">
      <c r="A13069" s="462">
        <v>108163</v>
      </c>
      <c r="B13069" s="276" t="s">
        <v>12945</v>
      </c>
      <c r="C13069" s="462" t="s">
        <v>27</v>
      </c>
      <c r="D13069" s="463">
        <v>0</v>
      </c>
    </row>
    <row r="13070" spans="1:4">
      <c r="A13070" s="462">
        <v>108164</v>
      </c>
      <c r="B13070" s="276" t="s">
        <v>12946</v>
      </c>
      <c r="C13070" s="462" t="s">
        <v>44</v>
      </c>
      <c r="D13070" s="463">
        <v>0</v>
      </c>
    </row>
    <row r="13071" spans="1:4">
      <c r="A13071" s="462">
        <v>108165</v>
      </c>
      <c r="B13071" s="276" t="s">
        <v>12947</v>
      </c>
      <c r="C13071" s="462" t="s">
        <v>44</v>
      </c>
      <c r="D13071" s="463">
        <v>0</v>
      </c>
    </row>
    <row r="13072" spans="1:4">
      <c r="A13072" s="462">
        <v>108166</v>
      </c>
      <c r="B13072" s="276" t="s">
        <v>12948</v>
      </c>
      <c r="C13072" s="462" t="s">
        <v>44</v>
      </c>
      <c r="D13072" s="463">
        <v>0</v>
      </c>
    </row>
    <row r="13073" spans="1:4">
      <c r="A13073" s="462">
        <v>108167</v>
      </c>
      <c r="B13073" s="276" t="s">
        <v>12949</v>
      </c>
      <c r="C13073" s="462" t="s">
        <v>27</v>
      </c>
      <c r="D13073" s="463">
        <v>0</v>
      </c>
    </row>
    <row r="13074" spans="1:4">
      <c r="A13074" s="462">
        <v>108168</v>
      </c>
      <c r="B13074" s="276" t="s">
        <v>12950</v>
      </c>
      <c r="C13074" s="462" t="s">
        <v>44</v>
      </c>
      <c r="D13074" s="463">
        <v>0</v>
      </c>
    </row>
    <row r="13075" spans="1:4">
      <c r="A13075" s="462">
        <v>108169</v>
      </c>
      <c r="B13075" s="276" t="s">
        <v>12951</v>
      </c>
      <c r="C13075" s="462" t="s">
        <v>30</v>
      </c>
      <c r="D13075" s="463">
        <v>0</v>
      </c>
    </row>
    <row r="13076" spans="1:4">
      <c r="A13076" s="462">
        <v>108170</v>
      </c>
      <c r="B13076" s="276" t="s">
        <v>12952</v>
      </c>
      <c r="C13076" s="462" t="s">
        <v>27</v>
      </c>
      <c r="D13076" s="463">
        <v>0</v>
      </c>
    </row>
    <row r="13077" spans="1:4">
      <c r="A13077" s="462">
        <v>108171</v>
      </c>
      <c r="B13077" s="276" t="s">
        <v>12953</v>
      </c>
      <c r="C13077" s="462" t="s">
        <v>27</v>
      </c>
      <c r="D13077" s="463">
        <v>0</v>
      </c>
    </row>
    <row r="13078" spans="1:4">
      <c r="A13078" s="462">
        <v>108172</v>
      </c>
      <c r="B13078" s="276" t="s">
        <v>12954</v>
      </c>
      <c r="C13078" s="462" t="s">
        <v>27</v>
      </c>
      <c r="D13078" s="463">
        <v>0</v>
      </c>
    </row>
    <row r="13079" spans="1:4">
      <c r="A13079" s="462">
        <v>108173</v>
      </c>
      <c r="B13079" s="276" t="s">
        <v>12955</v>
      </c>
      <c r="C13079" s="462" t="s">
        <v>27</v>
      </c>
      <c r="D13079" s="463">
        <v>0</v>
      </c>
    </row>
    <row r="13080" spans="1:4">
      <c r="A13080" s="462">
        <v>108174</v>
      </c>
      <c r="B13080" s="276" t="s">
        <v>12956</v>
      </c>
      <c r="C13080" s="462" t="s">
        <v>27</v>
      </c>
      <c r="D13080" s="463">
        <v>0</v>
      </c>
    </row>
    <row r="13081" spans="1:4">
      <c r="A13081" s="462">
        <v>108175</v>
      </c>
      <c r="B13081" s="276" t="s">
        <v>12957</v>
      </c>
      <c r="C13081" s="462" t="s">
        <v>27</v>
      </c>
      <c r="D13081" s="463">
        <v>0</v>
      </c>
    </row>
    <row r="13082" spans="1:4">
      <c r="A13082" s="462">
        <v>108176</v>
      </c>
      <c r="B13082" s="276" t="s">
        <v>12958</v>
      </c>
      <c r="C13082" s="462" t="s">
        <v>27</v>
      </c>
      <c r="D13082" s="463">
        <v>0</v>
      </c>
    </row>
    <row r="13083" spans="1:4">
      <c r="A13083" s="462">
        <v>108177</v>
      </c>
      <c r="B13083" s="276" t="s">
        <v>12959</v>
      </c>
      <c r="C13083" s="462" t="s">
        <v>27</v>
      </c>
      <c r="D13083" s="463">
        <v>0</v>
      </c>
    </row>
    <row r="13084" spans="1:4">
      <c r="A13084" s="462">
        <v>108178</v>
      </c>
      <c r="B13084" s="276" t="s">
        <v>12960</v>
      </c>
      <c r="C13084" s="462" t="s">
        <v>27</v>
      </c>
      <c r="D13084" s="463">
        <v>0</v>
      </c>
    </row>
    <row r="13085" spans="1:4">
      <c r="A13085" s="462">
        <v>108179</v>
      </c>
      <c r="B13085" s="276" t="s">
        <v>12961</v>
      </c>
      <c r="C13085" s="462" t="s">
        <v>27</v>
      </c>
      <c r="D13085" s="463">
        <v>0</v>
      </c>
    </row>
    <row r="13086" spans="1:4">
      <c r="A13086" s="462">
        <v>108180</v>
      </c>
      <c r="B13086" s="276" t="s">
        <v>12962</v>
      </c>
      <c r="C13086" s="462" t="s">
        <v>27</v>
      </c>
      <c r="D13086" s="463">
        <v>0</v>
      </c>
    </row>
    <row r="13087" spans="1:4">
      <c r="A13087" s="462">
        <v>108181</v>
      </c>
      <c r="B13087" s="276" t="s">
        <v>12963</v>
      </c>
      <c r="C13087" s="462" t="s">
        <v>27</v>
      </c>
      <c r="D13087" s="463">
        <v>0</v>
      </c>
    </row>
    <row r="13088" spans="1:4">
      <c r="A13088" s="462">
        <v>108182</v>
      </c>
      <c r="B13088" s="276" t="s">
        <v>12964</v>
      </c>
      <c r="C13088" s="462" t="s">
        <v>27</v>
      </c>
      <c r="D13088" s="463">
        <v>0</v>
      </c>
    </row>
    <row r="13089" spans="1:4">
      <c r="A13089" s="462">
        <v>108183</v>
      </c>
      <c r="B13089" s="276" t="s">
        <v>12965</v>
      </c>
      <c r="C13089" s="462" t="s">
        <v>27</v>
      </c>
      <c r="D13089" s="463">
        <v>0</v>
      </c>
    </row>
    <row r="13090" spans="1:4">
      <c r="A13090" s="462">
        <v>108184</v>
      </c>
      <c r="B13090" s="276" t="s">
        <v>12966</v>
      </c>
      <c r="C13090" s="462" t="s">
        <v>27</v>
      </c>
      <c r="D13090" s="463">
        <v>0</v>
      </c>
    </row>
    <row r="13091" spans="1:4">
      <c r="A13091" s="462">
        <v>108185</v>
      </c>
      <c r="B13091" s="276" t="s">
        <v>12967</v>
      </c>
      <c r="C13091" s="462" t="s">
        <v>27</v>
      </c>
      <c r="D13091" s="463">
        <v>0</v>
      </c>
    </row>
    <row r="13092" spans="1:4">
      <c r="A13092" s="462">
        <v>108186</v>
      </c>
      <c r="B13092" s="276" t="s">
        <v>12968</v>
      </c>
      <c r="C13092" s="462" t="s">
        <v>27</v>
      </c>
      <c r="D13092" s="463">
        <v>0</v>
      </c>
    </row>
    <row r="13093" spans="1:4">
      <c r="A13093" s="462">
        <v>108187</v>
      </c>
      <c r="B13093" s="276" t="s">
        <v>12969</v>
      </c>
      <c r="C13093" s="462" t="s">
        <v>27</v>
      </c>
      <c r="D13093" s="463">
        <v>0</v>
      </c>
    </row>
    <row r="13094" spans="1:4">
      <c r="A13094" s="462">
        <v>108188</v>
      </c>
      <c r="B13094" s="276" t="s">
        <v>12970</v>
      </c>
      <c r="C13094" s="462" t="s">
        <v>27</v>
      </c>
      <c r="D13094" s="463">
        <v>9713106</v>
      </c>
    </row>
    <row r="13095" spans="1:4">
      <c r="A13095" s="462">
        <v>108189</v>
      </c>
      <c r="B13095" s="276" t="s">
        <v>12971</v>
      </c>
      <c r="C13095" s="462" t="s">
        <v>27</v>
      </c>
      <c r="D13095" s="463">
        <v>0</v>
      </c>
    </row>
    <row r="13096" spans="1:4">
      <c r="A13096" s="462">
        <v>108190</v>
      </c>
      <c r="B13096" s="276" t="s">
        <v>12972</v>
      </c>
      <c r="C13096" s="462" t="s">
        <v>27</v>
      </c>
      <c r="D13096" s="463">
        <v>0</v>
      </c>
    </row>
    <row r="13097" spans="1:4">
      <c r="A13097" s="462">
        <v>108191</v>
      </c>
      <c r="B13097" s="276" t="s">
        <v>12973</v>
      </c>
      <c r="C13097" s="462" t="s">
        <v>27</v>
      </c>
      <c r="D13097" s="463">
        <v>0</v>
      </c>
    </row>
    <row r="13098" spans="1:4">
      <c r="A13098" s="462">
        <v>108192</v>
      </c>
      <c r="B13098" s="276" t="s">
        <v>12974</v>
      </c>
      <c r="C13098" s="462" t="s">
        <v>27</v>
      </c>
      <c r="D13098" s="463">
        <v>0</v>
      </c>
    </row>
    <row r="13099" spans="1:4">
      <c r="A13099" s="462">
        <v>108193</v>
      </c>
      <c r="B13099" s="276" t="s">
        <v>12975</v>
      </c>
      <c r="C13099" s="462" t="s">
        <v>27</v>
      </c>
      <c r="D13099" s="463">
        <v>0</v>
      </c>
    </row>
    <row r="13100" spans="1:4">
      <c r="A13100" s="462">
        <v>108194</v>
      </c>
      <c r="B13100" s="276" t="s">
        <v>12976</v>
      </c>
      <c r="C13100" s="462" t="s">
        <v>27</v>
      </c>
      <c r="D13100" s="463">
        <v>0</v>
      </c>
    </row>
    <row r="13101" spans="1:4">
      <c r="A13101" s="462">
        <v>108195</v>
      </c>
      <c r="B13101" s="276" t="s">
        <v>12977</v>
      </c>
      <c r="C13101" s="462" t="s">
        <v>27</v>
      </c>
      <c r="D13101" s="463">
        <v>0</v>
      </c>
    </row>
    <row r="13102" spans="1:4">
      <c r="A13102" s="462">
        <v>108196</v>
      </c>
      <c r="B13102" s="276" t="s">
        <v>12978</v>
      </c>
      <c r="C13102" s="462" t="s">
        <v>27</v>
      </c>
      <c r="D13102" s="463">
        <v>0</v>
      </c>
    </row>
    <row r="13103" spans="1:4">
      <c r="A13103" s="462">
        <v>108197</v>
      </c>
      <c r="B13103" s="276" t="s">
        <v>12979</v>
      </c>
      <c r="C13103" s="462" t="s">
        <v>27</v>
      </c>
      <c r="D13103" s="463">
        <v>0</v>
      </c>
    </row>
    <row r="13104" spans="1:4">
      <c r="A13104" s="462">
        <v>108198</v>
      </c>
      <c r="B13104" s="276" t="s">
        <v>12980</v>
      </c>
      <c r="C13104" s="462" t="s">
        <v>27</v>
      </c>
      <c r="D13104" s="463">
        <v>0</v>
      </c>
    </row>
    <row r="13105" spans="1:4">
      <c r="A13105" s="462">
        <v>108199</v>
      </c>
      <c r="B13105" s="276" t="s">
        <v>12981</v>
      </c>
      <c r="C13105" s="462" t="s">
        <v>27</v>
      </c>
      <c r="D13105" s="463">
        <v>0</v>
      </c>
    </row>
    <row r="13106" spans="1:4">
      <c r="A13106" s="462">
        <v>108200</v>
      </c>
      <c r="B13106" s="276" t="s">
        <v>12982</v>
      </c>
      <c r="C13106" s="462" t="s">
        <v>27</v>
      </c>
      <c r="D13106" s="463">
        <v>0</v>
      </c>
    </row>
    <row r="13107" spans="1:4">
      <c r="A13107" s="462">
        <v>108201</v>
      </c>
      <c r="B13107" s="276" t="s">
        <v>12983</v>
      </c>
      <c r="C13107" s="462" t="s">
        <v>27</v>
      </c>
      <c r="D13107" s="463">
        <v>0</v>
      </c>
    </row>
    <row r="13108" spans="1:4">
      <c r="A13108" s="462">
        <v>108202</v>
      </c>
      <c r="B13108" s="276" t="s">
        <v>12984</v>
      </c>
      <c r="C13108" s="462" t="s">
        <v>27</v>
      </c>
      <c r="D13108" s="463">
        <v>0</v>
      </c>
    </row>
    <row r="13109" spans="1:4">
      <c r="A13109" s="462">
        <v>108203</v>
      </c>
      <c r="B13109" s="276" t="s">
        <v>12985</v>
      </c>
      <c r="C13109" s="462" t="s">
        <v>27</v>
      </c>
      <c r="D13109" s="463">
        <v>0</v>
      </c>
    </row>
    <row r="13110" spans="1:4">
      <c r="A13110" s="462">
        <v>108204</v>
      </c>
      <c r="B13110" s="276" t="s">
        <v>12986</v>
      </c>
      <c r="C13110" s="462" t="s">
        <v>27</v>
      </c>
      <c r="D13110" s="463">
        <v>0</v>
      </c>
    </row>
    <row r="13111" spans="1:4">
      <c r="A13111" s="462">
        <v>108205</v>
      </c>
      <c r="B13111" s="276" t="s">
        <v>12987</v>
      </c>
      <c r="C13111" s="462" t="s">
        <v>27</v>
      </c>
      <c r="D13111" s="463">
        <v>3237841</v>
      </c>
    </row>
    <row r="13112" spans="1:4">
      <c r="A13112" s="462">
        <v>108206</v>
      </c>
      <c r="B13112" s="276" t="s">
        <v>12988</v>
      </c>
      <c r="C13112" s="462" t="s">
        <v>27</v>
      </c>
      <c r="D13112" s="463">
        <v>0</v>
      </c>
    </row>
    <row r="13113" spans="1:4">
      <c r="A13113" s="462">
        <v>108207</v>
      </c>
      <c r="B13113" s="276" t="s">
        <v>12989</v>
      </c>
      <c r="C13113" s="462" t="s">
        <v>27</v>
      </c>
      <c r="D13113" s="463">
        <v>5781934</v>
      </c>
    </row>
    <row r="13114" spans="1:4">
      <c r="A13114" s="462">
        <v>108208</v>
      </c>
      <c r="B13114" s="276" t="s">
        <v>12990</v>
      </c>
      <c r="C13114" s="462" t="s">
        <v>27</v>
      </c>
      <c r="D13114" s="463">
        <v>0</v>
      </c>
    </row>
    <row r="13115" spans="1:4">
      <c r="A13115" s="462">
        <v>108209</v>
      </c>
      <c r="B13115" s="276" t="s">
        <v>12991</v>
      </c>
      <c r="C13115" s="462" t="s">
        <v>27</v>
      </c>
      <c r="D13115" s="463">
        <v>0</v>
      </c>
    </row>
    <row r="13116" spans="1:4">
      <c r="A13116" s="462">
        <v>108210</v>
      </c>
      <c r="B13116" s="276" t="s">
        <v>12992</v>
      </c>
      <c r="C13116" s="462" t="s">
        <v>27</v>
      </c>
      <c r="D13116" s="463">
        <v>0</v>
      </c>
    </row>
    <row r="13117" spans="1:4">
      <c r="A13117" s="462">
        <v>108211</v>
      </c>
      <c r="B13117" s="276" t="s">
        <v>12993</v>
      </c>
      <c r="C13117" s="462" t="s">
        <v>27</v>
      </c>
      <c r="D13117" s="463">
        <v>0</v>
      </c>
    </row>
    <row r="13118" spans="1:4">
      <c r="A13118" s="462">
        <v>108212</v>
      </c>
      <c r="B13118" s="276" t="s">
        <v>12994</v>
      </c>
      <c r="C13118" s="462" t="s">
        <v>27</v>
      </c>
      <c r="D13118" s="463">
        <v>0</v>
      </c>
    </row>
    <row r="13119" spans="1:4">
      <c r="A13119" s="462">
        <v>108213</v>
      </c>
      <c r="B13119" s="276" t="s">
        <v>12995</v>
      </c>
      <c r="C13119" s="462" t="s">
        <v>27</v>
      </c>
      <c r="D13119" s="463">
        <v>0</v>
      </c>
    </row>
    <row r="13120" spans="1:4">
      <c r="A13120" s="462">
        <v>108214</v>
      </c>
      <c r="B13120" s="276" t="s">
        <v>12996</v>
      </c>
      <c r="C13120" s="462" t="s">
        <v>27</v>
      </c>
      <c r="D13120" s="463">
        <v>0</v>
      </c>
    </row>
    <row r="13121" spans="1:4">
      <c r="A13121" s="462">
        <v>108215</v>
      </c>
      <c r="B13121" s="276" t="s">
        <v>12997</v>
      </c>
      <c r="C13121" s="462" t="s">
        <v>27</v>
      </c>
      <c r="D13121" s="463">
        <v>0</v>
      </c>
    </row>
    <row r="13122" spans="1:4">
      <c r="A13122" s="462">
        <v>108216</v>
      </c>
      <c r="B13122" s="276" t="s">
        <v>12998</v>
      </c>
      <c r="C13122" s="462" t="s">
        <v>27</v>
      </c>
      <c r="D13122" s="463">
        <v>0</v>
      </c>
    </row>
    <row r="13123" spans="1:4">
      <c r="A13123" s="462">
        <v>108217</v>
      </c>
      <c r="B13123" s="276" t="s">
        <v>12999</v>
      </c>
      <c r="C13123" s="462" t="s">
        <v>27</v>
      </c>
      <c r="D13123" s="463">
        <v>0</v>
      </c>
    </row>
    <row r="13124" spans="1:4">
      <c r="A13124" s="462">
        <v>108218</v>
      </c>
      <c r="B13124" s="276" t="s">
        <v>13000</v>
      </c>
      <c r="C13124" s="462" t="s">
        <v>27</v>
      </c>
      <c r="D13124" s="463">
        <v>0</v>
      </c>
    </row>
    <row r="13125" spans="1:4">
      <c r="A13125" s="462">
        <v>108219</v>
      </c>
      <c r="B13125" s="276" t="s">
        <v>13001</v>
      </c>
      <c r="C13125" s="462" t="s">
        <v>27</v>
      </c>
      <c r="D13125" s="463">
        <v>0</v>
      </c>
    </row>
    <row r="13126" spans="1:4">
      <c r="A13126" s="462">
        <v>108220</v>
      </c>
      <c r="B13126" s="276" t="s">
        <v>13002</v>
      </c>
      <c r="C13126" s="462" t="s">
        <v>27</v>
      </c>
      <c r="D13126" s="463">
        <v>0</v>
      </c>
    </row>
    <row r="13127" spans="1:4">
      <c r="A13127" s="462">
        <v>108221</v>
      </c>
      <c r="B13127" s="276" t="s">
        <v>13003</v>
      </c>
      <c r="C13127" s="462" t="s">
        <v>44</v>
      </c>
      <c r="D13127" s="463">
        <v>0</v>
      </c>
    </row>
    <row r="13128" spans="1:4">
      <c r="A13128" s="462">
        <v>108222</v>
      </c>
      <c r="B13128" s="276" t="s">
        <v>13004</v>
      </c>
      <c r="C13128" s="462" t="s">
        <v>27</v>
      </c>
      <c r="D13128" s="463">
        <v>0</v>
      </c>
    </row>
    <row r="13129" spans="1:4">
      <c r="A13129" s="462">
        <v>108223</v>
      </c>
      <c r="B13129" s="276" t="s">
        <v>13005</v>
      </c>
      <c r="C13129" s="462" t="s">
        <v>27</v>
      </c>
      <c r="D13129" s="463">
        <v>0</v>
      </c>
    </row>
    <row r="13130" spans="1:4">
      <c r="A13130" s="462">
        <v>108224</v>
      </c>
      <c r="B13130" s="276" t="s">
        <v>13006</v>
      </c>
      <c r="C13130" s="462" t="s">
        <v>27</v>
      </c>
      <c r="D13130" s="463">
        <v>0</v>
      </c>
    </row>
    <row r="13131" spans="1:4">
      <c r="A13131" s="462">
        <v>108225</v>
      </c>
      <c r="B13131" s="276" t="s">
        <v>13007</v>
      </c>
      <c r="C13131" s="462" t="s">
        <v>27</v>
      </c>
      <c r="D13131" s="463">
        <v>0</v>
      </c>
    </row>
    <row r="13132" spans="1:4">
      <c r="A13132" s="462">
        <v>108226</v>
      </c>
      <c r="B13132" s="276" t="s">
        <v>13008</v>
      </c>
      <c r="C13132" s="462" t="s">
        <v>27</v>
      </c>
      <c r="D13132" s="463">
        <v>0</v>
      </c>
    </row>
    <row r="13133" spans="1:4">
      <c r="A13133" s="462">
        <v>108227</v>
      </c>
      <c r="B13133" s="276" t="s">
        <v>13009</v>
      </c>
      <c r="C13133" s="462" t="s">
        <v>27</v>
      </c>
      <c r="D13133" s="463">
        <v>0</v>
      </c>
    </row>
    <row r="13134" spans="1:4">
      <c r="A13134" s="462">
        <v>108228</v>
      </c>
      <c r="B13134" s="276" t="s">
        <v>13010</v>
      </c>
      <c r="C13134" s="462" t="s">
        <v>27</v>
      </c>
      <c r="D13134" s="463">
        <v>0</v>
      </c>
    </row>
    <row r="13135" spans="1:4">
      <c r="A13135" s="462">
        <v>108229</v>
      </c>
      <c r="B13135" s="276" t="s">
        <v>13011</v>
      </c>
      <c r="C13135" s="462" t="s">
        <v>27</v>
      </c>
      <c r="D13135" s="463">
        <v>0</v>
      </c>
    </row>
    <row r="13136" spans="1:4">
      <c r="A13136" s="462">
        <v>108230</v>
      </c>
      <c r="B13136" s="276" t="s">
        <v>13012</v>
      </c>
      <c r="C13136" s="462" t="s">
        <v>27</v>
      </c>
      <c r="D13136" s="463">
        <v>0</v>
      </c>
    </row>
    <row r="13137" spans="1:4">
      <c r="A13137" s="462">
        <v>108231</v>
      </c>
      <c r="B13137" s="276" t="s">
        <v>13013</v>
      </c>
      <c r="C13137" s="462" t="s">
        <v>27</v>
      </c>
      <c r="D13137" s="463">
        <v>0</v>
      </c>
    </row>
    <row r="13138" spans="1:4">
      <c r="A13138" s="462">
        <v>108232</v>
      </c>
      <c r="B13138" s="276" t="s">
        <v>13014</v>
      </c>
      <c r="C13138" s="462" t="s">
        <v>27</v>
      </c>
      <c r="D13138" s="463">
        <v>0</v>
      </c>
    </row>
    <row r="13139" spans="1:4">
      <c r="A13139" s="462">
        <v>108233</v>
      </c>
      <c r="B13139" s="276" t="s">
        <v>13015</v>
      </c>
      <c r="C13139" s="462" t="s">
        <v>27</v>
      </c>
      <c r="D13139" s="463">
        <v>0</v>
      </c>
    </row>
    <row r="13140" spans="1:4">
      <c r="A13140" s="462">
        <v>108234</v>
      </c>
      <c r="B13140" s="276" t="s">
        <v>13016</v>
      </c>
      <c r="C13140" s="462" t="s">
        <v>27</v>
      </c>
      <c r="D13140" s="463">
        <v>0</v>
      </c>
    </row>
    <row r="13141" spans="1:4">
      <c r="A13141" s="462">
        <v>108235</v>
      </c>
      <c r="B13141" s="276" t="s">
        <v>13017</v>
      </c>
      <c r="C13141" s="462" t="s">
        <v>27</v>
      </c>
      <c r="D13141" s="463">
        <v>0</v>
      </c>
    </row>
    <row r="13142" spans="1:4">
      <c r="A13142" s="462">
        <v>108236</v>
      </c>
      <c r="B13142" s="276" t="s">
        <v>13018</v>
      </c>
      <c r="C13142" s="462" t="s">
        <v>27</v>
      </c>
      <c r="D13142" s="463">
        <v>0</v>
      </c>
    </row>
    <row r="13143" spans="1:4">
      <c r="A13143" s="462">
        <v>108237</v>
      </c>
      <c r="B13143" s="276" t="s">
        <v>13019</v>
      </c>
      <c r="C13143" s="462" t="s">
        <v>27</v>
      </c>
      <c r="D13143" s="463">
        <v>0</v>
      </c>
    </row>
    <row r="13144" spans="1:4">
      <c r="A13144" s="462">
        <v>108238</v>
      </c>
      <c r="B13144" s="276" t="s">
        <v>13020</v>
      </c>
      <c r="C13144" s="462" t="s">
        <v>27</v>
      </c>
      <c r="D13144" s="463">
        <v>0</v>
      </c>
    </row>
    <row r="13145" spans="1:4">
      <c r="A13145" s="462">
        <v>108239</v>
      </c>
      <c r="B13145" s="276" t="s">
        <v>13021</v>
      </c>
      <c r="C13145" s="462" t="s">
        <v>27</v>
      </c>
      <c r="D13145" s="463">
        <v>0</v>
      </c>
    </row>
    <row r="13146" spans="1:4">
      <c r="A13146" s="462">
        <v>108240</v>
      </c>
      <c r="B13146" s="276" t="s">
        <v>13022</v>
      </c>
      <c r="C13146" s="462" t="s">
        <v>27</v>
      </c>
      <c r="D13146" s="463">
        <v>0</v>
      </c>
    </row>
    <row r="13147" spans="1:4">
      <c r="A13147" s="462">
        <v>108241</v>
      </c>
      <c r="B13147" s="276" t="s">
        <v>13023</v>
      </c>
      <c r="C13147" s="462" t="s">
        <v>27</v>
      </c>
      <c r="D13147" s="463">
        <v>0</v>
      </c>
    </row>
    <row r="13148" spans="1:4">
      <c r="A13148" s="462">
        <v>108242</v>
      </c>
      <c r="B13148" s="276" t="s">
        <v>13024</v>
      </c>
      <c r="C13148" s="462" t="s">
        <v>27</v>
      </c>
      <c r="D13148" s="463">
        <v>0</v>
      </c>
    </row>
    <row r="13149" spans="1:4">
      <c r="A13149" s="462">
        <v>108243</v>
      </c>
      <c r="B13149" s="276" t="s">
        <v>13025</v>
      </c>
      <c r="C13149" s="462" t="s">
        <v>27</v>
      </c>
      <c r="D13149" s="463">
        <v>0</v>
      </c>
    </row>
    <row r="13150" spans="1:4">
      <c r="A13150" s="462">
        <v>108244</v>
      </c>
      <c r="B13150" s="276" t="s">
        <v>13026</v>
      </c>
      <c r="C13150" s="462" t="s">
        <v>27</v>
      </c>
      <c r="D13150" s="463">
        <v>0</v>
      </c>
    </row>
    <row r="13151" spans="1:4">
      <c r="A13151" s="462">
        <v>108245</v>
      </c>
      <c r="B13151" s="276" t="s">
        <v>13027</v>
      </c>
      <c r="C13151" s="462" t="s">
        <v>27</v>
      </c>
      <c r="D13151" s="463">
        <v>0</v>
      </c>
    </row>
    <row r="13152" spans="1:4">
      <c r="A13152" s="462">
        <v>108246</v>
      </c>
      <c r="B13152" s="276" t="s">
        <v>13028</v>
      </c>
      <c r="C13152" s="462" t="s">
        <v>27</v>
      </c>
      <c r="D13152" s="463">
        <v>0</v>
      </c>
    </row>
    <row r="13153" spans="1:4">
      <c r="A13153" s="462">
        <v>108247</v>
      </c>
      <c r="B13153" s="276" t="s">
        <v>13029</v>
      </c>
      <c r="C13153" s="462" t="s">
        <v>27</v>
      </c>
      <c r="D13153" s="463">
        <v>0</v>
      </c>
    </row>
    <row r="13154" spans="1:4">
      <c r="A13154" s="462">
        <v>108248</v>
      </c>
      <c r="B13154" s="276" t="s">
        <v>13030</v>
      </c>
      <c r="C13154" s="462" t="s">
        <v>27</v>
      </c>
      <c r="D13154" s="463">
        <v>0</v>
      </c>
    </row>
    <row r="13155" spans="1:4">
      <c r="A13155" s="462">
        <v>108249</v>
      </c>
      <c r="B13155" s="276" t="s">
        <v>13031</v>
      </c>
      <c r="C13155" s="462" t="s">
        <v>27</v>
      </c>
      <c r="D13155" s="463">
        <v>0</v>
      </c>
    </row>
    <row r="13156" spans="1:4">
      <c r="A13156" s="462">
        <v>108250</v>
      </c>
      <c r="B13156" s="276" t="s">
        <v>13032</v>
      </c>
      <c r="C13156" s="462" t="s">
        <v>27</v>
      </c>
      <c r="D13156" s="463">
        <v>0</v>
      </c>
    </row>
    <row r="13157" spans="1:4">
      <c r="A13157" s="462">
        <v>108251</v>
      </c>
      <c r="B13157" s="276" t="s">
        <v>13033</v>
      </c>
      <c r="C13157" s="462" t="s">
        <v>27</v>
      </c>
      <c r="D13157" s="463">
        <v>0</v>
      </c>
    </row>
    <row r="13158" spans="1:4">
      <c r="A13158" s="462">
        <v>108252</v>
      </c>
      <c r="B13158" s="276" t="s">
        <v>13034</v>
      </c>
      <c r="C13158" s="462" t="s">
        <v>27</v>
      </c>
      <c r="D13158" s="463">
        <v>0</v>
      </c>
    </row>
    <row r="13159" spans="1:4">
      <c r="A13159" s="462">
        <v>108253</v>
      </c>
      <c r="B13159" s="276" t="s">
        <v>13035</v>
      </c>
      <c r="C13159" s="462" t="s">
        <v>27</v>
      </c>
      <c r="D13159" s="463">
        <v>0</v>
      </c>
    </row>
    <row r="13160" spans="1:4">
      <c r="A13160" s="462">
        <v>108254</v>
      </c>
      <c r="B13160" s="276" t="s">
        <v>13036</v>
      </c>
      <c r="C13160" s="462" t="s">
        <v>27</v>
      </c>
      <c r="D13160" s="463">
        <v>0</v>
      </c>
    </row>
    <row r="13161" spans="1:4">
      <c r="A13161" s="462">
        <v>108255</v>
      </c>
      <c r="B13161" s="276" t="s">
        <v>13037</v>
      </c>
      <c r="C13161" s="462" t="s">
        <v>27</v>
      </c>
      <c r="D13161" s="463">
        <v>0</v>
      </c>
    </row>
    <row r="13162" spans="1:4">
      <c r="A13162" s="462">
        <v>108256</v>
      </c>
      <c r="B13162" s="276" t="s">
        <v>13038</v>
      </c>
      <c r="C13162" s="462" t="s">
        <v>27</v>
      </c>
      <c r="D13162" s="463">
        <v>0</v>
      </c>
    </row>
    <row r="13163" spans="1:4">
      <c r="A13163" s="462">
        <v>108257</v>
      </c>
      <c r="B13163" s="276" t="s">
        <v>13039</v>
      </c>
      <c r="C13163" s="462" t="s">
        <v>27</v>
      </c>
      <c r="D13163" s="463">
        <v>0</v>
      </c>
    </row>
    <row r="13164" spans="1:4">
      <c r="A13164" s="462">
        <v>108258</v>
      </c>
      <c r="B13164" s="276" t="s">
        <v>13040</v>
      </c>
      <c r="C13164" s="462" t="s">
        <v>44</v>
      </c>
      <c r="D13164" s="463">
        <v>0</v>
      </c>
    </row>
    <row r="13165" spans="1:4">
      <c r="A13165" s="462">
        <v>108259</v>
      </c>
      <c r="B13165" s="276" t="s">
        <v>13041</v>
      </c>
      <c r="C13165" s="462" t="s">
        <v>27</v>
      </c>
      <c r="D13165" s="463">
        <v>57753592</v>
      </c>
    </row>
    <row r="13166" spans="1:4">
      <c r="A13166" s="462">
        <v>108260</v>
      </c>
      <c r="B13166" s="276" t="s">
        <v>13042</v>
      </c>
      <c r="C13166" s="462" t="s">
        <v>27</v>
      </c>
      <c r="D13166" s="463">
        <v>860511</v>
      </c>
    </row>
    <row r="13167" spans="1:4">
      <c r="A13167" s="462">
        <v>108261</v>
      </c>
      <c r="B13167" s="276" t="s">
        <v>13043</v>
      </c>
      <c r="C13167" s="462" t="s">
        <v>27</v>
      </c>
      <c r="D13167" s="463">
        <v>0</v>
      </c>
    </row>
    <row r="13168" spans="1:4">
      <c r="A13168" s="462">
        <v>108262</v>
      </c>
      <c r="B13168" s="276" t="s">
        <v>13044</v>
      </c>
      <c r="C13168" s="462" t="s">
        <v>30</v>
      </c>
      <c r="D13168" s="463">
        <v>0</v>
      </c>
    </row>
    <row r="13169" spans="1:4">
      <c r="A13169" s="462">
        <v>108263</v>
      </c>
      <c r="B13169" s="276" t="s">
        <v>13045</v>
      </c>
      <c r="C13169" s="462" t="s">
        <v>30</v>
      </c>
      <c r="D13169" s="463">
        <v>0</v>
      </c>
    </row>
    <row r="13170" spans="1:4">
      <c r="A13170" s="462">
        <v>108264</v>
      </c>
      <c r="B13170" s="276" t="s">
        <v>13046</v>
      </c>
      <c r="C13170" s="462" t="s">
        <v>30</v>
      </c>
      <c r="D13170" s="463">
        <v>0</v>
      </c>
    </row>
    <row r="13171" spans="1:4">
      <c r="A13171" s="462">
        <v>108265</v>
      </c>
      <c r="B13171" s="276" t="s">
        <v>13047</v>
      </c>
      <c r="C13171" s="462" t="s">
        <v>30</v>
      </c>
      <c r="D13171" s="463">
        <v>0</v>
      </c>
    </row>
    <row r="13172" spans="1:4">
      <c r="A13172" s="462">
        <v>108266</v>
      </c>
      <c r="B13172" s="276" t="s">
        <v>13048</v>
      </c>
      <c r="C13172" s="462" t="s">
        <v>593</v>
      </c>
      <c r="D13172" s="463">
        <v>0</v>
      </c>
    </row>
    <row r="13173" spans="1:4">
      <c r="A13173" s="462">
        <v>108267</v>
      </c>
      <c r="B13173" s="276" t="s">
        <v>13049</v>
      </c>
      <c r="C13173" s="462" t="s">
        <v>27</v>
      </c>
      <c r="D13173" s="463">
        <v>0</v>
      </c>
    </row>
    <row r="13174" spans="1:4">
      <c r="A13174" s="462">
        <v>108268</v>
      </c>
      <c r="B13174" s="276" t="s">
        <v>13050</v>
      </c>
      <c r="C13174" s="462" t="s">
        <v>27</v>
      </c>
      <c r="D13174" s="463">
        <v>0</v>
      </c>
    </row>
    <row r="13175" spans="1:4">
      <c r="A13175" s="462">
        <v>108269</v>
      </c>
      <c r="B13175" s="276" t="s">
        <v>13051</v>
      </c>
      <c r="C13175" s="462" t="s">
        <v>27</v>
      </c>
      <c r="D13175" s="463">
        <v>0</v>
      </c>
    </row>
    <row r="13176" spans="1:4">
      <c r="A13176" s="462">
        <v>108270</v>
      </c>
      <c r="B13176" s="276" t="s">
        <v>13052</v>
      </c>
      <c r="C13176" s="462" t="s">
        <v>27</v>
      </c>
      <c r="D13176" s="463">
        <v>0</v>
      </c>
    </row>
    <row r="13177" spans="1:4">
      <c r="A13177" s="462">
        <v>108271</v>
      </c>
      <c r="B13177" s="276" t="s">
        <v>13053</v>
      </c>
      <c r="C13177" s="462" t="s">
        <v>27</v>
      </c>
      <c r="D13177" s="463">
        <v>0</v>
      </c>
    </row>
    <row r="13178" spans="1:4">
      <c r="A13178" s="462">
        <v>108272</v>
      </c>
      <c r="B13178" s="276" t="s">
        <v>13054</v>
      </c>
      <c r="C13178" s="462" t="s">
        <v>27</v>
      </c>
      <c r="D13178" s="463">
        <v>0</v>
      </c>
    </row>
    <row r="13179" spans="1:4">
      <c r="A13179" s="462">
        <v>108273</v>
      </c>
      <c r="B13179" s="276" t="s">
        <v>13055</v>
      </c>
      <c r="C13179" s="462" t="s">
        <v>27</v>
      </c>
      <c r="D13179" s="463">
        <v>0</v>
      </c>
    </row>
    <row r="13180" spans="1:4">
      <c r="A13180" s="462">
        <v>108274</v>
      </c>
      <c r="B13180" s="276" t="s">
        <v>13056</v>
      </c>
      <c r="C13180" s="462" t="s">
        <v>27</v>
      </c>
      <c r="D13180" s="463">
        <v>0</v>
      </c>
    </row>
    <row r="13181" spans="1:4">
      <c r="A13181" s="462">
        <v>108275</v>
      </c>
      <c r="B13181" s="276" t="s">
        <v>13057</v>
      </c>
      <c r="C13181" s="462" t="s">
        <v>27</v>
      </c>
      <c r="D13181" s="463">
        <v>0</v>
      </c>
    </row>
    <row r="13182" spans="1:4">
      <c r="A13182" s="462">
        <v>108276</v>
      </c>
      <c r="B13182" s="276" t="s">
        <v>13058</v>
      </c>
      <c r="C13182" s="462" t="s">
        <v>27</v>
      </c>
      <c r="D13182" s="463">
        <v>0</v>
      </c>
    </row>
    <row r="13183" spans="1:4">
      <c r="A13183" s="462">
        <v>108277</v>
      </c>
      <c r="B13183" s="276" t="s">
        <v>13059</v>
      </c>
      <c r="C13183" s="462" t="s">
        <v>27</v>
      </c>
      <c r="D13183" s="463">
        <v>0</v>
      </c>
    </row>
    <row r="13184" spans="1:4">
      <c r="A13184" s="462">
        <v>108278</v>
      </c>
      <c r="B13184" s="276" t="s">
        <v>13060</v>
      </c>
      <c r="C13184" s="462" t="s">
        <v>27</v>
      </c>
      <c r="D13184" s="463">
        <v>0</v>
      </c>
    </row>
    <row r="13185" spans="1:4">
      <c r="A13185" s="462">
        <v>108279</v>
      </c>
      <c r="B13185" s="276" t="s">
        <v>13061</v>
      </c>
      <c r="C13185" s="462" t="s">
        <v>27</v>
      </c>
      <c r="D13185" s="463">
        <v>0</v>
      </c>
    </row>
    <row r="13186" spans="1:4">
      <c r="A13186" s="462">
        <v>108280</v>
      </c>
      <c r="B13186" s="276" t="s">
        <v>13062</v>
      </c>
      <c r="C13186" s="462" t="s">
        <v>27</v>
      </c>
      <c r="D13186" s="463">
        <v>0</v>
      </c>
    </row>
    <row r="13187" spans="1:4">
      <c r="A13187" s="462">
        <v>108281</v>
      </c>
      <c r="B13187" s="276" t="s">
        <v>13063</v>
      </c>
      <c r="C13187" s="462" t="s">
        <v>30</v>
      </c>
      <c r="D13187" s="463">
        <v>6717</v>
      </c>
    </row>
    <row r="13188" spans="1:4">
      <c r="A13188" s="462">
        <v>108282</v>
      </c>
      <c r="B13188" s="276" t="s">
        <v>13064</v>
      </c>
      <c r="C13188" s="462" t="s">
        <v>27</v>
      </c>
      <c r="D13188" s="463">
        <v>0</v>
      </c>
    </row>
    <row r="13189" spans="1:4">
      <c r="A13189" s="462">
        <v>108283</v>
      </c>
      <c r="B13189" s="276" t="s">
        <v>13065</v>
      </c>
      <c r="C13189" s="462" t="s">
        <v>27</v>
      </c>
      <c r="D13189" s="463">
        <v>3342</v>
      </c>
    </row>
    <row r="13190" spans="1:4">
      <c r="A13190" s="462">
        <v>108284</v>
      </c>
      <c r="B13190" s="276" t="s">
        <v>13066</v>
      </c>
      <c r="C13190" s="462" t="s">
        <v>27</v>
      </c>
      <c r="D13190" s="463">
        <v>746</v>
      </c>
    </row>
    <row r="13191" spans="1:4">
      <c r="A13191" s="462">
        <v>108285</v>
      </c>
      <c r="B13191" s="276" t="s">
        <v>13067</v>
      </c>
      <c r="C13191" s="462" t="s">
        <v>27</v>
      </c>
      <c r="D13191" s="463">
        <v>0</v>
      </c>
    </row>
    <row r="13192" spans="1:4">
      <c r="A13192" s="462">
        <v>108286</v>
      </c>
      <c r="B13192" s="276" t="s">
        <v>13068</v>
      </c>
      <c r="C13192" s="462" t="s">
        <v>476</v>
      </c>
      <c r="D13192" s="463">
        <v>31200</v>
      </c>
    </row>
    <row r="13193" spans="1:4">
      <c r="A13193" s="462">
        <v>108287</v>
      </c>
      <c r="B13193" s="276" t="s">
        <v>13069</v>
      </c>
      <c r="C13193" s="462" t="s">
        <v>13070</v>
      </c>
      <c r="D13193" s="463">
        <v>6499.99</v>
      </c>
    </row>
    <row r="13194" spans="1:4">
      <c r="A13194" s="462">
        <v>108288</v>
      </c>
      <c r="B13194" s="276" t="s">
        <v>13071</v>
      </c>
      <c r="C13194" s="462" t="s">
        <v>27</v>
      </c>
      <c r="D13194" s="463">
        <v>0</v>
      </c>
    </row>
    <row r="13195" spans="1:4">
      <c r="A13195" s="462">
        <v>108289</v>
      </c>
      <c r="B13195" s="276" t="s">
        <v>13072</v>
      </c>
      <c r="C13195" s="462" t="s">
        <v>30</v>
      </c>
      <c r="D13195" s="463">
        <v>6654.06</v>
      </c>
    </row>
    <row r="13196" spans="1:4">
      <c r="A13196" s="462">
        <v>108290</v>
      </c>
      <c r="B13196" s="276" t="s">
        <v>13073</v>
      </c>
      <c r="C13196" s="462" t="s">
        <v>27</v>
      </c>
      <c r="D13196" s="463">
        <v>10540</v>
      </c>
    </row>
    <row r="13197" spans="1:4">
      <c r="A13197" s="462">
        <v>108291</v>
      </c>
      <c r="B13197" s="276" t="s">
        <v>13074</v>
      </c>
      <c r="C13197" s="462" t="s">
        <v>27</v>
      </c>
      <c r="D13197" s="463">
        <v>0</v>
      </c>
    </row>
    <row r="13198" spans="1:4">
      <c r="A13198" s="462">
        <v>108292</v>
      </c>
      <c r="B13198" s="276" t="s">
        <v>13075</v>
      </c>
      <c r="C13198" s="462" t="s">
        <v>27</v>
      </c>
      <c r="D13198" s="463">
        <v>50670</v>
      </c>
    </row>
    <row r="13199" spans="1:4">
      <c r="A13199" s="462">
        <v>108293</v>
      </c>
      <c r="B13199" s="276" t="s">
        <v>13076</v>
      </c>
      <c r="C13199" s="462" t="s">
        <v>27</v>
      </c>
      <c r="D13199" s="463">
        <v>0</v>
      </c>
    </row>
    <row r="13200" spans="1:4">
      <c r="A13200" s="462">
        <v>108294</v>
      </c>
      <c r="B13200" s="276" t="s">
        <v>13077</v>
      </c>
      <c r="C13200" s="462" t="s">
        <v>27</v>
      </c>
      <c r="D13200" s="463">
        <v>0</v>
      </c>
    </row>
    <row r="13201" spans="1:4">
      <c r="A13201" s="462">
        <v>108295</v>
      </c>
      <c r="B13201" s="276" t="s">
        <v>13078</v>
      </c>
      <c r="C13201" s="462" t="s">
        <v>27</v>
      </c>
      <c r="D13201" s="463">
        <v>0</v>
      </c>
    </row>
    <row r="13202" spans="1:4">
      <c r="A13202" s="462">
        <v>108296</v>
      </c>
      <c r="B13202" s="276" t="s">
        <v>13079</v>
      </c>
      <c r="C13202" s="462" t="s">
        <v>27</v>
      </c>
      <c r="D13202" s="463">
        <v>0</v>
      </c>
    </row>
    <row r="13203" spans="1:4">
      <c r="A13203" s="462">
        <v>108297</v>
      </c>
      <c r="B13203" s="276" t="s">
        <v>13080</v>
      </c>
      <c r="C13203" s="462" t="s">
        <v>27</v>
      </c>
      <c r="D13203" s="463">
        <v>0</v>
      </c>
    </row>
    <row r="13204" spans="1:4">
      <c r="A13204" s="462">
        <v>108298</v>
      </c>
      <c r="B13204" s="276" t="s">
        <v>13081</v>
      </c>
      <c r="C13204" s="462" t="s">
        <v>27</v>
      </c>
      <c r="D13204" s="463">
        <v>0</v>
      </c>
    </row>
    <row r="13205" spans="1:4">
      <c r="A13205" s="462">
        <v>108299</v>
      </c>
      <c r="B13205" s="276" t="s">
        <v>13082</v>
      </c>
      <c r="C13205" s="462" t="s">
        <v>27</v>
      </c>
      <c r="D13205" s="463">
        <v>780</v>
      </c>
    </row>
    <row r="13206" spans="1:4">
      <c r="A13206" s="462">
        <v>108300</v>
      </c>
      <c r="B13206" s="276" t="s">
        <v>13083</v>
      </c>
      <c r="C13206" s="462" t="s">
        <v>27</v>
      </c>
      <c r="D13206" s="463">
        <v>0</v>
      </c>
    </row>
    <row r="13207" spans="1:4">
      <c r="A13207" s="462">
        <v>108301</v>
      </c>
      <c r="B13207" s="276" t="s">
        <v>13084</v>
      </c>
      <c r="C13207" s="462" t="s">
        <v>27</v>
      </c>
      <c r="D13207" s="463">
        <v>0</v>
      </c>
    </row>
    <row r="13208" spans="1:4">
      <c r="A13208" s="462">
        <v>108302</v>
      </c>
      <c r="B13208" s="276" t="s">
        <v>13085</v>
      </c>
      <c r="C13208" s="462" t="s">
        <v>27</v>
      </c>
      <c r="D13208" s="463">
        <v>0</v>
      </c>
    </row>
    <row r="13209" spans="1:4">
      <c r="A13209" s="462">
        <v>108303</v>
      </c>
      <c r="B13209" s="276" t="s">
        <v>13086</v>
      </c>
      <c r="C13209" s="462" t="s">
        <v>27</v>
      </c>
      <c r="D13209" s="463">
        <v>0</v>
      </c>
    </row>
    <row r="13210" spans="1:4">
      <c r="A13210" s="462">
        <v>108304</v>
      </c>
      <c r="B13210" s="276" t="s">
        <v>13087</v>
      </c>
      <c r="C13210" s="462" t="s">
        <v>27</v>
      </c>
      <c r="D13210" s="463">
        <v>0</v>
      </c>
    </row>
    <row r="13211" spans="1:4">
      <c r="A13211" s="462">
        <v>108305</v>
      </c>
      <c r="B13211" s="276" t="s">
        <v>13088</v>
      </c>
      <c r="C13211" s="462" t="s">
        <v>27</v>
      </c>
      <c r="D13211" s="463">
        <v>0</v>
      </c>
    </row>
    <row r="13212" spans="1:4">
      <c r="A13212" s="462">
        <v>108306</v>
      </c>
      <c r="B13212" s="276" t="s">
        <v>13089</v>
      </c>
      <c r="C13212" s="462" t="s">
        <v>30</v>
      </c>
      <c r="D13212" s="463">
        <v>0</v>
      </c>
    </row>
    <row r="13213" spans="1:4">
      <c r="A13213" s="462">
        <v>108307</v>
      </c>
      <c r="B13213" s="276" t="s">
        <v>13090</v>
      </c>
      <c r="C13213" s="462" t="s">
        <v>44</v>
      </c>
      <c r="D13213" s="463">
        <v>0</v>
      </c>
    </row>
    <row r="13214" spans="1:4">
      <c r="A13214" s="462">
        <v>108308</v>
      </c>
      <c r="B13214" s="276" t="s">
        <v>13091</v>
      </c>
      <c r="C13214" s="462" t="s">
        <v>27</v>
      </c>
      <c r="D13214" s="463">
        <v>0</v>
      </c>
    </row>
    <row r="13215" spans="1:4">
      <c r="A13215" s="462">
        <v>108309</v>
      </c>
      <c r="B13215" s="276" t="s">
        <v>13092</v>
      </c>
      <c r="C13215" s="462" t="s">
        <v>27</v>
      </c>
      <c r="D13215" s="463">
        <v>0</v>
      </c>
    </row>
    <row r="13216" spans="1:4">
      <c r="A13216" s="462">
        <v>108310</v>
      </c>
      <c r="B13216" s="276" t="s">
        <v>13093</v>
      </c>
      <c r="C13216" s="462" t="s">
        <v>27</v>
      </c>
      <c r="D13216" s="463">
        <v>0</v>
      </c>
    </row>
    <row r="13217" spans="1:4">
      <c r="A13217" s="462">
        <v>108311</v>
      </c>
      <c r="B13217" s="276" t="s">
        <v>13094</v>
      </c>
      <c r="C13217" s="462" t="s">
        <v>27</v>
      </c>
      <c r="D13217" s="463">
        <v>0</v>
      </c>
    </row>
    <row r="13218" spans="1:4">
      <c r="A13218" s="462">
        <v>108312</v>
      </c>
      <c r="B13218" s="276" t="s">
        <v>13095</v>
      </c>
      <c r="C13218" s="462" t="s">
        <v>27</v>
      </c>
      <c r="D13218" s="463">
        <v>0</v>
      </c>
    </row>
    <row r="13219" spans="1:4">
      <c r="A13219" s="462">
        <v>108313</v>
      </c>
      <c r="B13219" s="276" t="s">
        <v>13096</v>
      </c>
      <c r="C13219" s="462" t="s">
        <v>27</v>
      </c>
      <c r="D13219" s="463">
        <v>0</v>
      </c>
    </row>
    <row r="13220" spans="1:4">
      <c r="A13220" s="462">
        <v>108314</v>
      </c>
      <c r="B13220" s="276" t="s">
        <v>13097</v>
      </c>
      <c r="C13220" s="462" t="s">
        <v>27</v>
      </c>
      <c r="D13220" s="463">
        <v>0</v>
      </c>
    </row>
    <row r="13221" spans="1:4">
      <c r="A13221" s="462">
        <v>108315</v>
      </c>
      <c r="B13221" s="276" t="s">
        <v>13098</v>
      </c>
      <c r="C13221" s="462" t="s">
        <v>27</v>
      </c>
      <c r="D13221" s="463">
        <v>0</v>
      </c>
    </row>
    <row r="13222" spans="1:4">
      <c r="A13222" s="462">
        <v>108316</v>
      </c>
      <c r="B13222" s="276" t="s">
        <v>13099</v>
      </c>
      <c r="C13222" s="462" t="s">
        <v>27</v>
      </c>
      <c r="D13222" s="463">
        <v>0</v>
      </c>
    </row>
    <row r="13223" spans="1:4">
      <c r="A13223" s="462">
        <v>108317</v>
      </c>
      <c r="B13223" s="276" t="s">
        <v>13100</v>
      </c>
      <c r="C13223" s="462" t="s">
        <v>27</v>
      </c>
      <c r="D13223" s="463">
        <v>0</v>
      </c>
    </row>
    <row r="13224" spans="1:4">
      <c r="A13224" s="462">
        <v>108318</v>
      </c>
      <c r="B13224" s="276" t="s">
        <v>13101</v>
      </c>
      <c r="C13224" s="462" t="s">
        <v>27</v>
      </c>
      <c r="D13224" s="463">
        <v>0</v>
      </c>
    </row>
    <row r="13225" spans="1:4">
      <c r="A13225" s="462">
        <v>108319</v>
      </c>
      <c r="B13225" s="276" t="s">
        <v>13102</v>
      </c>
      <c r="C13225" s="462" t="s">
        <v>30</v>
      </c>
      <c r="D13225" s="463">
        <v>10508</v>
      </c>
    </row>
    <row r="13226" spans="1:4">
      <c r="A13226" s="462">
        <v>108320</v>
      </c>
      <c r="B13226" s="276" t="s">
        <v>13103</v>
      </c>
      <c r="C13226" s="462" t="s">
        <v>27</v>
      </c>
      <c r="D13226" s="463">
        <v>1078</v>
      </c>
    </row>
    <row r="13227" spans="1:4">
      <c r="A13227" s="462">
        <v>108321</v>
      </c>
      <c r="B13227" s="276" t="s">
        <v>13104</v>
      </c>
      <c r="C13227" s="462" t="s">
        <v>27</v>
      </c>
      <c r="D13227" s="463">
        <v>1344</v>
      </c>
    </row>
    <row r="13228" spans="1:4">
      <c r="A13228" s="462">
        <v>108322</v>
      </c>
      <c r="B13228" s="276" t="s">
        <v>13105</v>
      </c>
      <c r="C13228" s="462" t="s">
        <v>27</v>
      </c>
      <c r="D13228" s="463">
        <v>2972</v>
      </c>
    </row>
    <row r="13229" spans="1:4">
      <c r="A13229" s="462">
        <v>108323</v>
      </c>
      <c r="B13229" s="276" t="s">
        <v>13106</v>
      </c>
      <c r="C13229" s="462" t="s">
        <v>27</v>
      </c>
      <c r="D13229" s="463">
        <v>0</v>
      </c>
    </row>
    <row r="13230" spans="1:4">
      <c r="A13230" s="462">
        <v>108324</v>
      </c>
      <c r="B13230" s="276" t="s">
        <v>13107</v>
      </c>
      <c r="C13230" s="462" t="s">
        <v>27</v>
      </c>
      <c r="D13230" s="463">
        <v>0</v>
      </c>
    </row>
    <row r="13231" spans="1:4">
      <c r="A13231" s="462">
        <v>108325</v>
      </c>
      <c r="B13231" s="276" t="s">
        <v>13108</v>
      </c>
      <c r="C13231" s="462" t="s">
        <v>30</v>
      </c>
      <c r="D13231" s="463">
        <v>14950.01</v>
      </c>
    </row>
    <row r="13232" spans="1:4">
      <c r="A13232" s="462">
        <v>108326</v>
      </c>
      <c r="B13232" s="276" t="s">
        <v>13109</v>
      </c>
      <c r="C13232" s="462" t="s">
        <v>27</v>
      </c>
      <c r="D13232" s="463">
        <v>2154</v>
      </c>
    </row>
    <row r="13233" spans="1:4">
      <c r="A13233" s="462">
        <v>108327</v>
      </c>
      <c r="B13233" s="276" t="s">
        <v>13110</v>
      </c>
      <c r="C13233" s="462" t="s">
        <v>27</v>
      </c>
      <c r="D13233" s="463">
        <v>1522.69</v>
      </c>
    </row>
    <row r="13234" spans="1:4">
      <c r="A13234" s="462">
        <v>108328</v>
      </c>
      <c r="B13234" s="276" t="s">
        <v>13111</v>
      </c>
      <c r="C13234" s="462" t="s">
        <v>27</v>
      </c>
      <c r="D13234" s="463">
        <v>1755</v>
      </c>
    </row>
    <row r="13235" spans="1:4">
      <c r="A13235" s="462">
        <v>108329</v>
      </c>
      <c r="B13235" s="276" t="s">
        <v>13112</v>
      </c>
      <c r="C13235" s="462" t="s">
        <v>30</v>
      </c>
      <c r="D13235" s="463">
        <v>2249</v>
      </c>
    </row>
    <row r="13236" spans="1:4">
      <c r="A13236" s="462">
        <v>108330</v>
      </c>
      <c r="B13236" s="276" t="s">
        <v>13113</v>
      </c>
      <c r="C13236" s="462" t="s">
        <v>27</v>
      </c>
      <c r="D13236" s="463">
        <v>650</v>
      </c>
    </row>
    <row r="13237" spans="1:4">
      <c r="A13237" s="462">
        <v>108331</v>
      </c>
      <c r="B13237" s="276" t="s">
        <v>13114</v>
      </c>
      <c r="C13237" s="462" t="s">
        <v>30</v>
      </c>
      <c r="D13237" s="463">
        <v>19499.990000000002</v>
      </c>
    </row>
    <row r="13238" spans="1:4">
      <c r="A13238" s="462">
        <v>108332</v>
      </c>
      <c r="B13238" s="276" t="s">
        <v>13115</v>
      </c>
      <c r="C13238" s="462" t="s">
        <v>27</v>
      </c>
      <c r="D13238" s="463">
        <v>1105</v>
      </c>
    </row>
    <row r="13239" spans="1:4">
      <c r="A13239" s="462">
        <v>108333</v>
      </c>
      <c r="B13239" s="276" t="s">
        <v>13116</v>
      </c>
      <c r="C13239" s="462" t="s">
        <v>27</v>
      </c>
      <c r="D13239" s="463">
        <v>1751</v>
      </c>
    </row>
    <row r="13240" spans="1:4">
      <c r="A13240" s="462">
        <v>108334</v>
      </c>
      <c r="B13240" s="276" t="s">
        <v>13117</v>
      </c>
      <c r="C13240" s="462" t="s">
        <v>30</v>
      </c>
      <c r="D13240" s="463">
        <v>2566</v>
      </c>
    </row>
    <row r="13241" spans="1:4">
      <c r="A13241" s="462">
        <v>108335</v>
      </c>
      <c r="B13241" s="276" t="s">
        <v>13118</v>
      </c>
      <c r="C13241" s="462" t="s">
        <v>27</v>
      </c>
      <c r="D13241" s="463">
        <v>2284</v>
      </c>
    </row>
    <row r="13242" spans="1:4">
      <c r="A13242" s="462">
        <v>108336</v>
      </c>
      <c r="B13242" s="276" t="s">
        <v>13119</v>
      </c>
      <c r="C13242" s="462" t="s">
        <v>30</v>
      </c>
      <c r="D13242" s="463">
        <v>22750</v>
      </c>
    </row>
    <row r="13243" spans="1:4">
      <c r="A13243" s="462">
        <v>108337</v>
      </c>
      <c r="B13243" s="276" t="s">
        <v>13120</v>
      </c>
      <c r="C13243" s="462" t="s">
        <v>27</v>
      </c>
      <c r="D13243" s="463">
        <v>4550</v>
      </c>
    </row>
    <row r="13244" spans="1:4">
      <c r="A13244" s="462">
        <v>108338</v>
      </c>
      <c r="B13244" s="276" t="s">
        <v>13121</v>
      </c>
      <c r="C13244" s="462" t="s">
        <v>27</v>
      </c>
      <c r="D13244" s="463">
        <v>1751</v>
      </c>
    </row>
    <row r="13245" spans="1:4">
      <c r="A13245" s="462">
        <v>108339</v>
      </c>
      <c r="B13245" s="276" t="s">
        <v>13122</v>
      </c>
      <c r="C13245" s="462" t="s">
        <v>27</v>
      </c>
      <c r="D13245" s="463">
        <v>6290.99</v>
      </c>
    </row>
    <row r="13246" spans="1:4">
      <c r="A13246" s="462">
        <v>108340</v>
      </c>
      <c r="B13246" s="276" t="s">
        <v>13123</v>
      </c>
      <c r="C13246" s="462" t="s">
        <v>30</v>
      </c>
      <c r="D13246" s="463">
        <v>3701.99</v>
      </c>
    </row>
    <row r="13247" spans="1:4">
      <c r="A13247" s="462">
        <v>108341</v>
      </c>
      <c r="B13247" s="276" t="s">
        <v>13124</v>
      </c>
      <c r="C13247" s="462" t="s">
        <v>27</v>
      </c>
      <c r="D13247" s="463">
        <v>780</v>
      </c>
    </row>
    <row r="13248" spans="1:4">
      <c r="A13248" s="462">
        <v>108342</v>
      </c>
      <c r="B13248" s="276" t="s">
        <v>13125</v>
      </c>
      <c r="C13248" s="462" t="s">
        <v>44</v>
      </c>
      <c r="D13248" s="463">
        <v>0</v>
      </c>
    </row>
    <row r="13249" spans="1:4">
      <c r="A13249" s="462">
        <v>108343</v>
      </c>
      <c r="B13249" s="276" t="s">
        <v>13126</v>
      </c>
      <c r="C13249" s="462" t="s">
        <v>30</v>
      </c>
      <c r="D13249" s="463">
        <v>0</v>
      </c>
    </row>
    <row r="13250" spans="1:4">
      <c r="A13250" s="462">
        <v>108344</v>
      </c>
      <c r="B13250" s="276" t="s">
        <v>13127</v>
      </c>
      <c r="C13250" s="462" t="s">
        <v>27</v>
      </c>
      <c r="D13250" s="463">
        <v>0</v>
      </c>
    </row>
    <row r="13251" spans="1:4">
      <c r="A13251" s="462">
        <v>108345</v>
      </c>
      <c r="B13251" s="276" t="s">
        <v>13128</v>
      </c>
      <c r="C13251" s="462" t="s">
        <v>27</v>
      </c>
      <c r="D13251" s="463">
        <v>0</v>
      </c>
    </row>
    <row r="13252" spans="1:4">
      <c r="A13252" s="462">
        <v>108346</v>
      </c>
      <c r="B13252" s="276" t="s">
        <v>13129</v>
      </c>
      <c r="C13252" s="462" t="s">
        <v>27</v>
      </c>
      <c r="D13252" s="463">
        <v>0</v>
      </c>
    </row>
    <row r="13253" spans="1:4">
      <c r="A13253" s="462">
        <v>108347</v>
      </c>
      <c r="B13253" s="276" t="s">
        <v>13130</v>
      </c>
      <c r="C13253" s="462" t="s">
        <v>27</v>
      </c>
      <c r="D13253" s="463">
        <v>0</v>
      </c>
    </row>
    <row r="13254" spans="1:4">
      <c r="A13254" s="462">
        <v>108348</v>
      </c>
      <c r="B13254" s="276" t="s">
        <v>13131</v>
      </c>
      <c r="C13254" s="462" t="s">
        <v>27</v>
      </c>
      <c r="D13254" s="463">
        <v>0</v>
      </c>
    </row>
    <row r="13255" spans="1:4">
      <c r="A13255" s="462">
        <v>108349</v>
      </c>
      <c r="B13255" s="276" t="s">
        <v>13132</v>
      </c>
      <c r="C13255" s="462" t="s">
        <v>27</v>
      </c>
      <c r="D13255" s="463">
        <v>0</v>
      </c>
    </row>
    <row r="13256" spans="1:4">
      <c r="A13256" s="462">
        <v>108350</v>
      </c>
      <c r="B13256" s="276" t="s">
        <v>13133</v>
      </c>
      <c r="C13256" s="462" t="s">
        <v>27</v>
      </c>
      <c r="D13256" s="463">
        <v>0</v>
      </c>
    </row>
    <row r="13257" spans="1:4">
      <c r="A13257" s="462">
        <v>108351</v>
      </c>
      <c r="B13257" s="276" t="s">
        <v>13134</v>
      </c>
      <c r="C13257" s="462" t="s">
        <v>27</v>
      </c>
      <c r="D13257" s="463">
        <v>0</v>
      </c>
    </row>
    <row r="13258" spans="1:4">
      <c r="A13258" s="462">
        <v>108352</v>
      </c>
      <c r="B13258" s="276" t="s">
        <v>13135</v>
      </c>
      <c r="C13258" s="462" t="s">
        <v>30</v>
      </c>
      <c r="D13258" s="463">
        <v>0</v>
      </c>
    </row>
    <row r="13259" spans="1:4">
      <c r="A13259" s="462">
        <v>108353</v>
      </c>
      <c r="B13259" s="276" t="s">
        <v>13136</v>
      </c>
      <c r="C13259" s="462" t="s">
        <v>253</v>
      </c>
      <c r="D13259" s="463">
        <v>0</v>
      </c>
    </row>
    <row r="13260" spans="1:4">
      <c r="A13260" s="462">
        <v>108354</v>
      </c>
      <c r="B13260" s="276" t="s">
        <v>13137</v>
      </c>
      <c r="C13260" s="462" t="s">
        <v>27</v>
      </c>
      <c r="D13260" s="463">
        <v>0</v>
      </c>
    </row>
    <row r="13261" spans="1:4">
      <c r="A13261" s="462">
        <v>108355</v>
      </c>
      <c r="B13261" s="276" t="s">
        <v>13138</v>
      </c>
      <c r="C13261" s="462" t="s">
        <v>27</v>
      </c>
      <c r="D13261" s="463">
        <v>0</v>
      </c>
    </row>
    <row r="13262" spans="1:4">
      <c r="A13262" s="462">
        <v>108356</v>
      </c>
      <c r="B13262" s="276" t="s">
        <v>13139</v>
      </c>
      <c r="C13262" s="462" t="s">
        <v>27</v>
      </c>
      <c r="D13262" s="463">
        <v>0</v>
      </c>
    </row>
    <row r="13263" spans="1:4">
      <c r="A13263" s="462">
        <v>108357</v>
      </c>
      <c r="B13263" s="276" t="s">
        <v>13140</v>
      </c>
      <c r="C13263" s="462" t="s">
        <v>253</v>
      </c>
      <c r="D13263" s="463">
        <v>0</v>
      </c>
    </row>
    <row r="13264" spans="1:4">
      <c r="A13264" s="462">
        <v>108358</v>
      </c>
      <c r="B13264" s="276" t="s">
        <v>13141</v>
      </c>
      <c r="C13264" s="462" t="s">
        <v>27</v>
      </c>
      <c r="D13264" s="463">
        <v>0</v>
      </c>
    </row>
    <row r="13265" spans="1:4">
      <c r="A13265" s="462">
        <v>108359</v>
      </c>
      <c r="B13265" s="276" t="s">
        <v>13142</v>
      </c>
      <c r="C13265" s="462" t="s">
        <v>27</v>
      </c>
      <c r="D13265" s="463">
        <v>0</v>
      </c>
    </row>
    <row r="13266" spans="1:4">
      <c r="A13266" s="462">
        <v>108360</v>
      </c>
      <c r="B13266" s="276" t="s">
        <v>13143</v>
      </c>
      <c r="C13266" s="462" t="s">
        <v>27</v>
      </c>
      <c r="D13266" s="463">
        <v>0</v>
      </c>
    </row>
    <row r="13267" spans="1:4">
      <c r="A13267" s="462">
        <v>108361</v>
      </c>
      <c r="B13267" s="276" t="s">
        <v>13144</v>
      </c>
      <c r="C13267" s="462" t="s">
        <v>27</v>
      </c>
      <c r="D13267" s="463">
        <v>0</v>
      </c>
    </row>
    <row r="13268" spans="1:4">
      <c r="A13268" s="462">
        <v>108362</v>
      </c>
      <c r="B13268" s="276" t="s">
        <v>13145</v>
      </c>
      <c r="C13268" s="462" t="s">
        <v>44</v>
      </c>
      <c r="D13268" s="463">
        <v>0</v>
      </c>
    </row>
    <row r="13269" spans="1:4">
      <c r="A13269" s="462">
        <v>108363</v>
      </c>
      <c r="B13269" s="276" t="s">
        <v>13146</v>
      </c>
      <c r="C13269" s="462" t="s">
        <v>27</v>
      </c>
      <c r="D13269" s="463">
        <v>0</v>
      </c>
    </row>
    <row r="13270" spans="1:4">
      <c r="A13270" s="462">
        <v>108364</v>
      </c>
      <c r="B13270" s="276" t="s">
        <v>13147</v>
      </c>
      <c r="C13270" s="462" t="s">
        <v>27</v>
      </c>
      <c r="D13270" s="463">
        <v>0</v>
      </c>
    </row>
    <row r="13271" spans="1:4">
      <c r="A13271" s="462">
        <v>108365</v>
      </c>
      <c r="B13271" s="276" t="s">
        <v>13148</v>
      </c>
      <c r="C13271" s="462" t="s">
        <v>253</v>
      </c>
      <c r="D13271" s="463">
        <v>0</v>
      </c>
    </row>
    <row r="13272" spans="1:4">
      <c r="A13272" s="462">
        <v>108366</v>
      </c>
      <c r="B13272" s="276" t="s">
        <v>13149</v>
      </c>
      <c r="C13272" s="462" t="s">
        <v>27</v>
      </c>
      <c r="D13272" s="463">
        <v>0</v>
      </c>
    </row>
    <row r="13273" spans="1:4">
      <c r="A13273" s="462">
        <v>108367</v>
      </c>
      <c r="B13273" s="276" t="s">
        <v>13150</v>
      </c>
      <c r="C13273" s="462" t="s">
        <v>27</v>
      </c>
      <c r="D13273" s="463">
        <v>0</v>
      </c>
    </row>
    <row r="13274" spans="1:4">
      <c r="A13274" s="462">
        <v>108368</v>
      </c>
      <c r="B13274" s="276" t="s">
        <v>13151</v>
      </c>
      <c r="C13274" s="462" t="s">
        <v>27</v>
      </c>
      <c r="D13274" s="463">
        <v>0</v>
      </c>
    </row>
    <row r="13275" spans="1:4">
      <c r="A13275" s="462">
        <v>108369</v>
      </c>
      <c r="B13275" s="276" t="s">
        <v>13152</v>
      </c>
      <c r="C13275" s="462" t="s">
        <v>27</v>
      </c>
      <c r="D13275" s="463">
        <v>0</v>
      </c>
    </row>
    <row r="13276" spans="1:4">
      <c r="A13276" s="462">
        <v>108370</v>
      </c>
      <c r="B13276" s="276" t="s">
        <v>13153</v>
      </c>
      <c r="C13276" s="462" t="s">
        <v>27</v>
      </c>
      <c r="D13276" s="463">
        <v>0</v>
      </c>
    </row>
    <row r="13277" spans="1:4">
      <c r="A13277" s="462">
        <v>108371</v>
      </c>
      <c r="B13277" s="276" t="s">
        <v>13154</v>
      </c>
      <c r="C13277" s="462" t="s">
        <v>27</v>
      </c>
      <c r="D13277" s="463">
        <v>0</v>
      </c>
    </row>
    <row r="13278" spans="1:4">
      <c r="A13278" s="462">
        <v>108372</v>
      </c>
      <c r="B13278" s="276" t="s">
        <v>13155</v>
      </c>
      <c r="C13278" s="462" t="s">
        <v>27</v>
      </c>
      <c r="D13278" s="463">
        <v>71826</v>
      </c>
    </row>
    <row r="13279" spans="1:4">
      <c r="A13279" s="462">
        <v>108373</v>
      </c>
      <c r="B13279" s="276" t="s">
        <v>13156</v>
      </c>
      <c r="C13279" s="462" t="s">
        <v>27</v>
      </c>
      <c r="D13279" s="463">
        <v>0</v>
      </c>
    </row>
    <row r="13280" spans="1:4">
      <c r="A13280" s="462">
        <v>108374</v>
      </c>
      <c r="B13280" s="276" t="s">
        <v>13157</v>
      </c>
      <c r="C13280" s="462" t="s">
        <v>27</v>
      </c>
      <c r="D13280" s="463">
        <v>0</v>
      </c>
    </row>
    <row r="13281" spans="1:4">
      <c r="A13281" s="462">
        <v>108375</v>
      </c>
      <c r="B13281" s="276" t="s">
        <v>13158</v>
      </c>
      <c r="C13281" s="462" t="s">
        <v>27</v>
      </c>
      <c r="D13281" s="463">
        <v>0</v>
      </c>
    </row>
    <row r="13282" spans="1:4">
      <c r="A13282" s="462">
        <v>108376</v>
      </c>
      <c r="B13282" s="276" t="s">
        <v>13159</v>
      </c>
      <c r="C13282" s="462" t="s">
        <v>27</v>
      </c>
      <c r="D13282" s="463">
        <v>0</v>
      </c>
    </row>
    <row r="13283" spans="1:4">
      <c r="A13283" s="462">
        <v>108377</v>
      </c>
      <c r="B13283" s="276" t="s">
        <v>13160</v>
      </c>
      <c r="C13283" s="462" t="s">
        <v>27</v>
      </c>
      <c r="D13283" s="463">
        <v>45220</v>
      </c>
    </row>
    <row r="13284" spans="1:4">
      <c r="A13284" s="462">
        <v>108378</v>
      </c>
      <c r="B13284" s="276" t="s">
        <v>13161</v>
      </c>
      <c r="C13284" s="462" t="s">
        <v>27</v>
      </c>
      <c r="D13284" s="463">
        <v>0</v>
      </c>
    </row>
    <row r="13285" spans="1:4">
      <c r="A13285" s="462">
        <v>108379</v>
      </c>
      <c r="B13285" s="276" t="s">
        <v>13162</v>
      </c>
      <c r="C13285" s="462" t="s">
        <v>27</v>
      </c>
      <c r="D13285" s="463">
        <v>0</v>
      </c>
    </row>
    <row r="13286" spans="1:4">
      <c r="A13286" s="462">
        <v>108380</v>
      </c>
      <c r="B13286" s="276" t="s">
        <v>13163</v>
      </c>
      <c r="C13286" s="462" t="s">
        <v>27</v>
      </c>
      <c r="D13286" s="463">
        <v>0</v>
      </c>
    </row>
    <row r="13287" spans="1:4">
      <c r="A13287" s="462">
        <v>108381</v>
      </c>
      <c r="B13287" s="276" t="s">
        <v>13164</v>
      </c>
      <c r="C13287" s="462" t="s">
        <v>27</v>
      </c>
      <c r="D13287" s="463">
        <v>0</v>
      </c>
    </row>
    <row r="13288" spans="1:4">
      <c r="A13288" s="462">
        <v>108382</v>
      </c>
      <c r="B13288" s="276" t="s">
        <v>13165</v>
      </c>
      <c r="C13288" s="462" t="s">
        <v>27</v>
      </c>
      <c r="D13288" s="463">
        <v>0</v>
      </c>
    </row>
    <row r="13289" spans="1:4">
      <c r="A13289" s="462">
        <v>108383</v>
      </c>
      <c r="B13289" s="276" t="s">
        <v>13166</v>
      </c>
      <c r="C13289" s="462" t="s">
        <v>27</v>
      </c>
      <c r="D13289" s="463">
        <v>0</v>
      </c>
    </row>
    <row r="13290" spans="1:4">
      <c r="A13290" s="462">
        <v>108384</v>
      </c>
      <c r="B13290" s="276" t="s">
        <v>13167</v>
      </c>
      <c r="C13290" s="462" t="s">
        <v>27</v>
      </c>
      <c r="D13290" s="463">
        <v>0</v>
      </c>
    </row>
    <row r="13291" spans="1:4">
      <c r="A13291" s="462">
        <v>108385</v>
      </c>
      <c r="B13291" s="276" t="s">
        <v>13168</v>
      </c>
      <c r="C13291" s="462" t="s">
        <v>27</v>
      </c>
      <c r="D13291" s="463">
        <v>0</v>
      </c>
    </row>
    <row r="13292" spans="1:4">
      <c r="A13292" s="462">
        <v>108386</v>
      </c>
      <c r="B13292" s="276" t="s">
        <v>13169</v>
      </c>
      <c r="C13292" s="462" t="s">
        <v>27</v>
      </c>
      <c r="D13292" s="463">
        <v>0</v>
      </c>
    </row>
    <row r="13293" spans="1:4">
      <c r="A13293" s="462">
        <v>108387</v>
      </c>
      <c r="B13293" s="276" t="s">
        <v>13170</v>
      </c>
      <c r="C13293" s="462" t="s">
        <v>27</v>
      </c>
      <c r="D13293" s="463">
        <v>0</v>
      </c>
    </row>
    <row r="13294" spans="1:4">
      <c r="A13294" s="462">
        <v>108388</v>
      </c>
      <c r="B13294" s="276" t="s">
        <v>13171</v>
      </c>
      <c r="C13294" s="462" t="s">
        <v>30</v>
      </c>
      <c r="D13294" s="463">
        <v>0</v>
      </c>
    </row>
    <row r="13295" spans="1:4">
      <c r="A13295" s="462">
        <v>108389</v>
      </c>
      <c r="B13295" s="276" t="s">
        <v>13172</v>
      </c>
      <c r="C13295" s="462" t="s">
        <v>27</v>
      </c>
      <c r="D13295" s="463">
        <v>230104</v>
      </c>
    </row>
    <row r="13296" spans="1:4">
      <c r="A13296" s="462">
        <v>108390</v>
      </c>
      <c r="B13296" s="276" t="s">
        <v>13173</v>
      </c>
      <c r="C13296" s="462" t="s">
        <v>27</v>
      </c>
      <c r="D13296" s="463">
        <v>0</v>
      </c>
    </row>
    <row r="13297" spans="1:4">
      <c r="A13297" s="462">
        <v>108391</v>
      </c>
      <c r="B13297" s="276" t="s">
        <v>13174</v>
      </c>
      <c r="C13297" s="462" t="s">
        <v>27</v>
      </c>
      <c r="D13297" s="463">
        <v>0</v>
      </c>
    </row>
    <row r="13298" spans="1:4">
      <c r="A13298" s="462">
        <v>108392</v>
      </c>
      <c r="B13298" s="276" t="s">
        <v>13175</v>
      </c>
      <c r="C13298" s="462" t="s">
        <v>27</v>
      </c>
      <c r="D13298" s="463">
        <v>0</v>
      </c>
    </row>
    <row r="13299" spans="1:4">
      <c r="A13299" s="462">
        <v>108393</v>
      </c>
      <c r="B13299" s="276" t="s">
        <v>13176</v>
      </c>
      <c r="C13299" s="462" t="s">
        <v>27</v>
      </c>
      <c r="D13299" s="463">
        <v>0</v>
      </c>
    </row>
    <row r="13300" spans="1:4">
      <c r="A13300" s="462">
        <v>108394</v>
      </c>
      <c r="B13300" s="276" t="s">
        <v>13177</v>
      </c>
      <c r="C13300" s="462" t="s">
        <v>44</v>
      </c>
      <c r="D13300" s="463">
        <v>0</v>
      </c>
    </row>
    <row r="13301" spans="1:4">
      <c r="A13301" s="462">
        <v>108395</v>
      </c>
      <c r="B13301" s="276" t="s">
        <v>13178</v>
      </c>
      <c r="C13301" s="462" t="s">
        <v>27</v>
      </c>
      <c r="D13301" s="463">
        <v>0</v>
      </c>
    </row>
    <row r="13302" spans="1:4">
      <c r="A13302" s="462">
        <v>108396</v>
      </c>
      <c r="B13302" s="276" t="s">
        <v>13179</v>
      </c>
      <c r="C13302" s="462" t="s">
        <v>27</v>
      </c>
      <c r="D13302" s="463">
        <v>0</v>
      </c>
    </row>
    <row r="13303" spans="1:4">
      <c r="A13303" s="462">
        <v>108397</v>
      </c>
      <c r="B13303" s="276" t="s">
        <v>13180</v>
      </c>
      <c r="C13303" s="462" t="s">
        <v>27</v>
      </c>
      <c r="D13303" s="463">
        <v>0</v>
      </c>
    </row>
    <row r="13304" spans="1:4">
      <c r="A13304" s="462">
        <v>108398</v>
      </c>
      <c r="B13304" s="276" t="s">
        <v>13181</v>
      </c>
      <c r="C13304" s="462" t="s">
        <v>27</v>
      </c>
      <c r="D13304" s="463">
        <v>0</v>
      </c>
    </row>
    <row r="13305" spans="1:4">
      <c r="A13305" s="462">
        <v>108399</v>
      </c>
      <c r="B13305" s="276" t="s">
        <v>13182</v>
      </c>
      <c r="C13305" s="462" t="s">
        <v>27</v>
      </c>
      <c r="D13305" s="463">
        <v>0</v>
      </c>
    </row>
    <row r="13306" spans="1:4">
      <c r="A13306" s="462">
        <v>108400</v>
      </c>
      <c r="B13306" s="276" t="s">
        <v>13183</v>
      </c>
      <c r="C13306" s="462" t="s">
        <v>27</v>
      </c>
      <c r="D13306" s="463">
        <v>0</v>
      </c>
    </row>
    <row r="13307" spans="1:4">
      <c r="A13307" s="462">
        <v>108401</v>
      </c>
      <c r="B13307" s="276" t="s">
        <v>13184</v>
      </c>
      <c r="C13307" s="462" t="s">
        <v>27</v>
      </c>
      <c r="D13307" s="463">
        <v>0</v>
      </c>
    </row>
    <row r="13308" spans="1:4">
      <c r="A13308" s="462">
        <v>108402</v>
      </c>
      <c r="B13308" s="276" t="s">
        <v>13185</v>
      </c>
      <c r="C13308" s="462" t="s">
        <v>27</v>
      </c>
      <c r="D13308" s="463">
        <v>0</v>
      </c>
    </row>
    <row r="13309" spans="1:4">
      <c r="A13309" s="462">
        <v>108403</v>
      </c>
      <c r="B13309" s="276" t="s">
        <v>13186</v>
      </c>
      <c r="C13309" s="462" t="s">
        <v>27</v>
      </c>
      <c r="D13309" s="463">
        <v>0</v>
      </c>
    </row>
    <row r="13310" spans="1:4">
      <c r="A13310" s="462">
        <v>108404</v>
      </c>
      <c r="B13310" s="276" t="s">
        <v>13187</v>
      </c>
      <c r="C13310" s="462" t="s">
        <v>27</v>
      </c>
      <c r="D13310" s="463">
        <v>0</v>
      </c>
    </row>
    <row r="13311" spans="1:4">
      <c r="A13311" s="462">
        <v>108405</v>
      </c>
      <c r="B13311" s="276" t="s">
        <v>13188</v>
      </c>
      <c r="C13311" s="462" t="s">
        <v>27</v>
      </c>
      <c r="D13311" s="463">
        <v>0</v>
      </c>
    </row>
    <row r="13312" spans="1:4">
      <c r="A13312" s="462">
        <v>108406</v>
      </c>
      <c r="B13312" s="276" t="s">
        <v>13189</v>
      </c>
      <c r="C13312" s="462" t="s">
        <v>30</v>
      </c>
      <c r="D13312" s="463">
        <v>0</v>
      </c>
    </row>
    <row r="13313" spans="1:4">
      <c r="A13313" s="462">
        <v>108407</v>
      </c>
      <c r="B13313" s="276" t="s">
        <v>13190</v>
      </c>
      <c r="C13313" s="462" t="s">
        <v>27</v>
      </c>
      <c r="D13313" s="463">
        <v>0</v>
      </c>
    </row>
    <row r="13314" spans="1:4">
      <c r="A13314" s="462">
        <v>108408</v>
      </c>
      <c r="B13314" s="276" t="s">
        <v>13191</v>
      </c>
      <c r="C13314" s="462" t="s">
        <v>27</v>
      </c>
      <c r="D13314" s="463">
        <v>0</v>
      </c>
    </row>
    <row r="13315" spans="1:4">
      <c r="A13315" s="462">
        <v>108409</v>
      </c>
      <c r="B13315" s="276" t="s">
        <v>13192</v>
      </c>
      <c r="C13315" s="462" t="s">
        <v>27</v>
      </c>
      <c r="D13315" s="463">
        <v>0</v>
      </c>
    </row>
    <row r="13316" spans="1:4">
      <c r="A13316" s="462">
        <v>108410</v>
      </c>
      <c r="B13316" s="276" t="s">
        <v>13193</v>
      </c>
      <c r="C13316" s="462" t="s">
        <v>30</v>
      </c>
      <c r="D13316" s="463">
        <v>0</v>
      </c>
    </row>
    <row r="13317" spans="1:4">
      <c r="A13317" s="462">
        <v>108411</v>
      </c>
      <c r="B13317" s="276" t="s">
        <v>13194</v>
      </c>
      <c r="C13317" s="462" t="s">
        <v>30</v>
      </c>
      <c r="D13317" s="463">
        <v>0</v>
      </c>
    </row>
    <row r="13318" spans="1:4">
      <c r="A13318" s="462">
        <v>108412</v>
      </c>
      <c r="B13318" s="276" t="s">
        <v>13195</v>
      </c>
      <c r="C13318" s="462" t="s">
        <v>27</v>
      </c>
      <c r="D13318" s="463">
        <v>0</v>
      </c>
    </row>
    <row r="13319" spans="1:4">
      <c r="A13319" s="462">
        <v>108413</v>
      </c>
      <c r="B13319" s="276" t="s">
        <v>13196</v>
      </c>
      <c r="C13319" s="462" t="s">
        <v>27</v>
      </c>
      <c r="D13319" s="463">
        <v>0</v>
      </c>
    </row>
    <row r="13320" spans="1:4">
      <c r="A13320" s="462">
        <v>108414</v>
      </c>
      <c r="B13320" s="276" t="s">
        <v>13197</v>
      </c>
      <c r="C13320" s="462" t="s">
        <v>593</v>
      </c>
      <c r="D13320" s="463">
        <v>0</v>
      </c>
    </row>
    <row r="13321" spans="1:4">
      <c r="A13321" s="462">
        <v>108415</v>
      </c>
      <c r="B13321" s="276" t="s">
        <v>13198</v>
      </c>
      <c r="C13321" s="462" t="s">
        <v>593</v>
      </c>
      <c r="D13321" s="463">
        <v>0</v>
      </c>
    </row>
    <row r="13322" spans="1:4">
      <c r="A13322" s="462">
        <v>108416</v>
      </c>
      <c r="B13322" s="276" t="s">
        <v>13199</v>
      </c>
      <c r="C13322" s="462" t="s">
        <v>593</v>
      </c>
      <c r="D13322" s="463">
        <v>0</v>
      </c>
    </row>
    <row r="13323" spans="1:4">
      <c r="A13323" s="462">
        <v>108417</v>
      </c>
      <c r="B13323" s="276" t="s">
        <v>13200</v>
      </c>
      <c r="C13323" s="462" t="s">
        <v>593</v>
      </c>
      <c r="D13323" s="463">
        <v>0</v>
      </c>
    </row>
    <row r="13324" spans="1:4">
      <c r="A13324" s="462">
        <v>108418</v>
      </c>
      <c r="B13324" s="276" t="s">
        <v>13201</v>
      </c>
      <c r="C13324" s="462" t="s">
        <v>593</v>
      </c>
      <c r="D13324" s="463">
        <v>0</v>
      </c>
    </row>
    <row r="13325" spans="1:4">
      <c r="A13325" s="462">
        <v>108419</v>
      </c>
      <c r="B13325" s="276" t="s">
        <v>13202</v>
      </c>
      <c r="C13325" s="462" t="s">
        <v>44</v>
      </c>
      <c r="D13325" s="463">
        <v>57590.05</v>
      </c>
    </row>
    <row r="13326" spans="1:4">
      <c r="A13326" s="462">
        <v>108420</v>
      </c>
      <c r="B13326" s="276" t="s">
        <v>13203</v>
      </c>
      <c r="C13326" s="462" t="s">
        <v>27</v>
      </c>
      <c r="D13326" s="463">
        <v>0</v>
      </c>
    </row>
    <row r="13327" spans="1:4">
      <c r="A13327" s="462">
        <v>108421</v>
      </c>
      <c r="B13327" s="276" t="s">
        <v>13204</v>
      </c>
      <c r="C13327" s="462" t="s">
        <v>27</v>
      </c>
      <c r="D13327" s="463">
        <v>0</v>
      </c>
    </row>
    <row r="13328" spans="1:4">
      <c r="A13328" s="462">
        <v>108422</v>
      </c>
      <c r="B13328" s="276" t="s">
        <v>13205</v>
      </c>
      <c r="C13328" s="462" t="s">
        <v>27</v>
      </c>
      <c r="D13328" s="463">
        <v>0</v>
      </c>
    </row>
    <row r="13329" spans="1:4">
      <c r="A13329" s="462">
        <v>108423</v>
      </c>
      <c r="B13329" s="276" t="s">
        <v>13206</v>
      </c>
      <c r="C13329" s="462" t="s">
        <v>593</v>
      </c>
      <c r="D13329" s="463">
        <v>0</v>
      </c>
    </row>
    <row r="13330" spans="1:4">
      <c r="A13330" s="462">
        <v>108424</v>
      </c>
      <c r="B13330" s="276" t="s">
        <v>13207</v>
      </c>
      <c r="C13330" s="462" t="s">
        <v>30</v>
      </c>
      <c r="D13330" s="463">
        <v>0</v>
      </c>
    </row>
    <row r="13331" spans="1:4">
      <c r="A13331" s="462">
        <v>108425</v>
      </c>
      <c r="B13331" s="276" t="s">
        <v>13208</v>
      </c>
      <c r="C13331" s="462" t="s">
        <v>27</v>
      </c>
      <c r="D13331" s="463">
        <v>10488449</v>
      </c>
    </row>
    <row r="13332" spans="1:4">
      <c r="A13332" s="462">
        <v>108428</v>
      </c>
      <c r="B13332" s="276" t="s">
        <v>13209</v>
      </c>
      <c r="C13332" s="462" t="s">
        <v>27</v>
      </c>
      <c r="D13332" s="463">
        <v>0</v>
      </c>
    </row>
    <row r="13333" spans="1:4">
      <c r="A13333" s="462">
        <v>108429</v>
      </c>
      <c r="B13333" s="276" t="s">
        <v>13210</v>
      </c>
      <c r="C13333" s="462" t="s">
        <v>27</v>
      </c>
      <c r="D13333" s="463">
        <v>0</v>
      </c>
    </row>
    <row r="13334" spans="1:4">
      <c r="A13334" s="462">
        <v>108430</v>
      </c>
      <c r="B13334" s="276" t="s">
        <v>13211</v>
      </c>
      <c r="C13334" s="462" t="s">
        <v>148</v>
      </c>
      <c r="D13334" s="463">
        <v>0</v>
      </c>
    </row>
    <row r="13335" spans="1:4">
      <c r="A13335" s="462">
        <v>108431</v>
      </c>
      <c r="B13335" s="276" t="s">
        <v>13212</v>
      </c>
      <c r="C13335" s="462" t="s">
        <v>593</v>
      </c>
      <c r="D13335" s="463">
        <v>0</v>
      </c>
    </row>
    <row r="13336" spans="1:4">
      <c r="A13336" s="462">
        <v>108432</v>
      </c>
      <c r="B13336" s="276" t="s">
        <v>13213</v>
      </c>
      <c r="C13336" s="462" t="s">
        <v>44</v>
      </c>
      <c r="D13336" s="463">
        <v>0</v>
      </c>
    </row>
    <row r="13337" spans="1:4">
      <c r="A13337" s="462">
        <v>108434</v>
      </c>
      <c r="B13337" s="276" t="s">
        <v>13214</v>
      </c>
      <c r="C13337" s="462" t="s">
        <v>13215</v>
      </c>
      <c r="D13337" s="463">
        <v>1071</v>
      </c>
    </row>
    <row r="13338" spans="1:4">
      <c r="A13338" s="462">
        <v>108435</v>
      </c>
      <c r="B13338" s="276" t="s">
        <v>13216</v>
      </c>
      <c r="C13338" s="462" t="s">
        <v>593</v>
      </c>
      <c r="D13338" s="463">
        <v>0</v>
      </c>
    </row>
    <row r="13339" spans="1:4">
      <c r="A13339" s="462">
        <v>108439</v>
      </c>
      <c r="B13339" s="276" t="s">
        <v>13217</v>
      </c>
      <c r="C13339" s="462" t="s">
        <v>593</v>
      </c>
      <c r="D13339" s="463">
        <v>0</v>
      </c>
    </row>
    <row r="13340" spans="1:4">
      <c r="A13340" s="462">
        <v>108443</v>
      </c>
      <c r="B13340" s="276" t="s">
        <v>13218</v>
      </c>
      <c r="C13340" s="462" t="s">
        <v>44</v>
      </c>
      <c r="D13340" s="463">
        <v>25154.02</v>
      </c>
    </row>
    <row r="13341" spans="1:4">
      <c r="A13341" s="462">
        <v>108445</v>
      </c>
      <c r="B13341" s="276" t="s">
        <v>13219</v>
      </c>
      <c r="C13341" s="462" t="s">
        <v>27</v>
      </c>
      <c r="D13341" s="463">
        <v>31544</v>
      </c>
    </row>
    <row r="13342" spans="1:4">
      <c r="A13342" s="462">
        <v>108447</v>
      </c>
      <c r="B13342" s="276" t="s">
        <v>13220</v>
      </c>
      <c r="C13342" s="462" t="s">
        <v>27</v>
      </c>
      <c r="D13342" s="463">
        <v>0</v>
      </c>
    </row>
    <row r="13343" spans="1:4">
      <c r="A13343" s="462">
        <v>108448</v>
      </c>
      <c r="B13343" s="276" t="s">
        <v>13221</v>
      </c>
      <c r="C13343" s="462" t="s">
        <v>27</v>
      </c>
      <c r="D13343" s="463">
        <v>0</v>
      </c>
    </row>
    <row r="13344" spans="1:4">
      <c r="A13344" s="462">
        <v>108449</v>
      </c>
      <c r="B13344" s="276" t="s">
        <v>13222</v>
      </c>
      <c r="C13344" s="462" t="s">
        <v>27</v>
      </c>
      <c r="D13344" s="463">
        <v>0</v>
      </c>
    </row>
    <row r="13345" spans="1:4">
      <c r="A13345" s="462">
        <v>108450</v>
      </c>
      <c r="B13345" s="276" t="s">
        <v>13223</v>
      </c>
      <c r="C13345" s="462" t="s">
        <v>27</v>
      </c>
      <c r="D13345" s="463">
        <v>0</v>
      </c>
    </row>
    <row r="13346" spans="1:4">
      <c r="A13346" s="462">
        <v>108451</v>
      </c>
      <c r="B13346" s="276" t="s">
        <v>13224</v>
      </c>
      <c r="C13346" s="462" t="s">
        <v>27</v>
      </c>
      <c r="D13346" s="463">
        <v>0</v>
      </c>
    </row>
    <row r="13347" spans="1:4">
      <c r="A13347" s="462">
        <v>108452</v>
      </c>
      <c r="B13347" s="276" t="s">
        <v>13225</v>
      </c>
      <c r="C13347" s="462" t="s">
        <v>27</v>
      </c>
      <c r="D13347" s="463">
        <v>0</v>
      </c>
    </row>
    <row r="13348" spans="1:4">
      <c r="A13348" s="462">
        <v>108453</v>
      </c>
      <c r="B13348" s="276" t="s">
        <v>13226</v>
      </c>
      <c r="C13348" s="462" t="s">
        <v>27</v>
      </c>
      <c r="D13348" s="463">
        <v>0</v>
      </c>
    </row>
    <row r="13349" spans="1:4">
      <c r="A13349" s="462">
        <v>108454</v>
      </c>
      <c r="B13349" s="276" t="s">
        <v>13227</v>
      </c>
      <c r="C13349" s="462" t="s">
        <v>27</v>
      </c>
      <c r="D13349" s="463">
        <v>0</v>
      </c>
    </row>
    <row r="13350" spans="1:4">
      <c r="A13350" s="462">
        <v>108455</v>
      </c>
      <c r="B13350" s="276" t="s">
        <v>13228</v>
      </c>
      <c r="C13350" s="462" t="s">
        <v>27</v>
      </c>
      <c r="D13350" s="463">
        <v>0</v>
      </c>
    </row>
    <row r="13351" spans="1:4">
      <c r="A13351" s="462">
        <v>108456</v>
      </c>
      <c r="B13351" s="276" t="s">
        <v>13229</v>
      </c>
      <c r="C13351" s="462" t="s">
        <v>27</v>
      </c>
      <c r="D13351" s="463">
        <v>0</v>
      </c>
    </row>
    <row r="13352" spans="1:4">
      <c r="A13352" s="462">
        <v>108457</v>
      </c>
      <c r="B13352" s="276" t="s">
        <v>13230</v>
      </c>
      <c r="C13352" s="462" t="s">
        <v>27</v>
      </c>
      <c r="D13352" s="463">
        <v>0</v>
      </c>
    </row>
    <row r="13353" spans="1:4">
      <c r="A13353" s="462">
        <v>108458</v>
      </c>
      <c r="B13353" s="276" t="s">
        <v>13231</v>
      </c>
      <c r="C13353" s="462" t="s">
        <v>27</v>
      </c>
      <c r="D13353" s="463">
        <v>0</v>
      </c>
    </row>
    <row r="13354" spans="1:4">
      <c r="A13354" s="462">
        <v>108459</v>
      </c>
      <c r="B13354" s="276" t="s">
        <v>13232</v>
      </c>
      <c r="C13354" s="462" t="s">
        <v>27</v>
      </c>
      <c r="D13354" s="463">
        <v>0</v>
      </c>
    </row>
    <row r="13355" spans="1:4">
      <c r="A13355" s="462">
        <v>108460</v>
      </c>
      <c r="B13355" s="276" t="s">
        <v>13233</v>
      </c>
      <c r="C13355" s="462" t="s">
        <v>27</v>
      </c>
      <c r="D13355" s="463">
        <v>0</v>
      </c>
    </row>
    <row r="13356" spans="1:4">
      <c r="A13356" s="462">
        <v>108461</v>
      </c>
      <c r="B13356" s="276" t="s">
        <v>13234</v>
      </c>
      <c r="C13356" s="462" t="s">
        <v>27</v>
      </c>
      <c r="D13356" s="463">
        <v>0</v>
      </c>
    </row>
    <row r="13357" spans="1:4">
      <c r="A13357" s="462">
        <v>108462</v>
      </c>
      <c r="B13357" s="276" t="s">
        <v>13235</v>
      </c>
      <c r="C13357" s="462" t="s">
        <v>27</v>
      </c>
      <c r="D13357" s="463">
        <v>0</v>
      </c>
    </row>
    <row r="13358" spans="1:4">
      <c r="A13358" s="462">
        <v>108463</v>
      </c>
      <c r="B13358" s="276" t="s">
        <v>13236</v>
      </c>
      <c r="C13358" s="462" t="s">
        <v>27</v>
      </c>
      <c r="D13358" s="463">
        <v>0</v>
      </c>
    </row>
    <row r="13359" spans="1:4">
      <c r="A13359" s="462">
        <v>108464</v>
      </c>
      <c r="B13359" s="276" t="s">
        <v>13237</v>
      </c>
      <c r="C13359" s="462" t="s">
        <v>27</v>
      </c>
      <c r="D13359" s="463">
        <v>0</v>
      </c>
    </row>
    <row r="13360" spans="1:4">
      <c r="A13360" s="462">
        <v>108465</v>
      </c>
      <c r="B13360" s="276" t="s">
        <v>13238</v>
      </c>
      <c r="C13360" s="462" t="s">
        <v>27</v>
      </c>
      <c r="D13360" s="463">
        <v>0</v>
      </c>
    </row>
    <row r="13361" spans="1:4">
      <c r="A13361" s="462">
        <v>108466</v>
      </c>
      <c r="B13361" s="276" t="s">
        <v>13239</v>
      </c>
      <c r="C13361" s="462" t="s">
        <v>27</v>
      </c>
      <c r="D13361" s="463">
        <v>0</v>
      </c>
    </row>
    <row r="13362" spans="1:4">
      <c r="A13362" s="462">
        <v>108467</v>
      </c>
      <c r="B13362" s="276" t="s">
        <v>13240</v>
      </c>
      <c r="C13362" s="462" t="s">
        <v>27</v>
      </c>
      <c r="D13362" s="463">
        <v>0</v>
      </c>
    </row>
    <row r="13363" spans="1:4">
      <c r="A13363" s="462">
        <v>108468</v>
      </c>
      <c r="B13363" s="276" t="s">
        <v>13241</v>
      </c>
      <c r="C13363" s="462" t="s">
        <v>27</v>
      </c>
      <c r="D13363" s="463">
        <v>0</v>
      </c>
    </row>
    <row r="13364" spans="1:4">
      <c r="A13364" s="462">
        <v>108469</v>
      </c>
      <c r="B13364" s="276" t="s">
        <v>13242</v>
      </c>
      <c r="C13364" s="462" t="s">
        <v>27</v>
      </c>
      <c r="D13364" s="463">
        <v>0</v>
      </c>
    </row>
    <row r="13365" spans="1:4">
      <c r="A13365" s="462">
        <v>108470</v>
      </c>
      <c r="B13365" s="276" t="s">
        <v>13243</v>
      </c>
      <c r="C13365" s="462" t="s">
        <v>27</v>
      </c>
      <c r="D13365" s="463">
        <v>0</v>
      </c>
    </row>
    <row r="13366" spans="1:4">
      <c r="A13366" s="462">
        <v>108471</v>
      </c>
      <c r="B13366" s="276" t="s">
        <v>13244</v>
      </c>
      <c r="C13366" s="462" t="s">
        <v>27</v>
      </c>
      <c r="D13366" s="463">
        <v>0</v>
      </c>
    </row>
    <row r="13367" spans="1:4">
      <c r="A13367" s="462">
        <v>108472</v>
      </c>
      <c r="B13367" s="276" t="s">
        <v>13245</v>
      </c>
      <c r="C13367" s="462" t="s">
        <v>27</v>
      </c>
      <c r="D13367" s="463">
        <v>0</v>
      </c>
    </row>
    <row r="13368" spans="1:4">
      <c r="A13368" s="462">
        <v>108473</v>
      </c>
      <c r="B13368" s="276" t="s">
        <v>13246</v>
      </c>
      <c r="C13368" s="462" t="s">
        <v>30</v>
      </c>
      <c r="D13368" s="463">
        <v>0</v>
      </c>
    </row>
    <row r="13369" spans="1:4">
      <c r="A13369" s="462">
        <v>108474</v>
      </c>
      <c r="B13369" s="276" t="s">
        <v>13247</v>
      </c>
      <c r="C13369" s="462" t="s">
        <v>30</v>
      </c>
      <c r="D13369" s="463">
        <v>0</v>
      </c>
    </row>
    <row r="13370" spans="1:4">
      <c r="A13370" s="462">
        <v>108475</v>
      </c>
      <c r="B13370" s="276" t="s">
        <v>13248</v>
      </c>
      <c r="C13370" s="462" t="s">
        <v>27</v>
      </c>
      <c r="D13370" s="463">
        <v>0</v>
      </c>
    </row>
    <row r="13371" spans="1:4">
      <c r="A13371" s="462">
        <v>108476</v>
      </c>
      <c r="B13371" s="276" t="s">
        <v>13249</v>
      </c>
      <c r="C13371" s="462" t="s">
        <v>27</v>
      </c>
      <c r="D13371" s="463">
        <v>0</v>
      </c>
    </row>
    <row r="13372" spans="1:4">
      <c r="A13372" s="462">
        <v>108477</v>
      </c>
      <c r="B13372" s="276" t="s">
        <v>13250</v>
      </c>
      <c r="C13372" s="462" t="s">
        <v>30</v>
      </c>
      <c r="D13372" s="463">
        <v>0</v>
      </c>
    </row>
    <row r="13373" spans="1:4">
      <c r="A13373" s="462">
        <v>108478</v>
      </c>
      <c r="B13373" s="276" t="s">
        <v>13251</v>
      </c>
      <c r="C13373" s="462" t="s">
        <v>30</v>
      </c>
      <c r="D13373" s="463">
        <v>0</v>
      </c>
    </row>
    <row r="13374" spans="1:4">
      <c r="A13374" s="462">
        <v>108479</v>
      </c>
      <c r="B13374" s="276" t="s">
        <v>13252</v>
      </c>
      <c r="C13374" s="462" t="s">
        <v>27</v>
      </c>
      <c r="D13374" s="463">
        <v>0</v>
      </c>
    </row>
    <row r="13375" spans="1:4">
      <c r="A13375" s="462">
        <v>108480</v>
      </c>
      <c r="B13375" s="276" t="s">
        <v>13253</v>
      </c>
      <c r="C13375" s="462" t="s">
        <v>27</v>
      </c>
      <c r="D13375" s="463">
        <v>0</v>
      </c>
    </row>
    <row r="13376" spans="1:4">
      <c r="A13376" s="462">
        <v>108481</v>
      </c>
      <c r="B13376" s="276" t="s">
        <v>13254</v>
      </c>
      <c r="C13376" s="462" t="s">
        <v>30</v>
      </c>
      <c r="D13376" s="463">
        <v>0</v>
      </c>
    </row>
    <row r="13377" spans="1:4">
      <c r="A13377" s="462">
        <v>108482</v>
      </c>
      <c r="B13377" s="276" t="s">
        <v>13255</v>
      </c>
      <c r="C13377" s="462" t="s">
        <v>83</v>
      </c>
      <c r="D13377" s="463">
        <v>16000</v>
      </c>
    </row>
    <row r="13378" spans="1:4">
      <c r="A13378" s="462">
        <v>108483</v>
      </c>
      <c r="B13378" s="276" t="s">
        <v>13256</v>
      </c>
      <c r="C13378" s="462" t="s">
        <v>32</v>
      </c>
      <c r="D13378" s="463">
        <v>0</v>
      </c>
    </row>
    <row r="13379" spans="1:4">
      <c r="A13379" s="462">
        <v>108484</v>
      </c>
      <c r="B13379" s="276" t="s">
        <v>13257</v>
      </c>
      <c r="C13379" s="462" t="s">
        <v>30</v>
      </c>
      <c r="D13379" s="463">
        <v>196856</v>
      </c>
    </row>
    <row r="13380" spans="1:4">
      <c r="A13380" s="462">
        <v>108485</v>
      </c>
      <c r="B13380" s="276" t="s">
        <v>13258</v>
      </c>
      <c r="C13380" s="462" t="s">
        <v>27</v>
      </c>
      <c r="D13380" s="463">
        <v>0</v>
      </c>
    </row>
    <row r="13381" spans="1:4">
      <c r="A13381" s="462">
        <v>108486</v>
      </c>
      <c r="B13381" s="276" t="s">
        <v>13259</v>
      </c>
      <c r="C13381" s="462" t="s">
        <v>27</v>
      </c>
      <c r="D13381" s="463">
        <v>0</v>
      </c>
    </row>
    <row r="13382" spans="1:4">
      <c r="A13382" s="462">
        <v>108487</v>
      </c>
      <c r="B13382" s="276" t="s">
        <v>13260</v>
      </c>
      <c r="C13382" s="462" t="s">
        <v>27</v>
      </c>
      <c r="D13382" s="463">
        <v>0</v>
      </c>
    </row>
    <row r="13383" spans="1:4">
      <c r="A13383" s="462">
        <v>108488</v>
      </c>
      <c r="B13383" s="276" t="s">
        <v>13261</v>
      </c>
      <c r="C13383" s="462" t="s">
        <v>27</v>
      </c>
      <c r="D13383" s="463">
        <v>0</v>
      </c>
    </row>
    <row r="13384" spans="1:4">
      <c r="A13384" s="462">
        <v>108489</v>
      </c>
      <c r="B13384" s="276" t="s">
        <v>13262</v>
      </c>
      <c r="C13384" s="462" t="s">
        <v>27</v>
      </c>
      <c r="D13384" s="463">
        <v>0</v>
      </c>
    </row>
    <row r="13385" spans="1:4">
      <c r="A13385" s="462">
        <v>108490</v>
      </c>
      <c r="B13385" s="276" t="s">
        <v>13263</v>
      </c>
      <c r="C13385" s="462" t="s">
        <v>27</v>
      </c>
      <c r="D13385" s="463">
        <v>0</v>
      </c>
    </row>
    <row r="13386" spans="1:4">
      <c r="A13386" s="462">
        <v>108491</v>
      </c>
      <c r="B13386" s="276" t="s">
        <v>13264</v>
      </c>
      <c r="C13386" s="462" t="s">
        <v>27</v>
      </c>
      <c r="D13386" s="463">
        <v>0</v>
      </c>
    </row>
    <row r="13387" spans="1:4">
      <c r="A13387" s="462">
        <v>108492</v>
      </c>
      <c r="B13387" s="276" t="s">
        <v>13265</v>
      </c>
      <c r="C13387" s="462" t="s">
        <v>27</v>
      </c>
      <c r="D13387" s="463">
        <v>0</v>
      </c>
    </row>
    <row r="13388" spans="1:4">
      <c r="A13388" s="462">
        <v>108493</v>
      </c>
      <c r="B13388" s="276" t="s">
        <v>13266</v>
      </c>
      <c r="C13388" s="462" t="s">
        <v>27</v>
      </c>
      <c r="D13388" s="463">
        <v>0</v>
      </c>
    </row>
    <row r="13389" spans="1:4">
      <c r="A13389" s="462">
        <v>108494</v>
      </c>
      <c r="B13389" s="276" t="s">
        <v>13267</v>
      </c>
      <c r="C13389" s="462" t="s">
        <v>83</v>
      </c>
      <c r="D13389" s="463">
        <v>0</v>
      </c>
    </row>
    <row r="13390" spans="1:4">
      <c r="A13390" s="462">
        <v>108495</v>
      </c>
      <c r="B13390" s="276" t="s">
        <v>13268</v>
      </c>
      <c r="C13390" s="462" t="s">
        <v>27</v>
      </c>
      <c r="D13390" s="463">
        <v>0</v>
      </c>
    </row>
    <row r="13391" spans="1:4">
      <c r="A13391" s="462">
        <v>108496</v>
      </c>
      <c r="B13391" s="276" t="s">
        <v>13269</v>
      </c>
      <c r="C13391" s="462" t="s">
        <v>27</v>
      </c>
      <c r="D13391" s="463">
        <v>0</v>
      </c>
    </row>
    <row r="13392" spans="1:4">
      <c r="A13392" s="462">
        <v>108497</v>
      </c>
      <c r="B13392" s="276" t="s">
        <v>13270</v>
      </c>
      <c r="C13392" s="462" t="s">
        <v>27</v>
      </c>
      <c r="D13392" s="463">
        <v>0</v>
      </c>
    </row>
    <row r="13393" spans="1:4">
      <c r="A13393" s="462">
        <v>108498</v>
      </c>
      <c r="B13393" s="276" t="s">
        <v>13271</v>
      </c>
      <c r="C13393" s="462" t="s">
        <v>27</v>
      </c>
      <c r="D13393" s="463">
        <v>0</v>
      </c>
    </row>
    <row r="13394" spans="1:4">
      <c r="A13394" s="462">
        <v>108499</v>
      </c>
      <c r="B13394" s="276" t="s">
        <v>13272</v>
      </c>
      <c r="C13394" s="462" t="s">
        <v>27</v>
      </c>
      <c r="D13394" s="463">
        <v>0</v>
      </c>
    </row>
    <row r="13395" spans="1:4">
      <c r="A13395" s="462">
        <v>108500</v>
      </c>
      <c r="B13395" s="276" t="s">
        <v>13273</v>
      </c>
      <c r="C13395" s="462" t="s">
        <v>27</v>
      </c>
      <c r="D13395" s="463">
        <v>0</v>
      </c>
    </row>
    <row r="13396" spans="1:4">
      <c r="A13396" s="462">
        <v>108501</v>
      </c>
      <c r="B13396" s="276" t="s">
        <v>13274</v>
      </c>
      <c r="C13396" s="462" t="s">
        <v>27</v>
      </c>
      <c r="D13396" s="463">
        <v>0</v>
      </c>
    </row>
    <row r="13397" spans="1:4">
      <c r="A13397" s="462">
        <v>108502</v>
      </c>
      <c r="B13397" s="276" t="s">
        <v>13275</v>
      </c>
      <c r="C13397" s="462" t="s">
        <v>27</v>
      </c>
      <c r="D13397" s="463">
        <v>0</v>
      </c>
    </row>
    <row r="13398" spans="1:4">
      <c r="A13398" s="462">
        <v>108503</v>
      </c>
      <c r="B13398" s="276" t="s">
        <v>13276</v>
      </c>
      <c r="C13398" s="462" t="s">
        <v>27</v>
      </c>
      <c r="D13398" s="463">
        <v>0</v>
      </c>
    </row>
    <row r="13399" spans="1:4">
      <c r="A13399" s="462">
        <v>108504</v>
      </c>
      <c r="B13399" s="276" t="s">
        <v>13277</v>
      </c>
      <c r="C13399" s="462" t="s">
        <v>27</v>
      </c>
      <c r="D13399" s="463">
        <v>0</v>
      </c>
    </row>
    <row r="13400" spans="1:4">
      <c r="A13400" s="462">
        <v>108505</v>
      </c>
      <c r="B13400" s="276" t="s">
        <v>13278</v>
      </c>
      <c r="C13400" s="462" t="s">
        <v>27</v>
      </c>
      <c r="D13400" s="463">
        <v>0</v>
      </c>
    </row>
    <row r="13401" spans="1:4">
      <c r="A13401" s="462">
        <v>108506</v>
      </c>
      <c r="B13401" s="276" t="s">
        <v>13279</v>
      </c>
      <c r="C13401" s="462" t="s">
        <v>27</v>
      </c>
      <c r="D13401" s="463">
        <v>0</v>
      </c>
    </row>
    <row r="13402" spans="1:4">
      <c r="A13402" s="462">
        <v>108507</v>
      </c>
      <c r="B13402" s="276" t="s">
        <v>13280</v>
      </c>
      <c r="C13402" s="462" t="s">
        <v>27</v>
      </c>
      <c r="D13402" s="463">
        <v>0</v>
      </c>
    </row>
    <row r="13403" spans="1:4">
      <c r="A13403" s="462">
        <v>108508</v>
      </c>
      <c r="B13403" s="276" t="s">
        <v>13281</v>
      </c>
      <c r="C13403" s="462" t="s">
        <v>27</v>
      </c>
      <c r="D13403" s="463">
        <v>0</v>
      </c>
    </row>
    <row r="13404" spans="1:4">
      <c r="A13404" s="462">
        <v>108509</v>
      </c>
      <c r="B13404" s="276" t="s">
        <v>13282</v>
      </c>
      <c r="C13404" s="462" t="s">
        <v>27</v>
      </c>
      <c r="D13404" s="463">
        <v>0</v>
      </c>
    </row>
    <row r="13405" spans="1:4">
      <c r="A13405" s="462">
        <v>108510</v>
      </c>
      <c r="B13405" s="276" t="s">
        <v>13283</v>
      </c>
      <c r="C13405" s="462" t="s">
        <v>27</v>
      </c>
      <c r="D13405" s="463">
        <v>0</v>
      </c>
    </row>
    <row r="13406" spans="1:4">
      <c r="A13406" s="462">
        <v>108511</v>
      </c>
      <c r="B13406" s="276" t="s">
        <v>13284</v>
      </c>
      <c r="C13406" s="462" t="s">
        <v>27</v>
      </c>
      <c r="D13406" s="463">
        <v>0</v>
      </c>
    </row>
    <row r="13407" spans="1:4">
      <c r="A13407" s="462">
        <v>108512</v>
      </c>
      <c r="B13407" s="276" t="s">
        <v>13285</v>
      </c>
      <c r="C13407" s="462" t="s">
        <v>27</v>
      </c>
      <c r="D13407" s="463">
        <v>0</v>
      </c>
    </row>
    <row r="13408" spans="1:4">
      <c r="A13408" s="462">
        <v>108513</v>
      </c>
      <c r="B13408" s="276" t="s">
        <v>13286</v>
      </c>
      <c r="C13408" s="462" t="s">
        <v>27</v>
      </c>
      <c r="D13408" s="463">
        <v>201386</v>
      </c>
    </row>
    <row r="13409" spans="1:4">
      <c r="A13409" s="462">
        <v>108514</v>
      </c>
      <c r="B13409" s="276" t="s">
        <v>13287</v>
      </c>
      <c r="C13409" s="462" t="s">
        <v>44</v>
      </c>
      <c r="D13409" s="463">
        <v>1125000</v>
      </c>
    </row>
    <row r="13410" spans="1:4">
      <c r="A13410" s="462">
        <v>108515</v>
      </c>
      <c r="B13410" s="276" t="s">
        <v>13288</v>
      </c>
      <c r="C13410" s="462" t="s">
        <v>27</v>
      </c>
      <c r="D13410" s="463">
        <v>0</v>
      </c>
    </row>
    <row r="13411" spans="1:4">
      <c r="A13411" s="462">
        <v>108516</v>
      </c>
      <c r="B13411" s="276" t="s">
        <v>13289</v>
      </c>
      <c r="C13411" s="462" t="s">
        <v>27</v>
      </c>
      <c r="D13411" s="463">
        <v>0</v>
      </c>
    </row>
    <row r="13412" spans="1:4">
      <c r="A13412" s="462">
        <v>108517</v>
      </c>
      <c r="B13412" s="276" t="s">
        <v>13290</v>
      </c>
      <c r="C13412" s="462" t="s">
        <v>27</v>
      </c>
      <c r="D13412" s="463">
        <v>0</v>
      </c>
    </row>
    <row r="13413" spans="1:4">
      <c r="A13413" s="462">
        <v>108518</v>
      </c>
      <c r="B13413" s="276" t="s">
        <v>13291</v>
      </c>
      <c r="C13413" s="462" t="s">
        <v>27</v>
      </c>
      <c r="D13413" s="463">
        <v>0</v>
      </c>
    </row>
    <row r="13414" spans="1:4">
      <c r="A13414" s="462">
        <v>108519</v>
      </c>
      <c r="B13414" s="276" t="s">
        <v>13292</v>
      </c>
      <c r="C13414" s="462" t="s">
        <v>44</v>
      </c>
      <c r="D13414" s="463">
        <v>0</v>
      </c>
    </row>
    <row r="13415" spans="1:4">
      <c r="A13415" s="462">
        <v>108520</v>
      </c>
      <c r="B13415" s="276" t="s">
        <v>13293</v>
      </c>
      <c r="C13415" s="462" t="s">
        <v>27</v>
      </c>
      <c r="D13415" s="463">
        <v>0</v>
      </c>
    </row>
    <row r="13416" spans="1:4">
      <c r="A13416" s="462">
        <v>108521</v>
      </c>
      <c r="B13416" s="276" t="s">
        <v>13294</v>
      </c>
      <c r="C13416" s="462" t="s">
        <v>30</v>
      </c>
      <c r="D13416" s="463">
        <v>0</v>
      </c>
    </row>
    <row r="13417" spans="1:4">
      <c r="A13417" s="462">
        <v>108522</v>
      </c>
      <c r="B13417" s="276" t="s">
        <v>13295</v>
      </c>
      <c r="C13417" s="462" t="s">
        <v>27</v>
      </c>
      <c r="D13417" s="463">
        <v>0</v>
      </c>
    </row>
    <row r="13418" spans="1:4">
      <c r="A13418" s="462">
        <v>108523</v>
      </c>
      <c r="B13418" s="276" t="s">
        <v>13296</v>
      </c>
      <c r="C13418" s="462" t="s">
        <v>27</v>
      </c>
      <c r="D13418" s="463">
        <v>0</v>
      </c>
    </row>
    <row r="13419" spans="1:4">
      <c r="A13419" s="462">
        <v>108524</v>
      </c>
      <c r="B13419" s="276" t="s">
        <v>13297</v>
      </c>
      <c r="C13419" s="462" t="s">
        <v>27</v>
      </c>
      <c r="D13419" s="463">
        <v>0</v>
      </c>
    </row>
    <row r="13420" spans="1:4">
      <c r="A13420" s="462">
        <v>108525</v>
      </c>
      <c r="B13420" s="276" t="s">
        <v>13298</v>
      </c>
      <c r="C13420" s="462" t="s">
        <v>27</v>
      </c>
      <c r="D13420" s="463">
        <v>1584</v>
      </c>
    </row>
    <row r="13421" spans="1:4">
      <c r="A13421" s="462">
        <v>108526</v>
      </c>
      <c r="B13421" s="276" t="s">
        <v>13299</v>
      </c>
      <c r="C13421" s="462" t="s">
        <v>44</v>
      </c>
      <c r="D13421" s="463">
        <v>0</v>
      </c>
    </row>
    <row r="13422" spans="1:4">
      <c r="A13422" s="462">
        <v>108527</v>
      </c>
      <c r="B13422" s="276" t="s">
        <v>13300</v>
      </c>
      <c r="C13422" s="462" t="s">
        <v>27</v>
      </c>
      <c r="D13422" s="463">
        <v>3697</v>
      </c>
    </row>
    <row r="13423" spans="1:4">
      <c r="A13423" s="462">
        <v>108528</v>
      </c>
      <c r="B13423" s="276" t="s">
        <v>13301</v>
      </c>
      <c r="C13423" s="462" t="s">
        <v>27</v>
      </c>
      <c r="D13423" s="463">
        <v>0</v>
      </c>
    </row>
    <row r="13424" spans="1:4">
      <c r="A13424" s="462">
        <v>108529</v>
      </c>
      <c r="B13424" s="276" t="s">
        <v>13302</v>
      </c>
      <c r="C13424" s="462" t="s">
        <v>27</v>
      </c>
      <c r="D13424" s="463">
        <v>0</v>
      </c>
    </row>
    <row r="13425" spans="1:4">
      <c r="A13425" s="462">
        <v>108530</v>
      </c>
      <c r="B13425" s="276" t="s">
        <v>13303</v>
      </c>
      <c r="C13425" s="462" t="s">
        <v>27</v>
      </c>
      <c r="D13425" s="463">
        <v>0</v>
      </c>
    </row>
    <row r="13426" spans="1:4">
      <c r="A13426" s="462">
        <v>108531</v>
      </c>
      <c r="B13426" s="276" t="s">
        <v>13304</v>
      </c>
      <c r="C13426" s="462" t="s">
        <v>27</v>
      </c>
      <c r="D13426" s="463">
        <v>8428</v>
      </c>
    </row>
    <row r="13427" spans="1:4">
      <c r="A13427" s="462">
        <v>108532</v>
      </c>
      <c r="B13427" s="276" t="s">
        <v>13305</v>
      </c>
      <c r="C13427" s="462" t="s">
        <v>27</v>
      </c>
      <c r="D13427" s="463">
        <v>0</v>
      </c>
    </row>
    <row r="13428" spans="1:4">
      <c r="A13428" s="462">
        <v>108533</v>
      </c>
      <c r="B13428" s="276" t="s">
        <v>13306</v>
      </c>
      <c r="C13428" s="462" t="s">
        <v>27</v>
      </c>
      <c r="D13428" s="463">
        <v>0</v>
      </c>
    </row>
    <row r="13429" spans="1:4">
      <c r="A13429" s="462">
        <v>108535</v>
      </c>
      <c r="B13429" s="276" t="s">
        <v>13307</v>
      </c>
      <c r="C13429" s="462" t="s">
        <v>27</v>
      </c>
      <c r="D13429" s="463">
        <v>0</v>
      </c>
    </row>
    <row r="13430" spans="1:4">
      <c r="A13430" s="462">
        <v>108536</v>
      </c>
      <c r="B13430" s="276" t="s">
        <v>13308</v>
      </c>
      <c r="C13430" s="462" t="s">
        <v>27</v>
      </c>
      <c r="D13430" s="463">
        <v>0</v>
      </c>
    </row>
    <row r="13431" spans="1:4">
      <c r="A13431" s="462">
        <v>108537</v>
      </c>
      <c r="B13431" s="276" t="s">
        <v>13309</v>
      </c>
      <c r="C13431" s="462" t="s">
        <v>27</v>
      </c>
      <c r="D13431" s="463">
        <v>5630</v>
      </c>
    </row>
    <row r="13432" spans="1:4">
      <c r="A13432" s="462">
        <v>108538</v>
      </c>
      <c r="B13432" s="276" t="s">
        <v>13310</v>
      </c>
      <c r="C13432" s="462" t="s">
        <v>27</v>
      </c>
      <c r="D13432" s="463">
        <v>3533</v>
      </c>
    </row>
    <row r="13433" spans="1:4">
      <c r="A13433" s="462">
        <v>108539</v>
      </c>
      <c r="B13433" s="276" t="s">
        <v>13311</v>
      </c>
      <c r="C13433" s="462" t="s">
        <v>27</v>
      </c>
      <c r="D13433" s="463">
        <v>9079</v>
      </c>
    </row>
    <row r="13434" spans="1:4">
      <c r="A13434" s="462">
        <v>108540</v>
      </c>
      <c r="B13434" s="276" t="s">
        <v>13312</v>
      </c>
      <c r="C13434" s="462" t="s">
        <v>27</v>
      </c>
      <c r="D13434" s="463">
        <v>0</v>
      </c>
    </row>
    <row r="13435" spans="1:4">
      <c r="A13435" s="462">
        <v>108541</v>
      </c>
      <c r="B13435" s="276" t="s">
        <v>13313</v>
      </c>
      <c r="C13435" s="462" t="s">
        <v>27</v>
      </c>
      <c r="D13435" s="463">
        <v>3097.65</v>
      </c>
    </row>
    <row r="13436" spans="1:4">
      <c r="A13436" s="462">
        <v>108542</v>
      </c>
      <c r="B13436" s="276" t="s">
        <v>13314</v>
      </c>
      <c r="C13436" s="462" t="s">
        <v>27</v>
      </c>
      <c r="D13436" s="463">
        <v>0</v>
      </c>
    </row>
    <row r="13437" spans="1:4">
      <c r="A13437" s="462">
        <v>108543</v>
      </c>
      <c r="B13437" s="276" t="s">
        <v>13315</v>
      </c>
      <c r="C13437" s="462" t="s">
        <v>27</v>
      </c>
      <c r="D13437" s="463">
        <v>0</v>
      </c>
    </row>
    <row r="13438" spans="1:4">
      <c r="A13438" s="462">
        <v>108544</v>
      </c>
      <c r="B13438" s="276" t="s">
        <v>13316</v>
      </c>
      <c r="C13438" s="462" t="s">
        <v>27</v>
      </c>
      <c r="D13438" s="463">
        <v>0</v>
      </c>
    </row>
    <row r="13439" spans="1:4">
      <c r="A13439" s="462">
        <v>108545</v>
      </c>
      <c r="B13439" s="276" t="s">
        <v>13317</v>
      </c>
      <c r="C13439" s="462" t="s">
        <v>27</v>
      </c>
      <c r="D13439" s="463">
        <v>2918</v>
      </c>
    </row>
    <row r="13440" spans="1:4">
      <c r="A13440" s="462">
        <v>108546</v>
      </c>
      <c r="B13440" s="276" t="s">
        <v>13318</v>
      </c>
      <c r="C13440" s="462" t="s">
        <v>27</v>
      </c>
      <c r="D13440" s="463">
        <v>0</v>
      </c>
    </row>
    <row r="13441" spans="1:4">
      <c r="A13441" s="462">
        <v>108547</v>
      </c>
      <c r="B13441" s="276" t="s">
        <v>13319</v>
      </c>
      <c r="C13441" s="462" t="s">
        <v>27</v>
      </c>
      <c r="D13441" s="463">
        <v>4920</v>
      </c>
    </row>
    <row r="13442" spans="1:4">
      <c r="A13442" s="462">
        <v>108548</v>
      </c>
      <c r="B13442" s="276" t="s">
        <v>13320</v>
      </c>
      <c r="C13442" s="462" t="s">
        <v>27</v>
      </c>
      <c r="D13442" s="463">
        <v>0</v>
      </c>
    </row>
    <row r="13443" spans="1:4">
      <c r="A13443" s="462">
        <v>108549</v>
      </c>
      <c r="B13443" s="276" t="s">
        <v>13321</v>
      </c>
      <c r="C13443" s="462" t="s">
        <v>30</v>
      </c>
      <c r="D13443" s="463">
        <v>0</v>
      </c>
    </row>
    <row r="13444" spans="1:4">
      <c r="A13444" s="462">
        <v>108550</v>
      </c>
      <c r="B13444" s="276" t="s">
        <v>13322</v>
      </c>
      <c r="C13444" s="462" t="s">
        <v>27</v>
      </c>
      <c r="D13444" s="463">
        <v>0</v>
      </c>
    </row>
    <row r="13445" spans="1:4">
      <c r="A13445" s="462">
        <v>108551</v>
      </c>
      <c r="B13445" s="276" t="s">
        <v>13323</v>
      </c>
      <c r="C13445" s="462" t="s">
        <v>27</v>
      </c>
      <c r="D13445" s="463">
        <v>0</v>
      </c>
    </row>
    <row r="13446" spans="1:4">
      <c r="A13446" s="462">
        <v>108552</v>
      </c>
      <c r="B13446" s="276" t="s">
        <v>13324</v>
      </c>
      <c r="C13446" s="462" t="s">
        <v>27</v>
      </c>
      <c r="D13446" s="463">
        <v>0</v>
      </c>
    </row>
    <row r="13447" spans="1:4">
      <c r="A13447" s="462">
        <v>108553</v>
      </c>
      <c r="B13447" s="276" t="s">
        <v>13325</v>
      </c>
      <c r="C13447" s="462" t="s">
        <v>27</v>
      </c>
      <c r="D13447" s="463">
        <v>0</v>
      </c>
    </row>
    <row r="13448" spans="1:4">
      <c r="A13448" s="462">
        <v>108554</v>
      </c>
      <c r="B13448" s="276" t="s">
        <v>13326</v>
      </c>
      <c r="C13448" s="462" t="s">
        <v>27</v>
      </c>
      <c r="D13448" s="463">
        <v>10658</v>
      </c>
    </row>
    <row r="13449" spans="1:4">
      <c r="A13449" s="462">
        <v>108555</v>
      </c>
      <c r="B13449" s="276" t="s">
        <v>13327</v>
      </c>
      <c r="C13449" s="462" t="s">
        <v>27</v>
      </c>
      <c r="D13449" s="463">
        <v>0</v>
      </c>
    </row>
    <row r="13450" spans="1:4">
      <c r="A13450" s="462">
        <v>108556</v>
      </c>
      <c r="B13450" s="276" t="s">
        <v>13328</v>
      </c>
      <c r="C13450" s="462" t="s">
        <v>30</v>
      </c>
      <c r="D13450" s="463">
        <v>0</v>
      </c>
    </row>
    <row r="13451" spans="1:4">
      <c r="A13451" s="462">
        <v>108557</v>
      </c>
      <c r="B13451" s="276" t="s">
        <v>13329</v>
      </c>
      <c r="C13451" s="462" t="s">
        <v>27</v>
      </c>
      <c r="D13451" s="463">
        <v>0</v>
      </c>
    </row>
    <row r="13452" spans="1:4">
      <c r="A13452" s="462">
        <v>108558</v>
      </c>
      <c r="B13452" s="276" t="s">
        <v>13330</v>
      </c>
      <c r="C13452" s="462" t="s">
        <v>27</v>
      </c>
      <c r="D13452" s="463">
        <v>0</v>
      </c>
    </row>
    <row r="13453" spans="1:4">
      <c r="A13453" s="462">
        <v>108559</v>
      </c>
      <c r="B13453" s="276" t="s">
        <v>13331</v>
      </c>
      <c r="C13453" s="462" t="s">
        <v>27</v>
      </c>
      <c r="D13453" s="463">
        <v>0</v>
      </c>
    </row>
    <row r="13454" spans="1:4">
      <c r="A13454" s="462">
        <v>108560</v>
      </c>
      <c r="B13454" s="276" t="s">
        <v>13332</v>
      </c>
      <c r="C13454" s="462" t="s">
        <v>44</v>
      </c>
      <c r="D13454" s="463">
        <v>0</v>
      </c>
    </row>
    <row r="13455" spans="1:4">
      <c r="A13455" s="462">
        <v>108561</v>
      </c>
      <c r="B13455" s="276" t="s">
        <v>13333</v>
      </c>
      <c r="C13455" s="462" t="s">
        <v>27</v>
      </c>
      <c r="D13455" s="463">
        <v>0</v>
      </c>
    </row>
    <row r="13456" spans="1:4">
      <c r="A13456" s="462">
        <v>108562</v>
      </c>
      <c r="B13456" s="276" t="s">
        <v>13334</v>
      </c>
      <c r="C13456" s="462" t="s">
        <v>27</v>
      </c>
      <c r="D13456" s="463">
        <v>0</v>
      </c>
    </row>
    <row r="13457" spans="1:4">
      <c r="A13457" s="462">
        <v>108563</v>
      </c>
      <c r="B13457" s="276" t="s">
        <v>13335</v>
      </c>
      <c r="C13457" s="462" t="s">
        <v>30</v>
      </c>
      <c r="D13457" s="463">
        <v>0</v>
      </c>
    </row>
    <row r="13458" spans="1:4">
      <c r="A13458" s="462">
        <v>108564</v>
      </c>
      <c r="B13458" s="276" t="s">
        <v>13336</v>
      </c>
      <c r="C13458" s="462" t="s">
        <v>27</v>
      </c>
      <c r="D13458" s="463">
        <v>0</v>
      </c>
    </row>
    <row r="13459" spans="1:4">
      <c r="A13459" s="462">
        <v>108565</v>
      </c>
      <c r="B13459" s="276" t="s">
        <v>13337</v>
      </c>
      <c r="C13459" s="462" t="s">
        <v>27</v>
      </c>
      <c r="D13459" s="463">
        <v>0</v>
      </c>
    </row>
    <row r="13460" spans="1:4">
      <c r="A13460" s="462">
        <v>108566</v>
      </c>
      <c r="B13460" s="276" t="s">
        <v>13338</v>
      </c>
      <c r="C13460" s="462" t="s">
        <v>27</v>
      </c>
      <c r="D13460" s="463">
        <v>0</v>
      </c>
    </row>
    <row r="13461" spans="1:4">
      <c r="A13461" s="462">
        <v>108567</v>
      </c>
      <c r="B13461" s="276" t="s">
        <v>13339</v>
      </c>
      <c r="C13461" s="462" t="s">
        <v>27</v>
      </c>
      <c r="D13461" s="463">
        <v>0</v>
      </c>
    </row>
    <row r="13462" spans="1:4">
      <c r="A13462" s="462">
        <v>108568</v>
      </c>
      <c r="B13462" s="276" t="s">
        <v>13340</v>
      </c>
      <c r="C13462" s="462" t="s">
        <v>27</v>
      </c>
      <c r="D13462" s="463">
        <v>0</v>
      </c>
    </row>
    <row r="13463" spans="1:4">
      <c r="A13463" s="462">
        <v>108569</v>
      </c>
      <c r="B13463" s="276" t="s">
        <v>13341</v>
      </c>
      <c r="C13463" s="462" t="s">
        <v>27</v>
      </c>
      <c r="D13463" s="463">
        <v>22118768</v>
      </c>
    </row>
    <row r="13464" spans="1:4">
      <c r="A13464" s="462">
        <v>108570</v>
      </c>
      <c r="B13464" s="276" t="s">
        <v>13342</v>
      </c>
      <c r="C13464" s="462" t="s">
        <v>27</v>
      </c>
      <c r="D13464" s="463">
        <v>0</v>
      </c>
    </row>
    <row r="13465" spans="1:4">
      <c r="A13465" s="462">
        <v>108571</v>
      </c>
      <c r="B13465" s="276" t="s">
        <v>13343</v>
      </c>
      <c r="C13465" s="462" t="s">
        <v>27</v>
      </c>
      <c r="D13465" s="463">
        <v>0</v>
      </c>
    </row>
    <row r="13466" spans="1:4">
      <c r="A13466" s="462">
        <v>108572</v>
      </c>
      <c r="B13466" s="276" t="s">
        <v>13344</v>
      </c>
      <c r="C13466" s="462" t="s">
        <v>27</v>
      </c>
      <c r="D13466" s="463">
        <v>0</v>
      </c>
    </row>
    <row r="13467" spans="1:4">
      <c r="A13467" s="462">
        <v>108573</v>
      </c>
      <c r="B13467" s="276" t="s">
        <v>13345</v>
      </c>
      <c r="C13467" s="462" t="s">
        <v>27</v>
      </c>
      <c r="D13467" s="463">
        <v>2112</v>
      </c>
    </row>
    <row r="13468" spans="1:4">
      <c r="A13468" s="462">
        <v>108574</v>
      </c>
      <c r="B13468" s="276" t="s">
        <v>13346</v>
      </c>
      <c r="C13468" s="462" t="s">
        <v>27</v>
      </c>
      <c r="D13468" s="463">
        <v>2112</v>
      </c>
    </row>
    <row r="13469" spans="1:4">
      <c r="A13469" s="462">
        <v>108575</v>
      </c>
      <c r="B13469" s="276" t="s">
        <v>13347</v>
      </c>
      <c r="C13469" s="462" t="s">
        <v>27</v>
      </c>
      <c r="D13469" s="463">
        <v>126744</v>
      </c>
    </row>
    <row r="13470" spans="1:4">
      <c r="A13470" s="462">
        <v>108576</v>
      </c>
      <c r="B13470" s="276" t="s">
        <v>13348</v>
      </c>
      <c r="C13470" s="462" t="s">
        <v>27</v>
      </c>
      <c r="D13470" s="463">
        <v>0</v>
      </c>
    </row>
    <row r="13471" spans="1:4">
      <c r="A13471" s="462">
        <v>108577</v>
      </c>
      <c r="B13471" s="276" t="s">
        <v>13349</v>
      </c>
      <c r="C13471" s="462" t="s">
        <v>30</v>
      </c>
      <c r="D13471" s="463">
        <v>0</v>
      </c>
    </row>
    <row r="13472" spans="1:4">
      <c r="A13472" s="462">
        <v>108578</v>
      </c>
      <c r="B13472" s="276" t="s">
        <v>13350</v>
      </c>
      <c r="C13472" s="462" t="s">
        <v>30</v>
      </c>
      <c r="D13472" s="463">
        <v>0</v>
      </c>
    </row>
    <row r="13473" spans="1:4">
      <c r="A13473" s="462">
        <v>108579</v>
      </c>
      <c r="B13473" s="276" t="s">
        <v>13351</v>
      </c>
      <c r="C13473" s="462" t="s">
        <v>27</v>
      </c>
      <c r="D13473" s="463">
        <v>10658</v>
      </c>
    </row>
    <row r="13474" spans="1:4">
      <c r="A13474" s="462">
        <v>108580</v>
      </c>
      <c r="B13474" s="276" t="s">
        <v>13352</v>
      </c>
      <c r="C13474" s="462" t="s">
        <v>27</v>
      </c>
      <c r="D13474" s="463">
        <v>0</v>
      </c>
    </row>
    <row r="13475" spans="1:4">
      <c r="A13475" s="462">
        <v>108581</v>
      </c>
      <c r="B13475" s="276" t="s">
        <v>13353</v>
      </c>
      <c r="C13475" s="462" t="s">
        <v>27</v>
      </c>
      <c r="D13475" s="463">
        <v>0</v>
      </c>
    </row>
    <row r="13476" spans="1:4">
      <c r="A13476" s="462">
        <v>108582</v>
      </c>
      <c r="B13476" s="276" t="s">
        <v>13354</v>
      </c>
      <c r="C13476" s="462" t="s">
        <v>27</v>
      </c>
      <c r="D13476" s="463">
        <v>0</v>
      </c>
    </row>
    <row r="13477" spans="1:4">
      <c r="A13477" s="462">
        <v>108583</v>
      </c>
      <c r="B13477" s="276" t="s">
        <v>13355</v>
      </c>
      <c r="C13477" s="462" t="s">
        <v>27</v>
      </c>
      <c r="D13477" s="463">
        <v>0</v>
      </c>
    </row>
    <row r="13478" spans="1:4">
      <c r="A13478" s="462">
        <v>108584</v>
      </c>
      <c r="B13478" s="276" t="s">
        <v>13356</v>
      </c>
      <c r="C13478" s="462" t="s">
        <v>27</v>
      </c>
      <c r="D13478" s="463">
        <v>0</v>
      </c>
    </row>
    <row r="13479" spans="1:4">
      <c r="A13479" s="462">
        <v>108585</v>
      </c>
      <c r="B13479" s="276" t="s">
        <v>13357</v>
      </c>
      <c r="C13479" s="462" t="s">
        <v>27</v>
      </c>
      <c r="D13479" s="463">
        <v>0</v>
      </c>
    </row>
    <row r="13480" spans="1:4">
      <c r="A13480" s="462">
        <v>108586</v>
      </c>
      <c r="B13480" s="276" t="s">
        <v>13358</v>
      </c>
      <c r="C13480" s="462" t="s">
        <v>27</v>
      </c>
      <c r="D13480" s="463">
        <v>146799.99</v>
      </c>
    </row>
    <row r="13481" spans="1:4">
      <c r="A13481" s="462">
        <v>108587</v>
      </c>
      <c r="B13481" s="276" t="s">
        <v>13359</v>
      </c>
      <c r="C13481" s="462" t="s">
        <v>27</v>
      </c>
      <c r="D13481" s="463">
        <v>0</v>
      </c>
    </row>
    <row r="13482" spans="1:4">
      <c r="A13482" s="462">
        <v>108588</v>
      </c>
      <c r="B13482" s="276" t="s">
        <v>13360</v>
      </c>
      <c r="C13482" s="462" t="s">
        <v>27</v>
      </c>
      <c r="D13482" s="463">
        <v>0</v>
      </c>
    </row>
    <row r="13483" spans="1:4">
      <c r="A13483" s="462">
        <v>108589</v>
      </c>
      <c r="B13483" s="276" t="s">
        <v>13361</v>
      </c>
      <c r="C13483" s="462" t="s">
        <v>27</v>
      </c>
      <c r="D13483" s="463">
        <v>0</v>
      </c>
    </row>
    <row r="13484" spans="1:4">
      <c r="A13484" s="462">
        <v>108590</v>
      </c>
      <c r="B13484" s="276" t="s">
        <v>13362</v>
      </c>
      <c r="C13484" s="462" t="s">
        <v>27</v>
      </c>
      <c r="D13484" s="463">
        <v>0</v>
      </c>
    </row>
    <row r="13485" spans="1:4">
      <c r="A13485" s="462">
        <v>108591</v>
      </c>
      <c r="B13485" s="276" t="s">
        <v>13363</v>
      </c>
      <c r="C13485" s="462" t="s">
        <v>27</v>
      </c>
      <c r="D13485" s="463">
        <v>0</v>
      </c>
    </row>
    <row r="13486" spans="1:4">
      <c r="A13486" s="462">
        <v>108592</v>
      </c>
      <c r="B13486" s="276" t="s">
        <v>13134</v>
      </c>
      <c r="C13486" s="462" t="s">
        <v>27</v>
      </c>
      <c r="D13486" s="463">
        <v>0</v>
      </c>
    </row>
    <row r="13487" spans="1:4">
      <c r="A13487" s="462">
        <v>108593</v>
      </c>
      <c r="B13487" s="276" t="s">
        <v>13364</v>
      </c>
      <c r="C13487" s="462" t="s">
        <v>27</v>
      </c>
      <c r="D13487" s="463">
        <v>0</v>
      </c>
    </row>
    <row r="13488" spans="1:4">
      <c r="A13488" s="462">
        <v>108594</v>
      </c>
      <c r="B13488" s="276" t="s">
        <v>13134</v>
      </c>
      <c r="C13488" s="462" t="s">
        <v>27</v>
      </c>
      <c r="D13488" s="463">
        <v>0</v>
      </c>
    </row>
    <row r="13489" spans="1:4">
      <c r="A13489" s="462">
        <v>108595</v>
      </c>
      <c r="B13489" s="276" t="s">
        <v>13365</v>
      </c>
      <c r="C13489" s="462" t="s">
        <v>27</v>
      </c>
      <c r="D13489" s="463">
        <v>0</v>
      </c>
    </row>
    <row r="13490" spans="1:4">
      <c r="A13490" s="462">
        <v>108596</v>
      </c>
      <c r="B13490" s="276" t="s">
        <v>13366</v>
      </c>
      <c r="C13490" s="462" t="s">
        <v>27</v>
      </c>
      <c r="D13490" s="463">
        <v>0</v>
      </c>
    </row>
    <row r="13491" spans="1:4">
      <c r="A13491" s="462">
        <v>108597</v>
      </c>
      <c r="B13491" s="276" t="s">
        <v>13367</v>
      </c>
      <c r="C13491" s="462" t="s">
        <v>27</v>
      </c>
      <c r="D13491" s="463">
        <v>0</v>
      </c>
    </row>
    <row r="13492" spans="1:4">
      <c r="A13492" s="462">
        <v>108598</v>
      </c>
      <c r="B13492" s="276" t="s">
        <v>13368</v>
      </c>
      <c r="C13492" s="462" t="s">
        <v>27</v>
      </c>
      <c r="D13492" s="463">
        <v>0</v>
      </c>
    </row>
    <row r="13493" spans="1:4">
      <c r="A13493" s="462">
        <v>108599</v>
      </c>
      <c r="B13493" s="276" t="s">
        <v>13369</v>
      </c>
      <c r="C13493" s="462" t="s">
        <v>27</v>
      </c>
      <c r="D13493" s="463">
        <v>0</v>
      </c>
    </row>
    <row r="13494" spans="1:4">
      <c r="A13494" s="462">
        <v>108600</v>
      </c>
      <c r="B13494" s="276" t="s">
        <v>13370</v>
      </c>
      <c r="C13494" s="462" t="s">
        <v>27</v>
      </c>
      <c r="D13494" s="463">
        <v>0</v>
      </c>
    </row>
    <row r="13495" spans="1:4">
      <c r="A13495" s="462">
        <v>108601</v>
      </c>
      <c r="B13495" s="276" t="s">
        <v>13371</v>
      </c>
      <c r="C13495" s="462" t="s">
        <v>2223</v>
      </c>
      <c r="D13495" s="463">
        <v>0</v>
      </c>
    </row>
    <row r="13496" spans="1:4">
      <c r="A13496" s="462">
        <v>108602</v>
      </c>
      <c r="B13496" s="276" t="s">
        <v>13372</v>
      </c>
      <c r="C13496" s="462" t="s">
        <v>27</v>
      </c>
      <c r="D13496" s="463">
        <v>0</v>
      </c>
    </row>
    <row r="13497" spans="1:4">
      <c r="A13497" s="462">
        <v>108603</v>
      </c>
      <c r="B13497" s="276" t="s">
        <v>13373</v>
      </c>
      <c r="C13497" s="462" t="s">
        <v>27</v>
      </c>
      <c r="D13497" s="463">
        <v>0</v>
      </c>
    </row>
    <row r="13498" spans="1:4">
      <c r="A13498" s="462">
        <v>108604</v>
      </c>
      <c r="B13498" s="276" t="s">
        <v>13374</v>
      </c>
      <c r="C13498" s="462" t="s">
        <v>2223</v>
      </c>
      <c r="D13498" s="463">
        <v>0</v>
      </c>
    </row>
    <row r="13499" spans="1:4">
      <c r="A13499" s="462">
        <v>108605</v>
      </c>
      <c r="B13499" s="276" t="s">
        <v>13375</v>
      </c>
      <c r="C13499" s="462" t="s">
        <v>44</v>
      </c>
      <c r="D13499" s="463">
        <v>16140.01</v>
      </c>
    </row>
    <row r="13500" spans="1:4">
      <c r="A13500" s="462">
        <v>108606</v>
      </c>
      <c r="B13500" s="276" t="s">
        <v>13376</v>
      </c>
      <c r="C13500" s="462" t="s">
        <v>27</v>
      </c>
      <c r="D13500" s="463">
        <v>0</v>
      </c>
    </row>
    <row r="13501" spans="1:4">
      <c r="A13501" s="462">
        <v>108607</v>
      </c>
      <c r="B13501" s="276" t="s">
        <v>13377</v>
      </c>
      <c r="C13501" s="462" t="s">
        <v>27</v>
      </c>
      <c r="D13501" s="463">
        <v>0</v>
      </c>
    </row>
    <row r="13502" spans="1:4">
      <c r="A13502" s="462">
        <v>108608</v>
      </c>
      <c r="B13502" s="276" t="s">
        <v>13378</v>
      </c>
      <c r="C13502" s="462" t="s">
        <v>27</v>
      </c>
      <c r="D13502" s="463">
        <v>0</v>
      </c>
    </row>
    <row r="13503" spans="1:4">
      <c r="A13503" s="462">
        <v>108609</v>
      </c>
      <c r="B13503" s="276" t="s">
        <v>13379</v>
      </c>
      <c r="C13503" s="462" t="s">
        <v>30</v>
      </c>
      <c r="D13503" s="463">
        <v>0</v>
      </c>
    </row>
    <row r="13504" spans="1:4">
      <c r="A13504" s="462">
        <v>108610</v>
      </c>
      <c r="B13504" s="276" t="s">
        <v>13380</v>
      </c>
      <c r="C13504" s="462" t="s">
        <v>27</v>
      </c>
      <c r="D13504" s="463">
        <v>0</v>
      </c>
    </row>
    <row r="13505" spans="1:4">
      <c r="A13505" s="462">
        <v>108611</v>
      </c>
      <c r="B13505" s="276" t="s">
        <v>13381</v>
      </c>
      <c r="C13505" s="462" t="s">
        <v>27</v>
      </c>
      <c r="D13505" s="463">
        <v>0</v>
      </c>
    </row>
    <row r="13506" spans="1:4">
      <c r="A13506" s="462">
        <v>108612</v>
      </c>
      <c r="B13506" s="276" t="s">
        <v>13382</v>
      </c>
      <c r="C13506" s="462" t="s">
        <v>27</v>
      </c>
      <c r="D13506" s="463">
        <v>0</v>
      </c>
    </row>
    <row r="13507" spans="1:4">
      <c r="A13507" s="462">
        <v>108613</v>
      </c>
      <c r="B13507" s="276" t="s">
        <v>13383</v>
      </c>
      <c r="C13507" s="462" t="s">
        <v>27</v>
      </c>
      <c r="D13507" s="463">
        <v>0</v>
      </c>
    </row>
    <row r="13508" spans="1:4">
      <c r="A13508" s="462">
        <v>108614</v>
      </c>
      <c r="B13508" s="276" t="s">
        <v>13384</v>
      </c>
      <c r="C13508" s="462" t="s">
        <v>27</v>
      </c>
      <c r="D13508" s="463">
        <v>0</v>
      </c>
    </row>
    <row r="13509" spans="1:4">
      <c r="A13509" s="462">
        <v>108615</v>
      </c>
      <c r="B13509" s="276" t="s">
        <v>13385</v>
      </c>
      <c r="C13509" s="462" t="s">
        <v>27</v>
      </c>
      <c r="D13509" s="463">
        <v>0</v>
      </c>
    </row>
    <row r="13510" spans="1:4">
      <c r="A13510" s="462">
        <v>108616</v>
      </c>
      <c r="B13510" s="276" t="s">
        <v>13386</v>
      </c>
      <c r="C13510" s="462" t="s">
        <v>27</v>
      </c>
      <c r="D13510" s="463">
        <v>0</v>
      </c>
    </row>
    <row r="13511" spans="1:4">
      <c r="A13511" s="462">
        <v>108617</v>
      </c>
      <c r="B13511" s="276" t="s">
        <v>13387</v>
      </c>
      <c r="C13511" s="462" t="s">
        <v>27</v>
      </c>
      <c r="D13511" s="463">
        <v>0</v>
      </c>
    </row>
    <row r="13512" spans="1:4">
      <c r="A13512" s="462">
        <v>108618</v>
      </c>
      <c r="B13512" s="276" t="s">
        <v>13388</v>
      </c>
      <c r="C13512" s="462" t="s">
        <v>27</v>
      </c>
      <c r="D13512" s="463">
        <v>104600</v>
      </c>
    </row>
    <row r="13513" spans="1:4">
      <c r="A13513" s="462">
        <v>108619</v>
      </c>
      <c r="B13513" s="276" t="s">
        <v>13389</v>
      </c>
      <c r="C13513" s="462" t="s">
        <v>27</v>
      </c>
      <c r="D13513" s="463">
        <v>0</v>
      </c>
    </row>
    <row r="13514" spans="1:4">
      <c r="A13514" s="462">
        <v>108620</v>
      </c>
      <c r="B13514" s="276" t="s">
        <v>13390</v>
      </c>
      <c r="C13514" s="462" t="s">
        <v>27</v>
      </c>
      <c r="D13514" s="463">
        <v>99400</v>
      </c>
    </row>
    <row r="13515" spans="1:4">
      <c r="A13515" s="462">
        <v>108621</v>
      </c>
      <c r="B13515" s="276" t="s">
        <v>13391</v>
      </c>
      <c r="C13515" s="462" t="s">
        <v>27</v>
      </c>
      <c r="D13515" s="463">
        <v>0</v>
      </c>
    </row>
    <row r="13516" spans="1:4">
      <c r="A13516" s="462">
        <v>108622</v>
      </c>
      <c r="B13516" s="276" t="s">
        <v>13392</v>
      </c>
      <c r="C13516" s="462" t="s">
        <v>27</v>
      </c>
      <c r="D13516" s="463">
        <v>0</v>
      </c>
    </row>
    <row r="13517" spans="1:4">
      <c r="A13517" s="462">
        <v>108623</v>
      </c>
      <c r="B13517" s="276" t="s">
        <v>13393</v>
      </c>
      <c r="C13517" s="462" t="s">
        <v>27</v>
      </c>
      <c r="D13517" s="463">
        <v>0</v>
      </c>
    </row>
    <row r="13518" spans="1:4">
      <c r="A13518" s="462">
        <v>108624</v>
      </c>
      <c r="B13518" s="276" t="s">
        <v>13394</v>
      </c>
      <c r="C13518" s="462" t="s">
        <v>27</v>
      </c>
      <c r="D13518" s="463">
        <v>0</v>
      </c>
    </row>
    <row r="13519" spans="1:4">
      <c r="A13519" s="462">
        <v>108625</v>
      </c>
      <c r="B13519" s="276" t="s">
        <v>13395</v>
      </c>
      <c r="C13519" s="462" t="s">
        <v>27</v>
      </c>
      <c r="D13519" s="463">
        <v>0</v>
      </c>
    </row>
    <row r="13520" spans="1:4">
      <c r="A13520" s="462">
        <v>108626</v>
      </c>
      <c r="B13520" s="276" t="s">
        <v>13396</v>
      </c>
      <c r="C13520" s="462" t="s">
        <v>27</v>
      </c>
      <c r="D13520" s="463">
        <v>0</v>
      </c>
    </row>
    <row r="13521" spans="1:4">
      <c r="A13521" s="462">
        <v>108627</v>
      </c>
      <c r="B13521" s="276" t="s">
        <v>13397</v>
      </c>
      <c r="C13521" s="462" t="s">
        <v>27</v>
      </c>
      <c r="D13521" s="463">
        <v>0</v>
      </c>
    </row>
    <row r="13522" spans="1:4">
      <c r="A13522" s="462">
        <v>108628</v>
      </c>
      <c r="B13522" s="276" t="s">
        <v>13398</v>
      </c>
      <c r="C13522" s="462" t="s">
        <v>83</v>
      </c>
      <c r="D13522" s="463">
        <v>0</v>
      </c>
    </row>
    <row r="13523" spans="1:4">
      <c r="A13523" s="462">
        <v>108629</v>
      </c>
      <c r="B13523" s="276" t="s">
        <v>13399</v>
      </c>
      <c r="C13523" s="462" t="s">
        <v>27</v>
      </c>
      <c r="D13523" s="463">
        <v>0</v>
      </c>
    </row>
    <row r="13524" spans="1:4">
      <c r="A13524" s="462">
        <v>108630</v>
      </c>
      <c r="B13524" s="276" t="s">
        <v>13400</v>
      </c>
      <c r="C13524" s="462" t="s">
        <v>7661</v>
      </c>
      <c r="D13524" s="463">
        <v>0</v>
      </c>
    </row>
    <row r="13525" spans="1:4">
      <c r="A13525" s="462">
        <v>108631</v>
      </c>
      <c r="B13525" s="276" t="s">
        <v>13401</v>
      </c>
      <c r="C13525" s="462" t="s">
        <v>27</v>
      </c>
      <c r="D13525" s="463">
        <v>181560</v>
      </c>
    </row>
    <row r="13526" spans="1:4">
      <c r="A13526" s="462">
        <v>108632</v>
      </c>
      <c r="B13526" s="276" t="s">
        <v>13402</v>
      </c>
      <c r="C13526" s="462" t="s">
        <v>27</v>
      </c>
      <c r="D13526" s="463">
        <v>0</v>
      </c>
    </row>
    <row r="13527" spans="1:4">
      <c r="A13527" s="462">
        <v>108633</v>
      </c>
      <c r="B13527" s="276" t="s">
        <v>13403</v>
      </c>
      <c r="C13527" s="462" t="s">
        <v>27</v>
      </c>
      <c r="D13527" s="463">
        <v>0</v>
      </c>
    </row>
    <row r="13528" spans="1:4">
      <c r="A13528" s="462">
        <v>108634</v>
      </c>
      <c r="B13528" s="276" t="s">
        <v>13404</v>
      </c>
      <c r="C13528" s="462" t="s">
        <v>27</v>
      </c>
      <c r="D13528" s="463">
        <v>0</v>
      </c>
    </row>
    <row r="13529" spans="1:4">
      <c r="A13529" s="462">
        <v>108635</v>
      </c>
      <c r="B13529" s="276" t="s">
        <v>13405</v>
      </c>
      <c r="C13529" s="462" t="s">
        <v>27</v>
      </c>
      <c r="D13529" s="463">
        <v>0</v>
      </c>
    </row>
    <row r="13530" spans="1:4">
      <c r="A13530" s="462">
        <v>108636</v>
      </c>
      <c r="B13530" s="276" t="s">
        <v>13406</v>
      </c>
      <c r="C13530" s="462" t="s">
        <v>27</v>
      </c>
      <c r="D13530" s="463">
        <v>148550</v>
      </c>
    </row>
    <row r="13531" spans="1:4">
      <c r="A13531" s="462">
        <v>108637</v>
      </c>
      <c r="B13531" s="276" t="s">
        <v>13407</v>
      </c>
      <c r="C13531" s="462" t="s">
        <v>27</v>
      </c>
      <c r="D13531" s="463">
        <v>0</v>
      </c>
    </row>
    <row r="13532" spans="1:4">
      <c r="A13532" s="462">
        <v>108638</v>
      </c>
      <c r="B13532" s="276" t="s">
        <v>13408</v>
      </c>
      <c r="C13532" s="462" t="s">
        <v>27</v>
      </c>
      <c r="D13532" s="463">
        <v>0</v>
      </c>
    </row>
    <row r="13533" spans="1:4">
      <c r="A13533" s="462">
        <v>108639</v>
      </c>
      <c r="B13533" s="276" t="s">
        <v>13409</v>
      </c>
      <c r="C13533" s="462" t="s">
        <v>27</v>
      </c>
      <c r="D13533" s="463">
        <v>0</v>
      </c>
    </row>
    <row r="13534" spans="1:4">
      <c r="A13534" s="462">
        <v>108640</v>
      </c>
      <c r="B13534" s="276" t="s">
        <v>13410</v>
      </c>
      <c r="C13534" s="462" t="s">
        <v>44</v>
      </c>
      <c r="D13534" s="463">
        <v>42199.99</v>
      </c>
    </row>
    <row r="13535" spans="1:4">
      <c r="A13535" s="462">
        <v>108641</v>
      </c>
      <c r="B13535" s="276" t="s">
        <v>13411</v>
      </c>
      <c r="C13535" s="462" t="s">
        <v>27</v>
      </c>
      <c r="D13535" s="463">
        <v>0</v>
      </c>
    </row>
    <row r="13536" spans="1:4">
      <c r="A13536" s="462">
        <v>108642</v>
      </c>
      <c r="B13536" s="276" t="s">
        <v>13412</v>
      </c>
      <c r="C13536" s="462" t="s">
        <v>27</v>
      </c>
      <c r="D13536" s="463">
        <v>0</v>
      </c>
    </row>
    <row r="13537" spans="1:4">
      <c r="A13537" s="462">
        <v>108643</v>
      </c>
      <c r="B13537" s="276" t="s">
        <v>13413</v>
      </c>
      <c r="C13537" s="462" t="s">
        <v>27</v>
      </c>
      <c r="D13537" s="463">
        <v>0</v>
      </c>
    </row>
    <row r="13538" spans="1:4">
      <c r="A13538" s="462">
        <v>108644</v>
      </c>
      <c r="B13538" s="276" t="s">
        <v>13414</v>
      </c>
      <c r="C13538" s="462" t="s">
        <v>27</v>
      </c>
      <c r="D13538" s="463">
        <v>0</v>
      </c>
    </row>
    <row r="13539" spans="1:4">
      <c r="A13539" s="462">
        <v>108645</v>
      </c>
      <c r="B13539" s="276" t="s">
        <v>13415</v>
      </c>
      <c r="C13539" s="462" t="s">
        <v>27</v>
      </c>
      <c r="D13539" s="463">
        <v>0</v>
      </c>
    </row>
    <row r="13540" spans="1:4">
      <c r="A13540" s="462">
        <v>108646</v>
      </c>
      <c r="B13540" s="276" t="s">
        <v>13416</v>
      </c>
      <c r="C13540" s="462" t="s">
        <v>30</v>
      </c>
      <c r="D13540" s="463">
        <v>0</v>
      </c>
    </row>
    <row r="13541" spans="1:4">
      <c r="A13541" s="462">
        <v>108647</v>
      </c>
      <c r="B13541" s="276" t="s">
        <v>13417</v>
      </c>
      <c r="C13541" s="462" t="s">
        <v>30</v>
      </c>
      <c r="D13541" s="463">
        <v>0</v>
      </c>
    </row>
    <row r="13542" spans="1:4">
      <c r="A13542" s="462">
        <v>108648</v>
      </c>
      <c r="B13542" s="276" t="s">
        <v>13418</v>
      </c>
      <c r="C13542" s="462" t="s">
        <v>30</v>
      </c>
      <c r="D13542" s="463">
        <v>0</v>
      </c>
    </row>
    <row r="13543" spans="1:4">
      <c r="A13543" s="462">
        <v>108649</v>
      </c>
      <c r="B13543" s="276" t="s">
        <v>13419</v>
      </c>
      <c r="C13543" s="462" t="s">
        <v>30</v>
      </c>
      <c r="D13543" s="463">
        <v>0</v>
      </c>
    </row>
    <row r="13544" spans="1:4">
      <c r="A13544" s="462">
        <v>108650</v>
      </c>
      <c r="B13544" s="276" t="s">
        <v>13420</v>
      </c>
      <c r="C13544" s="462" t="s">
        <v>27</v>
      </c>
      <c r="D13544" s="463">
        <v>0</v>
      </c>
    </row>
    <row r="13545" spans="1:4">
      <c r="A13545" s="462">
        <v>108651</v>
      </c>
      <c r="B13545" s="276" t="s">
        <v>13421</v>
      </c>
      <c r="C13545" s="462" t="s">
        <v>27</v>
      </c>
      <c r="D13545" s="463">
        <v>0</v>
      </c>
    </row>
    <row r="13546" spans="1:4">
      <c r="A13546" s="462">
        <v>108652</v>
      </c>
      <c r="B13546" s="276" t="s">
        <v>13422</v>
      </c>
      <c r="C13546" s="462" t="s">
        <v>27</v>
      </c>
      <c r="D13546" s="463">
        <v>0</v>
      </c>
    </row>
    <row r="13547" spans="1:4">
      <c r="A13547" s="462">
        <v>108653</v>
      </c>
      <c r="B13547" s="276" t="s">
        <v>13423</v>
      </c>
      <c r="C13547" s="462" t="s">
        <v>27</v>
      </c>
      <c r="D13547" s="463">
        <v>0</v>
      </c>
    </row>
    <row r="13548" spans="1:4">
      <c r="A13548" s="462">
        <v>108654</v>
      </c>
      <c r="B13548" s="276" t="s">
        <v>13424</v>
      </c>
      <c r="C13548" s="462" t="s">
        <v>27</v>
      </c>
      <c r="D13548" s="463">
        <v>0</v>
      </c>
    </row>
    <row r="13549" spans="1:4">
      <c r="A13549" s="462">
        <v>108655</v>
      </c>
      <c r="B13549" s="276" t="s">
        <v>13425</v>
      </c>
      <c r="C13549" s="462" t="s">
        <v>27</v>
      </c>
      <c r="D13549" s="463">
        <v>0</v>
      </c>
    </row>
    <row r="13550" spans="1:4">
      <c r="A13550" s="462">
        <v>108656</v>
      </c>
      <c r="B13550" s="276" t="s">
        <v>13426</v>
      </c>
      <c r="C13550" s="462" t="s">
        <v>27</v>
      </c>
      <c r="D13550" s="463">
        <v>0</v>
      </c>
    </row>
    <row r="13551" spans="1:4">
      <c r="A13551" s="462">
        <v>108657</v>
      </c>
      <c r="B13551" s="276" t="s">
        <v>13427</v>
      </c>
      <c r="C13551" s="462" t="s">
        <v>27</v>
      </c>
      <c r="D13551" s="463">
        <v>0</v>
      </c>
    </row>
    <row r="13552" spans="1:4">
      <c r="A13552" s="462">
        <v>108658</v>
      </c>
      <c r="B13552" s="276" t="s">
        <v>13428</v>
      </c>
      <c r="C13552" s="462" t="s">
        <v>27</v>
      </c>
      <c r="D13552" s="463">
        <v>0</v>
      </c>
    </row>
    <row r="13553" spans="1:4">
      <c r="A13553" s="462">
        <v>108659</v>
      </c>
      <c r="B13553" s="276" t="s">
        <v>13429</v>
      </c>
      <c r="C13553" s="462" t="s">
        <v>27</v>
      </c>
      <c r="D13553" s="463">
        <v>1210</v>
      </c>
    </row>
    <row r="13554" spans="1:4">
      <c r="A13554" s="462">
        <v>108660</v>
      </c>
      <c r="B13554" s="276" t="s">
        <v>13430</v>
      </c>
      <c r="C13554" s="462" t="s">
        <v>27</v>
      </c>
      <c r="D13554" s="463">
        <v>0</v>
      </c>
    </row>
    <row r="13555" spans="1:4">
      <c r="A13555" s="462">
        <v>108661</v>
      </c>
      <c r="B13555" s="276" t="s">
        <v>13431</v>
      </c>
      <c r="C13555" s="462" t="s">
        <v>27</v>
      </c>
      <c r="D13555" s="463">
        <v>0</v>
      </c>
    </row>
    <row r="13556" spans="1:4">
      <c r="A13556" s="462">
        <v>108662</v>
      </c>
      <c r="B13556" s="276" t="s">
        <v>13432</v>
      </c>
      <c r="C13556" s="462" t="s">
        <v>27</v>
      </c>
      <c r="D13556" s="463">
        <v>0</v>
      </c>
    </row>
    <row r="13557" spans="1:4">
      <c r="A13557" s="462">
        <v>108663</v>
      </c>
      <c r="B13557" s="276" t="s">
        <v>13433</v>
      </c>
      <c r="C13557" s="462" t="s">
        <v>27</v>
      </c>
      <c r="D13557" s="463">
        <v>183551</v>
      </c>
    </row>
    <row r="13558" spans="1:4">
      <c r="A13558" s="462">
        <v>108664</v>
      </c>
      <c r="B13558" s="276" t="s">
        <v>13434</v>
      </c>
      <c r="C13558" s="462" t="s">
        <v>27</v>
      </c>
      <c r="D13558" s="463">
        <v>0</v>
      </c>
    </row>
    <row r="13559" spans="1:4">
      <c r="A13559" s="462">
        <v>108665</v>
      </c>
      <c r="B13559" s="276" t="s">
        <v>13435</v>
      </c>
      <c r="C13559" s="462" t="s">
        <v>27</v>
      </c>
      <c r="D13559" s="463">
        <v>0</v>
      </c>
    </row>
    <row r="13560" spans="1:4">
      <c r="A13560" s="462">
        <v>108666</v>
      </c>
      <c r="B13560" s="276" t="s">
        <v>13436</v>
      </c>
      <c r="C13560" s="462" t="s">
        <v>27</v>
      </c>
      <c r="D13560" s="463">
        <v>1942803</v>
      </c>
    </row>
    <row r="13561" spans="1:4">
      <c r="A13561" s="462">
        <v>108667</v>
      </c>
      <c r="B13561" s="276" t="s">
        <v>13437</v>
      </c>
      <c r="C13561" s="462" t="s">
        <v>27</v>
      </c>
      <c r="D13561" s="463">
        <v>0</v>
      </c>
    </row>
    <row r="13562" spans="1:4">
      <c r="A13562" s="462">
        <v>108668</v>
      </c>
      <c r="B13562" s="276" t="s">
        <v>13438</v>
      </c>
      <c r="C13562" s="462" t="s">
        <v>27</v>
      </c>
      <c r="D13562" s="463">
        <v>0</v>
      </c>
    </row>
    <row r="13563" spans="1:4">
      <c r="A13563" s="462">
        <v>108669</v>
      </c>
      <c r="B13563" s="276" t="s">
        <v>13439</v>
      </c>
      <c r="C13563" s="462" t="s">
        <v>27</v>
      </c>
      <c r="D13563" s="463">
        <v>0</v>
      </c>
    </row>
    <row r="13564" spans="1:4">
      <c r="A13564" s="462">
        <v>108670</v>
      </c>
      <c r="B13564" s="276" t="s">
        <v>13440</v>
      </c>
      <c r="C13564" s="462" t="s">
        <v>27</v>
      </c>
      <c r="D13564" s="463">
        <v>0</v>
      </c>
    </row>
    <row r="13565" spans="1:4">
      <c r="A13565" s="462">
        <v>108671</v>
      </c>
      <c r="B13565" s="276" t="s">
        <v>13441</v>
      </c>
      <c r="C13565" s="462" t="s">
        <v>27</v>
      </c>
      <c r="D13565" s="463">
        <v>0</v>
      </c>
    </row>
    <row r="13566" spans="1:4">
      <c r="A13566" s="462">
        <v>108672</v>
      </c>
      <c r="B13566" s="276" t="s">
        <v>13442</v>
      </c>
      <c r="C13566" s="462" t="s">
        <v>27</v>
      </c>
      <c r="D13566" s="463">
        <v>0</v>
      </c>
    </row>
    <row r="13567" spans="1:4">
      <c r="A13567" s="462">
        <v>108673</v>
      </c>
      <c r="B13567" s="276" t="s">
        <v>13443</v>
      </c>
      <c r="C13567" s="462" t="s">
        <v>27</v>
      </c>
      <c r="D13567" s="463">
        <v>0</v>
      </c>
    </row>
    <row r="13568" spans="1:4">
      <c r="A13568" s="462">
        <v>108674</v>
      </c>
      <c r="B13568" s="276" t="s">
        <v>13444</v>
      </c>
      <c r="C13568" s="462" t="s">
        <v>27</v>
      </c>
      <c r="D13568" s="463">
        <v>0</v>
      </c>
    </row>
    <row r="13569" spans="1:4">
      <c r="A13569" s="462">
        <v>108675</v>
      </c>
      <c r="B13569" s="276" t="s">
        <v>13445</v>
      </c>
      <c r="C13569" s="462" t="s">
        <v>27</v>
      </c>
      <c r="D13569" s="463">
        <v>0</v>
      </c>
    </row>
    <row r="13570" spans="1:4">
      <c r="A13570" s="462">
        <v>108676</v>
      </c>
      <c r="B13570" s="276" t="s">
        <v>13446</v>
      </c>
      <c r="C13570" s="462" t="s">
        <v>27</v>
      </c>
      <c r="D13570" s="463">
        <v>0</v>
      </c>
    </row>
    <row r="13571" spans="1:4">
      <c r="A13571" s="462">
        <v>108677</v>
      </c>
      <c r="B13571" s="276" t="s">
        <v>13447</v>
      </c>
      <c r="C13571" s="462" t="s">
        <v>27</v>
      </c>
      <c r="D13571" s="463">
        <v>0</v>
      </c>
    </row>
    <row r="13572" spans="1:4">
      <c r="A13572" s="462">
        <v>108678</v>
      </c>
      <c r="B13572" s="276" t="s">
        <v>13448</v>
      </c>
      <c r="C13572" s="462" t="s">
        <v>27</v>
      </c>
      <c r="D13572" s="463">
        <v>0</v>
      </c>
    </row>
    <row r="13573" spans="1:4">
      <c r="A13573" s="462">
        <v>108679</v>
      </c>
      <c r="B13573" s="276" t="s">
        <v>13449</v>
      </c>
      <c r="C13573" s="462" t="s">
        <v>27</v>
      </c>
      <c r="D13573" s="463">
        <v>0</v>
      </c>
    </row>
    <row r="13574" spans="1:4">
      <c r="A13574" s="462">
        <v>108680</v>
      </c>
      <c r="B13574" s="276" t="s">
        <v>13450</v>
      </c>
      <c r="C13574" s="462" t="s">
        <v>27</v>
      </c>
      <c r="D13574" s="463">
        <v>0</v>
      </c>
    </row>
    <row r="13575" spans="1:4">
      <c r="A13575" s="462">
        <v>108681</v>
      </c>
      <c r="B13575" s="276" t="s">
        <v>13451</v>
      </c>
      <c r="C13575" s="462" t="s">
        <v>27</v>
      </c>
      <c r="D13575" s="463">
        <v>0</v>
      </c>
    </row>
    <row r="13576" spans="1:4">
      <c r="A13576" s="462">
        <v>108682</v>
      </c>
      <c r="B13576" s="276" t="s">
        <v>13452</v>
      </c>
      <c r="C13576" s="462" t="s">
        <v>27</v>
      </c>
      <c r="D13576" s="463">
        <v>0</v>
      </c>
    </row>
    <row r="13577" spans="1:4">
      <c r="A13577" s="462">
        <v>108683</v>
      </c>
      <c r="B13577" s="276" t="s">
        <v>13453</v>
      </c>
      <c r="C13577" s="462" t="s">
        <v>27</v>
      </c>
      <c r="D13577" s="463">
        <v>0</v>
      </c>
    </row>
    <row r="13578" spans="1:4">
      <c r="A13578" s="462">
        <v>108684</v>
      </c>
      <c r="B13578" s="276" t="s">
        <v>13454</v>
      </c>
      <c r="C13578" s="462" t="s">
        <v>27</v>
      </c>
      <c r="D13578" s="463">
        <v>0</v>
      </c>
    </row>
    <row r="13579" spans="1:4">
      <c r="A13579" s="462">
        <v>108685</v>
      </c>
      <c r="B13579" s="276" t="s">
        <v>13455</v>
      </c>
      <c r="C13579" s="462" t="s">
        <v>27</v>
      </c>
      <c r="D13579" s="463">
        <v>0</v>
      </c>
    </row>
    <row r="13580" spans="1:4">
      <c r="A13580" s="462">
        <v>108686</v>
      </c>
      <c r="B13580" s="276" t="s">
        <v>13456</v>
      </c>
      <c r="C13580" s="462" t="s">
        <v>27</v>
      </c>
      <c r="D13580" s="463">
        <v>0</v>
      </c>
    </row>
    <row r="13581" spans="1:4">
      <c r="A13581" s="462">
        <v>108687</v>
      </c>
      <c r="B13581" s="276" t="s">
        <v>13457</v>
      </c>
      <c r="C13581" s="462" t="s">
        <v>27</v>
      </c>
      <c r="D13581" s="463">
        <v>0</v>
      </c>
    </row>
    <row r="13582" spans="1:4">
      <c r="A13582" s="462">
        <v>108688</v>
      </c>
      <c r="B13582" s="276" t="s">
        <v>13458</v>
      </c>
      <c r="C13582" s="462" t="s">
        <v>27</v>
      </c>
      <c r="D13582" s="463">
        <v>0</v>
      </c>
    </row>
    <row r="13583" spans="1:4">
      <c r="A13583" s="462">
        <v>108689</v>
      </c>
      <c r="B13583" s="276" t="s">
        <v>13459</v>
      </c>
      <c r="C13583" s="462" t="s">
        <v>27</v>
      </c>
      <c r="D13583" s="463">
        <v>0</v>
      </c>
    </row>
    <row r="13584" spans="1:4">
      <c r="A13584" s="462">
        <v>108690</v>
      </c>
      <c r="B13584" s="276" t="s">
        <v>13460</v>
      </c>
      <c r="C13584" s="462" t="s">
        <v>27</v>
      </c>
      <c r="D13584" s="463">
        <v>0</v>
      </c>
    </row>
    <row r="13585" spans="1:4">
      <c r="A13585" s="462">
        <v>108691</v>
      </c>
      <c r="B13585" s="276" t="s">
        <v>13461</v>
      </c>
      <c r="C13585" s="462" t="s">
        <v>44</v>
      </c>
      <c r="D13585" s="463">
        <v>0</v>
      </c>
    </row>
    <row r="13586" spans="1:4">
      <c r="A13586" s="462">
        <v>108692</v>
      </c>
      <c r="B13586" s="276" t="s">
        <v>13462</v>
      </c>
      <c r="C13586" s="462" t="s">
        <v>27</v>
      </c>
      <c r="D13586" s="463">
        <v>0</v>
      </c>
    </row>
    <row r="13587" spans="1:4">
      <c r="A13587" s="462">
        <v>108693</v>
      </c>
      <c r="B13587" s="276" t="s">
        <v>13463</v>
      </c>
      <c r="C13587" s="462" t="s">
        <v>27</v>
      </c>
      <c r="D13587" s="463">
        <v>0</v>
      </c>
    </row>
    <row r="13588" spans="1:4">
      <c r="A13588" s="462">
        <v>108694</v>
      </c>
      <c r="B13588" s="276" t="s">
        <v>13464</v>
      </c>
      <c r="C13588" s="462" t="s">
        <v>44</v>
      </c>
      <c r="D13588" s="463">
        <v>0</v>
      </c>
    </row>
    <row r="13589" spans="1:4">
      <c r="A13589" s="462">
        <v>108695</v>
      </c>
      <c r="B13589" s="276" t="s">
        <v>13465</v>
      </c>
      <c r="C13589" s="462" t="s">
        <v>27</v>
      </c>
      <c r="D13589" s="463">
        <v>729.01</v>
      </c>
    </row>
    <row r="13590" spans="1:4">
      <c r="A13590" s="462">
        <v>108696</v>
      </c>
      <c r="B13590" s="276" t="s">
        <v>13466</v>
      </c>
      <c r="C13590" s="462" t="s">
        <v>27</v>
      </c>
      <c r="D13590" s="463">
        <v>0</v>
      </c>
    </row>
    <row r="13591" spans="1:4">
      <c r="A13591" s="462">
        <v>108697</v>
      </c>
      <c r="B13591" s="276" t="s">
        <v>13467</v>
      </c>
      <c r="C13591" s="462" t="s">
        <v>27</v>
      </c>
      <c r="D13591" s="463">
        <v>24887</v>
      </c>
    </row>
    <row r="13592" spans="1:4">
      <c r="A13592" s="462">
        <v>108698</v>
      </c>
      <c r="B13592" s="276" t="s">
        <v>13468</v>
      </c>
      <c r="C13592" s="462" t="s">
        <v>27</v>
      </c>
      <c r="D13592" s="463">
        <v>0</v>
      </c>
    </row>
    <row r="13593" spans="1:4">
      <c r="A13593" s="462">
        <v>108699</v>
      </c>
      <c r="B13593" s="276" t="s">
        <v>13469</v>
      </c>
      <c r="C13593" s="462" t="s">
        <v>27</v>
      </c>
      <c r="D13593" s="463">
        <v>424564</v>
      </c>
    </row>
    <row r="13594" spans="1:4">
      <c r="A13594" s="462">
        <v>108700</v>
      </c>
      <c r="B13594" s="276" t="s">
        <v>13470</v>
      </c>
      <c r="C13594" s="462" t="s">
        <v>27</v>
      </c>
      <c r="D13594" s="463">
        <v>0</v>
      </c>
    </row>
    <row r="13595" spans="1:4">
      <c r="A13595" s="462">
        <v>108701</v>
      </c>
      <c r="B13595" s="276" t="s">
        <v>13471</v>
      </c>
      <c r="C13595" s="462" t="s">
        <v>44</v>
      </c>
      <c r="D13595" s="463">
        <v>0</v>
      </c>
    </row>
    <row r="13596" spans="1:4">
      <c r="A13596" s="462">
        <v>108702</v>
      </c>
      <c r="B13596" s="276" t="s">
        <v>13472</v>
      </c>
      <c r="C13596" s="462" t="s">
        <v>27</v>
      </c>
      <c r="D13596" s="463">
        <v>0</v>
      </c>
    </row>
    <row r="13597" spans="1:4">
      <c r="A13597" s="462">
        <v>108703</v>
      </c>
      <c r="B13597" s="276" t="s">
        <v>13473</v>
      </c>
      <c r="C13597" s="462" t="s">
        <v>27</v>
      </c>
      <c r="D13597" s="463">
        <v>0</v>
      </c>
    </row>
    <row r="13598" spans="1:4">
      <c r="A13598" s="462">
        <v>108704</v>
      </c>
      <c r="B13598" s="276" t="s">
        <v>13474</v>
      </c>
      <c r="C13598" s="462" t="s">
        <v>27</v>
      </c>
      <c r="D13598" s="463">
        <v>0</v>
      </c>
    </row>
    <row r="13599" spans="1:4">
      <c r="A13599" s="462">
        <v>108705</v>
      </c>
      <c r="B13599" s="276" t="s">
        <v>13475</v>
      </c>
      <c r="C13599" s="462" t="s">
        <v>27</v>
      </c>
      <c r="D13599" s="463">
        <v>0</v>
      </c>
    </row>
    <row r="13600" spans="1:4">
      <c r="A13600" s="462">
        <v>108706</v>
      </c>
      <c r="B13600" s="276" t="s">
        <v>13476</v>
      </c>
      <c r="C13600" s="462" t="s">
        <v>27</v>
      </c>
      <c r="D13600" s="463">
        <v>0</v>
      </c>
    </row>
    <row r="13601" spans="1:4">
      <c r="A13601" s="462">
        <v>108707</v>
      </c>
      <c r="B13601" s="276" t="s">
        <v>13477</v>
      </c>
      <c r="C13601" s="462" t="s">
        <v>27</v>
      </c>
      <c r="D13601" s="463">
        <v>0</v>
      </c>
    </row>
    <row r="13602" spans="1:4">
      <c r="A13602" s="462">
        <v>108708</v>
      </c>
      <c r="B13602" s="276" t="s">
        <v>13478</v>
      </c>
      <c r="C13602" s="462" t="s">
        <v>27</v>
      </c>
      <c r="D13602" s="463">
        <v>0</v>
      </c>
    </row>
    <row r="13603" spans="1:4">
      <c r="A13603" s="462">
        <v>108709</v>
      </c>
      <c r="B13603" s="276" t="s">
        <v>13479</v>
      </c>
      <c r="C13603" s="462" t="s">
        <v>148</v>
      </c>
      <c r="D13603" s="463">
        <v>0</v>
      </c>
    </row>
    <row r="13604" spans="1:4">
      <c r="A13604" s="462">
        <v>108710</v>
      </c>
      <c r="B13604" s="276" t="s">
        <v>13475</v>
      </c>
      <c r="C13604" s="462" t="s">
        <v>27</v>
      </c>
      <c r="D13604" s="463">
        <v>0</v>
      </c>
    </row>
    <row r="13605" spans="1:4">
      <c r="A13605" s="462">
        <v>108711</v>
      </c>
      <c r="B13605" s="276" t="s">
        <v>13480</v>
      </c>
      <c r="C13605" s="462" t="s">
        <v>27</v>
      </c>
      <c r="D13605" s="463">
        <v>0</v>
      </c>
    </row>
    <row r="13606" spans="1:4">
      <c r="A13606" s="462">
        <v>108712</v>
      </c>
      <c r="B13606" s="276" t="s">
        <v>13475</v>
      </c>
      <c r="C13606" s="462" t="s">
        <v>27</v>
      </c>
      <c r="D13606" s="463">
        <v>0</v>
      </c>
    </row>
    <row r="13607" spans="1:4">
      <c r="A13607" s="462">
        <v>108713</v>
      </c>
      <c r="B13607" s="276" t="s">
        <v>13481</v>
      </c>
      <c r="C13607" s="462" t="s">
        <v>27</v>
      </c>
      <c r="D13607" s="463">
        <v>0</v>
      </c>
    </row>
    <row r="13608" spans="1:4">
      <c r="A13608" s="462">
        <v>108714</v>
      </c>
      <c r="B13608" s="276" t="s">
        <v>13482</v>
      </c>
      <c r="C13608" s="462" t="s">
        <v>27</v>
      </c>
      <c r="D13608" s="463">
        <v>0</v>
      </c>
    </row>
    <row r="13609" spans="1:4">
      <c r="A13609" s="462">
        <v>108715</v>
      </c>
      <c r="B13609" s="276" t="s">
        <v>13475</v>
      </c>
      <c r="C13609" s="462" t="s">
        <v>27</v>
      </c>
      <c r="D13609" s="463">
        <v>0</v>
      </c>
    </row>
    <row r="13610" spans="1:4">
      <c r="A13610" s="462">
        <v>108716</v>
      </c>
      <c r="B13610" s="276" t="s">
        <v>13475</v>
      </c>
      <c r="C13610" s="462" t="s">
        <v>27</v>
      </c>
      <c r="D13610" s="463">
        <v>0</v>
      </c>
    </row>
    <row r="13611" spans="1:4">
      <c r="A13611" s="462">
        <v>108717</v>
      </c>
      <c r="B13611" s="276" t="s">
        <v>13483</v>
      </c>
      <c r="C13611" s="462" t="s">
        <v>27</v>
      </c>
      <c r="D13611" s="463">
        <v>0</v>
      </c>
    </row>
    <row r="13612" spans="1:4">
      <c r="A13612" s="462">
        <v>108718</v>
      </c>
      <c r="B13612" s="276" t="s">
        <v>13484</v>
      </c>
      <c r="C13612" s="462" t="s">
        <v>27</v>
      </c>
      <c r="D13612" s="463">
        <v>0</v>
      </c>
    </row>
    <row r="13613" spans="1:4">
      <c r="A13613" s="462">
        <v>108719</v>
      </c>
      <c r="B13613" s="276" t="s">
        <v>13485</v>
      </c>
      <c r="C13613" s="462" t="s">
        <v>27</v>
      </c>
      <c r="D13613" s="463">
        <v>0</v>
      </c>
    </row>
    <row r="13614" spans="1:4">
      <c r="A13614" s="462">
        <v>108720</v>
      </c>
      <c r="B13614" s="276" t="s">
        <v>13486</v>
      </c>
      <c r="C13614" s="462" t="s">
        <v>27</v>
      </c>
      <c r="D13614" s="463">
        <v>0</v>
      </c>
    </row>
    <row r="13615" spans="1:4">
      <c r="A13615" s="462">
        <v>108721</v>
      </c>
      <c r="B13615" s="276" t="s">
        <v>13487</v>
      </c>
      <c r="C13615" s="462" t="s">
        <v>27</v>
      </c>
      <c r="D13615" s="463">
        <v>0</v>
      </c>
    </row>
    <row r="13616" spans="1:4">
      <c r="A13616" s="462">
        <v>108722</v>
      </c>
      <c r="B13616" s="276" t="s">
        <v>13488</v>
      </c>
      <c r="C13616" s="462" t="s">
        <v>27</v>
      </c>
      <c r="D13616" s="463">
        <v>0</v>
      </c>
    </row>
    <row r="13617" spans="1:4">
      <c r="A13617" s="462">
        <v>108723</v>
      </c>
      <c r="B13617" s="276" t="s">
        <v>13489</v>
      </c>
      <c r="C13617" s="462" t="s">
        <v>27</v>
      </c>
      <c r="D13617" s="463">
        <v>0</v>
      </c>
    </row>
    <row r="13618" spans="1:4">
      <c r="A13618" s="462">
        <v>108724</v>
      </c>
      <c r="B13618" s="276" t="s">
        <v>13490</v>
      </c>
      <c r="C13618" s="462" t="s">
        <v>30</v>
      </c>
      <c r="D13618" s="463">
        <v>0</v>
      </c>
    </row>
    <row r="13619" spans="1:4">
      <c r="A13619" s="462">
        <v>108725</v>
      </c>
      <c r="B13619" s="276" t="s">
        <v>13491</v>
      </c>
      <c r="C13619" s="462" t="s">
        <v>27</v>
      </c>
      <c r="D13619" s="463">
        <v>0</v>
      </c>
    </row>
    <row r="13620" spans="1:4">
      <c r="A13620" s="462">
        <v>108726</v>
      </c>
      <c r="B13620" s="276" t="s">
        <v>13492</v>
      </c>
      <c r="C13620" s="462" t="s">
        <v>27</v>
      </c>
      <c r="D13620" s="463">
        <v>0</v>
      </c>
    </row>
    <row r="13621" spans="1:4">
      <c r="A13621" s="462">
        <v>108727</v>
      </c>
      <c r="B13621" s="276" t="s">
        <v>13493</v>
      </c>
      <c r="C13621" s="462" t="s">
        <v>27</v>
      </c>
      <c r="D13621" s="463">
        <v>112393120</v>
      </c>
    </row>
    <row r="13622" spans="1:4">
      <c r="A13622" s="462">
        <v>108728</v>
      </c>
      <c r="B13622" s="276" t="s">
        <v>13494</v>
      </c>
      <c r="C13622" s="462" t="s">
        <v>27</v>
      </c>
      <c r="D13622" s="463">
        <v>0</v>
      </c>
    </row>
    <row r="13623" spans="1:4">
      <c r="A13623" s="462">
        <v>108729</v>
      </c>
      <c r="B13623" s="276" t="s">
        <v>13495</v>
      </c>
      <c r="C13623" s="462" t="s">
        <v>27</v>
      </c>
      <c r="D13623" s="463">
        <v>0</v>
      </c>
    </row>
    <row r="13624" spans="1:4">
      <c r="A13624" s="462">
        <v>108730</v>
      </c>
      <c r="B13624" s="276" t="s">
        <v>13496</v>
      </c>
      <c r="C13624" s="462" t="s">
        <v>27</v>
      </c>
      <c r="D13624" s="463">
        <v>0</v>
      </c>
    </row>
    <row r="13625" spans="1:4">
      <c r="A13625" s="462">
        <v>108731</v>
      </c>
      <c r="B13625" s="276" t="s">
        <v>13497</v>
      </c>
      <c r="C13625" s="462" t="s">
        <v>27</v>
      </c>
      <c r="D13625" s="463">
        <v>0</v>
      </c>
    </row>
    <row r="13626" spans="1:4">
      <c r="A13626" s="462">
        <v>108732</v>
      </c>
      <c r="B13626" s="276" t="s">
        <v>13498</v>
      </c>
      <c r="C13626" s="462" t="s">
        <v>27</v>
      </c>
      <c r="D13626" s="463">
        <v>0</v>
      </c>
    </row>
    <row r="13627" spans="1:4">
      <c r="A13627" s="462">
        <v>108733</v>
      </c>
      <c r="B13627" s="276" t="s">
        <v>13499</v>
      </c>
      <c r="C13627" s="462" t="s">
        <v>27</v>
      </c>
      <c r="D13627" s="463">
        <v>0</v>
      </c>
    </row>
    <row r="13628" spans="1:4">
      <c r="A13628" s="462">
        <v>108734</v>
      </c>
      <c r="B13628" s="276" t="s">
        <v>13500</v>
      </c>
      <c r="C13628" s="462" t="s">
        <v>27</v>
      </c>
      <c r="D13628" s="463">
        <v>0</v>
      </c>
    </row>
    <row r="13629" spans="1:4">
      <c r="A13629" s="462">
        <v>108735</v>
      </c>
      <c r="B13629" s="276" t="s">
        <v>13501</v>
      </c>
      <c r="C13629" s="462" t="s">
        <v>27</v>
      </c>
      <c r="D13629" s="463">
        <v>0</v>
      </c>
    </row>
    <row r="13630" spans="1:4">
      <c r="A13630" s="462">
        <v>108736</v>
      </c>
      <c r="B13630" s="276" t="s">
        <v>13502</v>
      </c>
      <c r="C13630" s="462" t="s">
        <v>27</v>
      </c>
      <c r="D13630" s="463">
        <v>0</v>
      </c>
    </row>
    <row r="13631" spans="1:4">
      <c r="A13631" s="462">
        <v>108737</v>
      </c>
      <c r="B13631" s="276" t="s">
        <v>13503</v>
      </c>
      <c r="C13631" s="462" t="s">
        <v>27</v>
      </c>
      <c r="D13631" s="463">
        <v>1791264.01</v>
      </c>
    </row>
    <row r="13632" spans="1:4">
      <c r="A13632" s="462">
        <v>108738</v>
      </c>
      <c r="B13632" s="276" t="s">
        <v>13504</v>
      </c>
      <c r="C13632" s="462" t="s">
        <v>27</v>
      </c>
      <c r="D13632" s="463">
        <v>0</v>
      </c>
    </row>
    <row r="13633" spans="1:4">
      <c r="A13633" s="462">
        <v>108739</v>
      </c>
      <c r="B13633" s="276" t="s">
        <v>13505</v>
      </c>
      <c r="C13633" s="462" t="s">
        <v>27</v>
      </c>
      <c r="D13633" s="463">
        <v>0</v>
      </c>
    </row>
    <row r="13634" spans="1:4">
      <c r="A13634" s="462">
        <v>108740</v>
      </c>
      <c r="B13634" s="276" t="s">
        <v>13506</v>
      </c>
      <c r="C13634" s="462" t="s">
        <v>27</v>
      </c>
      <c r="D13634" s="463">
        <v>0</v>
      </c>
    </row>
    <row r="13635" spans="1:4">
      <c r="A13635" s="462">
        <v>108741</v>
      </c>
      <c r="B13635" s="276" t="s">
        <v>13507</v>
      </c>
      <c r="C13635" s="462" t="s">
        <v>27</v>
      </c>
      <c r="D13635" s="463">
        <v>0</v>
      </c>
    </row>
    <row r="13636" spans="1:4">
      <c r="A13636" s="462">
        <v>108742</v>
      </c>
      <c r="B13636" s="276" t="s">
        <v>13508</v>
      </c>
      <c r="C13636" s="462" t="s">
        <v>27</v>
      </c>
      <c r="D13636" s="463">
        <v>0</v>
      </c>
    </row>
    <row r="13637" spans="1:4">
      <c r="A13637" s="462">
        <v>108743</v>
      </c>
      <c r="B13637" s="276" t="s">
        <v>13509</v>
      </c>
      <c r="C13637" s="462" t="s">
        <v>27</v>
      </c>
      <c r="D13637" s="463">
        <v>0</v>
      </c>
    </row>
    <row r="13638" spans="1:4">
      <c r="A13638" s="462">
        <v>108744</v>
      </c>
      <c r="B13638" s="276" t="s">
        <v>13510</v>
      </c>
      <c r="C13638" s="462" t="s">
        <v>30</v>
      </c>
      <c r="D13638" s="463">
        <v>0</v>
      </c>
    </row>
    <row r="13639" spans="1:4">
      <c r="A13639" s="462">
        <v>108745</v>
      </c>
      <c r="B13639" s="276" t="s">
        <v>13511</v>
      </c>
      <c r="C13639" s="462" t="s">
        <v>27</v>
      </c>
      <c r="D13639" s="463">
        <v>216088.01</v>
      </c>
    </row>
    <row r="13640" spans="1:4">
      <c r="A13640" s="462">
        <v>108746</v>
      </c>
      <c r="B13640" s="276" t="s">
        <v>13512</v>
      </c>
      <c r="C13640" s="462" t="s">
        <v>27</v>
      </c>
      <c r="D13640" s="463">
        <v>123687</v>
      </c>
    </row>
    <row r="13641" spans="1:4">
      <c r="A13641" s="462">
        <v>108747</v>
      </c>
      <c r="B13641" s="276" t="s">
        <v>13513</v>
      </c>
      <c r="C13641" s="462" t="s">
        <v>27</v>
      </c>
      <c r="D13641" s="463">
        <v>126498</v>
      </c>
    </row>
    <row r="13642" spans="1:4">
      <c r="A13642" s="462">
        <v>108748</v>
      </c>
      <c r="B13642" s="276" t="s">
        <v>13514</v>
      </c>
      <c r="C13642" s="462" t="s">
        <v>27</v>
      </c>
      <c r="D13642" s="463">
        <v>195636</v>
      </c>
    </row>
    <row r="13643" spans="1:4">
      <c r="A13643" s="462">
        <v>108749</v>
      </c>
      <c r="B13643" s="276" t="s">
        <v>13515</v>
      </c>
      <c r="C13643" s="462" t="s">
        <v>27</v>
      </c>
      <c r="D13643" s="463">
        <v>94529.01</v>
      </c>
    </row>
    <row r="13644" spans="1:4">
      <c r="A13644" s="462">
        <v>108750</v>
      </c>
      <c r="B13644" s="276" t="s">
        <v>13516</v>
      </c>
      <c r="C13644" s="462" t="s">
        <v>27</v>
      </c>
      <c r="D13644" s="463">
        <v>169513</v>
      </c>
    </row>
    <row r="13645" spans="1:4">
      <c r="A13645" s="462">
        <v>108751</v>
      </c>
      <c r="B13645" s="276" t="s">
        <v>13517</v>
      </c>
      <c r="C13645" s="462" t="s">
        <v>27</v>
      </c>
      <c r="D13645" s="463">
        <v>17306</v>
      </c>
    </row>
    <row r="13646" spans="1:4">
      <c r="A13646" s="462">
        <v>108752</v>
      </c>
      <c r="B13646" s="276" t="s">
        <v>13518</v>
      </c>
      <c r="C13646" s="462" t="s">
        <v>27</v>
      </c>
      <c r="D13646" s="463">
        <v>15510</v>
      </c>
    </row>
    <row r="13647" spans="1:4">
      <c r="A13647" s="462">
        <v>108753</v>
      </c>
      <c r="B13647" s="276" t="s">
        <v>13519</v>
      </c>
      <c r="C13647" s="462" t="s">
        <v>27</v>
      </c>
      <c r="D13647" s="463">
        <v>0</v>
      </c>
    </row>
    <row r="13648" spans="1:4">
      <c r="A13648" s="462">
        <v>108754</v>
      </c>
      <c r="B13648" s="276" t="s">
        <v>13520</v>
      </c>
      <c r="C13648" s="462" t="s">
        <v>44</v>
      </c>
      <c r="D13648" s="463">
        <v>0</v>
      </c>
    </row>
    <row r="13649" spans="1:4">
      <c r="A13649" s="462">
        <v>108755</v>
      </c>
      <c r="B13649" s="276" t="s">
        <v>13521</v>
      </c>
      <c r="C13649" s="462" t="s">
        <v>27</v>
      </c>
      <c r="D13649" s="463">
        <v>0</v>
      </c>
    </row>
    <row r="13650" spans="1:4">
      <c r="A13650" s="462">
        <v>108758</v>
      </c>
      <c r="B13650" s="276" t="s">
        <v>13522</v>
      </c>
      <c r="C13650" s="462" t="s">
        <v>30</v>
      </c>
      <c r="D13650" s="463">
        <v>0</v>
      </c>
    </row>
    <row r="13651" spans="1:4">
      <c r="A13651" s="462">
        <v>108759</v>
      </c>
      <c r="B13651" s="276" t="s">
        <v>13523</v>
      </c>
      <c r="C13651" s="462" t="s">
        <v>83</v>
      </c>
      <c r="D13651" s="463">
        <v>0</v>
      </c>
    </row>
    <row r="13652" spans="1:4">
      <c r="A13652" s="462">
        <v>108760</v>
      </c>
      <c r="B13652" s="276" t="s">
        <v>13524</v>
      </c>
      <c r="C13652" s="462" t="s">
        <v>44</v>
      </c>
      <c r="D13652" s="463">
        <v>290598</v>
      </c>
    </row>
    <row r="13653" spans="1:4">
      <c r="A13653" s="462">
        <v>108761</v>
      </c>
      <c r="B13653" s="276" t="s">
        <v>13525</v>
      </c>
      <c r="C13653" s="462" t="s">
        <v>30</v>
      </c>
      <c r="D13653" s="463">
        <v>0</v>
      </c>
    </row>
    <row r="13654" spans="1:4">
      <c r="A13654" s="462">
        <v>108762</v>
      </c>
      <c r="B13654" s="276" t="s">
        <v>13526</v>
      </c>
      <c r="C13654" s="462" t="s">
        <v>27</v>
      </c>
      <c r="D13654" s="463">
        <v>0</v>
      </c>
    </row>
    <row r="13655" spans="1:4">
      <c r="A13655" s="462">
        <v>108763</v>
      </c>
      <c r="B13655" s="276" t="s">
        <v>13527</v>
      </c>
      <c r="C13655" s="462" t="s">
        <v>27</v>
      </c>
      <c r="D13655" s="463">
        <v>0</v>
      </c>
    </row>
    <row r="13656" spans="1:4">
      <c r="A13656" s="462">
        <v>108764</v>
      </c>
      <c r="B13656" s="276" t="s">
        <v>13528</v>
      </c>
      <c r="C13656" s="462" t="s">
        <v>32</v>
      </c>
      <c r="D13656" s="463">
        <v>0</v>
      </c>
    </row>
    <row r="13657" spans="1:4">
      <c r="A13657" s="462">
        <v>108765</v>
      </c>
      <c r="B13657" s="276" t="s">
        <v>13529</v>
      </c>
      <c r="C13657" s="462" t="s">
        <v>27</v>
      </c>
      <c r="D13657" s="463">
        <v>14400</v>
      </c>
    </row>
    <row r="13658" spans="1:4">
      <c r="A13658" s="462">
        <v>108766</v>
      </c>
      <c r="B13658" s="276" t="s">
        <v>13530</v>
      </c>
      <c r="C13658" s="462" t="s">
        <v>27</v>
      </c>
      <c r="D13658" s="463">
        <v>0</v>
      </c>
    </row>
    <row r="13659" spans="1:4">
      <c r="A13659" s="462">
        <v>108767</v>
      </c>
      <c r="B13659" s="276" t="s">
        <v>13531</v>
      </c>
      <c r="C13659" s="462" t="s">
        <v>27</v>
      </c>
      <c r="D13659" s="463">
        <v>0</v>
      </c>
    </row>
    <row r="13660" spans="1:4">
      <c r="A13660" s="462">
        <v>108768</v>
      </c>
      <c r="B13660" s="276" t="s">
        <v>13532</v>
      </c>
      <c r="C13660" s="462" t="s">
        <v>27</v>
      </c>
      <c r="D13660" s="463">
        <v>0</v>
      </c>
    </row>
    <row r="13661" spans="1:4">
      <c r="A13661" s="462">
        <v>108769</v>
      </c>
      <c r="B13661" s="276" t="s">
        <v>13533</v>
      </c>
      <c r="C13661" s="462" t="s">
        <v>27</v>
      </c>
      <c r="D13661" s="463">
        <v>0</v>
      </c>
    </row>
    <row r="13662" spans="1:4">
      <c r="A13662" s="462">
        <v>108770</v>
      </c>
      <c r="B13662" s="276" t="s">
        <v>13534</v>
      </c>
      <c r="C13662" s="462" t="s">
        <v>27</v>
      </c>
      <c r="D13662" s="463">
        <v>0</v>
      </c>
    </row>
    <row r="13663" spans="1:4">
      <c r="A13663" s="462">
        <v>108771</v>
      </c>
      <c r="B13663" s="276" t="s">
        <v>13535</v>
      </c>
      <c r="C13663" s="462" t="s">
        <v>44</v>
      </c>
      <c r="D13663" s="463">
        <v>0</v>
      </c>
    </row>
    <row r="13664" spans="1:4">
      <c r="A13664" s="462">
        <v>108772</v>
      </c>
      <c r="B13664" s="276" t="s">
        <v>13536</v>
      </c>
      <c r="C13664" s="462" t="s">
        <v>27</v>
      </c>
      <c r="D13664" s="463">
        <v>0</v>
      </c>
    </row>
    <row r="13665" spans="1:4">
      <c r="A13665" s="462">
        <v>108773</v>
      </c>
      <c r="B13665" s="276" t="s">
        <v>13537</v>
      </c>
      <c r="C13665" s="462" t="s">
        <v>27</v>
      </c>
      <c r="D13665" s="463">
        <v>0</v>
      </c>
    </row>
    <row r="13666" spans="1:4">
      <c r="A13666" s="462">
        <v>108774</v>
      </c>
      <c r="B13666" s="276" t="s">
        <v>13538</v>
      </c>
      <c r="C13666" s="462" t="s">
        <v>27</v>
      </c>
      <c r="D13666" s="463">
        <v>0</v>
      </c>
    </row>
    <row r="13667" spans="1:4">
      <c r="A13667" s="462">
        <v>108775</v>
      </c>
      <c r="B13667" s="276" t="s">
        <v>13539</v>
      </c>
      <c r="C13667" s="462" t="s">
        <v>27</v>
      </c>
      <c r="D13667" s="463">
        <v>0</v>
      </c>
    </row>
    <row r="13668" spans="1:4">
      <c r="A13668" s="462">
        <v>108776</v>
      </c>
      <c r="B13668" s="276" t="s">
        <v>13540</v>
      </c>
      <c r="C13668" s="462" t="s">
        <v>27</v>
      </c>
      <c r="D13668" s="463">
        <v>0</v>
      </c>
    </row>
    <row r="13669" spans="1:4">
      <c r="A13669" s="462">
        <v>108777</v>
      </c>
      <c r="B13669" s="276" t="s">
        <v>13541</v>
      </c>
      <c r="C13669" s="462" t="s">
        <v>27</v>
      </c>
      <c r="D13669" s="463">
        <v>0</v>
      </c>
    </row>
    <row r="13670" spans="1:4">
      <c r="A13670" s="462">
        <v>108778</v>
      </c>
      <c r="B13670" s="276" t="s">
        <v>13542</v>
      </c>
      <c r="C13670" s="462" t="s">
        <v>27</v>
      </c>
      <c r="D13670" s="463">
        <v>0</v>
      </c>
    </row>
    <row r="13671" spans="1:4">
      <c r="A13671" s="462">
        <v>108779</v>
      </c>
      <c r="B13671" s="276" t="s">
        <v>13543</v>
      </c>
      <c r="C13671" s="462" t="s">
        <v>27</v>
      </c>
      <c r="D13671" s="463">
        <v>0</v>
      </c>
    </row>
    <row r="13672" spans="1:4">
      <c r="A13672" s="462">
        <v>108780</v>
      </c>
      <c r="B13672" s="276" t="s">
        <v>13544</v>
      </c>
      <c r="C13672" s="462" t="s">
        <v>27</v>
      </c>
      <c r="D13672" s="463">
        <v>0</v>
      </c>
    </row>
    <row r="13673" spans="1:4">
      <c r="A13673" s="462">
        <v>108781</v>
      </c>
      <c r="B13673" s="276" t="s">
        <v>13545</v>
      </c>
      <c r="C13673" s="462" t="s">
        <v>27</v>
      </c>
      <c r="D13673" s="463">
        <v>127430</v>
      </c>
    </row>
    <row r="13674" spans="1:4">
      <c r="A13674" s="462">
        <v>108782</v>
      </c>
      <c r="B13674" s="276" t="s">
        <v>13546</v>
      </c>
      <c r="C13674" s="462" t="s">
        <v>27</v>
      </c>
      <c r="D13674" s="463">
        <v>0</v>
      </c>
    </row>
    <row r="13675" spans="1:4">
      <c r="A13675" s="462">
        <v>108783</v>
      </c>
      <c r="B13675" s="276" t="s">
        <v>13547</v>
      </c>
      <c r="C13675" s="462" t="s">
        <v>27</v>
      </c>
      <c r="D13675" s="463">
        <v>0</v>
      </c>
    </row>
    <row r="13676" spans="1:4">
      <c r="A13676" s="462">
        <v>108784</v>
      </c>
      <c r="B13676" s="276" t="s">
        <v>13548</v>
      </c>
      <c r="C13676" s="462" t="s">
        <v>27</v>
      </c>
      <c r="D13676" s="463">
        <v>0</v>
      </c>
    </row>
    <row r="13677" spans="1:4">
      <c r="A13677" s="462">
        <v>108785</v>
      </c>
      <c r="B13677" s="276" t="s">
        <v>13549</v>
      </c>
      <c r="C13677" s="462" t="s">
        <v>27</v>
      </c>
      <c r="D13677" s="463">
        <v>0</v>
      </c>
    </row>
    <row r="13678" spans="1:4">
      <c r="A13678" s="462">
        <v>108786</v>
      </c>
      <c r="B13678" s="276" t="s">
        <v>13550</v>
      </c>
      <c r="C13678" s="462" t="s">
        <v>44</v>
      </c>
      <c r="D13678" s="463">
        <v>0</v>
      </c>
    </row>
    <row r="13679" spans="1:4">
      <c r="A13679" s="462">
        <v>108787</v>
      </c>
      <c r="B13679" s="276" t="s">
        <v>13551</v>
      </c>
      <c r="C13679" s="462" t="s">
        <v>27</v>
      </c>
      <c r="D13679" s="463">
        <v>0</v>
      </c>
    </row>
    <row r="13680" spans="1:4">
      <c r="A13680" s="462">
        <v>108788</v>
      </c>
      <c r="B13680" s="276" t="s">
        <v>13552</v>
      </c>
      <c r="C13680" s="462" t="s">
        <v>27</v>
      </c>
      <c r="D13680" s="463">
        <v>0</v>
      </c>
    </row>
    <row r="13681" spans="1:4">
      <c r="A13681" s="462">
        <v>108789</v>
      </c>
      <c r="B13681" s="276" t="s">
        <v>13553</v>
      </c>
      <c r="C13681" s="462" t="s">
        <v>27</v>
      </c>
      <c r="D13681" s="463">
        <v>0</v>
      </c>
    </row>
    <row r="13682" spans="1:4">
      <c r="A13682" s="462">
        <v>108790</v>
      </c>
      <c r="B13682" s="276" t="s">
        <v>13554</v>
      </c>
      <c r="C13682" s="462" t="s">
        <v>44</v>
      </c>
      <c r="D13682" s="463">
        <v>0</v>
      </c>
    </row>
    <row r="13683" spans="1:4">
      <c r="A13683" s="462">
        <v>108791</v>
      </c>
      <c r="B13683" s="276" t="s">
        <v>13555</v>
      </c>
      <c r="C13683" s="462" t="s">
        <v>44</v>
      </c>
      <c r="D13683" s="463">
        <v>0</v>
      </c>
    </row>
    <row r="13684" spans="1:4">
      <c r="A13684" s="462">
        <v>108792</v>
      </c>
      <c r="B13684" s="276" t="s">
        <v>13556</v>
      </c>
      <c r="C13684" s="462" t="s">
        <v>30</v>
      </c>
      <c r="D13684" s="463">
        <v>0</v>
      </c>
    </row>
    <row r="13685" spans="1:4">
      <c r="A13685" s="462">
        <v>108793</v>
      </c>
      <c r="B13685" s="276" t="s">
        <v>13557</v>
      </c>
      <c r="C13685" s="462" t="s">
        <v>27</v>
      </c>
      <c r="D13685" s="463">
        <v>0</v>
      </c>
    </row>
    <row r="13686" spans="1:4">
      <c r="A13686" s="462">
        <v>108794</v>
      </c>
      <c r="B13686" s="276" t="s">
        <v>13558</v>
      </c>
      <c r="C13686" s="462" t="s">
        <v>27</v>
      </c>
      <c r="D13686" s="463">
        <v>5394</v>
      </c>
    </row>
    <row r="13687" spans="1:4">
      <c r="A13687" s="462">
        <v>108796</v>
      </c>
      <c r="B13687" s="276" t="s">
        <v>13559</v>
      </c>
      <c r="C13687" s="462" t="s">
        <v>44</v>
      </c>
      <c r="D13687" s="463">
        <v>0</v>
      </c>
    </row>
    <row r="13688" spans="1:4">
      <c r="A13688" s="462">
        <v>108797</v>
      </c>
      <c r="B13688" s="276" t="s">
        <v>13560</v>
      </c>
      <c r="C13688" s="462" t="s">
        <v>44</v>
      </c>
      <c r="D13688" s="463">
        <v>0</v>
      </c>
    </row>
    <row r="13689" spans="1:4">
      <c r="A13689" s="462">
        <v>108798</v>
      </c>
      <c r="B13689" s="276" t="s">
        <v>13561</v>
      </c>
      <c r="C13689" s="462" t="s">
        <v>44</v>
      </c>
      <c r="D13689" s="463">
        <v>0</v>
      </c>
    </row>
    <row r="13690" spans="1:4">
      <c r="A13690" s="462">
        <v>108799</v>
      </c>
      <c r="B13690" s="276" t="s">
        <v>13562</v>
      </c>
      <c r="C13690" s="462" t="s">
        <v>44</v>
      </c>
      <c r="D13690" s="463">
        <v>0</v>
      </c>
    </row>
    <row r="13691" spans="1:4">
      <c r="A13691" s="462">
        <v>108800</v>
      </c>
      <c r="B13691" s="276" t="s">
        <v>13563</v>
      </c>
      <c r="C13691" s="462" t="s">
        <v>27</v>
      </c>
      <c r="D13691" s="463">
        <v>7763</v>
      </c>
    </row>
    <row r="13692" spans="1:4">
      <c r="A13692" s="462">
        <v>108802</v>
      </c>
      <c r="B13692" s="276" t="s">
        <v>13564</v>
      </c>
      <c r="C13692" s="462" t="s">
        <v>593</v>
      </c>
      <c r="D13692" s="463">
        <v>0</v>
      </c>
    </row>
    <row r="13693" spans="1:4">
      <c r="A13693" s="462">
        <v>108803</v>
      </c>
      <c r="B13693" s="276" t="s">
        <v>13565</v>
      </c>
      <c r="C13693" s="462" t="s">
        <v>44</v>
      </c>
      <c r="D13693" s="463">
        <v>75500</v>
      </c>
    </row>
    <row r="13694" spans="1:4">
      <c r="A13694" s="462">
        <v>108804</v>
      </c>
      <c r="B13694" s="276" t="s">
        <v>13566</v>
      </c>
      <c r="C13694" s="462" t="s">
        <v>593</v>
      </c>
      <c r="D13694" s="463">
        <v>0</v>
      </c>
    </row>
    <row r="13695" spans="1:4">
      <c r="A13695" s="462">
        <v>108805</v>
      </c>
      <c r="B13695" s="276" t="s">
        <v>13567</v>
      </c>
      <c r="C13695" s="462" t="s">
        <v>44</v>
      </c>
      <c r="D13695" s="463">
        <v>0</v>
      </c>
    </row>
    <row r="13696" spans="1:4">
      <c r="A13696" s="462">
        <v>108806</v>
      </c>
      <c r="B13696" s="276" t="s">
        <v>13568</v>
      </c>
      <c r="C13696" s="462" t="s">
        <v>44</v>
      </c>
      <c r="D13696" s="463">
        <v>0</v>
      </c>
    </row>
    <row r="13697" spans="1:4">
      <c r="A13697" s="462">
        <v>108808</v>
      </c>
      <c r="B13697" s="276" t="s">
        <v>13569</v>
      </c>
      <c r="C13697" s="462" t="s">
        <v>44</v>
      </c>
      <c r="D13697" s="463">
        <v>0</v>
      </c>
    </row>
    <row r="13698" spans="1:4">
      <c r="A13698" s="462">
        <v>108809</v>
      </c>
      <c r="B13698" s="276" t="s">
        <v>13570</v>
      </c>
      <c r="C13698" s="462" t="s">
        <v>27</v>
      </c>
      <c r="D13698" s="463">
        <v>0</v>
      </c>
    </row>
    <row r="13699" spans="1:4">
      <c r="A13699" s="462">
        <v>108810</v>
      </c>
      <c r="B13699" s="276" t="s">
        <v>13571</v>
      </c>
      <c r="C13699" s="462" t="s">
        <v>593</v>
      </c>
      <c r="D13699" s="463">
        <v>0</v>
      </c>
    </row>
    <row r="13700" spans="1:4">
      <c r="A13700" s="462">
        <v>108812</v>
      </c>
      <c r="B13700" s="276" t="s">
        <v>13572</v>
      </c>
      <c r="C13700" s="462" t="s">
        <v>27</v>
      </c>
      <c r="D13700" s="463">
        <v>0</v>
      </c>
    </row>
    <row r="13701" spans="1:4">
      <c r="A13701" s="462">
        <v>108813</v>
      </c>
      <c r="B13701" s="276" t="s">
        <v>13573</v>
      </c>
      <c r="C13701" s="462" t="s">
        <v>44</v>
      </c>
      <c r="D13701" s="463">
        <v>0</v>
      </c>
    </row>
    <row r="13702" spans="1:4">
      <c r="A13702" s="462">
        <v>108815</v>
      </c>
      <c r="B13702" s="276" t="s">
        <v>13574</v>
      </c>
      <c r="C13702" s="462" t="s">
        <v>27</v>
      </c>
      <c r="D13702" s="463">
        <v>0</v>
      </c>
    </row>
    <row r="13703" spans="1:4">
      <c r="A13703" s="462">
        <v>108816</v>
      </c>
      <c r="B13703" s="276" t="s">
        <v>13575</v>
      </c>
      <c r="C13703" s="462" t="s">
        <v>593</v>
      </c>
      <c r="D13703" s="463">
        <v>0</v>
      </c>
    </row>
    <row r="13704" spans="1:4">
      <c r="A13704" s="462">
        <v>108817</v>
      </c>
      <c r="B13704" s="276" t="s">
        <v>13576</v>
      </c>
      <c r="C13704" s="462" t="s">
        <v>27</v>
      </c>
      <c r="D13704" s="463">
        <v>0</v>
      </c>
    </row>
    <row r="13705" spans="1:4">
      <c r="A13705" s="462">
        <v>108819</v>
      </c>
      <c r="B13705" s="276" t="s">
        <v>13577</v>
      </c>
      <c r="C13705" s="462" t="s">
        <v>593</v>
      </c>
      <c r="D13705" s="463">
        <v>0</v>
      </c>
    </row>
    <row r="13706" spans="1:4">
      <c r="A13706" s="462">
        <v>108821</v>
      </c>
      <c r="B13706" s="276" t="s">
        <v>13578</v>
      </c>
      <c r="C13706" s="462" t="s">
        <v>30</v>
      </c>
      <c r="D13706" s="463">
        <v>2594</v>
      </c>
    </row>
    <row r="13707" spans="1:4">
      <c r="A13707" s="462">
        <v>108822</v>
      </c>
      <c r="B13707" s="276" t="s">
        <v>13579</v>
      </c>
      <c r="C13707" s="462" t="s">
        <v>27</v>
      </c>
      <c r="D13707" s="463">
        <v>0</v>
      </c>
    </row>
    <row r="13708" spans="1:4">
      <c r="A13708" s="462">
        <v>108824</v>
      </c>
      <c r="B13708" s="276" t="s">
        <v>13580</v>
      </c>
      <c r="C13708" s="462" t="s">
        <v>593</v>
      </c>
      <c r="D13708" s="463">
        <v>124564213.39</v>
      </c>
    </row>
    <row r="13709" spans="1:4">
      <c r="A13709" s="462">
        <v>108825</v>
      </c>
      <c r="B13709" s="276" t="s">
        <v>13581</v>
      </c>
      <c r="C13709" s="462" t="s">
        <v>27</v>
      </c>
      <c r="D13709" s="463">
        <v>0</v>
      </c>
    </row>
    <row r="13710" spans="1:4">
      <c r="A13710" s="462">
        <v>108827</v>
      </c>
      <c r="B13710" s="276" t="s">
        <v>13582</v>
      </c>
      <c r="C13710" s="462" t="s">
        <v>593</v>
      </c>
      <c r="D13710" s="463">
        <v>0</v>
      </c>
    </row>
    <row r="13711" spans="1:4">
      <c r="A13711" s="462">
        <v>108828</v>
      </c>
      <c r="B13711" s="276" t="s">
        <v>13583</v>
      </c>
      <c r="C13711" s="462" t="s">
        <v>27</v>
      </c>
      <c r="D13711" s="463">
        <v>6662</v>
      </c>
    </row>
    <row r="13712" spans="1:4">
      <c r="A13712" s="462">
        <v>108829</v>
      </c>
      <c r="B13712" s="276" t="s">
        <v>13584</v>
      </c>
      <c r="C13712" s="462" t="s">
        <v>44</v>
      </c>
      <c r="D13712" s="463">
        <v>0</v>
      </c>
    </row>
    <row r="13713" spans="1:4">
      <c r="A13713" s="462">
        <v>108830</v>
      </c>
      <c r="B13713" s="276" t="s">
        <v>13585</v>
      </c>
      <c r="C13713" s="462" t="s">
        <v>44</v>
      </c>
      <c r="D13713" s="463">
        <v>0</v>
      </c>
    </row>
    <row r="13714" spans="1:4">
      <c r="A13714" s="462">
        <v>108831</v>
      </c>
      <c r="B13714" s="276" t="s">
        <v>13586</v>
      </c>
      <c r="C13714" s="462" t="s">
        <v>44</v>
      </c>
      <c r="D13714" s="463">
        <v>0</v>
      </c>
    </row>
    <row r="13715" spans="1:4">
      <c r="A13715" s="462">
        <v>108832</v>
      </c>
      <c r="B13715" s="276" t="s">
        <v>13587</v>
      </c>
      <c r="C13715" s="462" t="s">
        <v>44</v>
      </c>
      <c r="D13715" s="463">
        <v>0</v>
      </c>
    </row>
    <row r="13716" spans="1:4">
      <c r="A13716" s="462">
        <v>108833</v>
      </c>
      <c r="B13716" s="276" t="s">
        <v>13510</v>
      </c>
      <c r="C13716" s="462" t="s">
        <v>30</v>
      </c>
      <c r="D13716" s="463">
        <v>0</v>
      </c>
    </row>
    <row r="13717" spans="1:4">
      <c r="A13717" s="462">
        <v>108834</v>
      </c>
      <c r="B13717" s="276" t="s">
        <v>13588</v>
      </c>
      <c r="C13717" s="462" t="s">
        <v>44</v>
      </c>
      <c r="D13717" s="463">
        <v>0</v>
      </c>
    </row>
    <row r="13718" spans="1:4">
      <c r="A13718" s="462">
        <v>108835</v>
      </c>
      <c r="B13718" s="276" t="s">
        <v>13589</v>
      </c>
      <c r="C13718" s="462" t="s">
        <v>44</v>
      </c>
      <c r="D13718" s="463">
        <v>0</v>
      </c>
    </row>
    <row r="13719" spans="1:4">
      <c r="A13719" s="462">
        <v>108837</v>
      </c>
      <c r="B13719" s="276" t="s">
        <v>13590</v>
      </c>
      <c r="C13719" s="462" t="s">
        <v>27</v>
      </c>
      <c r="D13719" s="463">
        <v>0</v>
      </c>
    </row>
    <row r="13720" spans="1:4">
      <c r="A13720" s="462">
        <v>108838</v>
      </c>
      <c r="B13720" s="276" t="s">
        <v>13591</v>
      </c>
      <c r="C13720" s="462" t="s">
        <v>27</v>
      </c>
      <c r="D13720" s="463">
        <v>0</v>
      </c>
    </row>
    <row r="13721" spans="1:4">
      <c r="A13721" s="462">
        <v>108839</v>
      </c>
      <c r="B13721" s="276" t="s">
        <v>13592</v>
      </c>
      <c r="C13721" s="462" t="s">
        <v>27</v>
      </c>
      <c r="D13721" s="463">
        <v>0</v>
      </c>
    </row>
    <row r="13722" spans="1:4">
      <c r="A13722" s="462">
        <v>108840</v>
      </c>
      <c r="B13722" s="276" t="s">
        <v>13593</v>
      </c>
      <c r="C13722" s="462" t="s">
        <v>30</v>
      </c>
      <c r="D13722" s="463">
        <v>0</v>
      </c>
    </row>
    <row r="13723" spans="1:4">
      <c r="A13723" s="462">
        <v>108841</v>
      </c>
      <c r="B13723" s="276" t="s">
        <v>13594</v>
      </c>
      <c r="C13723" s="462" t="s">
        <v>30</v>
      </c>
      <c r="D13723" s="463">
        <v>0</v>
      </c>
    </row>
    <row r="13724" spans="1:4">
      <c r="A13724" s="462">
        <v>108842</v>
      </c>
      <c r="B13724" s="276" t="s">
        <v>13595</v>
      </c>
      <c r="C13724" s="462" t="s">
        <v>27</v>
      </c>
      <c r="D13724" s="463">
        <v>0</v>
      </c>
    </row>
    <row r="13725" spans="1:4">
      <c r="A13725" s="462">
        <v>108843</v>
      </c>
      <c r="B13725" s="276" t="s">
        <v>13596</v>
      </c>
      <c r="C13725" s="462" t="s">
        <v>27</v>
      </c>
      <c r="D13725" s="463">
        <v>0</v>
      </c>
    </row>
    <row r="13726" spans="1:4">
      <c r="A13726" s="462">
        <v>108844</v>
      </c>
      <c r="B13726" s="276" t="s">
        <v>13597</v>
      </c>
      <c r="C13726" s="462" t="s">
        <v>253</v>
      </c>
      <c r="D13726" s="463">
        <v>0</v>
      </c>
    </row>
    <row r="13727" spans="1:4">
      <c r="A13727" s="462">
        <v>108845</v>
      </c>
      <c r="B13727" s="276" t="s">
        <v>13598</v>
      </c>
      <c r="C13727" s="462" t="s">
        <v>593</v>
      </c>
      <c r="D13727" s="463">
        <v>0</v>
      </c>
    </row>
    <row r="13728" spans="1:4">
      <c r="A13728" s="462">
        <v>108846</v>
      </c>
      <c r="B13728" s="276" t="s">
        <v>13599</v>
      </c>
      <c r="C13728" s="462" t="s">
        <v>27</v>
      </c>
      <c r="D13728" s="463">
        <v>0</v>
      </c>
    </row>
    <row r="13729" spans="1:4">
      <c r="A13729" s="462">
        <v>108847</v>
      </c>
      <c r="B13729" s="276" t="s">
        <v>13600</v>
      </c>
      <c r="C13729" s="462" t="s">
        <v>27</v>
      </c>
      <c r="D13729" s="463">
        <v>0</v>
      </c>
    </row>
    <row r="13730" spans="1:4">
      <c r="A13730" s="462">
        <v>108848</v>
      </c>
      <c r="B13730" s="276" t="s">
        <v>13601</v>
      </c>
      <c r="C13730" s="462" t="s">
        <v>27</v>
      </c>
      <c r="D13730" s="463">
        <v>0</v>
      </c>
    </row>
    <row r="13731" spans="1:4">
      <c r="A13731" s="462">
        <v>108849</v>
      </c>
      <c r="B13731" s="276" t="s">
        <v>13602</v>
      </c>
      <c r="C13731" s="462" t="s">
        <v>27</v>
      </c>
      <c r="D13731" s="463">
        <v>0</v>
      </c>
    </row>
    <row r="13732" spans="1:4">
      <c r="A13732" s="462">
        <v>108850</v>
      </c>
      <c r="B13732" s="276" t="s">
        <v>13603</v>
      </c>
      <c r="C13732" s="462" t="s">
        <v>27</v>
      </c>
      <c r="D13732" s="463">
        <v>0</v>
      </c>
    </row>
    <row r="13733" spans="1:4">
      <c r="A13733" s="462">
        <v>108851</v>
      </c>
      <c r="B13733" s="276" t="s">
        <v>13604</v>
      </c>
      <c r="C13733" s="462" t="s">
        <v>27</v>
      </c>
      <c r="D13733" s="463">
        <v>0</v>
      </c>
    </row>
    <row r="13734" spans="1:4">
      <c r="A13734" s="462">
        <v>108852</v>
      </c>
      <c r="B13734" s="276" t="s">
        <v>13605</v>
      </c>
      <c r="C13734" s="462" t="s">
        <v>593</v>
      </c>
      <c r="D13734" s="463">
        <v>0</v>
      </c>
    </row>
    <row r="13735" spans="1:4">
      <c r="A13735" s="462">
        <v>108853</v>
      </c>
      <c r="B13735" s="276" t="s">
        <v>13606</v>
      </c>
      <c r="C13735" s="462" t="s">
        <v>27</v>
      </c>
      <c r="D13735" s="463">
        <v>0</v>
      </c>
    </row>
    <row r="13736" spans="1:4">
      <c r="A13736" s="462">
        <v>108854</v>
      </c>
      <c r="B13736" s="276" t="s">
        <v>13607</v>
      </c>
      <c r="C13736" s="462" t="s">
        <v>27</v>
      </c>
      <c r="D13736" s="463">
        <v>0</v>
      </c>
    </row>
    <row r="13737" spans="1:4">
      <c r="A13737" s="462">
        <v>108855</v>
      </c>
      <c r="B13737" s="276" t="s">
        <v>13608</v>
      </c>
      <c r="C13737" s="462" t="s">
        <v>27</v>
      </c>
      <c r="D13737" s="463">
        <v>0</v>
      </c>
    </row>
    <row r="13738" spans="1:4">
      <c r="A13738" s="462">
        <v>108856</v>
      </c>
      <c r="B13738" s="276" t="s">
        <v>13609</v>
      </c>
      <c r="C13738" s="462" t="s">
        <v>30</v>
      </c>
      <c r="D13738" s="463">
        <v>336175</v>
      </c>
    </row>
    <row r="13739" spans="1:4">
      <c r="A13739" s="462">
        <v>108857</v>
      </c>
      <c r="B13739" s="276" t="s">
        <v>13610</v>
      </c>
      <c r="C13739" s="462" t="s">
        <v>27</v>
      </c>
      <c r="D13739" s="463">
        <v>0</v>
      </c>
    </row>
    <row r="13740" spans="1:4">
      <c r="A13740" s="462">
        <v>108858</v>
      </c>
      <c r="B13740" s="276" t="s">
        <v>13611</v>
      </c>
      <c r="C13740" s="462" t="s">
        <v>27</v>
      </c>
      <c r="D13740" s="463">
        <v>0</v>
      </c>
    </row>
    <row r="13741" spans="1:4">
      <c r="A13741" s="462">
        <v>108859</v>
      </c>
      <c r="B13741" s="276" t="s">
        <v>13612</v>
      </c>
      <c r="C13741" s="462" t="s">
        <v>27</v>
      </c>
      <c r="D13741" s="463">
        <v>0</v>
      </c>
    </row>
    <row r="13742" spans="1:4">
      <c r="A13742" s="462">
        <v>108860</v>
      </c>
      <c r="B13742" s="276" t="s">
        <v>13613</v>
      </c>
      <c r="C13742" s="462" t="s">
        <v>27</v>
      </c>
      <c r="D13742" s="463">
        <v>15240780</v>
      </c>
    </row>
    <row r="13743" spans="1:4">
      <c r="A13743" s="462">
        <v>108861</v>
      </c>
      <c r="B13743" s="276" t="s">
        <v>13614</v>
      </c>
      <c r="C13743" s="462" t="s">
        <v>27</v>
      </c>
      <c r="D13743" s="463">
        <v>0</v>
      </c>
    </row>
    <row r="13744" spans="1:4">
      <c r="A13744" s="462">
        <v>108862</v>
      </c>
      <c r="B13744" s="276" t="s">
        <v>13615</v>
      </c>
      <c r="C13744" s="462" t="s">
        <v>27</v>
      </c>
      <c r="D13744" s="463">
        <v>0</v>
      </c>
    </row>
    <row r="13745" spans="1:4">
      <c r="A13745" s="462">
        <v>108863</v>
      </c>
      <c r="B13745" s="276" t="s">
        <v>13616</v>
      </c>
      <c r="C13745" s="462" t="s">
        <v>27</v>
      </c>
      <c r="D13745" s="463">
        <v>0</v>
      </c>
    </row>
    <row r="13746" spans="1:4">
      <c r="A13746" s="462">
        <v>108864</v>
      </c>
      <c r="B13746" s="276" t="s">
        <v>13617</v>
      </c>
      <c r="C13746" s="462" t="s">
        <v>27</v>
      </c>
      <c r="D13746" s="463">
        <v>0</v>
      </c>
    </row>
    <row r="13747" spans="1:4">
      <c r="A13747" s="462">
        <v>108865</v>
      </c>
      <c r="B13747" s="276" t="s">
        <v>13618</v>
      </c>
      <c r="C13747" s="462" t="s">
        <v>27</v>
      </c>
      <c r="D13747" s="463">
        <v>0</v>
      </c>
    </row>
    <row r="13748" spans="1:4">
      <c r="A13748" s="462">
        <v>108866</v>
      </c>
      <c r="B13748" s="276" t="s">
        <v>13619</v>
      </c>
      <c r="C13748" s="462" t="s">
        <v>27</v>
      </c>
      <c r="D13748" s="463">
        <v>0</v>
      </c>
    </row>
    <row r="13749" spans="1:4">
      <c r="A13749" s="462">
        <v>108867</v>
      </c>
      <c r="B13749" s="276" t="s">
        <v>13620</v>
      </c>
      <c r="C13749" s="462" t="s">
        <v>27</v>
      </c>
      <c r="D13749" s="463">
        <v>0</v>
      </c>
    </row>
    <row r="13750" spans="1:4">
      <c r="A13750" s="462">
        <v>108868</v>
      </c>
      <c r="B13750" s="276" t="s">
        <v>13621</v>
      </c>
      <c r="C13750" s="462" t="s">
        <v>27</v>
      </c>
      <c r="D13750" s="463">
        <v>0</v>
      </c>
    </row>
    <row r="13751" spans="1:4">
      <c r="A13751" s="462">
        <v>108869</v>
      </c>
      <c r="B13751" s="276" t="s">
        <v>13622</v>
      </c>
      <c r="C13751" s="462" t="s">
        <v>27</v>
      </c>
      <c r="D13751" s="463">
        <v>0</v>
      </c>
    </row>
    <row r="13752" spans="1:4">
      <c r="A13752" s="462">
        <v>108870</v>
      </c>
      <c r="B13752" s="276" t="s">
        <v>13623</v>
      </c>
      <c r="C13752" s="462" t="s">
        <v>27</v>
      </c>
      <c r="D13752" s="463">
        <v>0</v>
      </c>
    </row>
    <row r="13753" spans="1:4">
      <c r="A13753" s="462">
        <v>108871</v>
      </c>
      <c r="B13753" s="276" t="s">
        <v>13624</v>
      </c>
      <c r="C13753" s="462" t="s">
        <v>27</v>
      </c>
      <c r="D13753" s="463">
        <v>0</v>
      </c>
    </row>
    <row r="13754" spans="1:4">
      <c r="A13754" s="462">
        <v>108872</v>
      </c>
      <c r="B13754" s="276" t="s">
        <v>13625</v>
      </c>
      <c r="C13754" s="462" t="s">
        <v>27</v>
      </c>
      <c r="D13754" s="463">
        <v>0</v>
      </c>
    </row>
    <row r="13755" spans="1:4">
      <c r="A13755" s="462">
        <v>108873</v>
      </c>
      <c r="B13755" s="276" t="s">
        <v>13626</v>
      </c>
      <c r="C13755" s="462" t="s">
        <v>27</v>
      </c>
      <c r="D13755" s="463">
        <v>0</v>
      </c>
    </row>
    <row r="13756" spans="1:4">
      <c r="A13756" s="462">
        <v>108874</v>
      </c>
      <c r="B13756" s="276" t="s">
        <v>13627</v>
      </c>
      <c r="C13756" s="462" t="s">
        <v>27</v>
      </c>
      <c r="D13756" s="463">
        <v>0</v>
      </c>
    </row>
    <row r="13757" spans="1:4">
      <c r="A13757" s="462">
        <v>108875</v>
      </c>
      <c r="B13757" s="276" t="s">
        <v>13628</v>
      </c>
      <c r="C13757" s="462" t="s">
        <v>27</v>
      </c>
      <c r="D13757" s="463">
        <v>0</v>
      </c>
    </row>
    <row r="13758" spans="1:4">
      <c r="A13758" s="462">
        <v>108876</v>
      </c>
      <c r="B13758" s="276" t="s">
        <v>13629</v>
      </c>
      <c r="C13758" s="462" t="s">
        <v>44</v>
      </c>
      <c r="D13758" s="463">
        <v>0</v>
      </c>
    </row>
    <row r="13759" spans="1:4">
      <c r="A13759" s="462">
        <v>108877</v>
      </c>
      <c r="B13759" s="276" t="s">
        <v>13630</v>
      </c>
      <c r="C13759" s="462" t="s">
        <v>44</v>
      </c>
      <c r="D13759" s="463">
        <v>0</v>
      </c>
    </row>
    <row r="13760" spans="1:4">
      <c r="A13760" s="462">
        <v>108878</v>
      </c>
      <c r="B13760" s="276" t="s">
        <v>13631</v>
      </c>
      <c r="C13760" s="462" t="s">
        <v>44</v>
      </c>
      <c r="D13760" s="463">
        <v>0</v>
      </c>
    </row>
    <row r="13761" spans="1:4">
      <c r="A13761" s="462">
        <v>108879</v>
      </c>
      <c r="B13761" s="276" t="s">
        <v>13632</v>
      </c>
      <c r="C13761" s="462" t="s">
        <v>44</v>
      </c>
      <c r="D13761" s="463">
        <v>0</v>
      </c>
    </row>
    <row r="13762" spans="1:4">
      <c r="A13762" s="462">
        <v>108880</v>
      </c>
      <c r="B13762" s="276" t="s">
        <v>13633</v>
      </c>
      <c r="C13762" s="462" t="s">
        <v>27</v>
      </c>
      <c r="D13762" s="463">
        <v>0</v>
      </c>
    </row>
    <row r="13763" spans="1:4">
      <c r="A13763" s="462">
        <v>108881</v>
      </c>
      <c r="B13763" s="276" t="s">
        <v>13634</v>
      </c>
      <c r="C13763" s="462" t="s">
        <v>44</v>
      </c>
      <c r="D13763" s="463">
        <v>0</v>
      </c>
    </row>
    <row r="13764" spans="1:4">
      <c r="A13764" s="462">
        <v>108882</v>
      </c>
      <c r="B13764" s="276" t="s">
        <v>13635</v>
      </c>
      <c r="C13764" s="462" t="s">
        <v>30</v>
      </c>
      <c r="D13764" s="463">
        <v>0</v>
      </c>
    </row>
    <row r="13765" spans="1:4">
      <c r="A13765" s="462">
        <v>108883</v>
      </c>
      <c r="B13765" s="276" t="s">
        <v>13636</v>
      </c>
      <c r="C13765" s="462" t="s">
        <v>44</v>
      </c>
      <c r="D13765" s="463">
        <v>0</v>
      </c>
    </row>
    <row r="13766" spans="1:4">
      <c r="A13766" s="462">
        <v>108884</v>
      </c>
      <c r="B13766" s="276" t="s">
        <v>13637</v>
      </c>
      <c r="C13766" s="462" t="s">
        <v>30</v>
      </c>
      <c r="D13766" s="463">
        <v>0</v>
      </c>
    </row>
    <row r="13767" spans="1:4">
      <c r="A13767" s="462">
        <v>108885</v>
      </c>
      <c r="B13767" s="276" t="s">
        <v>13638</v>
      </c>
      <c r="C13767" s="462" t="s">
        <v>44</v>
      </c>
      <c r="D13767" s="463">
        <v>0</v>
      </c>
    </row>
    <row r="13768" spans="1:4">
      <c r="A13768" s="462">
        <v>108886</v>
      </c>
      <c r="B13768" s="276" t="s">
        <v>13639</v>
      </c>
      <c r="C13768" s="462" t="s">
        <v>27</v>
      </c>
      <c r="D13768" s="463">
        <v>0</v>
      </c>
    </row>
    <row r="13769" spans="1:4">
      <c r="A13769" s="462">
        <v>108887</v>
      </c>
      <c r="B13769" s="276" t="s">
        <v>13640</v>
      </c>
      <c r="C13769" s="462" t="s">
        <v>27</v>
      </c>
      <c r="D13769" s="463">
        <v>0</v>
      </c>
    </row>
    <row r="13770" spans="1:4">
      <c r="A13770" s="462">
        <v>108888</v>
      </c>
      <c r="B13770" s="276" t="s">
        <v>13641</v>
      </c>
      <c r="C13770" s="462" t="s">
        <v>27</v>
      </c>
      <c r="D13770" s="463">
        <v>0</v>
      </c>
    </row>
    <row r="13771" spans="1:4">
      <c r="A13771" s="462">
        <v>108889</v>
      </c>
      <c r="B13771" s="276" t="s">
        <v>13642</v>
      </c>
      <c r="C13771" s="462" t="s">
        <v>27</v>
      </c>
      <c r="D13771" s="463">
        <v>0</v>
      </c>
    </row>
    <row r="13772" spans="1:4">
      <c r="A13772" s="462">
        <v>108890</v>
      </c>
      <c r="B13772" s="276" t="s">
        <v>13643</v>
      </c>
      <c r="C13772" s="462" t="s">
        <v>30</v>
      </c>
      <c r="D13772" s="463">
        <v>0</v>
      </c>
    </row>
    <row r="13773" spans="1:4">
      <c r="A13773" s="462">
        <v>108891</v>
      </c>
      <c r="B13773" s="276" t="s">
        <v>13644</v>
      </c>
      <c r="C13773" s="462" t="s">
        <v>27</v>
      </c>
      <c r="D13773" s="463">
        <v>0</v>
      </c>
    </row>
    <row r="13774" spans="1:4">
      <c r="A13774" s="462">
        <v>108892</v>
      </c>
      <c r="B13774" s="276" t="s">
        <v>13645</v>
      </c>
      <c r="C13774" s="462" t="s">
        <v>27</v>
      </c>
      <c r="D13774" s="463">
        <v>0</v>
      </c>
    </row>
    <row r="13775" spans="1:4">
      <c r="A13775" s="462">
        <v>108893</v>
      </c>
      <c r="B13775" s="276" t="s">
        <v>13646</v>
      </c>
      <c r="C13775" s="462" t="s">
        <v>27</v>
      </c>
      <c r="D13775" s="463">
        <v>0</v>
      </c>
    </row>
    <row r="13776" spans="1:4">
      <c r="A13776" s="462">
        <v>108894</v>
      </c>
      <c r="B13776" s="276" t="s">
        <v>13647</v>
      </c>
      <c r="C13776" s="462" t="s">
        <v>27</v>
      </c>
      <c r="D13776" s="463">
        <v>669508.01</v>
      </c>
    </row>
    <row r="13777" spans="1:4">
      <c r="A13777" s="462">
        <v>108895</v>
      </c>
      <c r="B13777" s="276" t="s">
        <v>13648</v>
      </c>
      <c r="C13777" s="462" t="s">
        <v>27</v>
      </c>
      <c r="D13777" s="463">
        <v>0</v>
      </c>
    </row>
    <row r="13778" spans="1:4">
      <c r="A13778" s="462">
        <v>108896</v>
      </c>
      <c r="B13778" s="276" t="s">
        <v>13649</v>
      </c>
      <c r="C13778" s="462" t="s">
        <v>27</v>
      </c>
      <c r="D13778" s="463">
        <v>0</v>
      </c>
    </row>
    <row r="13779" spans="1:4">
      <c r="A13779" s="462">
        <v>108897</v>
      </c>
      <c r="B13779" s="276" t="s">
        <v>13650</v>
      </c>
      <c r="C13779" s="462" t="s">
        <v>44</v>
      </c>
      <c r="D13779" s="463">
        <v>0</v>
      </c>
    </row>
    <row r="13780" spans="1:4">
      <c r="A13780" s="462">
        <v>108898</v>
      </c>
      <c r="B13780" s="276" t="s">
        <v>13651</v>
      </c>
      <c r="C13780" s="462" t="s">
        <v>27</v>
      </c>
      <c r="D13780" s="463">
        <v>0</v>
      </c>
    </row>
    <row r="13781" spans="1:4">
      <c r="A13781" s="462">
        <v>108899</v>
      </c>
      <c r="B13781" s="276" t="s">
        <v>13652</v>
      </c>
      <c r="C13781" s="462" t="s">
        <v>27</v>
      </c>
      <c r="D13781" s="463">
        <v>0</v>
      </c>
    </row>
    <row r="13782" spans="1:4">
      <c r="A13782" s="462">
        <v>108900</v>
      </c>
      <c r="B13782" s="276" t="s">
        <v>13653</v>
      </c>
      <c r="C13782" s="462" t="s">
        <v>27</v>
      </c>
      <c r="D13782" s="463">
        <v>0</v>
      </c>
    </row>
    <row r="13783" spans="1:4">
      <c r="A13783" s="462">
        <v>108901</v>
      </c>
      <c r="B13783" s="276" t="s">
        <v>13654</v>
      </c>
      <c r="C13783" s="462" t="s">
        <v>30</v>
      </c>
      <c r="D13783" s="463">
        <v>0</v>
      </c>
    </row>
    <row r="13784" spans="1:4">
      <c r="A13784" s="462">
        <v>108902</v>
      </c>
      <c r="B13784" s="276" t="s">
        <v>13655</v>
      </c>
      <c r="C13784" s="462" t="s">
        <v>27</v>
      </c>
      <c r="D13784" s="463">
        <v>0</v>
      </c>
    </row>
    <row r="13785" spans="1:4">
      <c r="A13785" s="462">
        <v>108903</v>
      </c>
      <c r="B13785" s="276" t="s">
        <v>13656</v>
      </c>
      <c r="C13785" s="462" t="s">
        <v>30</v>
      </c>
      <c r="D13785" s="463">
        <v>0</v>
      </c>
    </row>
    <row r="13786" spans="1:4">
      <c r="A13786" s="462">
        <v>108904</v>
      </c>
      <c r="B13786" s="276" t="s">
        <v>13657</v>
      </c>
      <c r="C13786" s="462" t="s">
        <v>44</v>
      </c>
      <c r="D13786" s="463">
        <v>0</v>
      </c>
    </row>
    <row r="13787" spans="1:4">
      <c r="A13787" s="462">
        <v>108905</v>
      </c>
      <c r="B13787" s="276" t="s">
        <v>13658</v>
      </c>
      <c r="C13787" s="462" t="s">
        <v>27</v>
      </c>
      <c r="D13787" s="463">
        <v>0</v>
      </c>
    </row>
    <row r="13788" spans="1:4">
      <c r="A13788" s="462">
        <v>108906</v>
      </c>
      <c r="B13788" s="276" t="s">
        <v>13659</v>
      </c>
      <c r="C13788" s="462" t="s">
        <v>27</v>
      </c>
      <c r="D13788" s="463">
        <v>123092.01</v>
      </c>
    </row>
    <row r="13789" spans="1:4">
      <c r="A13789" s="462">
        <v>108907</v>
      </c>
      <c r="B13789" s="276" t="s">
        <v>13660</v>
      </c>
      <c r="C13789" s="462" t="s">
        <v>27</v>
      </c>
      <c r="D13789" s="463">
        <v>0</v>
      </c>
    </row>
    <row r="13790" spans="1:4">
      <c r="A13790" s="462">
        <v>108908</v>
      </c>
      <c r="B13790" s="276" t="s">
        <v>13661</v>
      </c>
      <c r="C13790" s="462" t="s">
        <v>27</v>
      </c>
      <c r="D13790" s="463">
        <v>0</v>
      </c>
    </row>
    <row r="13791" spans="1:4">
      <c r="A13791" s="462">
        <v>108909</v>
      </c>
      <c r="B13791" s="276" t="s">
        <v>13662</v>
      </c>
      <c r="C13791" s="462" t="s">
        <v>30</v>
      </c>
      <c r="D13791" s="463">
        <v>0</v>
      </c>
    </row>
    <row r="13792" spans="1:4">
      <c r="A13792" s="462">
        <v>108910</v>
      </c>
      <c r="B13792" s="276" t="s">
        <v>13663</v>
      </c>
      <c r="C13792" s="462" t="s">
        <v>27</v>
      </c>
      <c r="D13792" s="463">
        <v>0</v>
      </c>
    </row>
    <row r="13793" spans="1:4">
      <c r="A13793" s="462">
        <v>108911</v>
      </c>
      <c r="B13793" s="276" t="s">
        <v>13664</v>
      </c>
      <c r="C13793" s="462" t="s">
        <v>27</v>
      </c>
      <c r="D13793" s="463">
        <v>0</v>
      </c>
    </row>
    <row r="13794" spans="1:4">
      <c r="A13794" s="462">
        <v>108912</v>
      </c>
      <c r="B13794" s="276" t="s">
        <v>13665</v>
      </c>
      <c r="C13794" s="462" t="s">
        <v>27</v>
      </c>
      <c r="D13794" s="463">
        <v>0</v>
      </c>
    </row>
    <row r="13795" spans="1:4">
      <c r="A13795" s="462">
        <v>108913</v>
      </c>
      <c r="B13795" s="276" t="s">
        <v>13666</v>
      </c>
      <c r="C13795" s="462" t="s">
        <v>27</v>
      </c>
      <c r="D13795" s="463">
        <v>0</v>
      </c>
    </row>
    <row r="13796" spans="1:4">
      <c r="A13796" s="462">
        <v>108914</v>
      </c>
      <c r="B13796" s="276" t="s">
        <v>13667</v>
      </c>
      <c r="C13796" s="462" t="s">
        <v>27</v>
      </c>
      <c r="D13796" s="463">
        <v>0</v>
      </c>
    </row>
    <row r="13797" spans="1:4">
      <c r="A13797" s="462">
        <v>108915</v>
      </c>
      <c r="B13797" s="276" t="s">
        <v>13668</v>
      </c>
      <c r="C13797" s="462" t="s">
        <v>27</v>
      </c>
      <c r="D13797" s="463">
        <v>0</v>
      </c>
    </row>
    <row r="13798" spans="1:4">
      <c r="A13798" s="462">
        <v>108916</v>
      </c>
      <c r="B13798" s="276" t="s">
        <v>13669</v>
      </c>
      <c r="C13798" s="462" t="s">
        <v>27</v>
      </c>
      <c r="D13798" s="463">
        <v>65048</v>
      </c>
    </row>
    <row r="13799" spans="1:4">
      <c r="A13799" s="462">
        <v>108917</v>
      </c>
      <c r="B13799" s="276" t="s">
        <v>13670</v>
      </c>
      <c r="C13799" s="462" t="s">
        <v>44</v>
      </c>
      <c r="D13799" s="463">
        <v>0</v>
      </c>
    </row>
    <row r="13800" spans="1:4">
      <c r="A13800" s="462">
        <v>108918</v>
      </c>
      <c r="B13800" s="276" t="s">
        <v>13671</v>
      </c>
      <c r="C13800" s="462" t="s">
        <v>44</v>
      </c>
      <c r="D13800" s="463">
        <v>0</v>
      </c>
    </row>
    <row r="13801" spans="1:4">
      <c r="A13801" s="462">
        <v>108919</v>
      </c>
      <c r="B13801" s="276" t="s">
        <v>13672</v>
      </c>
      <c r="C13801" s="462" t="s">
        <v>27</v>
      </c>
      <c r="D13801" s="463">
        <v>0</v>
      </c>
    </row>
    <row r="13802" spans="1:4">
      <c r="A13802" s="462">
        <v>108920</v>
      </c>
      <c r="B13802" s="276" t="s">
        <v>13673</v>
      </c>
      <c r="C13802" s="462" t="s">
        <v>27</v>
      </c>
      <c r="D13802" s="463">
        <v>0</v>
      </c>
    </row>
    <row r="13803" spans="1:4">
      <c r="A13803" s="462">
        <v>108921</v>
      </c>
      <c r="B13803" s="276" t="s">
        <v>13674</v>
      </c>
      <c r="C13803" s="462" t="s">
        <v>30</v>
      </c>
      <c r="D13803" s="463">
        <v>0</v>
      </c>
    </row>
    <row r="13804" spans="1:4">
      <c r="A13804" s="462">
        <v>108922</v>
      </c>
      <c r="B13804" s="276" t="s">
        <v>13675</v>
      </c>
      <c r="C13804" s="462" t="s">
        <v>44</v>
      </c>
      <c r="D13804" s="463">
        <v>0</v>
      </c>
    </row>
    <row r="13805" spans="1:4">
      <c r="A13805" s="462">
        <v>108923</v>
      </c>
      <c r="B13805" s="276" t="s">
        <v>13676</v>
      </c>
      <c r="C13805" s="462" t="s">
        <v>27</v>
      </c>
      <c r="D13805" s="463">
        <v>0</v>
      </c>
    </row>
    <row r="13806" spans="1:4">
      <c r="A13806" s="462">
        <v>108924</v>
      </c>
      <c r="B13806" s="276" t="s">
        <v>13677</v>
      </c>
      <c r="C13806" s="462" t="s">
        <v>44</v>
      </c>
      <c r="D13806" s="463">
        <v>0</v>
      </c>
    </row>
    <row r="13807" spans="1:4">
      <c r="A13807" s="462">
        <v>108925</v>
      </c>
      <c r="B13807" s="276" t="s">
        <v>13678</v>
      </c>
      <c r="C13807" s="462" t="s">
        <v>27</v>
      </c>
      <c r="D13807" s="463">
        <v>0</v>
      </c>
    </row>
    <row r="13808" spans="1:4">
      <c r="A13808" s="462">
        <v>108926</v>
      </c>
      <c r="B13808" s="276" t="s">
        <v>13679</v>
      </c>
      <c r="C13808" s="462" t="s">
        <v>27</v>
      </c>
      <c r="D13808" s="463">
        <v>624936</v>
      </c>
    </row>
    <row r="13809" spans="1:4">
      <c r="A13809" s="462">
        <v>108927</v>
      </c>
      <c r="B13809" s="276" t="s">
        <v>13680</v>
      </c>
      <c r="C13809" s="462" t="s">
        <v>27</v>
      </c>
      <c r="D13809" s="463">
        <v>0</v>
      </c>
    </row>
    <row r="13810" spans="1:4">
      <c r="A13810" s="462">
        <v>108928</v>
      </c>
      <c r="B13810" s="276" t="s">
        <v>13681</v>
      </c>
      <c r="C13810" s="462" t="s">
        <v>27</v>
      </c>
      <c r="D13810" s="463">
        <v>0</v>
      </c>
    </row>
    <row r="13811" spans="1:4">
      <c r="A13811" s="462">
        <v>108929</v>
      </c>
      <c r="B13811" s="276" t="s">
        <v>13682</v>
      </c>
      <c r="C13811" s="462" t="s">
        <v>27</v>
      </c>
      <c r="D13811" s="463">
        <v>0</v>
      </c>
    </row>
    <row r="13812" spans="1:4">
      <c r="A13812" s="462">
        <v>108930</v>
      </c>
      <c r="B13812" s="276" t="s">
        <v>13683</v>
      </c>
      <c r="C13812" s="462" t="s">
        <v>27</v>
      </c>
      <c r="D13812" s="463">
        <v>0</v>
      </c>
    </row>
    <row r="13813" spans="1:4">
      <c r="A13813" s="462">
        <v>108931</v>
      </c>
      <c r="B13813" s="276" t="s">
        <v>13684</v>
      </c>
      <c r="C13813" s="462" t="s">
        <v>27</v>
      </c>
      <c r="D13813" s="463">
        <v>0</v>
      </c>
    </row>
    <row r="13814" spans="1:4">
      <c r="A13814" s="462">
        <v>108932</v>
      </c>
      <c r="B13814" s="276" t="s">
        <v>13685</v>
      </c>
      <c r="C13814" s="462" t="s">
        <v>27</v>
      </c>
      <c r="D13814" s="463">
        <v>0</v>
      </c>
    </row>
    <row r="13815" spans="1:4">
      <c r="A13815" s="462">
        <v>108933</v>
      </c>
      <c r="B13815" s="276" t="s">
        <v>13686</v>
      </c>
      <c r="C13815" s="462" t="s">
        <v>27</v>
      </c>
      <c r="D13815" s="463">
        <v>0</v>
      </c>
    </row>
    <row r="13816" spans="1:4">
      <c r="A13816" s="462">
        <v>108934</v>
      </c>
      <c r="B13816" s="276" t="s">
        <v>13687</v>
      </c>
      <c r="C13816" s="462" t="s">
        <v>27</v>
      </c>
      <c r="D13816" s="463">
        <v>0</v>
      </c>
    </row>
    <row r="13817" spans="1:4">
      <c r="A13817" s="462">
        <v>108935</v>
      </c>
      <c r="B13817" s="276" t="s">
        <v>13688</v>
      </c>
      <c r="C13817" s="462" t="s">
        <v>27</v>
      </c>
      <c r="D13817" s="463">
        <v>0</v>
      </c>
    </row>
    <row r="13818" spans="1:4">
      <c r="A13818" s="462">
        <v>108936</v>
      </c>
      <c r="B13818" s="276" t="s">
        <v>13689</v>
      </c>
      <c r="C13818" s="462" t="s">
        <v>27</v>
      </c>
      <c r="D13818" s="463">
        <v>0</v>
      </c>
    </row>
    <row r="13819" spans="1:4">
      <c r="A13819" s="462">
        <v>108937</v>
      </c>
      <c r="B13819" s="276" t="s">
        <v>13690</v>
      </c>
      <c r="C13819" s="462" t="s">
        <v>27</v>
      </c>
      <c r="D13819" s="463">
        <v>0</v>
      </c>
    </row>
    <row r="13820" spans="1:4">
      <c r="A13820" s="462">
        <v>108938</v>
      </c>
      <c r="B13820" s="276" t="s">
        <v>13691</v>
      </c>
      <c r="C13820" s="462" t="s">
        <v>27</v>
      </c>
      <c r="D13820" s="463">
        <v>17454</v>
      </c>
    </row>
    <row r="13821" spans="1:4">
      <c r="A13821" s="462">
        <v>108939</v>
      </c>
      <c r="B13821" s="276" t="s">
        <v>13692</v>
      </c>
      <c r="C13821" s="462" t="s">
        <v>27</v>
      </c>
      <c r="D13821" s="463">
        <v>37647</v>
      </c>
    </row>
    <row r="13822" spans="1:4">
      <c r="A13822" s="462">
        <v>108940</v>
      </c>
      <c r="B13822" s="276" t="s">
        <v>13693</v>
      </c>
      <c r="C13822" s="462" t="s">
        <v>27</v>
      </c>
      <c r="D13822" s="463">
        <v>55103</v>
      </c>
    </row>
    <row r="13823" spans="1:4">
      <c r="A13823" s="462">
        <v>108941</v>
      </c>
      <c r="B13823" s="276" t="s">
        <v>13694</v>
      </c>
      <c r="C13823" s="462" t="s">
        <v>27</v>
      </c>
      <c r="D13823" s="463">
        <v>0</v>
      </c>
    </row>
    <row r="13824" spans="1:4">
      <c r="A13824" s="462">
        <v>108942</v>
      </c>
      <c r="B13824" s="276" t="s">
        <v>13695</v>
      </c>
      <c r="C13824" s="462" t="s">
        <v>27</v>
      </c>
      <c r="D13824" s="463">
        <v>0</v>
      </c>
    </row>
    <row r="13825" spans="1:4">
      <c r="A13825" s="462">
        <v>108943</v>
      </c>
      <c r="B13825" s="276" t="s">
        <v>13696</v>
      </c>
      <c r="C13825" s="462" t="s">
        <v>27</v>
      </c>
      <c r="D13825" s="463">
        <v>0</v>
      </c>
    </row>
    <row r="13826" spans="1:4">
      <c r="A13826" s="462">
        <v>108944</v>
      </c>
      <c r="B13826" s="276" t="s">
        <v>13697</v>
      </c>
      <c r="C13826" s="462" t="s">
        <v>27</v>
      </c>
      <c r="D13826" s="463">
        <v>0</v>
      </c>
    </row>
    <row r="13827" spans="1:4">
      <c r="A13827" s="462">
        <v>108945</v>
      </c>
      <c r="B13827" s="276" t="s">
        <v>13698</v>
      </c>
      <c r="C13827" s="462" t="s">
        <v>27</v>
      </c>
      <c r="D13827" s="463">
        <v>0</v>
      </c>
    </row>
    <row r="13828" spans="1:4">
      <c r="A13828" s="462">
        <v>108946</v>
      </c>
      <c r="B13828" s="276" t="s">
        <v>13699</v>
      </c>
      <c r="C13828" s="462" t="s">
        <v>27</v>
      </c>
      <c r="D13828" s="463">
        <v>0</v>
      </c>
    </row>
    <row r="13829" spans="1:4">
      <c r="A13829" s="462">
        <v>108947</v>
      </c>
      <c r="B13829" s="276" t="s">
        <v>13700</v>
      </c>
      <c r="C13829" s="462" t="s">
        <v>27</v>
      </c>
      <c r="D13829" s="463">
        <v>0</v>
      </c>
    </row>
    <row r="13830" spans="1:4">
      <c r="A13830" s="462">
        <v>108948</v>
      </c>
      <c r="B13830" s="276" t="s">
        <v>13701</v>
      </c>
      <c r="C13830" s="462" t="s">
        <v>30</v>
      </c>
      <c r="D13830" s="463">
        <v>0</v>
      </c>
    </row>
    <row r="13831" spans="1:4">
      <c r="A13831" s="462">
        <v>108949</v>
      </c>
      <c r="B13831" s="276" t="s">
        <v>3331</v>
      </c>
      <c r="C13831" s="462" t="s">
        <v>27</v>
      </c>
      <c r="D13831" s="463">
        <v>0</v>
      </c>
    </row>
    <row r="13832" spans="1:4">
      <c r="A13832" s="462">
        <v>108950</v>
      </c>
      <c r="B13832" s="276" t="s">
        <v>3332</v>
      </c>
      <c r="C13832" s="462" t="s">
        <v>27</v>
      </c>
      <c r="D13832" s="463">
        <v>0</v>
      </c>
    </row>
    <row r="13833" spans="1:4">
      <c r="A13833" s="462">
        <v>108951</v>
      </c>
      <c r="B13833" s="276" t="s">
        <v>13702</v>
      </c>
      <c r="C13833" s="462" t="s">
        <v>27</v>
      </c>
      <c r="D13833" s="463">
        <v>0</v>
      </c>
    </row>
    <row r="13834" spans="1:4">
      <c r="A13834" s="462">
        <v>108952</v>
      </c>
      <c r="B13834" s="276" t="s">
        <v>13703</v>
      </c>
      <c r="C13834" s="462" t="s">
        <v>27</v>
      </c>
      <c r="D13834" s="463">
        <v>0</v>
      </c>
    </row>
    <row r="13835" spans="1:4">
      <c r="A13835" s="462">
        <v>108953</v>
      </c>
      <c r="B13835" s="276" t="s">
        <v>13704</v>
      </c>
      <c r="C13835" s="462" t="s">
        <v>27</v>
      </c>
      <c r="D13835" s="463">
        <v>0</v>
      </c>
    </row>
    <row r="13836" spans="1:4">
      <c r="A13836" s="462">
        <v>108954</v>
      </c>
      <c r="B13836" s="276" t="s">
        <v>13705</v>
      </c>
      <c r="C13836" s="462" t="s">
        <v>27</v>
      </c>
      <c r="D13836" s="463">
        <v>0</v>
      </c>
    </row>
    <row r="13837" spans="1:4">
      <c r="A13837" s="462">
        <v>108955</v>
      </c>
      <c r="B13837" s="276" t="s">
        <v>13706</v>
      </c>
      <c r="C13837" s="462" t="s">
        <v>27</v>
      </c>
      <c r="D13837" s="463">
        <v>0</v>
      </c>
    </row>
    <row r="13838" spans="1:4">
      <c r="A13838" s="462">
        <v>108956</v>
      </c>
      <c r="B13838" s="276" t="s">
        <v>13707</v>
      </c>
      <c r="C13838" s="462" t="s">
        <v>27</v>
      </c>
      <c r="D13838" s="463">
        <v>12697</v>
      </c>
    </row>
    <row r="13839" spans="1:4">
      <c r="A13839" s="462">
        <v>108957</v>
      </c>
      <c r="B13839" s="276" t="s">
        <v>13708</v>
      </c>
      <c r="C13839" s="462" t="s">
        <v>27</v>
      </c>
      <c r="D13839" s="463">
        <v>0</v>
      </c>
    </row>
    <row r="13840" spans="1:4">
      <c r="A13840" s="462">
        <v>108958</v>
      </c>
      <c r="B13840" s="276" t="s">
        <v>13709</v>
      </c>
      <c r="C13840" s="462" t="s">
        <v>27</v>
      </c>
      <c r="D13840" s="463">
        <v>0</v>
      </c>
    </row>
    <row r="13841" spans="1:4">
      <c r="A13841" s="462">
        <v>108959</v>
      </c>
      <c r="B13841" s="276" t="s">
        <v>13710</v>
      </c>
      <c r="C13841" s="462" t="s">
        <v>27</v>
      </c>
      <c r="D13841" s="463">
        <v>0</v>
      </c>
    </row>
    <row r="13842" spans="1:4">
      <c r="A13842" s="462">
        <v>108960</v>
      </c>
      <c r="B13842" s="276" t="s">
        <v>13711</v>
      </c>
      <c r="C13842" s="462" t="s">
        <v>27</v>
      </c>
      <c r="D13842" s="463">
        <v>0</v>
      </c>
    </row>
    <row r="13843" spans="1:4">
      <c r="A13843" s="462">
        <v>108961</v>
      </c>
      <c r="B13843" s="276" t="s">
        <v>13712</v>
      </c>
      <c r="C13843" s="462" t="s">
        <v>27</v>
      </c>
      <c r="D13843" s="463">
        <v>0</v>
      </c>
    </row>
    <row r="13844" spans="1:4">
      <c r="A13844" s="462">
        <v>108962</v>
      </c>
      <c r="B13844" s="276" t="s">
        <v>13713</v>
      </c>
      <c r="C13844" s="462" t="s">
        <v>27</v>
      </c>
      <c r="D13844" s="463">
        <v>0</v>
      </c>
    </row>
    <row r="13845" spans="1:4">
      <c r="A13845" s="462">
        <v>108963</v>
      </c>
      <c r="B13845" s="276" t="s">
        <v>13714</v>
      </c>
      <c r="C13845" s="462" t="s">
        <v>27</v>
      </c>
      <c r="D13845" s="463">
        <v>0</v>
      </c>
    </row>
    <row r="13846" spans="1:4">
      <c r="A13846" s="462">
        <v>108965</v>
      </c>
      <c r="B13846" s="276" t="s">
        <v>13715</v>
      </c>
      <c r="C13846" s="462" t="s">
        <v>27</v>
      </c>
      <c r="D13846" s="463">
        <v>0</v>
      </c>
    </row>
    <row r="13847" spans="1:4">
      <c r="A13847" s="462">
        <v>108966</v>
      </c>
      <c r="B13847" s="276" t="s">
        <v>13716</v>
      </c>
      <c r="C13847" s="462" t="s">
        <v>27</v>
      </c>
      <c r="D13847" s="463">
        <v>0</v>
      </c>
    </row>
    <row r="13848" spans="1:4">
      <c r="A13848" s="462">
        <v>108967</v>
      </c>
      <c r="B13848" s="276" t="s">
        <v>13717</v>
      </c>
      <c r="C13848" s="462" t="s">
        <v>27</v>
      </c>
      <c r="D13848" s="463">
        <v>0</v>
      </c>
    </row>
    <row r="13849" spans="1:4">
      <c r="A13849" s="462">
        <v>108968</v>
      </c>
      <c r="B13849" s="276" t="s">
        <v>13718</v>
      </c>
      <c r="C13849" s="462" t="s">
        <v>27</v>
      </c>
      <c r="D13849" s="463">
        <v>0</v>
      </c>
    </row>
    <row r="13850" spans="1:4">
      <c r="A13850" s="462">
        <v>108969</v>
      </c>
      <c r="B13850" s="276" t="s">
        <v>13719</v>
      </c>
      <c r="C13850" s="462" t="s">
        <v>27</v>
      </c>
      <c r="D13850" s="463">
        <v>0</v>
      </c>
    </row>
    <row r="13851" spans="1:4">
      <c r="A13851" s="462">
        <v>108970</v>
      </c>
      <c r="B13851" s="276" t="s">
        <v>13720</v>
      </c>
      <c r="C13851" s="462" t="s">
        <v>30</v>
      </c>
      <c r="D13851" s="463">
        <v>0</v>
      </c>
    </row>
    <row r="13852" spans="1:4">
      <c r="A13852" s="462">
        <v>108971</v>
      </c>
      <c r="B13852" s="276" t="s">
        <v>13721</v>
      </c>
      <c r="C13852" s="462" t="s">
        <v>27</v>
      </c>
      <c r="D13852" s="463">
        <v>0</v>
      </c>
    </row>
    <row r="13853" spans="1:4">
      <c r="A13853" s="462">
        <v>108972</v>
      </c>
      <c r="B13853" s="276" t="s">
        <v>13722</v>
      </c>
      <c r="C13853" s="462" t="s">
        <v>27</v>
      </c>
      <c r="D13853" s="463">
        <v>0</v>
      </c>
    </row>
    <row r="13854" spans="1:4">
      <c r="A13854" s="462">
        <v>108973</v>
      </c>
      <c r="B13854" s="276" t="s">
        <v>13723</v>
      </c>
      <c r="C13854" s="462" t="s">
        <v>27</v>
      </c>
      <c r="D13854" s="463">
        <v>0</v>
      </c>
    </row>
    <row r="13855" spans="1:4">
      <c r="A13855" s="462">
        <v>108974</v>
      </c>
      <c r="B13855" s="276" t="s">
        <v>13724</v>
      </c>
      <c r="C13855" s="462" t="s">
        <v>27</v>
      </c>
      <c r="D13855" s="463">
        <v>0</v>
      </c>
    </row>
    <row r="13856" spans="1:4">
      <c r="A13856" s="462">
        <v>108975</v>
      </c>
      <c r="B13856" s="276" t="s">
        <v>13725</v>
      </c>
      <c r="C13856" s="462" t="s">
        <v>27</v>
      </c>
      <c r="D13856" s="463">
        <v>0</v>
      </c>
    </row>
    <row r="13857" spans="1:4">
      <c r="A13857" s="462">
        <v>108976</v>
      </c>
      <c r="B13857" s="276" t="s">
        <v>13726</v>
      </c>
      <c r="C13857" s="462" t="s">
        <v>27</v>
      </c>
      <c r="D13857" s="463">
        <v>0</v>
      </c>
    </row>
    <row r="13858" spans="1:4">
      <c r="A13858" s="462">
        <v>108977</v>
      </c>
      <c r="B13858" s="276" t="s">
        <v>13727</v>
      </c>
      <c r="C13858" s="462" t="s">
        <v>27</v>
      </c>
      <c r="D13858" s="463">
        <v>0</v>
      </c>
    </row>
    <row r="13859" spans="1:4">
      <c r="A13859" s="462">
        <v>108978</v>
      </c>
      <c r="B13859" s="276" t="s">
        <v>13728</v>
      </c>
      <c r="C13859" s="462" t="s">
        <v>27</v>
      </c>
      <c r="D13859" s="463">
        <v>0</v>
      </c>
    </row>
    <row r="13860" spans="1:4">
      <c r="A13860" s="462">
        <v>108979</v>
      </c>
      <c r="B13860" s="276" t="s">
        <v>13729</v>
      </c>
      <c r="C13860" s="462" t="s">
        <v>27</v>
      </c>
      <c r="D13860" s="463">
        <v>0</v>
      </c>
    </row>
    <row r="13861" spans="1:4">
      <c r="A13861" s="462">
        <v>108980</v>
      </c>
      <c r="B13861" s="276" t="s">
        <v>13730</v>
      </c>
      <c r="C13861" s="462" t="s">
        <v>27</v>
      </c>
      <c r="D13861" s="463">
        <v>0</v>
      </c>
    </row>
    <row r="13862" spans="1:4">
      <c r="A13862" s="462">
        <v>108981</v>
      </c>
      <c r="B13862" s="276" t="s">
        <v>13731</v>
      </c>
      <c r="C13862" s="462" t="s">
        <v>27</v>
      </c>
      <c r="D13862" s="463">
        <v>0</v>
      </c>
    </row>
    <row r="13863" spans="1:4">
      <c r="A13863" s="462">
        <v>108982</v>
      </c>
      <c r="B13863" s="276" t="s">
        <v>13732</v>
      </c>
      <c r="C13863" s="462" t="s">
        <v>27</v>
      </c>
      <c r="D13863" s="463">
        <v>0</v>
      </c>
    </row>
    <row r="13864" spans="1:4">
      <c r="A13864" s="462">
        <v>108983</v>
      </c>
      <c r="B13864" s="276" t="s">
        <v>13733</v>
      </c>
      <c r="C13864" s="462" t="s">
        <v>27</v>
      </c>
      <c r="D13864" s="463">
        <v>0</v>
      </c>
    </row>
    <row r="13865" spans="1:4">
      <c r="A13865" s="462">
        <v>108984</v>
      </c>
      <c r="B13865" s="276" t="s">
        <v>13734</v>
      </c>
      <c r="C13865" s="462" t="s">
        <v>30</v>
      </c>
      <c r="D13865" s="463">
        <v>0</v>
      </c>
    </row>
    <row r="13866" spans="1:4">
      <c r="A13866" s="462">
        <v>108985</v>
      </c>
      <c r="B13866" s="276" t="s">
        <v>13735</v>
      </c>
      <c r="C13866" s="462" t="s">
        <v>27</v>
      </c>
      <c r="D13866" s="463">
        <v>0</v>
      </c>
    </row>
    <row r="13867" spans="1:4">
      <c r="A13867" s="462">
        <v>108986</v>
      </c>
      <c r="B13867" s="276" t="s">
        <v>13736</v>
      </c>
      <c r="C13867" s="462" t="s">
        <v>27</v>
      </c>
      <c r="D13867" s="463">
        <v>0</v>
      </c>
    </row>
    <row r="13868" spans="1:4">
      <c r="A13868" s="462">
        <v>108987</v>
      </c>
      <c r="B13868" s="276" t="s">
        <v>13737</v>
      </c>
      <c r="C13868" s="462" t="s">
        <v>27</v>
      </c>
      <c r="D13868" s="463">
        <v>0</v>
      </c>
    </row>
    <row r="13869" spans="1:4">
      <c r="A13869" s="462">
        <v>108988</v>
      </c>
      <c r="B13869" s="276" t="s">
        <v>13738</v>
      </c>
      <c r="C13869" s="462" t="s">
        <v>27</v>
      </c>
      <c r="D13869" s="463">
        <v>0</v>
      </c>
    </row>
    <row r="13870" spans="1:4">
      <c r="A13870" s="462">
        <v>108989</v>
      </c>
      <c r="B13870" s="276" t="s">
        <v>13739</v>
      </c>
      <c r="C13870" s="462" t="s">
        <v>27</v>
      </c>
      <c r="D13870" s="463">
        <v>3567560.7</v>
      </c>
    </row>
    <row r="13871" spans="1:4">
      <c r="A13871" s="462">
        <v>108990</v>
      </c>
      <c r="B13871" s="276" t="s">
        <v>13740</v>
      </c>
      <c r="C13871" s="462" t="s">
        <v>27</v>
      </c>
      <c r="D13871" s="463">
        <v>0</v>
      </c>
    </row>
    <row r="13872" spans="1:4">
      <c r="A13872" s="462">
        <v>108991</v>
      </c>
      <c r="B13872" s="276" t="s">
        <v>13741</v>
      </c>
      <c r="C13872" s="462" t="s">
        <v>27</v>
      </c>
      <c r="D13872" s="463">
        <v>0</v>
      </c>
    </row>
    <row r="13873" spans="1:4">
      <c r="A13873" s="462">
        <v>108992</v>
      </c>
      <c r="B13873" s="276" t="s">
        <v>13742</v>
      </c>
      <c r="C13873" s="462" t="s">
        <v>27</v>
      </c>
      <c r="D13873" s="463">
        <v>0</v>
      </c>
    </row>
    <row r="13874" spans="1:4">
      <c r="A13874" s="462">
        <v>108993</v>
      </c>
      <c r="B13874" s="276" t="s">
        <v>13743</v>
      </c>
      <c r="C13874" s="462" t="s">
        <v>27</v>
      </c>
      <c r="D13874" s="463">
        <v>0</v>
      </c>
    </row>
    <row r="13875" spans="1:4">
      <c r="A13875" s="462">
        <v>108994</v>
      </c>
      <c r="B13875" s="276" t="s">
        <v>13744</v>
      </c>
      <c r="C13875" s="462" t="s">
        <v>27</v>
      </c>
      <c r="D13875" s="463">
        <v>0</v>
      </c>
    </row>
    <row r="13876" spans="1:4">
      <c r="A13876" s="462">
        <v>108995</v>
      </c>
      <c r="B13876" s="276" t="s">
        <v>13745</v>
      </c>
      <c r="C13876" s="462" t="s">
        <v>27</v>
      </c>
      <c r="D13876" s="463">
        <v>0</v>
      </c>
    </row>
    <row r="13877" spans="1:4">
      <c r="A13877" s="462">
        <v>108996</v>
      </c>
      <c r="B13877" s="276" t="s">
        <v>13746</v>
      </c>
      <c r="C13877" s="462" t="s">
        <v>27</v>
      </c>
      <c r="D13877" s="463">
        <v>0</v>
      </c>
    </row>
    <row r="13878" spans="1:4">
      <c r="A13878" s="462">
        <v>108997</v>
      </c>
      <c r="B13878" s="276" t="s">
        <v>13747</v>
      </c>
      <c r="C13878" s="462" t="s">
        <v>27</v>
      </c>
      <c r="D13878" s="463">
        <v>0</v>
      </c>
    </row>
    <row r="13879" spans="1:4">
      <c r="A13879" s="462">
        <v>108998</v>
      </c>
      <c r="B13879" s="276" t="s">
        <v>13748</v>
      </c>
      <c r="C13879" s="462" t="s">
        <v>27</v>
      </c>
      <c r="D13879" s="463">
        <v>0</v>
      </c>
    </row>
    <row r="13880" spans="1:4">
      <c r="A13880" s="462">
        <v>108999</v>
      </c>
      <c r="B13880" s="276" t="s">
        <v>13749</v>
      </c>
      <c r="C13880" s="462" t="s">
        <v>27</v>
      </c>
      <c r="D13880" s="463">
        <v>0</v>
      </c>
    </row>
    <row r="13881" spans="1:4">
      <c r="A13881" s="462">
        <v>109000</v>
      </c>
      <c r="B13881" s="276" t="s">
        <v>13750</v>
      </c>
      <c r="C13881" s="462" t="s">
        <v>27</v>
      </c>
      <c r="D13881" s="463">
        <v>0</v>
      </c>
    </row>
    <row r="13882" spans="1:4">
      <c r="A13882" s="462">
        <v>109001</v>
      </c>
      <c r="B13882" s="276" t="s">
        <v>13751</v>
      </c>
      <c r="C13882" s="462" t="s">
        <v>27</v>
      </c>
      <c r="D13882" s="463">
        <v>0</v>
      </c>
    </row>
    <row r="13883" spans="1:4">
      <c r="A13883" s="462">
        <v>109002</v>
      </c>
      <c r="B13883" s="276" t="s">
        <v>13752</v>
      </c>
      <c r="C13883" s="462" t="s">
        <v>30</v>
      </c>
      <c r="D13883" s="463">
        <v>0</v>
      </c>
    </row>
    <row r="13884" spans="1:4">
      <c r="A13884" s="462">
        <v>109003</v>
      </c>
      <c r="B13884" s="276" t="s">
        <v>13753</v>
      </c>
      <c r="C13884" s="462" t="s">
        <v>27</v>
      </c>
      <c r="D13884" s="463">
        <v>0</v>
      </c>
    </row>
    <row r="13885" spans="1:4">
      <c r="A13885" s="462">
        <v>109004</v>
      </c>
      <c r="B13885" s="276" t="s">
        <v>13754</v>
      </c>
      <c r="C13885" s="462" t="s">
        <v>27</v>
      </c>
      <c r="D13885" s="463">
        <v>0</v>
      </c>
    </row>
    <row r="13886" spans="1:4">
      <c r="A13886" s="462">
        <v>109005</v>
      </c>
      <c r="B13886" s="276" t="s">
        <v>13755</v>
      </c>
      <c r="C13886" s="462" t="s">
        <v>27</v>
      </c>
      <c r="D13886" s="463">
        <v>0</v>
      </c>
    </row>
    <row r="13887" spans="1:4">
      <c r="A13887" s="462">
        <v>109006</v>
      </c>
      <c r="B13887" s="276" t="s">
        <v>13756</v>
      </c>
      <c r="C13887" s="462" t="s">
        <v>27</v>
      </c>
      <c r="D13887" s="463">
        <v>0</v>
      </c>
    </row>
    <row r="13888" spans="1:4">
      <c r="A13888" s="462">
        <v>109007</v>
      </c>
      <c r="B13888" s="276" t="s">
        <v>13757</v>
      </c>
      <c r="C13888" s="462" t="s">
        <v>89</v>
      </c>
      <c r="D13888" s="463">
        <v>0</v>
      </c>
    </row>
    <row r="13889" spans="1:4">
      <c r="A13889" s="462">
        <v>109008</v>
      </c>
      <c r="B13889" s="276" t="s">
        <v>13758</v>
      </c>
      <c r="C13889" s="462" t="s">
        <v>27</v>
      </c>
      <c r="D13889" s="463">
        <v>0</v>
      </c>
    </row>
    <row r="13890" spans="1:4">
      <c r="A13890" s="462">
        <v>109009</v>
      </c>
      <c r="B13890" s="276" t="s">
        <v>13759</v>
      </c>
      <c r="C13890" s="462" t="s">
        <v>27</v>
      </c>
      <c r="D13890" s="463">
        <v>0</v>
      </c>
    </row>
    <row r="13891" spans="1:4">
      <c r="A13891" s="462">
        <v>109010</v>
      </c>
      <c r="B13891" s="276" t="s">
        <v>13760</v>
      </c>
      <c r="C13891" s="462" t="s">
        <v>27</v>
      </c>
      <c r="D13891" s="463">
        <v>0</v>
      </c>
    </row>
    <row r="13892" spans="1:4">
      <c r="A13892" s="462">
        <v>109011</v>
      </c>
      <c r="B13892" s="276" t="s">
        <v>13761</v>
      </c>
      <c r="C13892" s="462" t="s">
        <v>27</v>
      </c>
      <c r="D13892" s="463">
        <v>4500000.01</v>
      </c>
    </row>
    <row r="13893" spans="1:4">
      <c r="A13893" s="462">
        <v>109012</v>
      </c>
      <c r="B13893" s="276" t="s">
        <v>13762</v>
      </c>
      <c r="C13893" s="462" t="s">
        <v>27</v>
      </c>
      <c r="D13893" s="463">
        <v>0</v>
      </c>
    </row>
    <row r="13894" spans="1:4">
      <c r="A13894" s="462">
        <v>109013</v>
      </c>
      <c r="B13894" s="276" t="s">
        <v>13763</v>
      </c>
      <c r="C13894" s="462" t="s">
        <v>27</v>
      </c>
      <c r="D13894" s="463">
        <v>0</v>
      </c>
    </row>
    <row r="13895" spans="1:4">
      <c r="A13895" s="462">
        <v>109014</v>
      </c>
      <c r="B13895" s="276" t="s">
        <v>13764</v>
      </c>
      <c r="C13895" s="462" t="s">
        <v>27</v>
      </c>
      <c r="D13895" s="463">
        <v>0</v>
      </c>
    </row>
    <row r="13896" spans="1:4">
      <c r="A13896" s="462">
        <v>109015</v>
      </c>
      <c r="B13896" s="276" t="s">
        <v>13765</v>
      </c>
      <c r="C13896" s="462" t="s">
        <v>27</v>
      </c>
      <c r="D13896" s="463">
        <v>0</v>
      </c>
    </row>
    <row r="13897" spans="1:4">
      <c r="A13897" s="462">
        <v>109016</v>
      </c>
      <c r="B13897" s="276" t="s">
        <v>13766</v>
      </c>
      <c r="C13897" s="462" t="s">
        <v>27</v>
      </c>
      <c r="D13897" s="463">
        <v>0</v>
      </c>
    </row>
    <row r="13898" spans="1:4">
      <c r="A13898" s="462">
        <v>109017</v>
      </c>
      <c r="B13898" s="276" t="s">
        <v>13767</v>
      </c>
      <c r="C13898" s="462" t="s">
        <v>27</v>
      </c>
      <c r="D13898" s="463">
        <v>0</v>
      </c>
    </row>
    <row r="13899" spans="1:4">
      <c r="A13899" s="462">
        <v>109018</v>
      </c>
      <c r="B13899" s="276" t="s">
        <v>13768</v>
      </c>
      <c r="C13899" s="462" t="s">
        <v>27</v>
      </c>
      <c r="D13899" s="463">
        <v>0</v>
      </c>
    </row>
    <row r="13900" spans="1:4">
      <c r="A13900" s="462">
        <v>109019</v>
      </c>
      <c r="B13900" s="276" t="s">
        <v>13769</v>
      </c>
      <c r="C13900" s="462" t="s">
        <v>27</v>
      </c>
      <c r="D13900" s="463">
        <v>0</v>
      </c>
    </row>
    <row r="13901" spans="1:4">
      <c r="A13901" s="462">
        <v>109020</v>
      </c>
      <c r="B13901" s="276" t="s">
        <v>13770</v>
      </c>
      <c r="C13901" s="462" t="s">
        <v>27</v>
      </c>
      <c r="D13901" s="463">
        <v>0</v>
      </c>
    </row>
    <row r="13902" spans="1:4">
      <c r="A13902" s="462">
        <v>109021</v>
      </c>
      <c r="B13902" s="276" t="s">
        <v>13771</v>
      </c>
      <c r="C13902" s="462" t="s">
        <v>27</v>
      </c>
      <c r="D13902" s="463">
        <v>0</v>
      </c>
    </row>
    <row r="13903" spans="1:4">
      <c r="A13903" s="462">
        <v>109022</v>
      </c>
      <c r="B13903" s="276" t="s">
        <v>13772</v>
      </c>
      <c r="C13903" s="462" t="s">
        <v>27</v>
      </c>
      <c r="D13903" s="463">
        <v>0</v>
      </c>
    </row>
    <row r="13904" spans="1:4">
      <c r="A13904" s="462">
        <v>109023</v>
      </c>
      <c r="B13904" s="276" t="s">
        <v>13773</v>
      </c>
      <c r="C13904" s="462" t="s">
        <v>30</v>
      </c>
      <c r="D13904" s="463">
        <v>6436</v>
      </c>
    </row>
    <row r="13905" spans="1:4">
      <c r="A13905" s="462">
        <v>109024</v>
      </c>
      <c r="B13905" s="276" t="s">
        <v>13774</v>
      </c>
      <c r="C13905" s="462" t="s">
        <v>27</v>
      </c>
      <c r="D13905" s="463">
        <v>0</v>
      </c>
    </row>
    <row r="13906" spans="1:4">
      <c r="A13906" s="462">
        <v>109025</v>
      </c>
      <c r="B13906" s="276" t="s">
        <v>13775</v>
      </c>
      <c r="C13906" s="462" t="s">
        <v>27</v>
      </c>
      <c r="D13906" s="463">
        <v>0</v>
      </c>
    </row>
    <row r="13907" spans="1:4">
      <c r="A13907" s="462">
        <v>109026</v>
      </c>
      <c r="B13907" s="276" t="s">
        <v>13776</v>
      </c>
      <c r="C13907" s="462" t="s">
        <v>27</v>
      </c>
      <c r="D13907" s="463">
        <v>0</v>
      </c>
    </row>
    <row r="13908" spans="1:4">
      <c r="A13908" s="462">
        <v>109027</v>
      </c>
      <c r="B13908" s="276" t="s">
        <v>13777</v>
      </c>
      <c r="C13908" s="462" t="s">
        <v>30</v>
      </c>
      <c r="D13908" s="463">
        <v>0</v>
      </c>
    </row>
    <row r="13909" spans="1:4">
      <c r="A13909" s="462">
        <v>109028</v>
      </c>
      <c r="B13909" s="276" t="s">
        <v>13778</v>
      </c>
      <c r="C13909" s="462" t="s">
        <v>27</v>
      </c>
      <c r="D13909" s="463">
        <v>0</v>
      </c>
    </row>
    <row r="13910" spans="1:4">
      <c r="A13910" s="462">
        <v>109029</v>
      </c>
      <c r="B13910" s="276" t="s">
        <v>13779</v>
      </c>
      <c r="C13910" s="462" t="s">
        <v>27</v>
      </c>
      <c r="D13910" s="463">
        <v>0</v>
      </c>
    </row>
    <row r="13911" spans="1:4">
      <c r="A13911" s="462">
        <v>109030</v>
      </c>
      <c r="B13911" s="276" t="s">
        <v>13780</v>
      </c>
      <c r="C13911" s="462" t="s">
        <v>27</v>
      </c>
      <c r="D13911" s="463">
        <v>0</v>
      </c>
    </row>
    <row r="13912" spans="1:4">
      <c r="A13912" s="462">
        <v>109031</v>
      </c>
      <c r="B13912" s="276" t="s">
        <v>13781</v>
      </c>
      <c r="C13912" s="462" t="s">
        <v>27</v>
      </c>
      <c r="D13912" s="463">
        <v>0</v>
      </c>
    </row>
    <row r="13913" spans="1:4">
      <c r="A13913" s="462">
        <v>109032</v>
      </c>
      <c r="B13913" s="276" t="s">
        <v>13782</v>
      </c>
      <c r="C13913" s="462" t="s">
        <v>27</v>
      </c>
      <c r="D13913" s="463">
        <v>0</v>
      </c>
    </row>
    <row r="13914" spans="1:4">
      <c r="A13914" s="462">
        <v>109033</v>
      </c>
      <c r="B13914" s="276" t="s">
        <v>13783</v>
      </c>
      <c r="C13914" s="462" t="s">
        <v>27</v>
      </c>
      <c r="D13914" s="463">
        <v>0</v>
      </c>
    </row>
    <row r="13915" spans="1:4">
      <c r="A13915" s="462">
        <v>109034</v>
      </c>
      <c r="B13915" s="276" t="s">
        <v>13784</v>
      </c>
      <c r="C13915" s="462" t="s">
        <v>30</v>
      </c>
      <c r="D13915" s="463">
        <v>0</v>
      </c>
    </row>
    <row r="13916" spans="1:4">
      <c r="A13916" s="462">
        <v>109035</v>
      </c>
      <c r="B13916" s="276" t="s">
        <v>13785</v>
      </c>
      <c r="C13916" s="462" t="s">
        <v>27</v>
      </c>
      <c r="D13916" s="463">
        <v>40423</v>
      </c>
    </row>
    <row r="13917" spans="1:4">
      <c r="A13917" s="462">
        <v>109036</v>
      </c>
      <c r="B13917" s="276" t="s">
        <v>13786</v>
      </c>
      <c r="C13917" s="462" t="s">
        <v>27</v>
      </c>
      <c r="D13917" s="463">
        <v>0</v>
      </c>
    </row>
    <row r="13918" spans="1:4">
      <c r="A13918" s="462">
        <v>109037</v>
      </c>
      <c r="B13918" s="276" t="s">
        <v>13787</v>
      </c>
      <c r="C13918" s="462" t="s">
        <v>27</v>
      </c>
      <c r="D13918" s="463">
        <v>0</v>
      </c>
    </row>
    <row r="13919" spans="1:4">
      <c r="A13919" s="462">
        <v>109038</v>
      </c>
      <c r="B13919" s="276" t="s">
        <v>13788</v>
      </c>
      <c r="C13919" s="462" t="s">
        <v>27</v>
      </c>
      <c r="D13919" s="463">
        <v>0</v>
      </c>
    </row>
    <row r="13920" spans="1:4">
      <c r="A13920" s="462">
        <v>109039</v>
      </c>
      <c r="B13920" s="276" t="s">
        <v>13789</v>
      </c>
      <c r="C13920" s="462" t="s">
        <v>30</v>
      </c>
      <c r="D13920" s="463">
        <v>86545</v>
      </c>
    </row>
    <row r="13921" spans="1:4">
      <c r="A13921" s="462">
        <v>109040</v>
      </c>
      <c r="B13921" s="276" t="s">
        <v>13790</v>
      </c>
      <c r="C13921" s="462" t="s">
        <v>27</v>
      </c>
      <c r="D13921" s="463">
        <v>10382</v>
      </c>
    </row>
    <row r="13922" spans="1:4">
      <c r="A13922" s="462">
        <v>109041</v>
      </c>
      <c r="B13922" s="276" t="s">
        <v>13791</v>
      </c>
      <c r="C13922" s="462" t="s">
        <v>27</v>
      </c>
      <c r="D13922" s="463">
        <v>0</v>
      </c>
    </row>
    <row r="13923" spans="1:4">
      <c r="A13923" s="462">
        <v>109042</v>
      </c>
      <c r="B13923" s="276" t="s">
        <v>13792</v>
      </c>
      <c r="C13923" s="462" t="s">
        <v>27</v>
      </c>
      <c r="D13923" s="463">
        <v>203050</v>
      </c>
    </row>
    <row r="13924" spans="1:4">
      <c r="A13924" s="462">
        <v>109043</v>
      </c>
      <c r="B13924" s="276" t="s">
        <v>13793</v>
      </c>
      <c r="C13924" s="462" t="s">
        <v>27</v>
      </c>
      <c r="D13924" s="463">
        <v>0</v>
      </c>
    </row>
    <row r="13925" spans="1:4">
      <c r="A13925" s="462">
        <v>109044</v>
      </c>
      <c r="B13925" s="276" t="s">
        <v>13794</v>
      </c>
      <c r="C13925" s="462" t="s">
        <v>27</v>
      </c>
      <c r="D13925" s="463">
        <v>0</v>
      </c>
    </row>
    <row r="13926" spans="1:4">
      <c r="A13926" s="462">
        <v>109045</v>
      </c>
      <c r="B13926" s="276" t="s">
        <v>13795</v>
      </c>
      <c r="C13926" s="462" t="s">
        <v>27</v>
      </c>
      <c r="D13926" s="463">
        <v>0</v>
      </c>
    </row>
    <row r="13927" spans="1:4">
      <c r="A13927" s="462">
        <v>109046</v>
      </c>
      <c r="B13927" s="276" t="s">
        <v>13796</v>
      </c>
      <c r="C13927" s="462" t="s">
        <v>30</v>
      </c>
      <c r="D13927" s="463">
        <v>0</v>
      </c>
    </row>
    <row r="13928" spans="1:4">
      <c r="A13928" s="462">
        <v>109047</v>
      </c>
      <c r="B13928" s="276" t="s">
        <v>13797</v>
      </c>
      <c r="C13928" s="462" t="s">
        <v>30</v>
      </c>
      <c r="D13928" s="463">
        <v>77723</v>
      </c>
    </row>
    <row r="13929" spans="1:4">
      <c r="A13929" s="462">
        <v>109048</v>
      </c>
      <c r="B13929" s="276" t="s">
        <v>13798</v>
      </c>
      <c r="C13929" s="462" t="s">
        <v>27</v>
      </c>
      <c r="D13929" s="463">
        <v>0</v>
      </c>
    </row>
    <row r="13930" spans="1:4">
      <c r="A13930" s="462">
        <v>109049</v>
      </c>
      <c r="B13930" s="276" t="s">
        <v>13799</v>
      </c>
      <c r="C13930" s="462" t="s">
        <v>27</v>
      </c>
      <c r="D13930" s="463">
        <v>0</v>
      </c>
    </row>
    <row r="13931" spans="1:4">
      <c r="A13931" s="462">
        <v>109050</v>
      </c>
      <c r="B13931" s="276" t="s">
        <v>13800</v>
      </c>
      <c r="C13931" s="462" t="s">
        <v>27</v>
      </c>
      <c r="D13931" s="463">
        <v>0</v>
      </c>
    </row>
    <row r="13932" spans="1:4">
      <c r="A13932" s="462">
        <v>109051</v>
      </c>
      <c r="B13932" s="276" t="s">
        <v>13801</v>
      </c>
      <c r="C13932" s="462" t="s">
        <v>60</v>
      </c>
      <c r="D13932" s="463">
        <v>27678</v>
      </c>
    </row>
    <row r="13933" spans="1:4">
      <c r="A13933" s="462">
        <v>109052</v>
      </c>
      <c r="B13933" s="276" t="s">
        <v>13802</v>
      </c>
      <c r="C13933" s="462" t="s">
        <v>27</v>
      </c>
      <c r="D13933" s="463">
        <v>0</v>
      </c>
    </row>
    <row r="13934" spans="1:4">
      <c r="A13934" s="462">
        <v>109053</v>
      </c>
      <c r="B13934" s="276" t="s">
        <v>13803</v>
      </c>
      <c r="C13934" s="462" t="s">
        <v>30</v>
      </c>
      <c r="D13934" s="463">
        <v>0</v>
      </c>
    </row>
    <row r="13935" spans="1:4">
      <c r="A13935" s="462">
        <v>109054</v>
      </c>
      <c r="B13935" s="276" t="s">
        <v>13804</v>
      </c>
      <c r="C13935" s="462" t="s">
        <v>27</v>
      </c>
      <c r="D13935" s="463">
        <v>0</v>
      </c>
    </row>
    <row r="13936" spans="1:4">
      <c r="A13936" s="462">
        <v>109055</v>
      </c>
      <c r="B13936" s="276" t="s">
        <v>13805</v>
      </c>
      <c r="C13936" s="462" t="s">
        <v>30</v>
      </c>
      <c r="D13936" s="463">
        <v>123752</v>
      </c>
    </row>
    <row r="13937" spans="1:4">
      <c r="A13937" s="462">
        <v>109056</v>
      </c>
      <c r="B13937" s="276" t="s">
        <v>13806</v>
      </c>
      <c r="C13937" s="462" t="s">
        <v>30</v>
      </c>
      <c r="D13937" s="463">
        <v>0</v>
      </c>
    </row>
    <row r="13938" spans="1:4">
      <c r="A13938" s="462">
        <v>109057</v>
      </c>
      <c r="B13938" s="276" t="s">
        <v>13807</v>
      </c>
      <c r="C13938" s="462" t="s">
        <v>27</v>
      </c>
      <c r="D13938" s="463">
        <v>0</v>
      </c>
    </row>
    <row r="13939" spans="1:4">
      <c r="A13939" s="462">
        <v>109058</v>
      </c>
      <c r="B13939" s="276" t="s">
        <v>13808</v>
      </c>
      <c r="C13939" s="462" t="s">
        <v>27</v>
      </c>
      <c r="D13939" s="463">
        <v>0</v>
      </c>
    </row>
    <row r="13940" spans="1:4">
      <c r="A13940" s="462">
        <v>109059</v>
      </c>
      <c r="B13940" s="276" t="s">
        <v>13809</v>
      </c>
      <c r="C13940" s="462" t="s">
        <v>30</v>
      </c>
      <c r="D13940" s="463">
        <v>51646</v>
      </c>
    </row>
    <row r="13941" spans="1:4">
      <c r="A13941" s="462">
        <v>109060</v>
      </c>
      <c r="B13941" s="276" t="s">
        <v>13810</v>
      </c>
      <c r="C13941" s="462" t="s">
        <v>27</v>
      </c>
      <c r="D13941" s="463">
        <v>0</v>
      </c>
    </row>
    <row r="13942" spans="1:4">
      <c r="A13942" s="462">
        <v>109061</v>
      </c>
      <c r="B13942" s="276" t="s">
        <v>13811</v>
      </c>
      <c r="C13942" s="462" t="s">
        <v>27</v>
      </c>
      <c r="D13942" s="463">
        <v>0</v>
      </c>
    </row>
    <row r="13943" spans="1:4">
      <c r="A13943" s="462">
        <v>109062</v>
      </c>
      <c r="B13943" s="276" t="s">
        <v>13812</v>
      </c>
      <c r="C13943" s="462" t="s">
        <v>27</v>
      </c>
      <c r="D13943" s="463">
        <v>0</v>
      </c>
    </row>
    <row r="13944" spans="1:4">
      <c r="A13944" s="462">
        <v>109063</v>
      </c>
      <c r="B13944" s="276" t="s">
        <v>13813</v>
      </c>
      <c r="C13944" s="462" t="s">
        <v>27</v>
      </c>
      <c r="D13944" s="463">
        <v>0</v>
      </c>
    </row>
    <row r="13945" spans="1:4">
      <c r="A13945" s="462">
        <v>109064</v>
      </c>
      <c r="B13945" s="276" t="s">
        <v>13814</v>
      </c>
      <c r="C13945" s="462" t="s">
        <v>27</v>
      </c>
      <c r="D13945" s="463">
        <v>0</v>
      </c>
    </row>
    <row r="13946" spans="1:4">
      <c r="A13946" s="462">
        <v>109065</v>
      </c>
      <c r="B13946" s="276" t="s">
        <v>13815</v>
      </c>
      <c r="C13946" s="462" t="s">
        <v>27</v>
      </c>
      <c r="D13946" s="463">
        <v>0</v>
      </c>
    </row>
    <row r="13947" spans="1:4">
      <c r="A13947" s="462">
        <v>109066</v>
      </c>
      <c r="B13947" s="276" t="s">
        <v>13816</v>
      </c>
      <c r="C13947" s="462" t="s">
        <v>27</v>
      </c>
      <c r="D13947" s="463">
        <v>0</v>
      </c>
    </row>
    <row r="13948" spans="1:4">
      <c r="A13948" s="462">
        <v>109067</v>
      </c>
      <c r="B13948" s="276" t="s">
        <v>13817</v>
      </c>
      <c r="C13948" s="462" t="s">
        <v>27</v>
      </c>
      <c r="D13948" s="463">
        <v>0</v>
      </c>
    </row>
    <row r="13949" spans="1:4">
      <c r="A13949" s="462">
        <v>109068</v>
      </c>
      <c r="B13949" s="276" t="s">
        <v>13818</v>
      </c>
      <c r="C13949" s="462" t="s">
        <v>30</v>
      </c>
      <c r="D13949" s="463">
        <v>44739</v>
      </c>
    </row>
    <row r="13950" spans="1:4">
      <c r="A13950" s="462">
        <v>109069</v>
      </c>
      <c r="B13950" s="276" t="s">
        <v>13819</v>
      </c>
      <c r="C13950" s="462" t="s">
        <v>30</v>
      </c>
      <c r="D13950" s="463">
        <v>33326</v>
      </c>
    </row>
    <row r="13951" spans="1:4">
      <c r="A13951" s="462">
        <v>109070</v>
      </c>
      <c r="B13951" s="276" t="s">
        <v>13820</v>
      </c>
      <c r="C13951" s="462" t="s">
        <v>27</v>
      </c>
      <c r="D13951" s="463">
        <v>0</v>
      </c>
    </row>
    <row r="13952" spans="1:4">
      <c r="A13952" s="462">
        <v>109071</v>
      </c>
      <c r="B13952" s="276" t="s">
        <v>13821</v>
      </c>
      <c r="C13952" s="462" t="s">
        <v>27</v>
      </c>
      <c r="D13952" s="463">
        <v>0</v>
      </c>
    </row>
    <row r="13953" spans="1:4">
      <c r="A13953" s="462">
        <v>109072</v>
      </c>
      <c r="B13953" s="276" t="s">
        <v>13822</v>
      </c>
      <c r="C13953" s="462" t="s">
        <v>27</v>
      </c>
      <c r="D13953" s="463">
        <v>0</v>
      </c>
    </row>
    <row r="13954" spans="1:4">
      <c r="A13954" s="462">
        <v>109073</v>
      </c>
      <c r="B13954" s="276" t="s">
        <v>13823</v>
      </c>
      <c r="C13954" s="462" t="s">
        <v>27</v>
      </c>
      <c r="D13954" s="463">
        <v>3551</v>
      </c>
    </row>
    <row r="13955" spans="1:4">
      <c r="A13955" s="462">
        <v>109074</v>
      </c>
      <c r="B13955" s="276" t="s">
        <v>13824</v>
      </c>
      <c r="C13955" s="462" t="s">
        <v>27</v>
      </c>
      <c r="D13955" s="463">
        <v>1236</v>
      </c>
    </row>
    <row r="13956" spans="1:4">
      <c r="A13956" s="462">
        <v>109075</v>
      </c>
      <c r="B13956" s="276" t="s">
        <v>13825</v>
      </c>
      <c r="C13956" s="462" t="s">
        <v>30</v>
      </c>
      <c r="D13956" s="463">
        <v>10505</v>
      </c>
    </row>
    <row r="13957" spans="1:4">
      <c r="A13957" s="462">
        <v>109076</v>
      </c>
      <c r="B13957" s="276" t="s">
        <v>13826</v>
      </c>
      <c r="C13957" s="462" t="s">
        <v>27</v>
      </c>
      <c r="D13957" s="463">
        <v>0</v>
      </c>
    </row>
    <row r="13958" spans="1:4">
      <c r="A13958" s="462">
        <v>109077</v>
      </c>
      <c r="B13958" s="276" t="s">
        <v>13827</v>
      </c>
      <c r="C13958" s="462" t="s">
        <v>30</v>
      </c>
      <c r="D13958" s="463">
        <v>16666</v>
      </c>
    </row>
    <row r="13959" spans="1:4">
      <c r="A13959" s="462">
        <v>109078</v>
      </c>
      <c r="B13959" s="276" t="s">
        <v>13828</v>
      </c>
      <c r="C13959" s="462" t="s">
        <v>27</v>
      </c>
      <c r="D13959" s="463">
        <v>1379</v>
      </c>
    </row>
    <row r="13960" spans="1:4">
      <c r="A13960" s="462">
        <v>109079</v>
      </c>
      <c r="B13960" s="276" t="s">
        <v>13829</v>
      </c>
      <c r="C13960" s="462" t="s">
        <v>27</v>
      </c>
      <c r="D13960" s="463">
        <v>0</v>
      </c>
    </row>
    <row r="13961" spans="1:4">
      <c r="A13961" s="462">
        <v>109080</v>
      </c>
      <c r="B13961" s="276" t="s">
        <v>13830</v>
      </c>
      <c r="C13961" s="462" t="s">
        <v>27</v>
      </c>
      <c r="D13961" s="463">
        <v>0</v>
      </c>
    </row>
    <row r="13962" spans="1:4">
      <c r="A13962" s="462">
        <v>109081</v>
      </c>
      <c r="B13962" s="276" t="s">
        <v>13825</v>
      </c>
      <c r="C13962" s="462" t="s">
        <v>30</v>
      </c>
      <c r="D13962" s="463">
        <v>10636</v>
      </c>
    </row>
    <row r="13963" spans="1:4">
      <c r="A13963" s="462">
        <v>109082</v>
      </c>
      <c r="B13963" s="276" t="s">
        <v>13831</v>
      </c>
      <c r="C13963" s="462" t="s">
        <v>27</v>
      </c>
      <c r="D13963" s="463">
        <v>0</v>
      </c>
    </row>
    <row r="13964" spans="1:4">
      <c r="A13964" s="462">
        <v>109083</v>
      </c>
      <c r="B13964" s="276" t="s">
        <v>13832</v>
      </c>
      <c r="C13964" s="462" t="s">
        <v>27</v>
      </c>
      <c r="D13964" s="463">
        <v>152204.60999999999</v>
      </c>
    </row>
    <row r="13965" spans="1:4">
      <c r="A13965" s="462">
        <v>109084</v>
      </c>
      <c r="B13965" s="276" t="s">
        <v>13833</v>
      </c>
      <c r="C13965" s="462" t="s">
        <v>27</v>
      </c>
      <c r="D13965" s="463">
        <v>0</v>
      </c>
    </row>
    <row r="13966" spans="1:4">
      <c r="A13966" s="462">
        <v>109085</v>
      </c>
      <c r="B13966" s="276" t="s">
        <v>13578</v>
      </c>
      <c r="C13966" s="462" t="s">
        <v>30</v>
      </c>
      <c r="D13966" s="463">
        <v>2877</v>
      </c>
    </row>
    <row r="13967" spans="1:4">
      <c r="A13967" s="462">
        <v>109086</v>
      </c>
      <c r="B13967" s="276" t="s">
        <v>13834</v>
      </c>
      <c r="C13967" s="462" t="s">
        <v>27</v>
      </c>
      <c r="D13967" s="463">
        <v>0</v>
      </c>
    </row>
    <row r="13968" spans="1:4">
      <c r="A13968" s="462">
        <v>109087</v>
      </c>
      <c r="B13968" s="276" t="s">
        <v>13835</v>
      </c>
      <c r="C13968" s="462" t="s">
        <v>27</v>
      </c>
      <c r="D13968" s="463">
        <v>0</v>
      </c>
    </row>
    <row r="13969" spans="1:4">
      <c r="A13969" s="462">
        <v>109088</v>
      </c>
      <c r="B13969" s="276" t="s">
        <v>13836</v>
      </c>
      <c r="C13969" s="462" t="s">
        <v>27</v>
      </c>
      <c r="D13969" s="463">
        <v>0</v>
      </c>
    </row>
    <row r="13970" spans="1:4">
      <c r="A13970" s="462">
        <v>109089</v>
      </c>
      <c r="B13970" s="276" t="s">
        <v>13837</v>
      </c>
      <c r="C13970" s="462" t="s">
        <v>27</v>
      </c>
      <c r="D13970" s="463">
        <v>0</v>
      </c>
    </row>
    <row r="13971" spans="1:4">
      <c r="A13971" s="462">
        <v>109090</v>
      </c>
      <c r="B13971" s="276" t="s">
        <v>13838</v>
      </c>
      <c r="C13971" s="462" t="s">
        <v>27</v>
      </c>
      <c r="D13971" s="463">
        <v>0</v>
      </c>
    </row>
    <row r="13972" spans="1:4">
      <c r="A13972" s="462">
        <v>109091</v>
      </c>
      <c r="B13972" s="276" t="s">
        <v>13839</v>
      </c>
      <c r="C13972" s="462" t="s">
        <v>27</v>
      </c>
      <c r="D13972" s="463">
        <v>0</v>
      </c>
    </row>
    <row r="13973" spans="1:4">
      <c r="A13973" s="462">
        <v>109092</v>
      </c>
      <c r="B13973" s="276" t="s">
        <v>13840</v>
      </c>
      <c r="C13973" s="462" t="s">
        <v>27</v>
      </c>
      <c r="D13973" s="463">
        <v>0</v>
      </c>
    </row>
    <row r="13974" spans="1:4">
      <c r="A13974" s="462">
        <v>109093</v>
      </c>
      <c r="B13974" s="276" t="s">
        <v>13841</v>
      </c>
      <c r="C13974" s="462" t="s">
        <v>27</v>
      </c>
      <c r="D13974" s="463">
        <v>0</v>
      </c>
    </row>
    <row r="13975" spans="1:4">
      <c r="A13975" s="462">
        <v>109094</v>
      </c>
      <c r="B13975" s="276" t="s">
        <v>13842</v>
      </c>
      <c r="C13975" s="462" t="s">
        <v>27</v>
      </c>
      <c r="D13975" s="463">
        <v>0</v>
      </c>
    </row>
    <row r="13976" spans="1:4">
      <c r="A13976" s="462">
        <v>109095</v>
      </c>
      <c r="B13976" s="276" t="s">
        <v>13843</v>
      </c>
      <c r="C13976" s="462" t="s">
        <v>27</v>
      </c>
      <c r="D13976" s="463">
        <v>0</v>
      </c>
    </row>
    <row r="13977" spans="1:4">
      <c r="A13977" s="462">
        <v>109097</v>
      </c>
      <c r="B13977" s="276" t="s">
        <v>13844</v>
      </c>
      <c r="C13977" s="462" t="s">
        <v>27</v>
      </c>
      <c r="D13977" s="463">
        <v>0</v>
      </c>
    </row>
    <row r="13978" spans="1:4">
      <c r="A13978" s="462">
        <v>109098</v>
      </c>
      <c r="B13978" s="276" t="s">
        <v>13845</v>
      </c>
      <c r="C13978" s="462" t="s">
        <v>27</v>
      </c>
      <c r="D13978" s="463">
        <v>0</v>
      </c>
    </row>
    <row r="13979" spans="1:4">
      <c r="A13979" s="462">
        <v>109099</v>
      </c>
      <c r="B13979" s="276" t="s">
        <v>13846</v>
      </c>
      <c r="C13979" s="462" t="s">
        <v>30</v>
      </c>
      <c r="D13979" s="463">
        <v>0</v>
      </c>
    </row>
    <row r="13980" spans="1:4">
      <c r="A13980" s="462">
        <v>109100</v>
      </c>
      <c r="B13980" s="276" t="s">
        <v>13847</v>
      </c>
      <c r="C13980" s="462" t="s">
        <v>27</v>
      </c>
      <c r="D13980" s="463">
        <v>0</v>
      </c>
    </row>
    <row r="13981" spans="1:4">
      <c r="A13981" s="462">
        <v>109101</v>
      </c>
      <c r="B13981" s="276" t="s">
        <v>13848</v>
      </c>
      <c r="C13981" s="462" t="s">
        <v>27</v>
      </c>
      <c r="D13981" s="463">
        <v>0</v>
      </c>
    </row>
    <row r="13982" spans="1:4">
      <c r="A13982" s="462">
        <v>109102</v>
      </c>
      <c r="B13982" s="276" t="s">
        <v>13849</v>
      </c>
      <c r="C13982" s="462" t="s">
        <v>27</v>
      </c>
      <c r="D13982" s="463">
        <v>841000</v>
      </c>
    </row>
    <row r="13983" spans="1:4">
      <c r="A13983" s="462">
        <v>109103</v>
      </c>
      <c r="B13983" s="276" t="s">
        <v>13850</v>
      </c>
      <c r="C13983" s="462" t="s">
        <v>593</v>
      </c>
      <c r="D13983" s="463">
        <v>0</v>
      </c>
    </row>
    <row r="13984" spans="1:4">
      <c r="A13984" s="462">
        <v>109104</v>
      </c>
      <c r="B13984" s="276" t="s">
        <v>13851</v>
      </c>
      <c r="C13984" s="462" t="s">
        <v>27</v>
      </c>
      <c r="D13984" s="463">
        <v>0</v>
      </c>
    </row>
    <row r="13985" spans="1:4">
      <c r="A13985" s="462">
        <v>109105</v>
      </c>
      <c r="B13985" s="276" t="s">
        <v>13852</v>
      </c>
      <c r="C13985" s="462" t="s">
        <v>44</v>
      </c>
      <c r="D13985" s="463">
        <v>0</v>
      </c>
    </row>
    <row r="13986" spans="1:4">
      <c r="A13986" s="462">
        <v>109106</v>
      </c>
      <c r="B13986" s="276" t="s">
        <v>13853</v>
      </c>
      <c r="C13986" s="462" t="s">
        <v>32</v>
      </c>
      <c r="D13986" s="463">
        <v>0</v>
      </c>
    </row>
    <row r="13987" spans="1:4">
      <c r="A13987" s="462">
        <v>109108</v>
      </c>
      <c r="B13987" s="276" t="s">
        <v>13854</v>
      </c>
      <c r="C13987" s="462" t="s">
        <v>27</v>
      </c>
      <c r="D13987" s="463">
        <v>0</v>
      </c>
    </row>
    <row r="13988" spans="1:4">
      <c r="A13988" s="462">
        <v>109109</v>
      </c>
      <c r="B13988" s="276" t="s">
        <v>13855</v>
      </c>
      <c r="C13988" s="462" t="s">
        <v>27</v>
      </c>
      <c r="D13988" s="463">
        <v>0</v>
      </c>
    </row>
    <row r="13989" spans="1:4">
      <c r="A13989" s="462">
        <v>109110</v>
      </c>
      <c r="B13989" s="276" t="s">
        <v>13856</v>
      </c>
      <c r="C13989" s="462" t="s">
        <v>32</v>
      </c>
      <c r="D13989" s="463">
        <v>0</v>
      </c>
    </row>
    <row r="13990" spans="1:4">
      <c r="A13990" s="462">
        <v>109111</v>
      </c>
      <c r="B13990" s="276" t="s">
        <v>13857</v>
      </c>
      <c r="C13990" s="462" t="s">
        <v>30</v>
      </c>
      <c r="D13990" s="463">
        <v>0</v>
      </c>
    </row>
    <row r="13991" spans="1:4">
      <c r="A13991" s="462">
        <v>109112</v>
      </c>
      <c r="B13991" s="276" t="s">
        <v>13858</v>
      </c>
      <c r="C13991" s="462" t="s">
        <v>30</v>
      </c>
      <c r="D13991" s="463">
        <v>0</v>
      </c>
    </row>
    <row r="13992" spans="1:4">
      <c r="A13992" s="462">
        <v>109113</v>
      </c>
      <c r="B13992" s="276" t="s">
        <v>13859</v>
      </c>
      <c r="C13992" s="462" t="s">
        <v>27</v>
      </c>
      <c r="D13992" s="463">
        <v>48813</v>
      </c>
    </row>
    <row r="13993" spans="1:4">
      <c r="A13993" s="462">
        <v>109114</v>
      </c>
      <c r="B13993" s="276" t="s">
        <v>13860</v>
      </c>
      <c r="C13993" s="462" t="s">
        <v>30</v>
      </c>
      <c r="D13993" s="463">
        <v>0</v>
      </c>
    </row>
    <row r="13994" spans="1:4">
      <c r="A13994" s="462">
        <v>109115</v>
      </c>
      <c r="B13994" s="276" t="s">
        <v>13861</v>
      </c>
      <c r="C13994" s="462" t="s">
        <v>30</v>
      </c>
      <c r="D13994" s="463">
        <v>0</v>
      </c>
    </row>
    <row r="13995" spans="1:4">
      <c r="A13995" s="462">
        <v>109116</v>
      </c>
      <c r="B13995" s="276" t="s">
        <v>13862</v>
      </c>
      <c r="C13995" s="462" t="s">
        <v>27</v>
      </c>
      <c r="D13995" s="463">
        <v>0</v>
      </c>
    </row>
    <row r="13996" spans="1:4">
      <c r="A13996" s="462">
        <v>109118</v>
      </c>
      <c r="B13996" s="276" t="s">
        <v>13863</v>
      </c>
      <c r="C13996" s="462" t="s">
        <v>27</v>
      </c>
      <c r="D13996" s="463">
        <v>63969</v>
      </c>
    </row>
    <row r="13997" spans="1:4">
      <c r="A13997" s="462">
        <v>109119</v>
      </c>
      <c r="B13997" s="276" t="s">
        <v>13864</v>
      </c>
      <c r="C13997" s="462" t="s">
        <v>27</v>
      </c>
      <c r="D13997" s="463">
        <v>22772</v>
      </c>
    </row>
    <row r="13998" spans="1:4">
      <c r="A13998" s="462">
        <v>109120</v>
      </c>
      <c r="B13998" s="276" t="s">
        <v>13865</v>
      </c>
      <c r="C13998" s="462" t="s">
        <v>27</v>
      </c>
      <c r="D13998" s="463">
        <v>16292</v>
      </c>
    </row>
    <row r="13999" spans="1:4">
      <c r="A13999" s="462">
        <v>109121</v>
      </c>
      <c r="B13999" s="276" t="s">
        <v>13866</v>
      </c>
      <c r="C13999" s="462" t="s">
        <v>27</v>
      </c>
      <c r="D13999" s="463">
        <v>47953</v>
      </c>
    </row>
    <row r="14000" spans="1:4">
      <c r="A14000" s="462">
        <v>109122</v>
      </c>
      <c r="B14000" s="276" t="s">
        <v>13867</v>
      </c>
      <c r="C14000" s="462" t="s">
        <v>30</v>
      </c>
      <c r="D14000" s="463">
        <v>419959</v>
      </c>
    </row>
    <row r="14001" spans="1:4">
      <c r="A14001" s="462">
        <v>109123</v>
      </c>
      <c r="B14001" s="276" t="s">
        <v>13868</v>
      </c>
      <c r="C14001" s="462" t="s">
        <v>27</v>
      </c>
      <c r="D14001" s="463">
        <v>25962</v>
      </c>
    </row>
    <row r="14002" spans="1:4">
      <c r="A14002" s="462">
        <v>109124</v>
      </c>
      <c r="B14002" s="276" t="s">
        <v>13869</v>
      </c>
      <c r="C14002" s="462" t="s">
        <v>27</v>
      </c>
      <c r="D14002" s="463">
        <v>0</v>
      </c>
    </row>
    <row r="14003" spans="1:4">
      <c r="A14003" s="462">
        <v>109125</v>
      </c>
      <c r="B14003" s="276" t="s">
        <v>13870</v>
      </c>
      <c r="C14003" s="462" t="s">
        <v>27</v>
      </c>
      <c r="D14003" s="463">
        <v>0</v>
      </c>
    </row>
    <row r="14004" spans="1:4">
      <c r="A14004" s="462">
        <v>109126</v>
      </c>
      <c r="B14004" s="276" t="s">
        <v>13871</v>
      </c>
      <c r="C14004" s="462" t="s">
        <v>27</v>
      </c>
      <c r="D14004" s="463">
        <v>42880</v>
      </c>
    </row>
    <row r="14005" spans="1:4">
      <c r="A14005" s="462">
        <v>109127</v>
      </c>
      <c r="B14005" s="276" t="s">
        <v>13872</v>
      </c>
      <c r="C14005" s="462" t="s">
        <v>27</v>
      </c>
      <c r="D14005" s="463">
        <v>0</v>
      </c>
    </row>
    <row r="14006" spans="1:4">
      <c r="A14006" s="462">
        <v>109128</v>
      </c>
      <c r="B14006" s="276" t="s">
        <v>13873</v>
      </c>
      <c r="C14006" s="462" t="s">
        <v>27</v>
      </c>
      <c r="D14006" s="463">
        <v>0</v>
      </c>
    </row>
    <row r="14007" spans="1:4">
      <c r="A14007" s="462">
        <v>109129</v>
      </c>
      <c r="B14007" s="276" t="s">
        <v>13874</v>
      </c>
      <c r="C14007" s="462" t="s">
        <v>30</v>
      </c>
      <c r="D14007" s="463">
        <v>8783</v>
      </c>
    </row>
    <row r="14008" spans="1:4">
      <c r="A14008" s="462">
        <v>109130</v>
      </c>
      <c r="B14008" s="276" t="s">
        <v>13875</v>
      </c>
      <c r="C14008" s="462" t="s">
        <v>27</v>
      </c>
      <c r="D14008" s="463">
        <v>0</v>
      </c>
    </row>
    <row r="14009" spans="1:4">
      <c r="A14009" s="462">
        <v>109131</v>
      </c>
      <c r="B14009" s="276" t="s">
        <v>13876</v>
      </c>
      <c r="C14009" s="462" t="s">
        <v>27</v>
      </c>
      <c r="D14009" s="463">
        <v>480058</v>
      </c>
    </row>
    <row r="14010" spans="1:4">
      <c r="A14010" s="462">
        <v>109132</v>
      </c>
      <c r="B14010" s="276" t="s">
        <v>13877</v>
      </c>
      <c r="C14010" s="462" t="s">
        <v>27</v>
      </c>
      <c r="D14010" s="463">
        <v>0</v>
      </c>
    </row>
    <row r="14011" spans="1:4">
      <c r="A14011" s="462">
        <v>109133</v>
      </c>
      <c r="B14011" s="276" t="s">
        <v>13878</v>
      </c>
      <c r="C14011" s="462" t="s">
        <v>27</v>
      </c>
      <c r="D14011" s="463">
        <v>0</v>
      </c>
    </row>
    <row r="14012" spans="1:4">
      <c r="A14012" s="462">
        <v>109134</v>
      </c>
      <c r="B14012" s="276" t="s">
        <v>13879</v>
      </c>
      <c r="C14012" s="462" t="s">
        <v>27</v>
      </c>
      <c r="D14012" s="463">
        <v>0</v>
      </c>
    </row>
    <row r="14013" spans="1:4">
      <c r="A14013" s="462">
        <v>109135</v>
      </c>
      <c r="B14013" s="276" t="s">
        <v>13880</v>
      </c>
      <c r="C14013" s="462" t="s">
        <v>27</v>
      </c>
      <c r="D14013" s="463">
        <v>0</v>
      </c>
    </row>
    <row r="14014" spans="1:4">
      <c r="A14014" s="462">
        <v>109137</v>
      </c>
      <c r="B14014" s="276" t="s">
        <v>13881</v>
      </c>
      <c r="C14014" s="462" t="s">
        <v>27</v>
      </c>
      <c r="D14014" s="463">
        <v>0</v>
      </c>
    </row>
    <row r="14015" spans="1:4">
      <c r="A14015" s="462">
        <v>109138</v>
      </c>
      <c r="B14015" s="276" t="s">
        <v>13882</v>
      </c>
      <c r="C14015" s="462" t="s">
        <v>27</v>
      </c>
      <c r="D14015" s="463">
        <v>0</v>
      </c>
    </row>
    <row r="14016" spans="1:4">
      <c r="A14016" s="462">
        <v>109140</v>
      </c>
      <c r="B14016" s="276" t="s">
        <v>13883</v>
      </c>
      <c r="C14016" s="462" t="s">
        <v>27</v>
      </c>
      <c r="D14016" s="463">
        <v>42037</v>
      </c>
    </row>
    <row r="14017" spans="1:4">
      <c r="A14017" s="462">
        <v>109141</v>
      </c>
      <c r="B14017" s="276" t="s">
        <v>13884</v>
      </c>
      <c r="C14017" s="462" t="s">
        <v>27</v>
      </c>
      <c r="D14017" s="463">
        <v>0</v>
      </c>
    </row>
    <row r="14018" spans="1:4">
      <c r="A14018" s="462">
        <v>109142</v>
      </c>
      <c r="B14018" s="276" t="s">
        <v>13885</v>
      </c>
      <c r="C14018" s="462" t="s">
        <v>27</v>
      </c>
      <c r="D14018" s="463">
        <v>39514</v>
      </c>
    </row>
    <row r="14019" spans="1:4">
      <c r="A14019" s="462">
        <v>109143</v>
      </c>
      <c r="B14019" s="276" t="s">
        <v>13886</v>
      </c>
      <c r="C14019" s="462" t="s">
        <v>27</v>
      </c>
      <c r="D14019" s="463">
        <v>0</v>
      </c>
    </row>
    <row r="14020" spans="1:4">
      <c r="A14020" s="462">
        <v>109144</v>
      </c>
      <c r="B14020" s="276" t="s">
        <v>13887</v>
      </c>
      <c r="C14020" s="462" t="s">
        <v>27</v>
      </c>
      <c r="D14020" s="463">
        <v>18013302</v>
      </c>
    </row>
    <row r="14021" spans="1:4">
      <c r="A14021" s="462">
        <v>109145</v>
      </c>
      <c r="B14021" s="276" t="s">
        <v>13888</v>
      </c>
      <c r="C14021" s="462" t="s">
        <v>27</v>
      </c>
      <c r="D14021" s="463">
        <v>0</v>
      </c>
    </row>
    <row r="14022" spans="1:4">
      <c r="A14022" s="462">
        <v>109146</v>
      </c>
      <c r="B14022" s="276" t="s">
        <v>13889</v>
      </c>
      <c r="C14022" s="462" t="s">
        <v>253</v>
      </c>
      <c r="D14022" s="463">
        <v>0</v>
      </c>
    </row>
    <row r="14023" spans="1:4">
      <c r="A14023" s="462">
        <v>109147</v>
      </c>
      <c r="B14023" s="276" t="s">
        <v>13890</v>
      </c>
      <c r="C14023" s="462" t="s">
        <v>27</v>
      </c>
      <c r="D14023" s="463">
        <v>28808205</v>
      </c>
    </row>
    <row r="14024" spans="1:4">
      <c r="A14024" s="462">
        <v>109148</v>
      </c>
      <c r="B14024" s="276" t="s">
        <v>13891</v>
      </c>
      <c r="C14024" s="462" t="s">
        <v>27</v>
      </c>
      <c r="D14024" s="463">
        <v>15358195</v>
      </c>
    </row>
    <row r="14025" spans="1:4">
      <c r="A14025" s="462">
        <v>109149</v>
      </c>
      <c r="B14025" s="276" t="s">
        <v>13892</v>
      </c>
      <c r="C14025" s="462" t="s">
        <v>27</v>
      </c>
      <c r="D14025" s="463">
        <v>38878844</v>
      </c>
    </row>
    <row r="14026" spans="1:4">
      <c r="A14026" s="462">
        <v>109150</v>
      </c>
      <c r="B14026" s="276" t="s">
        <v>13893</v>
      </c>
      <c r="C14026" s="462" t="s">
        <v>27</v>
      </c>
      <c r="D14026" s="463">
        <v>80803206</v>
      </c>
    </row>
    <row r="14027" spans="1:4">
      <c r="A14027" s="462">
        <v>109151</v>
      </c>
      <c r="B14027" s="276" t="s">
        <v>13894</v>
      </c>
      <c r="C14027" s="462" t="s">
        <v>27</v>
      </c>
      <c r="D14027" s="463">
        <v>141477625</v>
      </c>
    </row>
    <row r="14028" spans="1:4">
      <c r="A14028" s="462">
        <v>109152</v>
      </c>
      <c r="B14028" s="276" t="s">
        <v>13895</v>
      </c>
      <c r="C14028" s="462" t="s">
        <v>27</v>
      </c>
      <c r="D14028" s="463">
        <v>18607933</v>
      </c>
    </row>
    <row r="14029" spans="1:4">
      <c r="A14029" s="462">
        <v>109153</v>
      </c>
      <c r="B14029" s="276" t="s">
        <v>13896</v>
      </c>
      <c r="C14029" s="462" t="s">
        <v>27</v>
      </c>
      <c r="D14029" s="463">
        <v>197078882</v>
      </c>
    </row>
    <row r="14030" spans="1:4">
      <c r="A14030" s="462">
        <v>109154</v>
      </c>
      <c r="B14030" s="276" t="s">
        <v>13897</v>
      </c>
      <c r="C14030" s="462" t="s">
        <v>27</v>
      </c>
      <c r="D14030" s="463">
        <v>108025479</v>
      </c>
    </row>
    <row r="14031" spans="1:4">
      <c r="A14031" s="462">
        <v>109155</v>
      </c>
      <c r="B14031" s="276" t="s">
        <v>13898</v>
      </c>
      <c r="C14031" s="462" t="s">
        <v>27</v>
      </c>
      <c r="D14031" s="463">
        <v>14951450</v>
      </c>
    </row>
    <row r="14032" spans="1:4">
      <c r="A14032" s="462">
        <v>109156</v>
      </c>
      <c r="B14032" s="276" t="s">
        <v>13899</v>
      </c>
      <c r="C14032" s="462" t="s">
        <v>27</v>
      </c>
      <c r="D14032" s="463">
        <v>29472185</v>
      </c>
    </row>
    <row r="14033" spans="1:4">
      <c r="A14033" s="462">
        <v>109157</v>
      </c>
      <c r="B14033" s="276" t="s">
        <v>13900</v>
      </c>
      <c r="C14033" s="462" t="s">
        <v>27</v>
      </c>
      <c r="D14033" s="463">
        <v>184833035</v>
      </c>
    </row>
    <row r="14034" spans="1:4">
      <c r="A14034" s="462">
        <v>109158</v>
      </c>
      <c r="B14034" s="276" t="s">
        <v>13901</v>
      </c>
      <c r="C14034" s="462" t="s">
        <v>27</v>
      </c>
      <c r="D14034" s="463">
        <v>99189965.010000005</v>
      </c>
    </row>
    <row r="14035" spans="1:4">
      <c r="A14035" s="462">
        <v>109159</v>
      </c>
      <c r="B14035" s="276" t="s">
        <v>13902</v>
      </c>
      <c r="C14035" s="462" t="s">
        <v>27</v>
      </c>
      <c r="D14035" s="463">
        <v>19952583</v>
      </c>
    </row>
    <row r="14036" spans="1:4">
      <c r="A14036" s="462">
        <v>109160</v>
      </c>
      <c r="B14036" s="276" t="s">
        <v>13903</v>
      </c>
      <c r="C14036" s="462" t="s">
        <v>27</v>
      </c>
      <c r="D14036" s="463">
        <v>37272500</v>
      </c>
    </row>
    <row r="14037" spans="1:4">
      <c r="A14037" s="462">
        <v>109161</v>
      </c>
      <c r="B14037" s="276" t="s">
        <v>13904</v>
      </c>
      <c r="C14037" s="462" t="s">
        <v>27</v>
      </c>
      <c r="D14037" s="463">
        <v>0</v>
      </c>
    </row>
    <row r="14038" spans="1:4">
      <c r="A14038" s="462">
        <v>109162</v>
      </c>
      <c r="B14038" s="276" t="s">
        <v>13905</v>
      </c>
      <c r="C14038" s="462" t="s">
        <v>27</v>
      </c>
      <c r="D14038" s="463">
        <v>5002969</v>
      </c>
    </row>
    <row r="14039" spans="1:4">
      <c r="A14039" s="462">
        <v>109163</v>
      </c>
      <c r="B14039" s="276" t="s">
        <v>13891</v>
      </c>
      <c r="C14039" s="462" t="s">
        <v>27</v>
      </c>
      <c r="D14039" s="463">
        <v>0</v>
      </c>
    </row>
    <row r="14040" spans="1:4">
      <c r="A14040" s="462">
        <v>109164</v>
      </c>
      <c r="B14040" s="276" t="s">
        <v>13906</v>
      </c>
      <c r="C14040" s="462" t="s">
        <v>27</v>
      </c>
      <c r="D14040" s="463">
        <v>106507689</v>
      </c>
    </row>
    <row r="14041" spans="1:4">
      <c r="A14041" s="462">
        <v>109165</v>
      </c>
      <c r="B14041" s="276" t="s">
        <v>13907</v>
      </c>
      <c r="C14041" s="462" t="s">
        <v>27</v>
      </c>
      <c r="D14041" s="463">
        <v>11339456</v>
      </c>
    </row>
    <row r="14042" spans="1:4">
      <c r="A14042" s="462">
        <v>109166</v>
      </c>
      <c r="B14042" s="276" t="s">
        <v>13908</v>
      </c>
      <c r="C14042" s="462" t="s">
        <v>27</v>
      </c>
      <c r="D14042" s="463">
        <v>0</v>
      </c>
    </row>
    <row r="14043" spans="1:4">
      <c r="A14043" s="462">
        <v>109167</v>
      </c>
      <c r="B14043" s="276" t="s">
        <v>13909</v>
      </c>
      <c r="C14043" s="462" t="s">
        <v>27</v>
      </c>
      <c r="D14043" s="463">
        <v>0</v>
      </c>
    </row>
    <row r="14044" spans="1:4">
      <c r="A14044" s="462">
        <v>109168</v>
      </c>
      <c r="B14044" s="276" t="s">
        <v>13910</v>
      </c>
      <c r="C14044" s="462" t="s">
        <v>27</v>
      </c>
      <c r="D14044" s="463">
        <v>145515789</v>
      </c>
    </row>
    <row r="14045" spans="1:4">
      <c r="A14045" s="462">
        <v>109169</v>
      </c>
      <c r="B14045" s="276" t="s">
        <v>13911</v>
      </c>
      <c r="C14045" s="462" t="s">
        <v>44</v>
      </c>
      <c r="D14045" s="463">
        <v>4164480.01</v>
      </c>
    </row>
    <row r="14046" spans="1:4">
      <c r="A14046" s="462">
        <v>109170</v>
      </c>
      <c r="B14046" s="276" t="s">
        <v>13912</v>
      </c>
      <c r="C14046" s="462" t="s">
        <v>44</v>
      </c>
      <c r="D14046" s="463">
        <v>2142000</v>
      </c>
    </row>
    <row r="14047" spans="1:4">
      <c r="A14047" s="462">
        <v>109171</v>
      </c>
      <c r="B14047" s="276" t="s">
        <v>13913</v>
      </c>
      <c r="C14047" s="462" t="s">
        <v>44</v>
      </c>
      <c r="D14047" s="463">
        <v>11662000</v>
      </c>
    </row>
    <row r="14048" spans="1:4">
      <c r="A14048" s="462">
        <v>109172</v>
      </c>
      <c r="B14048" s="276" t="s">
        <v>13914</v>
      </c>
      <c r="C14048" s="462" t="s">
        <v>44</v>
      </c>
      <c r="D14048" s="463">
        <v>0</v>
      </c>
    </row>
    <row r="14049" spans="1:4">
      <c r="A14049" s="462">
        <v>109173</v>
      </c>
      <c r="B14049" s="276" t="s">
        <v>13915</v>
      </c>
      <c r="C14049" s="462" t="s">
        <v>27</v>
      </c>
      <c r="D14049" s="463">
        <v>0</v>
      </c>
    </row>
    <row r="14050" spans="1:4">
      <c r="A14050" s="462">
        <v>109174</v>
      </c>
      <c r="B14050" s="276" t="s">
        <v>13916</v>
      </c>
      <c r="C14050" s="462" t="s">
        <v>27</v>
      </c>
      <c r="D14050" s="463">
        <v>1459831</v>
      </c>
    </row>
    <row r="14051" spans="1:4">
      <c r="A14051" s="462">
        <v>109178</v>
      </c>
      <c r="B14051" s="276" t="s">
        <v>13917</v>
      </c>
      <c r="C14051" s="462" t="s">
        <v>27</v>
      </c>
      <c r="D14051" s="463">
        <v>84595967</v>
      </c>
    </row>
    <row r="14052" spans="1:4">
      <c r="A14052" s="462">
        <v>109179</v>
      </c>
      <c r="B14052" s="276" t="s">
        <v>13918</v>
      </c>
      <c r="C14052" s="462" t="s">
        <v>27</v>
      </c>
      <c r="D14052" s="463">
        <v>516717817</v>
      </c>
    </row>
    <row r="14053" spans="1:4">
      <c r="A14053" s="462">
        <v>109180</v>
      </c>
      <c r="B14053" s="276" t="s">
        <v>13919</v>
      </c>
      <c r="C14053" s="462" t="s">
        <v>27</v>
      </c>
      <c r="D14053" s="463">
        <v>860511</v>
      </c>
    </row>
    <row r="14054" spans="1:4">
      <c r="A14054" s="462">
        <v>109181</v>
      </c>
      <c r="B14054" s="276" t="s">
        <v>13920</v>
      </c>
      <c r="C14054" s="462" t="s">
        <v>27</v>
      </c>
      <c r="D14054" s="463">
        <v>780879</v>
      </c>
    </row>
    <row r="14055" spans="1:4">
      <c r="A14055" s="462">
        <v>109182</v>
      </c>
      <c r="B14055" s="276" t="s">
        <v>13921</v>
      </c>
      <c r="C14055" s="462" t="s">
        <v>27</v>
      </c>
      <c r="D14055" s="463">
        <v>860511</v>
      </c>
    </row>
    <row r="14056" spans="1:4">
      <c r="A14056" s="462">
        <v>109183</v>
      </c>
      <c r="B14056" s="276" t="s">
        <v>13922</v>
      </c>
      <c r="C14056" s="462" t="s">
        <v>27</v>
      </c>
      <c r="D14056" s="463">
        <v>914700</v>
      </c>
    </row>
    <row r="14057" spans="1:4">
      <c r="A14057" s="462">
        <v>109184</v>
      </c>
      <c r="B14057" s="276" t="s">
        <v>13923</v>
      </c>
      <c r="C14057" s="462" t="s">
        <v>27</v>
      </c>
      <c r="D14057" s="463">
        <v>0</v>
      </c>
    </row>
    <row r="14058" spans="1:4">
      <c r="A14058" s="462">
        <v>109185</v>
      </c>
      <c r="B14058" s="276" t="s">
        <v>13924</v>
      </c>
      <c r="C14058" s="462" t="s">
        <v>27</v>
      </c>
      <c r="D14058" s="463">
        <v>0</v>
      </c>
    </row>
    <row r="14059" spans="1:4">
      <c r="A14059" s="462">
        <v>109186</v>
      </c>
      <c r="B14059" s="276" t="s">
        <v>13925</v>
      </c>
      <c r="C14059" s="462" t="s">
        <v>27</v>
      </c>
      <c r="D14059" s="463">
        <v>39794</v>
      </c>
    </row>
    <row r="14060" spans="1:4">
      <c r="A14060" s="462">
        <v>109187</v>
      </c>
      <c r="B14060" s="276" t="s">
        <v>13926</v>
      </c>
      <c r="C14060" s="462" t="s">
        <v>27</v>
      </c>
      <c r="D14060" s="463">
        <v>226238</v>
      </c>
    </row>
    <row r="14061" spans="1:4">
      <c r="A14061" s="462">
        <v>109188</v>
      </c>
      <c r="B14061" s="276" t="s">
        <v>13927</v>
      </c>
      <c r="C14061" s="462" t="s">
        <v>27</v>
      </c>
      <c r="D14061" s="463">
        <v>0</v>
      </c>
    </row>
    <row r="14062" spans="1:4">
      <c r="A14062" s="462">
        <v>109190</v>
      </c>
      <c r="B14062" s="276" t="s">
        <v>13928</v>
      </c>
      <c r="C14062" s="462" t="s">
        <v>27</v>
      </c>
      <c r="D14062" s="463">
        <v>12369</v>
      </c>
    </row>
    <row r="14063" spans="1:4">
      <c r="A14063" s="462">
        <v>110000</v>
      </c>
      <c r="B14063" s="276" t="s">
        <v>13929</v>
      </c>
      <c r="C14063" s="462" t="s">
        <v>27</v>
      </c>
      <c r="D14063" s="463">
        <v>927010</v>
      </c>
    </row>
    <row r="14064" spans="1:4">
      <c r="A14064" s="462">
        <v>110001</v>
      </c>
      <c r="B14064" s="276" t="s">
        <v>13930</v>
      </c>
      <c r="C14064" s="462" t="s">
        <v>27</v>
      </c>
      <c r="D14064" s="463">
        <v>927010</v>
      </c>
    </row>
    <row r="14065" spans="1:4">
      <c r="A14065" s="462">
        <v>110002</v>
      </c>
      <c r="B14065" s="276" t="s">
        <v>13931</v>
      </c>
      <c r="C14065" s="462" t="s">
        <v>27</v>
      </c>
      <c r="D14065" s="463">
        <v>927010</v>
      </c>
    </row>
    <row r="14066" spans="1:4">
      <c r="A14066" s="462">
        <v>110003</v>
      </c>
      <c r="B14066" s="276" t="s">
        <v>13932</v>
      </c>
      <c r="C14066" s="462" t="s">
        <v>27</v>
      </c>
      <c r="D14066" s="463">
        <v>1192665.6000000001</v>
      </c>
    </row>
    <row r="14067" spans="1:4">
      <c r="A14067" s="462">
        <v>110004</v>
      </c>
      <c r="B14067" s="276" t="s">
        <v>13933</v>
      </c>
      <c r="C14067" s="462" t="s">
        <v>27</v>
      </c>
      <c r="D14067" s="463">
        <v>2882330</v>
      </c>
    </row>
    <row r="14068" spans="1:4">
      <c r="A14068" s="462">
        <v>110005</v>
      </c>
      <c r="B14068" s="276" t="s">
        <v>13934</v>
      </c>
      <c r="C14068" s="462" t="s">
        <v>27</v>
      </c>
      <c r="D14068" s="463">
        <v>28908</v>
      </c>
    </row>
    <row r="14069" spans="1:4">
      <c r="A14069" s="462">
        <v>110006</v>
      </c>
      <c r="B14069" s="276" t="s">
        <v>13935</v>
      </c>
      <c r="C14069" s="462" t="s">
        <v>27</v>
      </c>
      <c r="D14069" s="463">
        <v>211240.01</v>
      </c>
    </row>
    <row r="14070" spans="1:4">
      <c r="A14070" s="462">
        <v>110007</v>
      </c>
      <c r="B14070" s="276" t="s">
        <v>13936</v>
      </c>
      <c r="C14070" s="462" t="s">
        <v>27</v>
      </c>
      <c r="D14070" s="463">
        <v>190116.01</v>
      </c>
    </row>
    <row r="14071" spans="1:4">
      <c r="A14071" s="462">
        <v>140333</v>
      </c>
      <c r="B14071" s="276" t="s">
        <v>13937</v>
      </c>
      <c r="C14071" s="462" t="s">
        <v>27</v>
      </c>
      <c r="D14071" s="463">
        <v>0</v>
      </c>
    </row>
    <row r="14072" spans="1:4">
      <c r="A14072" s="462">
        <v>151504</v>
      </c>
      <c r="B14072" s="276" t="s">
        <v>13938</v>
      </c>
      <c r="C14072" s="462" t="s">
        <v>27</v>
      </c>
      <c r="D14072" s="463">
        <v>233000</v>
      </c>
    </row>
    <row r="14073" spans="1:4">
      <c r="A14073" s="462">
        <v>171717</v>
      </c>
      <c r="B14073" s="276" t="s">
        <v>13939</v>
      </c>
      <c r="C14073" s="462" t="s">
        <v>27</v>
      </c>
      <c r="D14073" s="463">
        <v>12030000</v>
      </c>
    </row>
    <row r="14074" spans="1:4">
      <c r="A14074" s="462">
        <v>300001</v>
      </c>
      <c r="B14074" s="276" t="s">
        <v>13940</v>
      </c>
      <c r="C14074" s="462" t="s">
        <v>30</v>
      </c>
      <c r="D14074" s="463">
        <v>98702</v>
      </c>
    </row>
    <row r="14075" spans="1:4">
      <c r="A14075" s="462">
        <v>300003</v>
      </c>
      <c r="B14075" s="276" t="s">
        <v>13941</v>
      </c>
      <c r="C14075" s="462" t="s">
        <v>27</v>
      </c>
      <c r="D14075" s="463">
        <v>433006</v>
      </c>
    </row>
    <row r="14076" spans="1:4">
      <c r="A14076" s="462" t="s">
        <v>13942</v>
      </c>
      <c r="B14076" s="276" t="s">
        <v>13943</v>
      </c>
      <c r="C14076" s="462" t="s">
        <v>27</v>
      </c>
      <c r="D14076" s="463">
        <v>42200.01</v>
      </c>
    </row>
    <row r="14077" spans="1:4">
      <c r="A14077" s="462" t="s">
        <v>13944</v>
      </c>
      <c r="B14077" s="276" t="s">
        <v>13945</v>
      </c>
      <c r="C14077" s="462" t="s">
        <v>27</v>
      </c>
      <c r="D14077" s="463">
        <v>131892</v>
      </c>
    </row>
    <row r="14078" spans="1:4">
      <c r="A14078" s="462" t="s">
        <v>13946</v>
      </c>
      <c r="B14078" s="276" t="s">
        <v>13947</v>
      </c>
      <c r="C14078" s="462" t="s">
        <v>27</v>
      </c>
      <c r="D14078" s="463">
        <v>298600</v>
      </c>
    </row>
    <row r="14079" spans="1:4">
      <c r="A14079" s="462" t="s">
        <v>13948</v>
      </c>
      <c r="B14079" s="276" t="s">
        <v>13949</v>
      </c>
      <c r="C14079" s="462" t="s">
        <v>27</v>
      </c>
      <c r="D14079" s="463">
        <v>832000</v>
      </c>
    </row>
    <row r="14080" spans="1:4">
      <c r="A14080" s="462" t="s">
        <v>13950</v>
      </c>
      <c r="B14080" s="276" t="s">
        <v>13951</v>
      </c>
      <c r="C14080" s="462" t="s">
        <v>148</v>
      </c>
      <c r="D14080" s="463">
        <v>157100</v>
      </c>
    </row>
    <row r="14081" spans="1:4">
      <c r="A14081" s="462" t="s">
        <v>13952</v>
      </c>
      <c r="B14081" s="276" t="s">
        <v>4364</v>
      </c>
      <c r="C14081" s="462" t="s">
        <v>97</v>
      </c>
      <c r="D14081" s="463">
        <v>1199888</v>
      </c>
    </row>
  </sheetData>
  <mergeCells count="1">
    <mergeCell ref="A1:D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E724B9-E31B-43DE-AA93-A375C5ECB023}">
  <sheetPr>
    <tabColor rgb="FF92D050"/>
  </sheetPr>
  <dimension ref="A1:E2794"/>
  <sheetViews>
    <sheetView topLeftCell="A4" workbookViewId="0">
      <selection activeCell="B26" sqref="B26"/>
    </sheetView>
  </sheetViews>
  <sheetFormatPr baseColWidth="10" defaultColWidth="11.42578125" defaultRowHeight="15"/>
  <cols>
    <col min="2" max="2" width="104" customWidth="1"/>
  </cols>
  <sheetData>
    <row r="1" spans="1:5" ht="49.5">
      <c r="A1" s="376" t="s">
        <v>22</v>
      </c>
      <c r="B1" s="377" t="s">
        <v>13955</v>
      </c>
      <c r="C1" s="378" t="s">
        <v>13956</v>
      </c>
      <c r="D1" s="379" t="s">
        <v>13954</v>
      </c>
      <c r="E1" s="380" t="s">
        <v>13957</v>
      </c>
    </row>
    <row r="2" spans="1:5">
      <c r="A2" s="385">
        <v>322</v>
      </c>
      <c r="B2" s="386" t="s">
        <v>13958</v>
      </c>
      <c r="C2" s="385" t="s">
        <v>83</v>
      </c>
      <c r="D2" s="387">
        <v>536920</v>
      </c>
      <c r="E2" s="386" t="s">
        <v>13959</v>
      </c>
    </row>
    <row r="3" spans="1:5">
      <c r="A3" s="385">
        <v>323</v>
      </c>
      <c r="B3" s="386" t="s">
        <v>13960</v>
      </c>
      <c r="C3" s="385" t="s">
        <v>83</v>
      </c>
      <c r="D3" s="387">
        <v>575187</v>
      </c>
      <c r="E3" s="386" t="s">
        <v>13959</v>
      </c>
    </row>
    <row r="4" spans="1:5">
      <c r="A4" s="385">
        <v>324</v>
      </c>
      <c r="B4" s="386" t="s">
        <v>13961</v>
      </c>
      <c r="C4" s="385" t="s">
        <v>83</v>
      </c>
      <c r="D4" s="387">
        <v>573851</v>
      </c>
      <c r="E4" s="386" t="s">
        <v>13959</v>
      </c>
    </row>
    <row r="5" spans="1:5">
      <c r="A5" s="385">
        <v>325</v>
      </c>
      <c r="B5" s="386" t="s">
        <v>13962</v>
      </c>
      <c r="C5" s="385" t="s">
        <v>83</v>
      </c>
      <c r="D5" s="387">
        <v>589499</v>
      </c>
      <c r="E5" s="386" t="s">
        <v>13959</v>
      </c>
    </row>
    <row r="6" spans="1:5">
      <c r="A6" s="385">
        <v>326</v>
      </c>
      <c r="B6" s="386" t="s">
        <v>13963</v>
      </c>
      <c r="C6" s="385" t="s">
        <v>83</v>
      </c>
      <c r="D6" s="387">
        <v>610583</v>
      </c>
      <c r="E6" s="386" t="s">
        <v>13959</v>
      </c>
    </row>
    <row r="7" spans="1:5">
      <c r="A7" s="385">
        <v>328</v>
      </c>
      <c r="B7" s="386" t="s">
        <v>13964</v>
      </c>
      <c r="C7" s="385" t="s">
        <v>83</v>
      </c>
      <c r="D7" s="387">
        <v>637049</v>
      </c>
      <c r="E7" s="386" t="s">
        <v>13959</v>
      </c>
    </row>
    <row r="8" spans="1:5">
      <c r="A8" s="385">
        <v>333</v>
      </c>
      <c r="B8" s="386" t="s">
        <v>13965</v>
      </c>
      <c r="C8" s="385" t="s">
        <v>83</v>
      </c>
      <c r="D8" s="387">
        <v>586995</v>
      </c>
      <c r="E8" s="386" t="s">
        <v>13959</v>
      </c>
    </row>
    <row r="9" spans="1:5">
      <c r="A9" s="385">
        <v>366</v>
      </c>
      <c r="B9" s="386" t="s">
        <v>13966</v>
      </c>
      <c r="C9" s="385" t="s">
        <v>83</v>
      </c>
      <c r="D9" s="387">
        <v>623456</v>
      </c>
      <c r="E9" s="386" t="s">
        <v>13959</v>
      </c>
    </row>
    <row r="10" spans="1:5">
      <c r="A10" s="385">
        <v>1505</v>
      </c>
      <c r="B10" s="386" t="s">
        <v>13967</v>
      </c>
      <c r="C10" s="385" t="s">
        <v>89</v>
      </c>
      <c r="D10" s="387">
        <v>189970</v>
      </c>
      <c r="E10" s="386" t="s">
        <v>13959</v>
      </c>
    </row>
    <row r="11" spans="1:5">
      <c r="A11" s="385">
        <v>1512</v>
      </c>
      <c r="B11" s="386" t="s">
        <v>13968</v>
      </c>
      <c r="C11" s="385" t="s">
        <v>44</v>
      </c>
      <c r="D11" s="387">
        <v>18794</v>
      </c>
      <c r="E11" s="386" t="s">
        <v>13969</v>
      </c>
    </row>
    <row r="12" spans="1:5">
      <c r="A12" s="385">
        <v>1515</v>
      </c>
      <c r="B12" s="386" t="s">
        <v>13970</v>
      </c>
      <c r="C12" s="385" t="s">
        <v>13971</v>
      </c>
      <c r="D12" s="387">
        <v>1131</v>
      </c>
      <c r="E12" s="386" t="s">
        <v>13959</v>
      </c>
    </row>
    <row r="13" spans="1:5">
      <c r="A13" s="385">
        <v>1794</v>
      </c>
      <c r="B13" s="386" t="s">
        <v>13972</v>
      </c>
      <c r="C13" s="385" t="s">
        <v>32</v>
      </c>
      <c r="D13" s="387">
        <v>5501</v>
      </c>
      <c r="E13" s="386" t="s">
        <v>13959</v>
      </c>
    </row>
    <row r="14" spans="1:5">
      <c r="A14" s="385">
        <v>2273</v>
      </c>
      <c r="B14" s="386" t="s">
        <v>13973</v>
      </c>
      <c r="C14" s="385" t="s">
        <v>27</v>
      </c>
      <c r="D14" s="387">
        <v>967</v>
      </c>
      <c r="E14" s="386" t="s">
        <v>13959</v>
      </c>
    </row>
    <row r="15" spans="1:5">
      <c r="A15" s="385">
        <v>2307</v>
      </c>
      <c r="B15" s="386" t="s">
        <v>13974</v>
      </c>
      <c r="C15" s="385" t="s">
        <v>83</v>
      </c>
      <c r="D15" s="387">
        <v>65450</v>
      </c>
      <c r="E15" s="386" t="s">
        <v>13959</v>
      </c>
    </row>
    <row r="16" spans="1:5">
      <c r="A16" s="385">
        <v>2308</v>
      </c>
      <c r="B16" s="386" t="s">
        <v>13975</v>
      </c>
      <c r="C16" s="385" t="s">
        <v>83</v>
      </c>
      <c r="D16" s="387">
        <v>130900</v>
      </c>
      <c r="E16" s="386" t="s">
        <v>13959</v>
      </c>
    </row>
    <row r="17" spans="1:5">
      <c r="A17" s="385">
        <v>2551</v>
      </c>
      <c r="B17" s="386" t="s">
        <v>13976</v>
      </c>
      <c r="C17" s="385" t="s">
        <v>27</v>
      </c>
      <c r="D17" s="387">
        <v>178500</v>
      </c>
      <c r="E17" s="386" t="s">
        <v>13959</v>
      </c>
    </row>
    <row r="18" spans="1:5">
      <c r="A18" s="385">
        <v>2798</v>
      </c>
      <c r="B18" s="386" t="s">
        <v>13977</v>
      </c>
      <c r="C18" s="385" t="s">
        <v>27</v>
      </c>
      <c r="D18" s="387">
        <v>700</v>
      </c>
      <c r="E18" s="386" t="s">
        <v>13959</v>
      </c>
    </row>
    <row r="19" spans="1:5">
      <c r="A19" s="385">
        <v>2910</v>
      </c>
      <c r="B19" s="386" t="s">
        <v>13978</v>
      </c>
      <c r="C19" s="385" t="s">
        <v>83</v>
      </c>
      <c r="D19" s="387">
        <v>7140</v>
      </c>
      <c r="E19" s="386" t="s">
        <v>13959</v>
      </c>
    </row>
    <row r="20" spans="1:5">
      <c r="A20" s="385">
        <v>3386</v>
      </c>
      <c r="B20" s="386" t="s">
        <v>13979</v>
      </c>
      <c r="C20" s="385" t="s">
        <v>3447</v>
      </c>
      <c r="D20" s="387">
        <v>12134</v>
      </c>
      <c r="E20" s="386" t="s">
        <v>13959</v>
      </c>
    </row>
    <row r="21" spans="1:5">
      <c r="A21" s="385">
        <v>3995</v>
      </c>
      <c r="B21" s="386" t="s">
        <v>13980</v>
      </c>
      <c r="C21" s="385" t="s">
        <v>44</v>
      </c>
      <c r="D21" s="387">
        <v>30615</v>
      </c>
      <c r="E21" s="386" t="s">
        <v>13959</v>
      </c>
    </row>
    <row r="22" spans="1:5">
      <c r="A22" s="385">
        <v>4513</v>
      </c>
      <c r="B22" s="386" t="s">
        <v>13981</v>
      </c>
      <c r="C22" s="385" t="s">
        <v>30</v>
      </c>
      <c r="D22" s="387">
        <v>16925</v>
      </c>
      <c r="E22" s="386" t="s">
        <v>13959</v>
      </c>
    </row>
    <row r="23" spans="1:5">
      <c r="A23" s="385">
        <v>4514</v>
      </c>
      <c r="B23" s="386" t="s">
        <v>13982</v>
      </c>
      <c r="C23" s="385" t="s">
        <v>30</v>
      </c>
      <c r="D23" s="387">
        <v>29139</v>
      </c>
      <c r="E23" s="386" t="s">
        <v>13959</v>
      </c>
    </row>
    <row r="24" spans="1:5">
      <c r="A24" s="385">
        <v>4520</v>
      </c>
      <c r="B24" s="386" t="s">
        <v>13983</v>
      </c>
      <c r="C24" s="385" t="s">
        <v>30</v>
      </c>
      <c r="D24" s="387">
        <v>24074</v>
      </c>
      <c r="E24" s="386" t="s">
        <v>13959</v>
      </c>
    </row>
    <row r="25" spans="1:5">
      <c r="A25" s="385">
        <v>4521</v>
      </c>
      <c r="B25" s="386" t="s">
        <v>13984</v>
      </c>
      <c r="C25" s="385" t="s">
        <v>30</v>
      </c>
      <c r="D25" s="387">
        <v>28524</v>
      </c>
      <c r="E25" s="386" t="s">
        <v>13959</v>
      </c>
    </row>
    <row r="26" spans="1:5">
      <c r="A26" s="385">
        <v>4594</v>
      </c>
      <c r="B26" s="386" t="s">
        <v>13985</v>
      </c>
      <c r="C26" s="385" t="s">
        <v>27</v>
      </c>
      <c r="D26" s="387">
        <v>88599</v>
      </c>
      <c r="E26" s="386" t="s">
        <v>13959</v>
      </c>
    </row>
    <row r="27" spans="1:5">
      <c r="A27" s="385">
        <v>4596</v>
      </c>
      <c r="B27" s="386" t="s">
        <v>13986</v>
      </c>
      <c r="C27" s="385" t="s">
        <v>27</v>
      </c>
      <c r="D27" s="387">
        <v>176735</v>
      </c>
      <c r="E27" s="386" t="s">
        <v>13959</v>
      </c>
    </row>
    <row r="28" spans="1:5">
      <c r="A28" s="385">
        <v>4598</v>
      </c>
      <c r="B28" s="386" t="s">
        <v>13987</v>
      </c>
      <c r="C28" s="385" t="s">
        <v>27</v>
      </c>
      <c r="D28" s="387">
        <v>1323832</v>
      </c>
      <c r="E28" s="386" t="s">
        <v>13959</v>
      </c>
    </row>
    <row r="29" spans="1:5">
      <c r="A29" s="385">
        <v>4600</v>
      </c>
      <c r="B29" s="386" t="s">
        <v>13988</v>
      </c>
      <c r="C29" s="385" t="s">
        <v>27</v>
      </c>
      <c r="D29" s="387">
        <v>3907698</v>
      </c>
      <c r="E29" s="386" t="s">
        <v>13959</v>
      </c>
    </row>
    <row r="30" spans="1:5">
      <c r="A30" s="385">
        <v>4608</v>
      </c>
      <c r="B30" s="386" t="s">
        <v>13989</v>
      </c>
      <c r="C30" s="385" t="s">
        <v>27</v>
      </c>
      <c r="D30" s="387">
        <v>42792</v>
      </c>
      <c r="E30" s="386" t="s">
        <v>13959</v>
      </c>
    </row>
    <row r="31" spans="1:5">
      <c r="A31" s="385">
        <v>4609</v>
      </c>
      <c r="B31" s="386" t="s">
        <v>13990</v>
      </c>
      <c r="C31" s="385" t="s">
        <v>27</v>
      </c>
      <c r="D31" s="387">
        <v>70485</v>
      </c>
      <c r="E31" s="386" t="s">
        <v>13959</v>
      </c>
    </row>
    <row r="32" spans="1:5">
      <c r="A32" s="385">
        <v>4610</v>
      </c>
      <c r="B32" s="386" t="s">
        <v>13991</v>
      </c>
      <c r="C32" s="385" t="s">
        <v>27</v>
      </c>
      <c r="D32" s="387">
        <v>102656</v>
      </c>
      <c r="E32" s="386" t="s">
        <v>13959</v>
      </c>
    </row>
    <row r="33" spans="1:5">
      <c r="A33" s="385">
        <v>4611</v>
      </c>
      <c r="B33" s="386" t="s">
        <v>13992</v>
      </c>
      <c r="C33" s="385" t="s">
        <v>27</v>
      </c>
      <c r="D33" s="387">
        <v>239697</v>
      </c>
      <c r="E33" s="386" t="s">
        <v>13959</v>
      </c>
    </row>
    <row r="34" spans="1:5">
      <c r="A34" s="385">
        <v>4612</v>
      </c>
      <c r="B34" s="386" t="s">
        <v>13993</v>
      </c>
      <c r="C34" s="385" t="s">
        <v>27</v>
      </c>
      <c r="D34" s="387">
        <v>440388</v>
      </c>
      <c r="E34" s="386" t="s">
        <v>13959</v>
      </c>
    </row>
    <row r="35" spans="1:5">
      <c r="A35" s="385">
        <v>4613</v>
      </c>
      <c r="B35" s="386" t="s">
        <v>13994</v>
      </c>
      <c r="C35" s="385" t="s">
        <v>27</v>
      </c>
      <c r="D35" s="387">
        <v>786838</v>
      </c>
      <c r="E35" s="386" t="s">
        <v>13959</v>
      </c>
    </row>
    <row r="36" spans="1:5">
      <c r="A36" s="385">
        <v>4614</v>
      </c>
      <c r="B36" s="386" t="s">
        <v>13995</v>
      </c>
      <c r="C36" s="385" t="s">
        <v>27</v>
      </c>
      <c r="D36" s="387">
        <v>1219423</v>
      </c>
      <c r="E36" s="386" t="s">
        <v>13959</v>
      </c>
    </row>
    <row r="37" spans="1:5">
      <c r="A37" s="385">
        <v>4675</v>
      </c>
      <c r="B37" s="386" t="s">
        <v>13996</v>
      </c>
      <c r="C37" s="385" t="s">
        <v>27</v>
      </c>
      <c r="D37" s="387">
        <v>32500</v>
      </c>
      <c r="E37" s="386" t="s">
        <v>13959</v>
      </c>
    </row>
    <row r="38" spans="1:5">
      <c r="A38" s="385">
        <v>4694</v>
      </c>
      <c r="B38" s="386" t="s">
        <v>13997</v>
      </c>
      <c r="C38" s="385" t="s">
        <v>30</v>
      </c>
      <c r="D38" s="387">
        <v>40737</v>
      </c>
      <c r="E38" s="386" t="s">
        <v>13969</v>
      </c>
    </row>
    <row r="39" spans="1:5">
      <c r="A39" s="385">
        <v>4697</v>
      </c>
      <c r="B39" s="386" t="s">
        <v>13998</v>
      </c>
      <c r="C39" s="385" t="s">
        <v>30</v>
      </c>
      <c r="D39" s="387">
        <v>43372</v>
      </c>
      <c r="E39" s="386" t="s">
        <v>13969</v>
      </c>
    </row>
    <row r="40" spans="1:5">
      <c r="A40" s="385">
        <v>5038</v>
      </c>
      <c r="B40" s="386" t="s">
        <v>13999</v>
      </c>
      <c r="C40" s="385" t="s">
        <v>32</v>
      </c>
      <c r="D40" s="387">
        <v>4657</v>
      </c>
      <c r="E40" s="386" t="s">
        <v>13959</v>
      </c>
    </row>
    <row r="41" spans="1:5">
      <c r="A41" s="385">
        <v>5041</v>
      </c>
      <c r="B41" s="386" t="s">
        <v>14000</v>
      </c>
      <c r="C41" s="385" t="s">
        <v>32</v>
      </c>
      <c r="D41" s="387">
        <v>4665</v>
      </c>
      <c r="E41" s="386" t="s">
        <v>13959</v>
      </c>
    </row>
    <row r="42" spans="1:5">
      <c r="A42" s="385">
        <v>5042</v>
      </c>
      <c r="B42" s="386" t="s">
        <v>14001</v>
      </c>
      <c r="C42" s="385" t="s">
        <v>32</v>
      </c>
      <c r="D42" s="387">
        <v>4665</v>
      </c>
      <c r="E42" s="386" t="s">
        <v>13959</v>
      </c>
    </row>
    <row r="43" spans="1:5">
      <c r="A43" s="385">
        <v>5056</v>
      </c>
      <c r="B43" s="386" t="s">
        <v>14002</v>
      </c>
      <c r="C43" s="385" t="s">
        <v>83</v>
      </c>
      <c r="D43" s="387">
        <v>612389</v>
      </c>
      <c r="E43" s="386" t="s">
        <v>13959</v>
      </c>
    </row>
    <row r="44" spans="1:5">
      <c r="A44" s="385">
        <v>5115</v>
      </c>
      <c r="B44" s="386" t="s">
        <v>14003</v>
      </c>
      <c r="C44" s="385" t="s">
        <v>253</v>
      </c>
      <c r="D44" s="387">
        <v>10481</v>
      </c>
      <c r="E44" s="386" t="s">
        <v>13959</v>
      </c>
    </row>
    <row r="45" spans="1:5">
      <c r="A45" s="385">
        <v>5481</v>
      </c>
      <c r="B45" s="386" t="s">
        <v>14004</v>
      </c>
      <c r="C45" s="385" t="s">
        <v>27</v>
      </c>
      <c r="D45" s="387">
        <v>9500</v>
      </c>
      <c r="E45" s="386" t="s">
        <v>13959</v>
      </c>
    </row>
    <row r="46" spans="1:5">
      <c r="A46" s="385">
        <v>5661</v>
      </c>
      <c r="B46" s="386" t="s">
        <v>14005</v>
      </c>
      <c r="C46" s="385" t="s">
        <v>14006</v>
      </c>
      <c r="D46" s="387">
        <v>61982</v>
      </c>
      <c r="E46" s="386" t="s">
        <v>13969</v>
      </c>
    </row>
    <row r="47" spans="1:5">
      <c r="A47" s="385">
        <v>5890</v>
      </c>
      <c r="B47" s="386" t="s">
        <v>14007</v>
      </c>
      <c r="C47" s="385" t="s">
        <v>89</v>
      </c>
      <c r="D47" s="387">
        <v>88387</v>
      </c>
      <c r="E47" s="386" t="s">
        <v>13959</v>
      </c>
    </row>
    <row r="48" spans="1:5">
      <c r="A48" s="385">
        <v>5915</v>
      </c>
      <c r="B48" s="386" t="s">
        <v>14008</v>
      </c>
      <c r="C48" s="385" t="s">
        <v>83</v>
      </c>
      <c r="D48" s="387">
        <v>95081</v>
      </c>
      <c r="E48" s="386" t="s">
        <v>13959</v>
      </c>
    </row>
    <row r="49" spans="1:5">
      <c r="A49" s="385">
        <v>6013</v>
      </c>
      <c r="B49" s="386" t="s">
        <v>14009</v>
      </c>
      <c r="C49" s="385" t="s">
        <v>89</v>
      </c>
      <c r="D49" s="387">
        <v>302067</v>
      </c>
      <c r="E49" s="386" t="s">
        <v>13959</v>
      </c>
    </row>
    <row r="50" spans="1:5">
      <c r="A50" s="385">
        <v>6026</v>
      </c>
      <c r="B50" s="386" t="s">
        <v>14010</v>
      </c>
      <c r="C50" s="385" t="s">
        <v>89</v>
      </c>
      <c r="D50" s="387">
        <v>164951</v>
      </c>
      <c r="E50" s="386" t="s">
        <v>13959</v>
      </c>
    </row>
    <row r="51" spans="1:5">
      <c r="A51" s="385">
        <v>6062</v>
      </c>
      <c r="B51" s="386" t="s">
        <v>14011</v>
      </c>
      <c r="C51" s="385" t="s">
        <v>89</v>
      </c>
      <c r="D51" s="387">
        <v>194119</v>
      </c>
      <c r="E51" s="386" t="s">
        <v>13959</v>
      </c>
    </row>
    <row r="52" spans="1:5">
      <c r="A52" s="385">
        <v>6072</v>
      </c>
      <c r="B52" s="386" t="s">
        <v>14012</v>
      </c>
      <c r="C52" s="385" t="s">
        <v>83</v>
      </c>
      <c r="D52" s="387">
        <v>702338</v>
      </c>
      <c r="E52" s="386" t="s">
        <v>13959</v>
      </c>
    </row>
    <row r="53" spans="1:5">
      <c r="A53" s="385">
        <v>6073</v>
      </c>
      <c r="B53" s="386" t="s">
        <v>14013</v>
      </c>
      <c r="C53" s="385" t="s">
        <v>83</v>
      </c>
      <c r="D53" s="387">
        <v>716425</v>
      </c>
      <c r="E53" s="386" t="s">
        <v>13959</v>
      </c>
    </row>
    <row r="54" spans="1:5">
      <c r="A54" s="385">
        <v>6087</v>
      </c>
      <c r="B54" s="386" t="s">
        <v>14014</v>
      </c>
      <c r="C54" s="385" t="s">
        <v>14015</v>
      </c>
      <c r="D54" s="387">
        <v>97414</v>
      </c>
      <c r="E54" s="386" t="s">
        <v>14016</v>
      </c>
    </row>
    <row r="55" spans="1:5">
      <c r="A55" s="385">
        <v>6088</v>
      </c>
      <c r="B55" s="386" t="s">
        <v>14017</v>
      </c>
      <c r="C55" s="385" t="s">
        <v>14015</v>
      </c>
      <c r="D55" s="387">
        <v>121212</v>
      </c>
      <c r="E55" s="386" t="s">
        <v>14016</v>
      </c>
    </row>
    <row r="56" spans="1:5">
      <c r="A56" s="385">
        <v>6092</v>
      </c>
      <c r="B56" s="386" t="s">
        <v>14018</v>
      </c>
      <c r="C56" s="385" t="s">
        <v>14019</v>
      </c>
      <c r="D56" s="387">
        <v>2000</v>
      </c>
      <c r="E56" s="386" t="s">
        <v>14020</v>
      </c>
    </row>
    <row r="57" spans="1:5">
      <c r="A57" s="385">
        <v>6098</v>
      </c>
      <c r="B57" s="386" t="s">
        <v>14021</v>
      </c>
      <c r="C57" s="385" t="s">
        <v>579</v>
      </c>
      <c r="D57" s="387">
        <v>25</v>
      </c>
      <c r="E57" s="386" t="s">
        <v>13959</v>
      </c>
    </row>
    <row r="58" spans="1:5">
      <c r="A58" s="385">
        <v>6107</v>
      </c>
      <c r="B58" s="386" t="s">
        <v>14022</v>
      </c>
      <c r="C58" s="385" t="s">
        <v>83</v>
      </c>
      <c r="D58" s="387">
        <v>838593</v>
      </c>
      <c r="E58" s="386" t="s">
        <v>13959</v>
      </c>
    </row>
    <row r="59" spans="1:5">
      <c r="A59" s="385">
        <v>6109</v>
      </c>
      <c r="B59" s="386" t="s">
        <v>14023</v>
      </c>
      <c r="C59" s="385" t="s">
        <v>27</v>
      </c>
      <c r="D59" s="387">
        <v>48991</v>
      </c>
      <c r="E59" s="386" t="s">
        <v>13959</v>
      </c>
    </row>
    <row r="60" spans="1:5">
      <c r="A60" s="385">
        <v>6115</v>
      </c>
      <c r="B60" s="386" t="s">
        <v>14024</v>
      </c>
      <c r="C60" s="385" t="s">
        <v>44</v>
      </c>
      <c r="D60" s="387">
        <v>95223</v>
      </c>
      <c r="E60" s="386" t="s">
        <v>13959</v>
      </c>
    </row>
    <row r="61" spans="1:5">
      <c r="A61" s="385">
        <v>6116</v>
      </c>
      <c r="B61" s="386" t="s">
        <v>14025</v>
      </c>
      <c r="C61" s="385" t="s">
        <v>27</v>
      </c>
      <c r="D61" s="387">
        <v>40004</v>
      </c>
      <c r="E61" s="386" t="s">
        <v>13959</v>
      </c>
    </row>
    <row r="62" spans="1:5">
      <c r="A62" s="385">
        <v>6117</v>
      </c>
      <c r="B62" s="386" t="s">
        <v>14026</v>
      </c>
      <c r="C62" s="385" t="s">
        <v>27</v>
      </c>
      <c r="D62" s="387">
        <v>81601</v>
      </c>
      <c r="E62" s="386" t="s">
        <v>13959</v>
      </c>
    </row>
    <row r="63" spans="1:5">
      <c r="A63" s="385">
        <v>6118</v>
      </c>
      <c r="B63" s="386" t="s">
        <v>14027</v>
      </c>
      <c r="C63" s="385" t="s">
        <v>27</v>
      </c>
      <c r="D63" s="387">
        <v>42280</v>
      </c>
      <c r="E63" s="386" t="s">
        <v>13959</v>
      </c>
    </row>
    <row r="64" spans="1:5">
      <c r="A64" s="385">
        <v>6122</v>
      </c>
      <c r="B64" s="386" t="s">
        <v>14028</v>
      </c>
      <c r="C64" s="385" t="s">
        <v>27</v>
      </c>
      <c r="D64" s="387">
        <v>380800</v>
      </c>
      <c r="E64" s="386" t="s">
        <v>13959</v>
      </c>
    </row>
    <row r="65" spans="1:5">
      <c r="A65" s="385">
        <v>6126</v>
      </c>
      <c r="B65" s="386" t="s">
        <v>14029</v>
      </c>
      <c r="C65" s="385" t="s">
        <v>30</v>
      </c>
      <c r="D65" s="387">
        <v>27659</v>
      </c>
      <c r="E65" s="386" t="s">
        <v>13959</v>
      </c>
    </row>
    <row r="66" spans="1:5">
      <c r="A66" s="385">
        <v>6127</v>
      </c>
      <c r="B66" s="386" t="s">
        <v>14030</v>
      </c>
      <c r="C66" s="385" t="s">
        <v>30</v>
      </c>
      <c r="D66" s="387">
        <v>52567</v>
      </c>
      <c r="E66" s="386" t="s">
        <v>13959</v>
      </c>
    </row>
    <row r="67" spans="1:5">
      <c r="A67" s="385">
        <v>6128</v>
      </c>
      <c r="B67" s="386" t="s">
        <v>14031</v>
      </c>
      <c r="C67" s="385" t="s">
        <v>30</v>
      </c>
      <c r="D67" s="387">
        <v>75144</v>
      </c>
      <c r="E67" s="386" t="s">
        <v>13959</v>
      </c>
    </row>
    <row r="68" spans="1:5">
      <c r="A68" s="385">
        <v>6129</v>
      </c>
      <c r="B68" s="386" t="s">
        <v>14032</v>
      </c>
      <c r="C68" s="385" t="s">
        <v>30</v>
      </c>
      <c r="D68" s="387">
        <v>109752</v>
      </c>
      <c r="E68" s="386" t="s">
        <v>13959</v>
      </c>
    </row>
    <row r="69" spans="1:5">
      <c r="A69" s="385">
        <v>6130</v>
      </c>
      <c r="B69" s="386" t="s">
        <v>14033</v>
      </c>
      <c r="C69" s="385" t="s">
        <v>30</v>
      </c>
      <c r="D69" s="387">
        <v>157926</v>
      </c>
      <c r="E69" s="386" t="s">
        <v>13959</v>
      </c>
    </row>
    <row r="70" spans="1:5">
      <c r="A70" s="385">
        <v>6131</v>
      </c>
      <c r="B70" s="386" t="s">
        <v>14034</v>
      </c>
      <c r="C70" s="385" t="s">
        <v>30</v>
      </c>
      <c r="D70" s="387">
        <v>289477</v>
      </c>
      <c r="E70" s="386" t="s">
        <v>13959</v>
      </c>
    </row>
    <row r="71" spans="1:5">
      <c r="A71" s="385">
        <v>6132</v>
      </c>
      <c r="B71" s="386" t="s">
        <v>14035</v>
      </c>
      <c r="C71" s="385" t="s">
        <v>30</v>
      </c>
      <c r="D71" s="387">
        <v>397651</v>
      </c>
      <c r="E71" s="386" t="s">
        <v>13959</v>
      </c>
    </row>
    <row r="72" spans="1:5">
      <c r="A72" s="385">
        <v>6133</v>
      </c>
      <c r="B72" s="386" t="s">
        <v>14036</v>
      </c>
      <c r="C72" s="385" t="s">
        <v>30</v>
      </c>
      <c r="D72" s="387">
        <v>487403</v>
      </c>
      <c r="E72" s="386" t="s">
        <v>13959</v>
      </c>
    </row>
    <row r="73" spans="1:5">
      <c r="A73" s="385">
        <v>6140</v>
      </c>
      <c r="B73" s="386" t="s">
        <v>14037</v>
      </c>
      <c r="C73" s="385" t="s">
        <v>89</v>
      </c>
      <c r="D73" s="387">
        <v>70709</v>
      </c>
      <c r="E73" s="386" t="s">
        <v>13969</v>
      </c>
    </row>
    <row r="74" spans="1:5">
      <c r="A74" s="385">
        <v>6143</v>
      </c>
      <c r="B74" s="386" t="s">
        <v>14038</v>
      </c>
      <c r="C74" s="385" t="s">
        <v>32</v>
      </c>
      <c r="D74" s="387">
        <v>15545</v>
      </c>
      <c r="E74" s="386" t="s">
        <v>13969</v>
      </c>
    </row>
    <row r="75" spans="1:5">
      <c r="A75" s="385">
        <v>6147</v>
      </c>
      <c r="B75" s="386" t="s">
        <v>14039</v>
      </c>
      <c r="C75" s="385" t="s">
        <v>30</v>
      </c>
      <c r="D75" s="387">
        <v>47841</v>
      </c>
      <c r="E75" s="386" t="s">
        <v>13959</v>
      </c>
    </row>
    <row r="76" spans="1:5">
      <c r="A76" s="385">
        <v>6148</v>
      </c>
      <c r="B76" s="386" t="s">
        <v>14040</v>
      </c>
      <c r="C76" s="385" t="s">
        <v>30</v>
      </c>
      <c r="D76" s="387">
        <v>80018</v>
      </c>
      <c r="E76" s="386" t="s">
        <v>13959</v>
      </c>
    </row>
    <row r="77" spans="1:5">
      <c r="A77" s="385">
        <v>6149</v>
      </c>
      <c r="B77" s="386" t="s">
        <v>14041</v>
      </c>
      <c r="C77" s="385" t="s">
        <v>30</v>
      </c>
      <c r="D77" s="387">
        <v>98207</v>
      </c>
      <c r="E77" s="386" t="s">
        <v>13959</v>
      </c>
    </row>
    <row r="78" spans="1:5">
      <c r="A78" s="385">
        <v>6150</v>
      </c>
      <c r="B78" s="386" t="s">
        <v>14042</v>
      </c>
      <c r="C78" s="385" t="s">
        <v>30</v>
      </c>
      <c r="D78" s="387">
        <v>116626</v>
      </c>
      <c r="E78" s="386" t="s">
        <v>13959</v>
      </c>
    </row>
    <row r="79" spans="1:5">
      <c r="A79" s="385">
        <v>6151</v>
      </c>
      <c r="B79" s="386" t="s">
        <v>14043</v>
      </c>
      <c r="C79" s="385" t="s">
        <v>30</v>
      </c>
      <c r="D79" s="387">
        <v>146782</v>
      </c>
      <c r="E79" s="386" t="s">
        <v>13959</v>
      </c>
    </row>
    <row r="80" spans="1:5">
      <c r="A80" s="385">
        <v>6152</v>
      </c>
      <c r="B80" s="386" t="s">
        <v>14044</v>
      </c>
      <c r="C80" s="385" t="s">
        <v>30</v>
      </c>
      <c r="D80" s="387">
        <v>193351</v>
      </c>
      <c r="E80" s="386" t="s">
        <v>13959</v>
      </c>
    </row>
    <row r="81" spans="1:5">
      <c r="A81" s="385">
        <v>6153</v>
      </c>
      <c r="B81" s="386" t="s">
        <v>14045</v>
      </c>
      <c r="C81" s="385" t="s">
        <v>30</v>
      </c>
      <c r="D81" s="387">
        <v>251003</v>
      </c>
      <c r="E81" s="386" t="s">
        <v>13959</v>
      </c>
    </row>
    <row r="82" spans="1:5">
      <c r="A82" s="385">
        <v>6154</v>
      </c>
      <c r="B82" s="386" t="s">
        <v>14046</v>
      </c>
      <c r="C82" s="385" t="s">
        <v>30</v>
      </c>
      <c r="D82" s="387">
        <v>324890</v>
      </c>
      <c r="E82" s="386" t="s">
        <v>13959</v>
      </c>
    </row>
    <row r="83" spans="1:5">
      <c r="A83" s="385">
        <v>6155</v>
      </c>
      <c r="B83" s="386" t="s">
        <v>14047</v>
      </c>
      <c r="C83" s="385" t="s">
        <v>30</v>
      </c>
      <c r="D83" s="387">
        <v>478755</v>
      </c>
      <c r="E83" s="386" t="s">
        <v>13959</v>
      </c>
    </row>
    <row r="84" spans="1:5">
      <c r="A84" s="385">
        <v>6156</v>
      </c>
      <c r="B84" s="386" t="s">
        <v>14048</v>
      </c>
      <c r="C84" s="385" t="s">
        <v>30</v>
      </c>
      <c r="D84" s="387">
        <v>58027</v>
      </c>
      <c r="E84" s="386" t="s">
        <v>13959</v>
      </c>
    </row>
    <row r="85" spans="1:5">
      <c r="A85" s="385">
        <v>6157</v>
      </c>
      <c r="B85" s="386" t="s">
        <v>14049</v>
      </c>
      <c r="C85" s="385" t="s">
        <v>30</v>
      </c>
      <c r="D85" s="387">
        <v>98392</v>
      </c>
      <c r="E85" s="386" t="s">
        <v>13959</v>
      </c>
    </row>
    <row r="86" spans="1:5">
      <c r="A86" s="385">
        <v>6158</v>
      </c>
      <c r="B86" s="386" t="s">
        <v>14050</v>
      </c>
      <c r="C86" s="385" t="s">
        <v>30</v>
      </c>
      <c r="D86" s="387">
        <v>126006</v>
      </c>
      <c r="E86" s="386" t="s">
        <v>13959</v>
      </c>
    </row>
    <row r="87" spans="1:5">
      <c r="A87" s="385">
        <v>6159</v>
      </c>
      <c r="B87" s="386" t="s">
        <v>14051</v>
      </c>
      <c r="C87" s="385" t="s">
        <v>30</v>
      </c>
      <c r="D87" s="387">
        <v>160742</v>
      </c>
      <c r="E87" s="386" t="s">
        <v>13959</v>
      </c>
    </row>
    <row r="88" spans="1:5">
      <c r="A88" s="385">
        <v>6160</v>
      </c>
      <c r="B88" s="386" t="s">
        <v>14052</v>
      </c>
      <c r="C88" s="385" t="s">
        <v>30</v>
      </c>
      <c r="D88" s="387">
        <v>213366</v>
      </c>
      <c r="E88" s="386" t="s">
        <v>13959</v>
      </c>
    </row>
    <row r="89" spans="1:5">
      <c r="A89" s="385">
        <v>6161</v>
      </c>
      <c r="B89" s="386" t="s">
        <v>14053</v>
      </c>
      <c r="C89" s="385" t="s">
        <v>30</v>
      </c>
      <c r="D89" s="387">
        <v>277502</v>
      </c>
      <c r="E89" s="386" t="s">
        <v>13959</v>
      </c>
    </row>
    <row r="90" spans="1:5">
      <c r="A90" s="385">
        <v>6162</v>
      </c>
      <c r="B90" s="386" t="s">
        <v>14054</v>
      </c>
      <c r="C90" s="385" t="s">
        <v>30</v>
      </c>
      <c r="D90" s="387">
        <v>373794</v>
      </c>
      <c r="E90" s="386" t="s">
        <v>13959</v>
      </c>
    </row>
    <row r="91" spans="1:5">
      <c r="A91" s="385">
        <v>6163</v>
      </c>
      <c r="B91" s="386" t="s">
        <v>14055</v>
      </c>
      <c r="C91" s="385" t="s">
        <v>30</v>
      </c>
      <c r="D91" s="387">
        <v>447630</v>
      </c>
      <c r="E91" s="386" t="s">
        <v>13959</v>
      </c>
    </row>
    <row r="92" spans="1:5">
      <c r="A92" s="385">
        <v>6164</v>
      </c>
      <c r="B92" s="386" t="s">
        <v>14056</v>
      </c>
      <c r="C92" s="385" t="s">
        <v>30</v>
      </c>
      <c r="D92" s="387">
        <v>643742</v>
      </c>
      <c r="E92" s="386" t="s">
        <v>13959</v>
      </c>
    </row>
    <row r="93" spans="1:5">
      <c r="A93" s="385">
        <v>6165</v>
      </c>
      <c r="B93" s="386" t="s">
        <v>14057</v>
      </c>
      <c r="C93" s="385" t="s">
        <v>30</v>
      </c>
      <c r="D93" s="387">
        <v>701999</v>
      </c>
      <c r="E93" s="386" t="s">
        <v>13959</v>
      </c>
    </row>
    <row r="94" spans="1:5">
      <c r="A94" s="385">
        <v>6166</v>
      </c>
      <c r="B94" s="386" t="s">
        <v>14058</v>
      </c>
      <c r="C94" s="385" t="s">
        <v>30</v>
      </c>
      <c r="D94" s="387">
        <v>856954</v>
      </c>
      <c r="E94" s="386" t="s">
        <v>13959</v>
      </c>
    </row>
    <row r="95" spans="1:5">
      <c r="A95" s="385">
        <v>6167</v>
      </c>
      <c r="B95" s="386" t="s">
        <v>14059</v>
      </c>
      <c r="C95" s="385" t="s">
        <v>30</v>
      </c>
      <c r="D95" s="387">
        <v>1070247</v>
      </c>
      <c r="E95" s="386" t="s">
        <v>13959</v>
      </c>
    </row>
    <row r="96" spans="1:5">
      <c r="A96" s="385">
        <v>6168</v>
      </c>
      <c r="B96" s="386" t="s">
        <v>14060</v>
      </c>
      <c r="C96" s="385" t="s">
        <v>30</v>
      </c>
      <c r="D96" s="387">
        <v>1346405</v>
      </c>
      <c r="E96" s="386" t="s">
        <v>13959</v>
      </c>
    </row>
    <row r="97" spans="1:5">
      <c r="A97" s="385">
        <v>6169</v>
      </c>
      <c r="B97" s="386" t="s">
        <v>14061</v>
      </c>
      <c r="C97" s="385" t="s">
        <v>30</v>
      </c>
      <c r="D97" s="387">
        <v>1684080</v>
      </c>
      <c r="E97" s="386" t="s">
        <v>13959</v>
      </c>
    </row>
    <row r="98" spans="1:5">
      <c r="A98" s="385">
        <v>6170</v>
      </c>
      <c r="B98" s="386" t="s">
        <v>14062</v>
      </c>
      <c r="C98" s="385" t="s">
        <v>30</v>
      </c>
      <c r="D98" s="387">
        <v>1895037</v>
      </c>
      <c r="E98" s="386" t="s">
        <v>13959</v>
      </c>
    </row>
    <row r="99" spans="1:5">
      <c r="A99" s="385">
        <v>6171</v>
      </c>
      <c r="B99" s="386" t="s">
        <v>14063</v>
      </c>
      <c r="C99" s="385" t="s">
        <v>30</v>
      </c>
      <c r="D99" s="387">
        <v>2211051</v>
      </c>
      <c r="E99" s="386" t="s">
        <v>13959</v>
      </c>
    </row>
    <row r="100" spans="1:5">
      <c r="A100" s="385">
        <v>6172</v>
      </c>
      <c r="B100" s="386" t="s">
        <v>14064</v>
      </c>
      <c r="C100" s="385" t="s">
        <v>30</v>
      </c>
      <c r="D100" s="387">
        <v>2448244</v>
      </c>
      <c r="E100" s="386" t="s">
        <v>13959</v>
      </c>
    </row>
    <row r="101" spans="1:5">
      <c r="A101" s="385">
        <v>6173</v>
      </c>
      <c r="B101" s="386" t="s">
        <v>14065</v>
      </c>
      <c r="C101" s="385" t="s">
        <v>30</v>
      </c>
      <c r="D101" s="387">
        <v>2748707</v>
      </c>
      <c r="E101" s="386" t="s">
        <v>13959</v>
      </c>
    </row>
    <row r="102" spans="1:5">
      <c r="A102" s="385">
        <v>6174</v>
      </c>
      <c r="B102" s="386" t="s">
        <v>14066</v>
      </c>
      <c r="C102" s="385" t="s">
        <v>30</v>
      </c>
      <c r="D102" s="387">
        <v>3052879</v>
      </c>
      <c r="E102" s="386" t="s">
        <v>13959</v>
      </c>
    </row>
    <row r="103" spans="1:5">
      <c r="A103" s="385">
        <v>6175</v>
      </c>
      <c r="B103" s="386" t="s">
        <v>14067</v>
      </c>
      <c r="C103" s="385" t="s">
        <v>30</v>
      </c>
      <c r="D103" s="387">
        <v>3454091</v>
      </c>
      <c r="E103" s="386" t="s">
        <v>13959</v>
      </c>
    </row>
    <row r="104" spans="1:5">
      <c r="A104" s="385">
        <v>6176</v>
      </c>
      <c r="B104" s="386" t="s">
        <v>14068</v>
      </c>
      <c r="C104" s="385" t="s">
        <v>30</v>
      </c>
      <c r="D104" s="387">
        <v>3904172</v>
      </c>
      <c r="E104" s="386" t="s">
        <v>13959</v>
      </c>
    </row>
    <row r="105" spans="1:5">
      <c r="A105" s="385">
        <v>6177</v>
      </c>
      <c r="B105" s="386" t="s">
        <v>14069</v>
      </c>
      <c r="C105" s="385" t="s">
        <v>30</v>
      </c>
      <c r="D105" s="387">
        <v>4404663</v>
      </c>
      <c r="E105" s="386" t="s">
        <v>13959</v>
      </c>
    </row>
    <row r="106" spans="1:5">
      <c r="A106" s="385">
        <v>6178</v>
      </c>
      <c r="B106" s="386" t="s">
        <v>14070</v>
      </c>
      <c r="C106" s="385" t="s">
        <v>30</v>
      </c>
      <c r="D106" s="387">
        <v>5536994</v>
      </c>
      <c r="E106" s="386" t="s">
        <v>13959</v>
      </c>
    </row>
    <row r="107" spans="1:5">
      <c r="A107" s="385">
        <v>6179</v>
      </c>
      <c r="B107" s="386" t="s">
        <v>14071</v>
      </c>
      <c r="C107" s="385" t="s">
        <v>30</v>
      </c>
      <c r="D107" s="387">
        <v>6248396</v>
      </c>
      <c r="E107" s="386" t="s">
        <v>13959</v>
      </c>
    </row>
    <row r="108" spans="1:5">
      <c r="A108" s="385">
        <v>6180</v>
      </c>
      <c r="B108" s="386" t="s">
        <v>14072</v>
      </c>
      <c r="C108" s="385" t="s">
        <v>30</v>
      </c>
      <c r="D108" s="387">
        <v>7032110</v>
      </c>
      <c r="E108" s="386" t="s">
        <v>13959</v>
      </c>
    </row>
    <row r="109" spans="1:5">
      <c r="A109" s="385">
        <v>6181</v>
      </c>
      <c r="B109" s="386" t="s">
        <v>14073</v>
      </c>
      <c r="C109" s="385" t="s">
        <v>30</v>
      </c>
      <c r="D109" s="387">
        <v>701999</v>
      </c>
      <c r="E109" s="386" t="s">
        <v>13959</v>
      </c>
    </row>
    <row r="110" spans="1:5">
      <c r="A110" s="385">
        <v>6182</v>
      </c>
      <c r="B110" s="386" t="s">
        <v>14074</v>
      </c>
      <c r="C110" s="385" t="s">
        <v>30</v>
      </c>
      <c r="D110" s="387">
        <v>881896</v>
      </c>
      <c r="E110" s="386" t="s">
        <v>13959</v>
      </c>
    </row>
    <row r="111" spans="1:5">
      <c r="A111" s="385">
        <v>6183</v>
      </c>
      <c r="B111" s="386" t="s">
        <v>14075</v>
      </c>
      <c r="C111" s="385" t="s">
        <v>30</v>
      </c>
      <c r="D111" s="387">
        <v>1101139</v>
      </c>
      <c r="E111" s="386" t="s">
        <v>13959</v>
      </c>
    </row>
    <row r="112" spans="1:5">
      <c r="A112" s="385">
        <v>6184</v>
      </c>
      <c r="B112" s="386" t="s">
        <v>14076</v>
      </c>
      <c r="C112" s="385" t="s">
        <v>30</v>
      </c>
      <c r="D112" s="387">
        <v>1381058</v>
      </c>
      <c r="E112" s="386" t="s">
        <v>13959</v>
      </c>
    </row>
    <row r="113" spans="1:5">
      <c r="A113" s="385">
        <v>6185</v>
      </c>
      <c r="B113" s="386" t="s">
        <v>14077</v>
      </c>
      <c r="C113" s="385" t="s">
        <v>30</v>
      </c>
      <c r="D113" s="387">
        <v>1728300</v>
      </c>
      <c r="E113" s="386" t="s">
        <v>13959</v>
      </c>
    </row>
    <row r="114" spans="1:5">
      <c r="A114" s="385">
        <v>6188</v>
      </c>
      <c r="B114" s="386" t="s">
        <v>14078</v>
      </c>
      <c r="C114" s="385" t="s">
        <v>30</v>
      </c>
      <c r="D114" s="387">
        <v>1935545</v>
      </c>
      <c r="E114" s="386" t="s">
        <v>13959</v>
      </c>
    </row>
    <row r="115" spans="1:5">
      <c r="A115" s="385">
        <v>6189</v>
      </c>
      <c r="B115" s="386" t="s">
        <v>14079</v>
      </c>
      <c r="C115" s="385" t="s">
        <v>30</v>
      </c>
      <c r="D115" s="387">
        <v>2268790</v>
      </c>
      <c r="E115" s="386" t="s">
        <v>13959</v>
      </c>
    </row>
    <row r="116" spans="1:5">
      <c r="A116" s="385">
        <v>6190</v>
      </c>
      <c r="B116" s="386" t="s">
        <v>14080</v>
      </c>
      <c r="C116" s="385" t="s">
        <v>30</v>
      </c>
      <c r="D116" s="387">
        <v>2517502</v>
      </c>
      <c r="E116" s="386" t="s">
        <v>13959</v>
      </c>
    </row>
    <row r="117" spans="1:5">
      <c r="A117" s="385">
        <v>6191</v>
      </c>
      <c r="B117" s="386" t="s">
        <v>14081</v>
      </c>
      <c r="C117" s="385" t="s">
        <v>30</v>
      </c>
      <c r="D117" s="387">
        <v>2789262</v>
      </c>
      <c r="E117" s="386" t="s">
        <v>13959</v>
      </c>
    </row>
    <row r="118" spans="1:5">
      <c r="A118" s="385">
        <v>6192</v>
      </c>
      <c r="B118" s="386" t="s">
        <v>14082</v>
      </c>
      <c r="C118" s="385" t="s">
        <v>30</v>
      </c>
      <c r="D118" s="387">
        <v>3116473</v>
      </c>
      <c r="E118" s="386" t="s">
        <v>13959</v>
      </c>
    </row>
    <row r="119" spans="1:5">
      <c r="A119" s="385">
        <v>6193</v>
      </c>
      <c r="B119" s="386" t="s">
        <v>14083</v>
      </c>
      <c r="C119" s="385" t="s">
        <v>30</v>
      </c>
      <c r="D119" s="387">
        <v>3542532</v>
      </c>
      <c r="E119" s="386" t="s">
        <v>13959</v>
      </c>
    </row>
    <row r="120" spans="1:5">
      <c r="A120" s="385">
        <v>6194</v>
      </c>
      <c r="B120" s="386" t="s">
        <v>14084</v>
      </c>
      <c r="C120" s="385" t="s">
        <v>30</v>
      </c>
      <c r="D120" s="387">
        <v>4004179</v>
      </c>
      <c r="E120" s="386" t="s">
        <v>13959</v>
      </c>
    </row>
    <row r="121" spans="1:5">
      <c r="A121" s="385">
        <v>6195</v>
      </c>
      <c r="B121" s="386" t="s">
        <v>14085</v>
      </c>
      <c r="C121" s="385" t="s">
        <v>30</v>
      </c>
      <c r="D121" s="387">
        <v>4425750</v>
      </c>
      <c r="E121" s="386" t="s">
        <v>13959</v>
      </c>
    </row>
    <row r="122" spans="1:5">
      <c r="A122" s="385">
        <v>6196</v>
      </c>
      <c r="B122" s="386" t="s">
        <v>14086</v>
      </c>
      <c r="C122" s="385" t="s">
        <v>30</v>
      </c>
      <c r="D122" s="387">
        <v>5563888</v>
      </c>
      <c r="E122" s="386" t="s">
        <v>13959</v>
      </c>
    </row>
    <row r="123" spans="1:5">
      <c r="A123" s="385">
        <v>6197</v>
      </c>
      <c r="B123" s="386" t="s">
        <v>14087</v>
      </c>
      <c r="C123" s="385" t="s">
        <v>30</v>
      </c>
      <c r="D123" s="387">
        <v>6352354</v>
      </c>
      <c r="E123" s="386" t="s">
        <v>13959</v>
      </c>
    </row>
    <row r="124" spans="1:5">
      <c r="A124" s="385">
        <v>6198</v>
      </c>
      <c r="B124" s="386" t="s">
        <v>14088</v>
      </c>
      <c r="C124" s="385" t="s">
        <v>30</v>
      </c>
      <c r="D124" s="387">
        <v>7147683</v>
      </c>
      <c r="E124" s="386" t="s">
        <v>13959</v>
      </c>
    </row>
    <row r="125" spans="1:5">
      <c r="A125" s="385">
        <v>6199</v>
      </c>
      <c r="B125" s="386" t="s">
        <v>14089</v>
      </c>
      <c r="C125" s="385" t="s">
        <v>30</v>
      </c>
      <c r="D125" s="387">
        <v>701999</v>
      </c>
      <c r="E125" s="386" t="s">
        <v>13959</v>
      </c>
    </row>
    <row r="126" spans="1:5">
      <c r="A126" s="385">
        <v>6200</v>
      </c>
      <c r="B126" s="386" t="s">
        <v>14090</v>
      </c>
      <c r="C126" s="385" t="s">
        <v>30</v>
      </c>
      <c r="D126" s="387">
        <v>934114</v>
      </c>
      <c r="E126" s="386" t="s">
        <v>13959</v>
      </c>
    </row>
    <row r="127" spans="1:5">
      <c r="A127" s="385">
        <v>6201</v>
      </c>
      <c r="B127" s="386" t="s">
        <v>14091</v>
      </c>
      <c r="C127" s="385" t="s">
        <v>30</v>
      </c>
      <c r="D127" s="387">
        <v>1164638</v>
      </c>
      <c r="E127" s="386" t="s">
        <v>13959</v>
      </c>
    </row>
    <row r="128" spans="1:5">
      <c r="A128" s="385">
        <v>6202</v>
      </c>
      <c r="B128" s="386" t="s">
        <v>14092</v>
      </c>
      <c r="C128" s="385" t="s">
        <v>30</v>
      </c>
      <c r="D128" s="387">
        <v>1460026</v>
      </c>
      <c r="E128" s="386" t="s">
        <v>13959</v>
      </c>
    </row>
    <row r="129" spans="1:5">
      <c r="A129" s="385">
        <v>6203</v>
      </c>
      <c r="B129" s="386" t="s">
        <v>14093</v>
      </c>
      <c r="C129" s="385" t="s">
        <v>30</v>
      </c>
      <c r="D129" s="387">
        <v>1830212</v>
      </c>
      <c r="E129" s="386" t="s">
        <v>13959</v>
      </c>
    </row>
    <row r="130" spans="1:5">
      <c r="A130" s="385">
        <v>6204</v>
      </c>
      <c r="B130" s="386" t="s">
        <v>14094</v>
      </c>
      <c r="C130" s="385" t="s">
        <v>30</v>
      </c>
      <c r="D130" s="387">
        <v>2046929</v>
      </c>
      <c r="E130" s="386" t="s">
        <v>13959</v>
      </c>
    </row>
    <row r="131" spans="1:5">
      <c r="A131" s="385">
        <v>6205</v>
      </c>
      <c r="B131" s="386" t="s">
        <v>14095</v>
      </c>
      <c r="C131" s="385" t="s">
        <v>30</v>
      </c>
      <c r="D131" s="387">
        <v>2401689</v>
      </c>
      <c r="E131" s="386" t="s">
        <v>13959</v>
      </c>
    </row>
    <row r="132" spans="1:5">
      <c r="A132" s="385">
        <v>6206</v>
      </c>
      <c r="B132" s="386" t="s">
        <v>14096</v>
      </c>
      <c r="C132" s="385" t="s">
        <v>30</v>
      </c>
      <c r="D132" s="387">
        <v>2663872</v>
      </c>
      <c r="E132" s="386" t="s">
        <v>13959</v>
      </c>
    </row>
    <row r="133" spans="1:5">
      <c r="A133" s="385">
        <v>6207</v>
      </c>
      <c r="B133" s="386" t="s">
        <v>14097</v>
      </c>
      <c r="C133" s="385" t="s">
        <v>30</v>
      </c>
      <c r="D133" s="387">
        <v>2947104</v>
      </c>
      <c r="E133" s="386" t="s">
        <v>13959</v>
      </c>
    </row>
    <row r="134" spans="1:5">
      <c r="A134" s="385">
        <v>6208</v>
      </c>
      <c r="B134" s="386" t="s">
        <v>14098</v>
      </c>
      <c r="C134" s="385" t="s">
        <v>30</v>
      </c>
      <c r="D134" s="387">
        <v>3514885</v>
      </c>
      <c r="E134" s="386" t="s">
        <v>13959</v>
      </c>
    </row>
    <row r="135" spans="1:5">
      <c r="A135" s="385">
        <v>6209</v>
      </c>
      <c r="B135" s="386" t="s">
        <v>14099</v>
      </c>
      <c r="C135" s="385" t="s">
        <v>30</v>
      </c>
      <c r="D135" s="387">
        <v>3702278</v>
      </c>
      <c r="E135" s="386" t="s">
        <v>13959</v>
      </c>
    </row>
    <row r="136" spans="1:5">
      <c r="A136" s="385">
        <v>6210</v>
      </c>
      <c r="B136" s="386" t="s">
        <v>14100</v>
      </c>
      <c r="C136" s="385" t="s">
        <v>30</v>
      </c>
      <c r="D136" s="387">
        <v>4187058</v>
      </c>
      <c r="E136" s="386" t="s">
        <v>13959</v>
      </c>
    </row>
    <row r="137" spans="1:5">
      <c r="A137" s="385">
        <v>6211</v>
      </c>
      <c r="B137" s="386" t="s">
        <v>14101</v>
      </c>
      <c r="C137" s="385" t="s">
        <v>30</v>
      </c>
      <c r="D137" s="387">
        <v>4889660</v>
      </c>
      <c r="E137" s="386" t="s">
        <v>13959</v>
      </c>
    </row>
    <row r="138" spans="1:5">
      <c r="A138" s="385">
        <v>6212</v>
      </c>
      <c r="B138" s="386" t="s">
        <v>14102</v>
      </c>
      <c r="C138" s="385" t="s">
        <v>30</v>
      </c>
      <c r="D138" s="387">
        <v>5808362</v>
      </c>
      <c r="E138" s="386" t="s">
        <v>13959</v>
      </c>
    </row>
    <row r="139" spans="1:5">
      <c r="A139" s="385">
        <v>6213</v>
      </c>
      <c r="B139" s="386" t="s">
        <v>14103</v>
      </c>
      <c r="C139" s="385" t="s">
        <v>30</v>
      </c>
      <c r="D139" s="387">
        <v>6519764</v>
      </c>
      <c r="E139" s="386" t="s">
        <v>13959</v>
      </c>
    </row>
    <row r="140" spans="1:5">
      <c r="A140" s="385">
        <v>6214</v>
      </c>
      <c r="B140" s="386" t="s">
        <v>14104</v>
      </c>
      <c r="C140" s="385" t="s">
        <v>30</v>
      </c>
      <c r="D140" s="387">
        <v>7272728</v>
      </c>
      <c r="E140" s="386" t="s">
        <v>13959</v>
      </c>
    </row>
    <row r="141" spans="1:5">
      <c r="A141" s="385">
        <v>6215</v>
      </c>
      <c r="B141" s="386" t="s">
        <v>14105</v>
      </c>
      <c r="C141" s="385" t="s">
        <v>30</v>
      </c>
      <c r="D141" s="387">
        <v>796295</v>
      </c>
      <c r="E141" s="386" t="s">
        <v>13959</v>
      </c>
    </row>
    <row r="142" spans="1:5">
      <c r="A142" s="385">
        <v>6216</v>
      </c>
      <c r="B142" s="386" t="s">
        <v>14106</v>
      </c>
      <c r="C142" s="385" t="s">
        <v>30</v>
      </c>
      <c r="D142" s="387">
        <v>1062872</v>
      </c>
      <c r="E142" s="386" t="s">
        <v>13959</v>
      </c>
    </row>
    <row r="143" spans="1:5">
      <c r="A143" s="385">
        <v>6217</v>
      </c>
      <c r="B143" s="386" t="s">
        <v>14107</v>
      </c>
      <c r="C143" s="385" t="s">
        <v>30</v>
      </c>
      <c r="D143" s="387">
        <v>1331952</v>
      </c>
      <c r="E143" s="386" t="s">
        <v>13959</v>
      </c>
    </row>
    <row r="144" spans="1:5">
      <c r="A144" s="385">
        <v>6218</v>
      </c>
      <c r="B144" s="386" t="s">
        <v>14108</v>
      </c>
      <c r="C144" s="385" t="s">
        <v>30</v>
      </c>
      <c r="D144" s="387">
        <v>1669562</v>
      </c>
      <c r="E144" s="386" t="s">
        <v>13959</v>
      </c>
    </row>
    <row r="145" spans="1:5">
      <c r="A145" s="385">
        <v>6219</v>
      </c>
      <c r="B145" s="386" t="s">
        <v>14109</v>
      </c>
      <c r="C145" s="385" t="s">
        <v>30</v>
      </c>
      <c r="D145" s="387">
        <v>2090155</v>
      </c>
      <c r="E145" s="386" t="s">
        <v>13959</v>
      </c>
    </row>
    <row r="146" spans="1:5">
      <c r="A146" s="385">
        <v>6220</v>
      </c>
      <c r="B146" s="386" t="s">
        <v>14110</v>
      </c>
      <c r="C146" s="385" t="s">
        <v>30</v>
      </c>
      <c r="D146" s="387">
        <v>2339574</v>
      </c>
      <c r="E146" s="386" t="s">
        <v>13959</v>
      </c>
    </row>
    <row r="147" spans="1:5">
      <c r="A147" s="385">
        <v>6221</v>
      </c>
      <c r="B147" s="386" t="s">
        <v>14111</v>
      </c>
      <c r="C147" s="385" t="s">
        <v>30</v>
      </c>
      <c r="D147" s="387">
        <v>2744504</v>
      </c>
      <c r="E147" s="386" t="s">
        <v>13959</v>
      </c>
    </row>
    <row r="148" spans="1:5">
      <c r="A148" s="385">
        <v>6222</v>
      </c>
      <c r="B148" s="386" t="s">
        <v>14112</v>
      </c>
      <c r="C148" s="385" t="s">
        <v>30</v>
      </c>
      <c r="D148" s="387">
        <v>3067996</v>
      </c>
      <c r="E148" s="386" t="s">
        <v>13959</v>
      </c>
    </row>
    <row r="149" spans="1:5">
      <c r="A149" s="385">
        <v>6223</v>
      </c>
      <c r="B149" s="386" t="s">
        <v>14113</v>
      </c>
      <c r="C149" s="385" t="s">
        <v>30</v>
      </c>
      <c r="D149" s="387">
        <v>3251125</v>
      </c>
      <c r="E149" s="386" t="s">
        <v>13959</v>
      </c>
    </row>
    <row r="150" spans="1:5">
      <c r="A150" s="385">
        <v>6224</v>
      </c>
      <c r="B150" s="386" t="s">
        <v>14114</v>
      </c>
      <c r="C150" s="385" t="s">
        <v>30</v>
      </c>
      <c r="D150" s="387">
        <v>3724563</v>
      </c>
      <c r="E150" s="386" t="s">
        <v>13959</v>
      </c>
    </row>
    <row r="151" spans="1:5">
      <c r="A151" s="385">
        <v>6225</v>
      </c>
      <c r="B151" s="386" t="s">
        <v>14115</v>
      </c>
      <c r="C151" s="385" t="s">
        <v>30</v>
      </c>
      <c r="D151" s="387">
        <v>4235445</v>
      </c>
      <c r="E151" s="386" t="s">
        <v>13959</v>
      </c>
    </row>
    <row r="152" spans="1:5">
      <c r="A152" s="385">
        <v>6226</v>
      </c>
      <c r="B152" s="386" t="s">
        <v>14116</v>
      </c>
      <c r="C152" s="385" t="s">
        <v>30</v>
      </c>
      <c r="D152" s="387">
        <v>4793340</v>
      </c>
      <c r="E152" s="386" t="s">
        <v>13959</v>
      </c>
    </row>
    <row r="153" spans="1:5">
      <c r="A153" s="385">
        <v>6227</v>
      </c>
      <c r="B153" s="386" t="s">
        <v>14117</v>
      </c>
      <c r="C153" s="385" t="s">
        <v>30</v>
      </c>
      <c r="D153" s="387">
        <v>5359472</v>
      </c>
      <c r="E153" s="386" t="s">
        <v>13959</v>
      </c>
    </row>
    <row r="154" spans="1:5">
      <c r="A154" s="385">
        <v>6228</v>
      </c>
      <c r="B154" s="386" t="s">
        <v>14118</v>
      </c>
      <c r="C154" s="385" t="s">
        <v>30</v>
      </c>
      <c r="D154" s="387">
        <v>6643790</v>
      </c>
      <c r="E154" s="386" t="s">
        <v>13959</v>
      </c>
    </row>
    <row r="155" spans="1:5">
      <c r="A155" s="385">
        <v>6229</v>
      </c>
      <c r="B155" s="386" t="s">
        <v>14119</v>
      </c>
      <c r="C155" s="385" t="s">
        <v>30</v>
      </c>
      <c r="D155" s="387">
        <v>7967089</v>
      </c>
      <c r="E155" s="386" t="s">
        <v>13959</v>
      </c>
    </row>
    <row r="156" spans="1:5">
      <c r="A156" s="385">
        <v>6230</v>
      </c>
      <c r="B156" s="386" t="s">
        <v>14120</v>
      </c>
      <c r="C156" s="385" t="s">
        <v>30</v>
      </c>
      <c r="D156" s="387">
        <v>8704679</v>
      </c>
      <c r="E156" s="386" t="s">
        <v>13959</v>
      </c>
    </row>
    <row r="157" spans="1:5">
      <c r="A157" s="385">
        <v>6236</v>
      </c>
      <c r="B157" s="386" t="s">
        <v>14121</v>
      </c>
      <c r="C157" s="385" t="s">
        <v>27</v>
      </c>
      <c r="D157" s="387">
        <v>134085</v>
      </c>
      <c r="E157" s="386" t="s">
        <v>13959</v>
      </c>
    </row>
    <row r="158" spans="1:5">
      <c r="A158" s="385">
        <v>6237</v>
      </c>
      <c r="B158" s="386" t="s">
        <v>14122</v>
      </c>
      <c r="C158" s="385" t="s">
        <v>27</v>
      </c>
      <c r="D158" s="387">
        <v>236138</v>
      </c>
      <c r="E158" s="386" t="s">
        <v>13959</v>
      </c>
    </row>
    <row r="159" spans="1:5">
      <c r="A159" s="385">
        <v>6238</v>
      </c>
      <c r="B159" s="386" t="s">
        <v>14123</v>
      </c>
      <c r="C159" s="385" t="s">
        <v>27</v>
      </c>
      <c r="D159" s="387">
        <v>303093</v>
      </c>
      <c r="E159" s="386" t="s">
        <v>13959</v>
      </c>
    </row>
    <row r="160" spans="1:5">
      <c r="A160" s="385">
        <v>6239</v>
      </c>
      <c r="B160" s="386" t="s">
        <v>14124</v>
      </c>
      <c r="C160" s="385" t="s">
        <v>27</v>
      </c>
      <c r="D160" s="387">
        <v>361501</v>
      </c>
      <c r="E160" s="386" t="s">
        <v>13959</v>
      </c>
    </row>
    <row r="161" spans="1:5">
      <c r="A161" s="385">
        <v>6240</v>
      </c>
      <c r="B161" s="386" t="s">
        <v>14125</v>
      </c>
      <c r="C161" s="385" t="s">
        <v>27</v>
      </c>
      <c r="D161" s="387">
        <v>461867</v>
      </c>
      <c r="E161" s="386" t="s">
        <v>13959</v>
      </c>
    </row>
    <row r="162" spans="1:5">
      <c r="A162" s="385">
        <v>6241</v>
      </c>
      <c r="B162" s="386" t="s">
        <v>14126</v>
      </c>
      <c r="C162" s="385" t="s">
        <v>27</v>
      </c>
      <c r="D162" s="387">
        <v>543816</v>
      </c>
      <c r="E162" s="386" t="s">
        <v>13959</v>
      </c>
    </row>
    <row r="163" spans="1:5">
      <c r="A163" s="385">
        <v>6242</v>
      </c>
      <c r="B163" s="386" t="s">
        <v>14127</v>
      </c>
      <c r="C163" s="385" t="s">
        <v>27</v>
      </c>
      <c r="D163" s="387">
        <v>655823</v>
      </c>
      <c r="E163" s="386" t="s">
        <v>13959</v>
      </c>
    </row>
    <row r="164" spans="1:5">
      <c r="A164" s="385">
        <v>6243</v>
      </c>
      <c r="B164" s="386" t="s">
        <v>14128</v>
      </c>
      <c r="C164" s="385" t="s">
        <v>27</v>
      </c>
      <c r="D164" s="387">
        <v>974974</v>
      </c>
      <c r="E164" s="386" t="s">
        <v>13959</v>
      </c>
    </row>
    <row r="165" spans="1:5">
      <c r="A165" s="385">
        <v>6257</v>
      </c>
      <c r="B165" s="386" t="s">
        <v>14129</v>
      </c>
      <c r="C165" s="385" t="s">
        <v>30</v>
      </c>
      <c r="D165" s="387">
        <v>19650</v>
      </c>
      <c r="E165" s="386" t="s">
        <v>13959</v>
      </c>
    </row>
    <row r="166" spans="1:5">
      <c r="A166" s="385">
        <v>6258</v>
      </c>
      <c r="B166" s="386" t="s">
        <v>14130</v>
      </c>
      <c r="C166" s="385" t="s">
        <v>30</v>
      </c>
      <c r="D166" s="387">
        <v>29250</v>
      </c>
      <c r="E166" s="386" t="s">
        <v>13959</v>
      </c>
    </row>
    <row r="167" spans="1:5">
      <c r="A167" s="385">
        <v>6259</v>
      </c>
      <c r="B167" s="386" t="s">
        <v>14131</v>
      </c>
      <c r="C167" s="385" t="s">
        <v>30</v>
      </c>
      <c r="D167" s="387">
        <v>51431</v>
      </c>
      <c r="E167" s="386" t="s">
        <v>13959</v>
      </c>
    </row>
    <row r="168" spans="1:5">
      <c r="A168" s="385">
        <v>6260</v>
      </c>
      <c r="B168" s="386" t="s">
        <v>14132</v>
      </c>
      <c r="C168" s="385" t="s">
        <v>30</v>
      </c>
      <c r="D168" s="387">
        <v>64984</v>
      </c>
      <c r="E168" s="386" t="s">
        <v>13959</v>
      </c>
    </row>
    <row r="169" spans="1:5">
      <c r="A169" s="385">
        <v>6261</v>
      </c>
      <c r="B169" s="386" t="s">
        <v>14133</v>
      </c>
      <c r="C169" s="385" t="s">
        <v>30</v>
      </c>
      <c r="D169" s="387">
        <v>133504</v>
      </c>
      <c r="E169" s="386" t="s">
        <v>13959</v>
      </c>
    </row>
    <row r="170" spans="1:5">
      <c r="A170" s="385">
        <v>6262</v>
      </c>
      <c r="B170" s="386" t="s">
        <v>14134</v>
      </c>
      <c r="C170" s="385" t="s">
        <v>30</v>
      </c>
      <c r="D170" s="387">
        <v>226138</v>
      </c>
      <c r="E170" s="386" t="s">
        <v>13959</v>
      </c>
    </row>
    <row r="171" spans="1:5">
      <c r="A171" s="385">
        <v>6263</v>
      </c>
      <c r="B171" s="386" t="s">
        <v>14135</v>
      </c>
      <c r="C171" s="385" t="s">
        <v>30</v>
      </c>
      <c r="D171" s="387">
        <v>355986</v>
      </c>
      <c r="E171" s="386" t="s">
        <v>13959</v>
      </c>
    </row>
    <row r="172" spans="1:5">
      <c r="A172" s="385">
        <v>6264</v>
      </c>
      <c r="B172" s="386" t="s">
        <v>14136</v>
      </c>
      <c r="C172" s="385" t="s">
        <v>30</v>
      </c>
      <c r="D172" s="387">
        <v>498094</v>
      </c>
      <c r="E172" s="386" t="s">
        <v>13959</v>
      </c>
    </row>
    <row r="173" spans="1:5">
      <c r="A173" s="385">
        <v>6265</v>
      </c>
      <c r="B173" s="386" t="s">
        <v>14137</v>
      </c>
      <c r="C173" s="385" t="s">
        <v>30</v>
      </c>
      <c r="D173" s="387">
        <v>16305</v>
      </c>
      <c r="E173" s="386" t="s">
        <v>13959</v>
      </c>
    </row>
    <row r="174" spans="1:5">
      <c r="A174" s="385">
        <v>6266</v>
      </c>
      <c r="B174" s="386" t="s">
        <v>14138</v>
      </c>
      <c r="C174" s="385" t="s">
        <v>30</v>
      </c>
      <c r="D174" s="387">
        <v>42650</v>
      </c>
      <c r="E174" s="386" t="s">
        <v>13959</v>
      </c>
    </row>
    <row r="175" spans="1:5">
      <c r="A175" s="385">
        <v>6267</v>
      </c>
      <c r="B175" s="386" t="s">
        <v>14139</v>
      </c>
      <c r="C175" s="385" t="s">
        <v>30</v>
      </c>
      <c r="D175" s="387">
        <v>24300</v>
      </c>
      <c r="E175" s="386" t="s">
        <v>13959</v>
      </c>
    </row>
    <row r="176" spans="1:5">
      <c r="A176" s="385">
        <v>6268</v>
      </c>
      <c r="B176" s="386" t="s">
        <v>14140</v>
      </c>
      <c r="C176" s="385" t="s">
        <v>30</v>
      </c>
      <c r="D176" s="387">
        <v>54714</v>
      </c>
      <c r="E176" s="386" t="s">
        <v>13959</v>
      </c>
    </row>
    <row r="177" spans="1:5">
      <c r="A177" s="385">
        <v>6269</v>
      </c>
      <c r="B177" s="386" t="s">
        <v>14141</v>
      </c>
      <c r="C177" s="385" t="s">
        <v>30</v>
      </c>
      <c r="D177" s="387">
        <v>109342</v>
      </c>
      <c r="E177" s="386" t="s">
        <v>13959</v>
      </c>
    </row>
    <row r="178" spans="1:5">
      <c r="A178" s="385">
        <v>6270</v>
      </c>
      <c r="B178" s="386" t="s">
        <v>14142</v>
      </c>
      <c r="C178" s="385" t="s">
        <v>30</v>
      </c>
      <c r="D178" s="387">
        <v>186019</v>
      </c>
      <c r="E178" s="386" t="s">
        <v>13959</v>
      </c>
    </row>
    <row r="179" spans="1:5">
      <c r="A179" s="385">
        <v>6271</v>
      </c>
      <c r="B179" s="386" t="s">
        <v>14143</v>
      </c>
      <c r="C179" s="385" t="s">
        <v>30</v>
      </c>
      <c r="D179" s="387">
        <v>289540</v>
      </c>
      <c r="E179" s="386" t="s">
        <v>13959</v>
      </c>
    </row>
    <row r="180" spans="1:5">
      <c r="A180" s="385">
        <v>6272</v>
      </c>
      <c r="B180" s="386" t="s">
        <v>14144</v>
      </c>
      <c r="C180" s="385" t="s">
        <v>30</v>
      </c>
      <c r="D180" s="387">
        <v>426706</v>
      </c>
      <c r="E180" s="386" t="s">
        <v>13959</v>
      </c>
    </row>
    <row r="181" spans="1:5">
      <c r="A181" s="385">
        <v>6273</v>
      </c>
      <c r="B181" s="386" t="s">
        <v>14145</v>
      </c>
      <c r="C181" s="385" t="s">
        <v>30</v>
      </c>
      <c r="D181" s="387">
        <v>34368</v>
      </c>
      <c r="E181" s="386" t="s">
        <v>13959</v>
      </c>
    </row>
    <row r="182" spans="1:5">
      <c r="A182" s="385">
        <v>6274</v>
      </c>
      <c r="B182" s="386" t="s">
        <v>14146</v>
      </c>
      <c r="C182" s="385" t="s">
        <v>30</v>
      </c>
      <c r="D182" s="387">
        <v>43680</v>
      </c>
      <c r="E182" s="386" t="s">
        <v>13959</v>
      </c>
    </row>
    <row r="183" spans="1:5">
      <c r="A183" s="385">
        <v>6275</v>
      </c>
      <c r="B183" s="386" t="s">
        <v>14147</v>
      </c>
      <c r="C183" s="385" t="s">
        <v>30</v>
      </c>
      <c r="D183" s="387">
        <v>89215</v>
      </c>
      <c r="E183" s="386" t="s">
        <v>13959</v>
      </c>
    </row>
    <row r="184" spans="1:5">
      <c r="A184" s="385">
        <v>6276</v>
      </c>
      <c r="B184" s="386" t="s">
        <v>14148</v>
      </c>
      <c r="C184" s="385" t="s">
        <v>30</v>
      </c>
      <c r="D184" s="387">
        <v>151802</v>
      </c>
      <c r="E184" s="386" t="s">
        <v>13959</v>
      </c>
    </row>
    <row r="185" spans="1:5">
      <c r="A185" s="385">
        <v>6277</v>
      </c>
      <c r="B185" s="386" t="s">
        <v>14149</v>
      </c>
      <c r="C185" s="385" t="s">
        <v>30</v>
      </c>
      <c r="D185" s="387">
        <v>237290</v>
      </c>
      <c r="E185" s="386" t="s">
        <v>13959</v>
      </c>
    </row>
    <row r="186" spans="1:5">
      <c r="A186" s="385">
        <v>6278</v>
      </c>
      <c r="B186" s="386" t="s">
        <v>14150</v>
      </c>
      <c r="C186" s="385" t="s">
        <v>30</v>
      </c>
      <c r="D186" s="387">
        <v>349472</v>
      </c>
      <c r="E186" s="386" t="s">
        <v>13959</v>
      </c>
    </row>
    <row r="187" spans="1:5">
      <c r="A187" s="385">
        <v>6279</v>
      </c>
      <c r="B187" s="386" t="s">
        <v>14151</v>
      </c>
      <c r="C187" s="385" t="s">
        <v>30</v>
      </c>
      <c r="D187" s="387">
        <v>33921</v>
      </c>
      <c r="E187" s="386" t="s">
        <v>13959</v>
      </c>
    </row>
    <row r="188" spans="1:5">
      <c r="A188" s="385">
        <v>6280</v>
      </c>
      <c r="B188" s="386" t="s">
        <v>14152</v>
      </c>
      <c r="C188" s="385" t="s">
        <v>30</v>
      </c>
      <c r="D188" s="387">
        <v>71911</v>
      </c>
      <c r="E188" s="386" t="s">
        <v>13959</v>
      </c>
    </row>
    <row r="189" spans="1:5">
      <c r="A189" s="385">
        <v>6281</v>
      </c>
      <c r="B189" s="386" t="s">
        <v>14153</v>
      </c>
      <c r="C189" s="385" t="s">
        <v>30</v>
      </c>
      <c r="D189" s="387">
        <v>121461</v>
      </c>
      <c r="E189" s="386" t="s">
        <v>13959</v>
      </c>
    </row>
    <row r="190" spans="1:5">
      <c r="A190" s="385">
        <v>6282</v>
      </c>
      <c r="B190" s="386" t="s">
        <v>14154</v>
      </c>
      <c r="C190" s="385" t="s">
        <v>30</v>
      </c>
      <c r="D190" s="387">
        <v>189934</v>
      </c>
      <c r="E190" s="386" t="s">
        <v>13959</v>
      </c>
    </row>
    <row r="191" spans="1:5">
      <c r="A191" s="385">
        <v>6283</v>
      </c>
      <c r="B191" s="386" t="s">
        <v>14155</v>
      </c>
      <c r="C191" s="385" t="s">
        <v>30</v>
      </c>
      <c r="D191" s="387">
        <v>264191</v>
      </c>
      <c r="E191" s="386" t="s">
        <v>13959</v>
      </c>
    </row>
    <row r="192" spans="1:5">
      <c r="A192" s="385">
        <v>6285</v>
      </c>
      <c r="B192" s="386" t="s">
        <v>14156</v>
      </c>
      <c r="C192" s="385" t="s">
        <v>83</v>
      </c>
      <c r="D192" s="387">
        <v>520646</v>
      </c>
      <c r="E192" s="386" t="s">
        <v>13959</v>
      </c>
    </row>
    <row r="193" spans="1:5">
      <c r="A193" s="385">
        <v>6295</v>
      </c>
      <c r="B193" s="386" t="s">
        <v>14157</v>
      </c>
      <c r="C193" s="385" t="s">
        <v>27</v>
      </c>
      <c r="D193" s="387">
        <v>567630</v>
      </c>
      <c r="E193" s="386" t="s">
        <v>13969</v>
      </c>
    </row>
    <row r="194" spans="1:5">
      <c r="A194" s="385">
        <v>6296</v>
      </c>
      <c r="B194" s="386" t="s">
        <v>14158</v>
      </c>
      <c r="C194" s="385" t="s">
        <v>27</v>
      </c>
      <c r="D194" s="387">
        <v>729470</v>
      </c>
      <c r="E194" s="386" t="s">
        <v>13969</v>
      </c>
    </row>
    <row r="195" spans="1:5">
      <c r="A195" s="385">
        <v>6297</v>
      </c>
      <c r="B195" s="386" t="s">
        <v>14159</v>
      </c>
      <c r="C195" s="385" t="s">
        <v>27</v>
      </c>
      <c r="D195" s="387">
        <v>980560</v>
      </c>
      <c r="E195" s="386" t="s">
        <v>13969</v>
      </c>
    </row>
    <row r="196" spans="1:5">
      <c r="A196" s="385">
        <v>6298</v>
      </c>
      <c r="B196" s="386" t="s">
        <v>14160</v>
      </c>
      <c r="C196" s="385" t="s">
        <v>27</v>
      </c>
      <c r="D196" s="387">
        <v>755698</v>
      </c>
      <c r="E196" s="386" t="s">
        <v>13969</v>
      </c>
    </row>
    <row r="197" spans="1:5">
      <c r="A197" s="385">
        <v>6303</v>
      </c>
      <c r="B197" s="386" t="s">
        <v>14161</v>
      </c>
      <c r="C197" s="385" t="s">
        <v>27</v>
      </c>
      <c r="D197" s="387">
        <v>742560</v>
      </c>
      <c r="E197" s="386" t="s">
        <v>13969</v>
      </c>
    </row>
    <row r="198" spans="1:5">
      <c r="A198" s="385">
        <v>6304</v>
      </c>
      <c r="B198" s="386" t="s">
        <v>14162</v>
      </c>
      <c r="C198" s="385" t="s">
        <v>27</v>
      </c>
      <c r="D198" s="387">
        <v>903210</v>
      </c>
      <c r="E198" s="386" t="s">
        <v>13969</v>
      </c>
    </row>
    <row r="199" spans="1:5">
      <c r="A199" s="385">
        <v>6305</v>
      </c>
      <c r="B199" s="386" t="s">
        <v>14163</v>
      </c>
      <c r="C199" s="385" t="s">
        <v>27</v>
      </c>
      <c r="D199" s="387">
        <v>1276823</v>
      </c>
      <c r="E199" s="386" t="s">
        <v>13969</v>
      </c>
    </row>
    <row r="200" spans="1:5">
      <c r="A200" s="385">
        <v>6306</v>
      </c>
      <c r="B200" s="386" t="s">
        <v>14164</v>
      </c>
      <c r="C200" s="385" t="s">
        <v>27</v>
      </c>
      <c r="D200" s="387">
        <v>762790</v>
      </c>
      <c r="E200" s="386" t="s">
        <v>13969</v>
      </c>
    </row>
    <row r="201" spans="1:5">
      <c r="A201" s="385">
        <v>6307</v>
      </c>
      <c r="B201" s="386" t="s">
        <v>14165</v>
      </c>
      <c r="C201" s="385" t="s">
        <v>27</v>
      </c>
      <c r="D201" s="387">
        <v>985320</v>
      </c>
      <c r="E201" s="386" t="s">
        <v>13969</v>
      </c>
    </row>
    <row r="202" spans="1:5">
      <c r="A202" s="385">
        <v>6308</v>
      </c>
      <c r="B202" s="386" t="s">
        <v>14166</v>
      </c>
      <c r="C202" s="385" t="s">
        <v>27</v>
      </c>
      <c r="D202" s="387">
        <v>1122200</v>
      </c>
      <c r="E202" s="386" t="s">
        <v>13969</v>
      </c>
    </row>
    <row r="203" spans="1:5">
      <c r="A203" s="385">
        <v>6309</v>
      </c>
      <c r="B203" s="386" t="s">
        <v>14167</v>
      </c>
      <c r="C203" s="385" t="s">
        <v>27</v>
      </c>
      <c r="D203" s="387">
        <v>937720</v>
      </c>
      <c r="E203" s="386" t="s">
        <v>13969</v>
      </c>
    </row>
    <row r="204" spans="1:5">
      <c r="A204" s="385">
        <v>6310</v>
      </c>
      <c r="B204" s="386" t="s">
        <v>14168</v>
      </c>
      <c r="C204" s="385" t="s">
        <v>27</v>
      </c>
      <c r="D204" s="387">
        <v>1296000</v>
      </c>
      <c r="E204" s="386" t="s">
        <v>13969</v>
      </c>
    </row>
    <row r="205" spans="1:5">
      <c r="A205" s="385">
        <v>6311</v>
      </c>
      <c r="B205" s="386" t="s">
        <v>14169</v>
      </c>
      <c r="C205" s="385" t="s">
        <v>27</v>
      </c>
      <c r="D205" s="387">
        <v>2000000</v>
      </c>
      <c r="E205" s="386" t="s">
        <v>13969</v>
      </c>
    </row>
    <row r="206" spans="1:5">
      <c r="A206" s="385">
        <v>6312</v>
      </c>
      <c r="B206" s="386" t="s">
        <v>14170</v>
      </c>
      <c r="C206" s="385" t="s">
        <v>27</v>
      </c>
      <c r="D206" s="387">
        <v>1055292</v>
      </c>
      <c r="E206" s="386" t="s">
        <v>13969</v>
      </c>
    </row>
    <row r="207" spans="1:5">
      <c r="A207" s="385">
        <v>6314</v>
      </c>
      <c r="B207" s="386" t="s">
        <v>14171</v>
      </c>
      <c r="C207" s="385" t="s">
        <v>27</v>
      </c>
      <c r="D207" s="387">
        <v>1679150</v>
      </c>
      <c r="E207" s="386" t="s">
        <v>13969</v>
      </c>
    </row>
    <row r="208" spans="1:5">
      <c r="A208" s="385">
        <v>6315</v>
      </c>
      <c r="B208" s="386" t="s">
        <v>14172</v>
      </c>
      <c r="C208" s="385" t="s">
        <v>27</v>
      </c>
      <c r="D208" s="387">
        <v>1770720</v>
      </c>
      <c r="E208" s="386" t="s">
        <v>13969</v>
      </c>
    </row>
    <row r="209" spans="1:5">
      <c r="A209" s="385">
        <v>6316</v>
      </c>
      <c r="B209" s="386" t="s">
        <v>14173</v>
      </c>
      <c r="C209" s="385" t="s">
        <v>27</v>
      </c>
      <c r="D209" s="387">
        <v>2070600</v>
      </c>
      <c r="E209" s="386" t="s">
        <v>13969</v>
      </c>
    </row>
    <row r="210" spans="1:5">
      <c r="A210" s="385">
        <v>6317</v>
      </c>
      <c r="B210" s="386" t="s">
        <v>14174</v>
      </c>
      <c r="C210" s="385" t="s">
        <v>27</v>
      </c>
      <c r="D210" s="387">
        <v>2476390</v>
      </c>
      <c r="E210" s="386" t="s">
        <v>13969</v>
      </c>
    </row>
    <row r="211" spans="1:5">
      <c r="A211" s="385">
        <v>6318</v>
      </c>
      <c r="B211" s="386" t="s">
        <v>14175</v>
      </c>
      <c r="C211" s="385" t="s">
        <v>27</v>
      </c>
      <c r="D211" s="387">
        <v>1939224</v>
      </c>
      <c r="E211" s="386" t="s">
        <v>13969</v>
      </c>
    </row>
    <row r="212" spans="1:5">
      <c r="A212" s="385">
        <v>6319</v>
      </c>
      <c r="B212" s="386" t="s">
        <v>14176</v>
      </c>
      <c r="C212" s="385" t="s">
        <v>27</v>
      </c>
      <c r="D212" s="387">
        <v>2573637</v>
      </c>
      <c r="E212" s="386" t="s">
        <v>13969</v>
      </c>
    </row>
    <row r="213" spans="1:5">
      <c r="A213" s="385">
        <v>6320</v>
      </c>
      <c r="B213" s="386" t="s">
        <v>14177</v>
      </c>
      <c r="C213" s="385" t="s">
        <v>27</v>
      </c>
      <c r="D213" s="387">
        <v>3224044</v>
      </c>
      <c r="E213" s="386" t="s">
        <v>13969</v>
      </c>
    </row>
    <row r="214" spans="1:5">
      <c r="A214" s="385">
        <v>6324</v>
      </c>
      <c r="B214" s="386" t="s">
        <v>14178</v>
      </c>
      <c r="C214" s="385" t="s">
        <v>27</v>
      </c>
      <c r="D214" s="387">
        <v>4058495</v>
      </c>
      <c r="E214" s="386" t="s">
        <v>13969</v>
      </c>
    </row>
    <row r="215" spans="1:5">
      <c r="A215" s="385">
        <v>6326</v>
      </c>
      <c r="B215" s="386" t="s">
        <v>14179</v>
      </c>
      <c r="C215" s="385" t="s">
        <v>27</v>
      </c>
      <c r="D215" s="387">
        <v>3433864</v>
      </c>
      <c r="E215" s="386" t="s">
        <v>13969</v>
      </c>
    </row>
    <row r="216" spans="1:5">
      <c r="A216" s="385">
        <v>6327</v>
      </c>
      <c r="B216" s="386" t="s">
        <v>14180</v>
      </c>
      <c r="C216" s="385" t="s">
        <v>27</v>
      </c>
      <c r="D216" s="387">
        <v>1242539</v>
      </c>
      <c r="E216" s="386" t="s">
        <v>13969</v>
      </c>
    </row>
    <row r="217" spans="1:5">
      <c r="A217" s="385">
        <v>6328</v>
      </c>
      <c r="B217" s="386" t="s">
        <v>14181</v>
      </c>
      <c r="C217" s="385" t="s">
        <v>27</v>
      </c>
      <c r="D217" s="387">
        <v>1346069</v>
      </c>
      <c r="E217" s="386" t="s">
        <v>13969</v>
      </c>
    </row>
    <row r="218" spans="1:5">
      <c r="A218" s="385">
        <v>6329</v>
      </c>
      <c r="B218" s="386" t="s">
        <v>14182</v>
      </c>
      <c r="C218" s="385" t="s">
        <v>27</v>
      </c>
      <c r="D218" s="387">
        <v>214200</v>
      </c>
      <c r="E218" s="386" t="s">
        <v>13969</v>
      </c>
    </row>
    <row r="219" spans="1:5">
      <c r="A219" s="385">
        <v>6332</v>
      </c>
      <c r="B219" s="386" t="s">
        <v>14183</v>
      </c>
      <c r="C219" s="385" t="s">
        <v>27</v>
      </c>
      <c r="D219" s="387">
        <v>428400</v>
      </c>
      <c r="E219" s="386" t="s">
        <v>13969</v>
      </c>
    </row>
    <row r="220" spans="1:5">
      <c r="A220" s="385">
        <v>6333</v>
      </c>
      <c r="B220" s="386" t="s">
        <v>14184</v>
      </c>
      <c r="C220" s="385" t="s">
        <v>27</v>
      </c>
      <c r="D220" s="387">
        <v>666400</v>
      </c>
      <c r="E220" s="386" t="s">
        <v>13969</v>
      </c>
    </row>
    <row r="221" spans="1:5">
      <c r="A221" s="385">
        <v>6334</v>
      </c>
      <c r="B221" s="386" t="s">
        <v>14185</v>
      </c>
      <c r="C221" s="385" t="s">
        <v>27</v>
      </c>
      <c r="D221" s="387">
        <v>151033</v>
      </c>
      <c r="E221" s="386" t="s">
        <v>13969</v>
      </c>
    </row>
    <row r="222" spans="1:5">
      <c r="A222" s="385">
        <v>6335</v>
      </c>
      <c r="B222" s="386" t="s">
        <v>14186</v>
      </c>
      <c r="C222" s="385" t="s">
        <v>27</v>
      </c>
      <c r="D222" s="387">
        <v>226100</v>
      </c>
      <c r="E222" s="386" t="s">
        <v>13969</v>
      </c>
    </row>
    <row r="223" spans="1:5">
      <c r="A223" s="385">
        <v>6337</v>
      </c>
      <c r="B223" s="386" t="s">
        <v>14187</v>
      </c>
      <c r="C223" s="385" t="s">
        <v>27</v>
      </c>
      <c r="D223" s="387">
        <v>714000</v>
      </c>
      <c r="E223" s="386" t="s">
        <v>13969</v>
      </c>
    </row>
    <row r="224" spans="1:5">
      <c r="A224" s="385">
        <v>6356</v>
      </c>
      <c r="B224" s="386" t="s">
        <v>14188</v>
      </c>
      <c r="C224" s="385" t="s">
        <v>14006</v>
      </c>
      <c r="D224" s="387">
        <v>60609</v>
      </c>
      <c r="E224" s="386" t="s">
        <v>13969</v>
      </c>
    </row>
    <row r="225" spans="1:5">
      <c r="A225" s="385">
        <v>6370</v>
      </c>
      <c r="B225" s="386" t="s">
        <v>14189</v>
      </c>
      <c r="C225" s="385" t="s">
        <v>27</v>
      </c>
      <c r="D225" s="387">
        <v>499800</v>
      </c>
      <c r="E225" s="386" t="s">
        <v>13969</v>
      </c>
    </row>
    <row r="226" spans="1:5">
      <c r="A226" s="385">
        <v>6371</v>
      </c>
      <c r="B226" s="386" t="s">
        <v>14190</v>
      </c>
      <c r="C226" s="385" t="s">
        <v>27</v>
      </c>
      <c r="D226" s="387">
        <v>499800</v>
      </c>
      <c r="E226" s="386" t="s">
        <v>13969</v>
      </c>
    </row>
    <row r="227" spans="1:5">
      <c r="A227" s="385">
        <v>6372</v>
      </c>
      <c r="B227" s="386" t="s">
        <v>14191</v>
      </c>
      <c r="C227" s="385" t="s">
        <v>27</v>
      </c>
      <c r="D227" s="387">
        <v>553248</v>
      </c>
      <c r="E227" s="386" t="s">
        <v>13969</v>
      </c>
    </row>
    <row r="228" spans="1:5">
      <c r="A228" s="385">
        <v>6373</v>
      </c>
      <c r="B228" s="386" t="s">
        <v>14192</v>
      </c>
      <c r="C228" s="385" t="s">
        <v>27</v>
      </c>
      <c r="D228" s="387">
        <v>692295</v>
      </c>
      <c r="E228" s="386" t="s">
        <v>13969</v>
      </c>
    </row>
    <row r="229" spans="1:5">
      <c r="A229" s="385">
        <v>6375</v>
      </c>
      <c r="B229" s="386" t="s">
        <v>14193</v>
      </c>
      <c r="C229" s="385" t="s">
        <v>27</v>
      </c>
      <c r="D229" s="387">
        <v>743750</v>
      </c>
      <c r="E229" s="386" t="s">
        <v>13969</v>
      </c>
    </row>
    <row r="230" spans="1:5">
      <c r="A230" s="385">
        <v>6376</v>
      </c>
      <c r="B230" s="386" t="s">
        <v>14194</v>
      </c>
      <c r="C230" s="385" t="s">
        <v>27</v>
      </c>
      <c r="D230" s="387">
        <v>827050</v>
      </c>
      <c r="E230" s="386" t="s">
        <v>13969</v>
      </c>
    </row>
    <row r="231" spans="1:5">
      <c r="A231" s="385">
        <v>6377</v>
      </c>
      <c r="B231" s="386" t="s">
        <v>14195</v>
      </c>
      <c r="C231" s="385" t="s">
        <v>27</v>
      </c>
      <c r="D231" s="387">
        <v>1154641</v>
      </c>
      <c r="E231" s="386" t="s">
        <v>13969</v>
      </c>
    </row>
    <row r="232" spans="1:5">
      <c r="A232" s="385">
        <v>6378</v>
      </c>
      <c r="B232" s="386" t="s">
        <v>14196</v>
      </c>
      <c r="C232" s="385" t="s">
        <v>27</v>
      </c>
      <c r="D232" s="387">
        <v>1207680</v>
      </c>
      <c r="E232" s="386" t="s">
        <v>13969</v>
      </c>
    </row>
    <row r="233" spans="1:5">
      <c r="A233" s="385">
        <v>6379</v>
      </c>
      <c r="B233" s="386" t="s">
        <v>14197</v>
      </c>
      <c r="C233" s="385" t="s">
        <v>27</v>
      </c>
      <c r="D233" s="387">
        <v>1209312</v>
      </c>
      <c r="E233" s="386" t="s">
        <v>13969</v>
      </c>
    </row>
    <row r="234" spans="1:5">
      <c r="A234" s="385">
        <v>6380</v>
      </c>
      <c r="B234" s="386" t="s">
        <v>14198</v>
      </c>
      <c r="C234" s="385" t="s">
        <v>27</v>
      </c>
      <c r="D234" s="387">
        <v>1374450</v>
      </c>
      <c r="E234" s="386" t="s">
        <v>13969</v>
      </c>
    </row>
    <row r="235" spans="1:5">
      <c r="A235" s="385">
        <v>6381</v>
      </c>
      <c r="B235" s="386" t="s">
        <v>14199</v>
      </c>
      <c r="C235" s="385" t="s">
        <v>27</v>
      </c>
      <c r="D235" s="387">
        <v>1677900</v>
      </c>
      <c r="E235" s="386" t="s">
        <v>13969</v>
      </c>
    </row>
    <row r="236" spans="1:5">
      <c r="A236" s="385">
        <v>6382</v>
      </c>
      <c r="B236" s="386" t="s">
        <v>14200</v>
      </c>
      <c r="C236" s="385" t="s">
        <v>27</v>
      </c>
      <c r="D236" s="387">
        <v>1731450</v>
      </c>
      <c r="E236" s="386" t="s">
        <v>13969</v>
      </c>
    </row>
    <row r="237" spans="1:5">
      <c r="A237" s="385">
        <v>6383</v>
      </c>
      <c r="B237" s="386" t="s">
        <v>14201</v>
      </c>
      <c r="C237" s="385" t="s">
        <v>27</v>
      </c>
      <c r="D237" s="387">
        <v>1981350</v>
      </c>
      <c r="E237" s="386" t="s">
        <v>13969</v>
      </c>
    </row>
    <row r="238" spans="1:5">
      <c r="A238" s="385">
        <v>6384</v>
      </c>
      <c r="B238" s="386" t="s">
        <v>14202</v>
      </c>
      <c r="C238" s="385" t="s">
        <v>27</v>
      </c>
      <c r="D238" s="387">
        <v>2255050</v>
      </c>
      <c r="E238" s="386" t="s">
        <v>13969</v>
      </c>
    </row>
    <row r="239" spans="1:5">
      <c r="A239" s="385">
        <v>6385</v>
      </c>
      <c r="B239" s="386" t="s">
        <v>14203</v>
      </c>
      <c r="C239" s="385" t="s">
        <v>27</v>
      </c>
      <c r="D239" s="387">
        <v>2802450</v>
      </c>
      <c r="E239" s="386" t="s">
        <v>13969</v>
      </c>
    </row>
    <row r="240" spans="1:5">
      <c r="A240" s="385">
        <v>6387</v>
      </c>
      <c r="B240" s="386" t="s">
        <v>14204</v>
      </c>
      <c r="C240" s="385" t="s">
        <v>27</v>
      </c>
      <c r="D240" s="387">
        <v>1810509</v>
      </c>
      <c r="E240" s="386" t="s">
        <v>13969</v>
      </c>
    </row>
    <row r="241" spans="1:5">
      <c r="A241" s="385">
        <v>6388</v>
      </c>
      <c r="B241" s="386" t="s">
        <v>14205</v>
      </c>
      <c r="C241" s="385" t="s">
        <v>27</v>
      </c>
      <c r="D241" s="387">
        <v>2142000</v>
      </c>
      <c r="E241" s="386" t="s">
        <v>13969</v>
      </c>
    </row>
    <row r="242" spans="1:5">
      <c r="A242" s="385">
        <v>6389</v>
      </c>
      <c r="B242" s="386" t="s">
        <v>14206</v>
      </c>
      <c r="C242" s="385" t="s">
        <v>27</v>
      </c>
      <c r="D242" s="387">
        <v>2171750</v>
      </c>
      <c r="E242" s="386" t="s">
        <v>13969</v>
      </c>
    </row>
    <row r="243" spans="1:5">
      <c r="A243" s="385">
        <v>6390</v>
      </c>
      <c r="B243" s="386" t="s">
        <v>14207</v>
      </c>
      <c r="C243" s="385" t="s">
        <v>27</v>
      </c>
      <c r="D243" s="387">
        <v>2308600</v>
      </c>
      <c r="E243" s="386" t="s">
        <v>13969</v>
      </c>
    </row>
    <row r="244" spans="1:5">
      <c r="A244" s="385">
        <v>6391</v>
      </c>
      <c r="B244" s="386" t="s">
        <v>14208</v>
      </c>
      <c r="C244" s="385" t="s">
        <v>27</v>
      </c>
      <c r="D244" s="387">
        <v>2778650</v>
      </c>
      <c r="E244" s="386" t="s">
        <v>13969</v>
      </c>
    </row>
    <row r="245" spans="1:5">
      <c r="A245" s="385">
        <v>6392</v>
      </c>
      <c r="B245" s="386" t="s">
        <v>14209</v>
      </c>
      <c r="C245" s="385" t="s">
        <v>27</v>
      </c>
      <c r="D245" s="387">
        <v>3296300</v>
      </c>
      <c r="E245" s="386" t="s">
        <v>13969</v>
      </c>
    </row>
    <row r="246" spans="1:5">
      <c r="A246" s="385">
        <v>6393</v>
      </c>
      <c r="B246" s="386" t="s">
        <v>14210</v>
      </c>
      <c r="C246" s="385" t="s">
        <v>27</v>
      </c>
      <c r="D246" s="387">
        <v>7369906</v>
      </c>
      <c r="E246" s="386" t="s">
        <v>13969</v>
      </c>
    </row>
    <row r="247" spans="1:5">
      <c r="A247" s="385">
        <v>6394</v>
      </c>
      <c r="B247" s="386" t="s">
        <v>14211</v>
      </c>
      <c r="C247" s="385" t="s">
        <v>27</v>
      </c>
      <c r="D247" s="387">
        <v>8394598</v>
      </c>
      <c r="E247" s="386" t="s">
        <v>13969</v>
      </c>
    </row>
    <row r="248" spans="1:5">
      <c r="A248" s="385">
        <v>6395</v>
      </c>
      <c r="B248" s="386" t="s">
        <v>14212</v>
      </c>
      <c r="C248" s="385" t="s">
        <v>27</v>
      </c>
      <c r="D248" s="387">
        <v>9182824</v>
      </c>
      <c r="E248" s="386" t="s">
        <v>13969</v>
      </c>
    </row>
    <row r="249" spans="1:5">
      <c r="A249" s="385">
        <v>6396</v>
      </c>
      <c r="B249" s="386" t="s">
        <v>14213</v>
      </c>
      <c r="C249" s="385" t="s">
        <v>27</v>
      </c>
      <c r="D249" s="387">
        <v>9773993</v>
      </c>
      <c r="E249" s="386" t="s">
        <v>13969</v>
      </c>
    </row>
    <row r="250" spans="1:5">
      <c r="A250" s="385">
        <v>6397</v>
      </c>
      <c r="B250" s="386" t="s">
        <v>14214</v>
      </c>
      <c r="C250" s="385" t="s">
        <v>27</v>
      </c>
      <c r="D250" s="387">
        <v>10246928</v>
      </c>
      <c r="E250" s="386" t="s">
        <v>13969</v>
      </c>
    </row>
    <row r="251" spans="1:5">
      <c r="A251" s="385">
        <v>6398</v>
      </c>
      <c r="B251" s="386" t="s">
        <v>14215</v>
      </c>
      <c r="C251" s="385" t="s">
        <v>27</v>
      </c>
      <c r="D251" s="387">
        <v>11074564</v>
      </c>
      <c r="E251" s="386" t="s">
        <v>13969</v>
      </c>
    </row>
    <row r="252" spans="1:5">
      <c r="A252" s="385">
        <v>6399</v>
      </c>
      <c r="B252" s="386" t="s">
        <v>14216</v>
      </c>
      <c r="C252" s="385" t="s">
        <v>27</v>
      </c>
      <c r="D252" s="387">
        <v>11665734</v>
      </c>
      <c r="E252" s="386" t="s">
        <v>13969</v>
      </c>
    </row>
    <row r="253" spans="1:5">
      <c r="A253" s="385">
        <v>6400</v>
      </c>
      <c r="B253" s="386" t="s">
        <v>14217</v>
      </c>
      <c r="C253" s="385" t="s">
        <v>27</v>
      </c>
      <c r="D253" s="387">
        <v>13321007</v>
      </c>
      <c r="E253" s="386" t="s">
        <v>13969</v>
      </c>
    </row>
    <row r="254" spans="1:5">
      <c r="A254" s="385">
        <v>6401</v>
      </c>
      <c r="B254" s="386" t="s">
        <v>14218</v>
      </c>
      <c r="C254" s="385" t="s">
        <v>27</v>
      </c>
      <c r="D254" s="387">
        <v>279650</v>
      </c>
      <c r="E254" s="386" t="s">
        <v>13969</v>
      </c>
    </row>
    <row r="255" spans="1:5">
      <c r="A255" s="385">
        <v>6402</v>
      </c>
      <c r="B255" s="386" t="s">
        <v>14219</v>
      </c>
      <c r="C255" s="385" t="s">
        <v>27</v>
      </c>
      <c r="D255" s="387">
        <v>398861</v>
      </c>
      <c r="E255" s="386" t="s">
        <v>13969</v>
      </c>
    </row>
    <row r="256" spans="1:5">
      <c r="A256" s="385">
        <v>6404</v>
      </c>
      <c r="B256" s="386" t="s">
        <v>14220</v>
      </c>
      <c r="C256" s="385" t="s">
        <v>27</v>
      </c>
      <c r="D256" s="387">
        <v>127330</v>
      </c>
      <c r="E256" s="386" t="s">
        <v>13969</v>
      </c>
    </row>
    <row r="257" spans="1:5">
      <c r="A257" s="385">
        <v>6405</v>
      </c>
      <c r="B257" s="386" t="s">
        <v>14221</v>
      </c>
      <c r="C257" s="385" t="s">
        <v>27</v>
      </c>
      <c r="D257" s="387">
        <v>198057</v>
      </c>
      <c r="E257" s="386" t="s">
        <v>13969</v>
      </c>
    </row>
    <row r="258" spans="1:5">
      <c r="A258" s="385">
        <v>6406</v>
      </c>
      <c r="B258" s="386" t="s">
        <v>14222</v>
      </c>
      <c r="C258" s="385" t="s">
        <v>27</v>
      </c>
      <c r="D258" s="387">
        <v>262523</v>
      </c>
      <c r="E258" s="386" t="s">
        <v>13969</v>
      </c>
    </row>
    <row r="259" spans="1:5">
      <c r="A259" s="385">
        <v>6407</v>
      </c>
      <c r="B259" s="386" t="s">
        <v>14223</v>
      </c>
      <c r="C259" s="385" t="s">
        <v>27</v>
      </c>
      <c r="D259" s="387">
        <v>529550</v>
      </c>
      <c r="E259" s="386" t="s">
        <v>13969</v>
      </c>
    </row>
    <row r="260" spans="1:5">
      <c r="A260" s="385">
        <v>6408</v>
      </c>
      <c r="B260" s="386" t="s">
        <v>14224</v>
      </c>
      <c r="C260" s="385" t="s">
        <v>27</v>
      </c>
      <c r="D260" s="387">
        <v>981750</v>
      </c>
      <c r="E260" s="386" t="s">
        <v>13969</v>
      </c>
    </row>
    <row r="261" spans="1:5">
      <c r="A261" s="385">
        <v>6409</v>
      </c>
      <c r="B261" s="386" t="s">
        <v>14225</v>
      </c>
      <c r="C261" s="385" t="s">
        <v>27</v>
      </c>
      <c r="D261" s="387">
        <v>1796900</v>
      </c>
      <c r="E261" s="386" t="s">
        <v>13969</v>
      </c>
    </row>
    <row r="262" spans="1:5">
      <c r="A262" s="385">
        <v>6410</v>
      </c>
      <c r="B262" s="386" t="s">
        <v>14226</v>
      </c>
      <c r="C262" s="385" t="s">
        <v>27</v>
      </c>
      <c r="D262" s="387">
        <v>2177700</v>
      </c>
      <c r="E262" s="386" t="s">
        <v>13969</v>
      </c>
    </row>
    <row r="263" spans="1:5">
      <c r="A263" s="385">
        <v>6411</v>
      </c>
      <c r="B263" s="386" t="s">
        <v>14227</v>
      </c>
      <c r="C263" s="385" t="s">
        <v>27</v>
      </c>
      <c r="D263" s="387">
        <v>2904563</v>
      </c>
      <c r="E263" s="386" t="s">
        <v>13969</v>
      </c>
    </row>
    <row r="264" spans="1:5">
      <c r="A264" s="385">
        <v>6412</v>
      </c>
      <c r="B264" s="386" t="s">
        <v>14228</v>
      </c>
      <c r="C264" s="385" t="s">
        <v>27</v>
      </c>
      <c r="D264" s="387">
        <v>3807860</v>
      </c>
      <c r="E264" s="386" t="s">
        <v>13969</v>
      </c>
    </row>
    <row r="265" spans="1:5">
      <c r="A265" s="385">
        <v>6413</v>
      </c>
      <c r="B265" s="386" t="s">
        <v>14229</v>
      </c>
      <c r="C265" s="385" t="s">
        <v>27</v>
      </c>
      <c r="D265" s="387">
        <v>4811432</v>
      </c>
      <c r="E265" s="386" t="s">
        <v>13969</v>
      </c>
    </row>
    <row r="266" spans="1:5">
      <c r="A266" s="385">
        <v>6414</v>
      </c>
      <c r="B266" s="386" t="s">
        <v>14230</v>
      </c>
      <c r="C266" s="385" t="s">
        <v>27</v>
      </c>
      <c r="D266" s="387">
        <v>6021709</v>
      </c>
      <c r="E266" s="386" t="s">
        <v>13969</v>
      </c>
    </row>
    <row r="267" spans="1:5">
      <c r="A267" s="385">
        <v>6416</v>
      </c>
      <c r="B267" s="386" t="s">
        <v>14231</v>
      </c>
      <c r="C267" s="385" t="s">
        <v>27</v>
      </c>
      <c r="D267" s="387">
        <v>147560</v>
      </c>
      <c r="E267" s="386" t="s">
        <v>13969</v>
      </c>
    </row>
    <row r="268" spans="1:5">
      <c r="A268" s="385">
        <v>6417</v>
      </c>
      <c r="B268" s="386" t="s">
        <v>14232</v>
      </c>
      <c r="C268" s="385" t="s">
        <v>27</v>
      </c>
      <c r="D268" s="387">
        <v>180880</v>
      </c>
      <c r="E268" s="386" t="s">
        <v>13969</v>
      </c>
    </row>
    <row r="269" spans="1:5">
      <c r="A269" s="385">
        <v>6418</v>
      </c>
      <c r="B269" s="386" t="s">
        <v>14233</v>
      </c>
      <c r="C269" s="385" t="s">
        <v>27</v>
      </c>
      <c r="D269" s="387">
        <v>232596</v>
      </c>
      <c r="E269" s="386" t="s">
        <v>13969</v>
      </c>
    </row>
    <row r="270" spans="1:5">
      <c r="A270" s="385">
        <v>6419</v>
      </c>
      <c r="B270" s="386" t="s">
        <v>14234</v>
      </c>
      <c r="C270" s="385" t="s">
        <v>27</v>
      </c>
      <c r="D270" s="387">
        <v>446250</v>
      </c>
      <c r="E270" s="386" t="s">
        <v>13969</v>
      </c>
    </row>
    <row r="271" spans="1:5">
      <c r="A271" s="385">
        <v>6420</v>
      </c>
      <c r="B271" s="386" t="s">
        <v>14235</v>
      </c>
      <c r="C271" s="385" t="s">
        <v>27</v>
      </c>
      <c r="D271" s="387">
        <v>928200</v>
      </c>
      <c r="E271" s="386" t="s">
        <v>13969</v>
      </c>
    </row>
    <row r="272" spans="1:5">
      <c r="A272" s="385">
        <v>6421</v>
      </c>
      <c r="B272" s="386" t="s">
        <v>14236</v>
      </c>
      <c r="C272" s="385" t="s">
        <v>27</v>
      </c>
      <c r="D272" s="387">
        <v>1529150</v>
      </c>
      <c r="E272" s="386" t="s">
        <v>13969</v>
      </c>
    </row>
    <row r="273" spans="1:5">
      <c r="A273" s="385">
        <v>6422</v>
      </c>
      <c r="B273" s="386" t="s">
        <v>14237</v>
      </c>
      <c r="C273" s="385" t="s">
        <v>27</v>
      </c>
      <c r="D273" s="387">
        <v>2088450</v>
      </c>
      <c r="E273" s="386" t="s">
        <v>13969</v>
      </c>
    </row>
    <row r="274" spans="1:5">
      <c r="A274" s="385">
        <v>6423</v>
      </c>
      <c r="B274" s="386" t="s">
        <v>14238</v>
      </c>
      <c r="C274" s="385" t="s">
        <v>27</v>
      </c>
      <c r="D274" s="387">
        <v>2066265</v>
      </c>
      <c r="E274" s="386" t="s">
        <v>13969</v>
      </c>
    </row>
    <row r="275" spans="1:5">
      <c r="A275" s="385">
        <v>6424</v>
      </c>
      <c r="B275" s="386" t="s">
        <v>14239</v>
      </c>
      <c r="C275" s="385" t="s">
        <v>27</v>
      </c>
      <c r="D275" s="387">
        <v>2672581</v>
      </c>
      <c r="E275" s="386" t="s">
        <v>13969</v>
      </c>
    </row>
    <row r="276" spans="1:5">
      <c r="A276" s="385">
        <v>6425</v>
      </c>
      <c r="B276" s="386" t="s">
        <v>14240</v>
      </c>
      <c r="C276" s="385" t="s">
        <v>27</v>
      </c>
      <c r="D276" s="387">
        <v>3630717</v>
      </c>
      <c r="E276" s="386" t="s">
        <v>13969</v>
      </c>
    </row>
    <row r="277" spans="1:5">
      <c r="A277" s="385">
        <v>6426</v>
      </c>
      <c r="B277" s="386" t="s">
        <v>14241</v>
      </c>
      <c r="C277" s="385" t="s">
        <v>27</v>
      </c>
      <c r="D277" s="387">
        <v>5228607</v>
      </c>
      <c r="E277" s="386" t="s">
        <v>13969</v>
      </c>
    </row>
    <row r="278" spans="1:5">
      <c r="A278" s="385">
        <v>6430</v>
      </c>
      <c r="B278" s="386" t="s">
        <v>14242</v>
      </c>
      <c r="C278" s="385" t="s">
        <v>27</v>
      </c>
      <c r="D278" s="387">
        <v>214149</v>
      </c>
      <c r="E278" s="386" t="s">
        <v>13969</v>
      </c>
    </row>
    <row r="279" spans="1:5">
      <c r="A279" s="385">
        <v>6431</v>
      </c>
      <c r="B279" s="386" t="s">
        <v>14243</v>
      </c>
      <c r="C279" s="385" t="s">
        <v>27</v>
      </c>
      <c r="D279" s="387">
        <v>368900</v>
      </c>
      <c r="E279" s="386" t="s">
        <v>13969</v>
      </c>
    </row>
    <row r="280" spans="1:5">
      <c r="A280" s="385">
        <v>6434</v>
      </c>
      <c r="B280" s="386" t="s">
        <v>14244</v>
      </c>
      <c r="C280" s="385" t="s">
        <v>27</v>
      </c>
      <c r="D280" s="387">
        <v>1814750</v>
      </c>
      <c r="E280" s="386" t="s">
        <v>13969</v>
      </c>
    </row>
    <row r="281" spans="1:5">
      <c r="A281" s="385">
        <v>6440</v>
      </c>
      <c r="B281" s="386" t="s">
        <v>14245</v>
      </c>
      <c r="C281" s="385" t="s">
        <v>27</v>
      </c>
      <c r="D281" s="387">
        <v>114240</v>
      </c>
      <c r="E281" s="386" t="s">
        <v>13969</v>
      </c>
    </row>
    <row r="282" spans="1:5">
      <c r="A282" s="385">
        <v>6441</v>
      </c>
      <c r="B282" s="386" t="s">
        <v>14246</v>
      </c>
      <c r="C282" s="385" t="s">
        <v>27</v>
      </c>
      <c r="D282" s="387">
        <v>170170</v>
      </c>
      <c r="E282" s="386" t="s">
        <v>13969</v>
      </c>
    </row>
    <row r="283" spans="1:5">
      <c r="A283" s="385">
        <v>6442</v>
      </c>
      <c r="B283" s="386" t="s">
        <v>14247</v>
      </c>
      <c r="C283" s="385" t="s">
        <v>27</v>
      </c>
      <c r="D283" s="387">
        <v>204926</v>
      </c>
      <c r="E283" s="386" t="s">
        <v>13969</v>
      </c>
    </row>
    <row r="284" spans="1:5">
      <c r="A284" s="385">
        <v>6443</v>
      </c>
      <c r="B284" s="386" t="s">
        <v>14248</v>
      </c>
      <c r="C284" s="385" t="s">
        <v>27</v>
      </c>
      <c r="D284" s="387">
        <v>357000</v>
      </c>
      <c r="E284" s="386" t="s">
        <v>13969</v>
      </c>
    </row>
    <row r="285" spans="1:5">
      <c r="A285" s="385">
        <v>6446</v>
      </c>
      <c r="B285" s="386" t="s">
        <v>14249</v>
      </c>
      <c r="C285" s="385" t="s">
        <v>27</v>
      </c>
      <c r="D285" s="387">
        <v>1564850</v>
      </c>
      <c r="E285" s="386" t="s">
        <v>13969</v>
      </c>
    </row>
    <row r="286" spans="1:5">
      <c r="A286" s="385">
        <v>6454</v>
      </c>
      <c r="B286" s="386" t="s">
        <v>14250</v>
      </c>
      <c r="C286" s="385" t="s">
        <v>27</v>
      </c>
      <c r="D286" s="387">
        <v>263915</v>
      </c>
      <c r="E286" s="386" t="s">
        <v>13969</v>
      </c>
    </row>
    <row r="287" spans="1:5">
      <c r="A287" s="385">
        <v>6455</v>
      </c>
      <c r="B287" s="386" t="s">
        <v>14251</v>
      </c>
      <c r="C287" s="385" t="s">
        <v>27</v>
      </c>
      <c r="D287" s="387">
        <v>420951</v>
      </c>
      <c r="E287" s="386" t="s">
        <v>13969</v>
      </c>
    </row>
    <row r="288" spans="1:5">
      <c r="A288" s="385">
        <v>6456</v>
      </c>
      <c r="B288" s="386" t="s">
        <v>14252</v>
      </c>
      <c r="C288" s="385" t="s">
        <v>27</v>
      </c>
      <c r="D288" s="387">
        <v>931151</v>
      </c>
      <c r="E288" s="386" t="s">
        <v>13969</v>
      </c>
    </row>
    <row r="289" spans="1:5">
      <c r="A289" s="385">
        <v>6457</v>
      </c>
      <c r="B289" s="386" t="s">
        <v>14253</v>
      </c>
      <c r="C289" s="385" t="s">
        <v>27</v>
      </c>
      <c r="D289" s="387">
        <v>1120879</v>
      </c>
      <c r="E289" s="386" t="s">
        <v>13969</v>
      </c>
    </row>
    <row r="290" spans="1:5">
      <c r="A290" s="385">
        <v>6458</v>
      </c>
      <c r="B290" s="386" t="s">
        <v>14254</v>
      </c>
      <c r="C290" s="385" t="s">
        <v>27</v>
      </c>
      <c r="D290" s="387">
        <v>1351869</v>
      </c>
      <c r="E290" s="386" t="s">
        <v>13969</v>
      </c>
    </row>
    <row r="291" spans="1:5">
      <c r="A291" s="385">
        <v>6459</v>
      </c>
      <c r="B291" s="386" t="s">
        <v>14255</v>
      </c>
      <c r="C291" s="385" t="s">
        <v>27</v>
      </c>
      <c r="D291" s="387">
        <v>1455859</v>
      </c>
      <c r="E291" s="386" t="s">
        <v>13969</v>
      </c>
    </row>
    <row r="292" spans="1:5">
      <c r="A292" s="385">
        <v>6462</v>
      </c>
      <c r="B292" s="386" t="s">
        <v>14256</v>
      </c>
      <c r="C292" s="385" t="s">
        <v>27</v>
      </c>
      <c r="D292" s="387">
        <v>155890</v>
      </c>
      <c r="E292" s="386" t="s">
        <v>13969</v>
      </c>
    </row>
    <row r="293" spans="1:5">
      <c r="A293" s="385">
        <v>6463</v>
      </c>
      <c r="B293" s="386" t="s">
        <v>14257</v>
      </c>
      <c r="C293" s="385" t="s">
        <v>27</v>
      </c>
      <c r="D293" s="387">
        <v>358190</v>
      </c>
      <c r="E293" s="386" t="s">
        <v>13969</v>
      </c>
    </row>
    <row r="294" spans="1:5">
      <c r="A294" s="385">
        <v>6464</v>
      </c>
      <c r="B294" s="386" t="s">
        <v>14258</v>
      </c>
      <c r="C294" s="385" t="s">
        <v>27</v>
      </c>
      <c r="D294" s="387">
        <v>719950</v>
      </c>
      <c r="E294" s="386" t="s">
        <v>13969</v>
      </c>
    </row>
    <row r="295" spans="1:5">
      <c r="A295" s="385">
        <v>6472</v>
      </c>
      <c r="B295" s="386" t="s">
        <v>14259</v>
      </c>
      <c r="C295" s="385" t="s">
        <v>30</v>
      </c>
      <c r="D295" s="387">
        <v>5567</v>
      </c>
      <c r="E295" s="386" t="s">
        <v>13959</v>
      </c>
    </row>
    <row r="296" spans="1:5">
      <c r="A296" s="385">
        <v>6473</v>
      </c>
      <c r="B296" s="386" t="s">
        <v>14260</v>
      </c>
      <c r="C296" s="385" t="s">
        <v>30</v>
      </c>
      <c r="D296" s="387">
        <v>8609</v>
      </c>
      <c r="E296" s="386" t="s">
        <v>13959</v>
      </c>
    </row>
    <row r="297" spans="1:5">
      <c r="A297" s="385">
        <v>6474</v>
      </c>
      <c r="B297" s="386" t="s">
        <v>14261</v>
      </c>
      <c r="C297" s="385" t="s">
        <v>30</v>
      </c>
      <c r="D297" s="387">
        <v>10973</v>
      </c>
      <c r="E297" s="386" t="s">
        <v>13959</v>
      </c>
    </row>
    <row r="298" spans="1:5">
      <c r="A298" s="385">
        <v>6475</v>
      </c>
      <c r="B298" s="386" t="s">
        <v>14262</v>
      </c>
      <c r="C298" s="385" t="s">
        <v>30</v>
      </c>
      <c r="D298" s="387">
        <v>16880</v>
      </c>
      <c r="E298" s="386" t="s">
        <v>13959</v>
      </c>
    </row>
    <row r="299" spans="1:5">
      <c r="A299" s="385">
        <v>6476</v>
      </c>
      <c r="B299" s="386" t="s">
        <v>14263</v>
      </c>
      <c r="C299" s="385" t="s">
        <v>27</v>
      </c>
      <c r="D299" s="387">
        <v>602140</v>
      </c>
      <c r="E299" s="386" t="s">
        <v>13969</v>
      </c>
    </row>
    <row r="300" spans="1:5">
      <c r="A300" s="385">
        <v>6477</v>
      </c>
      <c r="B300" s="386" t="s">
        <v>14264</v>
      </c>
      <c r="C300" s="385" t="s">
        <v>27</v>
      </c>
      <c r="D300" s="387">
        <v>857990</v>
      </c>
      <c r="E300" s="386" t="s">
        <v>13969</v>
      </c>
    </row>
    <row r="301" spans="1:5">
      <c r="A301" s="385">
        <v>6479</v>
      </c>
      <c r="B301" s="386" t="s">
        <v>14265</v>
      </c>
      <c r="C301" s="385" t="s">
        <v>27</v>
      </c>
      <c r="D301" s="387">
        <v>2193170</v>
      </c>
      <c r="E301" s="386" t="s">
        <v>13969</v>
      </c>
    </row>
    <row r="302" spans="1:5">
      <c r="A302" s="385">
        <v>6480</v>
      </c>
      <c r="B302" s="386" t="s">
        <v>14266</v>
      </c>
      <c r="C302" s="385" t="s">
        <v>27</v>
      </c>
      <c r="D302" s="387">
        <v>3712800</v>
      </c>
      <c r="E302" s="386" t="s">
        <v>13969</v>
      </c>
    </row>
    <row r="303" spans="1:5">
      <c r="A303" s="385">
        <v>6481</v>
      </c>
      <c r="B303" s="386" t="s">
        <v>14267</v>
      </c>
      <c r="C303" s="385" t="s">
        <v>27</v>
      </c>
      <c r="D303" s="387">
        <v>4358970</v>
      </c>
      <c r="E303" s="386" t="s">
        <v>13969</v>
      </c>
    </row>
    <row r="304" spans="1:5">
      <c r="A304" s="385">
        <v>6482</v>
      </c>
      <c r="B304" s="386" t="s">
        <v>14268</v>
      </c>
      <c r="C304" s="385" t="s">
        <v>27</v>
      </c>
      <c r="D304" s="387">
        <v>5827430</v>
      </c>
      <c r="E304" s="386" t="s">
        <v>13969</v>
      </c>
    </row>
    <row r="305" spans="1:5">
      <c r="A305" s="385">
        <v>6483</v>
      </c>
      <c r="B305" s="386" t="s">
        <v>14269</v>
      </c>
      <c r="C305" s="385" t="s">
        <v>27</v>
      </c>
      <c r="D305" s="387">
        <v>7945630</v>
      </c>
      <c r="E305" s="386" t="s">
        <v>13969</v>
      </c>
    </row>
    <row r="306" spans="1:5">
      <c r="A306" s="385">
        <v>6484</v>
      </c>
      <c r="B306" s="386" t="s">
        <v>14270</v>
      </c>
      <c r="C306" s="385" t="s">
        <v>27</v>
      </c>
      <c r="D306" s="387">
        <v>3102330</v>
      </c>
      <c r="E306" s="386" t="s">
        <v>13969</v>
      </c>
    </row>
    <row r="307" spans="1:5">
      <c r="A307" s="385">
        <v>6485</v>
      </c>
      <c r="B307" s="386" t="s">
        <v>14271</v>
      </c>
      <c r="C307" s="385" t="s">
        <v>27</v>
      </c>
      <c r="D307" s="387">
        <v>3316530</v>
      </c>
      <c r="E307" s="386" t="s">
        <v>13969</v>
      </c>
    </row>
    <row r="308" spans="1:5">
      <c r="A308" s="385">
        <v>6507</v>
      </c>
      <c r="B308" s="386" t="s">
        <v>14272</v>
      </c>
      <c r="C308" s="385" t="s">
        <v>89</v>
      </c>
      <c r="D308" s="387">
        <v>287704</v>
      </c>
      <c r="E308" s="386" t="s">
        <v>13959</v>
      </c>
    </row>
    <row r="309" spans="1:5">
      <c r="A309" s="385">
        <v>6527</v>
      </c>
      <c r="B309" s="386" t="s">
        <v>14273</v>
      </c>
      <c r="C309" s="385" t="s">
        <v>27</v>
      </c>
      <c r="D309" s="387">
        <v>267400</v>
      </c>
      <c r="E309" s="386" t="s">
        <v>13959</v>
      </c>
    </row>
    <row r="310" spans="1:5">
      <c r="A310" s="385">
        <v>6528</v>
      </c>
      <c r="B310" s="386" t="s">
        <v>14274</v>
      </c>
      <c r="C310" s="385" t="s">
        <v>27</v>
      </c>
      <c r="D310" s="387">
        <v>491665</v>
      </c>
      <c r="E310" s="386" t="s">
        <v>13959</v>
      </c>
    </row>
    <row r="311" spans="1:5">
      <c r="A311" s="385">
        <v>6530</v>
      </c>
      <c r="B311" s="386" t="s">
        <v>14275</v>
      </c>
      <c r="C311" s="385" t="s">
        <v>27</v>
      </c>
      <c r="D311" s="387">
        <v>1537259</v>
      </c>
      <c r="E311" s="386" t="s">
        <v>13959</v>
      </c>
    </row>
    <row r="312" spans="1:5">
      <c r="A312" s="385">
        <v>6534</v>
      </c>
      <c r="B312" s="386" t="s">
        <v>14276</v>
      </c>
      <c r="C312" s="385" t="s">
        <v>27</v>
      </c>
      <c r="D312" s="387">
        <v>452200</v>
      </c>
      <c r="E312" s="386" t="s">
        <v>13969</v>
      </c>
    </row>
    <row r="313" spans="1:5">
      <c r="A313" s="385">
        <v>6535</v>
      </c>
      <c r="B313" s="386" t="s">
        <v>14277</v>
      </c>
      <c r="C313" s="385" t="s">
        <v>27</v>
      </c>
      <c r="D313" s="387">
        <v>214200</v>
      </c>
      <c r="E313" s="386" t="s">
        <v>13969</v>
      </c>
    </row>
    <row r="314" spans="1:5">
      <c r="A314" s="385">
        <v>6539</v>
      </c>
      <c r="B314" s="386" t="s">
        <v>14278</v>
      </c>
      <c r="C314" s="385" t="s">
        <v>27</v>
      </c>
      <c r="D314" s="387">
        <v>9100</v>
      </c>
      <c r="E314" s="386" t="s">
        <v>13959</v>
      </c>
    </row>
    <row r="315" spans="1:5">
      <c r="A315" s="385">
        <v>6540</v>
      </c>
      <c r="B315" s="386" t="s">
        <v>14279</v>
      </c>
      <c r="C315" s="385" t="s">
        <v>27</v>
      </c>
      <c r="D315" s="387">
        <v>17600</v>
      </c>
      <c r="E315" s="386" t="s">
        <v>13959</v>
      </c>
    </row>
    <row r="316" spans="1:5">
      <c r="A316" s="385">
        <v>6543</v>
      </c>
      <c r="B316" s="386" t="s">
        <v>14280</v>
      </c>
      <c r="C316" s="385" t="s">
        <v>27</v>
      </c>
      <c r="D316" s="387">
        <v>394464</v>
      </c>
      <c r="E316" s="386" t="s">
        <v>13959</v>
      </c>
    </row>
    <row r="317" spans="1:5">
      <c r="A317" s="385">
        <v>6545</v>
      </c>
      <c r="B317" s="386" t="s">
        <v>14281</v>
      </c>
      <c r="C317" s="385" t="s">
        <v>27</v>
      </c>
      <c r="D317" s="387">
        <v>681540</v>
      </c>
      <c r="E317" s="386" t="s">
        <v>13959</v>
      </c>
    </row>
    <row r="318" spans="1:5">
      <c r="A318" s="385">
        <v>6551</v>
      </c>
      <c r="B318" s="386" t="s">
        <v>14282</v>
      </c>
      <c r="C318" s="385" t="s">
        <v>27</v>
      </c>
      <c r="D318" s="387">
        <v>575069</v>
      </c>
      <c r="E318" s="386" t="s">
        <v>13969</v>
      </c>
    </row>
    <row r="319" spans="1:5">
      <c r="A319" s="385">
        <v>6552</v>
      </c>
      <c r="B319" s="386" t="s">
        <v>14283</v>
      </c>
      <c r="C319" s="385" t="s">
        <v>27</v>
      </c>
      <c r="D319" s="387">
        <v>400124</v>
      </c>
      <c r="E319" s="386" t="s">
        <v>13969</v>
      </c>
    </row>
    <row r="320" spans="1:5">
      <c r="A320" s="385">
        <v>6553</v>
      </c>
      <c r="B320" s="386" t="s">
        <v>14284</v>
      </c>
      <c r="C320" s="385" t="s">
        <v>27</v>
      </c>
      <c r="D320" s="387">
        <v>520664</v>
      </c>
      <c r="E320" s="386" t="s">
        <v>13969</v>
      </c>
    </row>
    <row r="321" spans="1:5">
      <c r="A321" s="385">
        <v>6554</v>
      </c>
      <c r="B321" s="386" t="s">
        <v>14285</v>
      </c>
      <c r="C321" s="385" t="s">
        <v>27</v>
      </c>
      <c r="D321" s="387">
        <v>701498</v>
      </c>
      <c r="E321" s="386" t="s">
        <v>13969</v>
      </c>
    </row>
    <row r="322" spans="1:5">
      <c r="A322" s="385">
        <v>6555</v>
      </c>
      <c r="B322" s="386" t="s">
        <v>14286</v>
      </c>
      <c r="C322" s="385" t="s">
        <v>27</v>
      </c>
      <c r="D322" s="387">
        <v>58505</v>
      </c>
      <c r="E322" s="386" t="s">
        <v>13969</v>
      </c>
    </row>
    <row r="323" spans="1:5">
      <c r="A323" s="385">
        <v>6556</v>
      </c>
      <c r="B323" s="386" t="s">
        <v>14287</v>
      </c>
      <c r="C323" s="385" t="s">
        <v>27</v>
      </c>
      <c r="D323" s="387">
        <v>8923</v>
      </c>
      <c r="E323" s="386" t="s">
        <v>13969</v>
      </c>
    </row>
    <row r="324" spans="1:5">
      <c r="A324" s="385">
        <v>6559</v>
      </c>
      <c r="B324" s="386" t="s">
        <v>14288</v>
      </c>
      <c r="C324" s="385" t="s">
        <v>27</v>
      </c>
      <c r="D324" s="387">
        <v>8716</v>
      </c>
      <c r="E324" s="386" t="s">
        <v>13959</v>
      </c>
    </row>
    <row r="325" spans="1:5">
      <c r="A325" s="385">
        <v>6560</v>
      </c>
      <c r="B325" s="386" t="s">
        <v>14289</v>
      </c>
      <c r="C325" s="385" t="s">
        <v>27</v>
      </c>
      <c r="D325" s="387">
        <v>34260</v>
      </c>
      <c r="E325" s="386" t="s">
        <v>13959</v>
      </c>
    </row>
    <row r="326" spans="1:5">
      <c r="A326" s="385">
        <v>6561</v>
      </c>
      <c r="B326" s="386" t="s">
        <v>14290</v>
      </c>
      <c r="C326" s="385" t="s">
        <v>27</v>
      </c>
      <c r="D326" s="387">
        <v>63022</v>
      </c>
      <c r="E326" s="386" t="s">
        <v>13959</v>
      </c>
    </row>
    <row r="327" spans="1:5">
      <c r="A327" s="385">
        <v>6567</v>
      </c>
      <c r="B327" s="386" t="s">
        <v>14291</v>
      </c>
      <c r="C327" s="385" t="s">
        <v>89</v>
      </c>
      <c r="D327" s="387">
        <v>107100</v>
      </c>
      <c r="E327" s="386" t="s">
        <v>13959</v>
      </c>
    </row>
    <row r="328" spans="1:5">
      <c r="A328" s="385">
        <v>6578</v>
      </c>
      <c r="B328" s="386" t="s">
        <v>14292</v>
      </c>
      <c r="C328" s="385" t="s">
        <v>83</v>
      </c>
      <c r="D328" s="387">
        <v>91630</v>
      </c>
      <c r="E328" s="386" t="s">
        <v>13959</v>
      </c>
    </row>
    <row r="329" spans="1:5">
      <c r="A329" s="385">
        <v>6624</v>
      </c>
      <c r="B329" s="386" t="s">
        <v>14293</v>
      </c>
      <c r="C329" s="385" t="s">
        <v>83</v>
      </c>
      <c r="D329" s="387">
        <v>60571</v>
      </c>
      <c r="E329" s="386" t="s">
        <v>13959</v>
      </c>
    </row>
    <row r="330" spans="1:5">
      <c r="A330" s="385">
        <v>6625</v>
      </c>
      <c r="B330" s="386" t="s">
        <v>14294</v>
      </c>
      <c r="C330" s="385" t="s">
        <v>14006</v>
      </c>
      <c r="D330" s="387">
        <v>71445</v>
      </c>
      <c r="E330" s="386" t="s">
        <v>13969</v>
      </c>
    </row>
    <row r="331" spans="1:5">
      <c r="A331" s="385">
        <v>6629</v>
      </c>
      <c r="B331" s="386" t="s">
        <v>14295</v>
      </c>
      <c r="C331" s="385" t="s">
        <v>27</v>
      </c>
      <c r="D331" s="387">
        <v>51170</v>
      </c>
      <c r="E331" s="386" t="s">
        <v>13969</v>
      </c>
    </row>
    <row r="332" spans="1:5">
      <c r="A332" s="385">
        <v>6636</v>
      </c>
      <c r="B332" s="386" t="s">
        <v>14296</v>
      </c>
      <c r="C332" s="385" t="s">
        <v>27</v>
      </c>
      <c r="D332" s="387">
        <v>3304273</v>
      </c>
      <c r="E332" s="386" t="s">
        <v>13969</v>
      </c>
    </row>
    <row r="333" spans="1:5">
      <c r="A333" s="385">
        <v>6645</v>
      </c>
      <c r="B333" s="386" t="s">
        <v>14297</v>
      </c>
      <c r="C333" s="385" t="s">
        <v>27</v>
      </c>
      <c r="D333" s="387">
        <v>95971</v>
      </c>
      <c r="E333" s="386" t="s">
        <v>13959</v>
      </c>
    </row>
    <row r="334" spans="1:5">
      <c r="A334" s="385">
        <v>6646</v>
      </c>
      <c r="B334" s="386" t="s">
        <v>14298</v>
      </c>
      <c r="C334" s="385" t="s">
        <v>27</v>
      </c>
      <c r="D334" s="387">
        <v>133412</v>
      </c>
      <c r="E334" s="386" t="s">
        <v>13959</v>
      </c>
    </row>
    <row r="335" spans="1:5">
      <c r="A335" s="385">
        <v>6647</v>
      </c>
      <c r="B335" s="386" t="s">
        <v>14299</v>
      </c>
      <c r="C335" s="385" t="s">
        <v>27</v>
      </c>
      <c r="D335" s="387">
        <v>361384</v>
      </c>
      <c r="E335" s="386" t="s">
        <v>13959</v>
      </c>
    </row>
    <row r="336" spans="1:5">
      <c r="A336" s="385">
        <v>6648</v>
      </c>
      <c r="B336" s="386" t="s">
        <v>14300</v>
      </c>
      <c r="C336" s="385" t="s">
        <v>27</v>
      </c>
      <c r="D336" s="387">
        <v>2879273</v>
      </c>
      <c r="E336" s="386" t="s">
        <v>13959</v>
      </c>
    </row>
    <row r="337" spans="1:5">
      <c r="A337" s="385">
        <v>6649</v>
      </c>
      <c r="B337" s="386" t="s">
        <v>14301</v>
      </c>
      <c r="C337" s="385" t="s">
        <v>27</v>
      </c>
      <c r="D337" s="387">
        <v>110061</v>
      </c>
      <c r="E337" s="386" t="s">
        <v>13959</v>
      </c>
    </row>
    <row r="338" spans="1:5">
      <c r="A338" s="385">
        <v>6650</v>
      </c>
      <c r="B338" s="386" t="s">
        <v>14302</v>
      </c>
      <c r="C338" s="385" t="s">
        <v>27</v>
      </c>
      <c r="D338" s="387">
        <v>85021</v>
      </c>
      <c r="E338" s="386" t="s">
        <v>13959</v>
      </c>
    </row>
    <row r="339" spans="1:5">
      <c r="A339" s="385">
        <v>6651</v>
      </c>
      <c r="B339" s="386" t="s">
        <v>14303</v>
      </c>
      <c r="C339" s="385" t="s">
        <v>27</v>
      </c>
      <c r="D339" s="387">
        <v>126615</v>
      </c>
      <c r="E339" s="386" t="s">
        <v>13959</v>
      </c>
    </row>
    <row r="340" spans="1:5">
      <c r="A340" s="385">
        <v>6652</v>
      </c>
      <c r="B340" s="386" t="s">
        <v>14304</v>
      </c>
      <c r="C340" s="385" t="s">
        <v>27</v>
      </c>
      <c r="D340" s="387">
        <v>167099</v>
      </c>
      <c r="E340" s="386" t="s">
        <v>13959</v>
      </c>
    </row>
    <row r="341" spans="1:5">
      <c r="A341" s="385">
        <v>6653</v>
      </c>
      <c r="B341" s="386" t="s">
        <v>14305</v>
      </c>
      <c r="C341" s="385" t="s">
        <v>27</v>
      </c>
      <c r="D341" s="387">
        <v>313678</v>
      </c>
      <c r="E341" s="386" t="s">
        <v>13959</v>
      </c>
    </row>
    <row r="342" spans="1:5">
      <c r="A342" s="385">
        <v>6654</v>
      </c>
      <c r="B342" s="386" t="s">
        <v>14306</v>
      </c>
      <c r="C342" s="385" t="s">
        <v>27</v>
      </c>
      <c r="D342" s="387">
        <v>879529</v>
      </c>
      <c r="E342" s="386" t="s">
        <v>13959</v>
      </c>
    </row>
    <row r="343" spans="1:5">
      <c r="A343" s="385">
        <v>6655</v>
      </c>
      <c r="B343" s="386" t="s">
        <v>14307</v>
      </c>
      <c r="C343" s="385" t="s">
        <v>27</v>
      </c>
      <c r="D343" s="387">
        <v>1883600</v>
      </c>
      <c r="E343" s="386" t="s">
        <v>13959</v>
      </c>
    </row>
    <row r="344" spans="1:5">
      <c r="A344" s="385">
        <v>6656</v>
      </c>
      <c r="B344" s="386" t="s">
        <v>14308</v>
      </c>
      <c r="C344" s="385" t="s">
        <v>27</v>
      </c>
      <c r="D344" s="387">
        <v>2644021</v>
      </c>
      <c r="E344" s="386" t="s">
        <v>13959</v>
      </c>
    </row>
    <row r="345" spans="1:5">
      <c r="A345" s="385">
        <v>6657</v>
      </c>
      <c r="B345" s="386" t="s">
        <v>14309</v>
      </c>
      <c r="C345" s="385" t="s">
        <v>27</v>
      </c>
      <c r="D345" s="387">
        <v>41166</v>
      </c>
      <c r="E345" s="386" t="s">
        <v>13959</v>
      </c>
    </row>
    <row r="346" spans="1:5">
      <c r="A346" s="385">
        <v>6658</v>
      </c>
      <c r="B346" s="386" t="s">
        <v>14310</v>
      </c>
      <c r="C346" s="385" t="s">
        <v>27</v>
      </c>
      <c r="D346" s="387">
        <v>58167</v>
      </c>
      <c r="E346" s="386" t="s">
        <v>13959</v>
      </c>
    </row>
    <row r="347" spans="1:5">
      <c r="A347" s="385">
        <v>6659</v>
      </c>
      <c r="B347" s="386" t="s">
        <v>14311</v>
      </c>
      <c r="C347" s="385" t="s">
        <v>27</v>
      </c>
      <c r="D347" s="387">
        <v>80149</v>
      </c>
      <c r="E347" s="386" t="s">
        <v>13959</v>
      </c>
    </row>
    <row r="348" spans="1:5">
      <c r="A348" s="385">
        <v>6660</v>
      </c>
      <c r="B348" s="386" t="s">
        <v>14312</v>
      </c>
      <c r="C348" s="385" t="s">
        <v>27</v>
      </c>
      <c r="D348" s="387">
        <v>131656</v>
      </c>
      <c r="E348" s="386" t="s">
        <v>13959</v>
      </c>
    </row>
    <row r="349" spans="1:5">
      <c r="A349" s="385">
        <v>6661</v>
      </c>
      <c r="B349" s="386" t="s">
        <v>14313</v>
      </c>
      <c r="C349" s="385" t="s">
        <v>27</v>
      </c>
      <c r="D349" s="387">
        <v>323491</v>
      </c>
      <c r="E349" s="386" t="s">
        <v>13959</v>
      </c>
    </row>
    <row r="350" spans="1:5">
      <c r="A350" s="385">
        <v>6662</v>
      </c>
      <c r="B350" s="386" t="s">
        <v>14314</v>
      </c>
      <c r="C350" s="385" t="s">
        <v>27</v>
      </c>
      <c r="D350" s="387">
        <v>684455</v>
      </c>
      <c r="E350" s="386" t="s">
        <v>13959</v>
      </c>
    </row>
    <row r="351" spans="1:5">
      <c r="A351" s="385">
        <v>6663</v>
      </c>
      <c r="B351" s="386" t="s">
        <v>14315</v>
      </c>
      <c r="C351" s="385" t="s">
        <v>27</v>
      </c>
      <c r="D351" s="387">
        <v>1533707</v>
      </c>
      <c r="E351" s="386" t="s">
        <v>13959</v>
      </c>
    </row>
    <row r="352" spans="1:5">
      <c r="A352" s="385">
        <v>6664</v>
      </c>
      <c r="B352" s="386" t="s">
        <v>14316</v>
      </c>
      <c r="C352" s="385" t="s">
        <v>27</v>
      </c>
      <c r="D352" s="387">
        <v>2065344</v>
      </c>
      <c r="E352" s="386" t="s">
        <v>13959</v>
      </c>
    </row>
    <row r="353" spans="1:5">
      <c r="A353" s="385">
        <v>6665</v>
      </c>
      <c r="B353" s="386" t="s">
        <v>14317</v>
      </c>
      <c r="C353" s="385" t="s">
        <v>27</v>
      </c>
      <c r="D353" s="387">
        <v>47593</v>
      </c>
      <c r="E353" s="386" t="s">
        <v>13959</v>
      </c>
    </row>
    <row r="354" spans="1:5">
      <c r="A354" s="385">
        <v>6666</v>
      </c>
      <c r="B354" s="386" t="s">
        <v>14318</v>
      </c>
      <c r="C354" s="385" t="s">
        <v>27</v>
      </c>
      <c r="D354" s="387">
        <v>55001</v>
      </c>
      <c r="E354" s="386" t="s">
        <v>13959</v>
      </c>
    </row>
    <row r="355" spans="1:5">
      <c r="A355" s="385">
        <v>6667</v>
      </c>
      <c r="B355" s="386" t="s">
        <v>14319</v>
      </c>
      <c r="C355" s="385" t="s">
        <v>27</v>
      </c>
      <c r="D355" s="387">
        <v>73048</v>
      </c>
      <c r="E355" s="386" t="s">
        <v>13959</v>
      </c>
    </row>
    <row r="356" spans="1:5">
      <c r="A356" s="385">
        <v>6668</v>
      </c>
      <c r="B356" s="386" t="s">
        <v>14320</v>
      </c>
      <c r="C356" s="385" t="s">
        <v>27</v>
      </c>
      <c r="D356" s="387">
        <v>125084</v>
      </c>
      <c r="E356" s="386" t="s">
        <v>13959</v>
      </c>
    </row>
    <row r="357" spans="1:5">
      <c r="A357" s="385">
        <v>6669</v>
      </c>
      <c r="B357" s="386" t="s">
        <v>14321</v>
      </c>
      <c r="C357" s="385" t="s">
        <v>27</v>
      </c>
      <c r="D357" s="387">
        <v>289254</v>
      </c>
      <c r="E357" s="386" t="s">
        <v>13959</v>
      </c>
    </row>
    <row r="358" spans="1:5">
      <c r="A358" s="385">
        <v>6670</v>
      </c>
      <c r="B358" s="386" t="s">
        <v>14322</v>
      </c>
      <c r="C358" s="385" t="s">
        <v>27</v>
      </c>
      <c r="D358" s="387">
        <v>587743</v>
      </c>
      <c r="E358" s="386" t="s">
        <v>13959</v>
      </c>
    </row>
    <row r="359" spans="1:5">
      <c r="A359" s="385">
        <v>6671</v>
      </c>
      <c r="B359" s="386" t="s">
        <v>14323</v>
      </c>
      <c r="C359" s="385" t="s">
        <v>27</v>
      </c>
      <c r="D359" s="387">
        <v>1254705</v>
      </c>
      <c r="E359" s="386" t="s">
        <v>13959</v>
      </c>
    </row>
    <row r="360" spans="1:5">
      <c r="A360" s="385">
        <v>6672</v>
      </c>
      <c r="B360" s="386" t="s">
        <v>14324</v>
      </c>
      <c r="C360" s="385" t="s">
        <v>27</v>
      </c>
      <c r="D360" s="387">
        <v>1660804</v>
      </c>
      <c r="E360" s="386" t="s">
        <v>13959</v>
      </c>
    </row>
    <row r="361" spans="1:5">
      <c r="A361" s="385">
        <v>6673</v>
      </c>
      <c r="B361" s="386" t="s">
        <v>14325</v>
      </c>
      <c r="C361" s="385" t="s">
        <v>27</v>
      </c>
      <c r="D361" s="387">
        <v>10710000</v>
      </c>
      <c r="E361" s="386" t="s">
        <v>13969</v>
      </c>
    </row>
    <row r="362" spans="1:5">
      <c r="A362" s="385">
        <v>6674</v>
      </c>
      <c r="B362" s="386" t="s">
        <v>14326</v>
      </c>
      <c r="C362" s="385" t="s">
        <v>27</v>
      </c>
      <c r="D362" s="387">
        <v>10948000</v>
      </c>
      <c r="E362" s="386" t="s">
        <v>13969</v>
      </c>
    </row>
    <row r="363" spans="1:5">
      <c r="A363" s="385">
        <v>6675</v>
      </c>
      <c r="B363" s="386" t="s">
        <v>14327</v>
      </c>
      <c r="C363" s="385" t="s">
        <v>27</v>
      </c>
      <c r="D363" s="387">
        <v>1023400</v>
      </c>
      <c r="E363" s="386" t="s">
        <v>13969</v>
      </c>
    </row>
    <row r="364" spans="1:5">
      <c r="A364" s="385">
        <v>6677</v>
      </c>
      <c r="B364" s="386" t="s">
        <v>14328</v>
      </c>
      <c r="C364" s="385" t="s">
        <v>27</v>
      </c>
      <c r="D364" s="387">
        <v>654500</v>
      </c>
      <c r="E364" s="386" t="s">
        <v>13969</v>
      </c>
    </row>
    <row r="365" spans="1:5">
      <c r="A365" s="385">
        <v>6679</v>
      </c>
      <c r="B365" s="386" t="s">
        <v>14329</v>
      </c>
      <c r="C365" s="385" t="s">
        <v>27</v>
      </c>
      <c r="D365" s="387">
        <v>928200</v>
      </c>
      <c r="E365" s="386" t="s">
        <v>13969</v>
      </c>
    </row>
    <row r="366" spans="1:5">
      <c r="A366" s="385">
        <v>6680</v>
      </c>
      <c r="B366" s="386" t="s">
        <v>14330</v>
      </c>
      <c r="C366" s="385" t="s">
        <v>27</v>
      </c>
      <c r="D366" s="387">
        <v>238000</v>
      </c>
      <c r="E366" s="386" t="s">
        <v>13969</v>
      </c>
    </row>
    <row r="367" spans="1:5">
      <c r="A367" s="385">
        <v>6681</v>
      </c>
      <c r="B367" s="386" t="s">
        <v>14331</v>
      </c>
      <c r="C367" s="385" t="s">
        <v>27</v>
      </c>
      <c r="D367" s="387">
        <v>4713114</v>
      </c>
      <c r="E367" s="386" t="s">
        <v>13969</v>
      </c>
    </row>
    <row r="368" spans="1:5">
      <c r="A368" s="385">
        <v>6682</v>
      </c>
      <c r="B368" s="386" t="s">
        <v>14332</v>
      </c>
      <c r="C368" s="385" t="s">
        <v>27</v>
      </c>
      <c r="D368" s="387">
        <v>226100</v>
      </c>
      <c r="E368" s="386" t="s">
        <v>13969</v>
      </c>
    </row>
    <row r="369" spans="1:5">
      <c r="A369" s="385">
        <v>6683</v>
      </c>
      <c r="B369" s="386" t="s">
        <v>14333</v>
      </c>
      <c r="C369" s="385" t="s">
        <v>27</v>
      </c>
      <c r="D369" s="387">
        <v>122166</v>
      </c>
      <c r="E369" s="386" t="s">
        <v>13969</v>
      </c>
    </row>
    <row r="370" spans="1:5">
      <c r="A370" s="385">
        <v>6684</v>
      </c>
      <c r="B370" s="386" t="s">
        <v>14334</v>
      </c>
      <c r="C370" s="385" t="s">
        <v>27</v>
      </c>
      <c r="D370" s="387">
        <v>6000</v>
      </c>
      <c r="E370" s="386" t="s">
        <v>13959</v>
      </c>
    </row>
    <row r="371" spans="1:5">
      <c r="A371" s="385">
        <v>6698</v>
      </c>
      <c r="B371" s="386" t="s">
        <v>14335</v>
      </c>
      <c r="C371" s="385" t="s">
        <v>44</v>
      </c>
      <c r="D371" s="387">
        <v>7521</v>
      </c>
      <c r="E371" s="386" t="s">
        <v>13969</v>
      </c>
    </row>
    <row r="372" spans="1:5">
      <c r="A372" s="385">
        <v>6700</v>
      </c>
      <c r="B372" s="386" t="s">
        <v>14336</v>
      </c>
      <c r="C372" s="385" t="s">
        <v>44</v>
      </c>
      <c r="D372" s="387">
        <v>8383</v>
      </c>
      <c r="E372" s="386" t="s">
        <v>13969</v>
      </c>
    </row>
    <row r="373" spans="1:5">
      <c r="A373" s="385">
        <v>6701</v>
      </c>
      <c r="B373" s="386" t="s">
        <v>14337</v>
      </c>
      <c r="C373" s="385" t="s">
        <v>44</v>
      </c>
      <c r="D373" s="387">
        <v>17705</v>
      </c>
      <c r="E373" s="386" t="s">
        <v>13969</v>
      </c>
    </row>
    <row r="374" spans="1:5">
      <c r="A374" s="385">
        <v>6702</v>
      </c>
      <c r="B374" s="386" t="s">
        <v>14338</v>
      </c>
      <c r="C374" s="385" t="s">
        <v>44</v>
      </c>
      <c r="D374" s="387">
        <v>21975</v>
      </c>
      <c r="E374" s="386" t="s">
        <v>13969</v>
      </c>
    </row>
    <row r="375" spans="1:5">
      <c r="A375" s="385">
        <v>6703</v>
      </c>
      <c r="B375" s="386" t="s">
        <v>14339</v>
      </c>
      <c r="C375" s="385" t="s">
        <v>44</v>
      </c>
      <c r="D375" s="387">
        <v>25129</v>
      </c>
      <c r="E375" s="386" t="s">
        <v>13969</v>
      </c>
    </row>
    <row r="376" spans="1:5">
      <c r="A376" s="385">
        <v>6704</v>
      </c>
      <c r="B376" s="386" t="s">
        <v>14340</v>
      </c>
      <c r="C376" s="385" t="s">
        <v>44</v>
      </c>
      <c r="D376" s="387">
        <v>31384</v>
      </c>
      <c r="E376" s="386" t="s">
        <v>13969</v>
      </c>
    </row>
    <row r="377" spans="1:5">
      <c r="A377" s="385">
        <v>6710</v>
      </c>
      <c r="B377" s="386" t="s">
        <v>14341</v>
      </c>
      <c r="C377" s="385" t="s">
        <v>44</v>
      </c>
      <c r="D377" s="387">
        <v>8245</v>
      </c>
      <c r="E377" s="386" t="s">
        <v>13969</v>
      </c>
    </row>
    <row r="378" spans="1:5">
      <c r="A378" s="385">
        <v>6715</v>
      </c>
      <c r="B378" s="386" t="s">
        <v>14342</v>
      </c>
      <c r="C378" s="385" t="s">
        <v>27</v>
      </c>
      <c r="D378" s="387">
        <v>25395</v>
      </c>
      <c r="E378" s="386" t="s">
        <v>13959</v>
      </c>
    </row>
    <row r="379" spans="1:5">
      <c r="A379" s="385">
        <v>6722</v>
      </c>
      <c r="B379" s="386" t="s">
        <v>14343</v>
      </c>
      <c r="C379" s="385" t="s">
        <v>83</v>
      </c>
      <c r="D379" s="387">
        <v>27370</v>
      </c>
      <c r="E379" s="386" t="s">
        <v>13959</v>
      </c>
    </row>
    <row r="380" spans="1:5">
      <c r="A380" s="385">
        <v>6733</v>
      </c>
      <c r="B380" s="386" t="s">
        <v>14344</v>
      </c>
      <c r="C380" s="385" t="s">
        <v>27</v>
      </c>
      <c r="D380" s="387">
        <v>968</v>
      </c>
      <c r="E380" s="386" t="s">
        <v>13959</v>
      </c>
    </row>
    <row r="381" spans="1:5">
      <c r="A381" s="385">
        <v>6739</v>
      </c>
      <c r="B381" s="386" t="s">
        <v>14345</v>
      </c>
      <c r="C381" s="385" t="s">
        <v>83</v>
      </c>
      <c r="D381" s="387">
        <v>65450</v>
      </c>
      <c r="E381" s="386" t="s">
        <v>13959</v>
      </c>
    </row>
    <row r="382" spans="1:5">
      <c r="A382" s="385">
        <v>6780</v>
      </c>
      <c r="B382" s="386" t="s">
        <v>14346</v>
      </c>
      <c r="C382" s="385" t="s">
        <v>14006</v>
      </c>
      <c r="D382" s="387">
        <v>90368</v>
      </c>
      <c r="E382" s="386" t="s">
        <v>13969</v>
      </c>
    </row>
    <row r="383" spans="1:5">
      <c r="A383" s="385">
        <v>6789</v>
      </c>
      <c r="B383" s="386" t="s">
        <v>14347</v>
      </c>
      <c r="C383" s="385" t="s">
        <v>32</v>
      </c>
      <c r="D383" s="387">
        <v>4665</v>
      </c>
      <c r="E383" s="386" t="s">
        <v>13959</v>
      </c>
    </row>
    <row r="384" spans="1:5">
      <c r="A384" s="385">
        <v>6792</v>
      </c>
      <c r="B384" s="386" t="s">
        <v>14348</v>
      </c>
      <c r="C384" s="385" t="s">
        <v>27</v>
      </c>
      <c r="D384" s="387">
        <v>526696</v>
      </c>
      <c r="E384" s="386" t="s">
        <v>13959</v>
      </c>
    </row>
    <row r="385" spans="1:5">
      <c r="A385" s="385">
        <v>6793</v>
      </c>
      <c r="B385" s="386" t="s">
        <v>14349</v>
      </c>
      <c r="C385" s="385" t="s">
        <v>27</v>
      </c>
      <c r="D385" s="387">
        <v>543830</v>
      </c>
      <c r="E385" s="386" t="s">
        <v>13959</v>
      </c>
    </row>
    <row r="386" spans="1:5">
      <c r="A386" s="385">
        <v>6807</v>
      </c>
      <c r="B386" s="386" t="s">
        <v>14350</v>
      </c>
      <c r="C386" s="385" t="s">
        <v>44</v>
      </c>
      <c r="D386" s="387">
        <v>47454</v>
      </c>
      <c r="E386" s="386" t="s">
        <v>13959</v>
      </c>
    </row>
    <row r="387" spans="1:5">
      <c r="A387" s="385">
        <v>6824</v>
      </c>
      <c r="B387" s="386" t="s">
        <v>14351</v>
      </c>
      <c r="C387" s="385" t="s">
        <v>32</v>
      </c>
      <c r="D387" s="387">
        <v>42</v>
      </c>
      <c r="E387" s="386" t="s">
        <v>13959</v>
      </c>
    </row>
    <row r="388" spans="1:5">
      <c r="A388" s="385">
        <v>6825</v>
      </c>
      <c r="B388" s="386" t="s">
        <v>14352</v>
      </c>
      <c r="C388" s="385" t="s">
        <v>27</v>
      </c>
      <c r="D388" s="387">
        <v>281961</v>
      </c>
      <c r="E388" s="386" t="s">
        <v>13969</v>
      </c>
    </row>
    <row r="389" spans="1:5">
      <c r="A389" s="385">
        <v>6826</v>
      </c>
      <c r="B389" s="386" t="s">
        <v>14353</v>
      </c>
      <c r="C389" s="385" t="s">
        <v>27</v>
      </c>
      <c r="D389" s="387">
        <v>435504</v>
      </c>
      <c r="E389" s="386" t="s">
        <v>13969</v>
      </c>
    </row>
    <row r="390" spans="1:5">
      <c r="A390" s="385">
        <v>6830</v>
      </c>
      <c r="B390" s="386" t="s">
        <v>14354</v>
      </c>
      <c r="C390" s="385" t="s">
        <v>83</v>
      </c>
      <c r="D390" s="387">
        <v>596965</v>
      </c>
      <c r="E390" s="386" t="s">
        <v>13959</v>
      </c>
    </row>
    <row r="391" spans="1:5">
      <c r="A391" s="385">
        <v>6831</v>
      </c>
      <c r="B391" s="386" t="s">
        <v>14355</v>
      </c>
      <c r="C391" s="385" t="s">
        <v>83</v>
      </c>
      <c r="D391" s="387">
        <v>617224</v>
      </c>
      <c r="E391" s="386" t="s">
        <v>13959</v>
      </c>
    </row>
    <row r="392" spans="1:5">
      <c r="A392" s="385">
        <v>6832</v>
      </c>
      <c r="B392" s="386" t="s">
        <v>14356</v>
      </c>
      <c r="C392" s="385" t="s">
        <v>83</v>
      </c>
      <c r="D392" s="387">
        <v>637483</v>
      </c>
      <c r="E392" s="386" t="s">
        <v>13959</v>
      </c>
    </row>
    <row r="393" spans="1:5">
      <c r="A393" s="385">
        <v>6834</v>
      </c>
      <c r="B393" s="386" t="s">
        <v>14357</v>
      </c>
      <c r="C393" s="385" t="s">
        <v>30</v>
      </c>
      <c r="D393" s="387">
        <v>4121</v>
      </c>
      <c r="E393" s="386" t="s">
        <v>13969</v>
      </c>
    </row>
    <row r="394" spans="1:5">
      <c r="A394" s="385">
        <v>6835</v>
      </c>
      <c r="B394" s="386" t="s">
        <v>14358</v>
      </c>
      <c r="C394" s="385" t="s">
        <v>27</v>
      </c>
      <c r="D394" s="387">
        <v>605</v>
      </c>
      <c r="E394" s="386" t="s">
        <v>13959</v>
      </c>
    </row>
    <row r="395" spans="1:5">
      <c r="A395" s="385">
        <v>6846</v>
      </c>
      <c r="B395" s="386" t="s">
        <v>14359</v>
      </c>
      <c r="C395" s="385" t="s">
        <v>27</v>
      </c>
      <c r="D395" s="387">
        <v>2127</v>
      </c>
      <c r="E395" s="386" t="s">
        <v>13959</v>
      </c>
    </row>
    <row r="396" spans="1:5">
      <c r="A396" s="385">
        <v>6847</v>
      </c>
      <c r="B396" s="386" t="s">
        <v>14360</v>
      </c>
      <c r="C396" s="385" t="s">
        <v>27</v>
      </c>
      <c r="D396" s="387">
        <v>2205</v>
      </c>
      <c r="E396" s="386" t="s">
        <v>13959</v>
      </c>
    </row>
    <row r="397" spans="1:5">
      <c r="A397" s="385">
        <v>6853</v>
      </c>
      <c r="B397" s="386" t="s">
        <v>14361</v>
      </c>
      <c r="C397" s="385" t="s">
        <v>27</v>
      </c>
      <c r="D397" s="387">
        <v>1550</v>
      </c>
      <c r="E397" s="386" t="s">
        <v>13959</v>
      </c>
    </row>
    <row r="398" spans="1:5">
      <c r="A398" s="385">
        <v>6858</v>
      </c>
      <c r="B398" s="386" t="s">
        <v>14362</v>
      </c>
      <c r="C398" s="385" t="s">
        <v>83</v>
      </c>
      <c r="D398" s="387">
        <v>790086</v>
      </c>
      <c r="E398" s="386" t="s">
        <v>13959</v>
      </c>
    </row>
    <row r="399" spans="1:5">
      <c r="A399" s="385">
        <v>6859</v>
      </c>
      <c r="B399" s="386" t="s">
        <v>14363</v>
      </c>
      <c r="C399" s="385" t="s">
        <v>83</v>
      </c>
      <c r="D399" s="387">
        <v>755166</v>
      </c>
      <c r="E399" s="386" t="s">
        <v>13959</v>
      </c>
    </row>
    <row r="400" spans="1:5">
      <c r="A400" s="385">
        <v>6861</v>
      </c>
      <c r="B400" s="386" t="s">
        <v>14364</v>
      </c>
      <c r="C400" s="385" t="s">
        <v>44</v>
      </c>
      <c r="D400" s="387">
        <v>82490</v>
      </c>
      <c r="E400" s="386" t="s">
        <v>13959</v>
      </c>
    </row>
    <row r="401" spans="1:5">
      <c r="A401" s="385">
        <v>6863</v>
      </c>
      <c r="B401" s="386" t="s">
        <v>14365</v>
      </c>
      <c r="C401" s="385" t="s">
        <v>27</v>
      </c>
      <c r="D401" s="387">
        <v>48510</v>
      </c>
      <c r="E401" s="386" t="s">
        <v>13959</v>
      </c>
    </row>
    <row r="402" spans="1:5">
      <c r="A402" s="385">
        <v>6865</v>
      </c>
      <c r="B402" s="386" t="s">
        <v>14366</v>
      </c>
      <c r="C402" s="385" t="s">
        <v>83</v>
      </c>
      <c r="D402" s="387">
        <v>592629</v>
      </c>
      <c r="E402" s="386" t="s">
        <v>13959</v>
      </c>
    </row>
    <row r="403" spans="1:5">
      <c r="A403" s="385">
        <v>6867</v>
      </c>
      <c r="B403" s="386" t="s">
        <v>14367</v>
      </c>
      <c r="C403" s="385" t="s">
        <v>89</v>
      </c>
      <c r="D403" s="387">
        <v>607987</v>
      </c>
      <c r="E403" s="386" t="s">
        <v>13959</v>
      </c>
    </row>
    <row r="404" spans="1:5">
      <c r="A404" s="385">
        <v>6875</v>
      </c>
      <c r="B404" s="386" t="s">
        <v>14368</v>
      </c>
      <c r="C404" s="385" t="s">
        <v>32</v>
      </c>
      <c r="D404" s="387">
        <v>5691</v>
      </c>
      <c r="E404" s="386" t="s">
        <v>13959</v>
      </c>
    </row>
    <row r="405" spans="1:5">
      <c r="A405" s="385">
        <v>6878</v>
      </c>
      <c r="B405" s="386" t="s">
        <v>14369</v>
      </c>
      <c r="C405" s="385" t="s">
        <v>14370</v>
      </c>
      <c r="D405" s="387">
        <v>2000</v>
      </c>
      <c r="E405" s="386" t="s">
        <v>13959</v>
      </c>
    </row>
    <row r="406" spans="1:5">
      <c r="A406" s="385">
        <v>6884</v>
      </c>
      <c r="B406" s="386" t="s">
        <v>14371</v>
      </c>
      <c r="C406" s="385" t="s">
        <v>27</v>
      </c>
      <c r="D406" s="387">
        <v>3093167</v>
      </c>
      <c r="E406" s="386" t="s">
        <v>13969</v>
      </c>
    </row>
    <row r="407" spans="1:5">
      <c r="A407" s="385">
        <v>6889</v>
      </c>
      <c r="B407" s="386" t="s">
        <v>14372</v>
      </c>
      <c r="C407" s="385" t="s">
        <v>30</v>
      </c>
      <c r="D407" s="387">
        <v>915</v>
      </c>
      <c r="E407" s="386" t="s">
        <v>13969</v>
      </c>
    </row>
    <row r="408" spans="1:5">
      <c r="A408" s="385">
        <v>6914</v>
      </c>
      <c r="B408" s="386" t="s">
        <v>14373</v>
      </c>
      <c r="C408" s="385" t="s">
        <v>32</v>
      </c>
      <c r="D408" s="387">
        <v>11034</v>
      </c>
      <c r="E408" s="386" t="s">
        <v>13969</v>
      </c>
    </row>
    <row r="409" spans="1:5">
      <c r="A409" s="385">
        <v>6919</v>
      </c>
      <c r="B409" s="386" t="s">
        <v>14374</v>
      </c>
      <c r="C409" s="385" t="s">
        <v>253</v>
      </c>
      <c r="D409" s="387">
        <v>279400</v>
      </c>
      <c r="E409" s="386" t="s">
        <v>13969</v>
      </c>
    </row>
    <row r="410" spans="1:5">
      <c r="A410" s="385">
        <v>6944</v>
      </c>
      <c r="B410" s="386" t="s">
        <v>14375</v>
      </c>
      <c r="C410" s="385" t="s">
        <v>27</v>
      </c>
      <c r="D410" s="387">
        <v>499800</v>
      </c>
      <c r="E410" s="386" t="s">
        <v>13959</v>
      </c>
    </row>
    <row r="411" spans="1:5">
      <c r="A411" s="385">
        <v>6958</v>
      </c>
      <c r="B411" s="386" t="s">
        <v>14376</v>
      </c>
      <c r="C411" s="385" t="s">
        <v>44</v>
      </c>
      <c r="D411" s="387">
        <v>19656</v>
      </c>
      <c r="E411" s="386" t="s">
        <v>13969</v>
      </c>
    </row>
    <row r="412" spans="1:5">
      <c r="A412" s="385">
        <v>6962</v>
      </c>
      <c r="B412" s="386" t="s">
        <v>14377</v>
      </c>
      <c r="C412" s="385" t="s">
        <v>579</v>
      </c>
      <c r="D412" s="387">
        <v>2380</v>
      </c>
      <c r="E412" s="386" t="s">
        <v>13959</v>
      </c>
    </row>
    <row r="413" spans="1:5">
      <c r="A413" s="385">
        <v>6963</v>
      </c>
      <c r="B413" s="386" t="s">
        <v>14378</v>
      </c>
      <c r="C413" s="385" t="s">
        <v>579</v>
      </c>
      <c r="D413" s="387">
        <v>2380</v>
      </c>
      <c r="E413" s="386" t="s">
        <v>13959</v>
      </c>
    </row>
    <row r="414" spans="1:5">
      <c r="A414" s="385">
        <v>6964</v>
      </c>
      <c r="B414" s="386" t="s">
        <v>14379</v>
      </c>
      <c r="C414" s="385" t="s">
        <v>579</v>
      </c>
      <c r="D414" s="387">
        <v>2660</v>
      </c>
      <c r="E414" s="386" t="s">
        <v>13959</v>
      </c>
    </row>
    <row r="415" spans="1:5">
      <c r="A415" s="385">
        <v>7004</v>
      </c>
      <c r="B415" s="386" t="s">
        <v>14380</v>
      </c>
      <c r="C415" s="385" t="s">
        <v>83</v>
      </c>
      <c r="D415" s="387">
        <v>53550</v>
      </c>
      <c r="E415" s="386" t="s">
        <v>13959</v>
      </c>
    </row>
    <row r="416" spans="1:5">
      <c r="A416" s="385">
        <v>7005</v>
      </c>
      <c r="B416" s="386" t="s">
        <v>14381</v>
      </c>
      <c r="C416" s="385" t="s">
        <v>83</v>
      </c>
      <c r="D416" s="387">
        <v>19040</v>
      </c>
      <c r="E416" s="386" t="s">
        <v>13959</v>
      </c>
    </row>
    <row r="417" spans="1:5">
      <c r="A417" s="385">
        <v>7009</v>
      </c>
      <c r="B417" s="386" t="s">
        <v>14382</v>
      </c>
      <c r="C417" s="385" t="s">
        <v>14006</v>
      </c>
      <c r="D417" s="387">
        <v>107849</v>
      </c>
      <c r="E417" s="386" t="s">
        <v>13969</v>
      </c>
    </row>
    <row r="418" spans="1:5">
      <c r="A418" s="385">
        <v>7012</v>
      </c>
      <c r="B418" s="386" t="s">
        <v>14383</v>
      </c>
      <c r="C418" s="385" t="s">
        <v>27</v>
      </c>
      <c r="D418" s="387">
        <v>1272</v>
      </c>
      <c r="E418" s="386" t="s">
        <v>13959</v>
      </c>
    </row>
    <row r="419" spans="1:5">
      <c r="A419" s="385">
        <v>7018</v>
      </c>
      <c r="B419" s="386" t="s">
        <v>14384</v>
      </c>
      <c r="C419" s="385" t="s">
        <v>253</v>
      </c>
      <c r="D419" s="387">
        <v>365104</v>
      </c>
      <c r="E419" s="386" t="s">
        <v>13969</v>
      </c>
    </row>
    <row r="420" spans="1:5">
      <c r="A420" s="385">
        <v>7019</v>
      </c>
      <c r="B420" s="386" t="s">
        <v>14385</v>
      </c>
      <c r="C420" s="385" t="s">
        <v>253</v>
      </c>
      <c r="D420" s="387">
        <v>15861</v>
      </c>
      <c r="E420" s="386" t="s">
        <v>13959</v>
      </c>
    </row>
    <row r="421" spans="1:5">
      <c r="A421" s="385">
        <v>7020</v>
      </c>
      <c r="B421" s="386" t="s">
        <v>14386</v>
      </c>
      <c r="C421" s="385" t="s">
        <v>27</v>
      </c>
      <c r="D421" s="387">
        <v>164639</v>
      </c>
      <c r="E421" s="386" t="s">
        <v>13969</v>
      </c>
    </row>
    <row r="422" spans="1:5">
      <c r="A422" s="385">
        <v>7021</v>
      </c>
      <c r="B422" s="386" t="s">
        <v>14387</v>
      </c>
      <c r="C422" s="385" t="s">
        <v>27</v>
      </c>
      <c r="D422" s="387">
        <v>159991</v>
      </c>
      <c r="E422" s="386" t="s">
        <v>13969</v>
      </c>
    </row>
    <row r="423" spans="1:5">
      <c r="A423" s="385">
        <v>7022</v>
      </c>
      <c r="B423" s="386" t="s">
        <v>14388</v>
      </c>
      <c r="C423" s="385" t="s">
        <v>27</v>
      </c>
      <c r="D423" s="387">
        <v>192810</v>
      </c>
      <c r="E423" s="386" t="s">
        <v>13969</v>
      </c>
    </row>
    <row r="424" spans="1:5">
      <c r="A424" s="385">
        <v>7023</v>
      </c>
      <c r="B424" s="386" t="s">
        <v>14389</v>
      </c>
      <c r="C424" s="385" t="s">
        <v>27</v>
      </c>
      <c r="D424" s="387">
        <v>284721</v>
      </c>
      <c r="E424" s="386" t="s">
        <v>13969</v>
      </c>
    </row>
    <row r="425" spans="1:5">
      <c r="A425" s="385">
        <v>7024</v>
      </c>
      <c r="B425" s="386" t="s">
        <v>14390</v>
      </c>
      <c r="C425" s="385" t="s">
        <v>27</v>
      </c>
      <c r="D425" s="387">
        <v>277592</v>
      </c>
      <c r="E425" s="386" t="s">
        <v>13969</v>
      </c>
    </row>
    <row r="426" spans="1:5">
      <c r="A426" s="385">
        <v>7025</v>
      </c>
      <c r="B426" s="386" t="s">
        <v>14391</v>
      </c>
      <c r="C426" s="385" t="s">
        <v>27</v>
      </c>
      <c r="D426" s="387">
        <v>561915</v>
      </c>
      <c r="E426" s="386" t="s">
        <v>13969</v>
      </c>
    </row>
    <row r="427" spans="1:5">
      <c r="A427" s="385">
        <v>7026</v>
      </c>
      <c r="B427" s="386" t="s">
        <v>14392</v>
      </c>
      <c r="C427" s="385" t="s">
        <v>27</v>
      </c>
      <c r="D427" s="387">
        <v>826211</v>
      </c>
      <c r="E427" s="386" t="s">
        <v>13969</v>
      </c>
    </row>
    <row r="428" spans="1:5">
      <c r="A428" s="385">
        <v>7041</v>
      </c>
      <c r="B428" s="386" t="s">
        <v>14393</v>
      </c>
      <c r="C428" s="385" t="s">
        <v>27</v>
      </c>
      <c r="D428" s="387">
        <v>1530530</v>
      </c>
      <c r="E428" s="386" t="s">
        <v>13959</v>
      </c>
    </row>
    <row r="429" spans="1:5">
      <c r="A429" s="385">
        <v>7050</v>
      </c>
      <c r="B429" s="386" t="s">
        <v>14394</v>
      </c>
      <c r="C429" s="385" t="s">
        <v>89</v>
      </c>
      <c r="D429" s="387">
        <v>16529</v>
      </c>
      <c r="E429" s="386" t="s">
        <v>14016</v>
      </c>
    </row>
    <row r="430" spans="1:5">
      <c r="A430" s="385">
        <v>7055</v>
      </c>
      <c r="B430" s="386" t="s">
        <v>10398</v>
      </c>
      <c r="C430" s="385" t="s">
        <v>32</v>
      </c>
      <c r="D430" s="387">
        <v>1156</v>
      </c>
      <c r="E430" s="386" t="s">
        <v>13959</v>
      </c>
    </row>
    <row r="431" spans="1:5">
      <c r="A431" s="385">
        <v>7057</v>
      </c>
      <c r="B431" s="386" t="s">
        <v>14395</v>
      </c>
      <c r="C431" s="385" t="s">
        <v>89</v>
      </c>
      <c r="D431" s="387">
        <v>13284</v>
      </c>
      <c r="E431" s="386" t="s">
        <v>14016</v>
      </c>
    </row>
    <row r="432" spans="1:5">
      <c r="A432" s="385">
        <v>7071</v>
      </c>
      <c r="B432" s="386" t="s">
        <v>14396</v>
      </c>
      <c r="C432" s="385" t="s">
        <v>579</v>
      </c>
      <c r="D432" s="387">
        <v>1964</v>
      </c>
      <c r="E432" s="386" t="s">
        <v>13959</v>
      </c>
    </row>
    <row r="433" spans="1:5">
      <c r="A433" s="385">
        <v>7080</v>
      </c>
      <c r="B433" s="386" t="s">
        <v>14397</v>
      </c>
      <c r="C433" s="385" t="s">
        <v>30</v>
      </c>
      <c r="D433" s="387">
        <v>38436</v>
      </c>
      <c r="E433" s="386" t="s">
        <v>13959</v>
      </c>
    </row>
    <row r="434" spans="1:5">
      <c r="A434" s="385">
        <v>7081</v>
      </c>
      <c r="B434" s="386" t="s">
        <v>14398</v>
      </c>
      <c r="C434" s="385" t="s">
        <v>30</v>
      </c>
      <c r="D434" s="387">
        <v>80651</v>
      </c>
      <c r="E434" s="386" t="s">
        <v>13959</v>
      </c>
    </row>
    <row r="435" spans="1:5">
      <c r="A435" s="385">
        <v>7082</v>
      </c>
      <c r="B435" s="386" t="s">
        <v>14399</v>
      </c>
      <c r="C435" s="385" t="s">
        <v>27</v>
      </c>
      <c r="D435" s="387">
        <v>1600671</v>
      </c>
      <c r="E435" s="386" t="s">
        <v>13959</v>
      </c>
    </row>
    <row r="436" spans="1:5">
      <c r="A436" s="385">
        <v>7084</v>
      </c>
      <c r="B436" s="386" t="s">
        <v>14400</v>
      </c>
      <c r="C436" s="385" t="s">
        <v>27</v>
      </c>
      <c r="D436" s="387">
        <v>1088510</v>
      </c>
      <c r="E436" s="386" t="s">
        <v>13959</v>
      </c>
    </row>
    <row r="437" spans="1:5">
      <c r="A437" s="385">
        <v>7085</v>
      </c>
      <c r="B437" s="386" t="s">
        <v>14401</v>
      </c>
      <c r="C437" s="385" t="s">
        <v>27</v>
      </c>
      <c r="D437" s="387">
        <v>1457296</v>
      </c>
      <c r="E437" s="386" t="s">
        <v>13959</v>
      </c>
    </row>
    <row r="438" spans="1:5">
      <c r="A438" s="385">
        <v>7086</v>
      </c>
      <c r="B438" s="386" t="s">
        <v>14402</v>
      </c>
      <c r="C438" s="385" t="s">
        <v>27</v>
      </c>
      <c r="D438" s="387">
        <v>805271</v>
      </c>
      <c r="E438" s="386" t="s">
        <v>13959</v>
      </c>
    </row>
    <row r="439" spans="1:5">
      <c r="A439" s="385">
        <v>7087</v>
      </c>
      <c r="B439" s="386" t="s">
        <v>14403</v>
      </c>
      <c r="C439" s="385" t="s">
        <v>27</v>
      </c>
      <c r="D439" s="387">
        <v>559313</v>
      </c>
      <c r="E439" s="386" t="s">
        <v>13959</v>
      </c>
    </row>
    <row r="440" spans="1:5">
      <c r="A440" s="385">
        <v>7088</v>
      </c>
      <c r="B440" s="386" t="s">
        <v>14404</v>
      </c>
      <c r="C440" s="385" t="s">
        <v>32</v>
      </c>
      <c r="D440" s="387">
        <v>4665</v>
      </c>
      <c r="E440" s="386" t="s">
        <v>13959</v>
      </c>
    </row>
    <row r="441" spans="1:5">
      <c r="A441" s="385">
        <v>7089</v>
      </c>
      <c r="B441" s="386" t="s">
        <v>14405</v>
      </c>
      <c r="C441" s="385" t="s">
        <v>27</v>
      </c>
      <c r="D441" s="387">
        <v>623660</v>
      </c>
      <c r="E441" s="386" t="s">
        <v>13959</v>
      </c>
    </row>
    <row r="442" spans="1:5">
      <c r="A442" s="385">
        <v>7091</v>
      </c>
      <c r="B442" s="386" t="s">
        <v>14406</v>
      </c>
      <c r="C442" s="385" t="s">
        <v>27</v>
      </c>
      <c r="D442" s="387">
        <v>1851353</v>
      </c>
      <c r="E442" s="386" t="s">
        <v>13959</v>
      </c>
    </row>
    <row r="443" spans="1:5">
      <c r="A443" s="385">
        <v>7092</v>
      </c>
      <c r="B443" s="386" t="s">
        <v>14407</v>
      </c>
      <c r="C443" s="385" t="s">
        <v>27</v>
      </c>
      <c r="D443" s="387">
        <v>2485168</v>
      </c>
      <c r="E443" s="386" t="s">
        <v>13959</v>
      </c>
    </row>
    <row r="444" spans="1:5">
      <c r="A444" s="385">
        <v>7093</v>
      </c>
      <c r="B444" s="386" t="s">
        <v>14408</v>
      </c>
      <c r="C444" s="385" t="s">
        <v>27</v>
      </c>
      <c r="D444" s="387">
        <v>2876720</v>
      </c>
      <c r="E444" s="386" t="s">
        <v>13959</v>
      </c>
    </row>
    <row r="445" spans="1:5">
      <c r="A445" s="385">
        <v>7094</v>
      </c>
      <c r="B445" s="386" t="s">
        <v>14409</v>
      </c>
      <c r="C445" s="385" t="s">
        <v>27</v>
      </c>
      <c r="D445" s="387">
        <v>3983182</v>
      </c>
      <c r="E445" s="386" t="s">
        <v>13959</v>
      </c>
    </row>
    <row r="446" spans="1:5">
      <c r="A446" s="385">
        <v>7096</v>
      </c>
      <c r="B446" s="386" t="s">
        <v>14410</v>
      </c>
      <c r="C446" s="385" t="s">
        <v>27</v>
      </c>
      <c r="D446" s="387">
        <v>1881348</v>
      </c>
      <c r="E446" s="386" t="s">
        <v>13959</v>
      </c>
    </row>
    <row r="447" spans="1:5">
      <c r="A447" s="385">
        <v>7097</v>
      </c>
      <c r="B447" s="386" t="s">
        <v>14411</v>
      </c>
      <c r="C447" s="385" t="s">
        <v>27</v>
      </c>
      <c r="D447" s="387">
        <v>2907016</v>
      </c>
      <c r="E447" s="386" t="s">
        <v>13959</v>
      </c>
    </row>
    <row r="448" spans="1:5">
      <c r="A448" s="385">
        <v>7098</v>
      </c>
      <c r="B448" s="386" t="s">
        <v>14412</v>
      </c>
      <c r="C448" s="385" t="s">
        <v>27</v>
      </c>
      <c r="D448" s="387">
        <v>3693375</v>
      </c>
      <c r="E448" s="386" t="s">
        <v>13959</v>
      </c>
    </row>
    <row r="449" spans="1:5">
      <c r="A449" s="385">
        <v>7099</v>
      </c>
      <c r="B449" s="386" t="s">
        <v>14413</v>
      </c>
      <c r="C449" s="385" t="s">
        <v>27</v>
      </c>
      <c r="D449" s="387">
        <v>3821573</v>
      </c>
      <c r="E449" s="386" t="s">
        <v>13959</v>
      </c>
    </row>
    <row r="450" spans="1:5">
      <c r="A450" s="385">
        <v>7101</v>
      </c>
      <c r="B450" s="386" t="s">
        <v>14414</v>
      </c>
      <c r="C450" s="385" t="s">
        <v>27</v>
      </c>
      <c r="D450" s="387">
        <v>1030260</v>
      </c>
      <c r="E450" s="386" t="s">
        <v>13959</v>
      </c>
    </row>
    <row r="451" spans="1:5">
      <c r="A451" s="385">
        <v>7104</v>
      </c>
      <c r="B451" s="386" t="s">
        <v>14415</v>
      </c>
      <c r="C451" s="385" t="s">
        <v>27</v>
      </c>
      <c r="D451" s="387">
        <v>378392</v>
      </c>
      <c r="E451" s="386" t="s">
        <v>13959</v>
      </c>
    </row>
    <row r="452" spans="1:5">
      <c r="A452" s="385">
        <v>7105</v>
      </c>
      <c r="B452" s="386" t="s">
        <v>14416</v>
      </c>
      <c r="C452" s="385" t="s">
        <v>30</v>
      </c>
      <c r="D452" s="387">
        <v>14753</v>
      </c>
      <c r="E452" s="386" t="s">
        <v>13959</v>
      </c>
    </row>
    <row r="453" spans="1:5">
      <c r="A453" s="385">
        <v>7106</v>
      </c>
      <c r="B453" s="386" t="s">
        <v>14417</v>
      </c>
      <c r="C453" s="385" t="s">
        <v>30</v>
      </c>
      <c r="D453" s="387">
        <v>26064</v>
      </c>
      <c r="E453" s="386" t="s">
        <v>13959</v>
      </c>
    </row>
    <row r="454" spans="1:5">
      <c r="A454" s="385">
        <v>7107</v>
      </c>
      <c r="B454" s="386" t="s">
        <v>14418</v>
      </c>
      <c r="C454" s="385" t="s">
        <v>30</v>
      </c>
      <c r="D454" s="387">
        <v>58068</v>
      </c>
      <c r="E454" s="386" t="s">
        <v>13959</v>
      </c>
    </row>
    <row r="455" spans="1:5">
      <c r="A455" s="385">
        <v>7109</v>
      </c>
      <c r="B455" s="386" t="s">
        <v>14419</v>
      </c>
      <c r="C455" s="385" t="s">
        <v>30</v>
      </c>
      <c r="D455" s="387">
        <v>20206</v>
      </c>
      <c r="E455" s="386" t="s">
        <v>13959</v>
      </c>
    </row>
    <row r="456" spans="1:5">
      <c r="A456" s="385">
        <v>7110</v>
      </c>
      <c r="B456" s="386" t="s">
        <v>14420</v>
      </c>
      <c r="C456" s="385" t="s">
        <v>30</v>
      </c>
      <c r="D456" s="387">
        <v>35129</v>
      </c>
      <c r="E456" s="386" t="s">
        <v>13959</v>
      </c>
    </row>
    <row r="457" spans="1:5">
      <c r="A457" s="385">
        <v>7111</v>
      </c>
      <c r="B457" s="386" t="s">
        <v>14421</v>
      </c>
      <c r="C457" s="385" t="s">
        <v>30</v>
      </c>
      <c r="D457" s="387">
        <v>80450</v>
      </c>
      <c r="E457" s="386" t="s">
        <v>13959</v>
      </c>
    </row>
    <row r="458" spans="1:5">
      <c r="A458" s="385">
        <v>7114</v>
      </c>
      <c r="B458" s="386" t="s">
        <v>14422</v>
      </c>
      <c r="C458" s="385" t="s">
        <v>83</v>
      </c>
      <c r="D458" s="387">
        <v>738772</v>
      </c>
      <c r="E458" s="386" t="s">
        <v>13959</v>
      </c>
    </row>
    <row r="459" spans="1:5">
      <c r="A459" s="385">
        <v>7115</v>
      </c>
      <c r="B459" s="386" t="s">
        <v>14423</v>
      </c>
      <c r="C459" s="385" t="s">
        <v>32</v>
      </c>
      <c r="D459" s="387">
        <v>11560</v>
      </c>
      <c r="E459" s="386" t="s">
        <v>13969</v>
      </c>
    </row>
    <row r="460" spans="1:5">
      <c r="A460" s="385">
        <v>7119</v>
      </c>
      <c r="B460" s="386" t="s">
        <v>14424</v>
      </c>
      <c r="C460" s="385" t="s">
        <v>30</v>
      </c>
      <c r="D460" s="387">
        <v>658308</v>
      </c>
      <c r="E460" s="386" t="s">
        <v>13959</v>
      </c>
    </row>
    <row r="461" spans="1:5">
      <c r="A461" s="385">
        <v>7120</v>
      </c>
      <c r="B461" s="386" t="s">
        <v>14425</v>
      </c>
      <c r="C461" s="385" t="s">
        <v>30</v>
      </c>
      <c r="D461" s="387">
        <v>793692</v>
      </c>
      <c r="E461" s="386" t="s">
        <v>13959</v>
      </c>
    </row>
    <row r="462" spans="1:5">
      <c r="A462" s="385">
        <v>7121</v>
      </c>
      <c r="B462" s="386" t="s">
        <v>14426</v>
      </c>
      <c r="C462" s="385" t="s">
        <v>30</v>
      </c>
      <c r="D462" s="387">
        <v>979846</v>
      </c>
      <c r="E462" s="386" t="s">
        <v>13959</v>
      </c>
    </row>
    <row r="463" spans="1:5">
      <c r="A463" s="385">
        <v>7122</v>
      </c>
      <c r="B463" s="386" t="s">
        <v>14427</v>
      </c>
      <c r="C463" s="385" t="s">
        <v>30</v>
      </c>
      <c r="D463" s="387">
        <v>1345385</v>
      </c>
      <c r="E463" s="386" t="s">
        <v>13959</v>
      </c>
    </row>
    <row r="464" spans="1:5">
      <c r="A464" s="385">
        <v>7123</v>
      </c>
      <c r="B464" s="386" t="s">
        <v>14428</v>
      </c>
      <c r="C464" s="385" t="s">
        <v>30</v>
      </c>
      <c r="D464" s="387">
        <v>1818385</v>
      </c>
      <c r="E464" s="386" t="s">
        <v>13959</v>
      </c>
    </row>
    <row r="465" spans="1:5">
      <c r="A465" s="385">
        <v>7124</v>
      </c>
      <c r="B465" s="386" t="s">
        <v>14429</v>
      </c>
      <c r="C465" s="385" t="s">
        <v>30</v>
      </c>
      <c r="D465" s="387">
        <v>2435231</v>
      </c>
      <c r="E465" s="386" t="s">
        <v>13959</v>
      </c>
    </row>
    <row r="466" spans="1:5">
      <c r="A466" s="385">
        <v>7125</v>
      </c>
      <c r="B466" s="386" t="s">
        <v>14430</v>
      </c>
      <c r="C466" s="385" t="s">
        <v>30</v>
      </c>
      <c r="D466" s="387">
        <v>2855769</v>
      </c>
      <c r="E466" s="386" t="s">
        <v>13959</v>
      </c>
    </row>
    <row r="467" spans="1:5">
      <c r="A467" s="385">
        <v>7131</v>
      </c>
      <c r="B467" s="386" t="s">
        <v>14431</v>
      </c>
      <c r="C467" s="385" t="s">
        <v>44</v>
      </c>
      <c r="D467" s="387">
        <v>11163</v>
      </c>
      <c r="E467" s="386" t="s">
        <v>13969</v>
      </c>
    </row>
    <row r="468" spans="1:5">
      <c r="A468" s="385">
        <v>7133</v>
      </c>
      <c r="B468" s="386" t="s">
        <v>14432</v>
      </c>
      <c r="C468" s="385" t="s">
        <v>44</v>
      </c>
      <c r="D468" s="387">
        <v>26709</v>
      </c>
      <c r="E468" s="386" t="s">
        <v>13969</v>
      </c>
    </row>
    <row r="469" spans="1:5">
      <c r="A469" s="385">
        <v>7134</v>
      </c>
      <c r="B469" s="386" t="s">
        <v>14433</v>
      </c>
      <c r="C469" s="385" t="s">
        <v>44</v>
      </c>
      <c r="D469" s="387">
        <v>8935</v>
      </c>
      <c r="E469" s="386" t="s">
        <v>13969</v>
      </c>
    </row>
    <row r="470" spans="1:5">
      <c r="A470" s="385">
        <v>7135</v>
      </c>
      <c r="B470" s="386" t="s">
        <v>14434</v>
      </c>
      <c r="C470" s="385" t="s">
        <v>27</v>
      </c>
      <c r="D470" s="387">
        <v>967</v>
      </c>
      <c r="E470" s="386" t="s">
        <v>13959</v>
      </c>
    </row>
    <row r="471" spans="1:5">
      <c r="A471" s="385">
        <v>7138</v>
      </c>
      <c r="B471" s="386" t="s">
        <v>14435</v>
      </c>
      <c r="C471" s="385" t="s">
        <v>27</v>
      </c>
      <c r="D471" s="387">
        <v>26197</v>
      </c>
      <c r="E471" s="386" t="s">
        <v>13959</v>
      </c>
    </row>
    <row r="472" spans="1:5">
      <c r="A472" s="385">
        <v>7141</v>
      </c>
      <c r="B472" s="386" t="s">
        <v>14436</v>
      </c>
      <c r="C472" s="385" t="s">
        <v>27</v>
      </c>
      <c r="D472" s="387">
        <v>37163</v>
      </c>
      <c r="E472" s="386" t="s">
        <v>13959</v>
      </c>
    </row>
    <row r="473" spans="1:5">
      <c r="A473" s="385">
        <v>7142</v>
      </c>
      <c r="B473" s="386" t="s">
        <v>14437</v>
      </c>
      <c r="C473" s="385" t="s">
        <v>30</v>
      </c>
      <c r="D473" s="387">
        <v>61930</v>
      </c>
      <c r="E473" s="386" t="s">
        <v>13959</v>
      </c>
    </row>
    <row r="474" spans="1:5">
      <c r="A474" s="385">
        <v>7145</v>
      </c>
      <c r="B474" s="386" t="s">
        <v>14438</v>
      </c>
      <c r="C474" s="385" t="s">
        <v>27</v>
      </c>
      <c r="D474" s="387">
        <v>401566</v>
      </c>
      <c r="E474" s="386" t="s">
        <v>13959</v>
      </c>
    </row>
    <row r="475" spans="1:5">
      <c r="A475" s="385">
        <v>7146</v>
      </c>
      <c r="B475" s="386" t="s">
        <v>14439</v>
      </c>
      <c r="C475" s="385" t="s">
        <v>89</v>
      </c>
      <c r="D475" s="387">
        <v>128468</v>
      </c>
      <c r="E475" s="386" t="s">
        <v>13959</v>
      </c>
    </row>
    <row r="476" spans="1:5">
      <c r="A476" s="385">
        <v>7147</v>
      </c>
      <c r="B476" s="386" t="s">
        <v>14440</v>
      </c>
      <c r="C476" s="385" t="s">
        <v>27</v>
      </c>
      <c r="D476" s="387">
        <v>778063</v>
      </c>
      <c r="E476" s="386" t="s">
        <v>13969</v>
      </c>
    </row>
    <row r="477" spans="1:5">
      <c r="A477" s="385">
        <v>7151</v>
      </c>
      <c r="B477" s="386" t="s">
        <v>14441</v>
      </c>
      <c r="C477" s="385" t="s">
        <v>27</v>
      </c>
      <c r="D477" s="387">
        <v>1005000</v>
      </c>
      <c r="E477" s="386" t="s">
        <v>13959</v>
      </c>
    </row>
    <row r="478" spans="1:5">
      <c r="A478" s="385">
        <v>7152</v>
      </c>
      <c r="B478" s="386" t="s">
        <v>14442</v>
      </c>
      <c r="C478" s="385" t="s">
        <v>27</v>
      </c>
      <c r="D478" s="387">
        <v>1676620</v>
      </c>
      <c r="E478" s="386" t="s">
        <v>13959</v>
      </c>
    </row>
    <row r="479" spans="1:5">
      <c r="A479" s="385">
        <v>7153</v>
      </c>
      <c r="B479" s="386" t="s">
        <v>14443</v>
      </c>
      <c r="C479" s="385" t="s">
        <v>579</v>
      </c>
      <c r="D479" s="387">
        <v>3420</v>
      </c>
      <c r="E479" s="386" t="s">
        <v>13959</v>
      </c>
    </row>
    <row r="480" spans="1:5">
      <c r="A480" s="385">
        <v>7154</v>
      </c>
      <c r="B480" s="386" t="s">
        <v>14444</v>
      </c>
      <c r="C480" s="385" t="s">
        <v>579</v>
      </c>
      <c r="D480" s="387">
        <v>3643</v>
      </c>
      <c r="E480" s="386" t="s">
        <v>13959</v>
      </c>
    </row>
    <row r="481" spans="1:5">
      <c r="A481" s="385">
        <v>7166</v>
      </c>
      <c r="B481" s="386" t="s">
        <v>14445</v>
      </c>
      <c r="C481" s="385" t="s">
        <v>89</v>
      </c>
      <c r="D481" s="387">
        <v>680339</v>
      </c>
      <c r="E481" s="386" t="s">
        <v>13959</v>
      </c>
    </row>
    <row r="482" spans="1:5">
      <c r="A482" s="385">
        <v>7172</v>
      </c>
      <c r="B482" s="386" t="s">
        <v>14446</v>
      </c>
      <c r="C482" s="385" t="s">
        <v>83</v>
      </c>
      <c r="D482" s="387">
        <v>991602</v>
      </c>
      <c r="E482" s="386" t="s">
        <v>13959</v>
      </c>
    </row>
    <row r="483" spans="1:5">
      <c r="A483" s="385">
        <v>7174</v>
      </c>
      <c r="B483" s="386" t="s">
        <v>14447</v>
      </c>
      <c r="C483" s="385" t="s">
        <v>83</v>
      </c>
      <c r="D483" s="387">
        <v>1013899</v>
      </c>
      <c r="E483" s="386" t="s">
        <v>13959</v>
      </c>
    </row>
    <row r="484" spans="1:5">
      <c r="A484" s="385">
        <v>7181</v>
      </c>
      <c r="B484" s="386" t="s">
        <v>14448</v>
      </c>
      <c r="C484" s="385" t="s">
        <v>83</v>
      </c>
      <c r="D484" s="387">
        <v>1129350</v>
      </c>
      <c r="E484" s="386" t="s">
        <v>13959</v>
      </c>
    </row>
    <row r="485" spans="1:5">
      <c r="A485" s="385">
        <v>7199</v>
      </c>
      <c r="B485" s="386" t="s">
        <v>14449</v>
      </c>
      <c r="C485" s="385" t="s">
        <v>83</v>
      </c>
      <c r="D485" s="387">
        <v>640872</v>
      </c>
      <c r="E485" s="386" t="s">
        <v>13959</v>
      </c>
    </row>
    <row r="486" spans="1:5">
      <c r="A486" s="385">
        <v>7200</v>
      </c>
      <c r="B486" s="386" t="s">
        <v>14450</v>
      </c>
      <c r="C486" s="385" t="s">
        <v>83</v>
      </c>
      <c r="D486" s="387">
        <v>607363</v>
      </c>
      <c r="E486" s="386" t="s">
        <v>13959</v>
      </c>
    </row>
    <row r="487" spans="1:5">
      <c r="A487" s="385">
        <v>7202</v>
      </c>
      <c r="B487" s="386" t="s">
        <v>14451</v>
      </c>
      <c r="C487" s="385" t="s">
        <v>32</v>
      </c>
      <c r="D487" s="387">
        <v>6069</v>
      </c>
      <c r="E487" s="386" t="s">
        <v>13959</v>
      </c>
    </row>
    <row r="488" spans="1:5">
      <c r="A488" s="385">
        <v>7203</v>
      </c>
      <c r="B488" s="386" t="s">
        <v>14452</v>
      </c>
      <c r="C488" s="385" t="s">
        <v>32</v>
      </c>
      <c r="D488" s="387">
        <v>6069</v>
      </c>
      <c r="E488" s="386" t="s">
        <v>13959</v>
      </c>
    </row>
    <row r="489" spans="1:5">
      <c r="A489" s="385">
        <v>7204</v>
      </c>
      <c r="B489" s="386" t="s">
        <v>14453</v>
      </c>
      <c r="C489" s="385" t="s">
        <v>32</v>
      </c>
      <c r="D489" s="387">
        <v>6069</v>
      </c>
      <c r="E489" s="386" t="s">
        <v>13959</v>
      </c>
    </row>
    <row r="490" spans="1:5">
      <c r="A490" s="385">
        <v>7205</v>
      </c>
      <c r="B490" s="386" t="s">
        <v>14454</v>
      </c>
      <c r="C490" s="385" t="s">
        <v>32</v>
      </c>
      <c r="D490" s="387">
        <v>6069</v>
      </c>
      <c r="E490" s="386" t="s">
        <v>13959</v>
      </c>
    </row>
    <row r="491" spans="1:5">
      <c r="A491" s="385">
        <v>7206</v>
      </c>
      <c r="B491" s="386" t="s">
        <v>14455</v>
      </c>
      <c r="C491" s="385" t="s">
        <v>32</v>
      </c>
      <c r="D491" s="387">
        <v>6069</v>
      </c>
      <c r="E491" s="386" t="s">
        <v>13959</v>
      </c>
    </row>
    <row r="492" spans="1:5">
      <c r="A492" s="385">
        <v>7207</v>
      </c>
      <c r="B492" s="386" t="s">
        <v>14456</v>
      </c>
      <c r="C492" s="385" t="s">
        <v>32</v>
      </c>
      <c r="D492" s="387">
        <v>6069</v>
      </c>
      <c r="E492" s="386" t="s">
        <v>13959</v>
      </c>
    </row>
    <row r="493" spans="1:5">
      <c r="A493" s="385">
        <v>7208</v>
      </c>
      <c r="B493" s="386" t="s">
        <v>14457</v>
      </c>
      <c r="C493" s="385" t="s">
        <v>32</v>
      </c>
      <c r="D493" s="387">
        <v>6069</v>
      </c>
      <c r="E493" s="386" t="s">
        <v>13959</v>
      </c>
    </row>
    <row r="494" spans="1:5">
      <c r="A494" s="385">
        <v>7216</v>
      </c>
      <c r="B494" s="386" t="s">
        <v>14458</v>
      </c>
      <c r="C494" s="385" t="s">
        <v>44</v>
      </c>
      <c r="D494" s="387">
        <v>153152</v>
      </c>
      <c r="E494" s="386" t="s">
        <v>13969</v>
      </c>
    </row>
    <row r="495" spans="1:5">
      <c r="A495" s="385">
        <v>7219</v>
      </c>
      <c r="B495" s="386" t="s">
        <v>14459</v>
      </c>
      <c r="C495" s="385" t="s">
        <v>27</v>
      </c>
      <c r="D495" s="387">
        <v>919766</v>
      </c>
      <c r="E495" s="386" t="s">
        <v>13959</v>
      </c>
    </row>
    <row r="496" spans="1:5">
      <c r="A496" s="385">
        <v>7224</v>
      </c>
      <c r="B496" s="386" t="s">
        <v>14460</v>
      </c>
      <c r="C496" s="385" t="s">
        <v>27</v>
      </c>
      <c r="D496" s="387">
        <v>382240</v>
      </c>
      <c r="E496" s="386" t="s">
        <v>13959</v>
      </c>
    </row>
    <row r="497" spans="1:5">
      <c r="A497" s="385">
        <v>7227</v>
      </c>
      <c r="B497" s="386" t="s">
        <v>14461</v>
      </c>
      <c r="C497" s="385" t="s">
        <v>27</v>
      </c>
      <c r="D497" s="387">
        <v>28917</v>
      </c>
      <c r="E497" s="386" t="s">
        <v>13959</v>
      </c>
    </row>
    <row r="498" spans="1:5">
      <c r="A498" s="385">
        <v>7228</v>
      </c>
      <c r="B498" s="386" t="s">
        <v>14462</v>
      </c>
      <c r="C498" s="385" t="s">
        <v>27</v>
      </c>
      <c r="D498" s="387">
        <v>208992</v>
      </c>
      <c r="E498" s="386" t="s">
        <v>13959</v>
      </c>
    </row>
    <row r="499" spans="1:5">
      <c r="A499" s="385">
        <v>7229</v>
      </c>
      <c r="B499" s="386" t="s">
        <v>14463</v>
      </c>
      <c r="C499" s="385" t="s">
        <v>83</v>
      </c>
      <c r="D499" s="387">
        <v>84232</v>
      </c>
      <c r="E499" s="386" t="s">
        <v>13969</v>
      </c>
    </row>
    <row r="500" spans="1:5">
      <c r="A500" s="385">
        <v>7231</v>
      </c>
      <c r="B500" s="386" t="s">
        <v>14464</v>
      </c>
      <c r="C500" s="385" t="s">
        <v>83</v>
      </c>
      <c r="D500" s="387">
        <v>7800</v>
      </c>
      <c r="E500" s="386" t="s">
        <v>13959</v>
      </c>
    </row>
    <row r="501" spans="1:5">
      <c r="A501" s="385">
        <v>7236</v>
      </c>
      <c r="B501" s="386" t="s">
        <v>9716</v>
      </c>
      <c r="C501" s="385" t="s">
        <v>27</v>
      </c>
      <c r="D501" s="387">
        <v>33989</v>
      </c>
      <c r="E501" s="386" t="s">
        <v>13959</v>
      </c>
    </row>
    <row r="502" spans="1:5">
      <c r="A502" s="385">
        <v>7244</v>
      </c>
      <c r="B502" s="386" t="s">
        <v>14465</v>
      </c>
      <c r="C502" s="385" t="s">
        <v>27</v>
      </c>
      <c r="D502" s="387">
        <v>18972</v>
      </c>
      <c r="E502" s="386" t="s">
        <v>13959</v>
      </c>
    </row>
    <row r="503" spans="1:5">
      <c r="A503" s="385">
        <v>7245</v>
      </c>
      <c r="B503" s="386" t="s">
        <v>14466</v>
      </c>
      <c r="C503" s="385" t="s">
        <v>27</v>
      </c>
      <c r="D503" s="387">
        <v>45970</v>
      </c>
      <c r="E503" s="386" t="s">
        <v>13959</v>
      </c>
    </row>
    <row r="504" spans="1:5">
      <c r="A504" s="385">
        <v>7246</v>
      </c>
      <c r="B504" s="386" t="s">
        <v>14467</v>
      </c>
      <c r="C504" s="385" t="s">
        <v>14015</v>
      </c>
      <c r="D504" s="387">
        <v>139262</v>
      </c>
      <c r="E504" s="386" t="s">
        <v>14016</v>
      </c>
    </row>
    <row r="505" spans="1:5">
      <c r="A505" s="385">
        <v>7247</v>
      </c>
      <c r="B505" s="386" t="s">
        <v>14468</v>
      </c>
      <c r="C505" s="385" t="s">
        <v>89</v>
      </c>
      <c r="D505" s="387">
        <v>18990</v>
      </c>
      <c r="E505" s="386" t="s">
        <v>14016</v>
      </c>
    </row>
    <row r="506" spans="1:5">
      <c r="A506" s="385">
        <v>7248</v>
      </c>
      <c r="B506" s="386" t="s">
        <v>14469</v>
      </c>
      <c r="C506" s="385" t="s">
        <v>14015</v>
      </c>
      <c r="D506" s="387">
        <v>139262</v>
      </c>
      <c r="E506" s="386" t="s">
        <v>14016</v>
      </c>
    </row>
    <row r="507" spans="1:5">
      <c r="A507" s="385">
        <v>7249</v>
      </c>
      <c r="B507" s="386" t="s">
        <v>14470</v>
      </c>
      <c r="C507" s="385" t="s">
        <v>89</v>
      </c>
      <c r="D507" s="387">
        <v>18990</v>
      </c>
      <c r="E507" s="386" t="s">
        <v>14016</v>
      </c>
    </row>
    <row r="508" spans="1:5">
      <c r="A508" s="385">
        <v>7252</v>
      </c>
      <c r="B508" s="386" t="s">
        <v>14471</v>
      </c>
      <c r="C508" s="385" t="s">
        <v>27</v>
      </c>
      <c r="D508" s="387">
        <v>35343</v>
      </c>
      <c r="E508" s="386" t="s">
        <v>13969</v>
      </c>
    </row>
    <row r="509" spans="1:5">
      <c r="A509" s="385">
        <v>7253</v>
      </c>
      <c r="B509" s="386" t="s">
        <v>14472</v>
      </c>
      <c r="C509" s="385" t="s">
        <v>27</v>
      </c>
      <c r="D509" s="387">
        <v>59976</v>
      </c>
      <c r="E509" s="386" t="s">
        <v>13969</v>
      </c>
    </row>
    <row r="510" spans="1:5">
      <c r="A510" s="385">
        <v>7254</v>
      </c>
      <c r="B510" s="386" t="s">
        <v>14473</v>
      </c>
      <c r="C510" s="385" t="s">
        <v>27</v>
      </c>
      <c r="D510" s="387">
        <v>119000</v>
      </c>
      <c r="E510" s="386" t="s">
        <v>13969</v>
      </c>
    </row>
    <row r="511" spans="1:5">
      <c r="A511" s="385">
        <v>7255</v>
      </c>
      <c r="B511" s="386" t="s">
        <v>14474</v>
      </c>
      <c r="C511" s="385" t="s">
        <v>27</v>
      </c>
      <c r="D511" s="387">
        <v>139825</v>
      </c>
      <c r="E511" s="386" t="s">
        <v>13969</v>
      </c>
    </row>
    <row r="512" spans="1:5">
      <c r="A512" s="385">
        <v>7256</v>
      </c>
      <c r="B512" s="386" t="s">
        <v>14475</v>
      </c>
      <c r="C512" s="385" t="s">
        <v>27</v>
      </c>
      <c r="D512" s="387">
        <v>14399</v>
      </c>
      <c r="E512" s="386" t="s">
        <v>13969</v>
      </c>
    </row>
    <row r="513" spans="1:5">
      <c r="A513" s="385">
        <v>7257</v>
      </c>
      <c r="B513" s="386" t="s">
        <v>14476</v>
      </c>
      <c r="C513" s="385" t="s">
        <v>27</v>
      </c>
      <c r="D513" s="387">
        <v>34510</v>
      </c>
      <c r="E513" s="386" t="s">
        <v>13969</v>
      </c>
    </row>
    <row r="514" spans="1:5">
      <c r="A514" s="385">
        <v>7258</v>
      </c>
      <c r="B514" s="386" t="s">
        <v>14477</v>
      </c>
      <c r="C514" s="385" t="s">
        <v>27</v>
      </c>
      <c r="D514" s="387">
        <v>59500</v>
      </c>
      <c r="E514" s="386" t="s">
        <v>13969</v>
      </c>
    </row>
    <row r="515" spans="1:5">
      <c r="A515" s="385">
        <v>7259</v>
      </c>
      <c r="B515" s="386" t="s">
        <v>14478</v>
      </c>
      <c r="C515" s="385" t="s">
        <v>27</v>
      </c>
      <c r="D515" s="387">
        <v>69853</v>
      </c>
      <c r="E515" s="386" t="s">
        <v>13969</v>
      </c>
    </row>
    <row r="516" spans="1:5">
      <c r="A516" s="385">
        <v>7260</v>
      </c>
      <c r="B516" s="386" t="s">
        <v>14479</v>
      </c>
      <c r="C516" s="385" t="s">
        <v>27</v>
      </c>
      <c r="D516" s="387">
        <v>7140</v>
      </c>
      <c r="E516" s="386" t="s">
        <v>13969</v>
      </c>
    </row>
    <row r="517" spans="1:5">
      <c r="A517" s="385">
        <v>7261</v>
      </c>
      <c r="B517" s="386" t="s">
        <v>14480</v>
      </c>
      <c r="C517" s="385" t="s">
        <v>27</v>
      </c>
      <c r="D517" s="387">
        <v>14994</v>
      </c>
      <c r="E517" s="386" t="s">
        <v>13969</v>
      </c>
    </row>
    <row r="518" spans="1:5">
      <c r="A518" s="385">
        <v>7262</v>
      </c>
      <c r="B518" s="386" t="s">
        <v>14481</v>
      </c>
      <c r="C518" s="385" t="s">
        <v>27</v>
      </c>
      <c r="D518" s="387">
        <v>29988</v>
      </c>
      <c r="E518" s="386" t="s">
        <v>13969</v>
      </c>
    </row>
    <row r="519" spans="1:5">
      <c r="A519" s="385">
        <v>7263</v>
      </c>
      <c r="B519" s="386" t="s">
        <v>14482</v>
      </c>
      <c r="C519" s="385" t="s">
        <v>27</v>
      </c>
      <c r="D519" s="387">
        <v>59976</v>
      </c>
      <c r="E519" s="386" t="s">
        <v>13969</v>
      </c>
    </row>
    <row r="520" spans="1:5">
      <c r="A520" s="385">
        <v>7264</v>
      </c>
      <c r="B520" s="386" t="s">
        <v>14483</v>
      </c>
      <c r="C520" s="385" t="s">
        <v>27</v>
      </c>
      <c r="D520" s="387">
        <v>119000</v>
      </c>
      <c r="E520" s="386" t="s">
        <v>13969</v>
      </c>
    </row>
    <row r="521" spans="1:5">
      <c r="A521" s="385">
        <v>7265</v>
      </c>
      <c r="B521" s="386" t="s">
        <v>14484</v>
      </c>
      <c r="C521" s="385" t="s">
        <v>27</v>
      </c>
      <c r="D521" s="387">
        <v>139825</v>
      </c>
      <c r="E521" s="386" t="s">
        <v>13969</v>
      </c>
    </row>
    <row r="522" spans="1:5">
      <c r="A522" s="385">
        <v>7266</v>
      </c>
      <c r="B522" s="386" t="s">
        <v>5161</v>
      </c>
      <c r="C522" s="385" t="s">
        <v>27</v>
      </c>
      <c r="D522" s="387">
        <v>31580</v>
      </c>
      <c r="E522" s="386" t="s">
        <v>13969</v>
      </c>
    </row>
    <row r="523" spans="1:5">
      <c r="A523" s="385">
        <v>7267</v>
      </c>
      <c r="B523" s="386" t="s">
        <v>14485</v>
      </c>
      <c r="C523" s="385" t="s">
        <v>27</v>
      </c>
      <c r="D523" s="387">
        <v>26623</v>
      </c>
      <c r="E523" s="386" t="s">
        <v>13969</v>
      </c>
    </row>
    <row r="524" spans="1:5">
      <c r="A524" s="385">
        <v>7268</v>
      </c>
      <c r="B524" s="386" t="s">
        <v>14486</v>
      </c>
      <c r="C524" s="385" t="s">
        <v>27</v>
      </c>
      <c r="D524" s="387">
        <v>21384</v>
      </c>
      <c r="E524" s="386" t="s">
        <v>13969</v>
      </c>
    </row>
    <row r="525" spans="1:5">
      <c r="A525" s="385">
        <v>7269</v>
      </c>
      <c r="B525" s="386" t="s">
        <v>14487</v>
      </c>
      <c r="C525" s="385" t="s">
        <v>27</v>
      </c>
      <c r="D525" s="387">
        <v>16144</v>
      </c>
      <c r="E525" s="386" t="s">
        <v>13969</v>
      </c>
    </row>
    <row r="526" spans="1:5">
      <c r="A526" s="385">
        <v>7270</v>
      </c>
      <c r="B526" s="386" t="s">
        <v>14488</v>
      </c>
      <c r="C526" s="385" t="s">
        <v>27</v>
      </c>
      <c r="D526" s="387">
        <v>25349</v>
      </c>
      <c r="E526" s="386" t="s">
        <v>13969</v>
      </c>
    </row>
    <row r="527" spans="1:5">
      <c r="A527" s="385">
        <v>7271</v>
      </c>
      <c r="B527" s="386" t="s">
        <v>14489</v>
      </c>
      <c r="C527" s="385" t="s">
        <v>27</v>
      </c>
      <c r="D527" s="387">
        <v>21384</v>
      </c>
      <c r="E527" s="386" t="s">
        <v>13969</v>
      </c>
    </row>
    <row r="528" spans="1:5">
      <c r="A528" s="385">
        <v>7272</v>
      </c>
      <c r="B528" s="386" t="s">
        <v>14490</v>
      </c>
      <c r="C528" s="385" t="s">
        <v>27</v>
      </c>
      <c r="D528" s="387">
        <v>16994</v>
      </c>
      <c r="E528" s="386" t="s">
        <v>13969</v>
      </c>
    </row>
    <row r="529" spans="1:5">
      <c r="A529" s="385">
        <v>7273</v>
      </c>
      <c r="B529" s="386" t="s">
        <v>14491</v>
      </c>
      <c r="C529" s="385" t="s">
        <v>27</v>
      </c>
      <c r="D529" s="387">
        <v>12887</v>
      </c>
      <c r="E529" s="386" t="s">
        <v>13969</v>
      </c>
    </row>
    <row r="530" spans="1:5">
      <c r="A530" s="385">
        <v>7274</v>
      </c>
      <c r="B530" s="386" t="s">
        <v>14492</v>
      </c>
      <c r="C530" s="385" t="s">
        <v>27</v>
      </c>
      <c r="D530" s="387">
        <v>53104</v>
      </c>
      <c r="E530" s="386" t="s">
        <v>13969</v>
      </c>
    </row>
    <row r="531" spans="1:5">
      <c r="A531" s="385">
        <v>7275</v>
      </c>
      <c r="B531" s="386" t="s">
        <v>14493</v>
      </c>
      <c r="C531" s="385" t="s">
        <v>27</v>
      </c>
      <c r="D531" s="387">
        <v>17017</v>
      </c>
      <c r="E531" s="386" t="s">
        <v>13969</v>
      </c>
    </row>
    <row r="532" spans="1:5">
      <c r="A532" s="385">
        <v>7276</v>
      </c>
      <c r="B532" s="386" t="s">
        <v>14494</v>
      </c>
      <c r="C532" s="385" t="s">
        <v>27</v>
      </c>
      <c r="D532" s="387">
        <v>25865</v>
      </c>
      <c r="E532" s="386" t="s">
        <v>13969</v>
      </c>
    </row>
    <row r="533" spans="1:5">
      <c r="A533" s="385">
        <v>7277</v>
      </c>
      <c r="B533" s="386" t="s">
        <v>14495</v>
      </c>
      <c r="C533" s="385" t="s">
        <v>27</v>
      </c>
      <c r="D533" s="387">
        <v>28455</v>
      </c>
      <c r="E533" s="386" t="s">
        <v>13969</v>
      </c>
    </row>
    <row r="534" spans="1:5">
      <c r="A534" s="385">
        <v>7278</v>
      </c>
      <c r="B534" s="386" t="s">
        <v>14496</v>
      </c>
      <c r="C534" s="385" t="s">
        <v>27</v>
      </c>
      <c r="D534" s="387">
        <v>35595</v>
      </c>
      <c r="E534" s="386" t="s">
        <v>13969</v>
      </c>
    </row>
    <row r="535" spans="1:5">
      <c r="A535" s="385">
        <v>7279</v>
      </c>
      <c r="B535" s="386" t="s">
        <v>14497</v>
      </c>
      <c r="C535" s="385" t="s">
        <v>27</v>
      </c>
      <c r="D535" s="387">
        <v>42630</v>
      </c>
      <c r="E535" s="386" t="s">
        <v>13969</v>
      </c>
    </row>
    <row r="536" spans="1:5">
      <c r="A536" s="385">
        <v>7280</v>
      </c>
      <c r="B536" s="386" t="s">
        <v>14498</v>
      </c>
      <c r="C536" s="385" t="s">
        <v>27</v>
      </c>
      <c r="D536" s="387">
        <v>86100</v>
      </c>
      <c r="E536" s="386" t="s">
        <v>13969</v>
      </c>
    </row>
    <row r="537" spans="1:5">
      <c r="A537" s="385">
        <v>7281</v>
      </c>
      <c r="B537" s="386" t="s">
        <v>14499</v>
      </c>
      <c r="C537" s="385" t="s">
        <v>27</v>
      </c>
      <c r="D537" s="387">
        <v>91214</v>
      </c>
      <c r="E537" s="386" t="s">
        <v>13969</v>
      </c>
    </row>
    <row r="538" spans="1:5">
      <c r="A538" s="385">
        <v>7282</v>
      </c>
      <c r="B538" s="386" t="s">
        <v>14500</v>
      </c>
      <c r="C538" s="385" t="s">
        <v>27</v>
      </c>
      <c r="D538" s="387">
        <v>8925</v>
      </c>
      <c r="E538" s="386" t="s">
        <v>13969</v>
      </c>
    </row>
    <row r="539" spans="1:5">
      <c r="A539" s="385">
        <v>7283</v>
      </c>
      <c r="B539" s="386" t="s">
        <v>14501</v>
      </c>
      <c r="C539" s="385" t="s">
        <v>27</v>
      </c>
      <c r="D539" s="387">
        <v>14700</v>
      </c>
      <c r="E539" s="386" t="s">
        <v>13969</v>
      </c>
    </row>
    <row r="540" spans="1:5">
      <c r="A540" s="385">
        <v>7284</v>
      </c>
      <c r="B540" s="386" t="s">
        <v>14502</v>
      </c>
      <c r="C540" s="385" t="s">
        <v>27</v>
      </c>
      <c r="D540" s="387">
        <v>18375</v>
      </c>
      <c r="E540" s="386" t="s">
        <v>13969</v>
      </c>
    </row>
    <row r="541" spans="1:5">
      <c r="A541" s="385">
        <v>7285</v>
      </c>
      <c r="B541" s="386" t="s">
        <v>14503</v>
      </c>
      <c r="C541" s="385" t="s">
        <v>27</v>
      </c>
      <c r="D541" s="387">
        <v>22050</v>
      </c>
      <c r="E541" s="386" t="s">
        <v>13969</v>
      </c>
    </row>
    <row r="542" spans="1:5">
      <c r="A542" s="385">
        <v>7287</v>
      </c>
      <c r="B542" s="386" t="s">
        <v>14504</v>
      </c>
      <c r="C542" s="385" t="s">
        <v>27</v>
      </c>
      <c r="D542" s="387">
        <v>11025</v>
      </c>
      <c r="E542" s="386" t="s">
        <v>13969</v>
      </c>
    </row>
    <row r="543" spans="1:5">
      <c r="A543" s="385">
        <v>7288</v>
      </c>
      <c r="B543" s="386" t="s">
        <v>14505</v>
      </c>
      <c r="C543" s="385" t="s">
        <v>27</v>
      </c>
      <c r="D543" s="387">
        <v>22050</v>
      </c>
      <c r="E543" s="386" t="s">
        <v>13969</v>
      </c>
    </row>
    <row r="544" spans="1:5">
      <c r="A544" s="385">
        <v>7289</v>
      </c>
      <c r="B544" s="386" t="s">
        <v>14506</v>
      </c>
      <c r="C544" s="385" t="s">
        <v>27</v>
      </c>
      <c r="D544" s="387">
        <v>5520</v>
      </c>
      <c r="E544" s="386" t="s">
        <v>13959</v>
      </c>
    </row>
    <row r="545" spans="1:5">
      <c r="A545" s="385">
        <v>7291</v>
      </c>
      <c r="B545" s="386" t="s">
        <v>14507</v>
      </c>
      <c r="C545" s="385" t="s">
        <v>27</v>
      </c>
      <c r="D545" s="387">
        <v>499800</v>
      </c>
      <c r="E545" s="386" t="s">
        <v>13959</v>
      </c>
    </row>
    <row r="546" spans="1:5">
      <c r="A546" s="385">
        <v>7293</v>
      </c>
      <c r="B546" s="386" t="s">
        <v>14508</v>
      </c>
      <c r="C546" s="385" t="s">
        <v>27</v>
      </c>
      <c r="D546" s="387">
        <v>574620</v>
      </c>
      <c r="E546" s="386" t="s">
        <v>13959</v>
      </c>
    </row>
    <row r="547" spans="1:5">
      <c r="A547" s="385">
        <v>7295</v>
      </c>
      <c r="B547" s="386" t="s">
        <v>14509</v>
      </c>
      <c r="C547" s="385" t="s">
        <v>27</v>
      </c>
      <c r="D547" s="387">
        <v>656880</v>
      </c>
      <c r="E547" s="386" t="s">
        <v>13959</v>
      </c>
    </row>
    <row r="548" spans="1:5">
      <c r="A548" s="385">
        <v>7298</v>
      </c>
      <c r="B548" s="386" t="s">
        <v>14510</v>
      </c>
      <c r="C548" s="385" t="s">
        <v>27</v>
      </c>
      <c r="D548" s="387">
        <v>293026</v>
      </c>
      <c r="E548" s="386" t="s">
        <v>13959</v>
      </c>
    </row>
    <row r="549" spans="1:5">
      <c r="A549" s="385">
        <v>7300</v>
      </c>
      <c r="B549" s="386" t="s">
        <v>14511</v>
      </c>
      <c r="C549" s="385" t="s">
        <v>30</v>
      </c>
      <c r="D549" s="387">
        <v>62035</v>
      </c>
      <c r="E549" s="386" t="s">
        <v>13959</v>
      </c>
    </row>
    <row r="550" spans="1:5">
      <c r="A550" s="385">
        <v>7302</v>
      </c>
      <c r="B550" s="386" t="s">
        <v>14512</v>
      </c>
      <c r="C550" s="385" t="s">
        <v>30</v>
      </c>
      <c r="D550" s="387">
        <v>11010</v>
      </c>
      <c r="E550" s="386" t="s">
        <v>13959</v>
      </c>
    </row>
    <row r="551" spans="1:5">
      <c r="A551" s="385">
        <v>7303</v>
      </c>
      <c r="B551" s="386" t="s">
        <v>14513</v>
      </c>
      <c r="C551" s="385" t="s">
        <v>30</v>
      </c>
      <c r="D551" s="387">
        <v>24411</v>
      </c>
      <c r="E551" s="386" t="s">
        <v>13959</v>
      </c>
    </row>
    <row r="552" spans="1:5">
      <c r="A552" s="385">
        <v>7304</v>
      </c>
      <c r="B552" s="386" t="s">
        <v>14514</v>
      </c>
      <c r="C552" s="385" t="s">
        <v>30</v>
      </c>
      <c r="D552" s="387">
        <v>41175</v>
      </c>
      <c r="E552" s="386" t="s">
        <v>13959</v>
      </c>
    </row>
    <row r="553" spans="1:5">
      <c r="A553" s="385">
        <v>7305</v>
      </c>
      <c r="B553" s="386" t="s">
        <v>14515</v>
      </c>
      <c r="C553" s="385" t="s">
        <v>30</v>
      </c>
      <c r="D553" s="387">
        <v>85883</v>
      </c>
      <c r="E553" s="386" t="s">
        <v>13959</v>
      </c>
    </row>
    <row r="554" spans="1:5">
      <c r="A554" s="385">
        <v>7306</v>
      </c>
      <c r="B554" s="386" t="s">
        <v>14516</v>
      </c>
      <c r="C554" s="385" t="s">
        <v>27</v>
      </c>
      <c r="D554" s="387">
        <v>28862</v>
      </c>
      <c r="E554" s="386" t="s">
        <v>13969</v>
      </c>
    </row>
    <row r="555" spans="1:5">
      <c r="A555" s="385">
        <v>7307</v>
      </c>
      <c r="B555" s="386" t="s">
        <v>14517</v>
      </c>
      <c r="C555" s="385" t="s">
        <v>27</v>
      </c>
      <c r="D555" s="387">
        <v>99900</v>
      </c>
      <c r="E555" s="386" t="s">
        <v>13969</v>
      </c>
    </row>
    <row r="556" spans="1:5">
      <c r="A556" s="385">
        <v>7308</v>
      </c>
      <c r="B556" s="386" t="s">
        <v>14518</v>
      </c>
      <c r="C556" s="385" t="s">
        <v>211</v>
      </c>
      <c r="D556" s="387">
        <v>1750905</v>
      </c>
      <c r="E556" s="386" t="s">
        <v>14016</v>
      </c>
    </row>
    <row r="557" spans="1:5">
      <c r="A557" s="385">
        <v>7309</v>
      </c>
      <c r="B557" s="386" t="s">
        <v>14519</v>
      </c>
      <c r="C557" s="385" t="s">
        <v>32</v>
      </c>
      <c r="D557" s="387">
        <v>4701</v>
      </c>
      <c r="E557" s="386" t="s">
        <v>13959</v>
      </c>
    </row>
    <row r="558" spans="1:5">
      <c r="A558" s="385">
        <v>7313</v>
      </c>
      <c r="B558" s="386" t="s">
        <v>14520</v>
      </c>
      <c r="C558" s="385" t="s">
        <v>14006</v>
      </c>
      <c r="D558" s="387">
        <v>33987</v>
      </c>
      <c r="E558" s="386" t="s">
        <v>13969</v>
      </c>
    </row>
    <row r="559" spans="1:5">
      <c r="A559" s="385">
        <v>7317</v>
      </c>
      <c r="B559" s="386" t="s">
        <v>14521</v>
      </c>
      <c r="C559" s="385" t="s">
        <v>44</v>
      </c>
      <c r="D559" s="387">
        <v>6698</v>
      </c>
      <c r="E559" s="386" t="s">
        <v>13969</v>
      </c>
    </row>
    <row r="560" spans="1:5">
      <c r="A560" s="385">
        <v>7336</v>
      </c>
      <c r="B560" s="386" t="s">
        <v>14522</v>
      </c>
      <c r="C560" s="385" t="s">
        <v>27</v>
      </c>
      <c r="D560" s="387">
        <v>52073</v>
      </c>
      <c r="E560" s="386" t="s">
        <v>13969</v>
      </c>
    </row>
    <row r="561" spans="1:5">
      <c r="A561" s="385">
        <v>7337</v>
      </c>
      <c r="B561" s="386" t="s">
        <v>14523</v>
      </c>
      <c r="C561" s="385" t="s">
        <v>32</v>
      </c>
      <c r="D561" s="387">
        <v>163495</v>
      </c>
      <c r="E561" s="386" t="s">
        <v>13969</v>
      </c>
    </row>
    <row r="562" spans="1:5">
      <c r="A562" s="385">
        <v>7338</v>
      </c>
      <c r="B562" s="386" t="s">
        <v>14524</v>
      </c>
      <c r="C562" s="385" t="s">
        <v>30</v>
      </c>
      <c r="D562" s="387">
        <v>57596</v>
      </c>
      <c r="E562" s="386" t="s">
        <v>13969</v>
      </c>
    </row>
    <row r="563" spans="1:5">
      <c r="A563" s="385">
        <v>7343</v>
      </c>
      <c r="B563" s="386" t="s">
        <v>14525</v>
      </c>
      <c r="C563" s="385" t="s">
        <v>30</v>
      </c>
      <c r="D563" s="387">
        <v>380800</v>
      </c>
      <c r="E563" s="386" t="s">
        <v>13969</v>
      </c>
    </row>
    <row r="564" spans="1:5">
      <c r="A564" s="385">
        <v>7344</v>
      </c>
      <c r="B564" s="386" t="s">
        <v>14526</v>
      </c>
      <c r="C564" s="385" t="s">
        <v>30</v>
      </c>
      <c r="D564" s="387">
        <v>452200</v>
      </c>
      <c r="E564" s="386" t="s">
        <v>13969</v>
      </c>
    </row>
    <row r="565" spans="1:5">
      <c r="A565" s="385">
        <v>7345</v>
      </c>
      <c r="B565" s="386" t="s">
        <v>14527</v>
      </c>
      <c r="C565" s="385" t="s">
        <v>27</v>
      </c>
      <c r="D565" s="387">
        <v>833000</v>
      </c>
      <c r="E565" s="386" t="s">
        <v>13969</v>
      </c>
    </row>
    <row r="566" spans="1:5">
      <c r="A566" s="385">
        <v>7346</v>
      </c>
      <c r="B566" s="386" t="s">
        <v>14528</v>
      </c>
      <c r="C566" s="385" t="s">
        <v>27</v>
      </c>
      <c r="D566" s="387">
        <v>7140000</v>
      </c>
      <c r="E566" s="386" t="s">
        <v>13969</v>
      </c>
    </row>
    <row r="567" spans="1:5">
      <c r="A567" s="385">
        <v>7351</v>
      </c>
      <c r="B567" s="386" t="s">
        <v>14529</v>
      </c>
      <c r="C567" s="385" t="s">
        <v>27</v>
      </c>
      <c r="D567" s="387">
        <v>185640</v>
      </c>
      <c r="E567" s="386" t="s">
        <v>13969</v>
      </c>
    </row>
    <row r="568" spans="1:5">
      <c r="A568" s="385">
        <v>7352</v>
      </c>
      <c r="B568" s="386" t="s">
        <v>14530</v>
      </c>
      <c r="C568" s="385" t="s">
        <v>27</v>
      </c>
      <c r="D568" s="387">
        <v>199920</v>
      </c>
      <c r="E568" s="386" t="s">
        <v>13969</v>
      </c>
    </row>
    <row r="569" spans="1:5">
      <c r="A569" s="385">
        <v>7353</v>
      </c>
      <c r="B569" s="386" t="s">
        <v>14531</v>
      </c>
      <c r="C569" s="385" t="s">
        <v>27</v>
      </c>
      <c r="D569" s="387">
        <v>379610</v>
      </c>
      <c r="E569" s="386" t="s">
        <v>13969</v>
      </c>
    </row>
    <row r="570" spans="1:5">
      <c r="A570" s="385">
        <v>7354</v>
      </c>
      <c r="B570" s="386" t="s">
        <v>14532</v>
      </c>
      <c r="C570" s="385" t="s">
        <v>27</v>
      </c>
      <c r="D570" s="387">
        <v>540260</v>
      </c>
      <c r="E570" s="386" t="s">
        <v>13969</v>
      </c>
    </row>
    <row r="571" spans="1:5">
      <c r="A571" s="385">
        <v>7355</v>
      </c>
      <c r="B571" s="386" t="s">
        <v>14533</v>
      </c>
      <c r="C571" s="385" t="s">
        <v>27</v>
      </c>
      <c r="D571" s="387">
        <v>821100</v>
      </c>
      <c r="E571" s="386" t="s">
        <v>13969</v>
      </c>
    </row>
    <row r="572" spans="1:5">
      <c r="A572" s="385">
        <v>7356</v>
      </c>
      <c r="B572" s="386" t="s">
        <v>14534</v>
      </c>
      <c r="C572" s="385" t="s">
        <v>27</v>
      </c>
      <c r="D572" s="387">
        <v>1069810</v>
      </c>
      <c r="E572" s="386" t="s">
        <v>13969</v>
      </c>
    </row>
    <row r="573" spans="1:5">
      <c r="A573" s="385">
        <v>7359</v>
      </c>
      <c r="B573" s="386" t="s">
        <v>14535</v>
      </c>
      <c r="C573" s="385" t="s">
        <v>27</v>
      </c>
      <c r="D573" s="387">
        <v>363056</v>
      </c>
      <c r="E573" s="386" t="s">
        <v>13969</v>
      </c>
    </row>
    <row r="574" spans="1:5">
      <c r="A574" s="385">
        <v>7360</v>
      </c>
      <c r="B574" s="386" t="s">
        <v>14536</v>
      </c>
      <c r="C574" s="385" t="s">
        <v>27</v>
      </c>
      <c r="D574" s="387">
        <v>472588</v>
      </c>
      <c r="E574" s="386" t="s">
        <v>13969</v>
      </c>
    </row>
    <row r="575" spans="1:5">
      <c r="A575" s="385">
        <v>7361</v>
      </c>
      <c r="B575" s="386" t="s">
        <v>14537</v>
      </c>
      <c r="C575" s="385" t="s">
        <v>27</v>
      </c>
      <c r="D575" s="387">
        <v>1300</v>
      </c>
      <c r="E575" s="386" t="s">
        <v>13959</v>
      </c>
    </row>
    <row r="576" spans="1:5">
      <c r="A576" s="385">
        <v>7362</v>
      </c>
      <c r="B576" s="386" t="s">
        <v>14538</v>
      </c>
      <c r="C576" s="385" t="s">
        <v>27</v>
      </c>
      <c r="D576" s="387">
        <v>1400</v>
      </c>
      <c r="E576" s="386" t="s">
        <v>13959</v>
      </c>
    </row>
    <row r="577" spans="1:5">
      <c r="A577" s="385">
        <v>7363</v>
      </c>
      <c r="B577" s="386" t="s">
        <v>14539</v>
      </c>
      <c r="C577" s="385" t="s">
        <v>27</v>
      </c>
      <c r="D577" s="387">
        <v>256320</v>
      </c>
      <c r="E577" s="386" t="s">
        <v>13959</v>
      </c>
    </row>
    <row r="578" spans="1:5">
      <c r="A578" s="385">
        <v>7364</v>
      </c>
      <c r="B578" s="386" t="s">
        <v>14540</v>
      </c>
      <c r="C578" s="385" t="s">
        <v>27</v>
      </c>
      <c r="D578" s="387">
        <v>421820</v>
      </c>
      <c r="E578" s="386" t="s">
        <v>13959</v>
      </c>
    </row>
    <row r="579" spans="1:5">
      <c r="A579" s="385">
        <v>7366</v>
      </c>
      <c r="B579" s="386" t="s">
        <v>14541</v>
      </c>
      <c r="C579" s="385" t="s">
        <v>27</v>
      </c>
      <c r="D579" s="387">
        <v>77164</v>
      </c>
      <c r="E579" s="386" t="s">
        <v>13959</v>
      </c>
    </row>
    <row r="580" spans="1:5">
      <c r="A580" s="385">
        <v>7367</v>
      </c>
      <c r="B580" s="386" t="s">
        <v>14542</v>
      </c>
      <c r="C580" s="385" t="s">
        <v>27</v>
      </c>
      <c r="D580" s="387">
        <v>219179</v>
      </c>
      <c r="E580" s="386" t="s">
        <v>13959</v>
      </c>
    </row>
    <row r="581" spans="1:5">
      <c r="A581" s="385">
        <v>7368</v>
      </c>
      <c r="B581" s="386" t="s">
        <v>14543</v>
      </c>
      <c r="C581" s="385" t="s">
        <v>27</v>
      </c>
      <c r="D581" s="387">
        <v>375019</v>
      </c>
      <c r="E581" s="386" t="s">
        <v>13959</v>
      </c>
    </row>
    <row r="582" spans="1:5">
      <c r="A582" s="385">
        <v>7369</v>
      </c>
      <c r="B582" s="386" t="s">
        <v>14544</v>
      </c>
      <c r="C582" s="385" t="s">
        <v>27</v>
      </c>
      <c r="D582" s="387">
        <v>571775</v>
      </c>
      <c r="E582" s="386" t="s">
        <v>13959</v>
      </c>
    </row>
    <row r="583" spans="1:5">
      <c r="A583" s="385">
        <v>7370</v>
      </c>
      <c r="B583" s="386" t="s">
        <v>14545</v>
      </c>
      <c r="C583" s="385" t="s">
        <v>27</v>
      </c>
      <c r="D583" s="387">
        <v>601434</v>
      </c>
      <c r="E583" s="386" t="s">
        <v>13959</v>
      </c>
    </row>
    <row r="584" spans="1:5">
      <c r="A584" s="385">
        <v>7371</v>
      </c>
      <c r="B584" s="386" t="s">
        <v>14546</v>
      </c>
      <c r="C584" s="385" t="s">
        <v>27</v>
      </c>
      <c r="D584" s="387">
        <v>675703</v>
      </c>
      <c r="E584" s="386" t="s">
        <v>13959</v>
      </c>
    </row>
    <row r="585" spans="1:5">
      <c r="A585" s="385">
        <v>7372</v>
      </c>
      <c r="B585" s="386" t="s">
        <v>14547</v>
      </c>
      <c r="C585" s="385" t="s">
        <v>27</v>
      </c>
      <c r="D585" s="387">
        <v>600950</v>
      </c>
      <c r="E585" s="386" t="s">
        <v>13969</v>
      </c>
    </row>
    <row r="586" spans="1:5">
      <c r="A586" s="385">
        <v>7373</v>
      </c>
      <c r="B586" s="386" t="s">
        <v>14548</v>
      </c>
      <c r="C586" s="385" t="s">
        <v>27</v>
      </c>
      <c r="D586" s="387">
        <v>180880</v>
      </c>
      <c r="E586" s="386" t="s">
        <v>13969</v>
      </c>
    </row>
    <row r="587" spans="1:5">
      <c r="A587" s="385">
        <v>7374</v>
      </c>
      <c r="B587" s="386" t="s">
        <v>14549</v>
      </c>
      <c r="C587" s="385" t="s">
        <v>27</v>
      </c>
      <c r="D587" s="387">
        <v>1136450</v>
      </c>
      <c r="E587" s="386" t="s">
        <v>13969</v>
      </c>
    </row>
    <row r="588" spans="1:5">
      <c r="A588" s="385">
        <v>7375</v>
      </c>
      <c r="B588" s="386" t="s">
        <v>14550</v>
      </c>
      <c r="C588" s="385" t="s">
        <v>27</v>
      </c>
      <c r="D588" s="387">
        <v>6290340</v>
      </c>
      <c r="E588" s="386" t="s">
        <v>13969</v>
      </c>
    </row>
    <row r="589" spans="1:5">
      <c r="A589" s="385">
        <v>7376</v>
      </c>
      <c r="B589" s="386" t="s">
        <v>14551</v>
      </c>
      <c r="C589" s="385" t="s">
        <v>27</v>
      </c>
      <c r="D589" s="387">
        <v>7485100</v>
      </c>
      <c r="E589" s="386" t="s">
        <v>13969</v>
      </c>
    </row>
    <row r="590" spans="1:5">
      <c r="A590" s="385">
        <v>7377</v>
      </c>
      <c r="B590" s="386" t="s">
        <v>14552</v>
      </c>
      <c r="C590" s="385" t="s">
        <v>27</v>
      </c>
      <c r="D590" s="387">
        <v>114240</v>
      </c>
      <c r="E590" s="386" t="s">
        <v>13969</v>
      </c>
    </row>
    <row r="591" spans="1:5">
      <c r="A591" s="385">
        <v>7378</v>
      </c>
      <c r="B591" s="386" t="s">
        <v>14553</v>
      </c>
      <c r="C591" s="385" t="s">
        <v>27</v>
      </c>
      <c r="D591" s="387">
        <v>177310</v>
      </c>
      <c r="E591" s="386" t="s">
        <v>13969</v>
      </c>
    </row>
    <row r="592" spans="1:5">
      <c r="A592" s="385">
        <v>7379</v>
      </c>
      <c r="B592" s="386" t="s">
        <v>14554</v>
      </c>
      <c r="C592" s="385" t="s">
        <v>27</v>
      </c>
      <c r="D592" s="387">
        <v>239190</v>
      </c>
      <c r="E592" s="386" t="s">
        <v>13969</v>
      </c>
    </row>
    <row r="593" spans="1:5">
      <c r="A593" s="385">
        <v>7380</v>
      </c>
      <c r="B593" s="386" t="s">
        <v>14555</v>
      </c>
      <c r="C593" s="385" t="s">
        <v>27</v>
      </c>
      <c r="D593" s="387">
        <v>441619</v>
      </c>
      <c r="E593" s="386" t="s">
        <v>13969</v>
      </c>
    </row>
    <row r="594" spans="1:5">
      <c r="A594" s="385">
        <v>7381</v>
      </c>
      <c r="B594" s="386" t="s">
        <v>14556</v>
      </c>
      <c r="C594" s="385" t="s">
        <v>27</v>
      </c>
      <c r="D594" s="387">
        <v>627921</v>
      </c>
      <c r="E594" s="386" t="s">
        <v>13969</v>
      </c>
    </row>
    <row r="595" spans="1:5">
      <c r="A595" s="385">
        <v>7382</v>
      </c>
      <c r="B595" s="386" t="s">
        <v>14557</v>
      </c>
      <c r="C595" s="385" t="s">
        <v>27</v>
      </c>
      <c r="D595" s="387">
        <v>131889</v>
      </c>
      <c r="E595" s="386" t="s">
        <v>13959</v>
      </c>
    </row>
    <row r="596" spans="1:5">
      <c r="A596" s="385">
        <v>7384</v>
      </c>
      <c r="B596" s="386" t="s">
        <v>14558</v>
      </c>
      <c r="C596" s="385" t="s">
        <v>27</v>
      </c>
      <c r="D596" s="387">
        <v>139150</v>
      </c>
      <c r="E596" s="386" t="s">
        <v>13959</v>
      </c>
    </row>
    <row r="597" spans="1:5">
      <c r="A597" s="385">
        <v>7387</v>
      </c>
      <c r="B597" s="386" t="s">
        <v>14559</v>
      </c>
      <c r="C597" s="385" t="s">
        <v>27</v>
      </c>
      <c r="D597" s="387">
        <v>78401</v>
      </c>
      <c r="E597" s="386" t="s">
        <v>13959</v>
      </c>
    </row>
    <row r="598" spans="1:5">
      <c r="A598" s="385">
        <v>7388</v>
      </c>
      <c r="B598" s="386" t="s">
        <v>14560</v>
      </c>
      <c r="C598" s="385" t="s">
        <v>27</v>
      </c>
      <c r="D598" s="387">
        <v>99680</v>
      </c>
      <c r="E598" s="386" t="s">
        <v>13959</v>
      </c>
    </row>
    <row r="599" spans="1:5">
      <c r="A599" s="385">
        <v>7389</v>
      </c>
      <c r="B599" s="386" t="s">
        <v>14561</v>
      </c>
      <c r="C599" s="385" t="s">
        <v>27</v>
      </c>
      <c r="D599" s="387">
        <v>228057</v>
      </c>
      <c r="E599" s="386" t="s">
        <v>13959</v>
      </c>
    </row>
    <row r="600" spans="1:5">
      <c r="A600" s="385">
        <v>7391</v>
      </c>
      <c r="B600" s="386" t="s">
        <v>14562</v>
      </c>
      <c r="C600" s="385" t="s">
        <v>27</v>
      </c>
      <c r="D600" s="387">
        <v>279650</v>
      </c>
      <c r="E600" s="386" t="s">
        <v>13969</v>
      </c>
    </row>
    <row r="601" spans="1:5">
      <c r="A601" s="385">
        <v>7392</v>
      </c>
      <c r="B601" s="386" t="s">
        <v>14563</v>
      </c>
      <c r="C601" s="385" t="s">
        <v>27</v>
      </c>
      <c r="D601" s="387">
        <v>357000</v>
      </c>
      <c r="E601" s="386" t="s">
        <v>13969</v>
      </c>
    </row>
    <row r="602" spans="1:5">
      <c r="A602" s="385">
        <v>7393</v>
      </c>
      <c r="B602" s="386" t="s">
        <v>14564</v>
      </c>
      <c r="C602" s="385" t="s">
        <v>27</v>
      </c>
      <c r="D602" s="387">
        <v>430604</v>
      </c>
      <c r="E602" s="386" t="s">
        <v>13969</v>
      </c>
    </row>
    <row r="603" spans="1:5">
      <c r="A603" s="385">
        <v>7396</v>
      </c>
      <c r="B603" s="386" t="s">
        <v>14565</v>
      </c>
      <c r="C603" s="385" t="s">
        <v>27</v>
      </c>
      <c r="D603" s="387">
        <v>440300</v>
      </c>
      <c r="E603" s="386" t="s">
        <v>13969</v>
      </c>
    </row>
    <row r="604" spans="1:5">
      <c r="A604" s="385">
        <v>7397</v>
      </c>
      <c r="B604" s="386" t="s">
        <v>14566</v>
      </c>
      <c r="C604" s="385" t="s">
        <v>27</v>
      </c>
      <c r="D604" s="387">
        <v>652120</v>
      </c>
      <c r="E604" s="386" t="s">
        <v>13969</v>
      </c>
    </row>
    <row r="605" spans="1:5">
      <c r="A605" s="385">
        <v>7398</v>
      </c>
      <c r="B605" s="386" t="s">
        <v>14567</v>
      </c>
      <c r="C605" s="385" t="s">
        <v>27</v>
      </c>
      <c r="D605" s="387">
        <v>713879</v>
      </c>
      <c r="E605" s="386" t="s">
        <v>13969</v>
      </c>
    </row>
    <row r="606" spans="1:5">
      <c r="A606" s="385">
        <v>7399</v>
      </c>
      <c r="B606" s="386" t="s">
        <v>14568</v>
      </c>
      <c r="C606" s="385" t="s">
        <v>27</v>
      </c>
      <c r="D606" s="387">
        <v>743750</v>
      </c>
      <c r="E606" s="386" t="s">
        <v>13969</v>
      </c>
    </row>
    <row r="607" spans="1:5">
      <c r="A607" s="385">
        <v>7400</v>
      </c>
      <c r="B607" s="386" t="s">
        <v>14569</v>
      </c>
      <c r="C607" s="385" t="s">
        <v>27</v>
      </c>
      <c r="D607" s="387">
        <v>773500</v>
      </c>
      <c r="E607" s="386" t="s">
        <v>13969</v>
      </c>
    </row>
    <row r="608" spans="1:5">
      <c r="A608" s="385">
        <v>7401</v>
      </c>
      <c r="B608" s="386" t="s">
        <v>14570</v>
      </c>
      <c r="C608" s="385" t="s">
        <v>27</v>
      </c>
      <c r="D608" s="387">
        <v>880600</v>
      </c>
      <c r="E608" s="386" t="s">
        <v>13969</v>
      </c>
    </row>
    <row r="609" spans="1:5">
      <c r="A609" s="385">
        <v>7403</v>
      </c>
      <c r="B609" s="386" t="s">
        <v>14571</v>
      </c>
      <c r="C609" s="385" t="s">
        <v>27</v>
      </c>
      <c r="D609" s="387">
        <v>1184050</v>
      </c>
      <c r="E609" s="386" t="s">
        <v>13969</v>
      </c>
    </row>
    <row r="610" spans="1:5">
      <c r="A610" s="385">
        <v>7404</v>
      </c>
      <c r="B610" s="386" t="s">
        <v>14572</v>
      </c>
      <c r="C610" s="385" t="s">
        <v>27</v>
      </c>
      <c r="D610" s="387">
        <v>1320900</v>
      </c>
      <c r="E610" s="386" t="s">
        <v>13969</v>
      </c>
    </row>
    <row r="611" spans="1:5">
      <c r="A611" s="385">
        <v>7405</v>
      </c>
      <c r="B611" s="386" t="s">
        <v>14573</v>
      </c>
      <c r="C611" s="385" t="s">
        <v>27</v>
      </c>
      <c r="D611" s="387">
        <v>1320900</v>
      </c>
      <c r="E611" s="386" t="s">
        <v>13969</v>
      </c>
    </row>
    <row r="612" spans="1:5">
      <c r="A612" s="385">
        <v>7406</v>
      </c>
      <c r="B612" s="386" t="s">
        <v>14574</v>
      </c>
      <c r="C612" s="385" t="s">
        <v>27</v>
      </c>
      <c r="D612" s="387">
        <v>1785000</v>
      </c>
      <c r="E612" s="386" t="s">
        <v>13969</v>
      </c>
    </row>
    <row r="613" spans="1:5">
      <c r="A613" s="385">
        <v>7407</v>
      </c>
      <c r="B613" s="386" t="s">
        <v>14575</v>
      </c>
      <c r="C613" s="385" t="s">
        <v>27</v>
      </c>
      <c r="D613" s="387">
        <v>47186</v>
      </c>
      <c r="E613" s="386" t="s">
        <v>13959</v>
      </c>
    </row>
    <row r="614" spans="1:5">
      <c r="A614" s="385">
        <v>7409</v>
      </c>
      <c r="B614" s="386" t="s">
        <v>14576</v>
      </c>
      <c r="C614" s="385" t="s">
        <v>27</v>
      </c>
      <c r="D614" s="387">
        <v>75158</v>
      </c>
      <c r="E614" s="386" t="s">
        <v>13959</v>
      </c>
    </row>
    <row r="615" spans="1:5">
      <c r="A615" s="385">
        <v>7410</v>
      </c>
      <c r="B615" s="386" t="s">
        <v>14577</v>
      </c>
      <c r="C615" s="385" t="s">
        <v>27</v>
      </c>
      <c r="D615" s="387">
        <v>115474</v>
      </c>
      <c r="E615" s="386" t="s">
        <v>13959</v>
      </c>
    </row>
    <row r="616" spans="1:5">
      <c r="A616" s="385">
        <v>7411</v>
      </c>
      <c r="B616" s="386" t="s">
        <v>14578</v>
      </c>
      <c r="C616" s="385" t="s">
        <v>27</v>
      </c>
      <c r="D616" s="387">
        <v>839761</v>
      </c>
      <c r="E616" s="386" t="s">
        <v>13959</v>
      </c>
    </row>
    <row r="617" spans="1:5">
      <c r="A617" s="385">
        <v>7412</v>
      </c>
      <c r="B617" s="386" t="s">
        <v>14579</v>
      </c>
      <c r="C617" s="385" t="s">
        <v>27</v>
      </c>
      <c r="D617" s="387">
        <v>190400</v>
      </c>
      <c r="E617" s="386" t="s">
        <v>13969</v>
      </c>
    </row>
    <row r="618" spans="1:5">
      <c r="A618" s="385">
        <v>7413</v>
      </c>
      <c r="B618" s="386" t="s">
        <v>14580</v>
      </c>
      <c r="C618" s="385" t="s">
        <v>27</v>
      </c>
      <c r="D618" s="387">
        <v>210630</v>
      </c>
      <c r="E618" s="386" t="s">
        <v>13969</v>
      </c>
    </row>
    <row r="619" spans="1:5">
      <c r="A619" s="385">
        <v>7414</v>
      </c>
      <c r="B619" s="386" t="s">
        <v>14581</v>
      </c>
      <c r="C619" s="385" t="s">
        <v>27</v>
      </c>
      <c r="D619" s="387">
        <v>435540</v>
      </c>
      <c r="E619" s="386" t="s">
        <v>13969</v>
      </c>
    </row>
    <row r="620" spans="1:5">
      <c r="A620" s="385">
        <v>7416</v>
      </c>
      <c r="B620" s="386" t="s">
        <v>14582</v>
      </c>
      <c r="C620" s="385" t="s">
        <v>27</v>
      </c>
      <c r="D620" s="387">
        <v>1050770</v>
      </c>
      <c r="E620" s="386" t="s">
        <v>13969</v>
      </c>
    </row>
    <row r="621" spans="1:5">
      <c r="A621" s="385">
        <v>7417</v>
      </c>
      <c r="B621" s="386" t="s">
        <v>14583</v>
      </c>
      <c r="C621" s="385" t="s">
        <v>27</v>
      </c>
      <c r="D621" s="387">
        <v>1190000</v>
      </c>
      <c r="E621" s="386" t="s">
        <v>13969</v>
      </c>
    </row>
    <row r="622" spans="1:5">
      <c r="A622" s="385">
        <v>7418</v>
      </c>
      <c r="B622" s="386" t="s">
        <v>14584</v>
      </c>
      <c r="C622" s="385" t="s">
        <v>211</v>
      </c>
      <c r="D622" s="387">
        <v>249095</v>
      </c>
      <c r="E622" s="386" t="s">
        <v>14016</v>
      </c>
    </row>
    <row r="623" spans="1:5">
      <c r="A623" s="385">
        <v>7419</v>
      </c>
      <c r="B623" s="386" t="s">
        <v>14585</v>
      </c>
      <c r="C623" s="385" t="s">
        <v>83</v>
      </c>
      <c r="D623" s="387">
        <v>618292</v>
      </c>
      <c r="E623" s="386" t="s">
        <v>13959</v>
      </c>
    </row>
    <row r="624" spans="1:5">
      <c r="A624" s="385">
        <v>7420</v>
      </c>
      <c r="B624" s="386" t="s">
        <v>14586</v>
      </c>
      <c r="C624" s="385" t="s">
        <v>83</v>
      </c>
      <c r="D624" s="387">
        <v>637309</v>
      </c>
      <c r="E624" s="386" t="s">
        <v>13959</v>
      </c>
    </row>
    <row r="625" spans="1:5">
      <c r="A625" s="385">
        <v>7421</v>
      </c>
      <c r="B625" s="386" t="s">
        <v>14587</v>
      </c>
      <c r="C625" s="385" t="s">
        <v>83</v>
      </c>
      <c r="D625" s="387">
        <v>660275</v>
      </c>
      <c r="E625" s="386" t="s">
        <v>13959</v>
      </c>
    </row>
    <row r="626" spans="1:5">
      <c r="A626" s="385">
        <v>7422</v>
      </c>
      <c r="B626" s="386" t="s">
        <v>14588</v>
      </c>
      <c r="C626" s="385" t="s">
        <v>83</v>
      </c>
      <c r="D626" s="387">
        <v>806463</v>
      </c>
      <c r="E626" s="386" t="s">
        <v>13959</v>
      </c>
    </row>
    <row r="627" spans="1:5">
      <c r="A627" s="385">
        <v>7423</v>
      </c>
      <c r="B627" s="386" t="s">
        <v>14589</v>
      </c>
      <c r="C627" s="385" t="s">
        <v>32</v>
      </c>
      <c r="D627" s="387">
        <v>706</v>
      </c>
      <c r="E627" s="386" t="s">
        <v>13959</v>
      </c>
    </row>
    <row r="628" spans="1:5">
      <c r="A628" s="385">
        <v>7426</v>
      </c>
      <c r="B628" s="386" t="s">
        <v>14590</v>
      </c>
      <c r="C628" s="385" t="s">
        <v>30</v>
      </c>
      <c r="D628" s="387">
        <v>53812</v>
      </c>
      <c r="E628" s="386" t="s">
        <v>13969</v>
      </c>
    </row>
    <row r="629" spans="1:5">
      <c r="A629" s="385">
        <v>7427</v>
      </c>
      <c r="B629" s="386" t="s">
        <v>14591</v>
      </c>
      <c r="C629" s="385" t="s">
        <v>30</v>
      </c>
      <c r="D629" s="387">
        <v>106958</v>
      </c>
      <c r="E629" s="386" t="s">
        <v>13969</v>
      </c>
    </row>
    <row r="630" spans="1:5">
      <c r="A630" s="385">
        <v>7428</v>
      </c>
      <c r="B630" s="386" t="s">
        <v>14592</v>
      </c>
      <c r="C630" s="385" t="s">
        <v>30</v>
      </c>
      <c r="D630" s="387">
        <v>58422</v>
      </c>
      <c r="E630" s="386" t="s">
        <v>13969</v>
      </c>
    </row>
    <row r="631" spans="1:5">
      <c r="A631" s="385">
        <v>7429</v>
      </c>
      <c r="B631" s="386" t="s">
        <v>14593</v>
      </c>
      <c r="C631" s="385" t="s">
        <v>30</v>
      </c>
      <c r="D631" s="387">
        <v>84301</v>
      </c>
      <c r="E631" s="386" t="s">
        <v>13969</v>
      </c>
    </row>
    <row r="632" spans="1:5">
      <c r="A632" s="385">
        <v>7430</v>
      </c>
      <c r="B632" s="386" t="s">
        <v>14594</v>
      </c>
      <c r="C632" s="385" t="s">
        <v>30</v>
      </c>
      <c r="D632" s="387">
        <v>138013</v>
      </c>
      <c r="E632" s="386" t="s">
        <v>13969</v>
      </c>
    </row>
    <row r="633" spans="1:5">
      <c r="A633" s="385">
        <v>7434</v>
      </c>
      <c r="B633" s="386" t="s">
        <v>14595</v>
      </c>
      <c r="C633" s="385" t="s">
        <v>27</v>
      </c>
      <c r="D633" s="387">
        <v>558830</v>
      </c>
      <c r="E633" s="386" t="s">
        <v>13969</v>
      </c>
    </row>
    <row r="634" spans="1:5">
      <c r="A634" s="385">
        <v>7436</v>
      </c>
      <c r="B634" s="386" t="s">
        <v>14596</v>
      </c>
      <c r="C634" s="385" t="s">
        <v>14006</v>
      </c>
      <c r="D634" s="387">
        <v>68508</v>
      </c>
      <c r="E634" s="386" t="s">
        <v>13969</v>
      </c>
    </row>
    <row r="635" spans="1:5">
      <c r="A635" s="385">
        <v>7437</v>
      </c>
      <c r="B635" s="386" t="s">
        <v>14597</v>
      </c>
      <c r="C635" s="385" t="s">
        <v>14006</v>
      </c>
      <c r="D635" s="387">
        <v>57408</v>
      </c>
      <c r="E635" s="386" t="s">
        <v>13969</v>
      </c>
    </row>
    <row r="636" spans="1:5">
      <c r="A636" s="385">
        <v>7438</v>
      </c>
      <c r="B636" s="386" t="s">
        <v>14598</v>
      </c>
      <c r="C636" s="385" t="s">
        <v>14006</v>
      </c>
      <c r="D636" s="387">
        <v>478048</v>
      </c>
      <c r="E636" s="386" t="s">
        <v>13959</v>
      </c>
    </row>
    <row r="637" spans="1:5">
      <c r="A637" s="385">
        <v>7439</v>
      </c>
      <c r="B637" s="386" t="s">
        <v>14599</v>
      </c>
      <c r="C637" s="385" t="s">
        <v>89</v>
      </c>
      <c r="D637" s="387">
        <v>5950</v>
      </c>
      <c r="E637" s="386" t="s">
        <v>13969</v>
      </c>
    </row>
    <row r="638" spans="1:5">
      <c r="A638" s="385">
        <v>7442</v>
      </c>
      <c r="B638" s="386" t="s">
        <v>14600</v>
      </c>
      <c r="C638" s="385" t="s">
        <v>30</v>
      </c>
      <c r="D638" s="387">
        <v>1571</v>
      </c>
      <c r="E638" s="386" t="s">
        <v>13969</v>
      </c>
    </row>
    <row r="639" spans="1:5">
      <c r="A639" s="385">
        <v>7443</v>
      </c>
      <c r="B639" s="386" t="s">
        <v>14601</v>
      </c>
      <c r="C639" s="385" t="s">
        <v>30</v>
      </c>
      <c r="D639" s="387">
        <v>3123</v>
      </c>
      <c r="E639" s="386" t="s">
        <v>13969</v>
      </c>
    </row>
    <row r="640" spans="1:5">
      <c r="A640" s="385">
        <v>7444</v>
      </c>
      <c r="B640" s="386" t="s">
        <v>14602</v>
      </c>
      <c r="C640" s="385" t="s">
        <v>30</v>
      </c>
      <c r="D640" s="387">
        <v>14757</v>
      </c>
      <c r="E640" s="386" t="s">
        <v>13959</v>
      </c>
    </row>
    <row r="641" spans="1:5">
      <c r="A641" s="385">
        <v>7445</v>
      </c>
      <c r="B641" s="386" t="s">
        <v>14603</v>
      </c>
      <c r="C641" s="385" t="s">
        <v>27</v>
      </c>
      <c r="D641" s="387">
        <v>330820</v>
      </c>
      <c r="E641" s="386" t="s">
        <v>13969</v>
      </c>
    </row>
    <row r="642" spans="1:5">
      <c r="A642" s="385">
        <v>7446</v>
      </c>
      <c r="B642" s="386" t="s">
        <v>14604</v>
      </c>
      <c r="C642" s="385" t="s">
        <v>27</v>
      </c>
      <c r="D642" s="387">
        <v>510510</v>
      </c>
      <c r="E642" s="386" t="s">
        <v>13969</v>
      </c>
    </row>
    <row r="643" spans="1:5">
      <c r="A643" s="385">
        <v>7448</v>
      </c>
      <c r="B643" s="386" t="s">
        <v>14605</v>
      </c>
      <c r="C643" s="385" t="s">
        <v>27</v>
      </c>
      <c r="D643" s="387">
        <v>999600</v>
      </c>
      <c r="E643" s="386" t="s">
        <v>13969</v>
      </c>
    </row>
    <row r="644" spans="1:5">
      <c r="A644" s="385">
        <v>7451</v>
      </c>
      <c r="B644" s="386" t="s">
        <v>14606</v>
      </c>
      <c r="C644" s="385" t="s">
        <v>32</v>
      </c>
      <c r="D644" s="387">
        <v>4701</v>
      </c>
      <c r="E644" s="386" t="s">
        <v>13959</v>
      </c>
    </row>
    <row r="645" spans="1:5">
      <c r="A645" s="385">
        <v>7452</v>
      </c>
      <c r="B645" s="386" t="s">
        <v>14607</v>
      </c>
      <c r="C645" s="385" t="s">
        <v>32</v>
      </c>
      <c r="D645" s="387">
        <v>4939</v>
      </c>
      <c r="E645" s="386" t="s">
        <v>13959</v>
      </c>
    </row>
    <row r="646" spans="1:5">
      <c r="A646" s="385">
        <v>7453</v>
      </c>
      <c r="B646" s="386" t="s">
        <v>14608</v>
      </c>
      <c r="C646" s="385" t="s">
        <v>27</v>
      </c>
      <c r="D646" s="387">
        <v>182226</v>
      </c>
      <c r="E646" s="386" t="s">
        <v>13969</v>
      </c>
    </row>
    <row r="647" spans="1:5">
      <c r="A647" s="385">
        <v>7455</v>
      </c>
      <c r="B647" s="386" t="s">
        <v>14609</v>
      </c>
      <c r="C647" s="385" t="s">
        <v>27</v>
      </c>
      <c r="D647" s="387">
        <v>618800</v>
      </c>
      <c r="E647" s="386" t="s">
        <v>13969</v>
      </c>
    </row>
    <row r="648" spans="1:5">
      <c r="A648" s="385">
        <v>7457</v>
      </c>
      <c r="B648" s="386" t="s">
        <v>14610</v>
      </c>
      <c r="C648" s="385" t="s">
        <v>30</v>
      </c>
      <c r="D648" s="387">
        <v>28821</v>
      </c>
      <c r="E648" s="386" t="s">
        <v>13969</v>
      </c>
    </row>
    <row r="649" spans="1:5">
      <c r="A649" s="385">
        <v>7458</v>
      </c>
      <c r="B649" s="386" t="s">
        <v>14611</v>
      </c>
      <c r="C649" s="385" t="s">
        <v>30</v>
      </c>
      <c r="D649" s="387">
        <v>44783</v>
      </c>
      <c r="E649" s="386" t="s">
        <v>13969</v>
      </c>
    </row>
    <row r="650" spans="1:5">
      <c r="A650" s="385">
        <v>7460</v>
      </c>
      <c r="B650" s="386" t="s">
        <v>14612</v>
      </c>
      <c r="C650" s="385" t="s">
        <v>30</v>
      </c>
      <c r="D650" s="387">
        <v>39417</v>
      </c>
      <c r="E650" s="386" t="s">
        <v>13969</v>
      </c>
    </row>
    <row r="651" spans="1:5">
      <c r="A651" s="385">
        <v>7461</v>
      </c>
      <c r="B651" s="386" t="s">
        <v>14613</v>
      </c>
      <c r="C651" s="385" t="s">
        <v>83</v>
      </c>
      <c r="D651" s="387">
        <v>89049</v>
      </c>
      <c r="E651" s="386" t="s">
        <v>13959</v>
      </c>
    </row>
    <row r="652" spans="1:5">
      <c r="A652" s="385">
        <v>7462</v>
      </c>
      <c r="B652" s="386" t="s">
        <v>14614</v>
      </c>
      <c r="C652" s="385" t="s">
        <v>14370</v>
      </c>
      <c r="D652" s="387">
        <v>1800</v>
      </c>
      <c r="E652" s="386" t="s">
        <v>13959</v>
      </c>
    </row>
    <row r="653" spans="1:5">
      <c r="A653" s="385">
        <v>7463</v>
      </c>
      <c r="B653" s="386" t="s">
        <v>14615</v>
      </c>
      <c r="C653" s="385" t="s">
        <v>44</v>
      </c>
      <c r="D653" s="387">
        <v>5114</v>
      </c>
      <c r="E653" s="386" t="s">
        <v>13969</v>
      </c>
    </row>
    <row r="654" spans="1:5">
      <c r="A654" s="385">
        <v>7465</v>
      </c>
      <c r="B654" s="386" t="s">
        <v>14616</v>
      </c>
      <c r="C654" s="385" t="s">
        <v>44</v>
      </c>
      <c r="D654" s="387">
        <v>5953</v>
      </c>
      <c r="E654" s="386" t="s">
        <v>13969</v>
      </c>
    </row>
    <row r="655" spans="1:5">
      <c r="A655" s="385">
        <v>7467</v>
      </c>
      <c r="B655" s="386" t="s">
        <v>14617</v>
      </c>
      <c r="C655" s="385" t="s">
        <v>44</v>
      </c>
      <c r="D655" s="387">
        <v>7205</v>
      </c>
      <c r="E655" s="386" t="s">
        <v>13969</v>
      </c>
    </row>
    <row r="656" spans="1:5">
      <c r="A656" s="385">
        <v>7468</v>
      </c>
      <c r="B656" s="386" t="s">
        <v>14618</v>
      </c>
      <c r="C656" s="385" t="s">
        <v>44</v>
      </c>
      <c r="D656" s="387">
        <v>7426</v>
      </c>
      <c r="E656" s="386" t="s">
        <v>13969</v>
      </c>
    </row>
    <row r="657" spans="1:5">
      <c r="A657" s="385">
        <v>7471</v>
      </c>
      <c r="B657" s="386" t="s">
        <v>14619</v>
      </c>
      <c r="C657" s="385" t="s">
        <v>27</v>
      </c>
      <c r="D657" s="387">
        <v>96000</v>
      </c>
      <c r="E657" s="386" t="s">
        <v>13969</v>
      </c>
    </row>
    <row r="658" spans="1:5">
      <c r="A658" s="385">
        <v>7472</v>
      </c>
      <c r="B658" s="386" t="s">
        <v>14620</v>
      </c>
      <c r="C658" s="385" t="s">
        <v>27</v>
      </c>
      <c r="D658" s="387">
        <v>101150</v>
      </c>
      <c r="E658" s="386" t="s">
        <v>13969</v>
      </c>
    </row>
    <row r="659" spans="1:5">
      <c r="A659" s="385">
        <v>7482</v>
      </c>
      <c r="B659" s="386" t="s">
        <v>14621</v>
      </c>
      <c r="C659" s="385" t="s">
        <v>27</v>
      </c>
      <c r="D659" s="387">
        <v>123311</v>
      </c>
      <c r="E659" s="386" t="s">
        <v>13969</v>
      </c>
    </row>
    <row r="660" spans="1:5">
      <c r="A660" s="385">
        <v>7485</v>
      </c>
      <c r="B660" s="386" t="s">
        <v>14622</v>
      </c>
      <c r="C660" s="385" t="s">
        <v>27</v>
      </c>
      <c r="D660" s="387">
        <v>160650</v>
      </c>
      <c r="E660" s="386" t="s">
        <v>13969</v>
      </c>
    </row>
    <row r="661" spans="1:5">
      <c r="A661" s="385">
        <v>7487</v>
      </c>
      <c r="B661" s="386" t="s">
        <v>14623</v>
      </c>
      <c r="C661" s="385" t="s">
        <v>27</v>
      </c>
      <c r="D661" s="387">
        <v>208000</v>
      </c>
      <c r="E661" s="386" t="s">
        <v>13969</v>
      </c>
    </row>
    <row r="662" spans="1:5">
      <c r="A662" s="385">
        <v>7488</v>
      </c>
      <c r="B662" s="386" t="s">
        <v>14624</v>
      </c>
      <c r="C662" s="385" t="s">
        <v>27</v>
      </c>
      <c r="D662" s="387">
        <v>12519</v>
      </c>
      <c r="E662" s="386" t="s">
        <v>13969</v>
      </c>
    </row>
    <row r="663" spans="1:5">
      <c r="A663" s="385">
        <v>7489</v>
      </c>
      <c r="B663" s="386" t="s">
        <v>14625</v>
      </c>
      <c r="C663" s="385" t="s">
        <v>27</v>
      </c>
      <c r="D663" s="387">
        <v>37485</v>
      </c>
      <c r="E663" s="386" t="s">
        <v>13969</v>
      </c>
    </row>
    <row r="664" spans="1:5">
      <c r="A664" s="385">
        <v>7490</v>
      </c>
      <c r="B664" s="386" t="s">
        <v>14626</v>
      </c>
      <c r="C664" s="385" t="s">
        <v>27</v>
      </c>
      <c r="D664" s="387">
        <v>148750</v>
      </c>
      <c r="E664" s="386" t="s">
        <v>13969</v>
      </c>
    </row>
    <row r="665" spans="1:5">
      <c r="A665" s="385">
        <v>7493</v>
      </c>
      <c r="B665" s="386" t="s">
        <v>14627</v>
      </c>
      <c r="C665" s="385" t="s">
        <v>27</v>
      </c>
      <c r="D665" s="387">
        <v>50694</v>
      </c>
      <c r="E665" s="386" t="s">
        <v>13969</v>
      </c>
    </row>
    <row r="666" spans="1:5">
      <c r="A666" s="385">
        <v>7494</v>
      </c>
      <c r="B666" s="386" t="s">
        <v>14628</v>
      </c>
      <c r="C666" s="385" t="s">
        <v>27</v>
      </c>
      <c r="D666" s="387">
        <v>71222</v>
      </c>
      <c r="E666" s="386" t="s">
        <v>13969</v>
      </c>
    </row>
    <row r="667" spans="1:5">
      <c r="A667" s="385">
        <v>7496</v>
      </c>
      <c r="B667" s="386" t="s">
        <v>14629</v>
      </c>
      <c r="C667" s="385" t="s">
        <v>27</v>
      </c>
      <c r="D667" s="387">
        <v>84490</v>
      </c>
      <c r="E667" s="386" t="s">
        <v>13969</v>
      </c>
    </row>
    <row r="668" spans="1:5">
      <c r="A668" s="385">
        <v>7497</v>
      </c>
      <c r="B668" s="386" t="s">
        <v>14630</v>
      </c>
      <c r="C668" s="385" t="s">
        <v>27</v>
      </c>
      <c r="D668" s="387">
        <v>82110</v>
      </c>
      <c r="E668" s="386" t="s">
        <v>13969</v>
      </c>
    </row>
    <row r="669" spans="1:5">
      <c r="A669" s="385">
        <v>7501</v>
      </c>
      <c r="B669" s="386" t="s">
        <v>14631</v>
      </c>
      <c r="C669" s="385" t="s">
        <v>27</v>
      </c>
      <c r="D669" s="387">
        <v>339150</v>
      </c>
      <c r="E669" s="386" t="s">
        <v>13969</v>
      </c>
    </row>
    <row r="670" spans="1:5">
      <c r="A670" s="385">
        <v>7502</v>
      </c>
      <c r="B670" s="386" t="s">
        <v>14632</v>
      </c>
      <c r="C670" s="385" t="s">
        <v>27</v>
      </c>
      <c r="D670" s="387">
        <v>737800</v>
      </c>
      <c r="E670" s="386" t="s">
        <v>13969</v>
      </c>
    </row>
    <row r="671" spans="1:5">
      <c r="A671" s="385">
        <v>7503</v>
      </c>
      <c r="B671" s="386" t="s">
        <v>14633</v>
      </c>
      <c r="C671" s="385" t="s">
        <v>27</v>
      </c>
      <c r="D671" s="387">
        <v>890120</v>
      </c>
      <c r="E671" s="386" t="s">
        <v>13969</v>
      </c>
    </row>
    <row r="672" spans="1:5">
      <c r="A672" s="385">
        <v>7511</v>
      </c>
      <c r="B672" s="386" t="s">
        <v>14634</v>
      </c>
      <c r="C672" s="385" t="s">
        <v>27</v>
      </c>
      <c r="D672" s="387">
        <v>311780</v>
      </c>
      <c r="E672" s="386" t="s">
        <v>13969</v>
      </c>
    </row>
    <row r="673" spans="1:5">
      <c r="A673" s="385">
        <v>7520</v>
      </c>
      <c r="B673" s="386" t="s">
        <v>14635</v>
      </c>
      <c r="C673" s="385" t="s">
        <v>27</v>
      </c>
      <c r="D673" s="387">
        <v>126140</v>
      </c>
      <c r="E673" s="386" t="s">
        <v>13969</v>
      </c>
    </row>
    <row r="674" spans="1:5">
      <c r="A674" s="385">
        <v>7523</v>
      </c>
      <c r="B674" s="386" t="s">
        <v>14636</v>
      </c>
      <c r="C674" s="385" t="s">
        <v>27</v>
      </c>
      <c r="D674" s="387">
        <v>211820</v>
      </c>
      <c r="E674" s="386" t="s">
        <v>13969</v>
      </c>
    </row>
    <row r="675" spans="1:5">
      <c r="A675" s="385">
        <v>7524</v>
      </c>
      <c r="B675" s="386" t="s">
        <v>14637</v>
      </c>
      <c r="C675" s="385" t="s">
        <v>27</v>
      </c>
      <c r="D675" s="387">
        <v>211820</v>
      </c>
      <c r="E675" s="386" t="s">
        <v>13969</v>
      </c>
    </row>
    <row r="676" spans="1:5">
      <c r="A676" s="385">
        <v>7530</v>
      </c>
      <c r="B676" s="386" t="s">
        <v>14638</v>
      </c>
      <c r="C676" s="385" t="s">
        <v>27</v>
      </c>
      <c r="D676" s="387">
        <v>130900</v>
      </c>
      <c r="E676" s="386" t="s">
        <v>13969</v>
      </c>
    </row>
    <row r="677" spans="1:5">
      <c r="A677" s="385">
        <v>7542</v>
      </c>
      <c r="B677" s="386" t="s">
        <v>14639</v>
      </c>
      <c r="C677" s="385" t="s">
        <v>27</v>
      </c>
      <c r="D677" s="387">
        <v>10115</v>
      </c>
      <c r="E677" s="386" t="s">
        <v>13969</v>
      </c>
    </row>
    <row r="678" spans="1:5">
      <c r="A678" s="385">
        <v>7544</v>
      </c>
      <c r="B678" s="386" t="s">
        <v>14640</v>
      </c>
      <c r="C678" s="385" t="s">
        <v>27</v>
      </c>
      <c r="D678" s="387">
        <v>21420</v>
      </c>
      <c r="E678" s="386" t="s">
        <v>13969</v>
      </c>
    </row>
    <row r="679" spans="1:5">
      <c r="A679" s="385">
        <v>7550</v>
      </c>
      <c r="B679" s="386" t="s">
        <v>14641</v>
      </c>
      <c r="C679" s="385" t="s">
        <v>27</v>
      </c>
      <c r="D679" s="387">
        <v>165291</v>
      </c>
      <c r="E679" s="386" t="s">
        <v>13969</v>
      </c>
    </row>
    <row r="680" spans="1:5">
      <c r="A680" s="385">
        <v>7551</v>
      </c>
      <c r="B680" s="386" t="s">
        <v>14642</v>
      </c>
      <c r="C680" s="385" t="s">
        <v>27</v>
      </c>
      <c r="D680" s="387">
        <v>78778</v>
      </c>
      <c r="E680" s="386" t="s">
        <v>13969</v>
      </c>
    </row>
    <row r="681" spans="1:5">
      <c r="A681" s="385">
        <v>7554</v>
      </c>
      <c r="B681" s="386" t="s">
        <v>5162</v>
      </c>
      <c r="C681" s="385" t="s">
        <v>27</v>
      </c>
      <c r="D681" s="387">
        <v>46520</v>
      </c>
      <c r="E681" s="386" t="s">
        <v>13969</v>
      </c>
    </row>
    <row r="682" spans="1:5">
      <c r="A682" s="385">
        <v>7555</v>
      </c>
      <c r="B682" s="386" t="s">
        <v>14643</v>
      </c>
      <c r="C682" s="385" t="s">
        <v>27</v>
      </c>
      <c r="D682" s="387">
        <v>42090</v>
      </c>
      <c r="E682" s="386" t="s">
        <v>13969</v>
      </c>
    </row>
    <row r="683" spans="1:5">
      <c r="A683" s="385">
        <v>7556</v>
      </c>
      <c r="B683" s="386" t="s">
        <v>14644</v>
      </c>
      <c r="C683" s="385" t="s">
        <v>44</v>
      </c>
      <c r="D683" s="387">
        <v>1728</v>
      </c>
      <c r="E683" s="386" t="s">
        <v>13969</v>
      </c>
    </row>
    <row r="684" spans="1:5">
      <c r="A684" s="385">
        <v>7557</v>
      </c>
      <c r="B684" s="386" t="s">
        <v>14645</v>
      </c>
      <c r="C684" s="385" t="s">
        <v>27</v>
      </c>
      <c r="D684" s="387">
        <v>2810</v>
      </c>
      <c r="E684" s="386" t="s">
        <v>13969</v>
      </c>
    </row>
    <row r="685" spans="1:5">
      <c r="A685" s="385">
        <v>7558</v>
      </c>
      <c r="B685" s="386" t="s">
        <v>14646</v>
      </c>
      <c r="C685" s="385" t="s">
        <v>14647</v>
      </c>
      <c r="D685" s="387">
        <v>856800</v>
      </c>
      <c r="E685" s="386" t="s">
        <v>13969</v>
      </c>
    </row>
    <row r="686" spans="1:5">
      <c r="A686" s="385">
        <v>7559</v>
      </c>
      <c r="B686" s="386" t="s">
        <v>14648</v>
      </c>
      <c r="C686" s="385" t="s">
        <v>44</v>
      </c>
      <c r="D686" s="387">
        <v>2763</v>
      </c>
      <c r="E686" s="386" t="s">
        <v>13969</v>
      </c>
    </row>
    <row r="687" spans="1:5">
      <c r="A687" s="385">
        <v>7560</v>
      </c>
      <c r="B687" s="386" t="s">
        <v>14649</v>
      </c>
      <c r="C687" s="385" t="s">
        <v>44</v>
      </c>
      <c r="D687" s="387">
        <v>3247</v>
      </c>
      <c r="E687" s="386" t="s">
        <v>13969</v>
      </c>
    </row>
    <row r="688" spans="1:5">
      <c r="A688" s="385">
        <v>7561</v>
      </c>
      <c r="B688" s="386" t="s">
        <v>5159</v>
      </c>
      <c r="C688" s="385" t="s">
        <v>44</v>
      </c>
      <c r="D688" s="387">
        <v>1852</v>
      </c>
      <c r="E688" s="386" t="s">
        <v>13969</v>
      </c>
    </row>
    <row r="689" spans="1:5">
      <c r="A689" s="385">
        <v>7562</v>
      </c>
      <c r="B689" s="386" t="s">
        <v>14650</v>
      </c>
      <c r="C689" s="385" t="s">
        <v>30</v>
      </c>
      <c r="D689" s="387">
        <v>22180</v>
      </c>
      <c r="E689" s="386" t="s">
        <v>13969</v>
      </c>
    </row>
    <row r="690" spans="1:5">
      <c r="A690" s="385">
        <v>7567</v>
      </c>
      <c r="B690" s="386" t="s">
        <v>14651</v>
      </c>
      <c r="C690" s="385" t="s">
        <v>27</v>
      </c>
      <c r="D690" s="387">
        <v>95994</v>
      </c>
      <c r="E690" s="386" t="s">
        <v>13969</v>
      </c>
    </row>
    <row r="691" spans="1:5">
      <c r="A691" s="385">
        <v>7568</v>
      </c>
      <c r="B691" s="386" t="s">
        <v>14652</v>
      </c>
      <c r="C691" s="385" t="s">
        <v>27</v>
      </c>
      <c r="D691" s="387">
        <v>45220</v>
      </c>
      <c r="E691" s="386" t="s">
        <v>13969</v>
      </c>
    </row>
    <row r="692" spans="1:5">
      <c r="A692" s="385">
        <v>7571</v>
      </c>
      <c r="B692" s="386" t="s">
        <v>14653</v>
      </c>
      <c r="C692" s="385" t="s">
        <v>27</v>
      </c>
      <c r="D692" s="387">
        <v>83781</v>
      </c>
      <c r="E692" s="386" t="s">
        <v>13969</v>
      </c>
    </row>
    <row r="693" spans="1:5">
      <c r="A693" s="385">
        <v>7575</v>
      </c>
      <c r="B693" s="386" t="s">
        <v>14654</v>
      </c>
      <c r="C693" s="385" t="s">
        <v>27</v>
      </c>
      <c r="D693" s="387">
        <v>34050</v>
      </c>
      <c r="E693" s="386" t="s">
        <v>13969</v>
      </c>
    </row>
    <row r="694" spans="1:5">
      <c r="A694" s="385">
        <v>7576</v>
      </c>
      <c r="B694" s="386" t="s">
        <v>14655</v>
      </c>
      <c r="C694" s="385" t="s">
        <v>27</v>
      </c>
      <c r="D694" s="387">
        <v>2000</v>
      </c>
      <c r="E694" s="386" t="s">
        <v>13969</v>
      </c>
    </row>
    <row r="695" spans="1:5">
      <c r="A695" s="385">
        <v>7577</v>
      </c>
      <c r="B695" s="386" t="s">
        <v>14656</v>
      </c>
      <c r="C695" s="385" t="s">
        <v>27</v>
      </c>
      <c r="D695" s="387">
        <v>8000</v>
      </c>
      <c r="E695" s="386" t="s">
        <v>13969</v>
      </c>
    </row>
    <row r="696" spans="1:5">
      <c r="A696" s="385">
        <v>7578</v>
      </c>
      <c r="B696" s="386" t="s">
        <v>14657</v>
      </c>
      <c r="C696" s="385" t="s">
        <v>27</v>
      </c>
      <c r="D696" s="387">
        <v>9055</v>
      </c>
      <c r="E696" s="386" t="s">
        <v>13969</v>
      </c>
    </row>
    <row r="697" spans="1:5">
      <c r="A697" s="385">
        <v>7579</v>
      </c>
      <c r="B697" s="386" t="s">
        <v>14658</v>
      </c>
      <c r="C697" s="385" t="s">
        <v>27</v>
      </c>
      <c r="D697" s="387">
        <v>750</v>
      </c>
      <c r="E697" s="386" t="s">
        <v>13969</v>
      </c>
    </row>
    <row r="698" spans="1:5">
      <c r="A698" s="385">
        <v>7580</v>
      </c>
      <c r="B698" s="386" t="s">
        <v>14659</v>
      </c>
      <c r="C698" s="385" t="s">
        <v>27</v>
      </c>
      <c r="D698" s="387">
        <v>23000</v>
      </c>
      <c r="E698" s="386" t="s">
        <v>13969</v>
      </c>
    </row>
    <row r="699" spans="1:5">
      <c r="A699" s="385">
        <v>7582</v>
      </c>
      <c r="B699" s="386" t="s">
        <v>14660</v>
      </c>
      <c r="C699" s="385" t="s">
        <v>27</v>
      </c>
      <c r="D699" s="387">
        <v>25000</v>
      </c>
      <c r="E699" s="386" t="s">
        <v>13969</v>
      </c>
    </row>
    <row r="700" spans="1:5">
      <c r="A700" s="385">
        <v>7583</v>
      </c>
      <c r="B700" s="386" t="s">
        <v>14661</v>
      </c>
      <c r="C700" s="385" t="s">
        <v>27</v>
      </c>
      <c r="D700" s="387">
        <v>29750</v>
      </c>
      <c r="E700" s="386" t="s">
        <v>13969</v>
      </c>
    </row>
    <row r="701" spans="1:5">
      <c r="A701" s="385">
        <v>7585</v>
      </c>
      <c r="B701" s="386" t="s">
        <v>14662</v>
      </c>
      <c r="C701" s="385" t="s">
        <v>30</v>
      </c>
      <c r="D701" s="387">
        <v>37163</v>
      </c>
      <c r="E701" s="386" t="s">
        <v>13959</v>
      </c>
    </row>
    <row r="702" spans="1:5">
      <c r="A702" s="385">
        <v>7586</v>
      </c>
      <c r="B702" s="386" t="s">
        <v>14663</v>
      </c>
      <c r="C702" s="385" t="s">
        <v>27</v>
      </c>
      <c r="D702" s="387">
        <v>3413</v>
      </c>
      <c r="E702" s="386" t="s">
        <v>13969</v>
      </c>
    </row>
    <row r="703" spans="1:5">
      <c r="A703" s="385">
        <v>7587</v>
      </c>
      <c r="B703" s="386" t="s">
        <v>14664</v>
      </c>
      <c r="C703" s="385" t="s">
        <v>32</v>
      </c>
      <c r="D703" s="387">
        <v>153769</v>
      </c>
      <c r="E703" s="386" t="s">
        <v>13969</v>
      </c>
    </row>
    <row r="704" spans="1:5">
      <c r="A704" s="385">
        <v>7596</v>
      </c>
      <c r="B704" s="386" t="s">
        <v>14665</v>
      </c>
      <c r="C704" s="385" t="s">
        <v>14006</v>
      </c>
      <c r="D704" s="387">
        <v>52107</v>
      </c>
      <c r="E704" s="386" t="s">
        <v>13969</v>
      </c>
    </row>
    <row r="705" spans="1:5">
      <c r="A705" s="385">
        <v>7598</v>
      </c>
      <c r="B705" s="386" t="s">
        <v>14666</v>
      </c>
      <c r="C705" s="385" t="s">
        <v>83</v>
      </c>
      <c r="D705" s="387">
        <v>90440</v>
      </c>
      <c r="E705" s="386" t="s">
        <v>13959</v>
      </c>
    </row>
    <row r="706" spans="1:5">
      <c r="A706" s="385">
        <v>7603</v>
      </c>
      <c r="B706" s="386" t="s">
        <v>14667</v>
      </c>
      <c r="C706" s="385" t="s">
        <v>30</v>
      </c>
      <c r="D706" s="387">
        <v>386587</v>
      </c>
      <c r="E706" s="386" t="s">
        <v>13969</v>
      </c>
    </row>
    <row r="707" spans="1:5">
      <c r="A707" s="385">
        <v>7604</v>
      </c>
      <c r="B707" s="386" t="s">
        <v>14668</v>
      </c>
      <c r="C707" s="385" t="s">
        <v>30</v>
      </c>
      <c r="D707" s="387">
        <v>466632</v>
      </c>
      <c r="E707" s="386" t="s">
        <v>13969</v>
      </c>
    </row>
    <row r="708" spans="1:5">
      <c r="A708" s="385">
        <v>7606</v>
      </c>
      <c r="B708" s="386" t="s">
        <v>14669</v>
      </c>
      <c r="C708" s="385" t="s">
        <v>30</v>
      </c>
      <c r="D708" s="387">
        <v>595966</v>
      </c>
      <c r="E708" s="386" t="s">
        <v>13969</v>
      </c>
    </row>
    <row r="709" spans="1:5">
      <c r="A709" s="385">
        <v>7607</v>
      </c>
      <c r="B709" s="386" t="s">
        <v>14670</v>
      </c>
      <c r="C709" s="385" t="s">
        <v>30</v>
      </c>
      <c r="D709" s="387">
        <v>657040</v>
      </c>
      <c r="E709" s="386" t="s">
        <v>13969</v>
      </c>
    </row>
    <row r="710" spans="1:5">
      <c r="A710" s="385">
        <v>7608</v>
      </c>
      <c r="B710" s="386" t="s">
        <v>14671</v>
      </c>
      <c r="C710" s="385" t="s">
        <v>30</v>
      </c>
      <c r="D710" s="387">
        <v>803045</v>
      </c>
      <c r="E710" s="386" t="s">
        <v>13969</v>
      </c>
    </row>
    <row r="711" spans="1:5">
      <c r="A711" s="385">
        <v>7610</v>
      </c>
      <c r="B711" s="386" t="s">
        <v>14672</v>
      </c>
      <c r="C711" s="385" t="s">
        <v>44</v>
      </c>
      <c r="D711" s="387">
        <v>9663</v>
      </c>
      <c r="E711" s="386" t="s">
        <v>13969</v>
      </c>
    </row>
    <row r="712" spans="1:5">
      <c r="A712" s="385">
        <v>7613</v>
      </c>
      <c r="B712" s="386" t="s">
        <v>14673</v>
      </c>
      <c r="C712" s="385" t="s">
        <v>30</v>
      </c>
      <c r="D712" s="387">
        <v>947968</v>
      </c>
      <c r="E712" s="386" t="s">
        <v>13969</v>
      </c>
    </row>
    <row r="713" spans="1:5">
      <c r="A713" s="385">
        <v>7614</v>
      </c>
      <c r="B713" s="386" t="s">
        <v>14674</v>
      </c>
      <c r="C713" s="385" t="s">
        <v>30</v>
      </c>
      <c r="D713" s="387">
        <v>1199074</v>
      </c>
      <c r="E713" s="386" t="s">
        <v>13969</v>
      </c>
    </row>
    <row r="714" spans="1:5">
      <c r="A714" s="385">
        <v>7615</v>
      </c>
      <c r="B714" s="386" t="s">
        <v>14675</v>
      </c>
      <c r="C714" s="385" t="s">
        <v>30</v>
      </c>
      <c r="D714" s="387">
        <v>1517165</v>
      </c>
      <c r="E714" s="386" t="s">
        <v>13969</v>
      </c>
    </row>
    <row r="715" spans="1:5">
      <c r="A715" s="385">
        <v>7616</v>
      </c>
      <c r="B715" s="386" t="s">
        <v>14676</v>
      </c>
      <c r="C715" s="385" t="s">
        <v>30</v>
      </c>
      <c r="D715" s="387">
        <v>1719584</v>
      </c>
      <c r="E715" s="386" t="s">
        <v>13969</v>
      </c>
    </row>
    <row r="716" spans="1:5">
      <c r="A716" s="385">
        <v>7617</v>
      </c>
      <c r="B716" s="386" t="s">
        <v>14677</v>
      </c>
      <c r="C716" s="385" t="s">
        <v>30</v>
      </c>
      <c r="D716" s="387">
        <v>1922003</v>
      </c>
      <c r="E716" s="386" t="s">
        <v>13969</v>
      </c>
    </row>
    <row r="717" spans="1:5">
      <c r="A717" s="385">
        <v>7618</v>
      </c>
      <c r="B717" s="386" t="s">
        <v>14678</v>
      </c>
      <c r="C717" s="385" t="s">
        <v>30</v>
      </c>
      <c r="D717" s="387">
        <v>2159846</v>
      </c>
      <c r="E717" s="386" t="s">
        <v>13969</v>
      </c>
    </row>
    <row r="718" spans="1:5">
      <c r="A718" s="385">
        <v>7619</v>
      </c>
      <c r="B718" s="386" t="s">
        <v>14679</v>
      </c>
      <c r="C718" s="385" t="s">
        <v>30</v>
      </c>
      <c r="D718" s="387">
        <v>2762417</v>
      </c>
      <c r="E718" s="386" t="s">
        <v>13969</v>
      </c>
    </row>
    <row r="719" spans="1:5">
      <c r="A719" s="385">
        <v>7620</v>
      </c>
      <c r="B719" s="386" t="s">
        <v>14680</v>
      </c>
      <c r="C719" s="385" t="s">
        <v>30</v>
      </c>
      <c r="D719" s="387">
        <v>3060985</v>
      </c>
      <c r="E719" s="386" t="s">
        <v>13969</v>
      </c>
    </row>
    <row r="720" spans="1:5">
      <c r="A720" s="385">
        <v>7621</v>
      </c>
      <c r="B720" s="386" t="s">
        <v>14681</v>
      </c>
      <c r="C720" s="385" t="s">
        <v>30</v>
      </c>
      <c r="D720" s="387">
        <v>3384856</v>
      </c>
      <c r="E720" s="386" t="s">
        <v>13969</v>
      </c>
    </row>
    <row r="721" spans="1:5">
      <c r="A721" s="385">
        <v>7622</v>
      </c>
      <c r="B721" s="386" t="s">
        <v>14682</v>
      </c>
      <c r="C721" s="385" t="s">
        <v>30</v>
      </c>
      <c r="D721" s="387">
        <v>3708726</v>
      </c>
      <c r="E721" s="386" t="s">
        <v>13969</v>
      </c>
    </row>
    <row r="722" spans="1:5">
      <c r="A722" s="385">
        <v>7626</v>
      </c>
      <c r="B722" s="386" t="s">
        <v>14683</v>
      </c>
      <c r="C722" s="385" t="s">
        <v>27</v>
      </c>
      <c r="D722" s="387">
        <v>623931</v>
      </c>
      <c r="E722" s="386" t="s">
        <v>13969</v>
      </c>
    </row>
    <row r="723" spans="1:5">
      <c r="A723" s="385">
        <v>7627</v>
      </c>
      <c r="B723" s="386" t="s">
        <v>14684</v>
      </c>
      <c r="C723" s="385" t="s">
        <v>27</v>
      </c>
      <c r="D723" s="387">
        <v>647170</v>
      </c>
      <c r="E723" s="386" t="s">
        <v>13969</v>
      </c>
    </row>
    <row r="724" spans="1:5">
      <c r="A724" s="385">
        <v>7628</v>
      </c>
      <c r="B724" s="386" t="s">
        <v>14685</v>
      </c>
      <c r="C724" s="385" t="s">
        <v>27</v>
      </c>
      <c r="D724" s="387">
        <v>669423</v>
      </c>
      <c r="E724" s="386" t="s">
        <v>13969</v>
      </c>
    </row>
    <row r="725" spans="1:5">
      <c r="A725" s="385">
        <v>7630</v>
      </c>
      <c r="B725" s="386" t="s">
        <v>14686</v>
      </c>
      <c r="C725" s="385" t="s">
        <v>27</v>
      </c>
      <c r="D725" s="387">
        <v>705256</v>
      </c>
      <c r="E725" s="386" t="s">
        <v>13969</v>
      </c>
    </row>
    <row r="726" spans="1:5">
      <c r="A726" s="385">
        <v>7631</v>
      </c>
      <c r="B726" s="386" t="s">
        <v>14687</v>
      </c>
      <c r="C726" s="385" t="s">
        <v>27</v>
      </c>
      <c r="D726" s="387">
        <v>905521</v>
      </c>
      <c r="E726" s="386" t="s">
        <v>13969</v>
      </c>
    </row>
    <row r="727" spans="1:5">
      <c r="A727" s="385">
        <v>7632</v>
      </c>
      <c r="B727" s="386" t="s">
        <v>14688</v>
      </c>
      <c r="C727" s="385" t="s">
        <v>27</v>
      </c>
      <c r="D727" s="387">
        <v>968595</v>
      </c>
      <c r="E727" s="386" t="s">
        <v>13969</v>
      </c>
    </row>
    <row r="728" spans="1:5">
      <c r="A728" s="385">
        <v>7633</v>
      </c>
      <c r="B728" s="386" t="s">
        <v>14689</v>
      </c>
      <c r="C728" s="385" t="s">
        <v>27</v>
      </c>
      <c r="D728" s="387">
        <v>1046753</v>
      </c>
      <c r="E728" s="386" t="s">
        <v>13969</v>
      </c>
    </row>
    <row r="729" spans="1:5">
      <c r="A729" s="385">
        <v>7634</v>
      </c>
      <c r="B729" s="386" t="s">
        <v>14690</v>
      </c>
      <c r="C729" s="385" t="s">
        <v>27</v>
      </c>
      <c r="D729" s="387">
        <v>1126845</v>
      </c>
      <c r="E729" s="386" t="s">
        <v>13969</v>
      </c>
    </row>
    <row r="730" spans="1:5">
      <c r="A730" s="385">
        <v>7635</v>
      </c>
      <c r="B730" s="386" t="s">
        <v>14691</v>
      </c>
      <c r="C730" s="385" t="s">
        <v>27</v>
      </c>
      <c r="D730" s="387">
        <v>921007</v>
      </c>
      <c r="E730" s="386" t="s">
        <v>13969</v>
      </c>
    </row>
    <row r="731" spans="1:5">
      <c r="A731" s="385">
        <v>7636</v>
      </c>
      <c r="B731" s="386" t="s">
        <v>14692</v>
      </c>
      <c r="C731" s="385" t="s">
        <v>27</v>
      </c>
      <c r="D731" s="387">
        <v>961491</v>
      </c>
      <c r="E731" s="386" t="s">
        <v>13969</v>
      </c>
    </row>
    <row r="732" spans="1:5">
      <c r="A732" s="385">
        <v>7637</v>
      </c>
      <c r="B732" s="386" t="s">
        <v>14693</v>
      </c>
      <c r="C732" s="385" t="s">
        <v>27</v>
      </c>
      <c r="D732" s="387">
        <v>1072821</v>
      </c>
      <c r="E732" s="386" t="s">
        <v>13969</v>
      </c>
    </row>
    <row r="733" spans="1:5">
      <c r="A733" s="385">
        <v>7638</v>
      </c>
      <c r="B733" s="386" t="s">
        <v>14694</v>
      </c>
      <c r="C733" s="385" t="s">
        <v>27</v>
      </c>
      <c r="D733" s="387">
        <v>1300543</v>
      </c>
      <c r="E733" s="386" t="s">
        <v>13969</v>
      </c>
    </row>
    <row r="734" spans="1:5">
      <c r="A734" s="385">
        <v>7639</v>
      </c>
      <c r="B734" s="386" t="s">
        <v>14695</v>
      </c>
      <c r="C734" s="385" t="s">
        <v>27</v>
      </c>
      <c r="D734" s="387">
        <v>1361269</v>
      </c>
      <c r="E734" s="386" t="s">
        <v>13969</v>
      </c>
    </row>
    <row r="735" spans="1:5">
      <c r="A735" s="385">
        <v>7640</v>
      </c>
      <c r="B735" s="386" t="s">
        <v>14696</v>
      </c>
      <c r="C735" s="385" t="s">
        <v>27</v>
      </c>
      <c r="D735" s="387">
        <v>1457417</v>
      </c>
      <c r="E735" s="386" t="s">
        <v>13969</v>
      </c>
    </row>
    <row r="736" spans="1:5">
      <c r="A736" s="385">
        <v>7641</v>
      </c>
      <c r="B736" s="386" t="s">
        <v>14697</v>
      </c>
      <c r="C736" s="385" t="s">
        <v>27</v>
      </c>
      <c r="D736" s="387">
        <v>1644655</v>
      </c>
      <c r="E736" s="386" t="s">
        <v>13969</v>
      </c>
    </row>
    <row r="737" spans="1:5">
      <c r="A737" s="385">
        <v>7642</v>
      </c>
      <c r="B737" s="386" t="s">
        <v>14698</v>
      </c>
      <c r="C737" s="385" t="s">
        <v>27</v>
      </c>
      <c r="D737" s="387">
        <v>1705381</v>
      </c>
      <c r="E737" s="386" t="s">
        <v>13969</v>
      </c>
    </row>
    <row r="738" spans="1:5">
      <c r="A738" s="385">
        <v>7643</v>
      </c>
      <c r="B738" s="386" t="s">
        <v>14699</v>
      </c>
      <c r="C738" s="385" t="s">
        <v>27</v>
      </c>
      <c r="D738" s="387">
        <v>1978647</v>
      </c>
      <c r="E738" s="386" t="s">
        <v>13969</v>
      </c>
    </row>
    <row r="739" spans="1:5">
      <c r="A739" s="385">
        <v>7644</v>
      </c>
      <c r="B739" s="386" t="s">
        <v>14700</v>
      </c>
      <c r="C739" s="385" t="s">
        <v>27</v>
      </c>
      <c r="D739" s="387">
        <v>2105158</v>
      </c>
      <c r="E739" s="386" t="s">
        <v>13969</v>
      </c>
    </row>
    <row r="740" spans="1:5">
      <c r="A740" s="385">
        <v>7645</v>
      </c>
      <c r="B740" s="386" t="s">
        <v>14701</v>
      </c>
      <c r="C740" s="385" t="s">
        <v>30</v>
      </c>
      <c r="D740" s="387">
        <v>4093322</v>
      </c>
      <c r="E740" s="386" t="s">
        <v>13969</v>
      </c>
    </row>
    <row r="741" spans="1:5">
      <c r="A741" s="385">
        <v>7646</v>
      </c>
      <c r="B741" s="386" t="s">
        <v>14702</v>
      </c>
      <c r="C741" s="385" t="s">
        <v>30</v>
      </c>
      <c r="D741" s="387">
        <v>4832151</v>
      </c>
      <c r="E741" s="386" t="s">
        <v>13969</v>
      </c>
    </row>
    <row r="742" spans="1:5">
      <c r="A742" s="385">
        <v>7647</v>
      </c>
      <c r="B742" s="386" t="s">
        <v>14703</v>
      </c>
      <c r="C742" s="385" t="s">
        <v>27</v>
      </c>
      <c r="D742" s="387">
        <v>2423969</v>
      </c>
      <c r="E742" s="386" t="s">
        <v>13969</v>
      </c>
    </row>
    <row r="743" spans="1:5">
      <c r="A743" s="385">
        <v>7648</v>
      </c>
      <c r="B743" s="386" t="s">
        <v>14704</v>
      </c>
      <c r="C743" s="385" t="s">
        <v>30</v>
      </c>
      <c r="D743" s="387">
        <v>6593197</v>
      </c>
      <c r="E743" s="386" t="s">
        <v>13969</v>
      </c>
    </row>
    <row r="744" spans="1:5">
      <c r="A744" s="385">
        <v>7650</v>
      </c>
      <c r="B744" s="386" t="s">
        <v>14705</v>
      </c>
      <c r="C744" s="385" t="s">
        <v>253</v>
      </c>
      <c r="D744" s="387">
        <v>217786</v>
      </c>
      <c r="E744" s="386" t="s">
        <v>13969</v>
      </c>
    </row>
    <row r="745" spans="1:5">
      <c r="A745" s="385">
        <v>7651</v>
      </c>
      <c r="B745" s="386" t="s">
        <v>14706</v>
      </c>
      <c r="C745" s="385" t="s">
        <v>253</v>
      </c>
      <c r="D745" s="387">
        <v>281697</v>
      </c>
      <c r="E745" s="386" t="s">
        <v>13969</v>
      </c>
    </row>
    <row r="746" spans="1:5">
      <c r="A746" s="385">
        <v>7652</v>
      </c>
      <c r="B746" s="386" t="s">
        <v>14707</v>
      </c>
      <c r="C746" s="385" t="s">
        <v>253</v>
      </c>
      <c r="D746" s="387">
        <v>253411</v>
      </c>
      <c r="E746" s="386" t="s">
        <v>13969</v>
      </c>
    </row>
    <row r="747" spans="1:5">
      <c r="A747" s="385">
        <v>7653</v>
      </c>
      <c r="B747" s="386" t="s">
        <v>14708</v>
      </c>
      <c r="C747" s="385" t="s">
        <v>253</v>
      </c>
      <c r="D747" s="387">
        <v>360000</v>
      </c>
      <c r="E747" s="386" t="s">
        <v>13969</v>
      </c>
    </row>
    <row r="748" spans="1:5">
      <c r="A748" s="385">
        <v>7654</v>
      </c>
      <c r="B748" s="386" t="s">
        <v>14709</v>
      </c>
      <c r="C748" s="385" t="s">
        <v>253</v>
      </c>
      <c r="D748" s="387">
        <v>68020</v>
      </c>
      <c r="E748" s="386" t="s">
        <v>13969</v>
      </c>
    </row>
    <row r="749" spans="1:5">
      <c r="A749" s="385">
        <v>7655</v>
      </c>
      <c r="B749" s="386" t="s">
        <v>14710</v>
      </c>
      <c r="C749" s="385" t="s">
        <v>253</v>
      </c>
      <c r="D749" s="387">
        <v>90335</v>
      </c>
      <c r="E749" s="386" t="s">
        <v>13969</v>
      </c>
    </row>
    <row r="750" spans="1:5">
      <c r="A750" s="385">
        <v>7656</v>
      </c>
      <c r="B750" s="386" t="s">
        <v>14711</v>
      </c>
      <c r="C750" s="385" t="s">
        <v>253</v>
      </c>
      <c r="D750" s="387">
        <v>181163</v>
      </c>
      <c r="E750" s="386" t="s">
        <v>13969</v>
      </c>
    </row>
    <row r="751" spans="1:5">
      <c r="A751" s="385">
        <v>7657</v>
      </c>
      <c r="B751" s="386" t="s">
        <v>14712</v>
      </c>
      <c r="C751" s="385" t="s">
        <v>253</v>
      </c>
      <c r="D751" s="387">
        <v>127996</v>
      </c>
      <c r="E751" s="386" t="s">
        <v>13969</v>
      </c>
    </row>
    <row r="752" spans="1:5">
      <c r="A752" s="385">
        <v>7658</v>
      </c>
      <c r="B752" s="386" t="s">
        <v>14713</v>
      </c>
      <c r="C752" s="385" t="s">
        <v>83</v>
      </c>
      <c r="D752" s="387">
        <v>1167963</v>
      </c>
      <c r="E752" s="386" t="s">
        <v>13959</v>
      </c>
    </row>
    <row r="753" spans="1:5">
      <c r="A753" s="385">
        <v>7664</v>
      </c>
      <c r="B753" s="386" t="s">
        <v>14714</v>
      </c>
      <c r="C753" s="385" t="s">
        <v>27</v>
      </c>
      <c r="D753" s="387">
        <v>1163004</v>
      </c>
      <c r="E753" s="386" t="s">
        <v>13969</v>
      </c>
    </row>
    <row r="754" spans="1:5">
      <c r="A754" s="385">
        <v>7680</v>
      </c>
      <c r="B754" s="386" t="s">
        <v>14715</v>
      </c>
      <c r="C754" s="385" t="s">
        <v>253</v>
      </c>
      <c r="D754" s="387">
        <v>83900</v>
      </c>
      <c r="E754" s="386" t="s">
        <v>13969</v>
      </c>
    </row>
    <row r="755" spans="1:5">
      <c r="A755" s="385">
        <v>7686</v>
      </c>
      <c r="B755" s="386" t="s">
        <v>14716</v>
      </c>
      <c r="C755" s="385" t="s">
        <v>83</v>
      </c>
      <c r="D755" s="387">
        <v>81001</v>
      </c>
      <c r="E755" s="386" t="s">
        <v>13959</v>
      </c>
    </row>
    <row r="756" spans="1:5">
      <c r="A756" s="385">
        <v>7687</v>
      </c>
      <c r="B756" s="386" t="s">
        <v>14717</v>
      </c>
      <c r="C756" s="385" t="s">
        <v>83</v>
      </c>
      <c r="D756" s="387">
        <v>94010</v>
      </c>
      <c r="E756" s="386" t="s">
        <v>13959</v>
      </c>
    </row>
    <row r="757" spans="1:5">
      <c r="A757" s="385">
        <v>7688</v>
      </c>
      <c r="B757" s="386" t="s">
        <v>14718</v>
      </c>
      <c r="C757" s="385" t="s">
        <v>83</v>
      </c>
      <c r="D757" s="387">
        <v>74845</v>
      </c>
      <c r="E757" s="386" t="s">
        <v>13959</v>
      </c>
    </row>
    <row r="758" spans="1:5">
      <c r="A758" s="385">
        <v>7689</v>
      </c>
      <c r="B758" s="386" t="s">
        <v>14719</v>
      </c>
      <c r="C758" s="385" t="s">
        <v>83</v>
      </c>
      <c r="D758" s="387">
        <v>73596</v>
      </c>
      <c r="E758" s="386" t="s">
        <v>13959</v>
      </c>
    </row>
    <row r="759" spans="1:5">
      <c r="A759" s="385">
        <v>7690</v>
      </c>
      <c r="B759" s="386" t="s">
        <v>14720</v>
      </c>
      <c r="C759" s="385" t="s">
        <v>83</v>
      </c>
      <c r="D759" s="387">
        <v>71400</v>
      </c>
      <c r="E759" s="386" t="s">
        <v>13959</v>
      </c>
    </row>
    <row r="760" spans="1:5">
      <c r="A760" s="385">
        <v>7691</v>
      </c>
      <c r="B760" s="386" t="s">
        <v>14721</v>
      </c>
      <c r="C760" s="385" t="s">
        <v>83</v>
      </c>
      <c r="D760" s="387">
        <v>65450</v>
      </c>
      <c r="E760" s="386" t="s">
        <v>13959</v>
      </c>
    </row>
    <row r="761" spans="1:5">
      <c r="A761" s="385">
        <v>7692</v>
      </c>
      <c r="B761" s="386" t="s">
        <v>14722</v>
      </c>
      <c r="C761" s="385" t="s">
        <v>83</v>
      </c>
      <c r="D761" s="387">
        <v>85680</v>
      </c>
      <c r="E761" s="386" t="s">
        <v>13959</v>
      </c>
    </row>
    <row r="762" spans="1:5">
      <c r="A762" s="385">
        <v>7695</v>
      </c>
      <c r="B762" s="386" t="s">
        <v>14723</v>
      </c>
      <c r="C762" s="385" t="s">
        <v>89</v>
      </c>
      <c r="D762" s="387">
        <v>2125</v>
      </c>
      <c r="E762" s="386" t="s">
        <v>13969</v>
      </c>
    </row>
    <row r="763" spans="1:5">
      <c r="A763" s="385">
        <v>7697</v>
      </c>
      <c r="B763" s="386" t="s">
        <v>14724</v>
      </c>
      <c r="C763" s="385" t="s">
        <v>89</v>
      </c>
      <c r="D763" s="387">
        <v>12624</v>
      </c>
      <c r="E763" s="386" t="s">
        <v>13969</v>
      </c>
    </row>
    <row r="764" spans="1:5">
      <c r="A764" s="385">
        <v>7698</v>
      </c>
      <c r="B764" s="386" t="s">
        <v>14725</v>
      </c>
      <c r="C764" s="385" t="s">
        <v>89</v>
      </c>
      <c r="D764" s="387">
        <v>2549</v>
      </c>
      <c r="E764" s="386" t="s">
        <v>13969</v>
      </c>
    </row>
    <row r="765" spans="1:5">
      <c r="A765" s="385">
        <v>7699</v>
      </c>
      <c r="B765" s="386" t="s">
        <v>14726</v>
      </c>
      <c r="C765" s="385" t="s">
        <v>27</v>
      </c>
      <c r="D765" s="387">
        <v>4992</v>
      </c>
      <c r="E765" s="386" t="s">
        <v>13969</v>
      </c>
    </row>
    <row r="766" spans="1:5">
      <c r="A766" s="385">
        <v>7700</v>
      </c>
      <c r="B766" s="386" t="s">
        <v>14727</v>
      </c>
      <c r="C766" s="385" t="s">
        <v>27</v>
      </c>
      <c r="D766" s="387">
        <v>8922</v>
      </c>
      <c r="E766" s="386" t="s">
        <v>13969</v>
      </c>
    </row>
    <row r="767" spans="1:5">
      <c r="A767" s="385">
        <v>7701</v>
      </c>
      <c r="B767" s="386" t="s">
        <v>14728</v>
      </c>
      <c r="C767" s="385" t="s">
        <v>89</v>
      </c>
      <c r="D767" s="387">
        <v>3363</v>
      </c>
      <c r="E767" s="386" t="s">
        <v>13969</v>
      </c>
    </row>
    <row r="768" spans="1:5">
      <c r="A768" s="385">
        <v>7707</v>
      </c>
      <c r="B768" s="386" t="s">
        <v>14729</v>
      </c>
      <c r="C768" s="385" t="s">
        <v>14006</v>
      </c>
      <c r="D768" s="387">
        <v>79213</v>
      </c>
      <c r="E768" s="386" t="s">
        <v>13969</v>
      </c>
    </row>
    <row r="769" spans="1:5">
      <c r="A769" s="385">
        <v>7710</v>
      </c>
      <c r="B769" s="386" t="s">
        <v>14730</v>
      </c>
      <c r="C769" s="385" t="s">
        <v>27</v>
      </c>
      <c r="D769" s="387">
        <v>57596</v>
      </c>
      <c r="E769" s="386" t="s">
        <v>13959</v>
      </c>
    </row>
    <row r="770" spans="1:5">
      <c r="A770" s="385">
        <v>7713</v>
      </c>
      <c r="B770" s="386" t="s">
        <v>14731</v>
      </c>
      <c r="C770" s="385" t="s">
        <v>27</v>
      </c>
      <c r="D770" s="387">
        <v>11566</v>
      </c>
      <c r="E770" s="386" t="s">
        <v>13959</v>
      </c>
    </row>
    <row r="771" spans="1:5">
      <c r="A771" s="385">
        <v>7714</v>
      </c>
      <c r="B771" s="386" t="s">
        <v>14732</v>
      </c>
      <c r="C771" s="385" t="s">
        <v>44</v>
      </c>
      <c r="D771" s="387">
        <v>59247</v>
      </c>
      <c r="E771" s="386" t="s">
        <v>13969</v>
      </c>
    </row>
    <row r="772" spans="1:5">
      <c r="A772" s="385">
        <v>7715</v>
      </c>
      <c r="B772" s="386" t="s">
        <v>14733</v>
      </c>
      <c r="C772" s="385" t="s">
        <v>44</v>
      </c>
      <c r="D772" s="387">
        <v>53106</v>
      </c>
      <c r="E772" s="386" t="s">
        <v>13969</v>
      </c>
    </row>
    <row r="773" spans="1:5">
      <c r="A773" s="385">
        <v>7717</v>
      </c>
      <c r="B773" s="386" t="s">
        <v>14734</v>
      </c>
      <c r="C773" s="385" t="s">
        <v>27</v>
      </c>
      <c r="D773" s="387">
        <v>185641</v>
      </c>
      <c r="E773" s="386" t="s">
        <v>13969</v>
      </c>
    </row>
    <row r="774" spans="1:5">
      <c r="A774" s="385">
        <v>7718</v>
      </c>
      <c r="B774" s="386" t="s">
        <v>14735</v>
      </c>
      <c r="C774" s="385" t="s">
        <v>27</v>
      </c>
      <c r="D774" s="387">
        <v>107873</v>
      </c>
      <c r="E774" s="386" t="s">
        <v>13969</v>
      </c>
    </row>
    <row r="775" spans="1:5">
      <c r="A775" s="385">
        <v>7720</v>
      </c>
      <c r="B775" s="386" t="s">
        <v>14736</v>
      </c>
      <c r="C775" s="385" t="s">
        <v>27</v>
      </c>
      <c r="D775" s="387">
        <v>169183</v>
      </c>
      <c r="E775" s="386" t="s">
        <v>13969</v>
      </c>
    </row>
    <row r="776" spans="1:5">
      <c r="A776" s="385">
        <v>7722</v>
      </c>
      <c r="B776" s="386" t="s">
        <v>14737</v>
      </c>
      <c r="C776" s="385" t="s">
        <v>30</v>
      </c>
      <c r="D776" s="387">
        <v>16703</v>
      </c>
      <c r="E776" s="386" t="s">
        <v>13959</v>
      </c>
    </row>
    <row r="777" spans="1:5">
      <c r="A777" s="385">
        <v>7723</v>
      </c>
      <c r="B777" s="386" t="s">
        <v>14738</v>
      </c>
      <c r="C777" s="385" t="s">
        <v>27</v>
      </c>
      <c r="D777" s="387">
        <v>1052900</v>
      </c>
      <c r="E777" s="386" t="s">
        <v>13969</v>
      </c>
    </row>
    <row r="778" spans="1:5">
      <c r="A778" s="385">
        <v>7724</v>
      </c>
      <c r="B778" s="386" t="s">
        <v>14739</v>
      </c>
      <c r="C778" s="385" t="s">
        <v>27</v>
      </c>
      <c r="D778" s="387">
        <v>1579350</v>
      </c>
      <c r="E778" s="386" t="s">
        <v>13969</v>
      </c>
    </row>
    <row r="779" spans="1:5">
      <c r="A779" s="385">
        <v>7725</v>
      </c>
      <c r="B779" s="386" t="s">
        <v>14740</v>
      </c>
      <c r="C779" s="385" t="s">
        <v>27</v>
      </c>
      <c r="D779" s="387">
        <v>2105800</v>
      </c>
      <c r="E779" s="386" t="s">
        <v>13969</v>
      </c>
    </row>
    <row r="780" spans="1:5">
      <c r="A780" s="385">
        <v>7727</v>
      </c>
      <c r="B780" s="386" t="s">
        <v>14741</v>
      </c>
      <c r="C780" s="385" t="s">
        <v>30</v>
      </c>
      <c r="D780" s="387">
        <v>92820</v>
      </c>
      <c r="E780" s="386" t="s">
        <v>13969</v>
      </c>
    </row>
    <row r="781" spans="1:5">
      <c r="A781" s="385">
        <v>7729</v>
      </c>
      <c r="B781" s="386" t="s">
        <v>14742</v>
      </c>
      <c r="C781" s="385" t="s">
        <v>30</v>
      </c>
      <c r="D781" s="387">
        <v>314160</v>
      </c>
      <c r="E781" s="386" t="s">
        <v>13969</v>
      </c>
    </row>
    <row r="782" spans="1:5">
      <c r="A782" s="385">
        <v>7730</v>
      </c>
      <c r="B782" s="386" t="s">
        <v>14743</v>
      </c>
      <c r="C782" s="385" t="s">
        <v>30</v>
      </c>
      <c r="D782" s="387">
        <v>568860</v>
      </c>
      <c r="E782" s="386" t="s">
        <v>13969</v>
      </c>
    </row>
    <row r="783" spans="1:5">
      <c r="A783" s="385">
        <v>7737</v>
      </c>
      <c r="B783" s="386" t="s">
        <v>14744</v>
      </c>
      <c r="C783" s="385" t="s">
        <v>27</v>
      </c>
      <c r="D783" s="387">
        <v>98899</v>
      </c>
      <c r="E783" s="386" t="s">
        <v>13969</v>
      </c>
    </row>
    <row r="784" spans="1:5">
      <c r="A784" s="385">
        <v>7738</v>
      </c>
      <c r="B784" s="386" t="s">
        <v>14745</v>
      </c>
      <c r="C784" s="385" t="s">
        <v>27</v>
      </c>
      <c r="D784" s="387">
        <v>145180</v>
      </c>
      <c r="E784" s="386" t="s">
        <v>13969</v>
      </c>
    </row>
    <row r="785" spans="1:5">
      <c r="A785" s="385">
        <v>7743</v>
      </c>
      <c r="B785" s="386" t="s">
        <v>14746</v>
      </c>
      <c r="C785" s="385" t="s">
        <v>27</v>
      </c>
      <c r="D785" s="387">
        <v>77469</v>
      </c>
      <c r="E785" s="386" t="s">
        <v>13969</v>
      </c>
    </row>
    <row r="786" spans="1:5">
      <c r="A786" s="385">
        <v>7744</v>
      </c>
      <c r="B786" s="386" t="s">
        <v>14747</v>
      </c>
      <c r="C786" s="385" t="s">
        <v>27</v>
      </c>
      <c r="D786" s="387">
        <v>128163</v>
      </c>
      <c r="E786" s="386" t="s">
        <v>13969</v>
      </c>
    </row>
    <row r="787" spans="1:5">
      <c r="A787" s="385">
        <v>7750</v>
      </c>
      <c r="B787" s="386" t="s">
        <v>14748</v>
      </c>
      <c r="C787" s="385" t="s">
        <v>27</v>
      </c>
      <c r="D787" s="387">
        <v>92820</v>
      </c>
      <c r="E787" s="386" t="s">
        <v>13969</v>
      </c>
    </row>
    <row r="788" spans="1:5">
      <c r="A788" s="385">
        <v>7752</v>
      </c>
      <c r="B788" s="386" t="s">
        <v>14749</v>
      </c>
      <c r="C788" s="385" t="s">
        <v>27</v>
      </c>
      <c r="D788" s="387">
        <v>122000</v>
      </c>
      <c r="E788" s="386" t="s">
        <v>13969</v>
      </c>
    </row>
    <row r="789" spans="1:5">
      <c r="A789" s="385">
        <v>7754</v>
      </c>
      <c r="B789" s="386" t="s">
        <v>14750</v>
      </c>
      <c r="C789" s="385" t="s">
        <v>27</v>
      </c>
      <c r="D789" s="387">
        <v>157000</v>
      </c>
      <c r="E789" s="386" t="s">
        <v>13969</v>
      </c>
    </row>
    <row r="790" spans="1:5">
      <c r="A790" s="385">
        <v>7755</v>
      </c>
      <c r="B790" s="386" t="s">
        <v>14751</v>
      </c>
      <c r="C790" s="385" t="s">
        <v>27</v>
      </c>
      <c r="D790" s="387">
        <v>996863</v>
      </c>
      <c r="E790" s="386" t="s">
        <v>13969</v>
      </c>
    </row>
    <row r="791" spans="1:5">
      <c r="A791" s="385">
        <v>7758</v>
      </c>
      <c r="B791" s="386" t="s">
        <v>14752</v>
      </c>
      <c r="C791" s="385" t="s">
        <v>27</v>
      </c>
      <c r="D791" s="387">
        <v>1785000</v>
      </c>
      <c r="E791" s="386" t="s">
        <v>13969</v>
      </c>
    </row>
    <row r="792" spans="1:5">
      <c r="A792" s="385">
        <v>7762</v>
      </c>
      <c r="B792" s="386" t="s">
        <v>14753</v>
      </c>
      <c r="C792" s="385" t="s">
        <v>27</v>
      </c>
      <c r="D792" s="387">
        <v>273700</v>
      </c>
      <c r="E792" s="386" t="s">
        <v>13969</v>
      </c>
    </row>
    <row r="793" spans="1:5">
      <c r="A793" s="385">
        <v>7766</v>
      </c>
      <c r="B793" s="386" t="s">
        <v>14754</v>
      </c>
      <c r="C793" s="385" t="s">
        <v>27</v>
      </c>
      <c r="D793" s="387">
        <v>166600</v>
      </c>
      <c r="E793" s="386" t="s">
        <v>13969</v>
      </c>
    </row>
    <row r="794" spans="1:5">
      <c r="A794" s="385">
        <v>7767</v>
      </c>
      <c r="B794" s="386" t="s">
        <v>14755</v>
      </c>
      <c r="C794" s="385" t="s">
        <v>14006</v>
      </c>
      <c r="D794" s="387">
        <v>1190</v>
      </c>
      <c r="E794" s="386" t="s">
        <v>13959</v>
      </c>
    </row>
    <row r="795" spans="1:5">
      <c r="A795" s="385">
        <v>7769</v>
      </c>
      <c r="B795" s="386" t="s">
        <v>14756</v>
      </c>
      <c r="C795" s="385" t="s">
        <v>14006</v>
      </c>
      <c r="D795" s="387">
        <v>2975</v>
      </c>
      <c r="E795" s="386" t="s">
        <v>13959</v>
      </c>
    </row>
    <row r="796" spans="1:5">
      <c r="A796" s="385">
        <v>7770</v>
      </c>
      <c r="B796" s="386" t="s">
        <v>14757</v>
      </c>
      <c r="C796" s="385" t="s">
        <v>27</v>
      </c>
      <c r="D796" s="387">
        <v>1937000</v>
      </c>
      <c r="E796" s="386" t="s">
        <v>13969</v>
      </c>
    </row>
    <row r="797" spans="1:5">
      <c r="A797" s="385">
        <v>7772</v>
      </c>
      <c r="B797" s="386" t="s">
        <v>14758</v>
      </c>
      <c r="C797" s="385" t="s">
        <v>27</v>
      </c>
      <c r="D797" s="387">
        <v>57001</v>
      </c>
      <c r="E797" s="386" t="s">
        <v>13969</v>
      </c>
    </row>
    <row r="798" spans="1:5">
      <c r="A798" s="385">
        <v>7773</v>
      </c>
      <c r="B798" s="386" t="s">
        <v>14759</v>
      </c>
      <c r="C798" s="385" t="s">
        <v>27</v>
      </c>
      <c r="D798" s="387">
        <v>58310</v>
      </c>
      <c r="E798" s="386" t="s">
        <v>13969</v>
      </c>
    </row>
    <row r="799" spans="1:5">
      <c r="A799" s="385">
        <v>7774</v>
      </c>
      <c r="B799" s="386" t="s">
        <v>14760</v>
      </c>
      <c r="C799" s="385" t="s">
        <v>27</v>
      </c>
      <c r="D799" s="387">
        <v>17574</v>
      </c>
      <c r="E799" s="386" t="s">
        <v>13969</v>
      </c>
    </row>
    <row r="800" spans="1:5">
      <c r="A800" s="385">
        <v>7775</v>
      </c>
      <c r="B800" s="386" t="s">
        <v>14761</v>
      </c>
      <c r="C800" s="385" t="s">
        <v>27</v>
      </c>
      <c r="D800" s="387">
        <v>58310</v>
      </c>
      <c r="E800" s="386" t="s">
        <v>13969</v>
      </c>
    </row>
    <row r="801" spans="1:5">
      <c r="A801" s="385">
        <v>7776</v>
      </c>
      <c r="B801" s="386" t="s">
        <v>14762</v>
      </c>
      <c r="C801" s="385" t="s">
        <v>27</v>
      </c>
      <c r="D801" s="387">
        <v>29750</v>
      </c>
      <c r="E801" s="386" t="s">
        <v>13969</v>
      </c>
    </row>
    <row r="802" spans="1:5">
      <c r="A802" s="385">
        <v>7777</v>
      </c>
      <c r="B802" s="386" t="s">
        <v>14763</v>
      </c>
      <c r="C802" s="385" t="s">
        <v>27</v>
      </c>
      <c r="D802" s="387">
        <v>58715</v>
      </c>
      <c r="E802" s="386" t="s">
        <v>13969</v>
      </c>
    </row>
    <row r="803" spans="1:5">
      <c r="A803" s="385">
        <v>7778</v>
      </c>
      <c r="B803" s="386" t="s">
        <v>14764</v>
      </c>
      <c r="C803" s="385" t="s">
        <v>27</v>
      </c>
      <c r="D803" s="387">
        <v>52598</v>
      </c>
      <c r="E803" s="386" t="s">
        <v>13969</v>
      </c>
    </row>
    <row r="804" spans="1:5">
      <c r="A804" s="385">
        <v>7780</v>
      </c>
      <c r="B804" s="386" t="s">
        <v>14765</v>
      </c>
      <c r="C804" s="385" t="s">
        <v>27</v>
      </c>
      <c r="D804" s="387">
        <v>34510</v>
      </c>
      <c r="E804" s="386" t="s">
        <v>13969</v>
      </c>
    </row>
    <row r="805" spans="1:5">
      <c r="A805" s="385">
        <v>7781</v>
      </c>
      <c r="B805" s="386" t="s">
        <v>14766</v>
      </c>
      <c r="C805" s="385" t="s">
        <v>27</v>
      </c>
      <c r="D805" s="387">
        <v>14280</v>
      </c>
      <c r="E805" s="386" t="s">
        <v>13969</v>
      </c>
    </row>
    <row r="806" spans="1:5">
      <c r="A806" s="385">
        <v>7782</v>
      </c>
      <c r="B806" s="386" t="s">
        <v>14767</v>
      </c>
      <c r="C806" s="385" t="s">
        <v>27</v>
      </c>
      <c r="D806" s="387">
        <v>18374</v>
      </c>
      <c r="E806" s="386" t="s">
        <v>13969</v>
      </c>
    </row>
    <row r="807" spans="1:5">
      <c r="A807" s="385">
        <v>7783</v>
      </c>
      <c r="B807" s="386" t="s">
        <v>14768</v>
      </c>
      <c r="C807" s="385" t="s">
        <v>27</v>
      </c>
      <c r="D807" s="387">
        <v>8783</v>
      </c>
      <c r="E807" s="386" t="s">
        <v>13969</v>
      </c>
    </row>
    <row r="808" spans="1:5">
      <c r="A808" s="385">
        <v>7784</v>
      </c>
      <c r="B808" s="386" t="s">
        <v>14769</v>
      </c>
      <c r="C808" s="385" t="s">
        <v>27</v>
      </c>
      <c r="D808" s="387">
        <v>65450</v>
      </c>
      <c r="E808" s="386" t="s">
        <v>13969</v>
      </c>
    </row>
    <row r="809" spans="1:5">
      <c r="A809" s="385">
        <v>7785</v>
      </c>
      <c r="B809" s="386" t="s">
        <v>14770</v>
      </c>
      <c r="C809" s="385" t="s">
        <v>27</v>
      </c>
      <c r="D809" s="387">
        <v>24777</v>
      </c>
      <c r="E809" s="386" t="s">
        <v>13969</v>
      </c>
    </row>
    <row r="810" spans="1:5">
      <c r="A810" s="385">
        <v>7786</v>
      </c>
      <c r="B810" s="386" t="s">
        <v>14771</v>
      </c>
      <c r="C810" s="385" t="s">
        <v>27</v>
      </c>
      <c r="D810" s="387">
        <v>21935</v>
      </c>
      <c r="E810" s="386" t="s">
        <v>13969</v>
      </c>
    </row>
    <row r="811" spans="1:5">
      <c r="A811" s="385">
        <v>7787</v>
      </c>
      <c r="B811" s="386" t="s">
        <v>14772</v>
      </c>
      <c r="C811" s="385" t="s">
        <v>27</v>
      </c>
      <c r="D811" s="387">
        <v>27643</v>
      </c>
      <c r="E811" s="386" t="s">
        <v>13969</v>
      </c>
    </row>
    <row r="812" spans="1:5">
      <c r="A812" s="385">
        <v>7788</v>
      </c>
      <c r="B812" s="386" t="s">
        <v>14773</v>
      </c>
      <c r="C812" s="385" t="s">
        <v>27</v>
      </c>
      <c r="D812" s="387">
        <v>9106</v>
      </c>
      <c r="E812" s="386" t="s">
        <v>13969</v>
      </c>
    </row>
    <row r="813" spans="1:5">
      <c r="A813" s="385">
        <v>7798</v>
      </c>
      <c r="B813" s="386" t="s">
        <v>14774</v>
      </c>
      <c r="C813" s="385" t="s">
        <v>27</v>
      </c>
      <c r="D813" s="387">
        <v>5950</v>
      </c>
      <c r="E813" s="386" t="s">
        <v>13969</v>
      </c>
    </row>
    <row r="814" spans="1:5">
      <c r="A814" s="385">
        <v>7800</v>
      </c>
      <c r="B814" s="386" t="s">
        <v>14775</v>
      </c>
      <c r="C814" s="385" t="s">
        <v>27</v>
      </c>
      <c r="D814" s="387">
        <v>3181</v>
      </c>
      <c r="E814" s="386" t="s">
        <v>13969</v>
      </c>
    </row>
    <row r="815" spans="1:5">
      <c r="A815" s="385">
        <v>7801</v>
      </c>
      <c r="B815" s="386" t="s">
        <v>14776</v>
      </c>
      <c r="C815" s="385" t="s">
        <v>27</v>
      </c>
      <c r="D815" s="387">
        <v>14110</v>
      </c>
      <c r="E815" s="386" t="s">
        <v>13969</v>
      </c>
    </row>
    <row r="816" spans="1:5">
      <c r="A816" s="385">
        <v>7811</v>
      </c>
      <c r="B816" s="386" t="s">
        <v>14777</v>
      </c>
      <c r="C816" s="385" t="s">
        <v>27</v>
      </c>
      <c r="D816" s="387">
        <v>16483</v>
      </c>
      <c r="E816" s="386" t="s">
        <v>13969</v>
      </c>
    </row>
    <row r="817" spans="1:5">
      <c r="A817" s="385">
        <v>7819</v>
      </c>
      <c r="B817" s="386" t="s">
        <v>14778</v>
      </c>
      <c r="C817" s="385" t="s">
        <v>27</v>
      </c>
      <c r="D817" s="387">
        <v>93900</v>
      </c>
      <c r="E817" s="386" t="s">
        <v>13969</v>
      </c>
    </row>
    <row r="818" spans="1:5">
      <c r="A818" s="385">
        <v>7821</v>
      </c>
      <c r="B818" s="386" t="s">
        <v>14779</v>
      </c>
      <c r="C818" s="385" t="s">
        <v>310</v>
      </c>
      <c r="D818" s="387">
        <v>176120</v>
      </c>
      <c r="E818" s="386" t="s">
        <v>13969</v>
      </c>
    </row>
    <row r="819" spans="1:5">
      <c r="A819" s="385">
        <v>7822</v>
      </c>
      <c r="B819" s="386" t="s">
        <v>5157</v>
      </c>
      <c r="C819" s="385" t="s">
        <v>310</v>
      </c>
      <c r="D819" s="387">
        <v>96900</v>
      </c>
      <c r="E819" s="386" t="s">
        <v>13969</v>
      </c>
    </row>
    <row r="820" spans="1:5">
      <c r="A820" s="385">
        <v>7823</v>
      </c>
      <c r="B820" s="386" t="s">
        <v>14780</v>
      </c>
      <c r="C820" s="385" t="s">
        <v>310</v>
      </c>
      <c r="D820" s="387">
        <v>130000</v>
      </c>
      <c r="E820" s="386" t="s">
        <v>13969</v>
      </c>
    </row>
    <row r="821" spans="1:5">
      <c r="A821" s="385">
        <v>7824</v>
      </c>
      <c r="B821" s="386" t="s">
        <v>14781</v>
      </c>
      <c r="C821" s="385" t="s">
        <v>310</v>
      </c>
      <c r="D821" s="387">
        <v>827</v>
      </c>
      <c r="E821" s="386" t="s">
        <v>13969</v>
      </c>
    </row>
    <row r="822" spans="1:5">
      <c r="A822" s="385">
        <v>7825</v>
      </c>
      <c r="B822" s="386" t="s">
        <v>14782</v>
      </c>
      <c r="C822" s="385" t="s">
        <v>27</v>
      </c>
      <c r="D822" s="387">
        <v>4400</v>
      </c>
      <c r="E822" s="386" t="s">
        <v>13969</v>
      </c>
    </row>
    <row r="823" spans="1:5">
      <c r="A823" s="385">
        <v>7826</v>
      </c>
      <c r="B823" s="386" t="s">
        <v>14783</v>
      </c>
      <c r="C823" s="385" t="s">
        <v>27</v>
      </c>
      <c r="D823" s="387">
        <v>9600</v>
      </c>
      <c r="E823" s="386" t="s">
        <v>13969</v>
      </c>
    </row>
    <row r="824" spans="1:5">
      <c r="A824" s="385">
        <v>7827</v>
      </c>
      <c r="B824" s="386" t="s">
        <v>14784</v>
      </c>
      <c r="C824" s="385" t="s">
        <v>310</v>
      </c>
      <c r="D824" s="387">
        <v>2142</v>
      </c>
      <c r="E824" s="386" t="s">
        <v>13969</v>
      </c>
    </row>
    <row r="825" spans="1:5">
      <c r="A825" s="385">
        <v>7832</v>
      </c>
      <c r="B825" s="386" t="s">
        <v>14785</v>
      </c>
      <c r="C825" s="385" t="s">
        <v>27</v>
      </c>
      <c r="D825" s="387">
        <v>6188</v>
      </c>
      <c r="E825" s="386" t="s">
        <v>13969</v>
      </c>
    </row>
    <row r="826" spans="1:5">
      <c r="A826" s="385">
        <v>7836</v>
      </c>
      <c r="B826" s="386" t="s">
        <v>14786</v>
      </c>
      <c r="C826" s="385" t="s">
        <v>27</v>
      </c>
      <c r="D826" s="387">
        <v>185938</v>
      </c>
      <c r="E826" s="386" t="s">
        <v>13969</v>
      </c>
    </row>
    <row r="827" spans="1:5">
      <c r="A827" s="385">
        <v>7837</v>
      </c>
      <c r="B827" s="386" t="s">
        <v>14787</v>
      </c>
      <c r="C827" s="385" t="s">
        <v>27</v>
      </c>
      <c r="D827" s="387">
        <v>254898</v>
      </c>
      <c r="E827" s="386" t="s">
        <v>13969</v>
      </c>
    </row>
    <row r="828" spans="1:5">
      <c r="A828" s="385">
        <v>7838</v>
      </c>
      <c r="B828" s="386" t="s">
        <v>14788</v>
      </c>
      <c r="C828" s="385" t="s">
        <v>27</v>
      </c>
      <c r="D828" s="387">
        <v>51051</v>
      </c>
      <c r="E828" s="386" t="s">
        <v>13969</v>
      </c>
    </row>
    <row r="829" spans="1:5">
      <c r="A829" s="385">
        <v>7839</v>
      </c>
      <c r="B829" s="386" t="s">
        <v>14789</v>
      </c>
      <c r="C829" s="385" t="s">
        <v>27</v>
      </c>
      <c r="D829" s="387">
        <v>57715</v>
      </c>
      <c r="E829" s="386" t="s">
        <v>13969</v>
      </c>
    </row>
    <row r="830" spans="1:5">
      <c r="A830" s="385">
        <v>7844</v>
      </c>
      <c r="B830" s="386" t="s">
        <v>14790</v>
      </c>
      <c r="C830" s="385" t="s">
        <v>310</v>
      </c>
      <c r="D830" s="387">
        <v>10591</v>
      </c>
      <c r="E830" s="386" t="s">
        <v>13969</v>
      </c>
    </row>
    <row r="831" spans="1:5">
      <c r="A831" s="385">
        <v>7846</v>
      </c>
      <c r="B831" s="386" t="s">
        <v>14791</v>
      </c>
      <c r="C831" s="385" t="s">
        <v>310</v>
      </c>
      <c r="D831" s="387">
        <v>10591</v>
      </c>
      <c r="E831" s="386" t="s">
        <v>13969</v>
      </c>
    </row>
    <row r="832" spans="1:5">
      <c r="A832" s="385">
        <v>7850</v>
      </c>
      <c r="B832" s="386" t="s">
        <v>14792</v>
      </c>
      <c r="C832" s="385" t="s">
        <v>14793</v>
      </c>
      <c r="D832" s="387">
        <v>26009</v>
      </c>
      <c r="E832" s="386" t="s">
        <v>13969</v>
      </c>
    </row>
    <row r="833" spans="1:5">
      <c r="A833" s="385">
        <v>7852</v>
      </c>
      <c r="B833" s="386" t="s">
        <v>14794</v>
      </c>
      <c r="C833" s="385" t="s">
        <v>30</v>
      </c>
      <c r="D833" s="387">
        <v>2924</v>
      </c>
      <c r="E833" s="386" t="s">
        <v>13969</v>
      </c>
    </row>
    <row r="834" spans="1:5">
      <c r="A834" s="385">
        <v>7870</v>
      </c>
      <c r="B834" s="386" t="s">
        <v>14795</v>
      </c>
      <c r="C834" s="385" t="s">
        <v>14006</v>
      </c>
      <c r="D834" s="387">
        <v>100862</v>
      </c>
      <c r="E834" s="386" t="s">
        <v>13969</v>
      </c>
    </row>
    <row r="835" spans="1:5">
      <c r="A835" s="385">
        <v>7874</v>
      </c>
      <c r="B835" s="386" t="s">
        <v>14796</v>
      </c>
      <c r="C835" s="385" t="s">
        <v>27</v>
      </c>
      <c r="D835" s="387">
        <v>51170</v>
      </c>
      <c r="E835" s="386" t="s">
        <v>13969</v>
      </c>
    </row>
    <row r="836" spans="1:5">
      <c r="A836" s="385">
        <v>7876</v>
      </c>
      <c r="B836" s="386" t="s">
        <v>14797</v>
      </c>
      <c r="C836" s="385" t="s">
        <v>27</v>
      </c>
      <c r="D836" s="387">
        <v>185279</v>
      </c>
      <c r="E836" s="386" t="s">
        <v>13969</v>
      </c>
    </row>
    <row r="837" spans="1:5">
      <c r="A837" s="385">
        <v>7877</v>
      </c>
      <c r="B837" s="386" t="s">
        <v>14798</v>
      </c>
      <c r="C837" s="385" t="s">
        <v>27</v>
      </c>
      <c r="D837" s="387">
        <v>41650</v>
      </c>
      <c r="E837" s="386" t="s">
        <v>13969</v>
      </c>
    </row>
    <row r="838" spans="1:5">
      <c r="A838" s="385">
        <v>7884</v>
      </c>
      <c r="B838" s="386" t="s">
        <v>14799</v>
      </c>
      <c r="C838" s="385" t="s">
        <v>27</v>
      </c>
      <c r="D838" s="387">
        <v>80000</v>
      </c>
      <c r="E838" s="386" t="s">
        <v>13959</v>
      </c>
    </row>
    <row r="839" spans="1:5">
      <c r="A839" s="385">
        <v>7891</v>
      </c>
      <c r="B839" s="386" t="s">
        <v>14800</v>
      </c>
      <c r="C839" s="385" t="s">
        <v>253</v>
      </c>
      <c r="D839" s="387">
        <v>146452</v>
      </c>
      <c r="E839" s="386" t="s">
        <v>13969</v>
      </c>
    </row>
    <row r="840" spans="1:5">
      <c r="A840" s="385">
        <v>7892</v>
      </c>
      <c r="B840" s="386" t="s">
        <v>14801</v>
      </c>
      <c r="C840" s="385" t="s">
        <v>89</v>
      </c>
      <c r="D840" s="387">
        <v>380000</v>
      </c>
      <c r="E840" s="386" t="s">
        <v>13969</v>
      </c>
    </row>
    <row r="841" spans="1:5">
      <c r="A841" s="385">
        <v>7896</v>
      </c>
      <c r="B841" s="386" t="s">
        <v>5281</v>
      </c>
      <c r="C841" s="385" t="s">
        <v>27</v>
      </c>
      <c r="D841" s="387">
        <v>161</v>
      </c>
      <c r="E841" s="386" t="s">
        <v>13969</v>
      </c>
    </row>
    <row r="842" spans="1:5">
      <c r="A842" s="385">
        <v>7897</v>
      </c>
      <c r="B842" s="386" t="s">
        <v>14802</v>
      </c>
      <c r="C842" s="385" t="s">
        <v>27</v>
      </c>
      <c r="D842" s="387">
        <v>1345</v>
      </c>
      <c r="E842" s="386" t="s">
        <v>13969</v>
      </c>
    </row>
    <row r="843" spans="1:5">
      <c r="A843" s="385">
        <v>7898</v>
      </c>
      <c r="B843" s="386" t="s">
        <v>14803</v>
      </c>
      <c r="C843" s="385" t="s">
        <v>27</v>
      </c>
      <c r="D843" s="387">
        <v>719</v>
      </c>
      <c r="E843" s="386" t="s">
        <v>13969</v>
      </c>
    </row>
    <row r="844" spans="1:5">
      <c r="A844" s="385">
        <v>7900</v>
      </c>
      <c r="B844" s="386" t="s">
        <v>14804</v>
      </c>
      <c r="C844" s="385" t="s">
        <v>27</v>
      </c>
      <c r="D844" s="387">
        <v>352</v>
      </c>
      <c r="E844" s="386" t="s">
        <v>13969</v>
      </c>
    </row>
    <row r="845" spans="1:5">
      <c r="A845" s="385">
        <v>7901</v>
      </c>
      <c r="B845" s="386" t="s">
        <v>14805</v>
      </c>
      <c r="C845" s="385" t="s">
        <v>27</v>
      </c>
      <c r="D845" s="387">
        <v>143</v>
      </c>
      <c r="E845" s="386" t="s">
        <v>13969</v>
      </c>
    </row>
    <row r="846" spans="1:5">
      <c r="A846" s="385">
        <v>7904</v>
      </c>
      <c r="B846" s="386" t="s">
        <v>5182</v>
      </c>
      <c r="C846" s="385" t="s">
        <v>27</v>
      </c>
      <c r="D846" s="387">
        <v>33000</v>
      </c>
      <c r="E846" s="386" t="s">
        <v>13969</v>
      </c>
    </row>
    <row r="847" spans="1:5">
      <c r="A847" s="385">
        <v>7906</v>
      </c>
      <c r="B847" s="386" t="s">
        <v>14806</v>
      </c>
      <c r="C847" s="385" t="s">
        <v>27</v>
      </c>
      <c r="D847" s="387">
        <v>25000</v>
      </c>
      <c r="E847" s="386" t="s">
        <v>13969</v>
      </c>
    </row>
    <row r="848" spans="1:5">
      <c r="A848" s="385">
        <v>7908</v>
      </c>
      <c r="B848" s="386" t="s">
        <v>5181</v>
      </c>
      <c r="C848" s="385" t="s">
        <v>27</v>
      </c>
      <c r="D848" s="387">
        <v>25600</v>
      </c>
      <c r="E848" s="386" t="s">
        <v>13969</v>
      </c>
    </row>
    <row r="849" spans="1:5">
      <c r="A849" s="385">
        <v>7910</v>
      </c>
      <c r="B849" s="386" t="s">
        <v>14807</v>
      </c>
      <c r="C849" s="385" t="s">
        <v>27</v>
      </c>
      <c r="D849" s="387">
        <v>30000</v>
      </c>
      <c r="E849" s="386" t="s">
        <v>13969</v>
      </c>
    </row>
    <row r="850" spans="1:5">
      <c r="A850" s="385">
        <v>7919</v>
      </c>
      <c r="B850" s="386" t="s">
        <v>14808</v>
      </c>
      <c r="C850" s="385" t="s">
        <v>14006</v>
      </c>
      <c r="D850" s="387">
        <v>43468</v>
      </c>
      <c r="E850" s="386" t="s">
        <v>13969</v>
      </c>
    </row>
    <row r="851" spans="1:5">
      <c r="A851" s="385">
        <v>7921</v>
      </c>
      <c r="B851" s="386" t="s">
        <v>14809</v>
      </c>
      <c r="C851" s="385" t="s">
        <v>83</v>
      </c>
      <c r="D851" s="387">
        <v>798017</v>
      </c>
      <c r="E851" s="386" t="s">
        <v>13959</v>
      </c>
    </row>
    <row r="852" spans="1:5">
      <c r="A852" s="385">
        <v>7922</v>
      </c>
      <c r="B852" s="386" t="s">
        <v>14810</v>
      </c>
      <c r="C852" s="385" t="s">
        <v>89</v>
      </c>
      <c r="D852" s="387">
        <v>8878</v>
      </c>
      <c r="E852" s="386" t="s">
        <v>13969</v>
      </c>
    </row>
    <row r="853" spans="1:5">
      <c r="A853" s="385">
        <v>7923</v>
      </c>
      <c r="B853" s="386" t="s">
        <v>14811</v>
      </c>
      <c r="C853" s="385" t="s">
        <v>32</v>
      </c>
      <c r="D853" s="387">
        <v>7238</v>
      </c>
      <c r="E853" s="386" t="s">
        <v>13969</v>
      </c>
    </row>
    <row r="854" spans="1:5">
      <c r="A854" s="385">
        <v>7926</v>
      </c>
      <c r="B854" s="386" t="s">
        <v>14812</v>
      </c>
      <c r="C854" s="385" t="s">
        <v>27</v>
      </c>
      <c r="D854" s="387">
        <v>34323</v>
      </c>
      <c r="E854" s="386" t="s">
        <v>13969</v>
      </c>
    </row>
    <row r="855" spans="1:5">
      <c r="A855" s="385">
        <v>7932</v>
      </c>
      <c r="B855" s="386" t="s">
        <v>14813</v>
      </c>
      <c r="C855" s="385" t="s">
        <v>30</v>
      </c>
      <c r="D855" s="387">
        <v>5726</v>
      </c>
      <c r="E855" s="386" t="s">
        <v>13959</v>
      </c>
    </row>
    <row r="856" spans="1:5">
      <c r="A856" s="385">
        <v>7934</v>
      </c>
      <c r="B856" s="386" t="s">
        <v>14814</v>
      </c>
      <c r="C856" s="385" t="s">
        <v>27</v>
      </c>
      <c r="D856" s="387">
        <v>1259020</v>
      </c>
      <c r="E856" s="386" t="s">
        <v>13969</v>
      </c>
    </row>
    <row r="857" spans="1:5">
      <c r="A857" s="385">
        <v>7939</v>
      </c>
      <c r="B857" s="386" t="s">
        <v>14815</v>
      </c>
      <c r="C857" s="385" t="s">
        <v>27</v>
      </c>
      <c r="D857" s="387">
        <v>166600</v>
      </c>
      <c r="E857" s="386" t="s">
        <v>13969</v>
      </c>
    </row>
    <row r="858" spans="1:5">
      <c r="A858" s="385">
        <v>7941</v>
      </c>
      <c r="B858" s="386" t="s">
        <v>14816</v>
      </c>
      <c r="C858" s="385" t="s">
        <v>27</v>
      </c>
      <c r="D858" s="387">
        <v>440300</v>
      </c>
      <c r="E858" s="386" t="s">
        <v>13969</v>
      </c>
    </row>
    <row r="859" spans="1:5">
      <c r="A859" s="385">
        <v>7942</v>
      </c>
      <c r="B859" s="386" t="s">
        <v>14817</v>
      </c>
      <c r="C859" s="385" t="s">
        <v>27</v>
      </c>
      <c r="D859" s="387">
        <v>158270</v>
      </c>
      <c r="E859" s="386" t="s">
        <v>13969</v>
      </c>
    </row>
    <row r="860" spans="1:5">
      <c r="A860" s="385">
        <v>7945</v>
      </c>
      <c r="B860" s="386" t="s">
        <v>14818</v>
      </c>
      <c r="C860" s="385" t="s">
        <v>30</v>
      </c>
      <c r="D860" s="387">
        <v>125</v>
      </c>
      <c r="E860" s="386" t="s">
        <v>13969</v>
      </c>
    </row>
    <row r="861" spans="1:5">
      <c r="A861" s="385">
        <v>7946</v>
      </c>
      <c r="B861" s="386" t="s">
        <v>14819</v>
      </c>
      <c r="C861" s="385" t="s">
        <v>476</v>
      </c>
      <c r="D861" s="387">
        <v>99628</v>
      </c>
      <c r="E861" s="386" t="s">
        <v>13969</v>
      </c>
    </row>
    <row r="862" spans="1:5">
      <c r="A862" s="385">
        <v>7947</v>
      </c>
      <c r="B862" s="386" t="s">
        <v>14820</v>
      </c>
      <c r="C862" s="385" t="s">
        <v>27</v>
      </c>
      <c r="D862" s="387">
        <v>337960</v>
      </c>
      <c r="E862" s="386" t="s">
        <v>13959</v>
      </c>
    </row>
    <row r="863" spans="1:5">
      <c r="A863" s="385">
        <v>7948</v>
      </c>
      <c r="B863" s="386" t="s">
        <v>14821</v>
      </c>
      <c r="C863" s="385" t="s">
        <v>30</v>
      </c>
      <c r="D863" s="387">
        <v>24871</v>
      </c>
      <c r="E863" s="386" t="s">
        <v>13969</v>
      </c>
    </row>
    <row r="864" spans="1:5">
      <c r="A864" s="385">
        <v>7949</v>
      </c>
      <c r="B864" s="386" t="s">
        <v>14822</v>
      </c>
      <c r="C864" s="385" t="s">
        <v>27</v>
      </c>
      <c r="D864" s="387">
        <v>217902</v>
      </c>
      <c r="E864" s="386" t="s">
        <v>13959</v>
      </c>
    </row>
    <row r="865" spans="1:5">
      <c r="A865" s="385">
        <v>7950</v>
      </c>
      <c r="B865" s="386" t="s">
        <v>14823</v>
      </c>
      <c r="C865" s="385" t="s">
        <v>27</v>
      </c>
      <c r="D865" s="387">
        <v>370391</v>
      </c>
      <c r="E865" s="386" t="s">
        <v>13959</v>
      </c>
    </row>
    <row r="866" spans="1:5">
      <c r="A866" s="385">
        <v>7953</v>
      </c>
      <c r="B866" s="386" t="s">
        <v>14824</v>
      </c>
      <c r="C866" s="385" t="s">
        <v>44</v>
      </c>
      <c r="D866" s="387">
        <v>11617</v>
      </c>
      <c r="E866" s="386" t="s">
        <v>13969</v>
      </c>
    </row>
    <row r="867" spans="1:5">
      <c r="A867" s="385">
        <v>7955</v>
      </c>
      <c r="B867" s="386" t="s">
        <v>14825</v>
      </c>
      <c r="C867" s="385" t="s">
        <v>27</v>
      </c>
      <c r="D867" s="387">
        <v>142613</v>
      </c>
      <c r="E867" s="386" t="s">
        <v>13969</v>
      </c>
    </row>
    <row r="868" spans="1:5">
      <c r="A868" s="385">
        <v>7956</v>
      </c>
      <c r="B868" s="386" t="s">
        <v>14826</v>
      </c>
      <c r="C868" s="385" t="s">
        <v>27</v>
      </c>
      <c r="D868" s="387">
        <v>149915</v>
      </c>
      <c r="E868" s="386" t="s">
        <v>13969</v>
      </c>
    </row>
    <row r="869" spans="1:5">
      <c r="A869" s="385">
        <v>7957</v>
      </c>
      <c r="B869" s="386" t="s">
        <v>14827</v>
      </c>
      <c r="C869" s="385" t="s">
        <v>27</v>
      </c>
      <c r="D869" s="387">
        <v>181691</v>
      </c>
      <c r="E869" s="386" t="s">
        <v>13969</v>
      </c>
    </row>
    <row r="870" spans="1:5">
      <c r="A870" s="385">
        <v>7958</v>
      </c>
      <c r="B870" s="386" t="s">
        <v>14828</v>
      </c>
      <c r="C870" s="385" t="s">
        <v>27</v>
      </c>
      <c r="D870" s="387">
        <v>470215</v>
      </c>
      <c r="E870" s="386" t="s">
        <v>13969</v>
      </c>
    </row>
    <row r="871" spans="1:5">
      <c r="A871" s="385">
        <v>7959</v>
      </c>
      <c r="B871" s="386" t="s">
        <v>14829</v>
      </c>
      <c r="C871" s="385" t="s">
        <v>27</v>
      </c>
      <c r="D871" s="387">
        <v>171816</v>
      </c>
      <c r="E871" s="386" t="s">
        <v>13969</v>
      </c>
    </row>
    <row r="872" spans="1:5">
      <c r="A872" s="385">
        <v>7961</v>
      </c>
      <c r="B872" s="386" t="s">
        <v>14830</v>
      </c>
      <c r="C872" s="385" t="s">
        <v>30</v>
      </c>
      <c r="D872" s="387">
        <v>341734</v>
      </c>
      <c r="E872" s="386" t="s">
        <v>13959</v>
      </c>
    </row>
    <row r="873" spans="1:5">
      <c r="A873" s="385">
        <v>7962</v>
      </c>
      <c r="B873" s="386" t="s">
        <v>14831</v>
      </c>
      <c r="C873" s="385" t="s">
        <v>30</v>
      </c>
      <c r="D873" s="387">
        <v>414613</v>
      </c>
      <c r="E873" s="386" t="s">
        <v>13959</v>
      </c>
    </row>
    <row r="874" spans="1:5">
      <c r="A874" s="385">
        <v>7963</v>
      </c>
      <c r="B874" s="386" t="s">
        <v>14832</v>
      </c>
      <c r="C874" s="385" t="s">
        <v>30</v>
      </c>
      <c r="D874" s="387">
        <v>507298</v>
      </c>
      <c r="E874" s="386" t="s">
        <v>13959</v>
      </c>
    </row>
    <row r="875" spans="1:5">
      <c r="A875" s="385">
        <v>7965</v>
      </c>
      <c r="B875" s="386" t="s">
        <v>14833</v>
      </c>
      <c r="C875" s="385" t="s">
        <v>27</v>
      </c>
      <c r="D875" s="387">
        <v>183260</v>
      </c>
      <c r="E875" s="386" t="s">
        <v>13969</v>
      </c>
    </row>
    <row r="876" spans="1:5">
      <c r="A876" s="385">
        <v>7966</v>
      </c>
      <c r="B876" s="386" t="s">
        <v>14834</v>
      </c>
      <c r="C876" s="385" t="s">
        <v>27</v>
      </c>
      <c r="D876" s="387">
        <v>592620</v>
      </c>
      <c r="E876" s="386" t="s">
        <v>13969</v>
      </c>
    </row>
    <row r="877" spans="1:5">
      <c r="A877" s="385">
        <v>7967</v>
      </c>
      <c r="B877" s="386" t="s">
        <v>14835</v>
      </c>
      <c r="C877" s="385" t="s">
        <v>27</v>
      </c>
      <c r="D877" s="387">
        <v>1259020</v>
      </c>
      <c r="E877" s="386" t="s">
        <v>13969</v>
      </c>
    </row>
    <row r="878" spans="1:5">
      <c r="A878" s="385">
        <v>7968</v>
      </c>
      <c r="B878" s="386" t="s">
        <v>14836</v>
      </c>
      <c r="C878" s="385" t="s">
        <v>27</v>
      </c>
      <c r="D878" s="387">
        <v>380000</v>
      </c>
      <c r="E878" s="386" t="s">
        <v>13959</v>
      </c>
    </row>
    <row r="879" spans="1:5">
      <c r="A879" s="385">
        <v>7969</v>
      </c>
      <c r="B879" s="386" t="s">
        <v>14837</v>
      </c>
      <c r="C879" s="385" t="s">
        <v>44</v>
      </c>
      <c r="D879" s="387">
        <v>10577</v>
      </c>
      <c r="E879" s="386" t="s">
        <v>13969</v>
      </c>
    </row>
    <row r="880" spans="1:5">
      <c r="A880" s="385">
        <v>7970</v>
      </c>
      <c r="B880" s="386" t="s">
        <v>14838</v>
      </c>
      <c r="C880" s="385" t="s">
        <v>44</v>
      </c>
      <c r="D880" s="387">
        <v>4355</v>
      </c>
      <c r="E880" s="386" t="s">
        <v>13969</v>
      </c>
    </row>
    <row r="881" spans="1:5">
      <c r="A881" s="385">
        <v>7971</v>
      </c>
      <c r="B881" s="386" t="s">
        <v>14839</v>
      </c>
      <c r="C881" s="385" t="s">
        <v>44</v>
      </c>
      <c r="D881" s="387">
        <v>7000</v>
      </c>
      <c r="E881" s="386" t="s">
        <v>13969</v>
      </c>
    </row>
    <row r="882" spans="1:5">
      <c r="A882" s="385">
        <v>7973</v>
      </c>
      <c r="B882" s="386" t="s">
        <v>14840</v>
      </c>
      <c r="C882" s="385" t="s">
        <v>32</v>
      </c>
      <c r="D882" s="387">
        <v>46285</v>
      </c>
      <c r="E882" s="386" t="s">
        <v>13969</v>
      </c>
    </row>
    <row r="883" spans="1:5">
      <c r="A883" s="385">
        <v>7976</v>
      </c>
      <c r="B883" s="386" t="s">
        <v>14841</v>
      </c>
      <c r="C883" s="385" t="s">
        <v>83</v>
      </c>
      <c r="D883" s="387">
        <v>69020</v>
      </c>
      <c r="E883" s="386" t="s">
        <v>13959</v>
      </c>
    </row>
    <row r="884" spans="1:5">
      <c r="A884" s="385">
        <v>7977</v>
      </c>
      <c r="B884" s="386" t="s">
        <v>14842</v>
      </c>
      <c r="C884" s="385" t="s">
        <v>83</v>
      </c>
      <c r="D884" s="387">
        <v>30583</v>
      </c>
      <c r="E884" s="386" t="s">
        <v>13959</v>
      </c>
    </row>
    <row r="885" spans="1:5">
      <c r="A885" s="385">
        <v>7979</v>
      </c>
      <c r="B885" s="386" t="s">
        <v>14843</v>
      </c>
      <c r="C885" s="385" t="s">
        <v>27</v>
      </c>
      <c r="D885" s="387">
        <v>73013</v>
      </c>
      <c r="E885" s="386" t="s">
        <v>13969</v>
      </c>
    </row>
    <row r="886" spans="1:5">
      <c r="A886" s="385">
        <v>7983</v>
      </c>
      <c r="B886" s="386" t="s">
        <v>14844</v>
      </c>
      <c r="C886" s="385" t="s">
        <v>14006</v>
      </c>
      <c r="D886" s="387">
        <v>219000</v>
      </c>
      <c r="E886" s="386" t="s">
        <v>14016</v>
      </c>
    </row>
    <row r="887" spans="1:5">
      <c r="A887" s="385">
        <v>7984</v>
      </c>
      <c r="B887" s="386" t="s">
        <v>14845</v>
      </c>
      <c r="C887" s="385" t="s">
        <v>89</v>
      </c>
      <c r="D887" s="387">
        <v>104125</v>
      </c>
      <c r="E887" s="386" t="s">
        <v>13959</v>
      </c>
    </row>
    <row r="888" spans="1:5">
      <c r="A888" s="385">
        <v>7989</v>
      </c>
      <c r="B888" s="386" t="s">
        <v>14846</v>
      </c>
      <c r="C888" s="385" t="s">
        <v>211</v>
      </c>
      <c r="D888" s="387">
        <v>12795750</v>
      </c>
      <c r="E888" s="386" t="s">
        <v>14016</v>
      </c>
    </row>
    <row r="889" spans="1:5">
      <c r="A889" s="385">
        <v>7993</v>
      </c>
      <c r="B889" s="386" t="s">
        <v>14847</v>
      </c>
      <c r="C889" s="385" t="s">
        <v>27</v>
      </c>
      <c r="D889" s="387">
        <v>2040850</v>
      </c>
      <c r="E889" s="386" t="s">
        <v>13969</v>
      </c>
    </row>
    <row r="890" spans="1:5">
      <c r="A890" s="385">
        <v>7994</v>
      </c>
      <c r="B890" s="386" t="s">
        <v>14848</v>
      </c>
      <c r="C890" s="385" t="s">
        <v>44</v>
      </c>
      <c r="D890" s="387">
        <v>2495</v>
      </c>
      <c r="E890" s="386" t="s">
        <v>13959</v>
      </c>
    </row>
    <row r="891" spans="1:5">
      <c r="A891" s="385">
        <v>7999</v>
      </c>
      <c r="B891" s="386" t="s">
        <v>14849</v>
      </c>
      <c r="C891" s="385" t="s">
        <v>32</v>
      </c>
      <c r="D891" s="387">
        <v>7013</v>
      </c>
      <c r="E891" s="386" t="s">
        <v>13969</v>
      </c>
    </row>
    <row r="892" spans="1:5">
      <c r="A892" s="385">
        <v>8000</v>
      </c>
      <c r="B892" s="386" t="s">
        <v>14850</v>
      </c>
      <c r="C892" s="385" t="s">
        <v>30</v>
      </c>
      <c r="D892" s="387">
        <v>13090</v>
      </c>
      <c r="E892" s="386" t="s">
        <v>13969</v>
      </c>
    </row>
    <row r="893" spans="1:5">
      <c r="A893" s="385">
        <v>8001</v>
      </c>
      <c r="B893" s="386" t="s">
        <v>14851</v>
      </c>
      <c r="C893" s="385" t="s">
        <v>30</v>
      </c>
      <c r="D893" s="387">
        <v>15500</v>
      </c>
      <c r="E893" s="386" t="s">
        <v>13969</v>
      </c>
    </row>
    <row r="894" spans="1:5">
      <c r="A894" s="385">
        <v>8002</v>
      </c>
      <c r="B894" s="386" t="s">
        <v>14852</v>
      </c>
      <c r="C894" s="385" t="s">
        <v>30</v>
      </c>
      <c r="D894" s="387">
        <v>20205</v>
      </c>
      <c r="E894" s="386" t="s">
        <v>13969</v>
      </c>
    </row>
    <row r="895" spans="1:5">
      <c r="A895" s="385">
        <v>8003</v>
      </c>
      <c r="B895" s="386" t="s">
        <v>14853</v>
      </c>
      <c r="C895" s="385" t="s">
        <v>30</v>
      </c>
      <c r="D895" s="387">
        <v>21734</v>
      </c>
      <c r="E895" s="386" t="s">
        <v>13969</v>
      </c>
    </row>
    <row r="896" spans="1:5">
      <c r="A896" s="385">
        <v>8011</v>
      </c>
      <c r="B896" s="386" t="s">
        <v>14854</v>
      </c>
      <c r="C896" s="385" t="s">
        <v>27</v>
      </c>
      <c r="D896" s="387">
        <v>2397850</v>
      </c>
      <c r="E896" s="386" t="s">
        <v>13969</v>
      </c>
    </row>
    <row r="897" spans="1:5">
      <c r="A897" s="385">
        <v>8012</v>
      </c>
      <c r="B897" s="386" t="s">
        <v>14855</v>
      </c>
      <c r="C897" s="385" t="s">
        <v>27</v>
      </c>
      <c r="D897" s="387">
        <v>187068</v>
      </c>
      <c r="E897" s="386" t="s">
        <v>13969</v>
      </c>
    </row>
    <row r="898" spans="1:5">
      <c r="A898" s="385">
        <v>8015</v>
      </c>
      <c r="B898" s="386" t="s">
        <v>14856</v>
      </c>
      <c r="C898" s="385" t="s">
        <v>27</v>
      </c>
      <c r="D898" s="387">
        <v>79730</v>
      </c>
      <c r="E898" s="386" t="s">
        <v>13969</v>
      </c>
    </row>
    <row r="899" spans="1:5">
      <c r="A899" s="385">
        <v>8019</v>
      </c>
      <c r="B899" s="386" t="s">
        <v>14857</v>
      </c>
      <c r="C899" s="385" t="s">
        <v>27</v>
      </c>
      <c r="D899" s="387">
        <v>174013</v>
      </c>
      <c r="E899" s="386" t="s">
        <v>13969</v>
      </c>
    </row>
    <row r="900" spans="1:5">
      <c r="A900" s="385">
        <v>8025</v>
      </c>
      <c r="B900" s="386" t="s">
        <v>14858</v>
      </c>
      <c r="C900" s="385" t="s">
        <v>14006</v>
      </c>
      <c r="D900" s="387">
        <v>989334</v>
      </c>
      <c r="E900" s="386" t="s">
        <v>13969</v>
      </c>
    </row>
    <row r="901" spans="1:5">
      <c r="A901" s="385">
        <v>8026</v>
      </c>
      <c r="B901" s="386" t="s">
        <v>14859</v>
      </c>
      <c r="C901" s="385" t="s">
        <v>27</v>
      </c>
      <c r="D901" s="387">
        <v>54264</v>
      </c>
      <c r="E901" s="386" t="s">
        <v>13969</v>
      </c>
    </row>
    <row r="902" spans="1:5">
      <c r="A902" s="385">
        <v>8028</v>
      </c>
      <c r="B902" s="386" t="s">
        <v>14860</v>
      </c>
      <c r="C902" s="385" t="s">
        <v>27</v>
      </c>
      <c r="D902" s="387">
        <v>107576</v>
      </c>
      <c r="E902" s="386" t="s">
        <v>13969</v>
      </c>
    </row>
    <row r="903" spans="1:5">
      <c r="A903" s="385">
        <v>8033</v>
      </c>
      <c r="B903" s="386" t="s">
        <v>14861</v>
      </c>
      <c r="C903" s="385" t="s">
        <v>27</v>
      </c>
      <c r="D903" s="387">
        <v>4475685</v>
      </c>
      <c r="E903" s="386" t="s">
        <v>13969</v>
      </c>
    </row>
    <row r="904" spans="1:5">
      <c r="A904" s="385">
        <v>8034</v>
      </c>
      <c r="B904" s="386" t="s">
        <v>14862</v>
      </c>
      <c r="C904" s="385" t="s">
        <v>27</v>
      </c>
      <c r="D904" s="387">
        <v>3163370</v>
      </c>
      <c r="E904" s="386" t="s">
        <v>13969</v>
      </c>
    </row>
    <row r="905" spans="1:5">
      <c r="A905" s="385">
        <v>8035</v>
      </c>
      <c r="B905" s="386" t="s">
        <v>14863</v>
      </c>
      <c r="C905" s="385" t="s">
        <v>27</v>
      </c>
      <c r="D905" s="387">
        <v>3469618</v>
      </c>
      <c r="E905" s="386" t="s">
        <v>13969</v>
      </c>
    </row>
    <row r="906" spans="1:5">
      <c r="A906" s="385">
        <v>8036</v>
      </c>
      <c r="B906" s="386" t="s">
        <v>14864</v>
      </c>
      <c r="C906" s="385" t="s">
        <v>27</v>
      </c>
      <c r="D906" s="387">
        <v>7712628</v>
      </c>
      <c r="E906" s="386" t="s">
        <v>13969</v>
      </c>
    </row>
    <row r="907" spans="1:5">
      <c r="A907" s="385">
        <v>8037</v>
      </c>
      <c r="B907" s="386" t="s">
        <v>14865</v>
      </c>
      <c r="C907" s="385" t="s">
        <v>30</v>
      </c>
      <c r="D907" s="387">
        <v>26977</v>
      </c>
      <c r="E907" s="386" t="s">
        <v>13969</v>
      </c>
    </row>
    <row r="908" spans="1:5">
      <c r="A908" s="385">
        <v>8038</v>
      </c>
      <c r="B908" s="386" t="s">
        <v>14866</v>
      </c>
      <c r="C908" s="385" t="s">
        <v>30</v>
      </c>
      <c r="D908" s="387">
        <v>23261</v>
      </c>
      <c r="E908" s="386" t="s">
        <v>13969</v>
      </c>
    </row>
    <row r="909" spans="1:5">
      <c r="A909" s="385">
        <v>8039</v>
      </c>
      <c r="B909" s="386" t="s">
        <v>14867</v>
      </c>
      <c r="C909" s="385" t="s">
        <v>30</v>
      </c>
      <c r="D909" s="387">
        <v>22487</v>
      </c>
      <c r="E909" s="386" t="s">
        <v>13969</v>
      </c>
    </row>
    <row r="910" spans="1:5">
      <c r="A910" s="385">
        <v>8041</v>
      </c>
      <c r="B910" s="386" t="s">
        <v>14868</v>
      </c>
      <c r="C910" s="385" t="s">
        <v>32</v>
      </c>
      <c r="D910" s="387">
        <v>7557</v>
      </c>
      <c r="E910" s="386" t="s">
        <v>13959</v>
      </c>
    </row>
    <row r="911" spans="1:5">
      <c r="A911" s="385">
        <v>8044</v>
      </c>
      <c r="B911" s="386" t="s">
        <v>14869</v>
      </c>
      <c r="C911" s="385" t="s">
        <v>14006</v>
      </c>
      <c r="D911" s="387">
        <v>7140</v>
      </c>
      <c r="E911" s="386" t="s">
        <v>13959</v>
      </c>
    </row>
    <row r="912" spans="1:5">
      <c r="A912" s="385">
        <v>8046</v>
      </c>
      <c r="B912" s="386" t="s">
        <v>14870</v>
      </c>
      <c r="C912" s="385" t="s">
        <v>27</v>
      </c>
      <c r="D912" s="387">
        <v>1142242</v>
      </c>
      <c r="E912" s="386" t="s">
        <v>13969</v>
      </c>
    </row>
    <row r="913" spans="1:5">
      <c r="A913" s="385">
        <v>8047</v>
      </c>
      <c r="B913" s="386" t="s">
        <v>14871</v>
      </c>
      <c r="C913" s="385" t="s">
        <v>27</v>
      </c>
      <c r="D913" s="387">
        <v>646170</v>
      </c>
      <c r="E913" s="386" t="s">
        <v>13969</v>
      </c>
    </row>
    <row r="914" spans="1:5">
      <c r="A914" s="385">
        <v>8048</v>
      </c>
      <c r="B914" s="386" t="s">
        <v>14872</v>
      </c>
      <c r="C914" s="385" t="s">
        <v>27</v>
      </c>
      <c r="D914" s="387">
        <v>1190000</v>
      </c>
      <c r="E914" s="386" t="s">
        <v>13969</v>
      </c>
    </row>
    <row r="915" spans="1:5">
      <c r="A915" s="385">
        <v>8050</v>
      </c>
      <c r="B915" s="386" t="s">
        <v>14873</v>
      </c>
      <c r="C915" s="385" t="s">
        <v>14006</v>
      </c>
      <c r="D915" s="387">
        <v>207</v>
      </c>
      <c r="E915" s="386" t="s">
        <v>13959</v>
      </c>
    </row>
    <row r="916" spans="1:5">
      <c r="A916" s="385">
        <v>8051</v>
      </c>
      <c r="B916" s="386" t="s">
        <v>14874</v>
      </c>
      <c r="C916" s="385" t="s">
        <v>27</v>
      </c>
      <c r="D916" s="387">
        <v>82840</v>
      </c>
      <c r="E916" s="386" t="s">
        <v>13959</v>
      </c>
    </row>
    <row r="917" spans="1:5">
      <c r="A917" s="385">
        <v>8052</v>
      </c>
      <c r="B917" s="386" t="s">
        <v>14875</v>
      </c>
      <c r="C917" s="385" t="s">
        <v>27</v>
      </c>
      <c r="D917" s="387">
        <v>32898</v>
      </c>
      <c r="E917" s="386" t="s">
        <v>13969</v>
      </c>
    </row>
    <row r="918" spans="1:5">
      <c r="A918" s="385">
        <v>8053</v>
      </c>
      <c r="B918" s="386" t="s">
        <v>14876</v>
      </c>
      <c r="C918" s="385" t="s">
        <v>27</v>
      </c>
      <c r="D918" s="387">
        <v>29259</v>
      </c>
      <c r="E918" s="386" t="s">
        <v>13969</v>
      </c>
    </row>
    <row r="919" spans="1:5">
      <c r="A919" s="385">
        <v>8054</v>
      </c>
      <c r="B919" s="386" t="s">
        <v>14877</v>
      </c>
      <c r="C919" s="385" t="s">
        <v>27</v>
      </c>
      <c r="D919" s="387">
        <v>654</v>
      </c>
      <c r="E919" s="386" t="s">
        <v>13959</v>
      </c>
    </row>
    <row r="920" spans="1:5">
      <c r="A920" s="385">
        <v>8055</v>
      </c>
      <c r="B920" s="386" t="s">
        <v>14878</v>
      </c>
      <c r="C920" s="385" t="s">
        <v>27</v>
      </c>
      <c r="D920" s="387">
        <v>64189</v>
      </c>
      <c r="E920" s="386" t="s">
        <v>13969</v>
      </c>
    </row>
    <row r="921" spans="1:5">
      <c r="A921" s="385">
        <v>8057</v>
      </c>
      <c r="B921" s="386" t="s">
        <v>14879</v>
      </c>
      <c r="C921" s="385" t="s">
        <v>30</v>
      </c>
      <c r="D921" s="387">
        <v>15708</v>
      </c>
      <c r="E921" s="386" t="s">
        <v>13969</v>
      </c>
    </row>
    <row r="922" spans="1:5">
      <c r="A922" s="385">
        <v>8060</v>
      </c>
      <c r="B922" s="386" t="s">
        <v>14880</v>
      </c>
      <c r="C922" s="385" t="s">
        <v>14881</v>
      </c>
      <c r="D922" s="387">
        <v>1840000</v>
      </c>
      <c r="E922" s="386" t="s">
        <v>13959</v>
      </c>
    </row>
    <row r="923" spans="1:5">
      <c r="A923" s="385">
        <v>8061</v>
      </c>
      <c r="B923" s="386" t="s">
        <v>14882</v>
      </c>
      <c r="C923" s="385" t="s">
        <v>27</v>
      </c>
      <c r="D923" s="387">
        <v>1409617</v>
      </c>
      <c r="E923" s="386" t="s">
        <v>13969</v>
      </c>
    </row>
    <row r="924" spans="1:5">
      <c r="A924" s="385">
        <v>8062</v>
      </c>
      <c r="B924" s="386" t="s">
        <v>14883</v>
      </c>
      <c r="C924" s="385" t="s">
        <v>27</v>
      </c>
      <c r="D924" s="387">
        <v>1455965</v>
      </c>
      <c r="E924" s="386" t="s">
        <v>13969</v>
      </c>
    </row>
    <row r="925" spans="1:5">
      <c r="A925" s="385">
        <v>8070</v>
      </c>
      <c r="B925" s="386" t="s">
        <v>14884</v>
      </c>
      <c r="C925" s="385" t="s">
        <v>27</v>
      </c>
      <c r="D925" s="387">
        <v>396032</v>
      </c>
      <c r="E925" s="386" t="s">
        <v>13969</v>
      </c>
    </row>
    <row r="926" spans="1:5">
      <c r="A926" s="385">
        <v>8077</v>
      </c>
      <c r="B926" s="386" t="s">
        <v>14885</v>
      </c>
      <c r="C926" s="385" t="s">
        <v>14006</v>
      </c>
      <c r="D926" s="387">
        <v>107100</v>
      </c>
      <c r="E926" s="386" t="s">
        <v>13969</v>
      </c>
    </row>
    <row r="927" spans="1:5">
      <c r="A927" s="385">
        <v>8078</v>
      </c>
      <c r="B927" s="386" t="s">
        <v>14886</v>
      </c>
      <c r="C927" s="385" t="s">
        <v>27</v>
      </c>
      <c r="D927" s="387">
        <v>39984</v>
      </c>
      <c r="E927" s="386" t="s">
        <v>13959</v>
      </c>
    </row>
    <row r="928" spans="1:5">
      <c r="A928" s="385">
        <v>8079</v>
      </c>
      <c r="B928" s="386" t="s">
        <v>14887</v>
      </c>
      <c r="C928" s="385" t="s">
        <v>27</v>
      </c>
      <c r="D928" s="387">
        <v>249900</v>
      </c>
      <c r="E928" s="386" t="s">
        <v>13969</v>
      </c>
    </row>
    <row r="929" spans="1:5">
      <c r="A929" s="385">
        <v>8080</v>
      </c>
      <c r="B929" s="386" t="s">
        <v>14888</v>
      </c>
      <c r="C929" s="385" t="s">
        <v>30</v>
      </c>
      <c r="D929" s="387">
        <v>784924</v>
      </c>
      <c r="E929" s="386" t="s">
        <v>13969</v>
      </c>
    </row>
    <row r="930" spans="1:5">
      <c r="A930" s="385">
        <v>8085</v>
      </c>
      <c r="B930" s="386" t="s">
        <v>14889</v>
      </c>
      <c r="C930" s="385" t="s">
        <v>27</v>
      </c>
      <c r="D930" s="387">
        <v>141617</v>
      </c>
      <c r="E930" s="386" t="s">
        <v>13969</v>
      </c>
    </row>
    <row r="931" spans="1:5">
      <c r="A931" s="385">
        <v>8086</v>
      </c>
      <c r="B931" s="386" t="s">
        <v>14890</v>
      </c>
      <c r="C931" s="385" t="s">
        <v>27</v>
      </c>
      <c r="D931" s="387">
        <v>163745</v>
      </c>
      <c r="E931" s="386" t="s">
        <v>13969</v>
      </c>
    </row>
    <row r="932" spans="1:5">
      <c r="A932" s="385">
        <v>8089</v>
      </c>
      <c r="B932" s="386" t="s">
        <v>14891</v>
      </c>
      <c r="C932" s="385" t="s">
        <v>27</v>
      </c>
      <c r="D932" s="387">
        <v>153788</v>
      </c>
      <c r="E932" s="386" t="s">
        <v>13969</v>
      </c>
    </row>
    <row r="933" spans="1:5">
      <c r="A933" s="385">
        <v>8090</v>
      </c>
      <c r="B933" s="386" t="s">
        <v>14892</v>
      </c>
      <c r="C933" s="385" t="s">
        <v>27</v>
      </c>
      <c r="D933" s="387">
        <v>90724</v>
      </c>
      <c r="E933" s="386" t="s">
        <v>13969</v>
      </c>
    </row>
    <row r="934" spans="1:5">
      <c r="A934" s="385">
        <v>8091</v>
      </c>
      <c r="B934" s="386" t="s">
        <v>14893</v>
      </c>
      <c r="C934" s="385" t="s">
        <v>27</v>
      </c>
      <c r="D934" s="387">
        <v>146044</v>
      </c>
      <c r="E934" s="386" t="s">
        <v>13969</v>
      </c>
    </row>
    <row r="935" spans="1:5">
      <c r="A935" s="385">
        <v>8094</v>
      </c>
      <c r="B935" s="386" t="s">
        <v>14894</v>
      </c>
      <c r="C935" s="385" t="s">
        <v>27</v>
      </c>
      <c r="D935" s="387">
        <v>142171</v>
      </c>
      <c r="E935" s="386" t="s">
        <v>13969</v>
      </c>
    </row>
    <row r="936" spans="1:5">
      <c r="A936" s="385">
        <v>8097</v>
      </c>
      <c r="B936" s="386" t="s">
        <v>14895</v>
      </c>
      <c r="C936" s="385" t="s">
        <v>44</v>
      </c>
      <c r="D936" s="387">
        <v>64513</v>
      </c>
      <c r="E936" s="386" t="s">
        <v>13969</v>
      </c>
    </row>
    <row r="937" spans="1:5">
      <c r="A937" s="385">
        <v>8099</v>
      </c>
      <c r="B937" s="386" t="s">
        <v>14896</v>
      </c>
      <c r="C937" s="385" t="s">
        <v>44</v>
      </c>
      <c r="D937" s="387">
        <v>92190</v>
      </c>
      <c r="E937" s="386" t="s">
        <v>13959</v>
      </c>
    </row>
    <row r="938" spans="1:5">
      <c r="A938" s="385">
        <v>8100</v>
      </c>
      <c r="B938" s="386" t="s">
        <v>14897</v>
      </c>
      <c r="C938" s="385" t="s">
        <v>44</v>
      </c>
      <c r="D938" s="387">
        <v>96390</v>
      </c>
      <c r="E938" s="386" t="s">
        <v>13959</v>
      </c>
    </row>
    <row r="939" spans="1:5">
      <c r="A939" s="385">
        <v>8101</v>
      </c>
      <c r="B939" s="386" t="s">
        <v>14898</v>
      </c>
      <c r="C939" s="385" t="s">
        <v>32</v>
      </c>
      <c r="D939" s="387">
        <v>13614</v>
      </c>
      <c r="E939" s="386" t="s">
        <v>13969</v>
      </c>
    </row>
    <row r="940" spans="1:5">
      <c r="A940" s="385">
        <v>8102</v>
      </c>
      <c r="B940" s="386" t="s">
        <v>14899</v>
      </c>
      <c r="C940" s="385" t="s">
        <v>211</v>
      </c>
      <c r="D940" s="387">
        <v>3309125</v>
      </c>
      <c r="E940" s="386" t="s">
        <v>14016</v>
      </c>
    </row>
    <row r="941" spans="1:5">
      <c r="A941" s="385">
        <v>8103</v>
      </c>
      <c r="B941" s="386" t="s">
        <v>14900</v>
      </c>
      <c r="C941" s="385" t="s">
        <v>14006</v>
      </c>
      <c r="D941" s="387">
        <v>3451000</v>
      </c>
      <c r="E941" s="386" t="s">
        <v>13959</v>
      </c>
    </row>
    <row r="942" spans="1:5">
      <c r="A942" s="385">
        <v>8113</v>
      </c>
      <c r="B942" s="386" t="s">
        <v>14901</v>
      </c>
      <c r="C942" s="385" t="s">
        <v>27</v>
      </c>
      <c r="D942" s="387">
        <v>101150</v>
      </c>
      <c r="E942" s="386" t="s">
        <v>13969</v>
      </c>
    </row>
    <row r="943" spans="1:5">
      <c r="A943" s="385">
        <v>8116</v>
      </c>
      <c r="B943" s="386" t="s">
        <v>14902</v>
      </c>
      <c r="C943" s="385" t="s">
        <v>27</v>
      </c>
      <c r="D943" s="387">
        <v>2905980</v>
      </c>
      <c r="E943" s="386" t="s">
        <v>13969</v>
      </c>
    </row>
    <row r="944" spans="1:5">
      <c r="A944" s="385">
        <v>8141</v>
      </c>
      <c r="B944" s="386" t="s">
        <v>14903</v>
      </c>
      <c r="C944" s="385" t="s">
        <v>253</v>
      </c>
      <c r="D944" s="387">
        <v>86312</v>
      </c>
      <c r="E944" s="386" t="s">
        <v>13969</v>
      </c>
    </row>
    <row r="945" spans="1:5">
      <c r="A945" s="385">
        <v>8142</v>
      </c>
      <c r="B945" s="386" t="s">
        <v>14904</v>
      </c>
      <c r="C945" s="385" t="s">
        <v>44</v>
      </c>
      <c r="D945" s="387">
        <v>91300</v>
      </c>
      <c r="E945" s="386" t="s">
        <v>13969</v>
      </c>
    </row>
    <row r="946" spans="1:5">
      <c r="A946" s="385">
        <v>8143</v>
      </c>
      <c r="B946" s="386" t="s">
        <v>14905</v>
      </c>
      <c r="C946" s="385" t="s">
        <v>32</v>
      </c>
      <c r="D946" s="387">
        <v>1999</v>
      </c>
      <c r="E946" s="386" t="s">
        <v>13969</v>
      </c>
    </row>
    <row r="947" spans="1:5">
      <c r="A947" s="385">
        <v>8144</v>
      </c>
      <c r="B947" s="386" t="s">
        <v>14906</v>
      </c>
      <c r="C947" s="385" t="s">
        <v>32</v>
      </c>
      <c r="D947" s="387">
        <v>6100</v>
      </c>
      <c r="E947" s="386" t="s">
        <v>13969</v>
      </c>
    </row>
    <row r="948" spans="1:5">
      <c r="A948" s="385">
        <v>8145</v>
      </c>
      <c r="B948" s="386" t="s">
        <v>14907</v>
      </c>
      <c r="C948" s="385" t="s">
        <v>30</v>
      </c>
      <c r="D948" s="387">
        <v>21420</v>
      </c>
      <c r="E948" s="386" t="s">
        <v>13969</v>
      </c>
    </row>
    <row r="949" spans="1:5">
      <c r="A949" s="385">
        <v>8146</v>
      </c>
      <c r="B949" s="386" t="s">
        <v>14908</v>
      </c>
      <c r="C949" s="385" t="s">
        <v>44</v>
      </c>
      <c r="D949" s="387">
        <v>66640</v>
      </c>
      <c r="E949" s="386" t="s">
        <v>13969</v>
      </c>
    </row>
    <row r="950" spans="1:5">
      <c r="A950" s="385">
        <v>8149</v>
      </c>
      <c r="B950" s="386" t="s">
        <v>14909</v>
      </c>
      <c r="C950" s="385" t="s">
        <v>253</v>
      </c>
      <c r="D950" s="387">
        <v>186900</v>
      </c>
      <c r="E950" s="386" t="s">
        <v>13969</v>
      </c>
    </row>
    <row r="951" spans="1:5">
      <c r="A951" s="385">
        <v>8150</v>
      </c>
      <c r="B951" s="386" t="s">
        <v>14910</v>
      </c>
      <c r="C951" s="385" t="s">
        <v>27</v>
      </c>
      <c r="D951" s="387">
        <v>104350</v>
      </c>
      <c r="E951" s="386" t="s">
        <v>13969</v>
      </c>
    </row>
    <row r="952" spans="1:5">
      <c r="A952" s="385">
        <v>8152</v>
      </c>
      <c r="B952" s="386" t="s">
        <v>14911</v>
      </c>
      <c r="C952" s="385" t="s">
        <v>27</v>
      </c>
      <c r="D952" s="387">
        <v>18697</v>
      </c>
      <c r="E952" s="386" t="s">
        <v>13969</v>
      </c>
    </row>
    <row r="953" spans="1:5">
      <c r="A953" s="385">
        <v>8153</v>
      </c>
      <c r="B953" s="386" t="s">
        <v>14912</v>
      </c>
      <c r="C953" s="385" t="s">
        <v>27</v>
      </c>
      <c r="D953" s="387">
        <v>92189</v>
      </c>
      <c r="E953" s="386" t="s">
        <v>13969</v>
      </c>
    </row>
    <row r="954" spans="1:5">
      <c r="A954" s="385">
        <v>8154</v>
      </c>
      <c r="B954" s="386" t="s">
        <v>14913</v>
      </c>
      <c r="C954" s="385" t="s">
        <v>27</v>
      </c>
      <c r="D954" s="387">
        <v>176423</v>
      </c>
      <c r="E954" s="386" t="s">
        <v>13969</v>
      </c>
    </row>
    <row r="955" spans="1:5">
      <c r="A955" s="385">
        <v>8155</v>
      </c>
      <c r="B955" s="386" t="s">
        <v>14914</v>
      </c>
      <c r="C955" s="385" t="s">
        <v>27</v>
      </c>
      <c r="D955" s="387">
        <v>10675</v>
      </c>
      <c r="E955" s="386" t="s">
        <v>13969</v>
      </c>
    </row>
    <row r="956" spans="1:5">
      <c r="A956" s="385">
        <v>8156</v>
      </c>
      <c r="B956" s="386" t="s">
        <v>14915</v>
      </c>
      <c r="C956" s="385" t="s">
        <v>30</v>
      </c>
      <c r="D956" s="387">
        <v>18294</v>
      </c>
      <c r="E956" s="386" t="s">
        <v>13959</v>
      </c>
    </row>
    <row r="957" spans="1:5">
      <c r="A957" s="385">
        <v>8157</v>
      </c>
      <c r="B957" s="386" t="s">
        <v>14916</v>
      </c>
      <c r="C957" s="385" t="s">
        <v>27</v>
      </c>
      <c r="D957" s="387">
        <v>1805</v>
      </c>
      <c r="E957" s="386" t="s">
        <v>13959</v>
      </c>
    </row>
    <row r="958" spans="1:5">
      <c r="A958" s="385">
        <v>8158</v>
      </c>
      <c r="B958" s="386" t="s">
        <v>14917</v>
      </c>
      <c r="C958" s="385" t="s">
        <v>27</v>
      </c>
      <c r="D958" s="387">
        <v>4553</v>
      </c>
      <c r="E958" s="386" t="s">
        <v>13959</v>
      </c>
    </row>
    <row r="959" spans="1:5">
      <c r="A959" s="385">
        <v>8159</v>
      </c>
      <c r="B959" s="386" t="s">
        <v>14918</v>
      </c>
      <c r="C959" s="385" t="s">
        <v>27</v>
      </c>
      <c r="D959" s="387">
        <v>22101</v>
      </c>
      <c r="E959" s="386" t="s">
        <v>13959</v>
      </c>
    </row>
    <row r="960" spans="1:5">
      <c r="A960" s="385">
        <v>8160</v>
      </c>
      <c r="B960" s="386" t="s">
        <v>14919</v>
      </c>
      <c r="C960" s="385" t="s">
        <v>27</v>
      </c>
      <c r="D960" s="387">
        <v>5841</v>
      </c>
      <c r="E960" s="386" t="s">
        <v>13959</v>
      </c>
    </row>
    <row r="961" spans="1:5">
      <c r="A961" s="385">
        <v>8161</v>
      </c>
      <c r="B961" s="386" t="s">
        <v>14920</v>
      </c>
      <c r="C961" s="385" t="s">
        <v>27</v>
      </c>
      <c r="D961" s="387">
        <v>24225</v>
      </c>
      <c r="E961" s="386" t="s">
        <v>13959</v>
      </c>
    </row>
    <row r="962" spans="1:5">
      <c r="A962" s="385">
        <v>8162</v>
      </c>
      <c r="B962" s="386" t="s">
        <v>14921</v>
      </c>
      <c r="C962" s="385" t="s">
        <v>27</v>
      </c>
      <c r="D962" s="387">
        <v>11190</v>
      </c>
      <c r="E962" s="386" t="s">
        <v>13959</v>
      </c>
    </row>
    <row r="963" spans="1:5">
      <c r="A963" s="385">
        <v>8164</v>
      </c>
      <c r="B963" s="386" t="s">
        <v>14922</v>
      </c>
      <c r="C963" s="385" t="s">
        <v>27</v>
      </c>
      <c r="D963" s="387">
        <v>70491</v>
      </c>
      <c r="E963" s="386" t="s">
        <v>13959</v>
      </c>
    </row>
    <row r="964" spans="1:5">
      <c r="A964" s="385">
        <v>8165</v>
      </c>
      <c r="B964" s="386" t="s">
        <v>14923</v>
      </c>
      <c r="C964" s="385" t="s">
        <v>27</v>
      </c>
      <c r="D964" s="387">
        <v>34330</v>
      </c>
      <c r="E964" s="386" t="s">
        <v>13959</v>
      </c>
    </row>
    <row r="965" spans="1:5">
      <c r="A965" s="385">
        <v>8166</v>
      </c>
      <c r="B965" s="386" t="s">
        <v>14924</v>
      </c>
      <c r="C965" s="385" t="s">
        <v>27</v>
      </c>
      <c r="D965" s="387">
        <v>22101</v>
      </c>
      <c r="E965" s="386" t="s">
        <v>13959</v>
      </c>
    </row>
    <row r="966" spans="1:5">
      <c r="A966" s="385">
        <v>8167</v>
      </c>
      <c r="B966" s="386" t="s">
        <v>14925</v>
      </c>
      <c r="C966" s="385" t="s">
        <v>27</v>
      </c>
      <c r="D966" s="387">
        <v>11444</v>
      </c>
      <c r="E966" s="386" t="s">
        <v>13959</v>
      </c>
    </row>
    <row r="967" spans="1:5">
      <c r="A967" s="385">
        <v>8169</v>
      </c>
      <c r="B967" s="386" t="s">
        <v>14926</v>
      </c>
      <c r="C967" s="385" t="s">
        <v>27</v>
      </c>
      <c r="D967" s="387">
        <v>5839</v>
      </c>
      <c r="E967" s="386" t="s">
        <v>13959</v>
      </c>
    </row>
    <row r="968" spans="1:5">
      <c r="A968" s="385">
        <v>8170</v>
      </c>
      <c r="B968" s="386" t="s">
        <v>14927</v>
      </c>
      <c r="C968" s="385" t="s">
        <v>27</v>
      </c>
      <c r="D968" s="387">
        <v>8080</v>
      </c>
      <c r="E968" s="386" t="s">
        <v>13959</v>
      </c>
    </row>
    <row r="969" spans="1:5">
      <c r="A969" s="385">
        <v>8171</v>
      </c>
      <c r="B969" s="386" t="s">
        <v>14928</v>
      </c>
      <c r="C969" s="385" t="s">
        <v>27</v>
      </c>
      <c r="D969" s="387">
        <v>3944</v>
      </c>
      <c r="E969" s="386" t="s">
        <v>13959</v>
      </c>
    </row>
    <row r="970" spans="1:5">
      <c r="A970" s="385">
        <v>8172</v>
      </c>
      <c r="B970" s="386" t="s">
        <v>14929</v>
      </c>
      <c r="C970" s="385" t="s">
        <v>30</v>
      </c>
      <c r="D970" s="387">
        <v>12794</v>
      </c>
      <c r="E970" s="386" t="s">
        <v>13959</v>
      </c>
    </row>
    <row r="971" spans="1:5">
      <c r="A971" s="385">
        <v>8173</v>
      </c>
      <c r="B971" s="386" t="s">
        <v>14930</v>
      </c>
      <c r="C971" s="385" t="s">
        <v>30</v>
      </c>
      <c r="D971" s="387">
        <v>10288</v>
      </c>
      <c r="E971" s="386" t="s">
        <v>13959</v>
      </c>
    </row>
    <row r="972" spans="1:5">
      <c r="A972" s="385">
        <v>8174</v>
      </c>
      <c r="B972" s="386" t="s">
        <v>14931</v>
      </c>
      <c r="C972" s="385" t="s">
        <v>27</v>
      </c>
      <c r="D972" s="387">
        <v>14068</v>
      </c>
      <c r="E972" s="386" t="s">
        <v>13959</v>
      </c>
    </row>
    <row r="973" spans="1:5">
      <c r="A973" s="385">
        <v>8175</v>
      </c>
      <c r="B973" s="386" t="s">
        <v>14932</v>
      </c>
      <c r="C973" s="385" t="s">
        <v>27</v>
      </c>
      <c r="D973" s="387">
        <v>10702</v>
      </c>
      <c r="E973" s="386" t="s">
        <v>13959</v>
      </c>
    </row>
    <row r="974" spans="1:5">
      <c r="A974" s="385">
        <v>8177</v>
      </c>
      <c r="B974" s="386" t="s">
        <v>14933</v>
      </c>
      <c r="C974" s="385" t="s">
        <v>27</v>
      </c>
      <c r="D974" s="387">
        <v>5701</v>
      </c>
      <c r="E974" s="386" t="s">
        <v>13959</v>
      </c>
    </row>
    <row r="975" spans="1:5">
      <c r="A975" s="385">
        <v>8178</v>
      </c>
      <c r="B975" s="386" t="s">
        <v>14934</v>
      </c>
      <c r="C975" s="385" t="s">
        <v>27</v>
      </c>
      <c r="D975" s="387">
        <v>2969</v>
      </c>
      <c r="E975" s="386" t="s">
        <v>13959</v>
      </c>
    </row>
    <row r="976" spans="1:5">
      <c r="A976" s="385">
        <v>8179</v>
      </c>
      <c r="B976" s="386" t="s">
        <v>14935</v>
      </c>
      <c r="C976" s="385" t="s">
        <v>27</v>
      </c>
      <c r="D976" s="387">
        <v>10643</v>
      </c>
      <c r="E976" s="386" t="s">
        <v>13959</v>
      </c>
    </row>
    <row r="977" spans="1:5">
      <c r="A977" s="385">
        <v>8180</v>
      </c>
      <c r="B977" s="386" t="s">
        <v>14936</v>
      </c>
      <c r="C977" s="385" t="s">
        <v>27</v>
      </c>
      <c r="D977" s="387">
        <v>5421</v>
      </c>
      <c r="E977" s="386" t="s">
        <v>13959</v>
      </c>
    </row>
    <row r="978" spans="1:5">
      <c r="A978" s="385">
        <v>8181</v>
      </c>
      <c r="B978" s="386" t="s">
        <v>14937</v>
      </c>
      <c r="C978" s="385" t="s">
        <v>27</v>
      </c>
      <c r="D978" s="387">
        <v>3512</v>
      </c>
      <c r="E978" s="386" t="s">
        <v>13959</v>
      </c>
    </row>
    <row r="979" spans="1:5">
      <c r="A979" s="385">
        <v>8182</v>
      </c>
      <c r="B979" s="386" t="s">
        <v>14938</v>
      </c>
      <c r="C979" s="385" t="s">
        <v>27</v>
      </c>
      <c r="D979" s="387">
        <v>1829</v>
      </c>
      <c r="E979" s="386" t="s">
        <v>13959</v>
      </c>
    </row>
    <row r="980" spans="1:5">
      <c r="A980" s="385">
        <v>8183</v>
      </c>
      <c r="B980" s="386" t="s">
        <v>14939</v>
      </c>
      <c r="C980" s="385" t="s">
        <v>27</v>
      </c>
      <c r="D980" s="387">
        <v>919</v>
      </c>
      <c r="E980" s="386" t="s">
        <v>13959</v>
      </c>
    </row>
    <row r="981" spans="1:5">
      <c r="A981" s="385">
        <v>8185</v>
      </c>
      <c r="B981" s="386" t="s">
        <v>14940</v>
      </c>
      <c r="C981" s="385" t="s">
        <v>27</v>
      </c>
      <c r="D981" s="387">
        <v>27562</v>
      </c>
      <c r="E981" s="386" t="s">
        <v>13959</v>
      </c>
    </row>
    <row r="982" spans="1:5">
      <c r="A982" s="385">
        <v>8186</v>
      </c>
      <c r="B982" s="386" t="s">
        <v>14941</v>
      </c>
      <c r="C982" s="385" t="s">
        <v>27</v>
      </c>
      <c r="D982" s="387">
        <v>36961</v>
      </c>
      <c r="E982" s="386" t="s">
        <v>13959</v>
      </c>
    </row>
    <row r="983" spans="1:5">
      <c r="A983" s="385">
        <v>8187</v>
      </c>
      <c r="B983" s="386" t="s">
        <v>14942</v>
      </c>
      <c r="C983" s="385" t="s">
        <v>27</v>
      </c>
      <c r="D983" s="387">
        <v>4767</v>
      </c>
      <c r="E983" s="386" t="s">
        <v>13959</v>
      </c>
    </row>
    <row r="984" spans="1:5">
      <c r="A984" s="385">
        <v>8188</v>
      </c>
      <c r="B984" s="386" t="s">
        <v>14943</v>
      </c>
      <c r="C984" s="385" t="s">
        <v>27</v>
      </c>
      <c r="D984" s="387">
        <v>4125</v>
      </c>
      <c r="E984" s="386" t="s">
        <v>13959</v>
      </c>
    </row>
    <row r="985" spans="1:5">
      <c r="A985" s="385">
        <v>8189</v>
      </c>
      <c r="B985" s="386" t="s">
        <v>14944</v>
      </c>
      <c r="C985" s="385" t="s">
        <v>27</v>
      </c>
      <c r="D985" s="387">
        <v>1805</v>
      </c>
      <c r="E985" s="386" t="s">
        <v>13959</v>
      </c>
    </row>
    <row r="986" spans="1:5">
      <c r="A986" s="385">
        <v>8190</v>
      </c>
      <c r="B986" s="386" t="s">
        <v>14945</v>
      </c>
      <c r="C986" s="385" t="s">
        <v>27</v>
      </c>
      <c r="D986" s="387">
        <v>1568</v>
      </c>
      <c r="E986" s="386" t="s">
        <v>13959</v>
      </c>
    </row>
    <row r="987" spans="1:5">
      <c r="A987" s="385">
        <v>8191</v>
      </c>
      <c r="B987" s="386" t="s">
        <v>14946</v>
      </c>
      <c r="C987" s="385" t="s">
        <v>30</v>
      </c>
      <c r="D987" s="387">
        <v>4085</v>
      </c>
      <c r="E987" s="386" t="s">
        <v>13959</v>
      </c>
    </row>
    <row r="988" spans="1:5">
      <c r="A988" s="385">
        <v>8192</v>
      </c>
      <c r="B988" s="386" t="s">
        <v>14947</v>
      </c>
      <c r="C988" s="385" t="s">
        <v>27</v>
      </c>
      <c r="D988" s="387">
        <v>1253</v>
      </c>
      <c r="E988" s="386" t="s">
        <v>13959</v>
      </c>
    </row>
    <row r="989" spans="1:5">
      <c r="A989" s="385">
        <v>8193</v>
      </c>
      <c r="B989" s="386" t="s">
        <v>14948</v>
      </c>
      <c r="C989" s="385" t="s">
        <v>27</v>
      </c>
      <c r="D989" s="387">
        <v>532</v>
      </c>
      <c r="E989" s="386" t="s">
        <v>13959</v>
      </c>
    </row>
    <row r="990" spans="1:5">
      <c r="A990" s="385">
        <v>8195</v>
      </c>
      <c r="B990" s="386" t="s">
        <v>14949</v>
      </c>
      <c r="C990" s="385" t="s">
        <v>30</v>
      </c>
      <c r="D990" s="387">
        <v>21932</v>
      </c>
      <c r="E990" s="386" t="s">
        <v>13969</v>
      </c>
    </row>
    <row r="991" spans="1:5">
      <c r="A991" s="385">
        <v>8199</v>
      </c>
      <c r="B991" s="386" t="s">
        <v>14950</v>
      </c>
      <c r="C991" s="385" t="s">
        <v>30</v>
      </c>
      <c r="D991" s="387">
        <v>14624</v>
      </c>
      <c r="E991" s="386" t="s">
        <v>13969</v>
      </c>
    </row>
    <row r="992" spans="1:5">
      <c r="A992" s="385">
        <v>8202</v>
      </c>
      <c r="B992" s="386" t="s">
        <v>14951</v>
      </c>
      <c r="C992" s="385" t="s">
        <v>27</v>
      </c>
      <c r="D992" s="387">
        <v>232250</v>
      </c>
      <c r="E992" s="386" t="s">
        <v>13969</v>
      </c>
    </row>
    <row r="993" spans="1:5">
      <c r="A993" s="385">
        <v>8203</v>
      </c>
      <c r="B993" s="386" t="s">
        <v>14952</v>
      </c>
      <c r="C993" s="385" t="s">
        <v>27</v>
      </c>
      <c r="D993" s="387">
        <v>14700</v>
      </c>
      <c r="E993" s="386" t="s">
        <v>13969</v>
      </c>
    </row>
    <row r="994" spans="1:5">
      <c r="A994" s="385">
        <v>8204</v>
      </c>
      <c r="B994" s="386" t="s">
        <v>14953</v>
      </c>
      <c r="C994" s="385" t="s">
        <v>27</v>
      </c>
      <c r="D994" s="387">
        <v>33450</v>
      </c>
      <c r="E994" s="386" t="s">
        <v>13969</v>
      </c>
    </row>
    <row r="995" spans="1:5">
      <c r="A995" s="385">
        <v>8205</v>
      </c>
      <c r="B995" s="386" t="s">
        <v>14954</v>
      </c>
      <c r="C995" s="385" t="s">
        <v>12152</v>
      </c>
      <c r="D995" s="387">
        <v>167</v>
      </c>
      <c r="E995" s="386" t="s">
        <v>13969</v>
      </c>
    </row>
    <row r="996" spans="1:5">
      <c r="A996" s="385">
        <v>8206</v>
      </c>
      <c r="B996" s="386" t="s">
        <v>14955</v>
      </c>
      <c r="C996" s="385" t="s">
        <v>30</v>
      </c>
      <c r="D996" s="387">
        <v>38900</v>
      </c>
      <c r="E996" s="386" t="s">
        <v>13969</v>
      </c>
    </row>
    <row r="997" spans="1:5">
      <c r="A997" s="385">
        <v>8207</v>
      </c>
      <c r="B997" s="386" t="s">
        <v>14956</v>
      </c>
      <c r="C997" s="385" t="s">
        <v>30</v>
      </c>
      <c r="D997" s="387">
        <v>21932</v>
      </c>
      <c r="E997" s="386" t="s">
        <v>13969</v>
      </c>
    </row>
    <row r="998" spans="1:5">
      <c r="A998" s="385">
        <v>8208</v>
      </c>
      <c r="B998" s="386" t="s">
        <v>14957</v>
      </c>
      <c r="C998" s="385" t="s">
        <v>30</v>
      </c>
      <c r="D998" s="387">
        <v>50073</v>
      </c>
      <c r="E998" s="386" t="s">
        <v>13969</v>
      </c>
    </row>
    <row r="999" spans="1:5">
      <c r="A999" s="385">
        <v>8209</v>
      </c>
      <c r="B999" s="386" t="s">
        <v>14958</v>
      </c>
      <c r="C999" s="385" t="s">
        <v>27</v>
      </c>
      <c r="D999" s="387">
        <v>1350</v>
      </c>
      <c r="E999" s="386" t="s">
        <v>13969</v>
      </c>
    </row>
    <row r="1000" spans="1:5">
      <c r="A1000" s="385">
        <v>8210</v>
      </c>
      <c r="B1000" s="386" t="s">
        <v>14959</v>
      </c>
      <c r="C1000" s="385" t="s">
        <v>30</v>
      </c>
      <c r="D1000" s="387">
        <v>9145</v>
      </c>
      <c r="E1000" s="386" t="s">
        <v>13969</v>
      </c>
    </row>
    <row r="1001" spans="1:5">
      <c r="A1001" s="385">
        <v>8211</v>
      </c>
      <c r="B1001" s="386" t="s">
        <v>14960</v>
      </c>
      <c r="C1001" s="385" t="s">
        <v>30</v>
      </c>
      <c r="D1001" s="387">
        <v>5775</v>
      </c>
      <c r="E1001" s="386" t="s">
        <v>13969</v>
      </c>
    </row>
    <row r="1002" spans="1:5">
      <c r="A1002" s="385">
        <v>8212</v>
      </c>
      <c r="B1002" s="386" t="s">
        <v>14961</v>
      </c>
      <c r="C1002" s="385" t="s">
        <v>30</v>
      </c>
      <c r="D1002" s="387">
        <v>17732</v>
      </c>
      <c r="E1002" s="386" t="s">
        <v>13969</v>
      </c>
    </row>
    <row r="1003" spans="1:5">
      <c r="A1003" s="385">
        <v>8213</v>
      </c>
      <c r="B1003" s="386" t="s">
        <v>14962</v>
      </c>
      <c r="C1003" s="385" t="s">
        <v>27</v>
      </c>
      <c r="D1003" s="387">
        <v>450</v>
      </c>
      <c r="E1003" s="386" t="s">
        <v>13969</v>
      </c>
    </row>
    <row r="1004" spans="1:5">
      <c r="A1004" s="385">
        <v>8216</v>
      </c>
      <c r="B1004" s="386" t="s">
        <v>14963</v>
      </c>
      <c r="C1004" s="385" t="s">
        <v>27</v>
      </c>
      <c r="D1004" s="387">
        <v>11250</v>
      </c>
      <c r="E1004" s="386" t="s">
        <v>13969</v>
      </c>
    </row>
    <row r="1005" spans="1:5">
      <c r="A1005" s="385">
        <v>8217</v>
      </c>
      <c r="B1005" s="386" t="s">
        <v>14964</v>
      </c>
      <c r="C1005" s="385" t="s">
        <v>27</v>
      </c>
      <c r="D1005" s="387">
        <v>1428</v>
      </c>
      <c r="E1005" s="386" t="s">
        <v>13969</v>
      </c>
    </row>
    <row r="1006" spans="1:5">
      <c r="A1006" s="385">
        <v>8218</v>
      </c>
      <c r="B1006" s="386" t="s">
        <v>14965</v>
      </c>
      <c r="C1006" s="385" t="s">
        <v>30</v>
      </c>
      <c r="D1006" s="387">
        <v>1583</v>
      </c>
      <c r="E1006" s="386" t="s">
        <v>13969</v>
      </c>
    </row>
    <row r="1007" spans="1:5">
      <c r="A1007" s="385">
        <v>8219</v>
      </c>
      <c r="B1007" s="386" t="s">
        <v>14966</v>
      </c>
      <c r="C1007" s="385" t="s">
        <v>27</v>
      </c>
      <c r="D1007" s="387">
        <v>28875</v>
      </c>
      <c r="E1007" s="386" t="s">
        <v>13969</v>
      </c>
    </row>
    <row r="1008" spans="1:5">
      <c r="A1008" s="385">
        <v>8221</v>
      </c>
      <c r="B1008" s="386" t="s">
        <v>14967</v>
      </c>
      <c r="C1008" s="385" t="s">
        <v>30</v>
      </c>
      <c r="D1008" s="387">
        <v>2500</v>
      </c>
      <c r="E1008" s="386" t="s">
        <v>13969</v>
      </c>
    </row>
    <row r="1009" spans="1:5">
      <c r="A1009" s="385">
        <v>8222</v>
      </c>
      <c r="B1009" s="386" t="s">
        <v>14968</v>
      </c>
      <c r="C1009" s="385" t="s">
        <v>27</v>
      </c>
      <c r="D1009" s="387">
        <v>42007</v>
      </c>
      <c r="E1009" s="386" t="s">
        <v>13969</v>
      </c>
    </row>
    <row r="1010" spans="1:5">
      <c r="A1010" s="385">
        <v>8223</v>
      </c>
      <c r="B1010" s="386" t="s">
        <v>14969</v>
      </c>
      <c r="C1010" s="385" t="s">
        <v>27</v>
      </c>
      <c r="D1010" s="387">
        <v>17751</v>
      </c>
      <c r="E1010" s="386" t="s">
        <v>13969</v>
      </c>
    </row>
    <row r="1011" spans="1:5">
      <c r="A1011" s="385">
        <v>8224</v>
      </c>
      <c r="B1011" s="386" t="s">
        <v>14970</v>
      </c>
      <c r="C1011" s="385" t="s">
        <v>27</v>
      </c>
      <c r="D1011" s="387">
        <v>9500</v>
      </c>
      <c r="E1011" s="386" t="s">
        <v>13969</v>
      </c>
    </row>
    <row r="1012" spans="1:5">
      <c r="A1012" s="385">
        <v>8225</v>
      </c>
      <c r="B1012" s="386" t="s">
        <v>695</v>
      </c>
      <c r="C1012" s="385" t="s">
        <v>27</v>
      </c>
      <c r="D1012" s="387">
        <v>7350</v>
      </c>
      <c r="E1012" s="386" t="s">
        <v>13969</v>
      </c>
    </row>
    <row r="1013" spans="1:5">
      <c r="A1013" s="385">
        <v>8227</v>
      </c>
      <c r="B1013" s="386" t="s">
        <v>14971</v>
      </c>
      <c r="C1013" s="385" t="s">
        <v>27</v>
      </c>
      <c r="D1013" s="387">
        <v>1290</v>
      </c>
      <c r="E1013" s="386" t="s">
        <v>13969</v>
      </c>
    </row>
    <row r="1014" spans="1:5">
      <c r="A1014" s="385">
        <v>8228</v>
      </c>
      <c r="B1014" s="386" t="s">
        <v>14972</v>
      </c>
      <c r="C1014" s="385" t="s">
        <v>30</v>
      </c>
      <c r="D1014" s="387">
        <v>61285</v>
      </c>
      <c r="E1014" s="386" t="s">
        <v>13969</v>
      </c>
    </row>
    <row r="1015" spans="1:5">
      <c r="A1015" s="385">
        <v>8229</v>
      </c>
      <c r="B1015" s="386" t="s">
        <v>14973</v>
      </c>
      <c r="C1015" s="385" t="s">
        <v>27</v>
      </c>
      <c r="D1015" s="387">
        <v>400</v>
      </c>
      <c r="E1015" s="386" t="s">
        <v>13969</v>
      </c>
    </row>
    <row r="1016" spans="1:5">
      <c r="A1016" s="385">
        <v>8230</v>
      </c>
      <c r="B1016" s="386" t="s">
        <v>14974</v>
      </c>
      <c r="C1016" s="385" t="s">
        <v>30</v>
      </c>
      <c r="D1016" s="387">
        <v>18056</v>
      </c>
      <c r="E1016" s="386" t="s">
        <v>13969</v>
      </c>
    </row>
    <row r="1017" spans="1:5">
      <c r="A1017" s="385">
        <v>8231</v>
      </c>
      <c r="B1017" s="386" t="s">
        <v>14975</v>
      </c>
      <c r="C1017" s="385" t="s">
        <v>27</v>
      </c>
      <c r="D1017" s="387">
        <v>3689</v>
      </c>
      <c r="E1017" s="386" t="s">
        <v>13969</v>
      </c>
    </row>
    <row r="1018" spans="1:5">
      <c r="A1018" s="385">
        <v>8232</v>
      </c>
      <c r="B1018" s="386" t="s">
        <v>14976</v>
      </c>
      <c r="C1018" s="385" t="s">
        <v>30</v>
      </c>
      <c r="D1018" s="387">
        <v>12530</v>
      </c>
      <c r="E1018" s="386" t="s">
        <v>13969</v>
      </c>
    </row>
    <row r="1019" spans="1:5">
      <c r="A1019" s="385">
        <v>8233</v>
      </c>
      <c r="B1019" s="386" t="s">
        <v>14977</v>
      </c>
      <c r="C1019" s="385" t="s">
        <v>27</v>
      </c>
      <c r="D1019" s="387">
        <v>13000</v>
      </c>
      <c r="E1019" s="386" t="s">
        <v>13969</v>
      </c>
    </row>
    <row r="1020" spans="1:5">
      <c r="A1020" s="385">
        <v>8235</v>
      </c>
      <c r="B1020" s="386" t="s">
        <v>14978</v>
      </c>
      <c r="C1020" s="385" t="s">
        <v>27</v>
      </c>
      <c r="D1020" s="387">
        <v>12000</v>
      </c>
      <c r="E1020" s="386" t="s">
        <v>13969</v>
      </c>
    </row>
    <row r="1021" spans="1:5">
      <c r="A1021" s="385">
        <v>8244</v>
      </c>
      <c r="B1021" s="386" t="s">
        <v>14979</v>
      </c>
      <c r="C1021" s="385" t="s">
        <v>27</v>
      </c>
      <c r="D1021" s="387">
        <v>431291</v>
      </c>
      <c r="E1021" s="386" t="s">
        <v>13969</v>
      </c>
    </row>
    <row r="1022" spans="1:5">
      <c r="A1022" s="385">
        <v>8245</v>
      </c>
      <c r="B1022" s="386" t="s">
        <v>14980</v>
      </c>
      <c r="C1022" s="385" t="s">
        <v>27</v>
      </c>
      <c r="D1022" s="387">
        <v>1097758</v>
      </c>
      <c r="E1022" s="386" t="s">
        <v>13969</v>
      </c>
    </row>
    <row r="1023" spans="1:5">
      <c r="A1023" s="385">
        <v>8246</v>
      </c>
      <c r="B1023" s="386" t="s">
        <v>14981</v>
      </c>
      <c r="C1023" s="385" t="s">
        <v>27</v>
      </c>
      <c r="D1023" s="387">
        <v>360679</v>
      </c>
      <c r="E1023" s="386" t="s">
        <v>13969</v>
      </c>
    </row>
    <row r="1024" spans="1:5">
      <c r="A1024" s="385">
        <v>8247</v>
      </c>
      <c r="B1024" s="386" t="s">
        <v>14982</v>
      </c>
      <c r="C1024" s="385" t="s">
        <v>27</v>
      </c>
      <c r="D1024" s="387">
        <v>82038</v>
      </c>
      <c r="E1024" s="386" t="s">
        <v>13969</v>
      </c>
    </row>
    <row r="1025" spans="1:5">
      <c r="A1025" s="385">
        <v>8248</v>
      </c>
      <c r="B1025" s="386" t="s">
        <v>14983</v>
      </c>
      <c r="C1025" s="385" t="s">
        <v>27</v>
      </c>
      <c r="D1025" s="387">
        <v>281922</v>
      </c>
      <c r="E1025" s="386" t="s">
        <v>13969</v>
      </c>
    </row>
    <row r="1026" spans="1:5">
      <c r="A1026" s="385">
        <v>8249</v>
      </c>
      <c r="B1026" s="386" t="s">
        <v>14984</v>
      </c>
      <c r="C1026" s="385" t="s">
        <v>27</v>
      </c>
      <c r="D1026" s="387">
        <v>558820</v>
      </c>
      <c r="E1026" s="386" t="s">
        <v>13969</v>
      </c>
    </row>
    <row r="1027" spans="1:5">
      <c r="A1027" s="385">
        <v>8250</v>
      </c>
      <c r="B1027" s="386" t="s">
        <v>14985</v>
      </c>
      <c r="C1027" s="385" t="s">
        <v>27</v>
      </c>
      <c r="D1027" s="387">
        <v>451138</v>
      </c>
      <c r="E1027" s="386" t="s">
        <v>13969</v>
      </c>
    </row>
    <row r="1028" spans="1:5">
      <c r="A1028" s="385">
        <v>8253</v>
      </c>
      <c r="B1028" s="386" t="s">
        <v>14986</v>
      </c>
      <c r="C1028" s="385" t="s">
        <v>253</v>
      </c>
      <c r="D1028" s="387">
        <v>206900</v>
      </c>
      <c r="E1028" s="386" t="s">
        <v>13969</v>
      </c>
    </row>
    <row r="1029" spans="1:5">
      <c r="A1029" s="385">
        <v>8254</v>
      </c>
      <c r="B1029" s="386" t="s">
        <v>14987</v>
      </c>
      <c r="C1029" s="385" t="s">
        <v>32</v>
      </c>
      <c r="D1029" s="387">
        <v>18850</v>
      </c>
      <c r="E1029" s="386" t="s">
        <v>13969</v>
      </c>
    </row>
    <row r="1030" spans="1:5">
      <c r="A1030" s="385">
        <v>8256</v>
      </c>
      <c r="B1030" s="386" t="s">
        <v>14988</v>
      </c>
      <c r="C1030" s="385" t="s">
        <v>14015</v>
      </c>
      <c r="D1030" s="387">
        <v>121212</v>
      </c>
      <c r="E1030" s="386" t="s">
        <v>14016</v>
      </c>
    </row>
    <row r="1031" spans="1:5">
      <c r="A1031" s="385">
        <v>8258</v>
      </c>
      <c r="B1031" s="386" t="s">
        <v>14989</v>
      </c>
      <c r="C1031" s="385" t="s">
        <v>14006</v>
      </c>
      <c r="D1031" s="387">
        <v>44498</v>
      </c>
      <c r="E1031" s="386" t="s">
        <v>13969</v>
      </c>
    </row>
    <row r="1032" spans="1:5">
      <c r="A1032" s="385">
        <v>8259</v>
      </c>
      <c r="B1032" s="386" t="s">
        <v>14990</v>
      </c>
      <c r="C1032" s="385" t="s">
        <v>30</v>
      </c>
      <c r="D1032" s="387">
        <v>19203</v>
      </c>
      <c r="E1032" s="386" t="s">
        <v>13959</v>
      </c>
    </row>
    <row r="1033" spans="1:5">
      <c r="A1033" s="385">
        <v>8260</v>
      </c>
      <c r="B1033" s="386" t="s">
        <v>14991</v>
      </c>
      <c r="C1033" s="385" t="s">
        <v>30</v>
      </c>
      <c r="D1033" s="387">
        <v>5474</v>
      </c>
      <c r="E1033" s="386" t="s">
        <v>13959</v>
      </c>
    </row>
    <row r="1034" spans="1:5">
      <c r="A1034" s="385">
        <v>8262</v>
      </c>
      <c r="B1034" s="386" t="s">
        <v>14992</v>
      </c>
      <c r="C1034" s="385" t="s">
        <v>253</v>
      </c>
      <c r="D1034" s="387">
        <v>116996</v>
      </c>
      <c r="E1034" s="386" t="s">
        <v>13969</v>
      </c>
    </row>
    <row r="1035" spans="1:5">
      <c r="A1035" s="385">
        <v>8270</v>
      </c>
      <c r="B1035" s="386" t="s">
        <v>14993</v>
      </c>
      <c r="C1035" s="385" t="s">
        <v>30</v>
      </c>
      <c r="D1035" s="387">
        <v>8246</v>
      </c>
      <c r="E1035" s="386" t="s">
        <v>13969</v>
      </c>
    </row>
    <row r="1036" spans="1:5">
      <c r="A1036" s="385">
        <v>8271</v>
      </c>
      <c r="B1036" s="386" t="s">
        <v>14994</v>
      </c>
      <c r="C1036" s="385" t="s">
        <v>44</v>
      </c>
      <c r="D1036" s="387">
        <v>11484</v>
      </c>
      <c r="E1036" s="386" t="s">
        <v>13969</v>
      </c>
    </row>
    <row r="1037" spans="1:5">
      <c r="A1037" s="385">
        <v>8276</v>
      </c>
      <c r="B1037" s="386" t="s">
        <v>14995</v>
      </c>
      <c r="C1037" s="385" t="s">
        <v>27</v>
      </c>
      <c r="D1037" s="387">
        <v>87406</v>
      </c>
      <c r="E1037" s="386" t="s">
        <v>13969</v>
      </c>
    </row>
    <row r="1038" spans="1:5">
      <c r="A1038" s="385">
        <v>8277</v>
      </c>
      <c r="B1038" s="386" t="s">
        <v>14996</v>
      </c>
      <c r="C1038" s="385" t="s">
        <v>27</v>
      </c>
      <c r="D1038" s="387">
        <v>25158</v>
      </c>
      <c r="E1038" s="386" t="s">
        <v>13969</v>
      </c>
    </row>
    <row r="1039" spans="1:5">
      <c r="A1039" s="385">
        <v>8278</v>
      </c>
      <c r="B1039" s="386" t="s">
        <v>14997</v>
      </c>
      <c r="C1039" s="385" t="s">
        <v>27</v>
      </c>
      <c r="D1039" s="387">
        <v>20171</v>
      </c>
      <c r="E1039" s="386" t="s">
        <v>13969</v>
      </c>
    </row>
    <row r="1040" spans="1:5">
      <c r="A1040" s="385">
        <v>8294</v>
      </c>
      <c r="B1040" s="386" t="s">
        <v>14998</v>
      </c>
      <c r="C1040" s="385" t="s">
        <v>27</v>
      </c>
      <c r="D1040" s="387">
        <v>29884</v>
      </c>
      <c r="E1040" s="386" t="s">
        <v>13959</v>
      </c>
    </row>
    <row r="1041" spans="1:5">
      <c r="A1041" s="385">
        <v>8295</v>
      </c>
      <c r="B1041" s="386" t="s">
        <v>14999</v>
      </c>
      <c r="C1041" s="385" t="s">
        <v>27</v>
      </c>
      <c r="D1041" s="387">
        <v>37988</v>
      </c>
      <c r="E1041" s="386" t="s">
        <v>13959</v>
      </c>
    </row>
    <row r="1042" spans="1:5">
      <c r="A1042" s="385">
        <v>8297</v>
      </c>
      <c r="B1042" s="386" t="s">
        <v>15000</v>
      </c>
      <c r="C1042" s="385" t="s">
        <v>14006</v>
      </c>
      <c r="D1042" s="387">
        <v>292000</v>
      </c>
      <c r="E1042" s="386" t="s">
        <v>14016</v>
      </c>
    </row>
    <row r="1043" spans="1:5">
      <c r="A1043" s="385">
        <v>8298</v>
      </c>
      <c r="B1043" s="386" t="s">
        <v>15001</v>
      </c>
      <c r="C1043" s="385" t="s">
        <v>89</v>
      </c>
      <c r="D1043" s="387">
        <v>112533</v>
      </c>
      <c r="E1043" s="386" t="s">
        <v>13959</v>
      </c>
    </row>
    <row r="1044" spans="1:5">
      <c r="A1044" s="385">
        <v>8299</v>
      </c>
      <c r="B1044" s="386" t="s">
        <v>15002</v>
      </c>
      <c r="C1044" s="385" t="s">
        <v>14015</v>
      </c>
      <c r="D1044" s="387">
        <v>131508</v>
      </c>
      <c r="E1044" s="386" t="s">
        <v>14016</v>
      </c>
    </row>
    <row r="1045" spans="1:5">
      <c r="A1045" s="385">
        <v>8300</v>
      </c>
      <c r="B1045" s="386" t="s">
        <v>15003</v>
      </c>
      <c r="C1045" s="385" t="s">
        <v>14015</v>
      </c>
      <c r="D1045" s="387">
        <v>163636</v>
      </c>
      <c r="E1045" s="386" t="s">
        <v>14016</v>
      </c>
    </row>
    <row r="1046" spans="1:5">
      <c r="A1046" s="385">
        <v>8302</v>
      </c>
      <c r="B1046" s="386" t="s">
        <v>15004</v>
      </c>
      <c r="C1046" s="385" t="s">
        <v>27</v>
      </c>
      <c r="D1046" s="387">
        <v>26165</v>
      </c>
      <c r="E1046" s="386" t="s">
        <v>13969</v>
      </c>
    </row>
    <row r="1047" spans="1:5">
      <c r="A1047" s="385">
        <v>8303</v>
      </c>
      <c r="B1047" s="386" t="s">
        <v>15005</v>
      </c>
      <c r="C1047" s="385" t="s">
        <v>27</v>
      </c>
      <c r="D1047" s="387">
        <v>52920</v>
      </c>
      <c r="E1047" s="386" t="s">
        <v>13969</v>
      </c>
    </row>
    <row r="1048" spans="1:5">
      <c r="A1048" s="385">
        <v>8304</v>
      </c>
      <c r="B1048" s="386" t="s">
        <v>15006</v>
      </c>
      <c r="C1048" s="385" t="s">
        <v>211</v>
      </c>
      <c r="D1048" s="387">
        <v>2356200</v>
      </c>
      <c r="E1048" s="386" t="s">
        <v>13969</v>
      </c>
    </row>
    <row r="1049" spans="1:5">
      <c r="A1049" s="385">
        <v>8306</v>
      </c>
      <c r="B1049" s="386" t="s">
        <v>15007</v>
      </c>
      <c r="C1049" s="385" t="s">
        <v>27</v>
      </c>
      <c r="D1049" s="387">
        <v>150856</v>
      </c>
      <c r="E1049" s="386" t="s">
        <v>13969</v>
      </c>
    </row>
    <row r="1050" spans="1:5">
      <c r="A1050" s="385">
        <v>8313</v>
      </c>
      <c r="B1050" s="386" t="s">
        <v>15008</v>
      </c>
      <c r="C1050" s="385" t="s">
        <v>32</v>
      </c>
      <c r="D1050" s="387">
        <v>7444</v>
      </c>
      <c r="E1050" s="386" t="s">
        <v>13969</v>
      </c>
    </row>
    <row r="1051" spans="1:5">
      <c r="A1051" s="385">
        <v>8314</v>
      </c>
      <c r="B1051" s="386" t="s">
        <v>15009</v>
      </c>
      <c r="C1051" s="385" t="s">
        <v>32</v>
      </c>
      <c r="D1051" s="387">
        <v>28293</v>
      </c>
      <c r="E1051" s="386" t="s">
        <v>13969</v>
      </c>
    </row>
    <row r="1052" spans="1:5">
      <c r="A1052" s="385">
        <v>8319</v>
      </c>
      <c r="B1052" s="386" t="s">
        <v>15010</v>
      </c>
      <c r="C1052" s="385" t="s">
        <v>30</v>
      </c>
      <c r="D1052" s="387">
        <v>2591</v>
      </c>
      <c r="E1052" s="386" t="s">
        <v>13969</v>
      </c>
    </row>
    <row r="1053" spans="1:5">
      <c r="A1053" s="385">
        <v>8320</v>
      </c>
      <c r="B1053" s="386" t="s">
        <v>15011</v>
      </c>
      <c r="C1053" s="385" t="s">
        <v>211</v>
      </c>
      <c r="D1053" s="387">
        <v>3636357</v>
      </c>
      <c r="E1053" s="386" t="s">
        <v>14016</v>
      </c>
    </row>
    <row r="1054" spans="1:5">
      <c r="A1054" s="385">
        <v>8321</v>
      </c>
      <c r="B1054" s="386" t="s">
        <v>15012</v>
      </c>
      <c r="C1054" s="385" t="s">
        <v>14015</v>
      </c>
      <c r="D1054" s="387">
        <v>121212</v>
      </c>
      <c r="E1054" s="386" t="s">
        <v>14016</v>
      </c>
    </row>
    <row r="1055" spans="1:5">
      <c r="A1055" s="385">
        <v>8322</v>
      </c>
      <c r="B1055" s="386" t="s">
        <v>15013</v>
      </c>
      <c r="C1055" s="385" t="s">
        <v>30</v>
      </c>
      <c r="D1055" s="387">
        <v>2579</v>
      </c>
      <c r="E1055" s="386" t="s">
        <v>13969</v>
      </c>
    </row>
    <row r="1056" spans="1:5">
      <c r="A1056" s="385">
        <v>8324</v>
      </c>
      <c r="B1056" s="386" t="s">
        <v>15014</v>
      </c>
      <c r="C1056" s="385" t="s">
        <v>14006</v>
      </c>
      <c r="D1056" s="387">
        <v>426525</v>
      </c>
      <c r="E1056" s="386" t="s">
        <v>14016</v>
      </c>
    </row>
    <row r="1057" spans="1:5">
      <c r="A1057" s="385">
        <v>8328</v>
      </c>
      <c r="B1057" s="386" t="s">
        <v>15015</v>
      </c>
      <c r="C1057" s="385" t="s">
        <v>14019</v>
      </c>
      <c r="D1057" s="387">
        <v>1034</v>
      </c>
      <c r="E1057" s="386" t="s">
        <v>14020</v>
      </c>
    </row>
    <row r="1058" spans="1:5">
      <c r="A1058" s="385">
        <v>8329</v>
      </c>
      <c r="B1058" s="386" t="s">
        <v>15016</v>
      </c>
      <c r="C1058" s="385" t="s">
        <v>30</v>
      </c>
      <c r="D1058" s="387">
        <v>8000</v>
      </c>
      <c r="E1058" s="386" t="s">
        <v>13969</v>
      </c>
    </row>
    <row r="1059" spans="1:5">
      <c r="A1059" s="385">
        <v>8330</v>
      </c>
      <c r="B1059" s="386" t="s">
        <v>15017</v>
      </c>
      <c r="C1059" s="385" t="s">
        <v>253</v>
      </c>
      <c r="D1059" s="387">
        <v>248263</v>
      </c>
      <c r="E1059" s="386" t="s">
        <v>13969</v>
      </c>
    </row>
    <row r="1060" spans="1:5">
      <c r="A1060" s="385">
        <v>8331</v>
      </c>
      <c r="B1060" s="386" t="s">
        <v>15018</v>
      </c>
      <c r="C1060" s="385" t="s">
        <v>44</v>
      </c>
      <c r="D1060" s="387">
        <v>49465</v>
      </c>
      <c r="E1060" s="386" t="s">
        <v>13969</v>
      </c>
    </row>
    <row r="1061" spans="1:5">
      <c r="A1061" s="385">
        <v>8334</v>
      </c>
      <c r="B1061" s="386" t="s">
        <v>15019</v>
      </c>
      <c r="C1061" s="385" t="s">
        <v>30</v>
      </c>
      <c r="D1061" s="387">
        <v>9970</v>
      </c>
      <c r="E1061" s="386" t="s">
        <v>13969</v>
      </c>
    </row>
    <row r="1062" spans="1:5">
      <c r="A1062" s="385">
        <v>8340</v>
      </c>
      <c r="B1062" s="386" t="s">
        <v>15020</v>
      </c>
      <c r="C1062" s="385" t="s">
        <v>32</v>
      </c>
      <c r="D1062" s="387">
        <v>10702</v>
      </c>
      <c r="E1062" s="386" t="s">
        <v>13959</v>
      </c>
    </row>
    <row r="1063" spans="1:5">
      <c r="A1063" s="385">
        <v>8357</v>
      </c>
      <c r="B1063" s="386" t="s">
        <v>15021</v>
      </c>
      <c r="C1063" s="385" t="s">
        <v>27</v>
      </c>
      <c r="D1063" s="387">
        <v>9230</v>
      </c>
      <c r="E1063" s="386" t="s">
        <v>13969</v>
      </c>
    </row>
    <row r="1064" spans="1:5">
      <c r="A1064" s="385">
        <v>8358</v>
      </c>
      <c r="B1064" s="386" t="s">
        <v>15022</v>
      </c>
      <c r="C1064" s="385" t="s">
        <v>27</v>
      </c>
      <c r="D1064" s="387">
        <v>221495</v>
      </c>
      <c r="E1064" s="386" t="s">
        <v>13969</v>
      </c>
    </row>
    <row r="1065" spans="1:5">
      <c r="A1065" s="385">
        <v>8359</v>
      </c>
      <c r="B1065" s="386" t="s">
        <v>15023</v>
      </c>
      <c r="C1065" s="385" t="s">
        <v>30</v>
      </c>
      <c r="D1065" s="387">
        <v>3069</v>
      </c>
      <c r="E1065" s="386" t="s">
        <v>13959</v>
      </c>
    </row>
    <row r="1066" spans="1:5">
      <c r="A1066" s="385">
        <v>8362</v>
      </c>
      <c r="B1066" s="386" t="s">
        <v>15024</v>
      </c>
      <c r="C1066" s="385" t="s">
        <v>30</v>
      </c>
      <c r="D1066" s="387">
        <v>1915178</v>
      </c>
      <c r="E1066" s="386" t="s">
        <v>13959</v>
      </c>
    </row>
    <row r="1067" spans="1:5">
      <c r="A1067" s="385">
        <v>8364</v>
      </c>
      <c r="B1067" s="386" t="s">
        <v>15025</v>
      </c>
      <c r="C1067" s="385" t="s">
        <v>15026</v>
      </c>
      <c r="D1067" s="387">
        <v>22211</v>
      </c>
      <c r="E1067" s="386" t="s">
        <v>13969</v>
      </c>
    </row>
    <row r="1068" spans="1:5">
      <c r="A1068" s="385">
        <v>8365</v>
      </c>
      <c r="B1068" s="386" t="s">
        <v>15027</v>
      </c>
      <c r="C1068" s="385" t="s">
        <v>15026</v>
      </c>
      <c r="D1068" s="387">
        <v>28560</v>
      </c>
      <c r="E1068" s="386" t="s">
        <v>13969</v>
      </c>
    </row>
    <row r="1069" spans="1:5">
      <c r="A1069" s="385">
        <v>8366</v>
      </c>
      <c r="B1069" s="386" t="s">
        <v>15028</v>
      </c>
      <c r="C1069" s="385" t="s">
        <v>15026</v>
      </c>
      <c r="D1069" s="387">
        <v>25163</v>
      </c>
      <c r="E1069" s="386" t="s">
        <v>13969</v>
      </c>
    </row>
    <row r="1070" spans="1:5">
      <c r="A1070" s="385">
        <v>8367</v>
      </c>
      <c r="B1070" s="386" t="s">
        <v>15029</v>
      </c>
      <c r="C1070" s="385" t="s">
        <v>15026</v>
      </c>
      <c r="D1070" s="387">
        <v>35700</v>
      </c>
      <c r="E1070" s="386" t="s">
        <v>13969</v>
      </c>
    </row>
    <row r="1071" spans="1:5">
      <c r="A1071" s="385">
        <v>8369</v>
      </c>
      <c r="B1071" s="386" t="s">
        <v>15030</v>
      </c>
      <c r="C1071" s="385" t="s">
        <v>15026</v>
      </c>
      <c r="D1071" s="387">
        <v>39270</v>
      </c>
      <c r="E1071" s="386" t="s">
        <v>13969</v>
      </c>
    </row>
    <row r="1072" spans="1:5">
      <c r="A1072" s="385">
        <v>8370</v>
      </c>
      <c r="B1072" s="386" t="s">
        <v>15031</v>
      </c>
      <c r="C1072" s="385" t="s">
        <v>15026</v>
      </c>
      <c r="D1072" s="387">
        <v>39270</v>
      </c>
      <c r="E1072" s="386" t="s">
        <v>13969</v>
      </c>
    </row>
    <row r="1073" spans="1:5">
      <c r="A1073" s="385">
        <v>8404</v>
      </c>
      <c r="B1073" s="386" t="s">
        <v>15032</v>
      </c>
      <c r="C1073" s="385" t="s">
        <v>253</v>
      </c>
      <c r="D1073" s="387">
        <v>74333</v>
      </c>
      <c r="E1073" s="386" t="s">
        <v>13969</v>
      </c>
    </row>
    <row r="1074" spans="1:5">
      <c r="A1074" s="385">
        <v>8430</v>
      </c>
      <c r="B1074" s="386" t="s">
        <v>15033</v>
      </c>
      <c r="C1074" s="385" t="s">
        <v>27</v>
      </c>
      <c r="D1074" s="387">
        <v>101621427</v>
      </c>
      <c r="E1074" s="386" t="s">
        <v>13969</v>
      </c>
    </row>
    <row r="1075" spans="1:5">
      <c r="A1075" s="385">
        <v>8431</v>
      </c>
      <c r="B1075" s="386" t="s">
        <v>15034</v>
      </c>
      <c r="C1075" s="385" t="s">
        <v>27</v>
      </c>
      <c r="D1075" s="387">
        <v>108258787</v>
      </c>
      <c r="E1075" s="386" t="s">
        <v>13969</v>
      </c>
    </row>
    <row r="1076" spans="1:5">
      <c r="A1076" s="385">
        <v>8432</v>
      </c>
      <c r="B1076" s="386" t="s">
        <v>15035</v>
      </c>
      <c r="C1076" s="385" t="s">
        <v>30</v>
      </c>
      <c r="D1076" s="387">
        <v>456028</v>
      </c>
      <c r="E1076" s="386" t="s">
        <v>13969</v>
      </c>
    </row>
    <row r="1077" spans="1:5">
      <c r="A1077" s="385">
        <v>8434</v>
      </c>
      <c r="B1077" s="386" t="s">
        <v>15036</v>
      </c>
      <c r="C1077" s="385" t="s">
        <v>30</v>
      </c>
      <c r="D1077" s="387">
        <v>552176</v>
      </c>
      <c r="E1077" s="386" t="s">
        <v>13969</v>
      </c>
    </row>
    <row r="1078" spans="1:5">
      <c r="A1078" s="385">
        <v>8435</v>
      </c>
      <c r="B1078" s="386" t="s">
        <v>15037</v>
      </c>
      <c r="C1078" s="385" t="s">
        <v>27</v>
      </c>
      <c r="D1078" s="387">
        <v>602198</v>
      </c>
      <c r="E1078" s="386" t="s">
        <v>13969</v>
      </c>
    </row>
    <row r="1079" spans="1:5">
      <c r="A1079" s="385">
        <v>8436</v>
      </c>
      <c r="B1079" s="386" t="s">
        <v>15038</v>
      </c>
      <c r="C1079" s="385" t="s">
        <v>30</v>
      </c>
      <c r="D1079" s="387">
        <v>686863</v>
      </c>
      <c r="E1079" s="386" t="s">
        <v>13969</v>
      </c>
    </row>
    <row r="1080" spans="1:5">
      <c r="A1080" s="385">
        <v>8437</v>
      </c>
      <c r="B1080" s="386" t="s">
        <v>15039</v>
      </c>
      <c r="C1080" s="385" t="s">
        <v>27</v>
      </c>
      <c r="D1080" s="387">
        <v>637620</v>
      </c>
      <c r="E1080" s="386" t="s">
        <v>13969</v>
      </c>
    </row>
    <row r="1081" spans="1:5">
      <c r="A1081" s="385">
        <v>8438</v>
      </c>
      <c r="B1081" s="386" t="s">
        <v>15040</v>
      </c>
      <c r="C1081" s="385" t="s">
        <v>30</v>
      </c>
      <c r="D1081" s="387">
        <v>801014</v>
      </c>
      <c r="E1081" s="386" t="s">
        <v>13969</v>
      </c>
    </row>
    <row r="1082" spans="1:5">
      <c r="A1082" s="385">
        <v>8440</v>
      </c>
      <c r="B1082" s="386" t="s">
        <v>15041</v>
      </c>
      <c r="C1082" s="385" t="s">
        <v>30</v>
      </c>
      <c r="D1082" s="387">
        <v>953119</v>
      </c>
      <c r="E1082" s="386" t="s">
        <v>13969</v>
      </c>
    </row>
    <row r="1083" spans="1:5">
      <c r="A1083" s="385">
        <v>8441</v>
      </c>
      <c r="B1083" s="386" t="s">
        <v>15042</v>
      </c>
      <c r="C1083" s="385" t="s">
        <v>27</v>
      </c>
      <c r="D1083" s="387">
        <v>721119</v>
      </c>
      <c r="E1083" s="386" t="s">
        <v>13969</v>
      </c>
    </row>
    <row r="1084" spans="1:5">
      <c r="A1084" s="385">
        <v>8442</v>
      </c>
      <c r="B1084" s="386" t="s">
        <v>15043</v>
      </c>
      <c r="C1084" s="385" t="s">
        <v>30</v>
      </c>
      <c r="D1084" s="387">
        <v>1161765</v>
      </c>
      <c r="E1084" s="386" t="s">
        <v>13969</v>
      </c>
    </row>
    <row r="1085" spans="1:5">
      <c r="A1085" s="385">
        <v>8443</v>
      </c>
      <c r="B1085" s="386" t="s">
        <v>15044</v>
      </c>
      <c r="C1085" s="385" t="s">
        <v>27</v>
      </c>
      <c r="D1085" s="387">
        <v>756542</v>
      </c>
      <c r="E1085" s="386" t="s">
        <v>13969</v>
      </c>
    </row>
    <row r="1086" spans="1:5">
      <c r="A1086" s="385">
        <v>8444</v>
      </c>
      <c r="B1086" s="386" t="s">
        <v>15045</v>
      </c>
      <c r="C1086" s="385" t="s">
        <v>30</v>
      </c>
      <c r="D1086" s="387">
        <v>7038518</v>
      </c>
      <c r="E1086" s="386" t="s">
        <v>13969</v>
      </c>
    </row>
    <row r="1087" spans="1:5">
      <c r="A1087" s="385">
        <v>8445</v>
      </c>
      <c r="B1087" s="386" t="s">
        <v>15046</v>
      </c>
      <c r="C1087" s="385" t="s">
        <v>27</v>
      </c>
      <c r="D1087" s="387">
        <v>2494815</v>
      </c>
      <c r="E1087" s="386" t="s">
        <v>13969</v>
      </c>
    </row>
    <row r="1088" spans="1:5">
      <c r="A1088" s="385">
        <v>8447</v>
      </c>
      <c r="B1088" s="386" t="s">
        <v>15047</v>
      </c>
      <c r="C1088" s="385" t="s">
        <v>30</v>
      </c>
      <c r="D1088" s="387">
        <v>7488900</v>
      </c>
      <c r="E1088" s="386" t="s">
        <v>13969</v>
      </c>
    </row>
    <row r="1089" spans="1:5">
      <c r="A1089" s="385">
        <v>8448</v>
      </c>
      <c r="B1089" s="386" t="s">
        <v>15048</v>
      </c>
      <c r="C1089" s="385" t="s">
        <v>27</v>
      </c>
      <c r="D1089" s="387">
        <v>3274128</v>
      </c>
      <c r="E1089" s="386" t="s">
        <v>13969</v>
      </c>
    </row>
    <row r="1090" spans="1:5">
      <c r="A1090" s="385">
        <v>8449</v>
      </c>
      <c r="B1090" s="386" t="s">
        <v>15049</v>
      </c>
      <c r="C1090" s="385" t="s">
        <v>27</v>
      </c>
      <c r="D1090" s="387">
        <v>28531707</v>
      </c>
      <c r="E1090" s="386" t="s">
        <v>13969</v>
      </c>
    </row>
    <row r="1091" spans="1:5">
      <c r="A1091" s="385">
        <v>8450</v>
      </c>
      <c r="B1091" s="386" t="s">
        <v>15050</v>
      </c>
      <c r="C1091" s="385" t="s">
        <v>27</v>
      </c>
      <c r="D1091" s="387">
        <v>28531707</v>
      </c>
      <c r="E1091" s="386" t="s">
        <v>13969</v>
      </c>
    </row>
    <row r="1092" spans="1:5">
      <c r="A1092" s="385">
        <v>8451</v>
      </c>
      <c r="B1092" s="386" t="s">
        <v>15051</v>
      </c>
      <c r="C1092" s="385" t="s">
        <v>27</v>
      </c>
      <c r="D1092" s="387">
        <v>30414331</v>
      </c>
      <c r="E1092" s="386" t="s">
        <v>13969</v>
      </c>
    </row>
    <row r="1093" spans="1:5">
      <c r="A1093" s="385">
        <v>8452</v>
      </c>
      <c r="B1093" s="386" t="s">
        <v>15052</v>
      </c>
      <c r="C1093" s="385" t="s">
        <v>27</v>
      </c>
      <c r="D1093" s="387">
        <v>33362774</v>
      </c>
      <c r="E1093" s="386" t="s">
        <v>13969</v>
      </c>
    </row>
    <row r="1094" spans="1:5">
      <c r="A1094" s="385">
        <v>8453</v>
      </c>
      <c r="B1094" s="386" t="s">
        <v>15053</v>
      </c>
      <c r="C1094" s="385" t="s">
        <v>27</v>
      </c>
      <c r="D1094" s="387">
        <v>40552746</v>
      </c>
      <c r="E1094" s="386" t="s">
        <v>13969</v>
      </c>
    </row>
    <row r="1095" spans="1:5">
      <c r="A1095" s="385">
        <v>8454</v>
      </c>
      <c r="B1095" s="386" t="s">
        <v>15054</v>
      </c>
      <c r="C1095" s="385" t="s">
        <v>27</v>
      </c>
      <c r="D1095" s="387">
        <v>49066689</v>
      </c>
      <c r="E1095" s="386" t="s">
        <v>13969</v>
      </c>
    </row>
    <row r="1096" spans="1:5">
      <c r="A1096" s="385">
        <v>8455</v>
      </c>
      <c r="B1096" s="386" t="s">
        <v>15055</v>
      </c>
      <c r="C1096" s="385" t="s">
        <v>27</v>
      </c>
      <c r="D1096" s="387">
        <v>58272464</v>
      </c>
      <c r="E1096" s="386" t="s">
        <v>13969</v>
      </c>
    </row>
    <row r="1097" spans="1:5">
      <c r="A1097" s="385">
        <v>8456</v>
      </c>
      <c r="B1097" s="386" t="s">
        <v>15056</v>
      </c>
      <c r="C1097" s="385" t="s">
        <v>27</v>
      </c>
      <c r="D1097" s="387">
        <v>64775755</v>
      </c>
      <c r="E1097" s="386" t="s">
        <v>13969</v>
      </c>
    </row>
    <row r="1098" spans="1:5">
      <c r="A1098" s="385">
        <v>8457</v>
      </c>
      <c r="B1098" s="386" t="s">
        <v>15057</v>
      </c>
      <c r="C1098" s="385" t="s">
        <v>27</v>
      </c>
      <c r="D1098" s="387">
        <v>72129149</v>
      </c>
      <c r="E1098" s="386" t="s">
        <v>13969</v>
      </c>
    </row>
    <row r="1099" spans="1:5">
      <c r="A1099" s="385">
        <v>8460</v>
      </c>
      <c r="B1099" s="386" t="s">
        <v>15058</v>
      </c>
      <c r="C1099" s="385" t="s">
        <v>27</v>
      </c>
      <c r="D1099" s="387">
        <v>8850</v>
      </c>
      <c r="E1099" s="386" t="s">
        <v>13969</v>
      </c>
    </row>
    <row r="1100" spans="1:5">
      <c r="A1100" s="385">
        <v>8461</v>
      </c>
      <c r="B1100" s="386" t="s">
        <v>15059</v>
      </c>
      <c r="C1100" s="385" t="s">
        <v>30</v>
      </c>
      <c r="D1100" s="387">
        <v>15772</v>
      </c>
      <c r="E1100" s="386" t="s">
        <v>13969</v>
      </c>
    </row>
    <row r="1101" spans="1:5">
      <c r="A1101" s="385">
        <v>8462</v>
      </c>
      <c r="B1101" s="386" t="s">
        <v>15060</v>
      </c>
      <c r="C1101" s="385" t="s">
        <v>27</v>
      </c>
      <c r="D1101" s="387">
        <v>370764</v>
      </c>
      <c r="E1101" s="386" t="s">
        <v>13969</v>
      </c>
    </row>
    <row r="1102" spans="1:5">
      <c r="A1102" s="385">
        <v>8463</v>
      </c>
      <c r="B1102" s="386" t="s">
        <v>15061</v>
      </c>
      <c r="C1102" s="385" t="s">
        <v>27</v>
      </c>
      <c r="D1102" s="387">
        <v>763205</v>
      </c>
      <c r="E1102" s="386" t="s">
        <v>13969</v>
      </c>
    </row>
    <row r="1103" spans="1:5">
      <c r="A1103" s="385">
        <v>8473</v>
      </c>
      <c r="B1103" s="386" t="s">
        <v>15062</v>
      </c>
      <c r="C1103" s="385" t="s">
        <v>44</v>
      </c>
      <c r="D1103" s="387">
        <v>1568</v>
      </c>
      <c r="E1103" s="386" t="s">
        <v>13969</v>
      </c>
    </row>
    <row r="1104" spans="1:5">
      <c r="A1104" s="385">
        <v>8474</v>
      </c>
      <c r="B1104" s="386" t="s">
        <v>15063</v>
      </c>
      <c r="C1104" s="385" t="s">
        <v>32</v>
      </c>
      <c r="D1104" s="387">
        <v>6844</v>
      </c>
      <c r="E1104" s="386" t="s">
        <v>13959</v>
      </c>
    </row>
    <row r="1105" spans="1:5">
      <c r="A1105" s="385">
        <v>8475</v>
      </c>
      <c r="B1105" s="386" t="s">
        <v>15064</v>
      </c>
      <c r="C1105" s="385" t="s">
        <v>32</v>
      </c>
      <c r="D1105" s="387">
        <v>6418</v>
      </c>
      <c r="E1105" s="386" t="s">
        <v>13959</v>
      </c>
    </row>
    <row r="1106" spans="1:5">
      <c r="A1106" s="385">
        <v>8476</v>
      </c>
      <c r="B1106" s="386" t="s">
        <v>15065</v>
      </c>
      <c r="C1106" s="385" t="s">
        <v>44</v>
      </c>
      <c r="D1106" s="387">
        <v>25535</v>
      </c>
      <c r="E1106" s="386" t="s">
        <v>13959</v>
      </c>
    </row>
    <row r="1107" spans="1:5">
      <c r="A1107" s="385">
        <v>8478</v>
      </c>
      <c r="B1107" s="386" t="s">
        <v>15066</v>
      </c>
      <c r="C1107" s="385" t="s">
        <v>27</v>
      </c>
      <c r="D1107" s="387">
        <v>24965</v>
      </c>
      <c r="E1107" s="386" t="s">
        <v>13969</v>
      </c>
    </row>
    <row r="1108" spans="1:5">
      <c r="A1108" s="385">
        <v>8479</v>
      </c>
      <c r="B1108" s="386" t="s">
        <v>15067</v>
      </c>
      <c r="C1108" s="385" t="s">
        <v>27</v>
      </c>
      <c r="D1108" s="387">
        <v>130</v>
      </c>
      <c r="E1108" s="386" t="s">
        <v>13969</v>
      </c>
    </row>
    <row r="1109" spans="1:5">
      <c r="A1109" s="385">
        <v>8480</v>
      </c>
      <c r="B1109" s="386" t="s">
        <v>15068</v>
      </c>
      <c r="C1109" s="385" t="s">
        <v>27</v>
      </c>
      <c r="D1109" s="387">
        <v>1286</v>
      </c>
      <c r="E1109" s="386" t="s">
        <v>13969</v>
      </c>
    </row>
    <row r="1110" spans="1:5">
      <c r="A1110" s="385">
        <v>8481</v>
      </c>
      <c r="B1110" s="386" t="s">
        <v>15069</v>
      </c>
      <c r="C1110" s="385" t="s">
        <v>253</v>
      </c>
      <c r="D1110" s="387">
        <v>94100</v>
      </c>
      <c r="E1110" s="386" t="s">
        <v>13969</v>
      </c>
    </row>
    <row r="1111" spans="1:5">
      <c r="A1111" s="385">
        <v>8482</v>
      </c>
      <c r="B1111" s="386" t="s">
        <v>15070</v>
      </c>
      <c r="C1111" s="385" t="s">
        <v>253</v>
      </c>
      <c r="D1111" s="387">
        <v>74333</v>
      </c>
      <c r="E1111" s="386" t="s">
        <v>13969</v>
      </c>
    </row>
    <row r="1112" spans="1:5">
      <c r="A1112" s="385">
        <v>8483</v>
      </c>
      <c r="B1112" s="386" t="s">
        <v>15071</v>
      </c>
      <c r="C1112" s="385" t="s">
        <v>27</v>
      </c>
      <c r="D1112" s="387">
        <v>200343</v>
      </c>
      <c r="E1112" s="386" t="s">
        <v>13969</v>
      </c>
    </row>
    <row r="1113" spans="1:5">
      <c r="A1113" s="385">
        <v>8500</v>
      </c>
      <c r="B1113" s="386" t="s">
        <v>15072</v>
      </c>
      <c r="C1113" s="385" t="s">
        <v>30</v>
      </c>
      <c r="D1113" s="387">
        <v>121094</v>
      </c>
      <c r="E1113" s="386" t="s">
        <v>13969</v>
      </c>
    </row>
    <row r="1114" spans="1:5">
      <c r="A1114" s="385">
        <v>8501</v>
      </c>
      <c r="B1114" s="386" t="s">
        <v>15073</v>
      </c>
      <c r="C1114" s="385" t="s">
        <v>27</v>
      </c>
      <c r="D1114" s="387">
        <v>1516027</v>
      </c>
      <c r="E1114" s="386" t="s">
        <v>13969</v>
      </c>
    </row>
    <row r="1115" spans="1:5">
      <c r="A1115" s="385">
        <v>8502</v>
      </c>
      <c r="B1115" s="386" t="s">
        <v>15074</v>
      </c>
      <c r="C1115" s="385" t="s">
        <v>32</v>
      </c>
      <c r="D1115" s="387">
        <v>9758</v>
      </c>
      <c r="E1115" s="386" t="s">
        <v>13959</v>
      </c>
    </row>
    <row r="1116" spans="1:5">
      <c r="A1116" s="385">
        <v>8506</v>
      </c>
      <c r="B1116" s="386" t="s">
        <v>15075</v>
      </c>
      <c r="C1116" s="385" t="s">
        <v>253</v>
      </c>
      <c r="D1116" s="387">
        <v>114400</v>
      </c>
      <c r="E1116" s="386" t="s">
        <v>13969</v>
      </c>
    </row>
    <row r="1117" spans="1:5">
      <c r="A1117" s="385">
        <v>8508</v>
      </c>
      <c r="B1117" s="386" t="s">
        <v>15076</v>
      </c>
      <c r="C1117" s="385" t="s">
        <v>253</v>
      </c>
      <c r="D1117" s="387">
        <v>119900</v>
      </c>
      <c r="E1117" s="386" t="s">
        <v>13969</v>
      </c>
    </row>
    <row r="1118" spans="1:5">
      <c r="A1118" s="385">
        <v>8509</v>
      </c>
      <c r="B1118" s="386" t="s">
        <v>15077</v>
      </c>
      <c r="C1118" s="385" t="s">
        <v>253</v>
      </c>
      <c r="D1118" s="387">
        <v>131040</v>
      </c>
      <c r="E1118" s="386" t="s">
        <v>13969</v>
      </c>
    </row>
    <row r="1119" spans="1:5">
      <c r="A1119" s="385">
        <v>8511</v>
      </c>
      <c r="B1119" s="386" t="s">
        <v>15078</v>
      </c>
      <c r="C1119" s="385" t="s">
        <v>253</v>
      </c>
      <c r="D1119" s="387">
        <v>144990</v>
      </c>
      <c r="E1119" s="386" t="s">
        <v>13969</v>
      </c>
    </row>
    <row r="1120" spans="1:5">
      <c r="A1120" s="385">
        <v>8515</v>
      </c>
      <c r="B1120" s="386" t="s">
        <v>15079</v>
      </c>
      <c r="C1120" s="385" t="s">
        <v>32</v>
      </c>
      <c r="D1120" s="387">
        <v>18652</v>
      </c>
      <c r="E1120" s="386" t="s">
        <v>13969</v>
      </c>
    </row>
    <row r="1121" spans="1:5">
      <c r="A1121" s="385">
        <v>8516</v>
      </c>
      <c r="B1121" s="386" t="s">
        <v>15080</v>
      </c>
      <c r="C1121" s="385" t="s">
        <v>44</v>
      </c>
      <c r="D1121" s="387">
        <v>42011</v>
      </c>
      <c r="E1121" s="386" t="s">
        <v>13959</v>
      </c>
    </row>
    <row r="1122" spans="1:5">
      <c r="A1122" s="385">
        <v>8520</v>
      </c>
      <c r="B1122" s="386" t="s">
        <v>15081</v>
      </c>
      <c r="C1122" s="385" t="s">
        <v>15082</v>
      </c>
      <c r="D1122" s="387">
        <v>1614</v>
      </c>
      <c r="E1122" s="386" t="s">
        <v>13959</v>
      </c>
    </row>
    <row r="1123" spans="1:5">
      <c r="A1123" s="385">
        <v>8522</v>
      </c>
      <c r="B1123" s="386" t="s">
        <v>15083</v>
      </c>
      <c r="C1123" s="385" t="s">
        <v>44</v>
      </c>
      <c r="D1123" s="387">
        <v>8816</v>
      </c>
      <c r="E1123" s="386" t="s">
        <v>13969</v>
      </c>
    </row>
    <row r="1124" spans="1:5">
      <c r="A1124" s="385">
        <v>8524</v>
      </c>
      <c r="B1124" s="386" t="s">
        <v>15084</v>
      </c>
      <c r="C1124" s="385" t="s">
        <v>27</v>
      </c>
      <c r="D1124" s="387">
        <v>51200</v>
      </c>
      <c r="E1124" s="386" t="s">
        <v>13969</v>
      </c>
    </row>
    <row r="1125" spans="1:5">
      <c r="A1125" s="385">
        <v>8525</v>
      </c>
      <c r="B1125" s="386" t="s">
        <v>15085</v>
      </c>
      <c r="C1125" s="385" t="s">
        <v>44</v>
      </c>
      <c r="D1125" s="387">
        <v>20254</v>
      </c>
      <c r="E1125" s="386" t="s">
        <v>13969</v>
      </c>
    </row>
    <row r="1126" spans="1:5">
      <c r="A1126" s="385">
        <v>8529</v>
      </c>
      <c r="B1126" s="386" t="s">
        <v>15086</v>
      </c>
      <c r="C1126" s="385" t="s">
        <v>253</v>
      </c>
      <c r="D1126" s="387">
        <v>76900</v>
      </c>
      <c r="E1126" s="386" t="s">
        <v>13969</v>
      </c>
    </row>
    <row r="1127" spans="1:5">
      <c r="A1127" s="385">
        <v>8530</v>
      </c>
      <c r="B1127" s="386" t="s">
        <v>15087</v>
      </c>
      <c r="C1127" s="385" t="s">
        <v>27</v>
      </c>
      <c r="D1127" s="387">
        <v>12000</v>
      </c>
      <c r="E1127" s="386" t="s">
        <v>13969</v>
      </c>
    </row>
    <row r="1128" spans="1:5">
      <c r="A1128" s="385">
        <v>8531</v>
      </c>
      <c r="B1128" s="386" t="s">
        <v>15088</v>
      </c>
      <c r="C1128" s="385" t="s">
        <v>253</v>
      </c>
      <c r="D1128" s="387">
        <v>29000</v>
      </c>
      <c r="E1128" s="386" t="s">
        <v>13969</v>
      </c>
    </row>
    <row r="1129" spans="1:5">
      <c r="A1129" s="385">
        <v>8539</v>
      </c>
      <c r="B1129" s="386" t="s">
        <v>15089</v>
      </c>
      <c r="C1129" s="385" t="s">
        <v>27</v>
      </c>
      <c r="D1129" s="387">
        <v>4900</v>
      </c>
      <c r="E1129" s="386" t="s">
        <v>13959</v>
      </c>
    </row>
    <row r="1130" spans="1:5">
      <c r="A1130" s="385">
        <v>8555</v>
      </c>
      <c r="B1130" s="386" t="s">
        <v>15090</v>
      </c>
      <c r="C1130" s="385" t="s">
        <v>27</v>
      </c>
      <c r="D1130" s="387">
        <v>1515</v>
      </c>
      <c r="E1130" s="386" t="s">
        <v>13969</v>
      </c>
    </row>
    <row r="1131" spans="1:5">
      <c r="A1131" s="385">
        <v>8560</v>
      </c>
      <c r="B1131" s="386" t="s">
        <v>15091</v>
      </c>
      <c r="C1131" s="385" t="s">
        <v>27</v>
      </c>
      <c r="D1131" s="387">
        <v>9802</v>
      </c>
      <c r="E1131" s="386" t="s">
        <v>13969</v>
      </c>
    </row>
    <row r="1132" spans="1:5">
      <c r="A1132" s="385">
        <v>8565</v>
      </c>
      <c r="B1132" s="386" t="s">
        <v>15092</v>
      </c>
      <c r="C1132" s="385" t="s">
        <v>32</v>
      </c>
      <c r="D1132" s="387">
        <v>6340</v>
      </c>
      <c r="E1132" s="386" t="s">
        <v>13969</v>
      </c>
    </row>
    <row r="1133" spans="1:5">
      <c r="A1133" s="385">
        <v>8566</v>
      </c>
      <c r="B1133" s="386" t="s">
        <v>15093</v>
      </c>
      <c r="C1133" s="385" t="s">
        <v>30</v>
      </c>
      <c r="D1133" s="387">
        <v>1806</v>
      </c>
      <c r="E1133" s="386" t="s">
        <v>13969</v>
      </c>
    </row>
    <row r="1134" spans="1:5">
      <c r="A1134" s="385">
        <v>8567</v>
      </c>
      <c r="B1134" s="386" t="s">
        <v>15094</v>
      </c>
      <c r="C1134" s="385" t="s">
        <v>44</v>
      </c>
      <c r="D1134" s="387">
        <v>71341</v>
      </c>
      <c r="E1134" s="386" t="s">
        <v>13969</v>
      </c>
    </row>
    <row r="1135" spans="1:5">
      <c r="A1135" s="385">
        <v>8570</v>
      </c>
      <c r="B1135" s="386" t="s">
        <v>15095</v>
      </c>
      <c r="C1135" s="385" t="s">
        <v>15096</v>
      </c>
      <c r="D1135" s="387">
        <v>22868</v>
      </c>
      <c r="E1135" s="386" t="s">
        <v>13969</v>
      </c>
    </row>
    <row r="1136" spans="1:5">
      <c r="A1136" s="385">
        <v>8576</v>
      </c>
      <c r="B1136" s="386" t="s">
        <v>15097</v>
      </c>
      <c r="C1136" s="385" t="s">
        <v>253</v>
      </c>
      <c r="D1136" s="387">
        <v>109900</v>
      </c>
      <c r="E1136" s="386" t="s">
        <v>13969</v>
      </c>
    </row>
    <row r="1137" spans="1:5">
      <c r="A1137" s="385">
        <v>8577</v>
      </c>
      <c r="B1137" s="386" t="s">
        <v>15098</v>
      </c>
      <c r="C1137" s="385" t="s">
        <v>30</v>
      </c>
      <c r="D1137" s="387">
        <v>27330</v>
      </c>
      <c r="E1137" s="386" t="s">
        <v>13959</v>
      </c>
    </row>
    <row r="1138" spans="1:5">
      <c r="A1138" s="385">
        <v>8578</v>
      </c>
      <c r="B1138" s="386" t="s">
        <v>15099</v>
      </c>
      <c r="C1138" s="385" t="s">
        <v>27</v>
      </c>
      <c r="D1138" s="387">
        <v>4877</v>
      </c>
      <c r="E1138" s="386" t="s">
        <v>13959</v>
      </c>
    </row>
    <row r="1139" spans="1:5">
      <c r="A1139" s="385">
        <v>8579</v>
      </c>
      <c r="B1139" s="386" t="s">
        <v>15100</v>
      </c>
      <c r="C1139" s="385" t="s">
        <v>27</v>
      </c>
      <c r="D1139" s="387">
        <v>19645</v>
      </c>
      <c r="E1139" s="386" t="s">
        <v>13959</v>
      </c>
    </row>
    <row r="1140" spans="1:5">
      <c r="A1140" s="385">
        <v>8584</v>
      </c>
      <c r="B1140" s="386" t="s">
        <v>15101</v>
      </c>
      <c r="C1140" s="385" t="s">
        <v>30</v>
      </c>
      <c r="D1140" s="387">
        <v>145094</v>
      </c>
      <c r="E1140" s="386" t="s">
        <v>13959</v>
      </c>
    </row>
    <row r="1141" spans="1:5">
      <c r="A1141" s="385">
        <v>8586</v>
      </c>
      <c r="B1141" s="386" t="s">
        <v>15102</v>
      </c>
      <c r="C1141" s="385" t="s">
        <v>30</v>
      </c>
      <c r="D1141" s="387">
        <v>17160</v>
      </c>
      <c r="E1141" s="386" t="s">
        <v>13959</v>
      </c>
    </row>
    <row r="1142" spans="1:5">
      <c r="A1142" s="385">
        <v>8588</v>
      </c>
      <c r="B1142" s="386" t="s">
        <v>15103</v>
      </c>
      <c r="C1142" s="385" t="s">
        <v>30</v>
      </c>
      <c r="D1142" s="387">
        <v>7101</v>
      </c>
      <c r="E1142" s="386" t="s">
        <v>13959</v>
      </c>
    </row>
    <row r="1143" spans="1:5">
      <c r="A1143" s="385">
        <v>8634</v>
      </c>
      <c r="B1143" s="386" t="s">
        <v>15104</v>
      </c>
      <c r="C1143" s="385" t="s">
        <v>27</v>
      </c>
      <c r="D1143" s="387">
        <v>179841</v>
      </c>
      <c r="E1143" s="386" t="s">
        <v>13969</v>
      </c>
    </row>
    <row r="1144" spans="1:5">
      <c r="A1144" s="385">
        <v>8635</v>
      </c>
      <c r="B1144" s="386" t="s">
        <v>15105</v>
      </c>
      <c r="C1144" s="385" t="s">
        <v>27</v>
      </c>
      <c r="D1144" s="387">
        <v>3113</v>
      </c>
      <c r="E1144" s="386" t="s">
        <v>13959</v>
      </c>
    </row>
    <row r="1145" spans="1:5">
      <c r="A1145" s="385">
        <v>8636</v>
      </c>
      <c r="B1145" s="386" t="s">
        <v>15106</v>
      </c>
      <c r="C1145" s="385" t="s">
        <v>32</v>
      </c>
      <c r="D1145" s="387">
        <v>1875</v>
      </c>
      <c r="E1145" s="386" t="s">
        <v>13959</v>
      </c>
    </row>
    <row r="1146" spans="1:5">
      <c r="A1146" s="385">
        <v>8644</v>
      </c>
      <c r="B1146" s="386" t="s">
        <v>15107</v>
      </c>
      <c r="C1146" s="385" t="s">
        <v>27</v>
      </c>
      <c r="D1146" s="387">
        <v>198359</v>
      </c>
      <c r="E1146" s="386" t="s">
        <v>13969</v>
      </c>
    </row>
    <row r="1147" spans="1:5">
      <c r="A1147" s="385">
        <v>8645</v>
      </c>
      <c r="B1147" s="386" t="s">
        <v>15108</v>
      </c>
      <c r="C1147" s="385" t="s">
        <v>27</v>
      </c>
      <c r="D1147" s="387">
        <v>498677</v>
      </c>
      <c r="E1147" s="386" t="s">
        <v>13969</v>
      </c>
    </row>
    <row r="1148" spans="1:5">
      <c r="A1148" s="385">
        <v>8654</v>
      </c>
      <c r="B1148" s="386" t="s">
        <v>15109</v>
      </c>
      <c r="C1148" s="385" t="s">
        <v>32</v>
      </c>
      <c r="D1148" s="387">
        <v>5569</v>
      </c>
      <c r="E1148" s="386" t="s">
        <v>13959</v>
      </c>
    </row>
    <row r="1149" spans="1:5">
      <c r="A1149" s="385">
        <v>8666</v>
      </c>
      <c r="B1149" s="386" t="s">
        <v>15110</v>
      </c>
      <c r="C1149" s="385" t="s">
        <v>30</v>
      </c>
      <c r="D1149" s="387">
        <v>4315</v>
      </c>
      <c r="E1149" s="386" t="s">
        <v>13969</v>
      </c>
    </row>
    <row r="1150" spans="1:5">
      <c r="A1150" s="385">
        <v>8672</v>
      </c>
      <c r="B1150" s="386" t="s">
        <v>15111</v>
      </c>
      <c r="C1150" s="385" t="s">
        <v>27</v>
      </c>
      <c r="D1150" s="387">
        <v>3800</v>
      </c>
      <c r="E1150" s="386" t="s">
        <v>13969</v>
      </c>
    </row>
    <row r="1151" spans="1:5">
      <c r="A1151" s="385">
        <v>8674</v>
      </c>
      <c r="B1151" s="386" t="s">
        <v>15112</v>
      </c>
      <c r="C1151" s="385" t="s">
        <v>27</v>
      </c>
      <c r="D1151" s="387">
        <v>4600</v>
      </c>
      <c r="E1151" s="386" t="s">
        <v>13969</v>
      </c>
    </row>
    <row r="1152" spans="1:5">
      <c r="A1152" s="385">
        <v>8675</v>
      </c>
      <c r="B1152" s="386" t="s">
        <v>15113</v>
      </c>
      <c r="C1152" s="385" t="s">
        <v>27</v>
      </c>
      <c r="D1152" s="387">
        <v>38554</v>
      </c>
      <c r="E1152" s="386" t="s">
        <v>13969</v>
      </c>
    </row>
    <row r="1153" spans="1:5">
      <c r="A1153" s="385">
        <v>8676</v>
      </c>
      <c r="B1153" s="386" t="s">
        <v>15114</v>
      </c>
      <c r="C1153" s="385" t="s">
        <v>27</v>
      </c>
      <c r="D1153" s="387">
        <v>10591</v>
      </c>
      <c r="E1153" s="386" t="s">
        <v>13969</v>
      </c>
    </row>
    <row r="1154" spans="1:5">
      <c r="A1154" s="385">
        <v>8688</v>
      </c>
      <c r="B1154" s="386" t="s">
        <v>15115</v>
      </c>
      <c r="C1154" s="385" t="s">
        <v>14019</v>
      </c>
      <c r="D1154" s="387">
        <v>1034</v>
      </c>
      <c r="E1154" s="386" t="s">
        <v>14020</v>
      </c>
    </row>
    <row r="1155" spans="1:5">
      <c r="A1155" s="385">
        <v>8689</v>
      </c>
      <c r="B1155" s="386" t="s">
        <v>15116</v>
      </c>
      <c r="C1155" s="385" t="s">
        <v>14015</v>
      </c>
      <c r="D1155" s="387">
        <v>139262</v>
      </c>
      <c r="E1155" s="386" t="s">
        <v>14016</v>
      </c>
    </row>
    <row r="1156" spans="1:5">
      <c r="A1156" s="385">
        <v>8690</v>
      </c>
      <c r="B1156" s="386" t="s">
        <v>15117</v>
      </c>
      <c r="C1156" s="385" t="s">
        <v>14015</v>
      </c>
      <c r="D1156" s="387">
        <v>139262</v>
      </c>
      <c r="E1156" s="386" t="s">
        <v>14016</v>
      </c>
    </row>
    <row r="1157" spans="1:5">
      <c r="A1157" s="385">
        <v>8694</v>
      </c>
      <c r="B1157" s="386" t="s">
        <v>15118</v>
      </c>
      <c r="C1157" s="385" t="s">
        <v>30</v>
      </c>
      <c r="D1157" s="387">
        <v>3555</v>
      </c>
      <c r="E1157" s="386" t="s">
        <v>13969</v>
      </c>
    </row>
    <row r="1158" spans="1:5">
      <c r="A1158" s="385">
        <v>8695</v>
      </c>
      <c r="B1158" s="386" t="s">
        <v>15119</v>
      </c>
      <c r="C1158" s="385" t="s">
        <v>30</v>
      </c>
      <c r="D1158" s="387">
        <v>6250</v>
      </c>
      <c r="E1158" s="386" t="s">
        <v>13969</v>
      </c>
    </row>
    <row r="1159" spans="1:5">
      <c r="A1159" s="385">
        <v>8696</v>
      </c>
      <c r="B1159" s="386" t="s">
        <v>15120</v>
      </c>
      <c r="C1159" s="385" t="s">
        <v>30</v>
      </c>
      <c r="D1159" s="387">
        <v>9650</v>
      </c>
      <c r="E1159" s="386" t="s">
        <v>13969</v>
      </c>
    </row>
    <row r="1160" spans="1:5">
      <c r="A1160" s="385">
        <v>8698</v>
      </c>
      <c r="B1160" s="386" t="s">
        <v>15121</v>
      </c>
      <c r="C1160" s="385" t="s">
        <v>30</v>
      </c>
      <c r="D1160" s="387">
        <v>17557</v>
      </c>
      <c r="E1160" s="386" t="s">
        <v>13969</v>
      </c>
    </row>
    <row r="1161" spans="1:5">
      <c r="A1161" s="385">
        <v>8699</v>
      </c>
      <c r="B1161" s="386" t="s">
        <v>15122</v>
      </c>
      <c r="C1161" s="385" t="s">
        <v>30</v>
      </c>
      <c r="D1161" s="387">
        <v>21932</v>
      </c>
      <c r="E1161" s="386" t="s">
        <v>13969</v>
      </c>
    </row>
    <row r="1162" spans="1:5">
      <c r="A1162" s="385">
        <v>8700</v>
      </c>
      <c r="B1162" s="386" t="s">
        <v>15123</v>
      </c>
      <c r="C1162" s="385" t="s">
        <v>30</v>
      </c>
      <c r="D1162" s="387">
        <v>45454</v>
      </c>
      <c r="E1162" s="386" t="s">
        <v>13969</v>
      </c>
    </row>
    <row r="1163" spans="1:5">
      <c r="A1163" s="385">
        <v>8706</v>
      </c>
      <c r="B1163" s="386" t="s">
        <v>15124</v>
      </c>
      <c r="C1163" s="385" t="s">
        <v>27</v>
      </c>
      <c r="D1163" s="387">
        <v>6550</v>
      </c>
      <c r="E1163" s="386" t="s">
        <v>13969</v>
      </c>
    </row>
    <row r="1164" spans="1:5">
      <c r="A1164" s="385">
        <v>8708</v>
      </c>
      <c r="B1164" s="386" t="s">
        <v>15125</v>
      </c>
      <c r="C1164" s="385" t="s">
        <v>27</v>
      </c>
      <c r="D1164" s="387">
        <v>34213</v>
      </c>
      <c r="E1164" s="386" t="s">
        <v>13969</v>
      </c>
    </row>
    <row r="1165" spans="1:5">
      <c r="A1165" s="385">
        <v>8710</v>
      </c>
      <c r="B1165" s="386" t="s">
        <v>15126</v>
      </c>
      <c r="C1165" s="385" t="s">
        <v>27</v>
      </c>
      <c r="D1165" s="387">
        <v>65142</v>
      </c>
      <c r="E1165" s="386" t="s">
        <v>13969</v>
      </c>
    </row>
    <row r="1166" spans="1:5">
      <c r="A1166" s="385">
        <v>8712</v>
      </c>
      <c r="B1166" s="386" t="s">
        <v>15127</v>
      </c>
      <c r="C1166" s="385" t="s">
        <v>27</v>
      </c>
      <c r="D1166" s="387">
        <v>24731</v>
      </c>
      <c r="E1166" s="386" t="s">
        <v>13969</v>
      </c>
    </row>
    <row r="1167" spans="1:5">
      <c r="A1167" s="385">
        <v>8721</v>
      </c>
      <c r="B1167" s="386" t="s">
        <v>15128</v>
      </c>
      <c r="C1167" s="385" t="s">
        <v>30</v>
      </c>
      <c r="D1167" s="387">
        <v>70900</v>
      </c>
      <c r="E1167" s="386" t="s">
        <v>13969</v>
      </c>
    </row>
    <row r="1168" spans="1:5">
      <c r="A1168" s="385">
        <v>8722</v>
      </c>
      <c r="B1168" s="386" t="s">
        <v>15129</v>
      </c>
      <c r="C1168" s="385" t="s">
        <v>30</v>
      </c>
      <c r="D1168" s="387">
        <v>6250</v>
      </c>
      <c r="E1168" s="386" t="s">
        <v>13969</v>
      </c>
    </row>
    <row r="1169" spans="1:5">
      <c r="A1169" s="385">
        <v>8729</v>
      </c>
      <c r="B1169" s="386" t="s">
        <v>15130</v>
      </c>
      <c r="C1169" s="385" t="s">
        <v>27</v>
      </c>
      <c r="D1169" s="387">
        <v>9000</v>
      </c>
      <c r="E1169" s="386" t="s">
        <v>13969</v>
      </c>
    </row>
    <row r="1170" spans="1:5">
      <c r="A1170" s="385">
        <v>8731</v>
      </c>
      <c r="B1170" s="386" t="s">
        <v>15131</v>
      </c>
      <c r="C1170" s="385" t="s">
        <v>27</v>
      </c>
      <c r="D1170" s="387">
        <v>3800</v>
      </c>
      <c r="E1170" s="386" t="s">
        <v>13969</v>
      </c>
    </row>
    <row r="1171" spans="1:5">
      <c r="A1171" s="385">
        <v>8732</v>
      </c>
      <c r="B1171" s="386" t="s">
        <v>15132</v>
      </c>
      <c r="C1171" s="385" t="s">
        <v>27</v>
      </c>
      <c r="D1171" s="387">
        <v>14840</v>
      </c>
      <c r="E1171" s="386" t="s">
        <v>13969</v>
      </c>
    </row>
    <row r="1172" spans="1:5">
      <c r="A1172" s="385">
        <v>8734</v>
      </c>
      <c r="B1172" s="386" t="s">
        <v>15133</v>
      </c>
      <c r="C1172" s="385" t="s">
        <v>27</v>
      </c>
      <c r="D1172" s="387">
        <v>6300</v>
      </c>
      <c r="E1172" s="386" t="s">
        <v>13969</v>
      </c>
    </row>
    <row r="1173" spans="1:5">
      <c r="A1173" s="385">
        <v>8737</v>
      </c>
      <c r="B1173" s="386" t="s">
        <v>15134</v>
      </c>
      <c r="C1173" s="385" t="s">
        <v>30</v>
      </c>
      <c r="D1173" s="387">
        <v>67983</v>
      </c>
      <c r="E1173" s="386" t="s">
        <v>13969</v>
      </c>
    </row>
    <row r="1174" spans="1:5">
      <c r="A1174" s="385">
        <v>8738</v>
      </c>
      <c r="B1174" s="386" t="s">
        <v>15135</v>
      </c>
      <c r="C1174" s="385" t="s">
        <v>30</v>
      </c>
      <c r="D1174" s="387">
        <v>21000</v>
      </c>
      <c r="E1174" s="386" t="s">
        <v>13969</v>
      </c>
    </row>
    <row r="1175" spans="1:5">
      <c r="A1175" s="385">
        <v>8743</v>
      </c>
      <c r="B1175" s="386" t="s">
        <v>15136</v>
      </c>
      <c r="C1175" s="385" t="s">
        <v>27</v>
      </c>
      <c r="D1175" s="387">
        <v>25350</v>
      </c>
      <c r="E1175" s="386" t="s">
        <v>13969</v>
      </c>
    </row>
    <row r="1176" spans="1:5">
      <c r="A1176" s="385">
        <v>8746</v>
      </c>
      <c r="B1176" s="386" t="s">
        <v>15137</v>
      </c>
      <c r="C1176" s="385" t="s">
        <v>30</v>
      </c>
      <c r="D1176" s="387">
        <v>65150</v>
      </c>
      <c r="E1176" s="386" t="s">
        <v>13969</v>
      </c>
    </row>
    <row r="1177" spans="1:5">
      <c r="A1177" s="385">
        <v>8749</v>
      </c>
      <c r="B1177" s="386" t="s">
        <v>15138</v>
      </c>
      <c r="C1177" s="385" t="s">
        <v>30</v>
      </c>
      <c r="D1177" s="387">
        <v>178850</v>
      </c>
      <c r="E1177" s="386" t="s">
        <v>13969</v>
      </c>
    </row>
    <row r="1178" spans="1:5">
      <c r="A1178" s="385">
        <v>8760</v>
      </c>
      <c r="B1178" s="386" t="s">
        <v>15139</v>
      </c>
      <c r="C1178" s="385" t="s">
        <v>30</v>
      </c>
      <c r="D1178" s="387">
        <v>9100</v>
      </c>
      <c r="E1178" s="386" t="s">
        <v>13969</v>
      </c>
    </row>
    <row r="1179" spans="1:5">
      <c r="A1179" s="385">
        <v>8768</v>
      </c>
      <c r="B1179" s="386" t="s">
        <v>15140</v>
      </c>
      <c r="C1179" s="385" t="s">
        <v>30</v>
      </c>
      <c r="D1179" s="387">
        <v>43900</v>
      </c>
      <c r="E1179" s="386" t="s">
        <v>13969</v>
      </c>
    </row>
    <row r="1180" spans="1:5">
      <c r="A1180" s="385">
        <v>8771</v>
      </c>
      <c r="B1180" s="386" t="s">
        <v>15141</v>
      </c>
      <c r="C1180" s="385" t="s">
        <v>27</v>
      </c>
      <c r="D1180" s="387">
        <v>5250</v>
      </c>
      <c r="E1180" s="386" t="s">
        <v>13969</v>
      </c>
    </row>
    <row r="1181" spans="1:5">
      <c r="A1181" s="385">
        <v>8774</v>
      </c>
      <c r="B1181" s="386" t="s">
        <v>15142</v>
      </c>
      <c r="C1181" s="385" t="s">
        <v>27</v>
      </c>
      <c r="D1181" s="387">
        <v>250</v>
      </c>
      <c r="E1181" s="386" t="s">
        <v>13969</v>
      </c>
    </row>
    <row r="1182" spans="1:5">
      <c r="A1182" s="385">
        <v>8777</v>
      </c>
      <c r="B1182" s="386" t="s">
        <v>15143</v>
      </c>
      <c r="C1182" s="385" t="s">
        <v>30</v>
      </c>
      <c r="D1182" s="387">
        <v>4125</v>
      </c>
      <c r="E1182" s="386" t="s">
        <v>13969</v>
      </c>
    </row>
    <row r="1183" spans="1:5">
      <c r="A1183" s="385">
        <v>8779</v>
      </c>
      <c r="B1183" s="386" t="s">
        <v>15144</v>
      </c>
      <c r="C1183" s="385" t="s">
        <v>27</v>
      </c>
      <c r="D1183" s="387">
        <v>3312</v>
      </c>
      <c r="E1183" s="386" t="s">
        <v>13969</v>
      </c>
    </row>
    <row r="1184" spans="1:5">
      <c r="A1184" s="385">
        <v>8789</v>
      </c>
      <c r="B1184" s="386" t="s">
        <v>15145</v>
      </c>
      <c r="C1184" s="385" t="s">
        <v>253</v>
      </c>
      <c r="D1184" s="387">
        <v>16358</v>
      </c>
      <c r="E1184" s="386" t="s">
        <v>13969</v>
      </c>
    </row>
    <row r="1185" spans="1:5">
      <c r="A1185" s="385">
        <v>8790</v>
      </c>
      <c r="B1185" s="386" t="s">
        <v>15146</v>
      </c>
      <c r="C1185" s="385" t="s">
        <v>44</v>
      </c>
      <c r="D1185" s="387">
        <v>196055</v>
      </c>
      <c r="E1185" s="386" t="s">
        <v>13969</v>
      </c>
    </row>
    <row r="1186" spans="1:5">
      <c r="A1186" s="385">
        <v>8794</v>
      </c>
      <c r="B1186" s="386" t="s">
        <v>15147</v>
      </c>
      <c r="C1186" s="385" t="s">
        <v>44</v>
      </c>
      <c r="D1186" s="387">
        <v>105656</v>
      </c>
      <c r="E1186" s="386" t="s">
        <v>13969</v>
      </c>
    </row>
    <row r="1187" spans="1:5">
      <c r="A1187" s="385">
        <v>8844</v>
      </c>
      <c r="B1187" s="386" t="s">
        <v>15148</v>
      </c>
      <c r="C1187" s="385" t="s">
        <v>89</v>
      </c>
      <c r="D1187" s="387">
        <v>5562</v>
      </c>
      <c r="E1187" s="386" t="s">
        <v>13969</v>
      </c>
    </row>
    <row r="1188" spans="1:5">
      <c r="A1188" s="385">
        <v>8845</v>
      </c>
      <c r="B1188" s="386" t="s">
        <v>15149</v>
      </c>
      <c r="C1188" s="385" t="s">
        <v>14015</v>
      </c>
      <c r="D1188" s="387">
        <v>139262</v>
      </c>
      <c r="E1188" s="386" t="s">
        <v>14016</v>
      </c>
    </row>
    <row r="1189" spans="1:5">
      <c r="A1189" s="385">
        <v>8846</v>
      </c>
      <c r="B1189" s="386" t="s">
        <v>15150</v>
      </c>
      <c r="C1189" s="385" t="s">
        <v>27</v>
      </c>
      <c r="D1189" s="387">
        <v>159221</v>
      </c>
      <c r="E1189" s="386" t="s">
        <v>13969</v>
      </c>
    </row>
    <row r="1190" spans="1:5">
      <c r="A1190" s="385">
        <v>8854</v>
      </c>
      <c r="B1190" s="386" t="s">
        <v>15151</v>
      </c>
      <c r="C1190" s="385" t="s">
        <v>27</v>
      </c>
      <c r="D1190" s="387">
        <v>4084232</v>
      </c>
      <c r="E1190" s="386" t="s">
        <v>13969</v>
      </c>
    </row>
    <row r="1191" spans="1:5">
      <c r="A1191" s="385">
        <v>8855</v>
      </c>
      <c r="B1191" s="386" t="s">
        <v>15152</v>
      </c>
      <c r="C1191" s="385" t="s">
        <v>27</v>
      </c>
      <c r="D1191" s="387">
        <v>2499</v>
      </c>
      <c r="E1191" s="386" t="s">
        <v>13969</v>
      </c>
    </row>
    <row r="1192" spans="1:5">
      <c r="A1192" s="385">
        <v>8856</v>
      </c>
      <c r="B1192" s="386" t="s">
        <v>15153</v>
      </c>
      <c r="C1192" s="385" t="s">
        <v>27</v>
      </c>
      <c r="D1192" s="387">
        <v>1545</v>
      </c>
      <c r="E1192" s="386" t="s">
        <v>13969</v>
      </c>
    </row>
    <row r="1193" spans="1:5">
      <c r="A1193" s="385">
        <v>8858</v>
      </c>
      <c r="B1193" s="386" t="s">
        <v>15154</v>
      </c>
      <c r="C1193" s="385" t="s">
        <v>30</v>
      </c>
      <c r="D1193" s="387">
        <v>1171</v>
      </c>
      <c r="E1193" s="386" t="s">
        <v>13969</v>
      </c>
    </row>
    <row r="1194" spans="1:5">
      <c r="A1194" s="385">
        <v>8859</v>
      </c>
      <c r="B1194" s="386" t="s">
        <v>15155</v>
      </c>
      <c r="C1194" s="385" t="s">
        <v>30</v>
      </c>
      <c r="D1194" s="387">
        <v>14150</v>
      </c>
      <c r="E1194" s="386" t="s">
        <v>13969</v>
      </c>
    </row>
    <row r="1195" spans="1:5">
      <c r="A1195" s="385">
        <v>8860</v>
      </c>
      <c r="B1195" s="386" t="s">
        <v>15156</v>
      </c>
      <c r="C1195" s="385" t="s">
        <v>30</v>
      </c>
      <c r="D1195" s="387">
        <v>2900</v>
      </c>
      <c r="E1195" s="386" t="s">
        <v>13969</v>
      </c>
    </row>
    <row r="1196" spans="1:5">
      <c r="A1196" s="385">
        <v>8861</v>
      </c>
      <c r="B1196" s="386" t="s">
        <v>15157</v>
      </c>
      <c r="C1196" s="385" t="s">
        <v>30</v>
      </c>
      <c r="D1196" s="387">
        <v>2960</v>
      </c>
      <c r="E1196" s="386" t="s">
        <v>13969</v>
      </c>
    </row>
    <row r="1197" spans="1:5">
      <c r="A1197" s="385">
        <v>8862</v>
      </c>
      <c r="B1197" s="386" t="s">
        <v>15158</v>
      </c>
      <c r="C1197" s="385" t="s">
        <v>30</v>
      </c>
      <c r="D1197" s="387">
        <v>2857</v>
      </c>
      <c r="E1197" s="386" t="s">
        <v>13969</v>
      </c>
    </row>
    <row r="1198" spans="1:5">
      <c r="A1198" s="385">
        <v>8865</v>
      </c>
      <c r="B1198" s="386" t="s">
        <v>15159</v>
      </c>
      <c r="C1198" s="385" t="s">
        <v>27</v>
      </c>
      <c r="D1198" s="387">
        <v>559993</v>
      </c>
      <c r="E1198" s="386" t="s">
        <v>13969</v>
      </c>
    </row>
    <row r="1199" spans="1:5">
      <c r="A1199" s="385">
        <v>8866</v>
      </c>
      <c r="B1199" s="386" t="s">
        <v>15160</v>
      </c>
      <c r="C1199" s="385" t="s">
        <v>27</v>
      </c>
      <c r="D1199" s="387">
        <v>16400</v>
      </c>
      <c r="E1199" s="386" t="s">
        <v>13969</v>
      </c>
    </row>
    <row r="1200" spans="1:5">
      <c r="A1200" s="385">
        <v>8867</v>
      </c>
      <c r="B1200" s="386" t="s">
        <v>15161</v>
      </c>
      <c r="C1200" s="385" t="s">
        <v>27</v>
      </c>
      <c r="D1200" s="387">
        <v>54100</v>
      </c>
      <c r="E1200" s="386" t="s">
        <v>13969</v>
      </c>
    </row>
    <row r="1201" spans="1:5">
      <c r="A1201" s="385">
        <v>8868</v>
      </c>
      <c r="B1201" s="386" t="s">
        <v>15162</v>
      </c>
      <c r="C1201" s="385" t="s">
        <v>30</v>
      </c>
      <c r="D1201" s="387">
        <v>39950</v>
      </c>
      <c r="E1201" s="386" t="s">
        <v>13969</v>
      </c>
    </row>
    <row r="1202" spans="1:5">
      <c r="A1202" s="385">
        <v>8869</v>
      </c>
      <c r="B1202" s="386" t="s">
        <v>15163</v>
      </c>
      <c r="C1202" s="385" t="s">
        <v>30</v>
      </c>
      <c r="D1202" s="387">
        <v>27278</v>
      </c>
      <c r="E1202" s="386" t="s">
        <v>13969</v>
      </c>
    </row>
    <row r="1203" spans="1:5">
      <c r="A1203" s="385">
        <v>8870</v>
      </c>
      <c r="B1203" s="386" t="s">
        <v>15164</v>
      </c>
      <c r="C1203" s="385" t="s">
        <v>27</v>
      </c>
      <c r="D1203" s="387">
        <v>3300</v>
      </c>
      <c r="E1203" s="386" t="s">
        <v>13969</v>
      </c>
    </row>
    <row r="1204" spans="1:5">
      <c r="A1204" s="385">
        <v>8871</v>
      </c>
      <c r="B1204" s="386" t="s">
        <v>15165</v>
      </c>
      <c r="C1204" s="385" t="s">
        <v>27</v>
      </c>
      <c r="D1204" s="387">
        <v>2475</v>
      </c>
      <c r="E1204" s="386" t="s">
        <v>13969</v>
      </c>
    </row>
    <row r="1205" spans="1:5">
      <c r="A1205" s="385">
        <v>8872</v>
      </c>
      <c r="B1205" s="386" t="s">
        <v>15166</v>
      </c>
      <c r="C1205" s="385" t="s">
        <v>27</v>
      </c>
      <c r="D1205" s="387">
        <v>47900</v>
      </c>
      <c r="E1205" s="386" t="s">
        <v>13959</v>
      </c>
    </row>
    <row r="1206" spans="1:5">
      <c r="A1206" s="385">
        <v>8873</v>
      </c>
      <c r="B1206" s="386" t="s">
        <v>15167</v>
      </c>
      <c r="C1206" s="385" t="s">
        <v>32</v>
      </c>
      <c r="D1206" s="387">
        <v>6684</v>
      </c>
      <c r="E1206" s="386" t="s">
        <v>13969</v>
      </c>
    </row>
    <row r="1207" spans="1:5">
      <c r="A1207" s="385">
        <v>8874</v>
      </c>
      <c r="B1207" s="386" t="s">
        <v>15168</v>
      </c>
      <c r="C1207" s="385" t="s">
        <v>27</v>
      </c>
      <c r="D1207" s="387">
        <v>68500</v>
      </c>
      <c r="E1207" s="386" t="s">
        <v>13969</v>
      </c>
    </row>
    <row r="1208" spans="1:5">
      <c r="A1208" s="385">
        <v>8875</v>
      </c>
      <c r="B1208" s="386" t="s">
        <v>15169</v>
      </c>
      <c r="C1208" s="385" t="s">
        <v>27</v>
      </c>
      <c r="D1208" s="387">
        <v>220000</v>
      </c>
      <c r="E1208" s="386" t="s">
        <v>13969</v>
      </c>
    </row>
    <row r="1209" spans="1:5">
      <c r="A1209" s="385">
        <v>8876</v>
      </c>
      <c r="B1209" s="386" t="s">
        <v>15170</v>
      </c>
      <c r="C1209" s="385" t="s">
        <v>27</v>
      </c>
      <c r="D1209" s="387">
        <v>19100</v>
      </c>
      <c r="E1209" s="386" t="s">
        <v>13969</v>
      </c>
    </row>
    <row r="1210" spans="1:5">
      <c r="A1210" s="385">
        <v>8877</v>
      </c>
      <c r="B1210" s="386" t="s">
        <v>15171</v>
      </c>
      <c r="C1210" s="385" t="s">
        <v>27</v>
      </c>
      <c r="D1210" s="387">
        <v>36295</v>
      </c>
      <c r="E1210" s="386" t="s">
        <v>13969</v>
      </c>
    </row>
    <row r="1211" spans="1:5">
      <c r="A1211" s="385">
        <v>8880</v>
      </c>
      <c r="B1211" s="386" t="s">
        <v>15172</v>
      </c>
      <c r="C1211" s="385" t="s">
        <v>30</v>
      </c>
      <c r="D1211" s="387">
        <v>155139</v>
      </c>
      <c r="E1211" s="386" t="s">
        <v>13969</v>
      </c>
    </row>
    <row r="1212" spans="1:5">
      <c r="A1212" s="385">
        <v>8883</v>
      </c>
      <c r="B1212" s="386" t="s">
        <v>15173</v>
      </c>
      <c r="C1212" s="385" t="s">
        <v>27</v>
      </c>
      <c r="D1212" s="387">
        <v>1902</v>
      </c>
      <c r="E1212" s="386" t="s">
        <v>13969</v>
      </c>
    </row>
    <row r="1213" spans="1:5">
      <c r="A1213" s="385">
        <v>8884</v>
      </c>
      <c r="B1213" s="386" t="s">
        <v>15174</v>
      </c>
      <c r="C1213" s="385" t="s">
        <v>27</v>
      </c>
      <c r="D1213" s="387">
        <v>1200</v>
      </c>
      <c r="E1213" s="386" t="s">
        <v>13969</v>
      </c>
    </row>
    <row r="1214" spans="1:5">
      <c r="A1214" s="385">
        <v>8885</v>
      </c>
      <c r="B1214" s="386" t="s">
        <v>15175</v>
      </c>
      <c r="C1214" s="385" t="s">
        <v>27</v>
      </c>
      <c r="D1214" s="387">
        <v>15254</v>
      </c>
      <c r="E1214" s="386" t="s">
        <v>13969</v>
      </c>
    </row>
    <row r="1215" spans="1:5">
      <c r="A1215" s="385">
        <v>8907</v>
      </c>
      <c r="B1215" s="386" t="s">
        <v>15176</v>
      </c>
      <c r="C1215" s="385" t="s">
        <v>30</v>
      </c>
      <c r="D1215" s="387">
        <v>134406</v>
      </c>
      <c r="E1215" s="386" t="s">
        <v>13969</v>
      </c>
    </row>
    <row r="1216" spans="1:5">
      <c r="A1216" s="385">
        <v>8908</v>
      </c>
      <c r="B1216" s="386" t="s">
        <v>15177</v>
      </c>
      <c r="C1216" s="385" t="s">
        <v>30</v>
      </c>
      <c r="D1216" s="387">
        <v>158386</v>
      </c>
      <c r="E1216" s="386" t="s">
        <v>13969</v>
      </c>
    </row>
    <row r="1217" spans="1:5">
      <c r="A1217" s="385">
        <v>8911</v>
      </c>
      <c r="B1217" s="386" t="s">
        <v>15178</v>
      </c>
      <c r="C1217" s="385" t="s">
        <v>14015</v>
      </c>
      <c r="D1217" s="387">
        <v>163636</v>
      </c>
      <c r="E1217" s="386" t="s">
        <v>14016</v>
      </c>
    </row>
    <row r="1218" spans="1:5">
      <c r="A1218" s="385">
        <v>8913</v>
      </c>
      <c r="B1218" s="386" t="s">
        <v>15179</v>
      </c>
      <c r="C1218" s="385" t="s">
        <v>27</v>
      </c>
      <c r="D1218" s="387">
        <v>42821</v>
      </c>
      <c r="E1218" s="386" t="s">
        <v>13969</v>
      </c>
    </row>
    <row r="1219" spans="1:5">
      <c r="A1219" s="385">
        <v>8928</v>
      </c>
      <c r="B1219" s="386" t="s">
        <v>15180</v>
      </c>
      <c r="C1219" s="385" t="s">
        <v>30</v>
      </c>
      <c r="D1219" s="387">
        <v>617699</v>
      </c>
      <c r="E1219" s="386" t="s">
        <v>13959</v>
      </c>
    </row>
    <row r="1220" spans="1:5">
      <c r="A1220" s="385">
        <v>8929</v>
      </c>
      <c r="B1220" s="386" t="s">
        <v>15181</v>
      </c>
      <c r="C1220" s="385" t="s">
        <v>27</v>
      </c>
      <c r="D1220" s="387">
        <v>1193322</v>
      </c>
      <c r="E1220" s="386" t="s">
        <v>13969</v>
      </c>
    </row>
    <row r="1221" spans="1:5">
      <c r="A1221" s="385">
        <v>8930</v>
      </c>
      <c r="B1221" s="386" t="s">
        <v>15182</v>
      </c>
      <c r="C1221" s="385" t="s">
        <v>27</v>
      </c>
      <c r="D1221" s="387">
        <v>1953830</v>
      </c>
      <c r="E1221" s="386" t="s">
        <v>13969</v>
      </c>
    </row>
    <row r="1222" spans="1:5">
      <c r="A1222" s="385">
        <v>8931</v>
      </c>
      <c r="B1222" s="386" t="s">
        <v>15183</v>
      </c>
      <c r="C1222" s="385" t="s">
        <v>27</v>
      </c>
      <c r="D1222" s="387">
        <v>4683206</v>
      </c>
      <c r="E1222" s="386" t="s">
        <v>13969</v>
      </c>
    </row>
    <row r="1223" spans="1:5">
      <c r="A1223" s="385">
        <v>8932</v>
      </c>
      <c r="B1223" s="386" t="s">
        <v>15184</v>
      </c>
      <c r="C1223" s="385" t="s">
        <v>27</v>
      </c>
      <c r="D1223" s="387">
        <v>158270</v>
      </c>
      <c r="E1223" s="386" t="s">
        <v>13969</v>
      </c>
    </row>
    <row r="1224" spans="1:5">
      <c r="A1224" s="385">
        <v>8933</v>
      </c>
      <c r="B1224" s="386" t="s">
        <v>15185</v>
      </c>
      <c r="C1224" s="385" t="s">
        <v>27</v>
      </c>
      <c r="D1224" s="387">
        <v>2222095</v>
      </c>
      <c r="E1224" s="386" t="s">
        <v>13969</v>
      </c>
    </row>
    <row r="1225" spans="1:5">
      <c r="A1225" s="385">
        <v>8938</v>
      </c>
      <c r="B1225" s="386" t="s">
        <v>15186</v>
      </c>
      <c r="C1225" s="385" t="s">
        <v>27</v>
      </c>
      <c r="D1225" s="387">
        <v>2500</v>
      </c>
      <c r="E1225" s="386" t="s">
        <v>13969</v>
      </c>
    </row>
    <row r="1226" spans="1:5">
      <c r="A1226" s="385">
        <v>8939</v>
      </c>
      <c r="B1226" s="386" t="s">
        <v>15187</v>
      </c>
      <c r="C1226" s="385" t="s">
        <v>30</v>
      </c>
      <c r="D1226" s="387">
        <v>3284</v>
      </c>
      <c r="E1226" s="386" t="s">
        <v>13969</v>
      </c>
    </row>
    <row r="1227" spans="1:5">
      <c r="A1227" s="385">
        <v>8941</v>
      </c>
      <c r="B1227" s="386" t="s">
        <v>15188</v>
      </c>
      <c r="C1227" s="385" t="s">
        <v>27</v>
      </c>
      <c r="D1227" s="387">
        <v>192750</v>
      </c>
      <c r="E1227" s="386" t="s">
        <v>13969</v>
      </c>
    </row>
    <row r="1228" spans="1:5">
      <c r="A1228" s="385">
        <v>8942</v>
      </c>
      <c r="B1228" s="386" t="s">
        <v>15189</v>
      </c>
      <c r="C1228" s="385" t="s">
        <v>30</v>
      </c>
      <c r="D1228" s="387">
        <v>52326</v>
      </c>
      <c r="E1228" s="386" t="s">
        <v>13969</v>
      </c>
    </row>
    <row r="1229" spans="1:5">
      <c r="A1229" s="385">
        <v>8968</v>
      </c>
      <c r="B1229" s="386" t="s">
        <v>15190</v>
      </c>
      <c r="C1229" s="385" t="s">
        <v>14019</v>
      </c>
      <c r="D1229" s="387">
        <v>1037</v>
      </c>
      <c r="E1229" s="386" t="s">
        <v>13959</v>
      </c>
    </row>
    <row r="1230" spans="1:5">
      <c r="A1230" s="385">
        <v>8969</v>
      </c>
      <c r="B1230" s="386" t="s">
        <v>15191</v>
      </c>
      <c r="C1230" s="385" t="s">
        <v>14019</v>
      </c>
      <c r="D1230" s="387">
        <v>1037</v>
      </c>
      <c r="E1230" s="386" t="s">
        <v>13959</v>
      </c>
    </row>
    <row r="1231" spans="1:5">
      <c r="A1231" s="385">
        <v>8972</v>
      </c>
      <c r="B1231" s="386" t="s">
        <v>15192</v>
      </c>
      <c r="C1231" s="385" t="s">
        <v>83</v>
      </c>
      <c r="D1231" s="387">
        <v>629736</v>
      </c>
      <c r="E1231" s="386" t="s">
        <v>13959</v>
      </c>
    </row>
    <row r="1232" spans="1:5">
      <c r="A1232" s="385">
        <v>8973</v>
      </c>
      <c r="B1232" s="386" t="s">
        <v>15193</v>
      </c>
      <c r="C1232" s="385" t="s">
        <v>32</v>
      </c>
      <c r="D1232" s="387">
        <v>23789</v>
      </c>
      <c r="E1232" s="386" t="s">
        <v>13969</v>
      </c>
    </row>
    <row r="1233" spans="1:5">
      <c r="A1233" s="385">
        <v>8975</v>
      </c>
      <c r="B1233" s="386" t="s">
        <v>15194</v>
      </c>
      <c r="C1233" s="385" t="s">
        <v>30</v>
      </c>
      <c r="D1233" s="387">
        <v>8502</v>
      </c>
      <c r="E1233" s="386" t="s">
        <v>13959</v>
      </c>
    </row>
    <row r="1234" spans="1:5">
      <c r="A1234" s="385">
        <v>8978</v>
      </c>
      <c r="B1234" s="386" t="s">
        <v>15195</v>
      </c>
      <c r="C1234" s="385" t="s">
        <v>32</v>
      </c>
      <c r="D1234" s="387">
        <v>2797</v>
      </c>
      <c r="E1234" s="386" t="s">
        <v>13959</v>
      </c>
    </row>
    <row r="1235" spans="1:5">
      <c r="A1235" s="385">
        <v>8979</v>
      </c>
      <c r="B1235" s="386" t="s">
        <v>15196</v>
      </c>
      <c r="C1235" s="385" t="s">
        <v>83</v>
      </c>
      <c r="D1235" s="387">
        <v>16065</v>
      </c>
      <c r="E1235" s="386" t="s">
        <v>13959</v>
      </c>
    </row>
    <row r="1236" spans="1:5">
      <c r="A1236" s="385">
        <v>8981</v>
      </c>
      <c r="B1236" s="386" t="s">
        <v>15197</v>
      </c>
      <c r="C1236" s="385" t="s">
        <v>32</v>
      </c>
      <c r="D1236" s="387">
        <v>4526</v>
      </c>
      <c r="E1236" s="386" t="s">
        <v>13959</v>
      </c>
    </row>
    <row r="1237" spans="1:5">
      <c r="A1237" s="385">
        <v>8983</v>
      </c>
      <c r="B1237" s="386" t="s">
        <v>15198</v>
      </c>
      <c r="C1237" s="385" t="s">
        <v>32</v>
      </c>
      <c r="D1237" s="387">
        <v>7854</v>
      </c>
      <c r="E1237" s="386" t="s">
        <v>13959</v>
      </c>
    </row>
    <row r="1238" spans="1:5">
      <c r="A1238" s="385">
        <v>8984</v>
      </c>
      <c r="B1238" s="386" t="s">
        <v>15199</v>
      </c>
      <c r="C1238" s="385" t="s">
        <v>32</v>
      </c>
      <c r="D1238" s="387">
        <v>6069</v>
      </c>
      <c r="E1238" s="386" t="s">
        <v>13959</v>
      </c>
    </row>
    <row r="1239" spans="1:5">
      <c r="A1239" s="385">
        <v>8985</v>
      </c>
      <c r="B1239" s="386" t="s">
        <v>15200</v>
      </c>
      <c r="C1239" s="385" t="s">
        <v>27</v>
      </c>
      <c r="D1239" s="387">
        <v>14042</v>
      </c>
      <c r="E1239" s="386" t="s">
        <v>13969</v>
      </c>
    </row>
    <row r="1240" spans="1:5">
      <c r="A1240" s="385">
        <v>8986</v>
      </c>
      <c r="B1240" s="386" t="s">
        <v>15201</v>
      </c>
      <c r="C1240" s="385" t="s">
        <v>27</v>
      </c>
      <c r="D1240" s="387">
        <v>13000</v>
      </c>
      <c r="E1240" s="386" t="s">
        <v>13969</v>
      </c>
    </row>
    <row r="1241" spans="1:5">
      <c r="A1241" s="385">
        <v>8987</v>
      </c>
      <c r="B1241" s="386" t="s">
        <v>15202</v>
      </c>
      <c r="C1241" s="385" t="s">
        <v>27</v>
      </c>
      <c r="D1241" s="387">
        <v>36000</v>
      </c>
      <c r="E1241" s="386" t="s">
        <v>13969</v>
      </c>
    </row>
    <row r="1242" spans="1:5">
      <c r="A1242" s="385">
        <v>8988</v>
      </c>
      <c r="B1242" s="386" t="s">
        <v>15203</v>
      </c>
      <c r="C1242" s="385" t="s">
        <v>27</v>
      </c>
      <c r="D1242" s="387">
        <v>13550</v>
      </c>
      <c r="E1242" s="386" t="s">
        <v>13969</v>
      </c>
    </row>
    <row r="1243" spans="1:5">
      <c r="A1243" s="385">
        <v>8990</v>
      </c>
      <c r="B1243" s="386" t="s">
        <v>15204</v>
      </c>
      <c r="C1243" s="385" t="s">
        <v>27</v>
      </c>
      <c r="D1243" s="387">
        <v>83866</v>
      </c>
      <c r="E1243" s="386" t="s">
        <v>13969</v>
      </c>
    </row>
    <row r="1244" spans="1:5">
      <c r="A1244" s="385">
        <v>8993</v>
      </c>
      <c r="B1244" s="386" t="s">
        <v>15205</v>
      </c>
      <c r="C1244" s="385" t="s">
        <v>27</v>
      </c>
      <c r="D1244" s="387">
        <v>535000</v>
      </c>
      <c r="E1244" s="386" t="s">
        <v>13969</v>
      </c>
    </row>
    <row r="1245" spans="1:5">
      <c r="A1245" s="385">
        <v>8994</v>
      </c>
      <c r="B1245" s="386" t="s">
        <v>15206</v>
      </c>
      <c r="C1245" s="385" t="s">
        <v>27</v>
      </c>
      <c r="D1245" s="387">
        <v>2100</v>
      </c>
      <c r="E1245" s="386" t="s">
        <v>13969</v>
      </c>
    </row>
    <row r="1246" spans="1:5">
      <c r="A1246" s="385">
        <v>8995</v>
      </c>
      <c r="B1246" s="386" t="s">
        <v>5099</v>
      </c>
      <c r="C1246" s="385" t="s">
        <v>27</v>
      </c>
      <c r="D1246" s="387">
        <v>10650</v>
      </c>
      <c r="E1246" s="386" t="s">
        <v>13969</v>
      </c>
    </row>
    <row r="1247" spans="1:5">
      <c r="A1247" s="385">
        <v>8996</v>
      </c>
      <c r="B1247" s="386" t="s">
        <v>15207</v>
      </c>
      <c r="C1247" s="385" t="s">
        <v>27</v>
      </c>
      <c r="D1247" s="387">
        <v>397100</v>
      </c>
      <c r="E1247" s="386" t="s">
        <v>13969</v>
      </c>
    </row>
    <row r="1248" spans="1:5">
      <c r="A1248" s="385">
        <v>8997</v>
      </c>
      <c r="B1248" s="386" t="s">
        <v>15208</v>
      </c>
      <c r="C1248" s="385" t="s">
        <v>27</v>
      </c>
      <c r="D1248" s="387">
        <v>49980</v>
      </c>
      <c r="E1248" s="386" t="s">
        <v>13969</v>
      </c>
    </row>
    <row r="1249" spans="1:5">
      <c r="A1249" s="385">
        <v>9000</v>
      </c>
      <c r="B1249" s="386" t="s">
        <v>15209</v>
      </c>
      <c r="C1249" s="385" t="s">
        <v>27</v>
      </c>
      <c r="D1249" s="387">
        <v>219350</v>
      </c>
      <c r="E1249" s="386" t="s">
        <v>13969</v>
      </c>
    </row>
    <row r="1250" spans="1:5">
      <c r="A1250" s="385">
        <v>9001</v>
      </c>
      <c r="B1250" s="386" t="s">
        <v>15210</v>
      </c>
      <c r="C1250" s="385" t="s">
        <v>27</v>
      </c>
      <c r="D1250" s="387">
        <v>211820</v>
      </c>
      <c r="E1250" s="386" t="s">
        <v>13969</v>
      </c>
    </row>
    <row r="1251" spans="1:5">
      <c r="A1251" s="385">
        <v>9003</v>
      </c>
      <c r="B1251" s="386" t="s">
        <v>15211</v>
      </c>
      <c r="C1251" s="385" t="s">
        <v>27</v>
      </c>
      <c r="D1251" s="387">
        <v>4850</v>
      </c>
      <c r="E1251" s="386" t="s">
        <v>13969</v>
      </c>
    </row>
    <row r="1252" spans="1:5">
      <c r="A1252" s="385">
        <v>9004</v>
      </c>
      <c r="B1252" s="386" t="s">
        <v>15212</v>
      </c>
      <c r="C1252" s="385" t="s">
        <v>30</v>
      </c>
      <c r="D1252" s="387">
        <v>264187</v>
      </c>
      <c r="E1252" s="386" t="s">
        <v>13959</v>
      </c>
    </row>
    <row r="1253" spans="1:5">
      <c r="A1253" s="385">
        <v>9005</v>
      </c>
      <c r="B1253" s="386" t="s">
        <v>15213</v>
      </c>
      <c r="C1253" s="385" t="s">
        <v>30</v>
      </c>
      <c r="D1253" s="387">
        <v>565393</v>
      </c>
      <c r="E1253" s="386" t="s">
        <v>13959</v>
      </c>
    </row>
    <row r="1254" spans="1:5">
      <c r="A1254" s="385">
        <v>9006</v>
      </c>
      <c r="B1254" s="386" t="s">
        <v>15214</v>
      </c>
      <c r="C1254" s="385" t="s">
        <v>30</v>
      </c>
      <c r="D1254" s="387">
        <v>702094</v>
      </c>
      <c r="E1254" s="386" t="s">
        <v>13959</v>
      </c>
    </row>
    <row r="1255" spans="1:5">
      <c r="A1255" s="385">
        <v>9007</v>
      </c>
      <c r="B1255" s="386" t="s">
        <v>15215</v>
      </c>
      <c r="C1255" s="385" t="s">
        <v>30</v>
      </c>
      <c r="D1255" s="387">
        <v>827658</v>
      </c>
      <c r="E1255" s="386" t="s">
        <v>13959</v>
      </c>
    </row>
    <row r="1256" spans="1:5">
      <c r="A1256" s="385">
        <v>9034</v>
      </c>
      <c r="B1256" s="386" t="s">
        <v>15216</v>
      </c>
      <c r="C1256" s="385" t="s">
        <v>27</v>
      </c>
      <c r="D1256" s="387">
        <v>207510</v>
      </c>
      <c r="E1256" s="386" t="s">
        <v>13969</v>
      </c>
    </row>
    <row r="1257" spans="1:5">
      <c r="A1257" s="385">
        <v>9035</v>
      </c>
      <c r="B1257" s="386" t="s">
        <v>15217</v>
      </c>
      <c r="C1257" s="385" t="s">
        <v>27</v>
      </c>
      <c r="D1257" s="387">
        <v>224602</v>
      </c>
      <c r="E1257" s="386" t="s">
        <v>13969</v>
      </c>
    </row>
    <row r="1258" spans="1:5">
      <c r="A1258" s="385">
        <v>9036</v>
      </c>
      <c r="B1258" s="386" t="s">
        <v>15218</v>
      </c>
      <c r="C1258" s="385" t="s">
        <v>27</v>
      </c>
      <c r="D1258" s="387">
        <v>61289</v>
      </c>
      <c r="E1258" s="386" t="s">
        <v>13969</v>
      </c>
    </row>
    <row r="1259" spans="1:5">
      <c r="A1259" s="385">
        <v>9037</v>
      </c>
      <c r="B1259" s="386" t="s">
        <v>15219</v>
      </c>
      <c r="C1259" s="385" t="s">
        <v>27</v>
      </c>
      <c r="D1259" s="387">
        <v>25055</v>
      </c>
      <c r="E1259" s="386" t="s">
        <v>13959</v>
      </c>
    </row>
    <row r="1260" spans="1:5">
      <c r="A1260" s="385">
        <v>9038</v>
      </c>
      <c r="B1260" s="386" t="s">
        <v>15220</v>
      </c>
      <c r="C1260" s="385" t="s">
        <v>27</v>
      </c>
      <c r="D1260" s="387">
        <v>4121575</v>
      </c>
      <c r="E1260" s="386" t="s">
        <v>13969</v>
      </c>
    </row>
    <row r="1261" spans="1:5">
      <c r="A1261" s="385">
        <v>9043</v>
      </c>
      <c r="B1261" s="386" t="s">
        <v>15221</v>
      </c>
      <c r="C1261" s="385" t="s">
        <v>44</v>
      </c>
      <c r="D1261" s="387">
        <v>19493</v>
      </c>
      <c r="E1261" s="386" t="s">
        <v>13969</v>
      </c>
    </row>
    <row r="1262" spans="1:5">
      <c r="A1262" s="385">
        <v>9044</v>
      </c>
      <c r="B1262" s="386" t="s">
        <v>15222</v>
      </c>
      <c r="C1262" s="385" t="s">
        <v>44</v>
      </c>
      <c r="D1262" s="387">
        <v>23991</v>
      </c>
      <c r="E1262" s="386" t="s">
        <v>13969</v>
      </c>
    </row>
    <row r="1263" spans="1:5">
      <c r="A1263" s="385">
        <v>9048</v>
      </c>
      <c r="B1263" s="386" t="s">
        <v>15223</v>
      </c>
      <c r="C1263" s="385" t="s">
        <v>27</v>
      </c>
      <c r="D1263" s="387">
        <v>568502</v>
      </c>
      <c r="E1263" s="386" t="s">
        <v>13969</v>
      </c>
    </row>
    <row r="1264" spans="1:5">
      <c r="A1264" s="385">
        <v>9050</v>
      </c>
      <c r="B1264" s="386" t="s">
        <v>15224</v>
      </c>
      <c r="C1264" s="385" t="s">
        <v>27</v>
      </c>
      <c r="D1264" s="387">
        <v>573861</v>
      </c>
      <c r="E1264" s="386" t="s">
        <v>13969</v>
      </c>
    </row>
    <row r="1265" spans="1:5">
      <c r="A1265" s="385">
        <v>9054</v>
      </c>
      <c r="B1265" s="386" t="s">
        <v>15225</v>
      </c>
      <c r="C1265" s="385" t="s">
        <v>44</v>
      </c>
      <c r="D1265" s="387">
        <v>344300</v>
      </c>
      <c r="E1265" s="386" t="s">
        <v>13969</v>
      </c>
    </row>
    <row r="1266" spans="1:5">
      <c r="A1266" s="385">
        <v>9056</v>
      </c>
      <c r="B1266" s="386" t="s">
        <v>15226</v>
      </c>
      <c r="C1266" s="385" t="s">
        <v>44</v>
      </c>
      <c r="D1266" s="387">
        <v>646281</v>
      </c>
      <c r="E1266" s="386" t="s">
        <v>13969</v>
      </c>
    </row>
    <row r="1267" spans="1:5">
      <c r="A1267" s="385">
        <v>9057</v>
      </c>
      <c r="B1267" s="386" t="s">
        <v>15227</v>
      </c>
      <c r="C1267" s="385" t="s">
        <v>44</v>
      </c>
      <c r="D1267" s="387">
        <v>314800</v>
      </c>
      <c r="E1267" s="386" t="s">
        <v>13969</v>
      </c>
    </row>
    <row r="1268" spans="1:5">
      <c r="A1268" s="385">
        <v>9061</v>
      </c>
      <c r="B1268" s="386" t="s">
        <v>15228</v>
      </c>
      <c r="C1268" s="385" t="s">
        <v>44</v>
      </c>
      <c r="D1268" s="387">
        <v>460104</v>
      </c>
      <c r="E1268" s="386" t="s">
        <v>13959</v>
      </c>
    </row>
    <row r="1269" spans="1:5">
      <c r="A1269" s="385">
        <v>9062</v>
      </c>
      <c r="B1269" s="386" t="s">
        <v>15229</v>
      </c>
      <c r="C1269" s="385" t="s">
        <v>27</v>
      </c>
      <c r="D1269" s="387">
        <v>435667</v>
      </c>
      <c r="E1269" s="386" t="s">
        <v>13969</v>
      </c>
    </row>
    <row r="1270" spans="1:5">
      <c r="A1270" s="385">
        <v>9084</v>
      </c>
      <c r="B1270" s="386" t="s">
        <v>15230</v>
      </c>
      <c r="C1270" s="385" t="s">
        <v>211</v>
      </c>
      <c r="D1270" s="387">
        <v>3584000</v>
      </c>
      <c r="E1270" s="386" t="s">
        <v>14016</v>
      </c>
    </row>
    <row r="1271" spans="1:5">
      <c r="A1271" s="385">
        <v>9085</v>
      </c>
      <c r="B1271" s="386" t="s">
        <v>15231</v>
      </c>
      <c r="C1271" s="385" t="s">
        <v>211</v>
      </c>
      <c r="D1271" s="387">
        <v>3150000</v>
      </c>
      <c r="E1271" s="386" t="s">
        <v>14016</v>
      </c>
    </row>
    <row r="1272" spans="1:5">
      <c r="A1272" s="385">
        <v>9086</v>
      </c>
      <c r="B1272" s="386" t="s">
        <v>15232</v>
      </c>
      <c r="C1272" s="385" t="s">
        <v>211</v>
      </c>
      <c r="D1272" s="387">
        <v>3303000</v>
      </c>
      <c r="E1272" s="386" t="s">
        <v>14016</v>
      </c>
    </row>
    <row r="1273" spans="1:5">
      <c r="A1273" s="385">
        <v>9087</v>
      </c>
      <c r="B1273" s="386" t="s">
        <v>15233</v>
      </c>
      <c r="C1273" s="385" t="s">
        <v>211</v>
      </c>
      <c r="D1273" s="387">
        <v>2670000</v>
      </c>
      <c r="E1273" s="386" t="s">
        <v>14016</v>
      </c>
    </row>
    <row r="1274" spans="1:5">
      <c r="A1274" s="385">
        <v>9088</v>
      </c>
      <c r="B1274" s="386" t="s">
        <v>15234</v>
      </c>
      <c r="C1274" s="385" t="s">
        <v>211</v>
      </c>
      <c r="D1274" s="387">
        <v>3736000</v>
      </c>
      <c r="E1274" s="386" t="s">
        <v>14016</v>
      </c>
    </row>
    <row r="1275" spans="1:5">
      <c r="A1275" s="385">
        <v>9089</v>
      </c>
      <c r="B1275" s="386" t="s">
        <v>15235</v>
      </c>
      <c r="C1275" s="385" t="s">
        <v>211</v>
      </c>
      <c r="D1275" s="387">
        <v>3310000</v>
      </c>
      <c r="E1275" s="386" t="s">
        <v>14016</v>
      </c>
    </row>
    <row r="1276" spans="1:5">
      <c r="A1276" s="385">
        <v>9090</v>
      </c>
      <c r="B1276" s="386" t="s">
        <v>15236</v>
      </c>
      <c r="C1276" s="385" t="s">
        <v>211</v>
      </c>
      <c r="D1276" s="387">
        <v>2316000</v>
      </c>
      <c r="E1276" s="386" t="s">
        <v>14016</v>
      </c>
    </row>
    <row r="1277" spans="1:5">
      <c r="A1277" s="385">
        <v>9091</v>
      </c>
      <c r="B1277" s="386" t="s">
        <v>15237</v>
      </c>
      <c r="C1277" s="385" t="s">
        <v>211</v>
      </c>
      <c r="D1277" s="387">
        <v>4690453</v>
      </c>
      <c r="E1277" s="386" t="s">
        <v>14016</v>
      </c>
    </row>
    <row r="1278" spans="1:5">
      <c r="A1278" s="385">
        <v>9092</v>
      </c>
      <c r="B1278" s="386" t="s">
        <v>15238</v>
      </c>
      <c r="C1278" s="385" t="s">
        <v>211</v>
      </c>
      <c r="D1278" s="387">
        <v>3264239</v>
      </c>
      <c r="E1278" s="386" t="s">
        <v>14016</v>
      </c>
    </row>
    <row r="1279" spans="1:5">
      <c r="A1279" s="385">
        <v>9093</v>
      </c>
      <c r="B1279" s="386" t="s">
        <v>15239</v>
      </c>
      <c r="C1279" s="385" t="s">
        <v>211</v>
      </c>
      <c r="D1279" s="387">
        <v>2718000</v>
      </c>
      <c r="E1279" s="386" t="s">
        <v>14016</v>
      </c>
    </row>
    <row r="1280" spans="1:5">
      <c r="A1280" s="385">
        <v>9094</v>
      </c>
      <c r="B1280" s="386" t="s">
        <v>15240</v>
      </c>
      <c r="C1280" s="385" t="s">
        <v>211</v>
      </c>
      <c r="D1280" s="387">
        <v>2447000</v>
      </c>
      <c r="E1280" s="386" t="s">
        <v>14016</v>
      </c>
    </row>
    <row r="1281" spans="1:5">
      <c r="A1281" s="385">
        <v>9095</v>
      </c>
      <c r="B1281" s="386" t="s">
        <v>15241</v>
      </c>
      <c r="C1281" s="385" t="s">
        <v>211</v>
      </c>
      <c r="D1281" s="387">
        <v>3064000</v>
      </c>
      <c r="E1281" s="386" t="s">
        <v>14016</v>
      </c>
    </row>
    <row r="1282" spans="1:5">
      <c r="A1282" s="385">
        <v>9096</v>
      </c>
      <c r="B1282" s="386" t="s">
        <v>15242</v>
      </c>
      <c r="C1282" s="385" t="s">
        <v>211</v>
      </c>
      <c r="D1282" s="387">
        <v>3736000</v>
      </c>
      <c r="E1282" s="386" t="s">
        <v>14016</v>
      </c>
    </row>
    <row r="1283" spans="1:5">
      <c r="A1283" s="385">
        <v>9097</v>
      </c>
      <c r="B1283" s="386" t="s">
        <v>15243</v>
      </c>
      <c r="C1283" s="385" t="s">
        <v>211</v>
      </c>
      <c r="D1283" s="387">
        <v>3064000</v>
      </c>
      <c r="E1283" s="386" t="s">
        <v>14016</v>
      </c>
    </row>
    <row r="1284" spans="1:5">
      <c r="A1284" s="385">
        <v>9098</v>
      </c>
      <c r="B1284" s="386" t="s">
        <v>15244</v>
      </c>
      <c r="C1284" s="385" t="s">
        <v>211</v>
      </c>
      <c r="D1284" s="387">
        <v>2316000</v>
      </c>
      <c r="E1284" s="386" t="s">
        <v>14016</v>
      </c>
    </row>
    <row r="1285" spans="1:5">
      <c r="A1285" s="385">
        <v>9099</v>
      </c>
      <c r="B1285" s="386" t="s">
        <v>15245</v>
      </c>
      <c r="C1285" s="385" t="s">
        <v>211</v>
      </c>
      <c r="D1285" s="387">
        <v>2018000</v>
      </c>
      <c r="E1285" s="386" t="s">
        <v>14016</v>
      </c>
    </row>
    <row r="1286" spans="1:5">
      <c r="A1286" s="385">
        <v>9100</v>
      </c>
      <c r="B1286" s="386" t="s">
        <v>15246</v>
      </c>
      <c r="C1286" s="385" t="s">
        <v>211</v>
      </c>
      <c r="D1286" s="387">
        <v>1750905</v>
      </c>
      <c r="E1286" s="386" t="s">
        <v>14016</v>
      </c>
    </row>
    <row r="1287" spans="1:5">
      <c r="A1287" s="385">
        <v>9101</v>
      </c>
      <c r="B1287" s="386" t="s">
        <v>15247</v>
      </c>
      <c r="C1287" s="385" t="s">
        <v>211</v>
      </c>
      <c r="D1287" s="387">
        <v>4488000</v>
      </c>
      <c r="E1287" s="386" t="s">
        <v>14016</v>
      </c>
    </row>
    <row r="1288" spans="1:5">
      <c r="A1288" s="385">
        <v>9102</v>
      </c>
      <c r="B1288" s="386" t="s">
        <v>15248</v>
      </c>
      <c r="C1288" s="385" t="s">
        <v>211</v>
      </c>
      <c r="D1288" s="387">
        <v>3479000</v>
      </c>
      <c r="E1288" s="386" t="s">
        <v>14016</v>
      </c>
    </row>
    <row r="1289" spans="1:5">
      <c r="A1289" s="385">
        <v>9103</v>
      </c>
      <c r="B1289" s="386" t="s">
        <v>15249</v>
      </c>
      <c r="C1289" s="385" t="s">
        <v>211</v>
      </c>
      <c r="D1289" s="387">
        <v>2481000</v>
      </c>
      <c r="E1289" s="386" t="s">
        <v>14016</v>
      </c>
    </row>
    <row r="1290" spans="1:5">
      <c r="A1290" s="385">
        <v>9104</v>
      </c>
      <c r="B1290" s="386" t="s">
        <v>15250</v>
      </c>
      <c r="C1290" s="385" t="s">
        <v>211</v>
      </c>
      <c r="D1290" s="387">
        <v>2018000</v>
      </c>
      <c r="E1290" s="386" t="s">
        <v>14016</v>
      </c>
    </row>
    <row r="1291" spans="1:5">
      <c r="A1291" s="385">
        <v>9105</v>
      </c>
      <c r="B1291" s="386" t="s">
        <v>15251</v>
      </c>
      <c r="C1291" s="385" t="s">
        <v>211</v>
      </c>
      <c r="D1291" s="387">
        <v>1750905</v>
      </c>
      <c r="E1291" s="386" t="s">
        <v>14016</v>
      </c>
    </row>
    <row r="1292" spans="1:5">
      <c r="A1292" s="385">
        <v>9107</v>
      </c>
      <c r="B1292" s="386" t="s">
        <v>15252</v>
      </c>
      <c r="C1292" s="385" t="s">
        <v>211</v>
      </c>
      <c r="D1292" s="387">
        <v>17387000</v>
      </c>
      <c r="E1292" s="386" t="s">
        <v>14016</v>
      </c>
    </row>
    <row r="1293" spans="1:5">
      <c r="A1293" s="385">
        <v>9108</v>
      </c>
      <c r="B1293" s="386" t="s">
        <v>15253</v>
      </c>
      <c r="C1293" s="385" t="s">
        <v>211</v>
      </c>
      <c r="D1293" s="387">
        <v>13251000</v>
      </c>
      <c r="E1293" s="386" t="s">
        <v>14016</v>
      </c>
    </row>
    <row r="1294" spans="1:5">
      <c r="A1294" s="385">
        <v>9109</v>
      </c>
      <c r="B1294" s="386" t="s">
        <v>15254</v>
      </c>
      <c r="C1294" s="385" t="s">
        <v>211</v>
      </c>
      <c r="D1294" s="387">
        <v>11183000</v>
      </c>
      <c r="E1294" s="386" t="s">
        <v>14016</v>
      </c>
    </row>
    <row r="1295" spans="1:5">
      <c r="A1295" s="385">
        <v>9110</v>
      </c>
      <c r="B1295" s="386" t="s">
        <v>15255</v>
      </c>
      <c r="C1295" s="385" t="s">
        <v>211</v>
      </c>
      <c r="D1295" s="387">
        <v>9522000</v>
      </c>
      <c r="E1295" s="386" t="s">
        <v>14016</v>
      </c>
    </row>
    <row r="1296" spans="1:5">
      <c r="A1296" s="385">
        <v>9111</v>
      </c>
      <c r="B1296" s="386" t="s">
        <v>15256</v>
      </c>
      <c r="C1296" s="385" t="s">
        <v>211</v>
      </c>
      <c r="D1296" s="387">
        <v>8589000</v>
      </c>
      <c r="E1296" s="386" t="s">
        <v>14016</v>
      </c>
    </row>
    <row r="1297" spans="1:5">
      <c r="A1297" s="385">
        <v>9112</v>
      </c>
      <c r="B1297" s="386" t="s">
        <v>15257</v>
      </c>
      <c r="C1297" s="385" t="s">
        <v>211</v>
      </c>
      <c r="D1297" s="387">
        <v>7659000</v>
      </c>
      <c r="E1297" s="386" t="s">
        <v>14016</v>
      </c>
    </row>
    <row r="1298" spans="1:5">
      <c r="A1298" s="385">
        <v>9113</v>
      </c>
      <c r="B1298" s="386" t="s">
        <v>15258</v>
      </c>
      <c r="C1298" s="385" t="s">
        <v>211</v>
      </c>
      <c r="D1298" s="387">
        <v>5791000</v>
      </c>
      <c r="E1298" s="386" t="s">
        <v>14016</v>
      </c>
    </row>
    <row r="1299" spans="1:5">
      <c r="A1299" s="385">
        <v>9116</v>
      </c>
      <c r="B1299" s="386" t="s">
        <v>15259</v>
      </c>
      <c r="C1299" s="385" t="s">
        <v>14006</v>
      </c>
      <c r="D1299" s="387">
        <v>268000</v>
      </c>
      <c r="E1299" s="386" t="s">
        <v>14016</v>
      </c>
    </row>
    <row r="1300" spans="1:5">
      <c r="A1300" s="385">
        <v>9117</v>
      </c>
      <c r="B1300" s="386" t="s">
        <v>15260</v>
      </c>
      <c r="C1300" s="385" t="s">
        <v>211</v>
      </c>
      <c r="D1300" s="387">
        <v>7732000</v>
      </c>
      <c r="E1300" s="386" t="s">
        <v>14016</v>
      </c>
    </row>
    <row r="1301" spans="1:5">
      <c r="A1301" s="385">
        <v>9118</v>
      </c>
      <c r="B1301" s="386" t="s">
        <v>15261</v>
      </c>
      <c r="C1301" s="385" t="s">
        <v>14006</v>
      </c>
      <c r="D1301" s="387">
        <v>461000</v>
      </c>
      <c r="E1301" s="386" t="s">
        <v>14016</v>
      </c>
    </row>
    <row r="1302" spans="1:5">
      <c r="A1302" s="385">
        <v>9119</v>
      </c>
      <c r="B1302" s="386" t="s">
        <v>15262</v>
      </c>
      <c r="C1302" s="385" t="s">
        <v>211</v>
      </c>
      <c r="D1302" s="387">
        <v>13668000</v>
      </c>
      <c r="E1302" s="386" t="s">
        <v>14016</v>
      </c>
    </row>
    <row r="1303" spans="1:5">
      <c r="A1303" s="385">
        <v>9120</v>
      </c>
      <c r="B1303" s="386" t="s">
        <v>15263</v>
      </c>
      <c r="C1303" s="385" t="s">
        <v>14006</v>
      </c>
      <c r="D1303" s="387">
        <v>329000</v>
      </c>
      <c r="E1303" s="386" t="s">
        <v>14016</v>
      </c>
    </row>
    <row r="1304" spans="1:5">
      <c r="A1304" s="385">
        <v>9121</v>
      </c>
      <c r="B1304" s="386" t="s">
        <v>15264</v>
      </c>
      <c r="C1304" s="385" t="s">
        <v>211</v>
      </c>
      <c r="D1304" s="387">
        <v>9921000</v>
      </c>
      <c r="E1304" s="386" t="s">
        <v>14016</v>
      </c>
    </row>
    <row r="1305" spans="1:5">
      <c r="A1305" s="385">
        <v>9122</v>
      </c>
      <c r="B1305" s="386" t="s">
        <v>15265</v>
      </c>
      <c r="C1305" s="385" t="s">
        <v>14006</v>
      </c>
      <c r="D1305" s="387">
        <v>50353</v>
      </c>
      <c r="E1305" s="386" t="s">
        <v>14016</v>
      </c>
    </row>
    <row r="1306" spans="1:5">
      <c r="A1306" s="385">
        <v>9123</v>
      </c>
      <c r="B1306" s="386" t="s">
        <v>15266</v>
      </c>
      <c r="C1306" s="385" t="s">
        <v>211</v>
      </c>
      <c r="D1306" s="387">
        <v>1516361</v>
      </c>
      <c r="E1306" s="386" t="s">
        <v>14016</v>
      </c>
    </row>
    <row r="1307" spans="1:5">
      <c r="A1307" s="385">
        <v>9143</v>
      </c>
      <c r="B1307" s="386" t="s">
        <v>15267</v>
      </c>
      <c r="C1307" s="385" t="s">
        <v>27</v>
      </c>
      <c r="D1307" s="387">
        <v>65142</v>
      </c>
      <c r="E1307" s="386" t="s">
        <v>13969</v>
      </c>
    </row>
    <row r="1308" spans="1:5">
      <c r="A1308" s="385">
        <v>9144</v>
      </c>
      <c r="B1308" s="386" t="s">
        <v>15268</v>
      </c>
      <c r="C1308" s="385" t="s">
        <v>27</v>
      </c>
      <c r="D1308" s="387">
        <v>690200</v>
      </c>
      <c r="E1308" s="386" t="s">
        <v>13969</v>
      </c>
    </row>
    <row r="1309" spans="1:5">
      <c r="A1309" s="385">
        <v>9145</v>
      </c>
      <c r="B1309" s="386" t="s">
        <v>15269</v>
      </c>
      <c r="C1309" s="385" t="s">
        <v>27</v>
      </c>
      <c r="D1309" s="387">
        <v>690200</v>
      </c>
      <c r="E1309" s="386" t="s">
        <v>13969</v>
      </c>
    </row>
    <row r="1310" spans="1:5">
      <c r="A1310" s="385">
        <v>9146</v>
      </c>
      <c r="B1310" s="386" t="s">
        <v>15270</v>
      </c>
      <c r="C1310" s="385" t="s">
        <v>27</v>
      </c>
      <c r="D1310" s="387">
        <v>18269861</v>
      </c>
      <c r="E1310" s="386" t="s">
        <v>13969</v>
      </c>
    </row>
    <row r="1311" spans="1:5">
      <c r="A1311" s="385">
        <v>9147</v>
      </c>
      <c r="B1311" s="386" t="s">
        <v>15271</v>
      </c>
      <c r="C1311" s="385" t="s">
        <v>27</v>
      </c>
      <c r="D1311" s="387">
        <v>2049158</v>
      </c>
      <c r="E1311" s="386" t="s">
        <v>13969</v>
      </c>
    </row>
    <row r="1312" spans="1:5">
      <c r="A1312" s="385">
        <v>9148</v>
      </c>
      <c r="B1312" s="386" t="s">
        <v>15272</v>
      </c>
      <c r="C1312" s="385" t="s">
        <v>211</v>
      </c>
      <c r="D1312" s="387">
        <v>4350413</v>
      </c>
      <c r="E1312" s="386" t="s">
        <v>13959</v>
      </c>
    </row>
    <row r="1313" spans="1:5">
      <c r="A1313" s="385">
        <v>9159</v>
      </c>
      <c r="B1313" s="386" t="s">
        <v>15273</v>
      </c>
      <c r="C1313" s="385" t="s">
        <v>3447</v>
      </c>
      <c r="D1313" s="387">
        <v>228300</v>
      </c>
      <c r="E1313" s="386" t="s">
        <v>13969</v>
      </c>
    </row>
    <row r="1314" spans="1:5">
      <c r="A1314" s="385">
        <v>9164</v>
      </c>
      <c r="B1314" s="386" t="s">
        <v>15274</v>
      </c>
      <c r="C1314" s="385" t="s">
        <v>14006</v>
      </c>
      <c r="D1314" s="387">
        <v>416000</v>
      </c>
      <c r="E1314" s="386" t="s">
        <v>14016</v>
      </c>
    </row>
    <row r="1315" spans="1:5">
      <c r="A1315" s="385">
        <v>9165</v>
      </c>
      <c r="B1315" s="386" t="s">
        <v>15275</v>
      </c>
      <c r="C1315" s="385" t="s">
        <v>211</v>
      </c>
      <c r="D1315" s="387">
        <v>8778000</v>
      </c>
      <c r="E1315" s="386" t="s">
        <v>14016</v>
      </c>
    </row>
    <row r="1316" spans="1:5">
      <c r="A1316" s="385">
        <v>9166</v>
      </c>
      <c r="B1316" s="386" t="s">
        <v>15276</v>
      </c>
      <c r="C1316" s="385" t="s">
        <v>211</v>
      </c>
      <c r="D1316" s="387">
        <v>12539000</v>
      </c>
      <c r="E1316" s="386" t="s">
        <v>14016</v>
      </c>
    </row>
    <row r="1317" spans="1:5">
      <c r="A1317" s="385">
        <v>9167</v>
      </c>
      <c r="B1317" s="386" t="s">
        <v>15277</v>
      </c>
      <c r="C1317" s="385" t="s">
        <v>14006</v>
      </c>
      <c r="D1317" s="387">
        <v>570000</v>
      </c>
      <c r="E1317" s="386" t="s">
        <v>14016</v>
      </c>
    </row>
    <row r="1318" spans="1:5">
      <c r="A1318" s="385">
        <v>9168</v>
      </c>
      <c r="B1318" s="386" t="s">
        <v>15278</v>
      </c>
      <c r="C1318" s="385" t="s">
        <v>211</v>
      </c>
      <c r="D1318" s="387">
        <v>17061000</v>
      </c>
      <c r="E1318" s="386" t="s">
        <v>14016</v>
      </c>
    </row>
    <row r="1319" spans="1:5">
      <c r="A1319" s="385">
        <v>9169</v>
      </c>
      <c r="B1319" s="386" t="s">
        <v>5164</v>
      </c>
      <c r="C1319" s="385" t="s">
        <v>27</v>
      </c>
      <c r="D1319" s="387">
        <v>32503</v>
      </c>
      <c r="E1319" s="386" t="s">
        <v>13969</v>
      </c>
    </row>
    <row r="1320" spans="1:5">
      <c r="A1320" s="385">
        <v>9170</v>
      </c>
      <c r="B1320" s="386" t="s">
        <v>15279</v>
      </c>
      <c r="C1320" s="385" t="s">
        <v>32</v>
      </c>
      <c r="D1320" s="387">
        <v>10895</v>
      </c>
      <c r="E1320" s="386" t="s">
        <v>13959</v>
      </c>
    </row>
    <row r="1321" spans="1:5">
      <c r="A1321" s="385">
        <v>9171</v>
      </c>
      <c r="B1321" s="386" t="s">
        <v>15280</v>
      </c>
      <c r="C1321" s="385" t="s">
        <v>32</v>
      </c>
      <c r="D1321" s="387">
        <v>9433</v>
      </c>
      <c r="E1321" s="386" t="s">
        <v>13959</v>
      </c>
    </row>
    <row r="1322" spans="1:5">
      <c r="A1322" s="385">
        <v>9172</v>
      </c>
      <c r="B1322" s="386" t="s">
        <v>15281</v>
      </c>
      <c r="C1322" s="385" t="s">
        <v>14881</v>
      </c>
      <c r="D1322" s="387">
        <v>720000</v>
      </c>
      <c r="E1322" s="386" t="s">
        <v>13959</v>
      </c>
    </row>
    <row r="1323" spans="1:5">
      <c r="A1323" s="385">
        <v>9176</v>
      </c>
      <c r="B1323" s="386" t="s">
        <v>15282</v>
      </c>
      <c r="C1323" s="385" t="s">
        <v>211</v>
      </c>
      <c r="D1323" s="387">
        <v>829835</v>
      </c>
      <c r="E1323" s="386" t="s">
        <v>13969</v>
      </c>
    </row>
    <row r="1324" spans="1:5">
      <c r="A1324" s="385">
        <v>9184</v>
      </c>
      <c r="B1324" s="386" t="s">
        <v>15283</v>
      </c>
      <c r="C1324" s="385" t="s">
        <v>27</v>
      </c>
      <c r="D1324" s="387">
        <v>435667</v>
      </c>
      <c r="E1324" s="386" t="s">
        <v>13969</v>
      </c>
    </row>
    <row r="1325" spans="1:5">
      <c r="A1325" s="385">
        <v>9185</v>
      </c>
      <c r="B1325" s="386" t="s">
        <v>15284</v>
      </c>
      <c r="C1325" s="385" t="s">
        <v>27</v>
      </c>
      <c r="D1325" s="387">
        <v>6131297</v>
      </c>
      <c r="E1325" s="386" t="s">
        <v>13969</v>
      </c>
    </row>
    <row r="1326" spans="1:5">
      <c r="A1326" s="385">
        <v>9186</v>
      </c>
      <c r="B1326" s="386" t="s">
        <v>15285</v>
      </c>
      <c r="C1326" s="385" t="s">
        <v>27</v>
      </c>
      <c r="D1326" s="387">
        <v>8033015</v>
      </c>
      <c r="E1326" s="386" t="s">
        <v>13969</v>
      </c>
    </row>
    <row r="1327" spans="1:5">
      <c r="A1327" s="385">
        <v>9187</v>
      </c>
      <c r="B1327" s="386" t="s">
        <v>15286</v>
      </c>
      <c r="C1327" s="385" t="s">
        <v>27</v>
      </c>
      <c r="D1327" s="387">
        <v>5420966</v>
      </c>
      <c r="E1327" s="386" t="s">
        <v>13969</v>
      </c>
    </row>
    <row r="1328" spans="1:5">
      <c r="A1328" s="385">
        <v>9188</v>
      </c>
      <c r="B1328" s="386" t="s">
        <v>15287</v>
      </c>
      <c r="C1328" s="385" t="s">
        <v>27</v>
      </c>
      <c r="D1328" s="387">
        <v>6783000</v>
      </c>
      <c r="E1328" s="386" t="s">
        <v>13969</v>
      </c>
    </row>
    <row r="1329" spans="1:5">
      <c r="A1329" s="385">
        <v>9189</v>
      </c>
      <c r="B1329" s="386" t="s">
        <v>15288</v>
      </c>
      <c r="C1329" s="385" t="s">
        <v>27</v>
      </c>
      <c r="D1329" s="387">
        <v>9382710</v>
      </c>
      <c r="E1329" s="386" t="s">
        <v>13969</v>
      </c>
    </row>
    <row r="1330" spans="1:5">
      <c r="A1330" s="385">
        <v>9190</v>
      </c>
      <c r="B1330" s="386" t="s">
        <v>15289</v>
      </c>
      <c r="C1330" s="385" t="s">
        <v>27</v>
      </c>
      <c r="D1330" s="387">
        <v>17484964</v>
      </c>
      <c r="E1330" s="386" t="s">
        <v>13969</v>
      </c>
    </row>
    <row r="1331" spans="1:5">
      <c r="A1331" s="385">
        <v>9191</v>
      </c>
      <c r="B1331" s="386" t="s">
        <v>15290</v>
      </c>
      <c r="C1331" s="385" t="s">
        <v>27</v>
      </c>
      <c r="D1331" s="387">
        <v>4815390</v>
      </c>
      <c r="E1331" s="386" t="s">
        <v>13969</v>
      </c>
    </row>
    <row r="1332" spans="1:5">
      <c r="A1332" s="385">
        <v>9192</v>
      </c>
      <c r="B1332" s="386" t="s">
        <v>15291</v>
      </c>
      <c r="C1332" s="385" t="s">
        <v>27</v>
      </c>
      <c r="D1332" s="387">
        <v>4690716</v>
      </c>
      <c r="E1332" s="386" t="s">
        <v>13969</v>
      </c>
    </row>
    <row r="1333" spans="1:5">
      <c r="A1333" s="385">
        <v>9193</v>
      </c>
      <c r="B1333" s="386" t="s">
        <v>15292</v>
      </c>
      <c r="C1333" s="385" t="s">
        <v>27</v>
      </c>
      <c r="D1333" s="387">
        <v>4345084</v>
      </c>
      <c r="E1333" s="386" t="s">
        <v>13969</v>
      </c>
    </row>
    <row r="1334" spans="1:5">
      <c r="A1334" s="385">
        <v>9194</v>
      </c>
      <c r="B1334" s="386" t="s">
        <v>15293</v>
      </c>
      <c r="C1334" s="385" t="s">
        <v>27</v>
      </c>
      <c r="D1334" s="387">
        <v>4295709</v>
      </c>
      <c r="E1334" s="386" t="s">
        <v>13969</v>
      </c>
    </row>
    <row r="1335" spans="1:5">
      <c r="A1335" s="385">
        <v>9197</v>
      </c>
      <c r="B1335" s="386" t="s">
        <v>15294</v>
      </c>
      <c r="C1335" s="385" t="s">
        <v>83</v>
      </c>
      <c r="D1335" s="387">
        <v>854462</v>
      </c>
      <c r="E1335" s="386" t="s">
        <v>13959</v>
      </c>
    </row>
    <row r="1336" spans="1:5">
      <c r="A1336" s="385">
        <v>9199</v>
      </c>
      <c r="B1336" s="386" t="s">
        <v>15295</v>
      </c>
      <c r="C1336" s="385" t="s">
        <v>83</v>
      </c>
      <c r="D1336" s="387">
        <v>701412</v>
      </c>
      <c r="E1336" s="386" t="s">
        <v>13959</v>
      </c>
    </row>
    <row r="1337" spans="1:5">
      <c r="A1337" s="385">
        <v>9200</v>
      </c>
      <c r="B1337" s="386" t="s">
        <v>15296</v>
      </c>
      <c r="C1337" s="385" t="s">
        <v>27</v>
      </c>
      <c r="D1337" s="387">
        <v>530431</v>
      </c>
      <c r="E1337" s="386" t="s">
        <v>13969</v>
      </c>
    </row>
    <row r="1338" spans="1:5">
      <c r="A1338" s="385">
        <v>9201</v>
      </c>
      <c r="B1338" s="386" t="s">
        <v>15297</v>
      </c>
      <c r="C1338" s="385" t="s">
        <v>27</v>
      </c>
      <c r="D1338" s="387">
        <v>509217</v>
      </c>
      <c r="E1338" s="386" t="s">
        <v>13969</v>
      </c>
    </row>
    <row r="1339" spans="1:5">
      <c r="A1339" s="385">
        <v>9202</v>
      </c>
      <c r="B1339" s="386" t="s">
        <v>15298</v>
      </c>
      <c r="C1339" s="385" t="s">
        <v>27</v>
      </c>
      <c r="D1339" s="387">
        <v>520664</v>
      </c>
      <c r="E1339" s="386" t="s">
        <v>13969</v>
      </c>
    </row>
    <row r="1340" spans="1:5">
      <c r="A1340" s="385">
        <v>9203</v>
      </c>
      <c r="B1340" s="386" t="s">
        <v>15299</v>
      </c>
      <c r="C1340" s="385" t="s">
        <v>27</v>
      </c>
      <c r="D1340" s="387">
        <v>520664</v>
      </c>
      <c r="E1340" s="386" t="s">
        <v>13969</v>
      </c>
    </row>
    <row r="1341" spans="1:5">
      <c r="A1341" s="385">
        <v>9204</v>
      </c>
      <c r="B1341" s="386" t="s">
        <v>15300</v>
      </c>
      <c r="C1341" s="385" t="s">
        <v>27</v>
      </c>
      <c r="D1341" s="387">
        <v>520664</v>
      </c>
      <c r="E1341" s="386" t="s">
        <v>13969</v>
      </c>
    </row>
    <row r="1342" spans="1:5">
      <c r="A1342" s="385">
        <v>9209</v>
      </c>
      <c r="B1342" s="386" t="s">
        <v>15301</v>
      </c>
      <c r="C1342" s="385" t="s">
        <v>27</v>
      </c>
      <c r="D1342" s="387">
        <v>421236</v>
      </c>
      <c r="E1342" s="386" t="s">
        <v>13969</v>
      </c>
    </row>
    <row r="1343" spans="1:5">
      <c r="A1343" s="385">
        <v>9210</v>
      </c>
      <c r="B1343" s="386" t="s">
        <v>15302</v>
      </c>
      <c r="C1343" s="385" t="s">
        <v>14006</v>
      </c>
      <c r="D1343" s="387">
        <v>1416474</v>
      </c>
      <c r="E1343" s="386" t="s">
        <v>13959</v>
      </c>
    </row>
    <row r="1344" spans="1:5">
      <c r="A1344" s="385">
        <v>9216</v>
      </c>
      <c r="B1344" s="386" t="s">
        <v>15303</v>
      </c>
      <c r="C1344" s="385" t="s">
        <v>27</v>
      </c>
      <c r="D1344" s="387">
        <v>118643</v>
      </c>
      <c r="E1344" s="386" t="s">
        <v>13969</v>
      </c>
    </row>
    <row r="1345" spans="1:5">
      <c r="A1345" s="385">
        <v>9217</v>
      </c>
      <c r="B1345" s="386" t="s">
        <v>15304</v>
      </c>
      <c r="C1345" s="385" t="s">
        <v>27</v>
      </c>
      <c r="D1345" s="387">
        <v>271320</v>
      </c>
      <c r="E1345" s="386" t="s">
        <v>13969</v>
      </c>
    </row>
    <row r="1346" spans="1:5">
      <c r="A1346" s="385">
        <v>9219</v>
      </c>
      <c r="B1346" s="386" t="s">
        <v>15305</v>
      </c>
      <c r="C1346" s="385" t="s">
        <v>27</v>
      </c>
      <c r="D1346" s="387">
        <v>130900</v>
      </c>
      <c r="E1346" s="386" t="s">
        <v>13969</v>
      </c>
    </row>
    <row r="1347" spans="1:5">
      <c r="A1347" s="385">
        <v>9229</v>
      </c>
      <c r="B1347" s="386" t="s">
        <v>15306</v>
      </c>
      <c r="C1347" s="385" t="s">
        <v>998</v>
      </c>
      <c r="D1347" s="387">
        <v>526696</v>
      </c>
      <c r="E1347" s="386" t="s">
        <v>13959</v>
      </c>
    </row>
    <row r="1348" spans="1:5">
      <c r="A1348" s="385">
        <v>9247</v>
      </c>
      <c r="B1348" s="386" t="s">
        <v>15307</v>
      </c>
      <c r="C1348" s="385" t="s">
        <v>44</v>
      </c>
      <c r="D1348" s="387">
        <v>60529</v>
      </c>
      <c r="E1348" s="386" t="s">
        <v>13969</v>
      </c>
    </row>
    <row r="1349" spans="1:5">
      <c r="A1349" s="385">
        <v>9253</v>
      </c>
      <c r="B1349" s="386" t="s">
        <v>15308</v>
      </c>
      <c r="C1349" s="385" t="s">
        <v>27</v>
      </c>
      <c r="D1349" s="387">
        <v>244584</v>
      </c>
      <c r="E1349" s="386" t="s">
        <v>13969</v>
      </c>
    </row>
    <row r="1350" spans="1:5">
      <c r="A1350" s="385">
        <v>9254</v>
      </c>
      <c r="B1350" s="386" t="s">
        <v>15309</v>
      </c>
      <c r="C1350" s="385" t="s">
        <v>14015</v>
      </c>
      <c r="D1350" s="387">
        <v>255300</v>
      </c>
      <c r="E1350" s="386" t="s">
        <v>14016</v>
      </c>
    </row>
    <row r="1351" spans="1:5">
      <c r="A1351" s="385">
        <v>9255</v>
      </c>
      <c r="B1351" s="386" t="s">
        <v>15310</v>
      </c>
      <c r="C1351" s="385" t="s">
        <v>83</v>
      </c>
      <c r="D1351" s="387">
        <v>785279</v>
      </c>
      <c r="E1351" s="386" t="s">
        <v>13959</v>
      </c>
    </row>
    <row r="1352" spans="1:5">
      <c r="A1352" s="385">
        <v>9256</v>
      </c>
      <c r="B1352" s="386" t="s">
        <v>15311</v>
      </c>
      <c r="C1352" s="385" t="s">
        <v>30</v>
      </c>
      <c r="D1352" s="387">
        <v>913248</v>
      </c>
      <c r="E1352" s="386" t="s">
        <v>13959</v>
      </c>
    </row>
    <row r="1353" spans="1:5">
      <c r="A1353" s="385">
        <v>9257</v>
      </c>
      <c r="B1353" s="386" t="s">
        <v>15312</v>
      </c>
      <c r="C1353" s="385" t="s">
        <v>30</v>
      </c>
      <c r="D1353" s="387">
        <v>1219000</v>
      </c>
      <c r="E1353" s="386" t="s">
        <v>13959</v>
      </c>
    </row>
    <row r="1354" spans="1:5">
      <c r="A1354" s="385">
        <v>9259</v>
      </c>
      <c r="B1354" s="386" t="s">
        <v>15313</v>
      </c>
      <c r="C1354" s="385" t="s">
        <v>30</v>
      </c>
      <c r="D1354" s="387">
        <v>2397366</v>
      </c>
      <c r="E1354" s="386" t="s">
        <v>13959</v>
      </c>
    </row>
    <row r="1355" spans="1:5">
      <c r="A1355" s="385">
        <v>9260</v>
      </c>
      <c r="B1355" s="386" t="s">
        <v>15314</v>
      </c>
      <c r="C1355" s="385" t="s">
        <v>27</v>
      </c>
      <c r="D1355" s="387">
        <v>2759366</v>
      </c>
      <c r="E1355" s="386" t="s">
        <v>13969</v>
      </c>
    </row>
    <row r="1356" spans="1:5">
      <c r="A1356" s="385">
        <v>9275</v>
      </c>
      <c r="B1356" s="386" t="s">
        <v>15315</v>
      </c>
      <c r="C1356" s="385" t="s">
        <v>27</v>
      </c>
      <c r="D1356" s="387">
        <v>431899</v>
      </c>
      <c r="E1356" s="386" t="s">
        <v>13969</v>
      </c>
    </row>
    <row r="1357" spans="1:5">
      <c r="A1357" s="385">
        <v>9276</v>
      </c>
      <c r="B1357" s="386" t="s">
        <v>15316</v>
      </c>
      <c r="C1357" s="385" t="s">
        <v>27</v>
      </c>
      <c r="D1357" s="387">
        <v>562095</v>
      </c>
      <c r="E1357" s="386" t="s">
        <v>13969</v>
      </c>
    </row>
    <row r="1358" spans="1:5">
      <c r="A1358" s="385">
        <v>9277</v>
      </c>
      <c r="B1358" s="386" t="s">
        <v>15317</v>
      </c>
      <c r="C1358" s="385" t="s">
        <v>27</v>
      </c>
      <c r="D1358" s="387">
        <v>625940</v>
      </c>
      <c r="E1358" s="386" t="s">
        <v>13969</v>
      </c>
    </row>
    <row r="1359" spans="1:5">
      <c r="A1359" s="385">
        <v>9278</v>
      </c>
      <c r="B1359" s="386" t="s">
        <v>15318</v>
      </c>
      <c r="C1359" s="385" t="s">
        <v>27</v>
      </c>
      <c r="D1359" s="387">
        <v>950177</v>
      </c>
      <c r="E1359" s="386" t="s">
        <v>13969</v>
      </c>
    </row>
    <row r="1360" spans="1:5">
      <c r="A1360" s="385">
        <v>9279</v>
      </c>
      <c r="B1360" s="386" t="s">
        <v>15319</v>
      </c>
      <c r="C1360" s="385" t="s">
        <v>27</v>
      </c>
      <c r="D1360" s="387">
        <v>63070</v>
      </c>
      <c r="E1360" s="386" t="s">
        <v>13969</v>
      </c>
    </row>
    <row r="1361" spans="1:5">
      <c r="A1361" s="385">
        <v>9280</v>
      </c>
      <c r="B1361" s="386" t="s">
        <v>15320</v>
      </c>
      <c r="C1361" s="385" t="s">
        <v>27</v>
      </c>
      <c r="D1361" s="387">
        <v>13475</v>
      </c>
      <c r="E1361" s="386" t="s">
        <v>13969</v>
      </c>
    </row>
    <row r="1362" spans="1:5">
      <c r="A1362" s="385">
        <v>9283</v>
      </c>
      <c r="B1362" s="386" t="s">
        <v>15321</v>
      </c>
      <c r="C1362" s="385" t="s">
        <v>310</v>
      </c>
      <c r="D1362" s="387">
        <v>7407</v>
      </c>
      <c r="E1362" s="386" t="s">
        <v>13969</v>
      </c>
    </row>
    <row r="1363" spans="1:5">
      <c r="A1363" s="385">
        <v>9286</v>
      </c>
      <c r="B1363" s="386" t="s">
        <v>15322</v>
      </c>
      <c r="C1363" s="385" t="s">
        <v>27</v>
      </c>
      <c r="D1363" s="387">
        <v>71281</v>
      </c>
      <c r="E1363" s="386" t="s">
        <v>13969</v>
      </c>
    </row>
    <row r="1364" spans="1:5">
      <c r="A1364" s="385">
        <v>9287</v>
      </c>
      <c r="B1364" s="386" t="s">
        <v>15323</v>
      </c>
      <c r="C1364" s="385" t="s">
        <v>27</v>
      </c>
      <c r="D1364" s="387">
        <v>22046</v>
      </c>
      <c r="E1364" s="386" t="s">
        <v>13969</v>
      </c>
    </row>
    <row r="1365" spans="1:5">
      <c r="A1365" s="385">
        <v>9288</v>
      </c>
      <c r="B1365" s="386" t="s">
        <v>15324</v>
      </c>
      <c r="C1365" s="385" t="s">
        <v>27</v>
      </c>
      <c r="D1365" s="387">
        <v>155100</v>
      </c>
      <c r="E1365" s="386" t="s">
        <v>13969</v>
      </c>
    </row>
    <row r="1366" spans="1:5">
      <c r="A1366" s="385">
        <v>9289</v>
      </c>
      <c r="B1366" s="386" t="s">
        <v>15325</v>
      </c>
      <c r="C1366" s="385" t="s">
        <v>27</v>
      </c>
      <c r="D1366" s="387">
        <v>12350</v>
      </c>
      <c r="E1366" s="386" t="s">
        <v>13969</v>
      </c>
    </row>
    <row r="1367" spans="1:5">
      <c r="A1367" s="385">
        <v>9290</v>
      </c>
      <c r="B1367" s="386" t="s">
        <v>15326</v>
      </c>
      <c r="C1367" s="385" t="s">
        <v>27</v>
      </c>
      <c r="D1367" s="387">
        <v>142496</v>
      </c>
      <c r="E1367" s="386" t="s">
        <v>13969</v>
      </c>
    </row>
    <row r="1368" spans="1:5">
      <c r="A1368" s="385">
        <v>9302</v>
      </c>
      <c r="B1368" s="386" t="s">
        <v>15327</v>
      </c>
      <c r="C1368" s="385" t="s">
        <v>83</v>
      </c>
      <c r="D1368" s="387">
        <v>691063</v>
      </c>
      <c r="E1368" s="386" t="s">
        <v>13959</v>
      </c>
    </row>
    <row r="1369" spans="1:5">
      <c r="A1369" s="385">
        <v>9303</v>
      </c>
      <c r="B1369" s="386" t="s">
        <v>15328</v>
      </c>
      <c r="C1369" s="385" t="s">
        <v>27</v>
      </c>
      <c r="D1369" s="387">
        <v>190400</v>
      </c>
      <c r="E1369" s="386" t="s">
        <v>13969</v>
      </c>
    </row>
    <row r="1370" spans="1:5">
      <c r="A1370" s="385">
        <v>9306</v>
      </c>
      <c r="B1370" s="386" t="s">
        <v>15329</v>
      </c>
      <c r="C1370" s="385" t="s">
        <v>14793</v>
      </c>
      <c r="D1370" s="387">
        <v>181717</v>
      </c>
      <c r="E1370" s="386" t="s">
        <v>13969</v>
      </c>
    </row>
    <row r="1371" spans="1:5">
      <c r="A1371" s="385">
        <v>9307</v>
      </c>
      <c r="B1371" s="386" t="s">
        <v>5160</v>
      </c>
      <c r="C1371" s="385" t="s">
        <v>32</v>
      </c>
      <c r="D1371" s="387">
        <v>9296</v>
      </c>
      <c r="E1371" s="386" t="s">
        <v>13969</v>
      </c>
    </row>
    <row r="1372" spans="1:5">
      <c r="A1372" s="385">
        <v>9309</v>
      </c>
      <c r="B1372" s="386" t="s">
        <v>15330</v>
      </c>
      <c r="C1372" s="385" t="s">
        <v>27</v>
      </c>
      <c r="D1372" s="387">
        <v>158157</v>
      </c>
      <c r="E1372" s="386" t="s">
        <v>13969</v>
      </c>
    </row>
    <row r="1373" spans="1:5">
      <c r="A1373" s="385">
        <v>9310</v>
      </c>
      <c r="B1373" s="386" t="s">
        <v>15331</v>
      </c>
      <c r="C1373" s="385" t="s">
        <v>579</v>
      </c>
      <c r="D1373" s="387">
        <v>29800</v>
      </c>
      <c r="E1373" s="386" t="s">
        <v>13969</v>
      </c>
    </row>
    <row r="1374" spans="1:5">
      <c r="A1374" s="385">
        <v>9311</v>
      </c>
      <c r="B1374" s="386" t="s">
        <v>15332</v>
      </c>
      <c r="C1374" s="385" t="s">
        <v>12152</v>
      </c>
      <c r="D1374" s="387">
        <v>148</v>
      </c>
      <c r="E1374" s="386" t="s">
        <v>13969</v>
      </c>
    </row>
    <row r="1375" spans="1:5">
      <c r="A1375" s="385">
        <v>9314</v>
      </c>
      <c r="B1375" s="386" t="s">
        <v>15333</v>
      </c>
      <c r="C1375" s="385" t="s">
        <v>14015</v>
      </c>
      <c r="D1375" s="387">
        <v>139262</v>
      </c>
      <c r="E1375" s="386" t="s">
        <v>14016</v>
      </c>
    </row>
    <row r="1376" spans="1:5">
      <c r="A1376" s="385">
        <v>9317</v>
      </c>
      <c r="B1376" s="386" t="s">
        <v>15334</v>
      </c>
      <c r="C1376" s="385" t="s">
        <v>14015</v>
      </c>
      <c r="D1376" s="387">
        <v>157314</v>
      </c>
      <c r="E1376" s="386" t="s">
        <v>14016</v>
      </c>
    </row>
    <row r="1377" spans="1:5">
      <c r="A1377" s="385">
        <v>9318</v>
      </c>
      <c r="B1377" s="386" t="s">
        <v>15335</v>
      </c>
      <c r="C1377" s="385" t="s">
        <v>89</v>
      </c>
      <c r="D1377" s="387">
        <v>21451</v>
      </c>
      <c r="E1377" s="386" t="s">
        <v>14016</v>
      </c>
    </row>
    <row r="1378" spans="1:5">
      <c r="A1378" s="385">
        <v>9319</v>
      </c>
      <c r="B1378" s="386" t="s">
        <v>15336</v>
      </c>
      <c r="C1378" s="385" t="s">
        <v>14015</v>
      </c>
      <c r="D1378" s="387">
        <v>214862</v>
      </c>
      <c r="E1378" s="386" t="s">
        <v>14016</v>
      </c>
    </row>
    <row r="1379" spans="1:5">
      <c r="A1379" s="385">
        <v>9320</v>
      </c>
      <c r="B1379" s="386" t="s">
        <v>15337</v>
      </c>
      <c r="C1379" s="385" t="s">
        <v>14015</v>
      </c>
      <c r="D1379" s="387">
        <v>131010</v>
      </c>
      <c r="E1379" s="386" t="s">
        <v>14016</v>
      </c>
    </row>
    <row r="1380" spans="1:5">
      <c r="A1380" s="385">
        <v>9321</v>
      </c>
      <c r="B1380" s="386" t="s">
        <v>15338</v>
      </c>
      <c r="C1380" s="385" t="s">
        <v>14015</v>
      </c>
      <c r="D1380" s="387">
        <v>144089</v>
      </c>
      <c r="E1380" s="386" t="s">
        <v>14016</v>
      </c>
    </row>
    <row r="1381" spans="1:5">
      <c r="A1381" s="385">
        <v>9323</v>
      </c>
      <c r="B1381" s="386" t="s">
        <v>15339</v>
      </c>
      <c r="C1381" s="385" t="s">
        <v>14015</v>
      </c>
      <c r="D1381" s="387">
        <v>181776</v>
      </c>
      <c r="E1381" s="386" t="s">
        <v>14016</v>
      </c>
    </row>
    <row r="1382" spans="1:5">
      <c r="A1382" s="385">
        <v>9324</v>
      </c>
      <c r="B1382" s="386" t="s">
        <v>15340</v>
      </c>
      <c r="C1382" s="385" t="s">
        <v>14015</v>
      </c>
      <c r="D1382" s="387">
        <v>110304</v>
      </c>
      <c r="E1382" s="386" t="s">
        <v>14016</v>
      </c>
    </row>
    <row r="1383" spans="1:5">
      <c r="A1383" s="385">
        <v>9325</v>
      </c>
      <c r="B1383" s="386" t="s">
        <v>15341</v>
      </c>
      <c r="C1383" s="385" t="s">
        <v>14881</v>
      </c>
      <c r="D1383" s="387">
        <v>300000</v>
      </c>
      <c r="E1383" s="386" t="s">
        <v>13959</v>
      </c>
    </row>
    <row r="1384" spans="1:5">
      <c r="A1384" s="385">
        <v>9333</v>
      </c>
      <c r="B1384" s="386" t="s">
        <v>15342</v>
      </c>
      <c r="C1384" s="385" t="s">
        <v>27</v>
      </c>
      <c r="D1384" s="387">
        <v>322986</v>
      </c>
      <c r="E1384" s="386" t="s">
        <v>13969</v>
      </c>
    </row>
    <row r="1385" spans="1:5">
      <c r="A1385" s="385">
        <v>9334</v>
      </c>
      <c r="B1385" s="386" t="s">
        <v>15343</v>
      </c>
      <c r="C1385" s="385" t="s">
        <v>27</v>
      </c>
      <c r="D1385" s="387">
        <v>148750</v>
      </c>
      <c r="E1385" s="386" t="s">
        <v>13969</v>
      </c>
    </row>
    <row r="1386" spans="1:5">
      <c r="A1386" s="385">
        <v>9335</v>
      </c>
      <c r="B1386" s="386" t="s">
        <v>15344</v>
      </c>
      <c r="C1386" s="385" t="s">
        <v>27</v>
      </c>
      <c r="D1386" s="387">
        <v>65450</v>
      </c>
      <c r="E1386" s="386" t="s">
        <v>13969</v>
      </c>
    </row>
    <row r="1387" spans="1:5">
      <c r="A1387" s="385">
        <v>9342</v>
      </c>
      <c r="B1387" s="386" t="s">
        <v>15345</v>
      </c>
      <c r="C1387" s="385" t="s">
        <v>27</v>
      </c>
      <c r="D1387" s="387">
        <v>58429</v>
      </c>
      <c r="E1387" s="386" t="s">
        <v>13969</v>
      </c>
    </row>
    <row r="1388" spans="1:5">
      <c r="A1388" s="385">
        <v>9343</v>
      </c>
      <c r="B1388" s="386" t="s">
        <v>15346</v>
      </c>
      <c r="C1388" s="385" t="s">
        <v>27</v>
      </c>
      <c r="D1388" s="387">
        <v>38809</v>
      </c>
      <c r="E1388" s="386" t="s">
        <v>13969</v>
      </c>
    </row>
    <row r="1389" spans="1:5">
      <c r="A1389" s="385">
        <v>9344</v>
      </c>
      <c r="B1389" s="386" t="s">
        <v>15347</v>
      </c>
      <c r="C1389" s="385" t="s">
        <v>27</v>
      </c>
      <c r="D1389" s="387">
        <v>68068</v>
      </c>
      <c r="E1389" s="386" t="s">
        <v>13969</v>
      </c>
    </row>
    <row r="1390" spans="1:5">
      <c r="A1390" s="385">
        <v>9345</v>
      </c>
      <c r="B1390" s="386" t="s">
        <v>15348</v>
      </c>
      <c r="C1390" s="385" t="s">
        <v>27</v>
      </c>
      <c r="D1390" s="387">
        <v>297500</v>
      </c>
      <c r="E1390" s="386" t="s">
        <v>13969</v>
      </c>
    </row>
    <row r="1391" spans="1:5">
      <c r="A1391" s="385">
        <v>9346</v>
      </c>
      <c r="B1391" s="386" t="s">
        <v>15349</v>
      </c>
      <c r="C1391" s="385" t="s">
        <v>27</v>
      </c>
      <c r="D1391" s="387">
        <v>154224</v>
      </c>
      <c r="E1391" s="386" t="s">
        <v>13969</v>
      </c>
    </row>
    <row r="1392" spans="1:5">
      <c r="A1392" s="385">
        <v>9347</v>
      </c>
      <c r="B1392" s="386" t="s">
        <v>15350</v>
      </c>
      <c r="C1392" s="385" t="s">
        <v>27</v>
      </c>
      <c r="D1392" s="387">
        <v>90137</v>
      </c>
      <c r="E1392" s="386" t="s">
        <v>13969</v>
      </c>
    </row>
    <row r="1393" spans="1:5">
      <c r="A1393" s="385">
        <v>9348</v>
      </c>
      <c r="B1393" s="386" t="s">
        <v>15351</v>
      </c>
      <c r="C1393" s="385" t="s">
        <v>27</v>
      </c>
      <c r="D1393" s="387">
        <v>278460</v>
      </c>
      <c r="E1393" s="386" t="s">
        <v>13969</v>
      </c>
    </row>
    <row r="1394" spans="1:5">
      <c r="A1394" s="385">
        <v>9350</v>
      </c>
      <c r="B1394" s="386" t="s">
        <v>15352</v>
      </c>
      <c r="C1394" s="385" t="s">
        <v>27</v>
      </c>
      <c r="D1394" s="387">
        <v>312970</v>
      </c>
      <c r="E1394" s="386" t="s">
        <v>13969</v>
      </c>
    </row>
    <row r="1395" spans="1:5">
      <c r="A1395" s="385">
        <v>9351</v>
      </c>
      <c r="B1395" s="386" t="s">
        <v>15353</v>
      </c>
      <c r="C1395" s="385" t="s">
        <v>27</v>
      </c>
      <c r="D1395" s="387">
        <v>567035</v>
      </c>
      <c r="E1395" s="386" t="s">
        <v>13969</v>
      </c>
    </row>
    <row r="1396" spans="1:5">
      <c r="A1396" s="385">
        <v>9352</v>
      </c>
      <c r="B1396" s="386" t="s">
        <v>15354</v>
      </c>
      <c r="C1396" s="385" t="s">
        <v>27</v>
      </c>
      <c r="D1396" s="387">
        <v>72947</v>
      </c>
      <c r="E1396" s="386" t="s">
        <v>13969</v>
      </c>
    </row>
    <row r="1397" spans="1:5">
      <c r="A1397" s="385">
        <v>9353</v>
      </c>
      <c r="B1397" s="386" t="s">
        <v>15355</v>
      </c>
      <c r="C1397" s="385" t="s">
        <v>27</v>
      </c>
      <c r="D1397" s="387">
        <v>245497</v>
      </c>
      <c r="E1397" s="386" t="s">
        <v>13969</v>
      </c>
    </row>
    <row r="1398" spans="1:5">
      <c r="A1398" s="385">
        <v>9354</v>
      </c>
      <c r="B1398" s="386" t="s">
        <v>15356</v>
      </c>
      <c r="C1398" s="385" t="s">
        <v>27</v>
      </c>
      <c r="D1398" s="387">
        <v>125545</v>
      </c>
      <c r="E1398" s="386" t="s">
        <v>13969</v>
      </c>
    </row>
    <row r="1399" spans="1:5">
      <c r="A1399" s="385">
        <v>9355</v>
      </c>
      <c r="B1399" s="386" t="s">
        <v>15357</v>
      </c>
      <c r="C1399" s="385" t="s">
        <v>27</v>
      </c>
      <c r="D1399" s="387">
        <v>165249</v>
      </c>
      <c r="E1399" s="386" t="s">
        <v>13969</v>
      </c>
    </row>
    <row r="1400" spans="1:5">
      <c r="A1400" s="385">
        <v>9356</v>
      </c>
      <c r="B1400" s="386" t="s">
        <v>15358</v>
      </c>
      <c r="C1400" s="385" t="s">
        <v>27</v>
      </c>
      <c r="D1400" s="387">
        <v>1785000</v>
      </c>
      <c r="E1400" s="386" t="s">
        <v>13969</v>
      </c>
    </row>
    <row r="1401" spans="1:5">
      <c r="A1401" s="385">
        <v>9357</v>
      </c>
      <c r="B1401" s="386" t="s">
        <v>15359</v>
      </c>
      <c r="C1401" s="385" t="s">
        <v>27</v>
      </c>
      <c r="D1401" s="387">
        <v>1877701</v>
      </c>
      <c r="E1401" s="386" t="s">
        <v>13969</v>
      </c>
    </row>
    <row r="1402" spans="1:5">
      <c r="A1402" s="385">
        <v>9358</v>
      </c>
      <c r="B1402" s="386" t="s">
        <v>15360</v>
      </c>
      <c r="C1402" s="385" t="s">
        <v>27</v>
      </c>
      <c r="D1402" s="387">
        <v>2094400</v>
      </c>
      <c r="E1402" s="386" t="s">
        <v>13969</v>
      </c>
    </row>
    <row r="1403" spans="1:5">
      <c r="A1403" s="385">
        <v>9359</v>
      </c>
      <c r="B1403" s="386" t="s">
        <v>15361</v>
      </c>
      <c r="C1403" s="385" t="s">
        <v>27</v>
      </c>
      <c r="D1403" s="387">
        <v>251923</v>
      </c>
      <c r="E1403" s="386" t="s">
        <v>13969</v>
      </c>
    </row>
    <row r="1404" spans="1:5">
      <c r="A1404" s="385">
        <v>9360</v>
      </c>
      <c r="B1404" s="386" t="s">
        <v>15362</v>
      </c>
      <c r="C1404" s="385" t="s">
        <v>27</v>
      </c>
      <c r="D1404" s="387">
        <v>131971</v>
      </c>
      <c r="E1404" s="386" t="s">
        <v>13969</v>
      </c>
    </row>
    <row r="1405" spans="1:5">
      <c r="A1405" s="385">
        <v>9361</v>
      </c>
      <c r="B1405" s="386" t="s">
        <v>15363</v>
      </c>
      <c r="C1405" s="385" t="s">
        <v>27</v>
      </c>
      <c r="D1405" s="387">
        <v>422000</v>
      </c>
      <c r="E1405" s="386" t="s">
        <v>13969</v>
      </c>
    </row>
    <row r="1406" spans="1:5">
      <c r="A1406" s="385">
        <v>9363</v>
      </c>
      <c r="B1406" s="386" t="s">
        <v>15364</v>
      </c>
      <c r="C1406" s="385" t="s">
        <v>27</v>
      </c>
      <c r="D1406" s="387">
        <v>358190</v>
      </c>
      <c r="E1406" s="386" t="s">
        <v>13969</v>
      </c>
    </row>
    <row r="1407" spans="1:5">
      <c r="A1407" s="385">
        <v>9364</v>
      </c>
      <c r="B1407" s="386" t="s">
        <v>15365</v>
      </c>
      <c r="C1407" s="385" t="s">
        <v>27</v>
      </c>
      <c r="D1407" s="387">
        <v>735301</v>
      </c>
      <c r="E1407" s="386" t="s">
        <v>13969</v>
      </c>
    </row>
    <row r="1408" spans="1:5">
      <c r="A1408" s="385">
        <v>9366</v>
      </c>
      <c r="B1408" s="386" t="s">
        <v>15366</v>
      </c>
      <c r="C1408" s="385" t="s">
        <v>27</v>
      </c>
      <c r="D1408" s="387">
        <v>58548</v>
      </c>
      <c r="E1408" s="386" t="s">
        <v>13969</v>
      </c>
    </row>
    <row r="1409" spans="1:5">
      <c r="A1409" s="385">
        <v>9367</v>
      </c>
      <c r="B1409" s="386" t="s">
        <v>15367</v>
      </c>
      <c r="C1409" s="385" t="s">
        <v>27</v>
      </c>
      <c r="D1409" s="387">
        <v>128944</v>
      </c>
      <c r="E1409" s="386" t="s">
        <v>13969</v>
      </c>
    </row>
    <row r="1410" spans="1:5">
      <c r="A1410" s="385">
        <v>9368</v>
      </c>
      <c r="B1410" s="386" t="s">
        <v>15368</v>
      </c>
      <c r="C1410" s="385" t="s">
        <v>27</v>
      </c>
      <c r="D1410" s="387">
        <v>53550</v>
      </c>
      <c r="E1410" s="386" t="s">
        <v>13969</v>
      </c>
    </row>
    <row r="1411" spans="1:5">
      <c r="A1411" s="385">
        <v>9369</v>
      </c>
      <c r="B1411" s="386" t="s">
        <v>15369</v>
      </c>
      <c r="C1411" s="385" t="s">
        <v>27</v>
      </c>
      <c r="D1411" s="387">
        <v>1294601</v>
      </c>
      <c r="E1411" s="386" t="s">
        <v>13969</v>
      </c>
    </row>
    <row r="1412" spans="1:5">
      <c r="A1412" s="385">
        <v>9370</v>
      </c>
      <c r="B1412" s="386" t="s">
        <v>15370</v>
      </c>
      <c r="C1412" s="385" t="s">
        <v>27</v>
      </c>
      <c r="D1412" s="387">
        <v>1426929</v>
      </c>
      <c r="E1412" s="386" t="s">
        <v>13969</v>
      </c>
    </row>
    <row r="1413" spans="1:5">
      <c r="A1413" s="385">
        <v>9371</v>
      </c>
      <c r="B1413" s="386" t="s">
        <v>15371</v>
      </c>
      <c r="C1413" s="385" t="s">
        <v>27</v>
      </c>
      <c r="D1413" s="387">
        <v>822000</v>
      </c>
      <c r="E1413" s="386" t="s">
        <v>13969</v>
      </c>
    </row>
    <row r="1414" spans="1:5">
      <c r="A1414" s="385">
        <v>9373</v>
      </c>
      <c r="B1414" s="386" t="s">
        <v>15372</v>
      </c>
      <c r="C1414" s="385" t="s">
        <v>27</v>
      </c>
      <c r="D1414" s="387">
        <v>243950</v>
      </c>
      <c r="E1414" s="386" t="s">
        <v>13969</v>
      </c>
    </row>
    <row r="1415" spans="1:5">
      <c r="A1415" s="385">
        <v>9374</v>
      </c>
      <c r="B1415" s="386" t="s">
        <v>15373</v>
      </c>
      <c r="C1415" s="385" t="s">
        <v>27</v>
      </c>
      <c r="D1415" s="387">
        <v>76365</v>
      </c>
      <c r="E1415" s="386" t="s">
        <v>13969</v>
      </c>
    </row>
    <row r="1416" spans="1:5">
      <c r="A1416" s="385">
        <v>9375</v>
      </c>
      <c r="B1416" s="386" t="s">
        <v>15374</v>
      </c>
      <c r="C1416" s="385" t="s">
        <v>27</v>
      </c>
      <c r="D1416" s="387">
        <v>4241160</v>
      </c>
      <c r="E1416" s="386" t="s">
        <v>13969</v>
      </c>
    </row>
    <row r="1417" spans="1:5">
      <c r="A1417" s="385">
        <v>9379</v>
      </c>
      <c r="B1417" s="386" t="s">
        <v>15375</v>
      </c>
      <c r="C1417" s="385" t="s">
        <v>27</v>
      </c>
      <c r="D1417" s="387">
        <v>173145</v>
      </c>
      <c r="E1417" s="386" t="s">
        <v>13969</v>
      </c>
    </row>
    <row r="1418" spans="1:5">
      <c r="A1418" s="385">
        <v>9381</v>
      </c>
      <c r="B1418" s="386" t="s">
        <v>15376</v>
      </c>
      <c r="C1418" s="385" t="s">
        <v>27</v>
      </c>
      <c r="D1418" s="387">
        <v>84966</v>
      </c>
      <c r="E1418" s="386" t="s">
        <v>13969</v>
      </c>
    </row>
    <row r="1419" spans="1:5">
      <c r="A1419" s="385">
        <v>9383</v>
      </c>
      <c r="B1419" s="386" t="s">
        <v>15377</v>
      </c>
      <c r="C1419" s="385" t="s">
        <v>27</v>
      </c>
      <c r="D1419" s="387">
        <v>250852</v>
      </c>
      <c r="E1419" s="386" t="s">
        <v>13969</v>
      </c>
    </row>
    <row r="1420" spans="1:5">
      <c r="A1420" s="385">
        <v>9384</v>
      </c>
      <c r="B1420" s="386" t="s">
        <v>15378</v>
      </c>
      <c r="C1420" s="385" t="s">
        <v>27</v>
      </c>
      <c r="D1420" s="387">
        <v>157080</v>
      </c>
      <c r="E1420" s="386" t="s">
        <v>13969</v>
      </c>
    </row>
    <row r="1421" spans="1:5">
      <c r="A1421" s="385">
        <v>9385</v>
      </c>
      <c r="B1421" s="386" t="s">
        <v>15379</v>
      </c>
      <c r="C1421" s="385" t="s">
        <v>27</v>
      </c>
      <c r="D1421" s="387">
        <v>49909</v>
      </c>
      <c r="E1421" s="386" t="s">
        <v>13969</v>
      </c>
    </row>
    <row r="1422" spans="1:5">
      <c r="A1422" s="385">
        <v>9386</v>
      </c>
      <c r="B1422" s="386" t="s">
        <v>15380</v>
      </c>
      <c r="C1422" s="385" t="s">
        <v>27</v>
      </c>
      <c r="D1422" s="387">
        <v>52122</v>
      </c>
      <c r="E1422" s="386" t="s">
        <v>13969</v>
      </c>
    </row>
    <row r="1423" spans="1:5">
      <c r="A1423" s="385">
        <v>9387</v>
      </c>
      <c r="B1423" s="386" t="s">
        <v>15381</v>
      </c>
      <c r="C1423" s="385" t="s">
        <v>27</v>
      </c>
      <c r="D1423" s="387">
        <v>684780</v>
      </c>
      <c r="E1423" s="386" t="s">
        <v>13969</v>
      </c>
    </row>
    <row r="1424" spans="1:5">
      <c r="A1424" s="385">
        <v>9388</v>
      </c>
      <c r="B1424" s="386" t="s">
        <v>15382</v>
      </c>
      <c r="C1424" s="385" t="s">
        <v>27</v>
      </c>
      <c r="D1424" s="387">
        <v>80087</v>
      </c>
      <c r="E1424" s="386" t="s">
        <v>13969</v>
      </c>
    </row>
    <row r="1425" spans="1:5">
      <c r="A1425" s="385">
        <v>9389</v>
      </c>
      <c r="B1425" s="386" t="s">
        <v>15383</v>
      </c>
      <c r="C1425" s="385" t="s">
        <v>27</v>
      </c>
      <c r="D1425" s="387">
        <v>362950</v>
      </c>
      <c r="E1425" s="386" t="s">
        <v>13969</v>
      </c>
    </row>
    <row r="1426" spans="1:5">
      <c r="A1426" s="385">
        <v>9396</v>
      </c>
      <c r="B1426" s="386" t="s">
        <v>15384</v>
      </c>
      <c r="C1426" s="385" t="s">
        <v>27</v>
      </c>
      <c r="D1426" s="387">
        <v>52241</v>
      </c>
      <c r="E1426" s="386" t="s">
        <v>13969</v>
      </c>
    </row>
    <row r="1427" spans="1:5">
      <c r="A1427" s="385">
        <v>9397</v>
      </c>
      <c r="B1427" s="386" t="s">
        <v>15385</v>
      </c>
      <c r="C1427" s="385" t="s">
        <v>27</v>
      </c>
      <c r="D1427" s="387">
        <v>49266</v>
      </c>
      <c r="E1427" s="386" t="s">
        <v>13969</v>
      </c>
    </row>
    <row r="1428" spans="1:5">
      <c r="A1428" s="385">
        <v>9398</v>
      </c>
      <c r="B1428" s="386" t="s">
        <v>15386</v>
      </c>
      <c r="C1428" s="385" t="s">
        <v>27</v>
      </c>
      <c r="D1428" s="387">
        <v>105375</v>
      </c>
      <c r="E1428" s="386" t="s">
        <v>13969</v>
      </c>
    </row>
    <row r="1429" spans="1:5">
      <c r="A1429" s="385">
        <v>9401</v>
      </c>
      <c r="B1429" s="386" t="s">
        <v>15387</v>
      </c>
      <c r="C1429" s="385" t="s">
        <v>27</v>
      </c>
      <c r="D1429" s="387">
        <v>70091</v>
      </c>
      <c r="E1429" s="386" t="s">
        <v>13969</v>
      </c>
    </row>
    <row r="1430" spans="1:5">
      <c r="A1430" s="385">
        <v>9402</v>
      </c>
      <c r="B1430" s="386" t="s">
        <v>15388</v>
      </c>
      <c r="C1430" s="385" t="s">
        <v>27</v>
      </c>
      <c r="D1430" s="387">
        <v>47600</v>
      </c>
      <c r="E1430" s="386" t="s">
        <v>13969</v>
      </c>
    </row>
    <row r="1431" spans="1:5">
      <c r="A1431" s="385">
        <v>9404</v>
      </c>
      <c r="B1431" s="386" t="s">
        <v>15389</v>
      </c>
      <c r="C1431" s="385" t="s">
        <v>27</v>
      </c>
      <c r="D1431" s="387">
        <v>79730</v>
      </c>
      <c r="E1431" s="386" t="s">
        <v>13969</v>
      </c>
    </row>
    <row r="1432" spans="1:5">
      <c r="A1432" s="385">
        <v>9405</v>
      </c>
      <c r="B1432" s="386" t="s">
        <v>15390</v>
      </c>
      <c r="C1432" s="385" t="s">
        <v>27</v>
      </c>
      <c r="D1432" s="387">
        <v>269892</v>
      </c>
      <c r="E1432" s="386" t="s">
        <v>13969</v>
      </c>
    </row>
    <row r="1433" spans="1:5">
      <c r="A1433" s="385">
        <v>9407</v>
      </c>
      <c r="B1433" s="386" t="s">
        <v>15391</v>
      </c>
      <c r="C1433" s="385" t="s">
        <v>27</v>
      </c>
      <c r="D1433" s="387">
        <v>166600</v>
      </c>
      <c r="E1433" s="386" t="s">
        <v>13969</v>
      </c>
    </row>
    <row r="1434" spans="1:5">
      <c r="A1434" s="385">
        <v>9408</v>
      </c>
      <c r="B1434" s="386" t="s">
        <v>15392</v>
      </c>
      <c r="C1434" s="385" t="s">
        <v>27</v>
      </c>
      <c r="D1434" s="387">
        <v>211607</v>
      </c>
      <c r="E1434" s="386" t="s">
        <v>13969</v>
      </c>
    </row>
    <row r="1435" spans="1:5">
      <c r="A1435" s="385">
        <v>9409</v>
      </c>
      <c r="B1435" s="386" t="s">
        <v>15393</v>
      </c>
      <c r="C1435" s="385" t="s">
        <v>27</v>
      </c>
      <c r="D1435" s="387">
        <v>191249</v>
      </c>
      <c r="E1435" s="386" t="s">
        <v>13969</v>
      </c>
    </row>
    <row r="1436" spans="1:5">
      <c r="A1436" s="385">
        <v>9413</v>
      </c>
      <c r="B1436" s="386" t="s">
        <v>13856</v>
      </c>
      <c r="C1436" s="385" t="s">
        <v>32</v>
      </c>
      <c r="D1436" s="387">
        <v>6486</v>
      </c>
      <c r="E1436" s="386" t="s">
        <v>13959</v>
      </c>
    </row>
    <row r="1437" spans="1:5">
      <c r="A1437" s="385">
        <v>9414</v>
      </c>
      <c r="B1437" s="386" t="s">
        <v>15394</v>
      </c>
      <c r="C1437" s="385" t="s">
        <v>27</v>
      </c>
      <c r="D1437" s="387">
        <v>36607</v>
      </c>
      <c r="E1437" s="386" t="s">
        <v>13969</v>
      </c>
    </row>
    <row r="1438" spans="1:5">
      <c r="A1438" s="385">
        <v>9423</v>
      </c>
      <c r="B1438" s="386" t="s">
        <v>15395</v>
      </c>
      <c r="C1438" s="385" t="s">
        <v>211</v>
      </c>
      <c r="D1438" s="387">
        <v>4177884</v>
      </c>
      <c r="E1438" s="386" t="s">
        <v>14016</v>
      </c>
    </row>
    <row r="1439" spans="1:5">
      <c r="A1439" s="385">
        <v>9424</v>
      </c>
      <c r="B1439" s="386" t="s">
        <v>15396</v>
      </c>
      <c r="C1439" s="385" t="s">
        <v>211</v>
      </c>
      <c r="D1439" s="387">
        <v>2922389</v>
      </c>
      <c r="E1439" s="386" t="s">
        <v>14016</v>
      </c>
    </row>
    <row r="1440" spans="1:5">
      <c r="A1440" s="385">
        <v>9427</v>
      </c>
      <c r="B1440" s="386" t="s">
        <v>15397</v>
      </c>
      <c r="C1440" s="385" t="s">
        <v>27</v>
      </c>
      <c r="D1440" s="387">
        <v>13231</v>
      </c>
      <c r="E1440" s="386" t="s">
        <v>14016</v>
      </c>
    </row>
    <row r="1441" spans="1:5">
      <c r="A1441" s="385">
        <v>9428</v>
      </c>
      <c r="B1441" s="386" t="s">
        <v>15398</v>
      </c>
      <c r="C1441" s="385" t="s">
        <v>27</v>
      </c>
      <c r="D1441" s="387">
        <v>21900</v>
      </c>
      <c r="E1441" s="386" t="s">
        <v>14016</v>
      </c>
    </row>
    <row r="1442" spans="1:5">
      <c r="A1442" s="385">
        <v>9433</v>
      </c>
      <c r="B1442" s="386" t="s">
        <v>15399</v>
      </c>
      <c r="C1442" s="385" t="s">
        <v>27</v>
      </c>
      <c r="D1442" s="387">
        <v>211820</v>
      </c>
      <c r="E1442" s="386" t="s">
        <v>13969</v>
      </c>
    </row>
    <row r="1443" spans="1:5">
      <c r="A1443" s="385">
        <v>9434</v>
      </c>
      <c r="B1443" s="386" t="s">
        <v>15400</v>
      </c>
      <c r="C1443" s="385" t="s">
        <v>32</v>
      </c>
      <c r="D1443" s="387">
        <v>381</v>
      </c>
      <c r="E1443" s="386" t="s">
        <v>13969</v>
      </c>
    </row>
    <row r="1444" spans="1:5">
      <c r="A1444" s="385">
        <v>9437</v>
      </c>
      <c r="B1444" s="386" t="s">
        <v>15401</v>
      </c>
      <c r="C1444" s="385" t="s">
        <v>27</v>
      </c>
      <c r="D1444" s="387">
        <v>721810</v>
      </c>
      <c r="E1444" s="386" t="s">
        <v>13959</v>
      </c>
    </row>
    <row r="1445" spans="1:5">
      <c r="A1445" s="385">
        <v>9441</v>
      </c>
      <c r="B1445" s="386" t="s">
        <v>15402</v>
      </c>
      <c r="C1445" s="385" t="s">
        <v>27</v>
      </c>
      <c r="D1445" s="387">
        <v>1402996</v>
      </c>
      <c r="E1445" s="386" t="s">
        <v>13969</v>
      </c>
    </row>
    <row r="1446" spans="1:5">
      <c r="A1446" s="385">
        <v>9443</v>
      </c>
      <c r="B1446" s="386" t="s">
        <v>15403</v>
      </c>
      <c r="C1446" s="385" t="s">
        <v>27</v>
      </c>
      <c r="D1446" s="387">
        <v>1861755</v>
      </c>
      <c r="E1446" s="386" t="s">
        <v>13969</v>
      </c>
    </row>
    <row r="1447" spans="1:5">
      <c r="A1447" s="385">
        <v>9444</v>
      </c>
      <c r="B1447" s="386" t="s">
        <v>15404</v>
      </c>
      <c r="C1447" s="385" t="s">
        <v>27</v>
      </c>
      <c r="D1447" s="387">
        <v>212415</v>
      </c>
      <c r="E1447" s="386" t="s">
        <v>13969</v>
      </c>
    </row>
    <row r="1448" spans="1:5">
      <c r="A1448" s="385">
        <v>9445</v>
      </c>
      <c r="B1448" s="386" t="s">
        <v>15405</v>
      </c>
      <c r="C1448" s="385" t="s">
        <v>27</v>
      </c>
      <c r="D1448" s="387">
        <v>265370</v>
      </c>
      <c r="E1448" s="386" t="s">
        <v>13969</v>
      </c>
    </row>
    <row r="1449" spans="1:5">
      <c r="A1449" s="385">
        <v>9446</v>
      </c>
      <c r="B1449" s="386" t="s">
        <v>15406</v>
      </c>
      <c r="C1449" s="385" t="s">
        <v>27</v>
      </c>
      <c r="D1449" s="387">
        <v>81373</v>
      </c>
      <c r="E1449" s="386" t="s">
        <v>13969</v>
      </c>
    </row>
    <row r="1450" spans="1:5">
      <c r="A1450" s="385">
        <v>9447</v>
      </c>
      <c r="B1450" s="386" t="s">
        <v>15407</v>
      </c>
      <c r="C1450" s="385" t="s">
        <v>27</v>
      </c>
      <c r="D1450" s="387">
        <v>1731450</v>
      </c>
      <c r="E1450" s="386" t="s">
        <v>13969</v>
      </c>
    </row>
    <row r="1451" spans="1:5">
      <c r="A1451" s="385">
        <v>9448</v>
      </c>
      <c r="B1451" s="386" t="s">
        <v>15408</v>
      </c>
      <c r="C1451" s="385" t="s">
        <v>27</v>
      </c>
      <c r="D1451" s="387">
        <v>273819</v>
      </c>
      <c r="E1451" s="386" t="s">
        <v>13969</v>
      </c>
    </row>
    <row r="1452" spans="1:5">
      <c r="A1452" s="385">
        <v>9449</v>
      </c>
      <c r="B1452" s="386" t="s">
        <v>15409</v>
      </c>
      <c r="C1452" s="385" t="s">
        <v>27</v>
      </c>
      <c r="D1452" s="387">
        <v>68068</v>
      </c>
      <c r="E1452" s="386" t="s">
        <v>13969</v>
      </c>
    </row>
    <row r="1453" spans="1:5">
      <c r="A1453" s="385">
        <v>9450</v>
      </c>
      <c r="B1453" s="386" t="s">
        <v>15410</v>
      </c>
      <c r="C1453" s="385" t="s">
        <v>27</v>
      </c>
      <c r="D1453" s="387">
        <v>160650</v>
      </c>
      <c r="E1453" s="386" t="s">
        <v>13969</v>
      </c>
    </row>
    <row r="1454" spans="1:5">
      <c r="A1454" s="385">
        <v>9451</v>
      </c>
      <c r="B1454" s="386" t="s">
        <v>15411</v>
      </c>
      <c r="C1454" s="385" t="s">
        <v>27</v>
      </c>
      <c r="D1454" s="387">
        <v>84490</v>
      </c>
      <c r="E1454" s="386" t="s">
        <v>13969</v>
      </c>
    </row>
    <row r="1455" spans="1:5">
      <c r="A1455" s="385">
        <v>9452</v>
      </c>
      <c r="B1455" s="386" t="s">
        <v>15412</v>
      </c>
      <c r="C1455" s="385" t="s">
        <v>27</v>
      </c>
      <c r="D1455" s="387">
        <v>82110</v>
      </c>
      <c r="E1455" s="386" t="s">
        <v>13969</v>
      </c>
    </row>
    <row r="1456" spans="1:5">
      <c r="A1456" s="385">
        <v>9453</v>
      </c>
      <c r="B1456" s="386" t="s">
        <v>15413</v>
      </c>
      <c r="C1456" s="385" t="s">
        <v>27</v>
      </c>
      <c r="D1456" s="387">
        <v>302855</v>
      </c>
      <c r="E1456" s="386" t="s">
        <v>13969</v>
      </c>
    </row>
    <row r="1457" spans="1:5">
      <c r="A1457" s="385">
        <v>9454</v>
      </c>
      <c r="B1457" s="386" t="s">
        <v>15414</v>
      </c>
      <c r="C1457" s="385" t="s">
        <v>27</v>
      </c>
      <c r="D1457" s="387">
        <v>75565</v>
      </c>
      <c r="E1457" s="386" t="s">
        <v>13969</v>
      </c>
    </row>
    <row r="1458" spans="1:5">
      <c r="A1458" s="385">
        <v>9455</v>
      </c>
      <c r="B1458" s="386" t="s">
        <v>15415</v>
      </c>
      <c r="C1458" s="385" t="s">
        <v>211</v>
      </c>
      <c r="D1458" s="387">
        <v>1750905</v>
      </c>
      <c r="E1458" s="386" t="s">
        <v>14016</v>
      </c>
    </row>
    <row r="1459" spans="1:5">
      <c r="A1459" s="385">
        <v>9456</v>
      </c>
      <c r="B1459" s="386" t="s">
        <v>15416</v>
      </c>
      <c r="C1459" s="385" t="s">
        <v>211</v>
      </c>
      <c r="D1459" s="387">
        <v>6583500</v>
      </c>
      <c r="E1459" s="386" t="s">
        <v>14016</v>
      </c>
    </row>
    <row r="1460" spans="1:5">
      <c r="A1460" s="385">
        <v>9457</v>
      </c>
      <c r="B1460" s="386" t="s">
        <v>15417</v>
      </c>
      <c r="C1460" s="385" t="s">
        <v>211</v>
      </c>
      <c r="D1460" s="387">
        <v>3669300</v>
      </c>
      <c r="E1460" s="386" t="s">
        <v>14016</v>
      </c>
    </row>
    <row r="1461" spans="1:5">
      <c r="A1461" s="385">
        <v>9459</v>
      </c>
      <c r="B1461" s="386" t="s">
        <v>15418</v>
      </c>
      <c r="C1461" s="385" t="s">
        <v>211</v>
      </c>
      <c r="D1461" s="387">
        <v>2972000</v>
      </c>
      <c r="E1461" s="386" t="s">
        <v>14016</v>
      </c>
    </row>
    <row r="1462" spans="1:5">
      <c r="A1462" s="385">
        <v>9460</v>
      </c>
      <c r="B1462" s="386" t="s">
        <v>15419</v>
      </c>
      <c r="C1462" s="385" t="s">
        <v>211</v>
      </c>
      <c r="D1462" s="387">
        <v>1987000</v>
      </c>
      <c r="E1462" s="386" t="s">
        <v>14016</v>
      </c>
    </row>
    <row r="1463" spans="1:5">
      <c r="A1463" s="385">
        <v>9461</v>
      </c>
      <c r="B1463" s="386" t="s">
        <v>15420</v>
      </c>
      <c r="C1463" s="385" t="s">
        <v>211</v>
      </c>
      <c r="D1463" s="387">
        <v>2244000</v>
      </c>
      <c r="E1463" s="386" t="s">
        <v>14016</v>
      </c>
    </row>
    <row r="1464" spans="1:5">
      <c r="A1464" s="385">
        <v>9462</v>
      </c>
      <c r="B1464" s="386" t="s">
        <v>15421</v>
      </c>
      <c r="C1464" s="385" t="s">
        <v>211</v>
      </c>
      <c r="D1464" s="387">
        <v>2618000</v>
      </c>
      <c r="E1464" s="386" t="s">
        <v>14016</v>
      </c>
    </row>
    <row r="1465" spans="1:5">
      <c r="A1465" s="385">
        <v>9463</v>
      </c>
      <c r="B1465" s="386" t="s">
        <v>15422</v>
      </c>
      <c r="C1465" s="385" t="s">
        <v>211</v>
      </c>
      <c r="D1465" s="387">
        <v>2618000</v>
      </c>
      <c r="E1465" s="386" t="s">
        <v>14016</v>
      </c>
    </row>
    <row r="1466" spans="1:5">
      <c r="A1466" s="385">
        <v>9464</v>
      </c>
      <c r="B1466" s="386" t="s">
        <v>15423</v>
      </c>
      <c r="C1466" s="385" t="s">
        <v>211</v>
      </c>
      <c r="D1466" s="387">
        <v>2992000</v>
      </c>
      <c r="E1466" s="386" t="s">
        <v>14016</v>
      </c>
    </row>
    <row r="1467" spans="1:5">
      <c r="A1467" s="385">
        <v>9465</v>
      </c>
      <c r="B1467" s="386" t="s">
        <v>15424</v>
      </c>
      <c r="C1467" s="385" t="s">
        <v>211</v>
      </c>
      <c r="D1467" s="387">
        <v>25218989</v>
      </c>
      <c r="E1467" s="386" t="s">
        <v>14016</v>
      </c>
    </row>
    <row r="1468" spans="1:5">
      <c r="A1468" s="385">
        <v>9466</v>
      </c>
      <c r="B1468" s="386" t="s">
        <v>15425</v>
      </c>
      <c r="C1468" s="385" t="s">
        <v>211</v>
      </c>
      <c r="D1468" s="387">
        <v>19230337</v>
      </c>
      <c r="E1468" s="386" t="s">
        <v>14016</v>
      </c>
    </row>
    <row r="1469" spans="1:5">
      <c r="A1469" s="385">
        <v>9467</v>
      </c>
      <c r="B1469" s="386" t="s">
        <v>15426</v>
      </c>
      <c r="C1469" s="385" t="s">
        <v>211</v>
      </c>
      <c r="D1469" s="387">
        <v>16236011</v>
      </c>
      <c r="E1469" s="386" t="s">
        <v>14016</v>
      </c>
    </row>
    <row r="1470" spans="1:5">
      <c r="A1470" s="385">
        <v>9468</v>
      </c>
      <c r="B1470" s="386" t="s">
        <v>15427</v>
      </c>
      <c r="C1470" s="385" t="s">
        <v>211</v>
      </c>
      <c r="D1470" s="387">
        <v>13830994</v>
      </c>
      <c r="E1470" s="386" t="s">
        <v>14016</v>
      </c>
    </row>
    <row r="1471" spans="1:5">
      <c r="A1471" s="385">
        <v>9469</v>
      </c>
      <c r="B1471" s="386" t="s">
        <v>15428</v>
      </c>
      <c r="C1471" s="385" t="s">
        <v>211</v>
      </c>
      <c r="D1471" s="387">
        <v>12480071</v>
      </c>
      <c r="E1471" s="386" t="s">
        <v>14016</v>
      </c>
    </row>
    <row r="1472" spans="1:5">
      <c r="A1472" s="385">
        <v>9470</v>
      </c>
      <c r="B1472" s="386" t="s">
        <v>15429</v>
      </c>
      <c r="C1472" s="385" t="s">
        <v>211</v>
      </c>
      <c r="D1472" s="387">
        <v>11133493</v>
      </c>
      <c r="E1472" s="386" t="s">
        <v>14016</v>
      </c>
    </row>
    <row r="1473" spans="1:5">
      <c r="A1473" s="385">
        <v>9471</v>
      </c>
      <c r="B1473" s="386" t="s">
        <v>15430</v>
      </c>
      <c r="C1473" s="385" t="s">
        <v>211</v>
      </c>
      <c r="D1473" s="387">
        <v>8428754</v>
      </c>
      <c r="E1473" s="386" t="s">
        <v>14016</v>
      </c>
    </row>
    <row r="1474" spans="1:5">
      <c r="A1474" s="385">
        <v>9473</v>
      </c>
      <c r="B1474" s="386" t="s">
        <v>15431</v>
      </c>
      <c r="C1474" s="385" t="s">
        <v>211</v>
      </c>
      <c r="D1474" s="387">
        <v>5233165</v>
      </c>
      <c r="E1474" s="386" t="s">
        <v>14016</v>
      </c>
    </row>
    <row r="1475" spans="1:5">
      <c r="A1475" s="385">
        <v>9474</v>
      </c>
      <c r="B1475" s="386" t="s">
        <v>15432</v>
      </c>
      <c r="C1475" s="385" t="s">
        <v>211</v>
      </c>
      <c r="D1475" s="387">
        <v>4948184</v>
      </c>
      <c r="E1475" s="386" t="s">
        <v>14016</v>
      </c>
    </row>
    <row r="1476" spans="1:5">
      <c r="A1476" s="385">
        <v>9475</v>
      </c>
      <c r="B1476" s="386" t="s">
        <v>15433</v>
      </c>
      <c r="C1476" s="385" t="s">
        <v>211</v>
      </c>
      <c r="D1476" s="387">
        <v>5169718</v>
      </c>
      <c r="E1476" s="386" t="s">
        <v>14016</v>
      </c>
    </row>
    <row r="1477" spans="1:5">
      <c r="A1477" s="385">
        <v>9476</v>
      </c>
      <c r="B1477" s="386" t="s">
        <v>15434</v>
      </c>
      <c r="C1477" s="385" t="s">
        <v>211</v>
      </c>
      <c r="D1477" s="387">
        <v>4253177</v>
      </c>
      <c r="E1477" s="386" t="s">
        <v>14016</v>
      </c>
    </row>
    <row r="1478" spans="1:5">
      <c r="A1478" s="385">
        <v>9477</v>
      </c>
      <c r="B1478" s="386" t="s">
        <v>15435</v>
      </c>
      <c r="C1478" s="385" t="s">
        <v>211</v>
      </c>
      <c r="D1478" s="387">
        <v>5453251</v>
      </c>
      <c r="E1478" s="386" t="s">
        <v>14016</v>
      </c>
    </row>
    <row r="1479" spans="1:5">
      <c r="A1479" s="385">
        <v>9478</v>
      </c>
      <c r="B1479" s="386" t="s">
        <v>15436</v>
      </c>
      <c r="C1479" s="385" t="s">
        <v>211</v>
      </c>
      <c r="D1479" s="387">
        <v>4823661</v>
      </c>
      <c r="E1479" s="386" t="s">
        <v>14016</v>
      </c>
    </row>
    <row r="1480" spans="1:5">
      <c r="A1480" s="385">
        <v>9479</v>
      </c>
      <c r="B1480" s="386" t="s">
        <v>15437</v>
      </c>
      <c r="C1480" s="385" t="s">
        <v>211</v>
      </c>
      <c r="D1480" s="387">
        <v>5453251</v>
      </c>
      <c r="E1480" s="386" t="s">
        <v>14016</v>
      </c>
    </row>
    <row r="1481" spans="1:5">
      <c r="A1481" s="385">
        <v>9480</v>
      </c>
      <c r="B1481" s="386" t="s">
        <v>15438</v>
      </c>
      <c r="C1481" s="385" t="s">
        <v>211</v>
      </c>
      <c r="D1481" s="387">
        <v>4823661</v>
      </c>
      <c r="E1481" s="386" t="s">
        <v>14016</v>
      </c>
    </row>
    <row r="1482" spans="1:5">
      <c r="A1482" s="385">
        <v>9481</v>
      </c>
      <c r="B1482" s="386" t="s">
        <v>15439</v>
      </c>
      <c r="C1482" s="385" t="s">
        <v>211</v>
      </c>
      <c r="D1482" s="387">
        <v>5179853</v>
      </c>
      <c r="E1482" s="386" t="s">
        <v>14016</v>
      </c>
    </row>
    <row r="1483" spans="1:5">
      <c r="A1483" s="385">
        <v>9482</v>
      </c>
      <c r="B1483" s="386" t="s">
        <v>15440</v>
      </c>
      <c r="C1483" s="385" t="s">
        <v>211</v>
      </c>
      <c r="D1483" s="387">
        <v>3740609</v>
      </c>
      <c r="E1483" s="386" t="s">
        <v>14016</v>
      </c>
    </row>
    <row r="1484" spans="1:5">
      <c r="A1484" s="385">
        <v>9483</v>
      </c>
      <c r="B1484" s="386" t="s">
        <v>15441</v>
      </c>
      <c r="C1484" s="385" t="s">
        <v>211</v>
      </c>
      <c r="D1484" s="387">
        <v>4322677</v>
      </c>
      <c r="E1484" s="386" t="s">
        <v>14016</v>
      </c>
    </row>
    <row r="1485" spans="1:5">
      <c r="A1485" s="385">
        <v>9484</v>
      </c>
      <c r="B1485" s="386" t="s">
        <v>15442</v>
      </c>
      <c r="C1485" s="385" t="s">
        <v>211</v>
      </c>
      <c r="D1485" s="387">
        <v>3930288</v>
      </c>
      <c r="E1485" s="386" t="s">
        <v>14016</v>
      </c>
    </row>
    <row r="1486" spans="1:5">
      <c r="A1486" s="385">
        <v>9485</v>
      </c>
      <c r="B1486" s="386" t="s">
        <v>15443</v>
      </c>
      <c r="C1486" s="385" t="s">
        <v>211</v>
      </c>
      <c r="D1486" s="387">
        <v>5424555</v>
      </c>
      <c r="E1486" s="386" t="s">
        <v>14016</v>
      </c>
    </row>
    <row r="1487" spans="1:5">
      <c r="A1487" s="385">
        <v>9486</v>
      </c>
      <c r="B1487" s="386" t="s">
        <v>15444</v>
      </c>
      <c r="C1487" s="385" t="s">
        <v>211</v>
      </c>
      <c r="D1487" s="387">
        <v>3979518</v>
      </c>
      <c r="E1487" s="386" t="s">
        <v>14016</v>
      </c>
    </row>
    <row r="1488" spans="1:5">
      <c r="A1488" s="385">
        <v>9487</v>
      </c>
      <c r="B1488" s="386" t="s">
        <v>15445</v>
      </c>
      <c r="C1488" s="385" t="s">
        <v>211</v>
      </c>
      <c r="D1488" s="387">
        <v>3309125</v>
      </c>
      <c r="E1488" s="386" t="s">
        <v>14016</v>
      </c>
    </row>
    <row r="1489" spans="1:5">
      <c r="A1489" s="385">
        <v>9488</v>
      </c>
      <c r="B1489" s="386" t="s">
        <v>15446</v>
      </c>
      <c r="C1489" s="385" t="s">
        <v>211</v>
      </c>
      <c r="D1489" s="387">
        <v>2922389</v>
      </c>
      <c r="E1489" s="386" t="s">
        <v>14016</v>
      </c>
    </row>
    <row r="1490" spans="1:5">
      <c r="A1490" s="385">
        <v>9489</v>
      </c>
      <c r="B1490" s="386" t="s">
        <v>15447</v>
      </c>
      <c r="C1490" s="385" t="s">
        <v>211</v>
      </c>
      <c r="D1490" s="387">
        <v>3740609</v>
      </c>
      <c r="E1490" s="386" t="s">
        <v>14016</v>
      </c>
    </row>
    <row r="1491" spans="1:5">
      <c r="A1491" s="385">
        <v>9490</v>
      </c>
      <c r="B1491" s="386" t="s">
        <v>15448</v>
      </c>
      <c r="C1491" s="385" t="s">
        <v>211</v>
      </c>
      <c r="D1491" s="387">
        <v>3309125</v>
      </c>
      <c r="E1491" s="386" t="s">
        <v>14016</v>
      </c>
    </row>
    <row r="1492" spans="1:5">
      <c r="A1492" s="385">
        <v>9491</v>
      </c>
      <c r="B1492" s="386" t="s">
        <v>15449</v>
      </c>
      <c r="C1492" s="385" t="s">
        <v>211</v>
      </c>
      <c r="D1492" s="387">
        <v>2922389</v>
      </c>
      <c r="E1492" s="386" t="s">
        <v>14016</v>
      </c>
    </row>
    <row r="1493" spans="1:5">
      <c r="A1493" s="385">
        <v>9492</v>
      </c>
      <c r="B1493" s="386" t="s">
        <v>15450</v>
      </c>
      <c r="C1493" s="385" t="s">
        <v>211</v>
      </c>
      <c r="D1493" s="387">
        <v>6542098</v>
      </c>
      <c r="E1493" s="386" t="s">
        <v>14016</v>
      </c>
    </row>
    <row r="1494" spans="1:5">
      <c r="A1494" s="385">
        <v>9493</v>
      </c>
      <c r="B1494" s="386" t="s">
        <v>15451</v>
      </c>
      <c r="C1494" s="385" t="s">
        <v>211</v>
      </c>
      <c r="D1494" s="387">
        <v>3636357</v>
      </c>
      <c r="E1494" s="386" t="s">
        <v>14016</v>
      </c>
    </row>
    <row r="1495" spans="1:5">
      <c r="A1495" s="385">
        <v>9494</v>
      </c>
      <c r="B1495" s="386" t="s">
        <v>15452</v>
      </c>
      <c r="C1495" s="385" t="s">
        <v>211</v>
      </c>
      <c r="D1495" s="387">
        <v>4719411</v>
      </c>
      <c r="E1495" s="386" t="s">
        <v>14016</v>
      </c>
    </row>
    <row r="1496" spans="1:5">
      <c r="A1496" s="385">
        <v>9495</v>
      </c>
      <c r="B1496" s="386" t="s">
        <v>15453</v>
      </c>
      <c r="C1496" s="385" t="s">
        <v>32</v>
      </c>
      <c r="D1496" s="387">
        <v>11777</v>
      </c>
      <c r="E1496" s="386" t="s">
        <v>13959</v>
      </c>
    </row>
    <row r="1497" spans="1:5">
      <c r="A1497" s="385">
        <v>9496</v>
      </c>
      <c r="B1497" s="386" t="s">
        <v>15454</v>
      </c>
      <c r="C1497" s="385" t="s">
        <v>32</v>
      </c>
      <c r="D1497" s="387">
        <v>9994</v>
      </c>
      <c r="E1497" s="386" t="s">
        <v>13959</v>
      </c>
    </row>
    <row r="1498" spans="1:5">
      <c r="A1498" s="385">
        <v>9497</v>
      </c>
      <c r="B1498" s="386" t="s">
        <v>15455</v>
      </c>
      <c r="C1498" s="385" t="s">
        <v>89</v>
      </c>
      <c r="D1498" s="387">
        <v>16439</v>
      </c>
      <c r="E1498" s="386" t="s">
        <v>14016</v>
      </c>
    </row>
    <row r="1499" spans="1:5">
      <c r="A1499" s="385">
        <v>9499</v>
      </c>
      <c r="B1499" s="386" t="s">
        <v>15456</v>
      </c>
      <c r="C1499" s="385" t="s">
        <v>83</v>
      </c>
      <c r="D1499" s="387">
        <v>618688</v>
      </c>
      <c r="E1499" s="386" t="s">
        <v>13959</v>
      </c>
    </row>
    <row r="1500" spans="1:5">
      <c r="A1500" s="385">
        <v>9500</v>
      </c>
      <c r="B1500" s="386" t="s">
        <v>15457</v>
      </c>
      <c r="C1500" s="385" t="s">
        <v>44</v>
      </c>
      <c r="D1500" s="387">
        <v>106505</v>
      </c>
      <c r="E1500" s="386" t="s">
        <v>13959</v>
      </c>
    </row>
    <row r="1501" spans="1:5">
      <c r="A1501" s="385">
        <v>9501</v>
      </c>
      <c r="B1501" s="386" t="s">
        <v>15458</v>
      </c>
      <c r="C1501" s="385" t="s">
        <v>44</v>
      </c>
      <c r="D1501" s="387">
        <v>89250</v>
      </c>
      <c r="E1501" s="386" t="s">
        <v>13959</v>
      </c>
    </row>
    <row r="1502" spans="1:5">
      <c r="A1502" s="385">
        <v>9505</v>
      </c>
      <c r="B1502" s="386" t="s">
        <v>15459</v>
      </c>
      <c r="C1502" s="385" t="s">
        <v>14015</v>
      </c>
      <c r="D1502" s="387">
        <v>840633</v>
      </c>
      <c r="E1502" s="386" t="s">
        <v>14016</v>
      </c>
    </row>
    <row r="1503" spans="1:5">
      <c r="A1503" s="385">
        <v>9506</v>
      </c>
      <c r="B1503" s="386" t="s">
        <v>15460</v>
      </c>
      <c r="C1503" s="385" t="s">
        <v>14015</v>
      </c>
      <c r="D1503" s="387">
        <v>641011</v>
      </c>
      <c r="E1503" s="386" t="s">
        <v>14016</v>
      </c>
    </row>
    <row r="1504" spans="1:5">
      <c r="A1504" s="385">
        <v>9507</v>
      </c>
      <c r="B1504" s="386" t="s">
        <v>15461</v>
      </c>
      <c r="C1504" s="385" t="s">
        <v>14015</v>
      </c>
      <c r="D1504" s="387">
        <v>541201</v>
      </c>
      <c r="E1504" s="386" t="s">
        <v>14016</v>
      </c>
    </row>
    <row r="1505" spans="1:5">
      <c r="A1505" s="385">
        <v>9508</v>
      </c>
      <c r="B1505" s="386" t="s">
        <v>15462</v>
      </c>
      <c r="C1505" s="385" t="s">
        <v>14015</v>
      </c>
      <c r="D1505" s="387">
        <v>461034</v>
      </c>
      <c r="E1505" s="386" t="s">
        <v>14016</v>
      </c>
    </row>
    <row r="1506" spans="1:5">
      <c r="A1506" s="385">
        <v>9509</v>
      </c>
      <c r="B1506" s="386" t="s">
        <v>15463</v>
      </c>
      <c r="C1506" s="385" t="s">
        <v>14015</v>
      </c>
      <c r="D1506" s="387">
        <v>416003</v>
      </c>
      <c r="E1506" s="386" t="s">
        <v>14016</v>
      </c>
    </row>
    <row r="1507" spans="1:5">
      <c r="A1507" s="385">
        <v>9510</v>
      </c>
      <c r="B1507" s="386" t="s">
        <v>15464</v>
      </c>
      <c r="C1507" s="385" t="s">
        <v>14015</v>
      </c>
      <c r="D1507" s="387">
        <v>371117</v>
      </c>
      <c r="E1507" s="386" t="s">
        <v>14016</v>
      </c>
    </row>
    <row r="1508" spans="1:5">
      <c r="A1508" s="385">
        <v>9511</v>
      </c>
      <c r="B1508" s="386" t="s">
        <v>15465</v>
      </c>
      <c r="C1508" s="385" t="s">
        <v>14015</v>
      </c>
      <c r="D1508" s="387">
        <v>280958</v>
      </c>
      <c r="E1508" s="386" t="s">
        <v>14016</v>
      </c>
    </row>
    <row r="1509" spans="1:5">
      <c r="A1509" s="385">
        <v>9512</v>
      </c>
      <c r="B1509" s="386" t="s">
        <v>15466</v>
      </c>
      <c r="C1509" s="385" t="s">
        <v>14015</v>
      </c>
      <c r="D1509" s="387">
        <v>174438</v>
      </c>
      <c r="E1509" s="386" t="s">
        <v>14016</v>
      </c>
    </row>
    <row r="1510" spans="1:5">
      <c r="A1510" s="385">
        <v>9513</v>
      </c>
      <c r="B1510" s="386" t="s">
        <v>15467</v>
      </c>
      <c r="C1510" s="385" t="s">
        <v>14015</v>
      </c>
      <c r="D1510" s="387">
        <v>164940</v>
      </c>
      <c r="E1510" s="386" t="s">
        <v>14016</v>
      </c>
    </row>
    <row r="1511" spans="1:5">
      <c r="A1511" s="385">
        <v>9514</v>
      </c>
      <c r="B1511" s="386" t="s">
        <v>15468</v>
      </c>
      <c r="C1511" s="385" t="s">
        <v>14015</v>
      </c>
      <c r="D1511" s="387">
        <v>172324</v>
      </c>
      <c r="E1511" s="386" t="s">
        <v>14016</v>
      </c>
    </row>
    <row r="1512" spans="1:5">
      <c r="A1512" s="385">
        <v>9515</v>
      </c>
      <c r="B1512" s="386" t="s">
        <v>15469</v>
      </c>
      <c r="C1512" s="385" t="s">
        <v>14015</v>
      </c>
      <c r="D1512" s="387">
        <v>141773</v>
      </c>
      <c r="E1512" s="386" t="s">
        <v>14016</v>
      </c>
    </row>
    <row r="1513" spans="1:5">
      <c r="A1513" s="385">
        <v>9516</v>
      </c>
      <c r="B1513" s="386" t="s">
        <v>15470</v>
      </c>
      <c r="C1513" s="385" t="s">
        <v>14015</v>
      </c>
      <c r="D1513" s="387">
        <v>160788</v>
      </c>
      <c r="E1513" s="386" t="s">
        <v>14016</v>
      </c>
    </row>
    <row r="1514" spans="1:5">
      <c r="A1514" s="385">
        <v>9517</v>
      </c>
      <c r="B1514" s="386" t="s">
        <v>15471</v>
      </c>
      <c r="C1514" s="385" t="s">
        <v>14015</v>
      </c>
      <c r="D1514" s="387">
        <v>181776</v>
      </c>
      <c r="E1514" s="386" t="s">
        <v>14016</v>
      </c>
    </row>
    <row r="1515" spans="1:5">
      <c r="A1515" s="385">
        <v>9518</v>
      </c>
      <c r="B1515" s="386" t="s">
        <v>15472</v>
      </c>
      <c r="C1515" s="385" t="s">
        <v>14015</v>
      </c>
      <c r="D1515" s="387">
        <v>160788</v>
      </c>
      <c r="E1515" s="386" t="s">
        <v>14016</v>
      </c>
    </row>
    <row r="1516" spans="1:5">
      <c r="A1516" s="385">
        <v>9519</v>
      </c>
      <c r="B1516" s="386" t="s">
        <v>15473</v>
      </c>
      <c r="C1516" s="385" t="s">
        <v>14015</v>
      </c>
      <c r="D1516" s="387">
        <v>172662</v>
      </c>
      <c r="E1516" s="386" t="s">
        <v>14016</v>
      </c>
    </row>
    <row r="1517" spans="1:5">
      <c r="A1517" s="385">
        <v>9520</v>
      </c>
      <c r="B1517" s="386" t="s">
        <v>15474</v>
      </c>
      <c r="C1517" s="385" t="s">
        <v>14015</v>
      </c>
      <c r="D1517" s="387">
        <v>124687</v>
      </c>
      <c r="E1517" s="386" t="s">
        <v>14016</v>
      </c>
    </row>
    <row r="1518" spans="1:5">
      <c r="A1518" s="385">
        <v>9521</v>
      </c>
      <c r="B1518" s="386" t="s">
        <v>15475</v>
      </c>
      <c r="C1518" s="385" t="s">
        <v>14015</v>
      </c>
      <c r="D1518" s="387">
        <v>156349</v>
      </c>
      <c r="E1518" s="386" t="s">
        <v>14016</v>
      </c>
    </row>
    <row r="1519" spans="1:5">
      <c r="A1519" s="385">
        <v>9522</v>
      </c>
      <c r="B1519" s="386" t="s">
        <v>15476</v>
      </c>
      <c r="C1519" s="385" t="s">
        <v>14015</v>
      </c>
      <c r="D1519" s="387">
        <v>108808</v>
      </c>
      <c r="E1519" s="386" t="s">
        <v>14016</v>
      </c>
    </row>
    <row r="1520" spans="1:5">
      <c r="A1520" s="385">
        <v>9523</v>
      </c>
      <c r="B1520" s="386" t="s">
        <v>15477</v>
      </c>
      <c r="C1520" s="385" t="s">
        <v>14015</v>
      </c>
      <c r="D1520" s="387">
        <v>180819</v>
      </c>
      <c r="E1520" s="386" t="s">
        <v>14016</v>
      </c>
    </row>
    <row r="1521" spans="1:5">
      <c r="A1521" s="385">
        <v>9524</v>
      </c>
      <c r="B1521" s="386" t="s">
        <v>15478</v>
      </c>
      <c r="C1521" s="385" t="s">
        <v>14015</v>
      </c>
      <c r="D1521" s="387">
        <v>132651</v>
      </c>
      <c r="E1521" s="386" t="s">
        <v>14016</v>
      </c>
    </row>
    <row r="1522" spans="1:5">
      <c r="A1522" s="385">
        <v>9525</v>
      </c>
      <c r="B1522" s="386" t="s">
        <v>15479</v>
      </c>
      <c r="C1522" s="385" t="s">
        <v>14015</v>
      </c>
      <c r="D1522" s="387">
        <v>110304</v>
      </c>
      <c r="E1522" s="386" t="s">
        <v>14016</v>
      </c>
    </row>
    <row r="1523" spans="1:5">
      <c r="A1523" s="385">
        <v>9526</v>
      </c>
      <c r="B1523" s="386" t="s">
        <v>15480</v>
      </c>
      <c r="C1523" s="385" t="s">
        <v>14015</v>
      </c>
      <c r="D1523" s="387">
        <v>97414</v>
      </c>
      <c r="E1523" s="386" t="s">
        <v>14016</v>
      </c>
    </row>
    <row r="1524" spans="1:5">
      <c r="A1524" s="385">
        <v>9527</v>
      </c>
      <c r="B1524" s="386" t="s">
        <v>15481</v>
      </c>
      <c r="C1524" s="385" t="s">
        <v>14015</v>
      </c>
      <c r="D1524" s="387">
        <v>124687</v>
      </c>
      <c r="E1524" s="386" t="s">
        <v>14016</v>
      </c>
    </row>
    <row r="1525" spans="1:5">
      <c r="A1525" s="385">
        <v>9528</v>
      </c>
      <c r="B1525" s="386" t="s">
        <v>15482</v>
      </c>
      <c r="C1525" s="385" t="s">
        <v>14015</v>
      </c>
      <c r="D1525" s="387">
        <v>97414</v>
      </c>
      <c r="E1525" s="386" t="s">
        <v>14016</v>
      </c>
    </row>
    <row r="1526" spans="1:5">
      <c r="A1526" s="385">
        <v>9529</v>
      </c>
      <c r="B1526" s="386" t="s">
        <v>15483</v>
      </c>
      <c r="C1526" s="385" t="s">
        <v>14015</v>
      </c>
      <c r="D1526" s="387">
        <v>218070</v>
      </c>
      <c r="E1526" s="386" t="s">
        <v>14016</v>
      </c>
    </row>
    <row r="1527" spans="1:5">
      <c r="A1527" s="385">
        <v>9530</v>
      </c>
      <c r="B1527" s="386" t="s">
        <v>15484</v>
      </c>
      <c r="C1527" s="385" t="s">
        <v>211</v>
      </c>
      <c r="D1527" s="387">
        <v>4177884</v>
      </c>
      <c r="E1527" s="386" t="s">
        <v>14016</v>
      </c>
    </row>
    <row r="1528" spans="1:5">
      <c r="A1528" s="385">
        <v>9531</v>
      </c>
      <c r="B1528" s="386" t="s">
        <v>15485</v>
      </c>
      <c r="C1528" s="385" t="s">
        <v>89</v>
      </c>
      <c r="D1528" s="387">
        <v>114632</v>
      </c>
      <c r="E1528" s="386" t="s">
        <v>14016</v>
      </c>
    </row>
    <row r="1529" spans="1:5">
      <c r="A1529" s="385">
        <v>9532</v>
      </c>
      <c r="B1529" s="386" t="s">
        <v>15486</v>
      </c>
      <c r="C1529" s="385" t="s">
        <v>89</v>
      </c>
      <c r="D1529" s="387">
        <v>87410</v>
      </c>
      <c r="E1529" s="386" t="s">
        <v>14016</v>
      </c>
    </row>
    <row r="1530" spans="1:5">
      <c r="A1530" s="385">
        <v>9533</v>
      </c>
      <c r="B1530" s="386" t="s">
        <v>15487</v>
      </c>
      <c r="C1530" s="385" t="s">
        <v>89</v>
      </c>
      <c r="D1530" s="387">
        <v>73799</v>
      </c>
      <c r="E1530" s="386" t="s">
        <v>14016</v>
      </c>
    </row>
    <row r="1531" spans="1:5">
      <c r="A1531" s="385">
        <v>9534</v>
      </c>
      <c r="B1531" s="386" t="s">
        <v>15488</v>
      </c>
      <c r="C1531" s="385" t="s">
        <v>89</v>
      </c>
      <c r="D1531" s="387">
        <v>62869</v>
      </c>
      <c r="E1531" s="386" t="s">
        <v>14016</v>
      </c>
    </row>
    <row r="1532" spans="1:5">
      <c r="A1532" s="385">
        <v>9535</v>
      </c>
      <c r="B1532" s="386" t="s">
        <v>15489</v>
      </c>
      <c r="C1532" s="385" t="s">
        <v>89</v>
      </c>
      <c r="D1532" s="387">
        <v>56728</v>
      </c>
      <c r="E1532" s="386" t="s">
        <v>14016</v>
      </c>
    </row>
    <row r="1533" spans="1:5">
      <c r="A1533" s="385">
        <v>9536</v>
      </c>
      <c r="B1533" s="386" t="s">
        <v>15490</v>
      </c>
      <c r="C1533" s="385" t="s">
        <v>89</v>
      </c>
      <c r="D1533" s="387">
        <v>50607</v>
      </c>
      <c r="E1533" s="386" t="s">
        <v>14016</v>
      </c>
    </row>
    <row r="1534" spans="1:5">
      <c r="A1534" s="385">
        <v>9537</v>
      </c>
      <c r="B1534" s="386" t="s">
        <v>15491</v>
      </c>
      <c r="C1534" s="385" t="s">
        <v>89</v>
      </c>
      <c r="D1534" s="387">
        <v>38313</v>
      </c>
      <c r="E1534" s="386" t="s">
        <v>14016</v>
      </c>
    </row>
    <row r="1535" spans="1:5">
      <c r="A1535" s="385">
        <v>9539</v>
      </c>
      <c r="B1535" s="386" t="s">
        <v>15492</v>
      </c>
      <c r="C1535" s="385" t="s">
        <v>89</v>
      </c>
      <c r="D1535" s="387">
        <v>23786</v>
      </c>
      <c r="E1535" s="386" t="s">
        <v>14016</v>
      </c>
    </row>
    <row r="1536" spans="1:5">
      <c r="A1536" s="385">
        <v>9540</v>
      </c>
      <c r="B1536" s="386" t="s">
        <v>15493</v>
      </c>
      <c r="C1536" s="385" t="s">
        <v>89</v>
      </c>
      <c r="D1536" s="387">
        <v>22492</v>
      </c>
      <c r="E1536" s="386" t="s">
        <v>14016</v>
      </c>
    </row>
    <row r="1537" spans="1:5">
      <c r="A1537" s="385">
        <v>9541</v>
      </c>
      <c r="B1537" s="386" t="s">
        <v>15494</v>
      </c>
      <c r="C1537" s="385" t="s">
        <v>89</v>
      </c>
      <c r="D1537" s="387">
        <v>23498</v>
      </c>
      <c r="E1537" s="386" t="s">
        <v>14016</v>
      </c>
    </row>
    <row r="1538" spans="1:5">
      <c r="A1538" s="385">
        <v>9542</v>
      </c>
      <c r="B1538" s="386" t="s">
        <v>15495</v>
      </c>
      <c r="C1538" s="385" t="s">
        <v>89</v>
      </c>
      <c r="D1538" s="387">
        <v>19333</v>
      </c>
      <c r="E1538" s="386" t="s">
        <v>14016</v>
      </c>
    </row>
    <row r="1539" spans="1:5">
      <c r="A1539" s="385">
        <v>9543</v>
      </c>
      <c r="B1539" s="386" t="s">
        <v>15496</v>
      </c>
      <c r="C1539" s="385" t="s">
        <v>89</v>
      </c>
      <c r="D1539" s="387">
        <v>24787</v>
      </c>
      <c r="E1539" s="386" t="s">
        <v>14016</v>
      </c>
    </row>
    <row r="1540" spans="1:5">
      <c r="A1540" s="385">
        <v>9544</v>
      </c>
      <c r="B1540" s="386" t="s">
        <v>15497</v>
      </c>
      <c r="C1540" s="385" t="s">
        <v>89</v>
      </c>
      <c r="D1540" s="387">
        <v>21925</v>
      </c>
      <c r="E1540" s="386" t="s">
        <v>14016</v>
      </c>
    </row>
    <row r="1541" spans="1:5">
      <c r="A1541" s="385">
        <v>9545</v>
      </c>
      <c r="B1541" s="386" t="s">
        <v>15498</v>
      </c>
      <c r="C1541" s="385" t="s">
        <v>89</v>
      </c>
      <c r="D1541" s="387">
        <v>24787</v>
      </c>
      <c r="E1541" s="386" t="s">
        <v>14016</v>
      </c>
    </row>
    <row r="1542" spans="1:5">
      <c r="A1542" s="385">
        <v>9546</v>
      </c>
      <c r="B1542" s="386" t="s">
        <v>15499</v>
      </c>
      <c r="C1542" s="385" t="s">
        <v>89</v>
      </c>
      <c r="D1542" s="387">
        <v>21925</v>
      </c>
      <c r="E1542" s="386" t="s">
        <v>14016</v>
      </c>
    </row>
    <row r="1543" spans="1:5">
      <c r="A1543" s="385">
        <v>9547</v>
      </c>
      <c r="B1543" s="386" t="s">
        <v>15500</v>
      </c>
      <c r="C1543" s="385" t="s">
        <v>89</v>
      </c>
      <c r="D1543" s="387">
        <v>23545</v>
      </c>
      <c r="E1543" s="386" t="s">
        <v>14016</v>
      </c>
    </row>
    <row r="1544" spans="1:5">
      <c r="A1544" s="385">
        <v>9548</v>
      </c>
      <c r="B1544" s="386" t="s">
        <v>15501</v>
      </c>
      <c r="C1544" s="385" t="s">
        <v>89</v>
      </c>
      <c r="D1544" s="387">
        <v>17002</v>
      </c>
      <c r="E1544" s="386" t="s">
        <v>14016</v>
      </c>
    </row>
    <row r="1545" spans="1:5">
      <c r="A1545" s="385">
        <v>9549</v>
      </c>
      <c r="B1545" s="386" t="s">
        <v>15502</v>
      </c>
      <c r="C1545" s="385" t="s">
        <v>89</v>
      </c>
      <c r="D1545" s="387">
        <v>21320</v>
      </c>
      <c r="E1545" s="386" t="s">
        <v>14016</v>
      </c>
    </row>
    <row r="1546" spans="1:5">
      <c r="A1546" s="385">
        <v>9550</v>
      </c>
      <c r="B1546" s="386" t="s">
        <v>15503</v>
      </c>
      <c r="C1546" s="385" t="s">
        <v>89</v>
      </c>
      <c r="D1546" s="387">
        <v>14838</v>
      </c>
      <c r="E1546" s="386" t="s">
        <v>14016</v>
      </c>
    </row>
    <row r="1547" spans="1:5">
      <c r="A1547" s="385">
        <v>9551</v>
      </c>
      <c r="B1547" s="386" t="s">
        <v>15504</v>
      </c>
      <c r="C1547" s="385" t="s">
        <v>89</v>
      </c>
      <c r="D1547" s="387">
        <v>19648</v>
      </c>
      <c r="E1547" s="386" t="s">
        <v>14016</v>
      </c>
    </row>
    <row r="1548" spans="1:5">
      <c r="A1548" s="385">
        <v>9552</v>
      </c>
      <c r="B1548" s="386" t="s">
        <v>15505</v>
      </c>
      <c r="C1548" s="385" t="s">
        <v>89</v>
      </c>
      <c r="D1548" s="387">
        <v>17864</v>
      </c>
      <c r="E1548" s="386" t="s">
        <v>14016</v>
      </c>
    </row>
    <row r="1549" spans="1:5">
      <c r="A1549" s="385">
        <v>9553</v>
      </c>
      <c r="B1549" s="386" t="s">
        <v>15506</v>
      </c>
      <c r="C1549" s="385" t="s">
        <v>89</v>
      </c>
      <c r="D1549" s="387">
        <v>24657</v>
      </c>
      <c r="E1549" s="386" t="s">
        <v>14016</v>
      </c>
    </row>
    <row r="1550" spans="1:5">
      <c r="A1550" s="385">
        <v>9554</v>
      </c>
      <c r="B1550" s="386" t="s">
        <v>15507</v>
      </c>
      <c r="C1550" s="385" t="s">
        <v>89</v>
      </c>
      <c r="D1550" s="387">
        <v>18088</v>
      </c>
      <c r="E1550" s="386" t="s">
        <v>14016</v>
      </c>
    </row>
    <row r="1551" spans="1:5">
      <c r="A1551" s="385">
        <v>9555</v>
      </c>
      <c r="B1551" s="386" t="s">
        <v>15508</v>
      </c>
      <c r="C1551" s="385" t="s">
        <v>89</v>
      </c>
      <c r="D1551" s="387">
        <v>15042</v>
      </c>
      <c r="E1551" s="386" t="s">
        <v>14016</v>
      </c>
    </row>
    <row r="1552" spans="1:5">
      <c r="A1552" s="385">
        <v>9556</v>
      </c>
      <c r="B1552" s="386" t="s">
        <v>15509</v>
      </c>
      <c r="C1552" s="385" t="s">
        <v>89</v>
      </c>
      <c r="D1552" s="387">
        <v>13284</v>
      </c>
      <c r="E1552" s="386" t="s">
        <v>14016</v>
      </c>
    </row>
    <row r="1553" spans="1:5">
      <c r="A1553" s="385">
        <v>9557</v>
      </c>
      <c r="B1553" s="386" t="s">
        <v>15510</v>
      </c>
      <c r="C1553" s="385" t="s">
        <v>89</v>
      </c>
      <c r="D1553" s="387">
        <v>17002</v>
      </c>
      <c r="E1553" s="386" t="s">
        <v>14016</v>
      </c>
    </row>
    <row r="1554" spans="1:5">
      <c r="A1554" s="385">
        <v>9558</v>
      </c>
      <c r="B1554" s="386" t="s">
        <v>15511</v>
      </c>
      <c r="C1554" s="385" t="s">
        <v>89</v>
      </c>
      <c r="D1554" s="387">
        <v>15042</v>
      </c>
      <c r="E1554" s="386" t="s">
        <v>14016</v>
      </c>
    </row>
    <row r="1555" spans="1:5">
      <c r="A1555" s="385">
        <v>9559</v>
      </c>
      <c r="B1555" s="386" t="s">
        <v>15512</v>
      </c>
      <c r="C1555" s="385" t="s">
        <v>89</v>
      </c>
      <c r="D1555" s="387">
        <v>13284</v>
      </c>
      <c r="E1555" s="386" t="s">
        <v>14016</v>
      </c>
    </row>
    <row r="1556" spans="1:5">
      <c r="A1556" s="385">
        <v>9560</v>
      </c>
      <c r="B1556" s="386" t="s">
        <v>15513</v>
      </c>
      <c r="C1556" s="385" t="s">
        <v>89</v>
      </c>
      <c r="D1556" s="387">
        <v>29737</v>
      </c>
      <c r="E1556" s="386" t="s">
        <v>14016</v>
      </c>
    </row>
    <row r="1557" spans="1:5">
      <c r="A1557" s="385">
        <v>9570</v>
      </c>
      <c r="B1557" s="386" t="s">
        <v>15514</v>
      </c>
      <c r="C1557" s="385" t="s">
        <v>27</v>
      </c>
      <c r="D1557" s="387">
        <v>2206</v>
      </c>
      <c r="E1557" s="386" t="s">
        <v>13969</v>
      </c>
    </row>
    <row r="1558" spans="1:5">
      <c r="A1558" s="385">
        <v>9571</v>
      </c>
      <c r="B1558" s="386" t="s">
        <v>15515</v>
      </c>
      <c r="C1558" s="385" t="s">
        <v>27</v>
      </c>
      <c r="D1558" s="387">
        <v>11797</v>
      </c>
      <c r="E1558" s="386" t="s">
        <v>13969</v>
      </c>
    </row>
    <row r="1559" spans="1:5">
      <c r="A1559" s="385">
        <v>9572</v>
      </c>
      <c r="B1559" s="386" t="s">
        <v>15516</v>
      </c>
      <c r="C1559" s="385" t="s">
        <v>30</v>
      </c>
      <c r="D1559" s="387">
        <v>4964</v>
      </c>
      <c r="E1559" s="386" t="s">
        <v>13969</v>
      </c>
    </row>
    <row r="1560" spans="1:5">
      <c r="A1560" s="385">
        <v>9573</v>
      </c>
      <c r="B1560" s="386" t="s">
        <v>15517</v>
      </c>
      <c r="C1560" s="385" t="s">
        <v>30</v>
      </c>
      <c r="D1560" s="387">
        <v>4626</v>
      </c>
      <c r="E1560" s="386" t="s">
        <v>13969</v>
      </c>
    </row>
    <row r="1561" spans="1:5">
      <c r="A1561" s="385">
        <v>9574</v>
      </c>
      <c r="B1561" s="386" t="s">
        <v>15518</v>
      </c>
      <c r="C1561" s="385" t="s">
        <v>27</v>
      </c>
      <c r="D1561" s="387">
        <v>1445</v>
      </c>
      <c r="E1561" s="386" t="s">
        <v>13969</v>
      </c>
    </row>
    <row r="1562" spans="1:5">
      <c r="A1562" s="385">
        <v>9575</v>
      </c>
      <c r="B1562" s="386" t="s">
        <v>15519</v>
      </c>
      <c r="C1562" s="385" t="s">
        <v>211</v>
      </c>
      <c r="D1562" s="387">
        <v>18832062</v>
      </c>
      <c r="E1562" s="386" t="s">
        <v>14016</v>
      </c>
    </row>
    <row r="1563" spans="1:5">
      <c r="A1563" s="385">
        <v>9576</v>
      </c>
      <c r="B1563" s="386" t="s">
        <v>15520</v>
      </c>
      <c r="C1563" s="385" t="s">
        <v>3447</v>
      </c>
      <c r="D1563" s="387">
        <v>55270</v>
      </c>
      <c r="E1563" s="386" t="s">
        <v>14016</v>
      </c>
    </row>
    <row r="1564" spans="1:5">
      <c r="A1564" s="385">
        <v>9577</v>
      </c>
      <c r="B1564" s="386" t="s">
        <v>15521</v>
      </c>
      <c r="C1564" s="385" t="s">
        <v>3447</v>
      </c>
      <c r="D1564" s="387">
        <v>25982</v>
      </c>
      <c r="E1564" s="386" t="s">
        <v>14016</v>
      </c>
    </row>
    <row r="1565" spans="1:5">
      <c r="A1565" s="385">
        <v>9578</v>
      </c>
      <c r="B1565" s="386" t="s">
        <v>15522</v>
      </c>
      <c r="C1565" s="385" t="s">
        <v>15523</v>
      </c>
      <c r="D1565" s="387">
        <v>1260967</v>
      </c>
      <c r="E1565" s="386" t="s">
        <v>14016</v>
      </c>
    </row>
    <row r="1566" spans="1:5">
      <c r="A1566" s="385">
        <v>9635</v>
      </c>
      <c r="B1566" s="386" t="s">
        <v>15524</v>
      </c>
      <c r="C1566" s="385" t="s">
        <v>27</v>
      </c>
      <c r="D1566" s="387">
        <v>219579</v>
      </c>
      <c r="E1566" s="386" t="s">
        <v>13969</v>
      </c>
    </row>
    <row r="1567" spans="1:5">
      <c r="A1567" s="385">
        <v>9638</v>
      </c>
      <c r="B1567" s="386" t="s">
        <v>15525</v>
      </c>
      <c r="C1567" s="385" t="s">
        <v>32</v>
      </c>
      <c r="D1567" s="387">
        <v>159663</v>
      </c>
      <c r="E1567" s="386" t="s">
        <v>13969</v>
      </c>
    </row>
    <row r="1568" spans="1:5">
      <c r="A1568" s="385">
        <v>9639</v>
      </c>
      <c r="B1568" s="386" t="s">
        <v>15526</v>
      </c>
      <c r="C1568" s="385" t="s">
        <v>32</v>
      </c>
      <c r="D1568" s="387">
        <v>5833</v>
      </c>
      <c r="E1568" s="386" t="s">
        <v>13969</v>
      </c>
    </row>
    <row r="1569" spans="1:5">
      <c r="A1569" s="385">
        <v>9640</v>
      </c>
      <c r="B1569" s="386" t="s">
        <v>15527</v>
      </c>
      <c r="C1569" s="385" t="s">
        <v>32</v>
      </c>
      <c r="D1569" s="387">
        <v>18626</v>
      </c>
      <c r="E1569" s="386" t="s">
        <v>13969</v>
      </c>
    </row>
    <row r="1570" spans="1:5">
      <c r="A1570" s="385">
        <v>9642</v>
      </c>
      <c r="B1570" s="386" t="s">
        <v>15528</v>
      </c>
      <c r="C1570" s="385" t="s">
        <v>32</v>
      </c>
      <c r="D1570" s="387">
        <v>104512</v>
      </c>
      <c r="E1570" s="386" t="s">
        <v>13969</v>
      </c>
    </row>
    <row r="1571" spans="1:5">
      <c r="A1571" s="385">
        <v>9643</v>
      </c>
      <c r="B1571" s="386" t="s">
        <v>15529</v>
      </c>
      <c r="C1571" s="385" t="s">
        <v>30</v>
      </c>
      <c r="D1571" s="387">
        <v>820</v>
      </c>
      <c r="E1571" s="386" t="s">
        <v>13969</v>
      </c>
    </row>
    <row r="1572" spans="1:5">
      <c r="A1572" s="385">
        <v>9644</v>
      </c>
      <c r="B1572" s="386" t="s">
        <v>15530</v>
      </c>
      <c r="C1572" s="385" t="s">
        <v>30</v>
      </c>
      <c r="D1572" s="387">
        <v>25260</v>
      </c>
      <c r="E1572" s="386" t="s">
        <v>13969</v>
      </c>
    </row>
    <row r="1573" spans="1:5">
      <c r="A1573" s="385">
        <v>9645</v>
      </c>
      <c r="B1573" s="386" t="s">
        <v>15531</v>
      </c>
      <c r="C1573" s="385" t="s">
        <v>27</v>
      </c>
      <c r="D1573" s="387">
        <v>81223</v>
      </c>
      <c r="E1573" s="386" t="s">
        <v>13969</v>
      </c>
    </row>
    <row r="1574" spans="1:5">
      <c r="A1574" s="385">
        <v>9646</v>
      </c>
      <c r="B1574" s="386" t="s">
        <v>15532</v>
      </c>
      <c r="C1574" s="385" t="s">
        <v>27</v>
      </c>
      <c r="D1574" s="387">
        <v>285600</v>
      </c>
      <c r="E1574" s="386" t="s">
        <v>13969</v>
      </c>
    </row>
    <row r="1575" spans="1:5">
      <c r="A1575" s="385">
        <v>9647</v>
      </c>
      <c r="B1575" s="386" t="s">
        <v>15533</v>
      </c>
      <c r="C1575" s="385" t="s">
        <v>27</v>
      </c>
      <c r="D1575" s="387">
        <v>930342</v>
      </c>
      <c r="E1575" s="386" t="s">
        <v>13969</v>
      </c>
    </row>
    <row r="1576" spans="1:5">
      <c r="A1576" s="385">
        <v>9648</v>
      </c>
      <c r="B1576" s="386" t="s">
        <v>15534</v>
      </c>
      <c r="C1576" s="385" t="s">
        <v>27</v>
      </c>
      <c r="D1576" s="387">
        <v>29750</v>
      </c>
      <c r="E1576" s="386" t="s">
        <v>13969</v>
      </c>
    </row>
    <row r="1577" spans="1:5">
      <c r="A1577" s="385">
        <v>9649</v>
      </c>
      <c r="B1577" s="386" t="s">
        <v>15535</v>
      </c>
      <c r="C1577" s="385" t="s">
        <v>253</v>
      </c>
      <c r="D1577" s="387">
        <v>421313</v>
      </c>
      <c r="E1577" s="386" t="s">
        <v>13969</v>
      </c>
    </row>
    <row r="1578" spans="1:5">
      <c r="A1578" s="385">
        <v>9650</v>
      </c>
      <c r="B1578" s="386" t="s">
        <v>15536</v>
      </c>
      <c r="C1578" s="385" t="s">
        <v>32</v>
      </c>
      <c r="D1578" s="387">
        <v>5712</v>
      </c>
      <c r="E1578" s="386" t="s">
        <v>13959</v>
      </c>
    </row>
    <row r="1579" spans="1:5">
      <c r="A1579" s="385">
        <v>9651</v>
      </c>
      <c r="B1579" s="386" t="s">
        <v>15537</v>
      </c>
      <c r="C1579" s="385" t="s">
        <v>32</v>
      </c>
      <c r="D1579" s="387">
        <v>21800</v>
      </c>
      <c r="E1579" s="386" t="s">
        <v>13959</v>
      </c>
    </row>
    <row r="1580" spans="1:5">
      <c r="A1580" s="385">
        <v>9652</v>
      </c>
      <c r="B1580" s="386" t="s">
        <v>15538</v>
      </c>
      <c r="C1580" s="385" t="s">
        <v>32</v>
      </c>
      <c r="D1580" s="387">
        <v>19450</v>
      </c>
      <c r="E1580" s="386" t="s">
        <v>13959</v>
      </c>
    </row>
    <row r="1581" spans="1:5">
      <c r="A1581" s="385">
        <v>9653</v>
      </c>
      <c r="B1581" s="386" t="s">
        <v>15539</v>
      </c>
      <c r="C1581" s="385" t="s">
        <v>32</v>
      </c>
      <c r="D1581" s="387">
        <v>21150</v>
      </c>
      <c r="E1581" s="386" t="s">
        <v>13959</v>
      </c>
    </row>
    <row r="1582" spans="1:5">
      <c r="A1582" s="385">
        <v>9654</v>
      </c>
      <c r="B1582" s="386" t="s">
        <v>15540</v>
      </c>
      <c r="C1582" s="385" t="s">
        <v>32</v>
      </c>
      <c r="D1582" s="387">
        <v>18800</v>
      </c>
      <c r="E1582" s="386" t="s">
        <v>13959</v>
      </c>
    </row>
    <row r="1583" spans="1:5">
      <c r="A1583" s="385">
        <v>9655</v>
      </c>
      <c r="B1583" s="386" t="s">
        <v>15541</v>
      </c>
      <c r="C1583" s="385" t="s">
        <v>32</v>
      </c>
      <c r="D1583" s="387">
        <v>18152</v>
      </c>
      <c r="E1583" s="386" t="s">
        <v>13959</v>
      </c>
    </row>
    <row r="1584" spans="1:5">
      <c r="A1584" s="385">
        <v>9656</v>
      </c>
      <c r="B1584" s="386" t="s">
        <v>15542</v>
      </c>
      <c r="C1584" s="385" t="s">
        <v>44</v>
      </c>
      <c r="D1584" s="387">
        <v>14828</v>
      </c>
      <c r="E1584" s="386" t="s">
        <v>13969</v>
      </c>
    </row>
    <row r="1585" spans="1:5">
      <c r="A1585" s="385">
        <v>9663</v>
      </c>
      <c r="B1585" s="386" t="s">
        <v>15543</v>
      </c>
      <c r="C1585" s="385" t="s">
        <v>44</v>
      </c>
      <c r="D1585" s="387">
        <v>437215</v>
      </c>
      <c r="E1585" s="386" t="s">
        <v>13969</v>
      </c>
    </row>
    <row r="1586" spans="1:5">
      <c r="A1586" s="385">
        <v>9671</v>
      </c>
      <c r="B1586" s="386" t="s">
        <v>15544</v>
      </c>
      <c r="C1586" s="385" t="s">
        <v>83</v>
      </c>
      <c r="D1586" s="387">
        <v>917091</v>
      </c>
      <c r="E1586" s="386" t="s">
        <v>13959</v>
      </c>
    </row>
    <row r="1587" spans="1:5">
      <c r="A1587" s="385">
        <v>9672</v>
      </c>
      <c r="B1587" s="386" t="s">
        <v>15545</v>
      </c>
      <c r="C1587" s="385" t="s">
        <v>83</v>
      </c>
      <c r="D1587" s="387">
        <v>911607</v>
      </c>
      <c r="E1587" s="386" t="s">
        <v>13959</v>
      </c>
    </row>
    <row r="1588" spans="1:5">
      <c r="A1588" s="385">
        <v>9673</v>
      </c>
      <c r="B1588" s="386" t="s">
        <v>15546</v>
      </c>
      <c r="C1588" s="385" t="s">
        <v>83</v>
      </c>
      <c r="D1588" s="387">
        <v>840629</v>
      </c>
      <c r="E1588" s="386" t="s">
        <v>13959</v>
      </c>
    </row>
    <row r="1589" spans="1:5">
      <c r="A1589" s="385">
        <v>9682</v>
      </c>
      <c r="B1589" s="386" t="s">
        <v>15547</v>
      </c>
      <c r="C1589" s="385" t="s">
        <v>253</v>
      </c>
      <c r="D1589" s="387">
        <v>121231</v>
      </c>
      <c r="E1589" s="386" t="s">
        <v>13969</v>
      </c>
    </row>
    <row r="1590" spans="1:5">
      <c r="A1590" s="385">
        <v>9685</v>
      </c>
      <c r="B1590" s="386" t="s">
        <v>15548</v>
      </c>
      <c r="C1590" s="385" t="s">
        <v>30</v>
      </c>
      <c r="D1590" s="387">
        <v>74731</v>
      </c>
      <c r="E1590" s="386" t="s">
        <v>13969</v>
      </c>
    </row>
    <row r="1591" spans="1:5">
      <c r="A1591" s="385">
        <v>9686</v>
      </c>
      <c r="B1591" s="386" t="s">
        <v>15549</v>
      </c>
      <c r="C1591" s="385" t="s">
        <v>30</v>
      </c>
      <c r="D1591" s="387">
        <v>56923</v>
      </c>
      <c r="E1591" s="386" t="s">
        <v>13969</v>
      </c>
    </row>
    <row r="1592" spans="1:5">
      <c r="A1592" s="385">
        <v>9687</v>
      </c>
      <c r="B1592" s="386" t="s">
        <v>15550</v>
      </c>
      <c r="C1592" s="385" t="s">
        <v>27</v>
      </c>
      <c r="D1592" s="387">
        <v>6151</v>
      </c>
      <c r="E1592" s="386" t="s">
        <v>13969</v>
      </c>
    </row>
    <row r="1593" spans="1:5">
      <c r="A1593" s="385">
        <v>9688</v>
      </c>
      <c r="B1593" s="386" t="s">
        <v>15551</v>
      </c>
      <c r="C1593" s="385" t="s">
        <v>30</v>
      </c>
      <c r="D1593" s="387">
        <v>20270</v>
      </c>
      <c r="E1593" s="386" t="s">
        <v>13969</v>
      </c>
    </row>
    <row r="1594" spans="1:5">
      <c r="A1594" s="385">
        <v>9689</v>
      </c>
      <c r="B1594" s="386" t="s">
        <v>15552</v>
      </c>
      <c r="C1594" s="385" t="s">
        <v>27</v>
      </c>
      <c r="D1594" s="387">
        <v>2788</v>
      </c>
      <c r="E1594" s="386" t="s">
        <v>13969</v>
      </c>
    </row>
    <row r="1595" spans="1:5">
      <c r="A1595" s="385">
        <v>9690</v>
      </c>
      <c r="B1595" s="386" t="s">
        <v>15553</v>
      </c>
      <c r="C1595" s="385" t="s">
        <v>30</v>
      </c>
      <c r="D1595" s="387">
        <v>23717</v>
      </c>
      <c r="E1595" s="386" t="s">
        <v>13969</v>
      </c>
    </row>
    <row r="1596" spans="1:5">
      <c r="A1596" s="385">
        <v>9695</v>
      </c>
      <c r="B1596" s="386" t="s">
        <v>15554</v>
      </c>
      <c r="C1596" s="385" t="s">
        <v>32</v>
      </c>
      <c r="D1596" s="387">
        <v>595</v>
      </c>
      <c r="E1596" s="386" t="s">
        <v>13959</v>
      </c>
    </row>
    <row r="1597" spans="1:5">
      <c r="A1597" s="385">
        <v>9696</v>
      </c>
      <c r="B1597" s="386" t="s">
        <v>15555</v>
      </c>
      <c r="C1597" s="385" t="s">
        <v>32</v>
      </c>
      <c r="D1597" s="387">
        <v>781</v>
      </c>
      <c r="E1597" s="386" t="s">
        <v>13959</v>
      </c>
    </row>
    <row r="1598" spans="1:5">
      <c r="A1598" s="385">
        <v>9697</v>
      </c>
      <c r="B1598" s="386" t="s">
        <v>15556</v>
      </c>
      <c r="C1598" s="385" t="s">
        <v>32</v>
      </c>
      <c r="D1598" s="387">
        <v>901</v>
      </c>
      <c r="E1598" s="386" t="s">
        <v>13959</v>
      </c>
    </row>
    <row r="1599" spans="1:5">
      <c r="A1599" s="385">
        <v>9698</v>
      </c>
      <c r="B1599" s="386" t="s">
        <v>15557</v>
      </c>
      <c r="C1599" s="385" t="s">
        <v>32</v>
      </c>
      <c r="D1599" s="387">
        <v>1022</v>
      </c>
      <c r="E1599" s="386" t="s">
        <v>13959</v>
      </c>
    </row>
    <row r="1600" spans="1:5">
      <c r="A1600" s="385">
        <v>9699</v>
      </c>
      <c r="B1600" s="386" t="s">
        <v>15558</v>
      </c>
      <c r="C1600" s="385" t="s">
        <v>32</v>
      </c>
      <c r="D1600" s="387">
        <v>1384</v>
      </c>
      <c r="E1600" s="386" t="s">
        <v>13959</v>
      </c>
    </row>
    <row r="1601" spans="1:5">
      <c r="A1601" s="385">
        <v>9700</v>
      </c>
      <c r="B1601" s="386" t="s">
        <v>15559</v>
      </c>
      <c r="C1601" s="385" t="s">
        <v>32</v>
      </c>
      <c r="D1601" s="387">
        <v>1442</v>
      </c>
      <c r="E1601" s="386" t="s">
        <v>13959</v>
      </c>
    </row>
    <row r="1602" spans="1:5">
      <c r="A1602" s="385">
        <v>9701</v>
      </c>
      <c r="B1602" s="386" t="s">
        <v>15560</v>
      </c>
      <c r="C1602" s="385" t="s">
        <v>32</v>
      </c>
      <c r="D1602" s="387">
        <v>1616</v>
      </c>
      <c r="E1602" s="386" t="s">
        <v>13959</v>
      </c>
    </row>
    <row r="1603" spans="1:5">
      <c r="A1603" s="385">
        <v>9704</v>
      </c>
      <c r="B1603" s="386" t="s">
        <v>15561</v>
      </c>
      <c r="C1603" s="385" t="s">
        <v>14881</v>
      </c>
      <c r="D1603" s="387">
        <v>250000</v>
      </c>
      <c r="E1603" s="386" t="s">
        <v>13959</v>
      </c>
    </row>
    <row r="1604" spans="1:5">
      <c r="A1604" s="385">
        <v>9705</v>
      </c>
      <c r="B1604" s="386" t="s">
        <v>15562</v>
      </c>
      <c r="C1604" s="385" t="s">
        <v>14881</v>
      </c>
      <c r="D1604" s="387">
        <v>600000</v>
      </c>
      <c r="E1604" s="386" t="s">
        <v>13959</v>
      </c>
    </row>
    <row r="1605" spans="1:5">
      <c r="A1605" s="385">
        <v>9706</v>
      </c>
      <c r="B1605" s="386" t="s">
        <v>15563</v>
      </c>
      <c r="C1605" s="385" t="s">
        <v>14881</v>
      </c>
      <c r="D1605" s="387">
        <v>1000000</v>
      </c>
      <c r="E1605" s="386" t="s">
        <v>13959</v>
      </c>
    </row>
    <row r="1606" spans="1:5">
      <c r="A1606" s="385">
        <v>9707</v>
      </c>
      <c r="B1606" s="386" t="s">
        <v>15564</v>
      </c>
      <c r="C1606" s="385" t="s">
        <v>14881</v>
      </c>
      <c r="D1606" s="387">
        <v>1000000</v>
      </c>
      <c r="E1606" s="386" t="s">
        <v>13959</v>
      </c>
    </row>
    <row r="1607" spans="1:5">
      <c r="A1607" s="385">
        <v>9708</v>
      </c>
      <c r="B1607" s="386" t="s">
        <v>15565</v>
      </c>
      <c r="C1607" s="385" t="s">
        <v>14881</v>
      </c>
      <c r="D1607" s="387">
        <v>1300000</v>
      </c>
      <c r="E1607" s="386" t="s">
        <v>13959</v>
      </c>
    </row>
    <row r="1608" spans="1:5">
      <c r="A1608" s="385">
        <v>9709</v>
      </c>
      <c r="B1608" s="386" t="s">
        <v>15566</v>
      </c>
      <c r="C1608" s="385" t="s">
        <v>211</v>
      </c>
      <c r="D1608" s="387">
        <v>5043600</v>
      </c>
      <c r="E1608" s="386" t="s">
        <v>14016</v>
      </c>
    </row>
    <row r="1609" spans="1:5">
      <c r="A1609" s="385">
        <v>9710</v>
      </c>
      <c r="B1609" s="386" t="s">
        <v>15567</v>
      </c>
      <c r="C1609" s="385" t="s">
        <v>211</v>
      </c>
      <c r="D1609" s="387">
        <v>4468500</v>
      </c>
      <c r="E1609" s="386" t="s">
        <v>14016</v>
      </c>
    </row>
    <row r="1610" spans="1:5">
      <c r="A1610" s="385">
        <v>9711</v>
      </c>
      <c r="B1610" s="386" t="s">
        <v>15568</v>
      </c>
      <c r="C1610" s="385" t="s">
        <v>211</v>
      </c>
      <c r="D1610" s="387">
        <v>3303450</v>
      </c>
      <c r="E1610" s="386" t="s">
        <v>14016</v>
      </c>
    </row>
    <row r="1611" spans="1:5">
      <c r="A1611" s="385">
        <v>9712</v>
      </c>
      <c r="B1611" s="386" t="s">
        <v>15569</v>
      </c>
      <c r="C1611" s="385" t="s">
        <v>211</v>
      </c>
      <c r="D1611" s="387">
        <v>3126600</v>
      </c>
      <c r="E1611" s="386" t="s">
        <v>14016</v>
      </c>
    </row>
    <row r="1612" spans="1:5">
      <c r="A1612" s="385">
        <v>9713</v>
      </c>
      <c r="B1612" s="386" t="s">
        <v>15570</v>
      </c>
      <c r="C1612" s="385" t="s">
        <v>211</v>
      </c>
      <c r="D1612" s="387">
        <v>2724300</v>
      </c>
      <c r="E1612" s="386" t="s">
        <v>14016</v>
      </c>
    </row>
    <row r="1613" spans="1:5">
      <c r="A1613" s="385">
        <v>9714</v>
      </c>
      <c r="B1613" s="386" t="s">
        <v>15571</v>
      </c>
      <c r="C1613" s="385" t="s">
        <v>211</v>
      </c>
      <c r="D1613" s="387">
        <v>2363722</v>
      </c>
      <c r="E1613" s="386" t="s">
        <v>14016</v>
      </c>
    </row>
    <row r="1614" spans="1:5">
      <c r="A1614" s="385">
        <v>9715</v>
      </c>
      <c r="B1614" s="386" t="s">
        <v>15572</v>
      </c>
      <c r="C1614" s="385" t="s">
        <v>211</v>
      </c>
      <c r="D1614" s="387">
        <v>6058800</v>
      </c>
      <c r="E1614" s="386" t="s">
        <v>14016</v>
      </c>
    </row>
    <row r="1615" spans="1:5">
      <c r="A1615" s="385">
        <v>9720</v>
      </c>
      <c r="B1615" s="386" t="s">
        <v>15573</v>
      </c>
      <c r="C1615" s="385" t="s">
        <v>27</v>
      </c>
      <c r="D1615" s="387">
        <v>19278</v>
      </c>
      <c r="E1615" s="386" t="s">
        <v>13969</v>
      </c>
    </row>
    <row r="1616" spans="1:5">
      <c r="A1616" s="385">
        <v>9723</v>
      </c>
      <c r="B1616" s="386" t="s">
        <v>15574</v>
      </c>
      <c r="C1616" s="385" t="s">
        <v>579</v>
      </c>
      <c r="D1616" s="387">
        <v>31999</v>
      </c>
      <c r="E1616" s="386" t="s">
        <v>13959</v>
      </c>
    </row>
    <row r="1617" spans="1:5">
      <c r="A1617" s="385">
        <v>9724</v>
      </c>
      <c r="B1617" s="386" t="s">
        <v>15575</v>
      </c>
      <c r="C1617" s="385" t="s">
        <v>14647</v>
      </c>
      <c r="D1617" s="387">
        <v>124818</v>
      </c>
      <c r="E1617" s="386" t="s">
        <v>13969</v>
      </c>
    </row>
    <row r="1618" spans="1:5">
      <c r="A1618" s="385">
        <v>9725</v>
      </c>
      <c r="B1618" s="386" t="s">
        <v>15576</v>
      </c>
      <c r="C1618" s="385" t="s">
        <v>14647</v>
      </c>
      <c r="D1618" s="387">
        <v>97962</v>
      </c>
      <c r="E1618" s="386" t="s">
        <v>13969</v>
      </c>
    </row>
    <row r="1619" spans="1:5">
      <c r="A1619" s="385">
        <v>9726</v>
      </c>
      <c r="B1619" s="386" t="s">
        <v>15577</v>
      </c>
      <c r="C1619" s="385" t="s">
        <v>579</v>
      </c>
      <c r="D1619" s="387">
        <v>35000</v>
      </c>
      <c r="E1619" s="386" t="s">
        <v>13969</v>
      </c>
    </row>
    <row r="1620" spans="1:5">
      <c r="A1620" s="385">
        <v>9727</v>
      </c>
      <c r="B1620" s="386" t="s">
        <v>15578</v>
      </c>
      <c r="C1620" s="385" t="s">
        <v>14006</v>
      </c>
      <c r="D1620" s="387">
        <v>126090</v>
      </c>
      <c r="E1620" s="386" t="s">
        <v>13969</v>
      </c>
    </row>
    <row r="1621" spans="1:5">
      <c r="A1621" s="385">
        <v>9728</v>
      </c>
      <c r="B1621" s="386" t="s">
        <v>15579</v>
      </c>
      <c r="C1621" s="385" t="s">
        <v>27</v>
      </c>
      <c r="D1621" s="387">
        <v>3857504</v>
      </c>
      <c r="E1621" s="386" t="s">
        <v>13969</v>
      </c>
    </row>
    <row r="1622" spans="1:5">
      <c r="A1622" s="385">
        <v>9733</v>
      </c>
      <c r="B1622" s="386" t="s">
        <v>15580</v>
      </c>
      <c r="C1622" s="385" t="s">
        <v>27</v>
      </c>
      <c r="D1622" s="387">
        <v>117641</v>
      </c>
      <c r="E1622" s="386" t="s">
        <v>13959</v>
      </c>
    </row>
    <row r="1623" spans="1:5">
      <c r="A1623" s="385">
        <v>9736</v>
      </c>
      <c r="B1623" s="386" t="s">
        <v>15581</v>
      </c>
      <c r="C1623" s="385" t="s">
        <v>30</v>
      </c>
      <c r="D1623" s="387">
        <v>733303</v>
      </c>
      <c r="E1623" s="386" t="s">
        <v>13969</v>
      </c>
    </row>
    <row r="1624" spans="1:5">
      <c r="A1624" s="385">
        <v>9743</v>
      </c>
      <c r="B1624" s="386" t="s">
        <v>15582</v>
      </c>
      <c r="C1624" s="385" t="s">
        <v>15583</v>
      </c>
      <c r="D1624" s="387">
        <v>595000</v>
      </c>
      <c r="E1624" s="386" t="s">
        <v>13969</v>
      </c>
    </row>
    <row r="1625" spans="1:5">
      <c r="A1625" s="385">
        <v>9744</v>
      </c>
      <c r="B1625" s="386" t="s">
        <v>15584</v>
      </c>
      <c r="C1625" s="385" t="s">
        <v>15583</v>
      </c>
      <c r="D1625" s="387">
        <v>714000</v>
      </c>
      <c r="E1625" s="386" t="s">
        <v>13969</v>
      </c>
    </row>
    <row r="1626" spans="1:5">
      <c r="A1626" s="385">
        <v>9745</v>
      </c>
      <c r="B1626" s="386" t="s">
        <v>15585</v>
      </c>
      <c r="C1626" s="385" t="s">
        <v>15583</v>
      </c>
      <c r="D1626" s="387">
        <v>833000</v>
      </c>
      <c r="E1626" s="386" t="s">
        <v>13969</v>
      </c>
    </row>
    <row r="1627" spans="1:5">
      <c r="A1627" s="385">
        <v>9746</v>
      </c>
      <c r="B1627" s="386" t="s">
        <v>15586</v>
      </c>
      <c r="C1627" s="385" t="s">
        <v>15583</v>
      </c>
      <c r="D1627" s="387">
        <v>952000</v>
      </c>
      <c r="E1627" s="386" t="s">
        <v>13969</v>
      </c>
    </row>
    <row r="1628" spans="1:5">
      <c r="A1628" s="385">
        <v>9747</v>
      </c>
      <c r="B1628" s="386" t="s">
        <v>15587</v>
      </c>
      <c r="C1628" s="385" t="s">
        <v>83</v>
      </c>
      <c r="D1628" s="387">
        <v>71400</v>
      </c>
      <c r="E1628" s="386" t="s">
        <v>13959</v>
      </c>
    </row>
    <row r="1629" spans="1:5">
      <c r="A1629" s="385">
        <v>9752</v>
      </c>
      <c r="B1629" s="386" t="s">
        <v>15588</v>
      </c>
      <c r="C1629" s="385" t="s">
        <v>89</v>
      </c>
      <c r="D1629" s="387">
        <v>10621</v>
      </c>
      <c r="E1629" s="386" t="s">
        <v>13969</v>
      </c>
    </row>
    <row r="1630" spans="1:5">
      <c r="A1630" s="385">
        <v>9754</v>
      </c>
      <c r="B1630" s="386" t="s">
        <v>15589</v>
      </c>
      <c r="C1630" s="385" t="s">
        <v>253</v>
      </c>
      <c r="D1630" s="387">
        <v>95000</v>
      </c>
      <c r="E1630" s="386" t="s">
        <v>13969</v>
      </c>
    </row>
    <row r="1631" spans="1:5">
      <c r="A1631" s="385">
        <v>9764</v>
      </c>
      <c r="B1631" s="386" t="s">
        <v>15590</v>
      </c>
      <c r="C1631" s="385" t="s">
        <v>30</v>
      </c>
      <c r="D1631" s="387">
        <v>121359</v>
      </c>
      <c r="E1631" s="386" t="s">
        <v>13969</v>
      </c>
    </row>
    <row r="1632" spans="1:5">
      <c r="A1632" s="385">
        <v>9765</v>
      </c>
      <c r="B1632" s="386" t="s">
        <v>15591</v>
      </c>
      <c r="C1632" s="385" t="s">
        <v>30</v>
      </c>
      <c r="D1632" s="387">
        <v>526467</v>
      </c>
      <c r="E1632" s="386" t="s">
        <v>13969</v>
      </c>
    </row>
    <row r="1633" spans="1:5">
      <c r="A1633" s="385">
        <v>9766</v>
      </c>
      <c r="B1633" s="386" t="s">
        <v>15592</v>
      </c>
      <c r="C1633" s="385" t="s">
        <v>27</v>
      </c>
      <c r="D1633" s="387">
        <v>130305</v>
      </c>
      <c r="E1633" s="386" t="s">
        <v>13969</v>
      </c>
    </row>
    <row r="1634" spans="1:5">
      <c r="A1634" s="385">
        <v>9767</v>
      </c>
      <c r="B1634" s="386" t="s">
        <v>15593</v>
      </c>
      <c r="C1634" s="385" t="s">
        <v>27</v>
      </c>
      <c r="D1634" s="387">
        <v>243850</v>
      </c>
      <c r="E1634" s="386" t="s">
        <v>13969</v>
      </c>
    </row>
    <row r="1635" spans="1:5">
      <c r="A1635" s="385">
        <v>9768</v>
      </c>
      <c r="B1635" s="386" t="s">
        <v>15594</v>
      </c>
      <c r="C1635" s="385" t="s">
        <v>27</v>
      </c>
      <c r="D1635" s="387">
        <v>103530</v>
      </c>
      <c r="E1635" s="386" t="s">
        <v>13959</v>
      </c>
    </row>
    <row r="1636" spans="1:5">
      <c r="A1636" s="385">
        <v>9774</v>
      </c>
      <c r="B1636" s="386" t="s">
        <v>15595</v>
      </c>
      <c r="C1636" s="385" t="s">
        <v>27</v>
      </c>
      <c r="D1636" s="387">
        <v>366020</v>
      </c>
      <c r="E1636" s="386" t="s">
        <v>13969</v>
      </c>
    </row>
    <row r="1637" spans="1:5">
      <c r="A1637" s="385">
        <v>9775</v>
      </c>
      <c r="B1637" s="386" t="s">
        <v>15596</v>
      </c>
      <c r="C1637" s="385" t="s">
        <v>27</v>
      </c>
      <c r="D1637" s="387">
        <v>162956</v>
      </c>
      <c r="E1637" s="386" t="s">
        <v>13969</v>
      </c>
    </row>
    <row r="1638" spans="1:5">
      <c r="A1638" s="385">
        <v>9789</v>
      </c>
      <c r="B1638" s="386" t="s">
        <v>15597</v>
      </c>
      <c r="C1638" s="385" t="s">
        <v>27</v>
      </c>
      <c r="D1638" s="387">
        <v>7864390</v>
      </c>
      <c r="E1638" s="386" t="s">
        <v>13969</v>
      </c>
    </row>
    <row r="1639" spans="1:5">
      <c r="A1639" s="385">
        <v>9790</v>
      </c>
      <c r="B1639" s="386" t="s">
        <v>15598</v>
      </c>
      <c r="C1639" s="385" t="s">
        <v>27</v>
      </c>
      <c r="D1639" s="387">
        <v>1174162</v>
      </c>
      <c r="E1639" s="386" t="s">
        <v>13969</v>
      </c>
    </row>
    <row r="1640" spans="1:5">
      <c r="A1640" s="385">
        <v>9791</v>
      </c>
      <c r="B1640" s="386" t="s">
        <v>15599</v>
      </c>
      <c r="C1640" s="385" t="s">
        <v>27</v>
      </c>
      <c r="D1640" s="387">
        <v>763033</v>
      </c>
      <c r="E1640" s="386" t="s">
        <v>13969</v>
      </c>
    </row>
    <row r="1641" spans="1:5">
      <c r="A1641" s="385">
        <v>9792</v>
      </c>
      <c r="B1641" s="386" t="s">
        <v>15600</v>
      </c>
      <c r="C1641" s="385" t="s">
        <v>27</v>
      </c>
      <c r="D1641" s="387">
        <v>666599</v>
      </c>
      <c r="E1641" s="386" t="s">
        <v>13969</v>
      </c>
    </row>
    <row r="1642" spans="1:5">
      <c r="A1642" s="385">
        <v>9796</v>
      </c>
      <c r="B1642" s="386" t="s">
        <v>15601</v>
      </c>
      <c r="C1642" s="385" t="s">
        <v>27</v>
      </c>
      <c r="D1642" s="387">
        <v>7864390</v>
      </c>
      <c r="E1642" s="386" t="s">
        <v>13969</v>
      </c>
    </row>
    <row r="1643" spans="1:5">
      <c r="A1643" s="385">
        <v>9797</v>
      </c>
      <c r="B1643" s="386" t="s">
        <v>15602</v>
      </c>
      <c r="C1643" s="385" t="s">
        <v>27</v>
      </c>
      <c r="D1643" s="387">
        <v>8944501</v>
      </c>
      <c r="E1643" s="386" t="s">
        <v>13969</v>
      </c>
    </row>
    <row r="1644" spans="1:5">
      <c r="A1644" s="385">
        <v>9798</v>
      </c>
      <c r="B1644" s="386" t="s">
        <v>15603</v>
      </c>
      <c r="C1644" s="385" t="s">
        <v>27</v>
      </c>
      <c r="D1644" s="387">
        <v>4934132</v>
      </c>
      <c r="E1644" s="386" t="s">
        <v>13969</v>
      </c>
    </row>
    <row r="1645" spans="1:5">
      <c r="A1645" s="385">
        <v>9799</v>
      </c>
      <c r="B1645" s="386" t="s">
        <v>15604</v>
      </c>
      <c r="C1645" s="385" t="s">
        <v>27</v>
      </c>
      <c r="D1645" s="387">
        <v>614360</v>
      </c>
      <c r="E1645" s="386" t="s">
        <v>13969</v>
      </c>
    </row>
    <row r="1646" spans="1:5">
      <c r="A1646" s="385">
        <v>9800</v>
      </c>
      <c r="B1646" s="386" t="s">
        <v>15605</v>
      </c>
      <c r="C1646" s="385" t="s">
        <v>27</v>
      </c>
      <c r="D1646" s="387">
        <v>719958</v>
      </c>
      <c r="E1646" s="386" t="s">
        <v>13969</v>
      </c>
    </row>
    <row r="1647" spans="1:5">
      <c r="A1647" s="385">
        <v>9801</v>
      </c>
      <c r="B1647" s="386" t="s">
        <v>15606</v>
      </c>
      <c r="C1647" s="385" t="s">
        <v>27</v>
      </c>
      <c r="D1647" s="387">
        <v>752845</v>
      </c>
      <c r="E1647" s="386" t="s">
        <v>13969</v>
      </c>
    </row>
    <row r="1648" spans="1:5">
      <c r="A1648" s="385">
        <v>9802</v>
      </c>
      <c r="B1648" s="386" t="s">
        <v>15607</v>
      </c>
      <c r="C1648" s="385" t="s">
        <v>27</v>
      </c>
      <c r="D1648" s="387">
        <v>719958</v>
      </c>
      <c r="E1648" s="386" t="s">
        <v>13969</v>
      </c>
    </row>
    <row r="1649" spans="1:5">
      <c r="A1649" s="385">
        <v>9804</v>
      </c>
      <c r="B1649" s="386" t="s">
        <v>15608</v>
      </c>
      <c r="C1649" s="385" t="s">
        <v>27</v>
      </c>
      <c r="D1649" s="387">
        <v>691652</v>
      </c>
      <c r="E1649" s="386" t="s">
        <v>13969</v>
      </c>
    </row>
    <row r="1650" spans="1:5">
      <c r="A1650" s="385">
        <v>9813</v>
      </c>
      <c r="B1650" s="386" t="s">
        <v>15609</v>
      </c>
      <c r="C1650" s="385" t="s">
        <v>44</v>
      </c>
      <c r="D1650" s="387">
        <v>256474</v>
      </c>
      <c r="E1650" s="386" t="s">
        <v>13969</v>
      </c>
    </row>
    <row r="1651" spans="1:5">
      <c r="A1651" s="385">
        <v>9819</v>
      </c>
      <c r="B1651" s="386" t="s">
        <v>15610</v>
      </c>
      <c r="C1651" s="385" t="s">
        <v>27</v>
      </c>
      <c r="D1651" s="387">
        <v>1785000</v>
      </c>
      <c r="E1651" s="386" t="s">
        <v>13969</v>
      </c>
    </row>
    <row r="1652" spans="1:5">
      <c r="A1652" s="385">
        <v>9822</v>
      </c>
      <c r="B1652" s="386" t="s">
        <v>15611</v>
      </c>
      <c r="C1652" s="385" t="s">
        <v>253</v>
      </c>
      <c r="D1652" s="387">
        <v>549900</v>
      </c>
      <c r="E1652" s="386" t="s">
        <v>13969</v>
      </c>
    </row>
    <row r="1653" spans="1:5">
      <c r="A1653" s="385">
        <v>9828</v>
      </c>
      <c r="B1653" s="386" t="s">
        <v>15612</v>
      </c>
      <c r="C1653" s="385" t="s">
        <v>83</v>
      </c>
      <c r="D1653" s="387">
        <v>1181085</v>
      </c>
      <c r="E1653" s="386" t="s">
        <v>13959</v>
      </c>
    </row>
    <row r="1654" spans="1:5">
      <c r="A1654" s="385">
        <v>9832</v>
      </c>
      <c r="B1654" s="386" t="s">
        <v>15613</v>
      </c>
      <c r="C1654" s="385" t="s">
        <v>27</v>
      </c>
      <c r="D1654" s="387">
        <v>143967</v>
      </c>
      <c r="E1654" s="386" t="s">
        <v>13969</v>
      </c>
    </row>
    <row r="1655" spans="1:5">
      <c r="A1655" s="385">
        <v>9833</v>
      </c>
      <c r="B1655" s="386" t="s">
        <v>15614</v>
      </c>
      <c r="C1655" s="385" t="s">
        <v>89</v>
      </c>
      <c r="D1655" s="387">
        <v>20454</v>
      </c>
      <c r="E1655" s="386" t="s">
        <v>14016</v>
      </c>
    </row>
    <row r="1656" spans="1:5">
      <c r="A1656" s="385">
        <v>9834</v>
      </c>
      <c r="B1656" s="386" t="s">
        <v>15615</v>
      </c>
      <c r="C1656" s="385" t="s">
        <v>211</v>
      </c>
      <c r="D1656" s="387">
        <v>131990</v>
      </c>
      <c r="E1656" s="386" t="s">
        <v>14016</v>
      </c>
    </row>
    <row r="1657" spans="1:5">
      <c r="A1657" s="385">
        <v>9835</v>
      </c>
      <c r="B1657" s="386" t="s">
        <v>15616</v>
      </c>
      <c r="C1657" s="385" t="s">
        <v>211</v>
      </c>
      <c r="D1657" s="387">
        <v>131990</v>
      </c>
      <c r="E1657" s="386" t="s">
        <v>14016</v>
      </c>
    </row>
    <row r="1658" spans="1:5">
      <c r="A1658" s="385">
        <v>9836</v>
      </c>
      <c r="B1658" s="386" t="s">
        <v>15617</v>
      </c>
      <c r="C1658" s="385" t="s">
        <v>211</v>
      </c>
      <c r="D1658" s="387">
        <v>131990</v>
      </c>
      <c r="E1658" s="386" t="s">
        <v>14016</v>
      </c>
    </row>
    <row r="1659" spans="1:5">
      <c r="A1659" s="385">
        <v>9837</v>
      </c>
      <c r="B1659" s="386" t="s">
        <v>15618</v>
      </c>
      <c r="C1659" s="385" t="s">
        <v>211</v>
      </c>
      <c r="D1659" s="387">
        <v>131990</v>
      </c>
      <c r="E1659" s="386" t="s">
        <v>14016</v>
      </c>
    </row>
    <row r="1660" spans="1:5">
      <c r="A1660" s="385">
        <v>9838</v>
      </c>
      <c r="B1660" s="386" t="s">
        <v>15619</v>
      </c>
      <c r="C1660" s="385" t="s">
        <v>211</v>
      </c>
      <c r="D1660" s="387">
        <v>131990</v>
      </c>
      <c r="E1660" s="386" t="s">
        <v>14016</v>
      </c>
    </row>
    <row r="1661" spans="1:5">
      <c r="A1661" s="385">
        <v>9839</v>
      </c>
      <c r="B1661" s="386" t="s">
        <v>15620</v>
      </c>
      <c r="C1661" s="385" t="s">
        <v>27</v>
      </c>
      <c r="D1661" s="387">
        <v>13531</v>
      </c>
      <c r="E1661" s="386" t="s">
        <v>14016</v>
      </c>
    </row>
    <row r="1662" spans="1:5">
      <c r="A1662" s="385">
        <v>9840</v>
      </c>
      <c r="B1662" s="386" t="s">
        <v>15621</v>
      </c>
      <c r="C1662" s="385" t="s">
        <v>14647</v>
      </c>
      <c r="D1662" s="387">
        <v>264000</v>
      </c>
      <c r="E1662" s="386" t="s">
        <v>14016</v>
      </c>
    </row>
    <row r="1663" spans="1:5">
      <c r="A1663" s="385">
        <v>9842</v>
      </c>
      <c r="B1663" s="386" t="s">
        <v>15622</v>
      </c>
      <c r="C1663" s="385" t="s">
        <v>44</v>
      </c>
      <c r="D1663" s="387">
        <v>344300</v>
      </c>
      <c r="E1663" s="386" t="s">
        <v>13969</v>
      </c>
    </row>
    <row r="1664" spans="1:5">
      <c r="A1664" s="385">
        <v>9845</v>
      </c>
      <c r="B1664" s="386" t="s">
        <v>15623</v>
      </c>
      <c r="C1664" s="385" t="s">
        <v>27</v>
      </c>
      <c r="D1664" s="387">
        <v>198487</v>
      </c>
      <c r="E1664" s="386" t="s">
        <v>13969</v>
      </c>
    </row>
    <row r="1665" spans="1:5">
      <c r="A1665" s="385">
        <v>9846</v>
      </c>
      <c r="B1665" s="386" t="s">
        <v>15624</v>
      </c>
      <c r="C1665" s="385" t="s">
        <v>27</v>
      </c>
      <c r="D1665" s="387">
        <v>59500</v>
      </c>
      <c r="E1665" s="386" t="s">
        <v>13969</v>
      </c>
    </row>
    <row r="1666" spans="1:5">
      <c r="A1666" s="385">
        <v>9847</v>
      </c>
      <c r="B1666" s="386" t="s">
        <v>15625</v>
      </c>
      <c r="C1666" s="385" t="s">
        <v>27</v>
      </c>
      <c r="D1666" s="387">
        <v>59500</v>
      </c>
      <c r="E1666" s="386" t="s">
        <v>13969</v>
      </c>
    </row>
    <row r="1667" spans="1:5">
      <c r="A1667" s="385">
        <v>9848</v>
      </c>
      <c r="B1667" s="386" t="s">
        <v>15626</v>
      </c>
      <c r="C1667" s="385" t="s">
        <v>27</v>
      </c>
      <c r="D1667" s="387">
        <v>57239</v>
      </c>
      <c r="E1667" s="386" t="s">
        <v>13969</v>
      </c>
    </row>
    <row r="1668" spans="1:5">
      <c r="A1668" s="385">
        <v>9849</v>
      </c>
      <c r="B1668" s="386" t="s">
        <v>15627</v>
      </c>
      <c r="C1668" s="385" t="s">
        <v>27</v>
      </c>
      <c r="D1668" s="387">
        <v>57239</v>
      </c>
      <c r="E1668" s="386" t="s">
        <v>13969</v>
      </c>
    </row>
    <row r="1669" spans="1:5">
      <c r="A1669" s="385">
        <v>9850</v>
      </c>
      <c r="B1669" s="386" t="s">
        <v>15628</v>
      </c>
      <c r="C1669" s="385" t="s">
        <v>27</v>
      </c>
      <c r="D1669" s="387">
        <v>59500</v>
      </c>
      <c r="E1669" s="386" t="s">
        <v>13969</v>
      </c>
    </row>
    <row r="1670" spans="1:5">
      <c r="A1670" s="385">
        <v>9851</v>
      </c>
      <c r="B1670" s="386" t="s">
        <v>15629</v>
      </c>
      <c r="C1670" s="385" t="s">
        <v>27</v>
      </c>
      <c r="D1670" s="387">
        <v>59500</v>
      </c>
      <c r="E1670" s="386" t="s">
        <v>13969</v>
      </c>
    </row>
    <row r="1671" spans="1:5">
      <c r="A1671" s="385">
        <v>9852</v>
      </c>
      <c r="B1671" s="386" t="s">
        <v>15630</v>
      </c>
      <c r="C1671" s="385" t="s">
        <v>27</v>
      </c>
      <c r="D1671" s="387">
        <v>59500</v>
      </c>
      <c r="E1671" s="386" t="s">
        <v>13969</v>
      </c>
    </row>
    <row r="1672" spans="1:5">
      <c r="A1672" s="385">
        <v>9853</v>
      </c>
      <c r="B1672" s="386" t="s">
        <v>15631</v>
      </c>
      <c r="C1672" s="385" t="s">
        <v>27</v>
      </c>
      <c r="D1672" s="387">
        <v>57239</v>
      </c>
      <c r="E1672" s="386" t="s">
        <v>13969</v>
      </c>
    </row>
    <row r="1673" spans="1:5">
      <c r="A1673" s="385">
        <v>9854</v>
      </c>
      <c r="B1673" s="386" t="s">
        <v>15632</v>
      </c>
      <c r="C1673" s="385" t="s">
        <v>27</v>
      </c>
      <c r="D1673" s="387">
        <v>59500</v>
      </c>
      <c r="E1673" s="386" t="s">
        <v>13969</v>
      </c>
    </row>
    <row r="1674" spans="1:5">
      <c r="A1674" s="385">
        <v>9855</v>
      </c>
      <c r="B1674" s="386" t="s">
        <v>15633</v>
      </c>
      <c r="C1674" s="385" t="s">
        <v>27</v>
      </c>
      <c r="D1674" s="387">
        <v>57239</v>
      </c>
      <c r="E1674" s="386" t="s">
        <v>13969</v>
      </c>
    </row>
    <row r="1675" spans="1:5">
      <c r="A1675" s="385">
        <v>9856</v>
      </c>
      <c r="B1675" s="386" t="s">
        <v>15634</v>
      </c>
      <c r="C1675" s="385" t="s">
        <v>27</v>
      </c>
      <c r="D1675" s="387">
        <v>59500</v>
      </c>
      <c r="E1675" s="386" t="s">
        <v>13969</v>
      </c>
    </row>
    <row r="1676" spans="1:5">
      <c r="A1676" s="385">
        <v>9857</v>
      </c>
      <c r="B1676" s="386" t="s">
        <v>15635</v>
      </c>
      <c r="C1676" s="385" t="s">
        <v>27</v>
      </c>
      <c r="D1676" s="387">
        <v>71554</v>
      </c>
      <c r="E1676" s="386" t="s">
        <v>13969</v>
      </c>
    </row>
    <row r="1677" spans="1:5">
      <c r="A1677" s="385">
        <v>9860</v>
      </c>
      <c r="B1677" s="386" t="s">
        <v>15636</v>
      </c>
      <c r="C1677" s="385" t="s">
        <v>27</v>
      </c>
      <c r="D1677" s="387">
        <v>364030</v>
      </c>
      <c r="E1677" s="386" t="s">
        <v>13969</v>
      </c>
    </row>
    <row r="1678" spans="1:5">
      <c r="A1678" s="385">
        <v>9861</v>
      </c>
      <c r="B1678" s="386" t="s">
        <v>15637</v>
      </c>
      <c r="C1678" s="385" t="s">
        <v>27</v>
      </c>
      <c r="D1678" s="387">
        <v>385479</v>
      </c>
      <c r="E1678" s="386" t="s">
        <v>13969</v>
      </c>
    </row>
    <row r="1679" spans="1:5">
      <c r="A1679" s="385">
        <v>9862</v>
      </c>
      <c r="B1679" s="386" t="s">
        <v>15638</v>
      </c>
      <c r="C1679" s="385" t="s">
        <v>27</v>
      </c>
      <c r="D1679" s="387">
        <v>328440</v>
      </c>
      <c r="E1679" s="386" t="s">
        <v>13969</v>
      </c>
    </row>
    <row r="1680" spans="1:5">
      <c r="A1680" s="385">
        <v>9864</v>
      </c>
      <c r="B1680" s="386" t="s">
        <v>15639</v>
      </c>
      <c r="C1680" s="385" t="s">
        <v>27</v>
      </c>
      <c r="D1680" s="387">
        <v>474000</v>
      </c>
      <c r="E1680" s="386" t="s">
        <v>13969</v>
      </c>
    </row>
    <row r="1681" spans="1:5">
      <c r="A1681" s="385">
        <v>9869</v>
      </c>
      <c r="B1681" s="386" t="s">
        <v>15640</v>
      </c>
      <c r="C1681" s="385" t="s">
        <v>27</v>
      </c>
      <c r="D1681" s="387">
        <v>1130500</v>
      </c>
      <c r="E1681" s="386" t="s">
        <v>13969</v>
      </c>
    </row>
    <row r="1682" spans="1:5">
      <c r="A1682" s="385">
        <v>9873</v>
      </c>
      <c r="B1682" s="386" t="s">
        <v>15641</v>
      </c>
      <c r="C1682" s="385" t="s">
        <v>27</v>
      </c>
      <c r="D1682" s="387">
        <v>452914</v>
      </c>
      <c r="E1682" s="386" t="s">
        <v>13969</v>
      </c>
    </row>
    <row r="1683" spans="1:5">
      <c r="A1683" s="385">
        <v>9879</v>
      </c>
      <c r="B1683" s="386" t="s">
        <v>15642</v>
      </c>
      <c r="C1683" s="385" t="s">
        <v>27</v>
      </c>
      <c r="D1683" s="387">
        <v>9747</v>
      </c>
      <c r="E1683" s="386" t="s">
        <v>13969</v>
      </c>
    </row>
    <row r="1684" spans="1:5">
      <c r="A1684" s="385">
        <v>9880</v>
      </c>
      <c r="B1684" s="386" t="s">
        <v>15643</v>
      </c>
      <c r="C1684" s="385" t="s">
        <v>27</v>
      </c>
      <c r="D1684" s="387">
        <v>4695</v>
      </c>
      <c r="E1684" s="386" t="s">
        <v>13969</v>
      </c>
    </row>
    <row r="1685" spans="1:5">
      <c r="A1685" s="385">
        <v>9881</v>
      </c>
      <c r="B1685" s="386" t="s">
        <v>15644</v>
      </c>
      <c r="C1685" s="385" t="s">
        <v>27</v>
      </c>
      <c r="D1685" s="387">
        <v>50126</v>
      </c>
      <c r="E1685" s="386" t="s">
        <v>13969</v>
      </c>
    </row>
    <row r="1686" spans="1:5">
      <c r="A1686" s="385">
        <v>9882</v>
      </c>
      <c r="B1686" s="386" t="s">
        <v>15645</v>
      </c>
      <c r="C1686" s="385" t="s">
        <v>27</v>
      </c>
      <c r="D1686" s="387">
        <v>50126</v>
      </c>
      <c r="E1686" s="386" t="s">
        <v>13969</v>
      </c>
    </row>
    <row r="1687" spans="1:5">
      <c r="A1687" s="385">
        <v>9883</v>
      </c>
      <c r="B1687" s="386" t="s">
        <v>15646</v>
      </c>
      <c r="C1687" s="385" t="s">
        <v>27</v>
      </c>
      <c r="D1687" s="387">
        <v>64260</v>
      </c>
      <c r="E1687" s="386" t="s">
        <v>13969</v>
      </c>
    </row>
    <row r="1688" spans="1:5">
      <c r="A1688" s="385">
        <v>9884</v>
      </c>
      <c r="B1688" s="386" t="s">
        <v>15647</v>
      </c>
      <c r="C1688" s="385" t="s">
        <v>27</v>
      </c>
      <c r="D1688" s="387">
        <v>47704</v>
      </c>
      <c r="E1688" s="386" t="s">
        <v>13969</v>
      </c>
    </row>
    <row r="1689" spans="1:5">
      <c r="A1689" s="385">
        <v>9885</v>
      </c>
      <c r="B1689" s="386" t="s">
        <v>15648</v>
      </c>
      <c r="C1689" s="385" t="s">
        <v>27</v>
      </c>
      <c r="D1689" s="387">
        <v>48266</v>
      </c>
      <c r="E1689" s="386" t="s">
        <v>13969</v>
      </c>
    </row>
    <row r="1690" spans="1:5">
      <c r="A1690" s="385">
        <v>9886</v>
      </c>
      <c r="B1690" s="386" t="s">
        <v>15649</v>
      </c>
      <c r="C1690" s="385" t="s">
        <v>27</v>
      </c>
      <c r="D1690" s="387">
        <v>35700</v>
      </c>
      <c r="E1690" s="386" t="s">
        <v>13969</v>
      </c>
    </row>
    <row r="1691" spans="1:5">
      <c r="A1691" s="385">
        <v>9887</v>
      </c>
      <c r="B1691" s="386" t="s">
        <v>15650</v>
      </c>
      <c r="C1691" s="385" t="s">
        <v>27</v>
      </c>
      <c r="D1691" s="387">
        <v>14280</v>
      </c>
      <c r="E1691" s="386" t="s">
        <v>13969</v>
      </c>
    </row>
    <row r="1692" spans="1:5">
      <c r="A1692" s="385">
        <v>9888</v>
      </c>
      <c r="B1692" s="386" t="s">
        <v>15651</v>
      </c>
      <c r="C1692" s="385" t="s">
        <v>27</v>
      </c>
      <c r="D1692" s="387">
        <v>29750</v>
      </c>
      <c r="E1692" s="386" t="s">
        <v>13969</v>
      </c>
    </row>
    <row r="1693" spans="1:5">
      <c r="A1693" s="385">
        <v>9896</v>
      </c>
      <c r="B1693" s="386" t="s">
        <v>15652</v>
      </c>
      <c r="C1693" s="385" t="s">
        <v>27</v>
      </c>
      <c r="D1693" s="387">
        <v>102966</v>
      </c>
      <c r="E1693" s="386" t="s">
        <v>13969</v>
      </c>
    </row>
    <row r="1694" spans="1:5">
      <c r="A1694" s="385">
        <v>9901</v>
      </c>
      <c r="B1694" s="386" t="s">
        <v>15653</v>
      </c>
      <c r="C1694" s="385" t="s">
        <v>30</v>
      </c>
      <c r="D1694" s="387">
        <v>23776</v>
      </c>
      <c r="E1694" s="386" t="s">
        <v>13969</v>
      </c>
    </row>
    <row r="1695" spans="1:5">
      <c r="A1695" s="385">
        <v>9902</v>
      </c>
      <c r="B1695" s="386" t="s">
        <v>15654</v>
      </c>
      <c r="C1695" s="385" t="s">
        <v>27</v>
      </c>
      <c r="D1695" s="387">
        <v>26312</v>
      </c>
      <c r="E1695" s="386" t="s">
        <v>13969</v>
      </c>
    </row>
    <row r="1696" spans="1:5">
      <c r="A1696" s="385">
        <v>9905</v>
      </c>
      <c r="B1696" s="386" t="s">
        <v>15655</v>
      </c>
      <c r="C1696" s="385" t="s">
        <v>30</v>
      </c>
      <c r="D1696" s="387">
        <v>4213</v>
      </c>
      <c r="E1696" s="386" t="s">
        <v>13969</v>
      </c>
    </row>
    <row r="1697" spans="1:5">
      <c r="A1697" s="385">
        <v>9906</v>
      </c>
      <c r="B1697" s="386" t="s">
        <v>15656</v>
      </c>
      <c r="C1697" s="385" t="s">
        <v>27</v>
      </c>
      <c r="D1697" s="387">
        <v>18088</v>
      </c>
      <c r="E1697" s="386" t="s">
        <v>13969</v>
      </c>
    </row>
    <row r="1698" spans="1:5">
      <c r="A1698" s="385">
        <v>9907</v>
      </c>
      <c r="B1698" s="386" t="s">
        <v>15657</v>
      </c>
      <c r="C1698" s="385" t="s">
        <v>27</v>
      </c>
      <c r="D1698" s="387">
        <v>59262</v>
      </c>
      <c r="E1698" s="386" t="s">
        <v>13969</v>
      </c>
    </row>
    <row r="1699" spans="1:5">
      <c r="A1699" s="385">
        <v>9908</v>
      </c>
      <c r="B1699" s="386" t="s">
        <v>15658</v>
      </c>
      <c r="C1699" s="385" t="s">
        <v>30</v>
      </c>
      <c r="D1699" s="387">
        <v>6850</v>
      </c>
      <c r="E1699" s="386" t="s">
        <v>13969</v>
      </c>
    </row>
    <row r="1700" spans="1:5">
      <c r="A1700" s="385">
        <v>9909</v>
      </c>
      <c r="B1700" s="386" t="s">
        <v>15659</v>
      </c>
      <c r="C1700" s="385" t="s">
        <v>30</v>
      </c>
      <c r="D1700" s="387">
        <v>7800</v>
      </c>
      <c r="E1700" s="386" t="s">
        <v>13969</v>
      </c>
    </row>
    <row r="1701" spans="1:5">
      <c r="A1701" s="385">
        <v>9922</v>
      </c>
      <c r="B1701" s="386" t="s">
        <v>15660</v>
      </c>
      <c r="C1701" s="385" t="s">
        <v>44</v>
      </c>
      <c r="D1701" s="387">
        <v>163026</v>
      </c>
      <c r="E1701" s="386" t="s">
        <v>13969</v>
      </c>
    </row>
    <row r="1702" spans="1:5">
      <c r="A1702" s="385">
        <v>9925</v>
      </c>
      <c r="B1702" s="386" t="s">
        <v>15661</v>
      </c>
      <c r="C1702" s="385" t="s">
        <v>27</v>
      </c>
      <c r="D1702" s="387">
        <v>5212</v>
      </c>
      <c r="E1702" s="386" t="s">
        <v>13969</v>
      </c>
    </row>
    <row r="1703" spans="1:5">
      <c r="A1703" s="385">
        <v>9926</v>
      </c>
      <c r="B1703" s="386" t="s">
        <v>15662</v>
      </c>
      <c r="C1703" s="385" t="s">
        <v>30</v>
      </c>
      <c r="D1703" s="387">
        <v>4018</v>
      </c>
      <c r="E1703" s="386" t="s">
        <v>13959</v>
      </c>
    </row>
    <row r="1704" spans="1:5">
      <c r="A1704" s="385">
        <v>9928</v>
      </c>
      <c r="B1704" s="386" t="s">
        <v>15663</v>
      </c>
      <c r="C1704" s="385" t="s">
        <v>32</v>
      </c>
      <c r="D1704" s="387">
        <v>10173</v>
      </c>
      <c r="E1704" s="386" t="s">
        <v>13959</v>
      </c>
    </row>
    <row r="1705" spans="1:5">
      <c r="A1705" s="385">
        <v>9930</v>
      </c>
      <c r="B1705" s="386" t="s">
        <v>15664</v>
      </c>
      <c r="C1705" s="385" t="s">
        <v>27</v>
      </c>
      <c r="D1705" s="387">
        <v>84221</v>
      </c>
      <c r="E1705" s="386" t="s">
        <v>13969</v>
      </c>
    </row>
    <row r="1706" spans="1:5">
      <c r="A1706" s="385">
        <v>9931</v>
      </c>
      <c r="B1706" s="386" t="s">
        <v>15665</v>
      </c>
      <c r="C1706" s="385" t="s">
        <v>27</v>
      </c>
      <c r="D1706" s="387">
        <v>7207</v>
      </c>
      <c r="E1706" s="386" t="s">
        <v>13969</v>
      </c>
    </row>
    <row r="1707" spans="1:5">
      <c r="A1707" s="385">
        <v>9933</v>
      </c>
      <c r="B1707" s="386" t="s">
        <v>15666</v>
      </c>
      <c r="C1707" s="385" t="s">
        <v>27</v>
      </c>
      <c r="D1707" s="387">
        <v>166279</v>
      </c>
      <c r="E1707" s="386" t="s">
        <v>13959</v>
      </c>
    </row>
    <row r="1708" spans="1:5">
      <c r="A1708" s="385">
        <v>9934</v>
      </c>
      <c r="B1708" s="386" t="s">
        <v>15667</v>
      </c>
      <c r="C1708" s="385" t="s">
        <v>30</v>
      </c>
      <c r="D1708" s="387">
        <v>236133</v>
      </c>
      <c r="E1708" s="386" t="s">
        <v>13959</v>
      </c>
    </row>
    <row r="1709" spans="1:5">
      <c r="A1709" s="385">
        <v>9935</v>
      </c>
      <c r="B1709" s="386" t="s">
        <v>15668</v>
      </c>
      <c r="C1709" s="385" t="s">
        <v>27</v>
      </c>
      <c r="D1709" s="387">
        <v>12264</v>
      </c>
      <c r="E1709" s="386" t="s">
        <v>13969</v>
      </c>
    </row>
    <row r="1710" spans="1:5">
      <c r="A1710" s="385">
        <v>9936</v>
      </c>
      <c r="B1710" s="386" t="s">
        <v>15669</v>
      </c>
      <c r="C1710" s="385" t="s">
        <v>27</v>
      </c>
      <c r="D1710" s="387">
        <v>24873</v>
      </c>
      <c r="E1710" s="386" t="s">
        <v>13969</v>
      </c>
    </row>
    <row r="1711" spans="1:5">
      <c r="A1711" s="385">
        <v>9937</v>
      </c>
      <c r="B1711" s="386" t="s">
        <v>15670</v>
      </c>
      <c r="C1711" s="385" t="s">
        <v>27</v>
      </c>
      <c r="D1711" s="387">
        <v>6170</v>
      </c>
      <c r="E1711" s="386" t="s">
        <v>13959</v>
      </c>
    </row>
    <row r="1712" spans="1:5">
      <c r="A1712" s="385">
        <v>9939</v>
      </c>
      <c r="B1712" s="386" t="s">
        <v>15671</v>
      </c>
      <c r="C1712" s="385" t="s">
        <v>27</v>
      </c>
      <c r="D1712" s="387">
        <v>14122</v>
      </c>
      <c r="E1712" s="386" t="s">
        <v>13959</v>
      </c>
    </row>
    <row r="1713" spans="1:5">
      <c r="A1713" s="385">
        <v>9940</v>
      </c>
      <c r="B1713" s="386" t="s">
        <v>15672</v>
      </c>
      <c r="C1713" s="385" t="s">
        <v>27</v>
      </c>
      <c r="D1713" s="387">
        <v>62983</v>
      </c>
      <c r="E1713" s="386" t="s">
        <v>13969</v>
      </c>
    </row>
    <row r="1714" spans="1:5">
      <c r="A1714" s="385">
        <v>9941</v>
      </c>
      <c r="B1714" s="386" t="s">
        <v>15673</v>
      </c>
      <c r="C1714" s="385" t="s">
        <v>27</v>
      </c>
      <c r="D1714" s="387">
        <v>195900</v>
      </c>
      <c r="E1714" s="386" t="s">
        <v>13969</v>
      </c>
    </row>
    <row r="1715" spans="1:5">
      <c r="A1715" s="385">
        <v>9943</v>
      </c>
      <c r="B1715" s="386" t="s">
        <v>15674</v>
      </c>
      <c r="C1715" s="385" t="s">
        <v>27</v>
      </c>
      <c r="D1715" s="387">
        <v>671300</v>
      </c>
      <c r="E1715" s="386" t="s">
        <v>13969</v>
      </c>
    </row>
    <row r="1716" spans="1:5">
      <c r="A1716" s="385">
        <v>9944</v>
      </c>
      <c r="B1716" s="386" t="s">
        <v>15675</v>
      </c>
      <c r="C1716" s="385" t="s">
        <v>27</v>
      </c>
      <c r="D1716" s="387">
        <v>97000</v>
      </c>
      <c r="E1716" s="386" t="s">
        <v>13969</v>
      </c>
    </row>
    <row r="1717" spans="1:5">
      <c r="A1717" s="385">
        <v>9945</v>
      </c>
      <c r="B1717" s="386" t="s">
        <v>15676</v>
      </c>
      <c r="C1717" s="385" t="s">
        <v>27</v>
      </c>
      <c r="D1717" s="387">
        <v>287750</v>
      </c>
      <c r="E1717" s="386" t="s">
        <v>13969</v>
      </c>
    </row>
    <row r="1718" spans="1:5">
      <c r="A1718" s="385">
        <v>9948</v>
      </c>
      <c r="B1718" s="386" t="s">
        <v>15677</v>
      </c>
      <c r="C1718" s="385" t="s">
        <v>27</v>
      </c>
      <c r="D1718" s="387">
        <v>2497</v>
      </c>
      <c r="E1718" s="386" t="s">
        <v>13959</v>
      </c>
    </row>
    <row r="1719" spans="1:5">
      <c r="A1719" s="385">
        <v>9949</v>
      </c>
      <c r="B1719" s="386" t="s">
        <v>15678</v>
      </c>
      <c r="C1719" s="385" t="s">
        <v>27</v>
      </c>
      <c r="D1719" s="387">
        <v>1037</v>
      </c>
      <c r="E1719" s="386" t="s">
        <v>13969</v>
      </c>
    </row>
    <row r="1720" spans="1:5">
      <c r="A1720" s="385">
        <v>9950</v>
      </c>
      <c r="B1720" s="386" t="s">
        <v>15679</v>
      </c>
      <c r="C1720" s="385" t="s">
        <v>44</v>
      </c>
      <c r="D1720" s="387">
        <v>186500</v>
      </c>
      <c r="E1720" s="386" t="s">
        <v>13969</v>
      </c>
    </row>
    <row r="1721" spans="1:5">
      <c r="A1721" s="385">
        <v>9951</v>
      </c>
      <c r="B1721" s="386" t="s">
        <v>15680</v>
      </c>
      <c r="C1721" s="385" t="s">
        <v>27</v>
      </c>
      <c r="D1721" s="387">
        <v>19450</v>
      </c>
      <c r="E1721" s="386" t="s">
        <v>13969</v>
      </c>
    </row>
    <row r="1722" spans="1:5">
      <c r="A1722" s="385">
        <v>9952</v>
      </c>
      <c r="B1722" s="386" t="s">
        <v>15681</v>
      </c>
      <c r="C1722" s="385" t="s">
        <v>27</v>
      </c>
      <c r="D1722" s="387">
        <v>222700</v>
      </c>
      <c r="E1722" s="386" t="s">
        <v>13969</v>
      </c>
    </row>
    <row r="1723" spans="1:5">
      <c r="A1723" s="385">
        <v>9953</v>
      </c>
      <c r="B1723" s="386" t="s">
        <v>15682</v>
      </c>
      <c r="C1723" s="385" t="s">
        <v>30</v>
      </c>
      <c r="D1723" s="387">
        <v>53147</v>
      </c>
      <c r="E1723" s="386" t="s">
        <v>13969</v>
      </c>
    </row>
    <row r="1724" spans="1:5">
      <c r="A1724" s="385">
        <v>9961</v>
      </c>
      <c r="B1724" s="386" t="s">
        <v>15683</v>
      </c>
      <c r="C1724" s="385" t="s">
        <v>44</v>
      </c>
      <c r="D1724" s="387">
        <v>61880</v>
      </c>
      <c r="E1724" s="386" t="s">
        <v>13959</v>
      </c>
    </row>
    <row r="1725" spans="1:5">
      <c r="A1725" s="385">
        <v>9962</v>
      </c>
      <c r="B1725" s="386" t="s">
        <v>15684</v>
      </c>
      <c r="C1725" s="385" t="s">
        <v>44</v>
      </c>
      <c r="D1725" s="387">
        <v>17133</v>
      </c>
      <c r="E1725" s="386" t="s">
        <v>13969</v>
      </c>
    </row>
    <row r="1726" spans="1:5">
      <c r="A1726" s="385">
        <v>9963</v>
      </c>
      <c r="B1726" s="386" t="s">
        <v>15685</v>
      </c>
      <c r="C1726" s="385" t="s">
        <v>27</v>
      </c>
      <c r="D1726" s="387">
        <v>80364</v>
      </c>
      <c r="E1726" s="386" t="s">
        <v>13959</v>
      </c>
    </row>
    <row r="1727" spans="1:5">
      <c r="A1727" s="385">
        <v>9964</v>
      </c>
      <c r="B1727" s="386" t="s">
        <v>15686</v>
      </c>
      <c r="C1727" s="385" t="s">
        <v>27</v>
      </c>
      <c r="D1727" s="387">
        <v>945</v>
      </c>
      <c r="E1727" s="386" t="s">
        <v>13959</v>
      </c>
    </row>
    <row r="1728" spans="1:5">
      <c r="A1728" s="385">
        <v>9966</v>
      </c>
      <c r="B1728" s="386" t="s">
        <v>15687</v>
      </c>
      <c r="C1728" s="385" t="s">
        <v>27</v>
      </c>
      <c r="D1728" s="387">
        <v>44349</v>
      </c>
      <c r="E1728" s="386" t="s">
        <v>13969</v>
      </c>
    </row>
    <row r="1729" spans="1:5">
      <c r="A1729" s="385">
        <v>9968</v>
      </c>
      <c r="B1729" s="386" t="s">
        <v>15688</v>
      </c>
      <c r="C1729" s="385" t="s">
        <v>27</v>
      </c>
      <c r="D1729" s="387">
        <v>79360</v>
      </c>
      <c r="E1729" s="386" t="s">
        <v>13969</v>
      </c>
    </row>
    <row r="1730" spans="1:5">
      <c r="A1730" s="385">
        <v>9972</v>
      </c>
      <c r="B1730" s="386" t="s">
        <v>15689</v>
      </c>
      <c r="C1730" s="385" t="s">
        <v>30</v>
      </c>
      <c r="D1730" s="387">
        <v>4284</v>
      </c>
      <c r="E1730" s="386" t="s">
        <v>13969</v>
      </c>
    </row>
    <row r="1731" spans="1:5">
      <c r="A1731" s="385">
        <v>9975</v>
      </c>
      <c r="B1731" s="386" t="s">
        <v>15690</v>
      </c>
      <c r="C1731" s="385" t="s">
        <v>27</v>
      </c>
      <c r="D1731" s="387">
        <v>20468</v>
      </c>
      <c r="E1731" s="386" t="s">
        <v>13959</v>
      </c>
    </row>
    <row r="1732" spans="1:5">
      <c r="A1732" s="385">
        <v>9976</v>
      </c>
      <c r="B1732" s="386" t="s">
        <v>15691</v>
      </c>
      <c r="C1732" s="385" t="s">
        <v>27</v>
      </c>
      <c r="D1732" s="387">
        <v>1829</v>
      </c>
      <c r="E1732" s="386" t="s">
        <v>13959</v>
      </c>
    </row>
    <row r="1733" spans="1:5">
      <c r="A1733" s="385">
        <v>9977</v>
      </c>
      <c r="B1733" s="386" t="s">
        <v>15692</v>
      </c>
      <c r="C1733" s="385" t="s">
        <v>27</v>
      </c>
      <c r="D1733" s="387">
        <v>79879</v>
      </c>
      <c r="E1733" s="386" t="s">
        <v>13969</v>
      </c>
    </row>
    <row r="1734" spans="1:5">
      <c r="A1734" s="385">
        <v>9978</v>
      </c>
      <c r="B1734" s="386" t="s">
        <v>15693</v>
      </c>
      <c r="C1734" s="385" t="s">
        <v>27</v>
      </c>
      <c r="D1734" s="387">
        <v>49743000</v>
      </c>
      <c r="E1734" s="386" t="s">
        <v>13969</v>
      </c>
    </row>
    <row r="1735" spans="1:5">
      <c r="A1735" s="385">
        <v>9980</v>
      </c>
      <c r="B1735" s="386" t="s">
        <v>15694</v>
      </c>
      <c r="C1735" s="385" t="s">
        <v>27</v>
      </c>
      <c r="D1735" s="387">
        <v>350</v>
      </c>
      <c r="E1735" s="386" t="s">
        <v>13969</v>
      </c>
    </row>
    <row r="1736" spans="1:5">
      <c r="A1736" s="385">
        <v>9981</v>
      </c>
      <c r="B1736" s="386" t="s">
        <v>15695</v>
      </c>
      <c r="C1736" s="385" t="s">
        <v>27</v>
      </c>
      <c r="D1736" s="387">
        <v>79900</v>
      </c>
      <c r="E1736" s="386" t="s">
        <v>13969</v>
      </c>
    </row>
    <row r="1737" spans="1:5">
      <c r="A1737" s="385">
        <v>9982</v>
      </c>
      <c r="B1737" s="386" t="s">
        <v>15696</v>
      </c>
      <c r="C1737" s="385" t="s">
        <v>27</v>
      </c>
      <c r="D1737" s="387">
        <v>4601</v>
      </c>
      <c r="E1737" s="386" t="s">
        <v>13969</v>
      </c>
    </row>
    <row r="1738" spans="1:5">
      <c r="A1738" s="385">
        <v>9984</v>
      </c>
      <c r="B1738" s="386" t="s">
        <v>15697</v>
      </c>
      <c r="C1738" s="385" t="s">
        <v>30</v>
      </c>
      <c r="D1738" s="387">
        <v>41761</v>
      </c>
      <c r="E1738" s="386" t="s">
        <v>13969</v>
      </c>
    </row>
    <row r="1739" spans="1:5">
      <c r="A1739" s="385">
        <v>9985</v>
      </c>
      <c r="B1739" s="386" t="s">
        <v>15698</v>
      </c>
      <c r="C1739" s="385" t="s">
        <v>27</v>
      </c>
      <c r="D1739" s="387">
        <v>70765</v>
      </c>
      <c r="E1739" s="386" t="s">
        <v>13969</v>
      </c>
    </row>
    <row r="1740" spans="1:5">
      <c r="A1740" s="385">
        <v>9986</v>
      </c>
      <c r="B1740" s="386" t="s">
        <v>15699</v>
      </c>
      <c r="C1740" s="385" t="s">
        <v>27</v>
      </c>
      <c r="D1740" s="387">
        <v>93902</v>
      </c>
      <c r="E1740" s="386" t="s">
        <v>13969</v>
      </c>
    </row>
    <row r="1741" spans="1:5">
      <c r="A1741" s="385">
        <v>9987</v>
      </c>
      <c r="B1741" s="386" t="s">
        <v>15700</v>
      </c>
      <c r="C1741" s="385" t="s">
        <v>32</v>
      </c>
      <c r="D1741" s="387">
        <v>5117</v>
      </c>
      <c r="E1741" s="386" t="s">
        <v>13959</v>
      </c>
    </row>
    <row r="1742" spans="1:5">
      <c r="A1742" s="385">
        <v>9988</v>
      </c>
      <c r="B1742" s="386" t="s">
        <v>15701</v>
      </c>
      <c r="C1742" s="385" t="s">
        <v>27</v>
      </c>
      <c r="D1742" s="387">
        <v>1657097</v>
      </c>
      <c r="E1742" s="386" t="s">
        <v>13969</v>
      </c>
    </row>
    <row r="1743" spans="1:5">
      <c r="A1743" s="385">
        <v>9989</v>
      </c>
      <c r="B1743" s="386" t="s">
        <v>15702</v>
      </c>
      <c r="C1743" s="385" t="s">
        <v>27</v>
      </c>
      <c r="D1743" s="387">
        <v>23920</v>
      </c>
      <c r="E1743" s="386" t="s">
        <v>13969</v>
      </c>
    </row>
    <row r="1744" spans="1:5">
      <c r="A1744" s="385">
        <v>9990</v>
      </c>
      <c r="B1744" s="386" t="s">
        <v>15703</v>
      </c>
      <c r="C1744" s="385" t="s">
        <v>27</v>
      </c>
      <c r="D1744" s="387">
        <v>36455</v>
      </c>
      <c r="E1744" s="386" t="s">
        <v>13969</v>
      </c>
    </row>
    <row r="1745" spans="1:5">
      <c r="A1745" s="385">
        <v>9991</v>
      </c>
      <c r="B1745" s="386" t="s">
        <v>15704</v>
      </c>
      <c r="C1745" s="385" t="s">
        <v>27</v>
      </c>
      <c r="D1745" s="387">
        <v>387940</v>
      </c>
      <c r="E1745" s="386" t="s">
        <v>13969</v>
      </c>
    </row>
    <row r="1746" spans="1:5">
      <c r="A1746" s="385">
        <v>9992</v>
      </c>
      <c r="B1746" s="386" t="s">
        <v>15705</v>
      </c>
      <c r="C1746" s="385" t="s">
        <v>30</v>
      </c>
      <c r="D1746" s="387">
        <v>104273</v>
      </c>
      <c r="E1746" s="386" t="s">
        <v>13969</v>
      </c>
    </row>
    <row r="1747" spans="1:5">
      <c r="A1747" s="385">
        <v>9994</v>
      </c>
      <c r="B1747" s="386" t="s">
        <v>15706</v>
      </c>
      <c r="C1747" s="385" t="s">
        <v>32</v>
      </c>
      <c r="D1747" s="387">
        <v>20617</v>
      </c>
      <c r="E1747" s="386" t="s">
        <v>13969</v>
      </c>
    </row>
    <row r="1748" spans="1:5">
      <c r="A1748" s="385">
        <v>9995</v>
      </c>
      <c r="B1748" s="386" t="s">
        <v>15707</v>
      </c>
      <c r="C1748" s="385" t="s">
        <v>89</v>
      </c>
      <c r="D1748" s="387">
        <v>91048</v>
      </c>
      <c r="E1748" s="386" t="s">
        <v>13969</v>
      </c>
    </row>
    <row r="1749" spans="1:5">
      <c r="A1749" s="385">
        <v>9997</v>
      </c>
      <c r="B1749" s="386" t="s">
        <v>15708</v>
      </c>
      <c r="C1749" s="385" t="s">
        <v>30</v>
      </c>
      <c r="D1749" s="387">
        <v>17462</v>
      </c>
      <c r="E1749" s="386" t="s">
        <v>13969</v>
      </c>
    </row>
    <row r="1750" spans="1:5">
      <c r="A1750" s="385">
        <v>9999</v>
      </c>
      <c r="B1750" s="386" t="s">
        <v>15709</v>
      </c>
      <c r="C1750" s="385" t="s">
        <v>30</v>
      </c>
      <c r="D1750" s="387">
        <v>19474</v>
      </c>
      <c r="E1750" s="386" t="s">
        <v>13969</v>
      </c>
    </row>
    <row r="1751" spans="1:5">
      <c r="A1751" s="385">
        <v>10000</v>
      </c>
      <c r="B1751" s="386" t="s">
        <v>15710</v>
      </c>
      <c r="C1751" s="385" t="s">
        <v>30</v>
      </c>
      <c r="D1751" s="387">
        <v>330498</v>
      </c>
      <c r="E1751" s="386" t="s">
        <v>13969</v>
      </c>
    </row>
    <row r="1752" spans="1:5">
      <c r="A1752" s="385">
        <v>10009</v>
      </c>
      <c r="B1752" s="386" t="s">
        <v>15711</v>
      </c>
      <c r="C1752" s="385" t="s">
        <v>44</v>
      </c>
      <c r="D1752" s="387">
        <v>40822</v>
      </c>
      <c r="E1752" s="386" t="s">
        <v>13969</v>
      </c>
    </row>
    <row r="1753" spans="1:5">
      <c r="A1753" s="385">
        <v>10010</v>
      </c>
      <c r="B1753" s="386" t="s">
        <v>15712</v>
      </c>
      <c r="C1753" s="385" t="s">
        <v>30</v>
      </c>
      <c r="D1753" s="387">
        <v>7107</v>
      </c>
      <c r="E1753" s="386" t="s">
        <v>13969</v>
      </c>
    </row>
    <row r="1754" spans="1:5">
      <c r="A1754" s="385">
        <v>10011</v>
      </c>
      <c r="B1754" s="386" t="s">
        <v>15713</v>
      </c>
      <c r="C1754" s="385" t="s">
        <v>30</v>
      </c>
      <c r="D1754" s="387">
        <v>1693</v>
      </c>
      <c r="E1754" s="386" t="s">
        <v>13969</v>
      </c>
    </row>
    <row r="1755" spans="1:5">
      <c r="A1755" s="385">
        <v>10012</v>
      </c>
      <c r="B1755" s="386" t="s">
        <v>15714</v>
      </c>
      <c r="C1755" s="385" t="s">
        <v>44</v>
      </c>
      <c r="D1755" s="387">
        <v>26586</v>
      </c>
      <c r="E1755" s="386" t="s">
        <v>13969</v>
      </c>
    </row>
    <row r="1756" spans="1:5">
      <c r="A1756" s="385">
        <v>10013</v>
      </c>
      <c r="B1756" s="386" t="s">
        <v>15715</v>
      </c>
      <c r="C1756" s="385" t="s">
        <v>27</v>
      </c>
      <c r="D1756" s="387">
        <v>52360</v>
      </c>
      <c r="E1756" s="386" t="s">
        <v>13969</v>
      </c>
    </row>
    <row r="1757" spans="1:5">
      <c r="A1757" s="385">
        <v>10014</v>
      </c>
      <c r="B1757" s="386" t="s">
        <v>15716</v>
      </c>
      <c r="C1757" s="385" t="s">
        <v>27</v>
      </c>
      <c r="D1757" s="387">
        <v>59500</v>
      </c>
      <c r="E1757" s="386" t="s">
        <v>13969</v>
      </c>
    </row>
    <row r="1758" spans="1:5">
      <c r="A1758" s="385">
        <v>10015</v>
      </c>
      <c r="B1758" s="386" t="s">
        <v>15717</v>
      </c>
      <c r="C1758" s="385" t="s">
        <v>27</v>
      </c>
      <c r="D1758" s="387">
        <v>82467</v>
      </c>
      <c r="E1758" s="386" t="s">
        <v>13969</v>
      </c>
    </row>
    <row r="1759" spans="1:5">
      <c r="A1759" s="385">
        <v>10016</v>
      </c>
      <c r="B1759" s="386" t="s">
        <v>15718</v>
      </c>
      <c r="C1759" s="385" t="s">
        <v>27</v>
      </c>
      <c r="D1759" s="387">
        <v>226100</v>
      </c>
      <c r="E1759" s="386" t="s">
        <v>13969</v>
      </c>
    </row>
    <row r="1760" spans="1:5">
      <c r="A1760" s="385">
        <v>10017</v>
      </c>
      <c r="B1760" s="386" t="s">
        <v>15719</v>
      </c>
      <c r="C1760" s="385" t="s">
        <v>27</v>
      </c>
      <c r="D1760" s="387">
        <v>101150</v>
      </c>
      <c r="E1760" s="386" t="s">
        <v>13969</v>
      </c>
    </row>
    <row r="1761" spans="1:5">
      <c r="A1761" s="385">
        <v>10018</v>
      </c>
      <c r="B1761" s="386" t="s">
        <v>15720</v>
      </c>
      <c r="C1761" s="385" t="s">
        <v>27</v>
      </c>
      <c r="D1761" s="387">
        <v>236215</v>
      </c>
      <c r="E1761" s="386" t="s">
        <v>13969</v>
      </c>
    </row>
    <row r="1762" spans="1:5">
      <c r="A1762" s="385">
        <v>10019</v>
      </c>
      <c r="B1762" s="386" t="s">
        <v>15721</v>
      </c>
      <c r="C1762" s="385" t="s">
        <v>27</v>
      </c>
      <c r="D1762" s="387">
        <v>69020</v>
      </c>
      <c r="E1762" s="386" t="s">
        <v>13969</v>
      </c>
    </row>
    <row r="1763" spans="1:5">
      <c r="A1763" s="385">
        <v>10020</v>
      </c>
      <c r="B1763" s="386" t="s">
        <v>15722</v>
      </c>
      <c r="C1763" s="385" t="s">
        <v>27</v>
      </c>
      <c r="D1763" s="387">
        <v>54383</v>
      </c>
      <c r="E1763" s="386" t="s">
        <v>13969</v>
      </c>
    </row>
    <row r="1764" spans="1:5">
      <c r="A1764" s="385">
        <v>10021</v>
      </c>
      <c r="B1764" s="386" t="s">
        <v>15723</v>
      </c>
      <c r="C1764" s="385" t="s">
        <v>27</v>
      </c>
      <c r="D1764" s="387">
        <v>199049</v>
      </c>
      <c r="E1764" s="386" t="s">
        <v>13969</v>
      </c>
    </row>
    <row r="1765" spans="1:5">
      <c r="A1765" s="385">
        <v>10022</v>
      </c>
      <c r="B1765" s="386" t="s">
        <v>15724</v>
      </c>
      <c r="C1765" s="385" t="s">
        <v>27</v>
      </c>
      <c r="D1765" s="387">
        <v>741370</v>
      </c>
      <c r="E1765" s="386" t="s">
        <v>13969</v>
      </c>
    </row>
    <row r="1766" spans="1:5">
      <c r="A1766" s="385">
        <v>10023</v>
      </c>
      <c r="B1766" s="386" t="s">
        <v>15725</v>
      </c>
      <c r="C1766" s="385" t="s">
        <v>27</v>
      </c>
      <c r="D1766" s="387">
        <v>23205</v>
      </c>
      <c r="E1766" s="386" t="s">
        <v>13969</v>
      </c>
    </row>
    <row r="1767" spans="1:5">
      <c r="A1767" s="385">
        <v>10024</v>
      </c>
      <c r="B1767" s="386" t="s">
        <v>15726</v>
      </c>
      <c r="C1767" s="385" t="s">
        <v>27</v>
      </c>
      <c r="D1767" s="387">
        <v>263228</v>
      </c>
      <c r="E1767" s="386" t="s">
        <v>13969</v>
      </c>
    </row>
    <row r="1768" spans="1:5">
      <c r="A1768" s="385">
        <v>10025</v>
      </c>
      <c r="B1768" s="386" t="s">
        <v>15727</v>
      </c>
      <c r="C1768" s="385" t="s">
        <v>27</v>
      </c>
      <c r="D1768" s="387">
        <v>331653</v>
      </c>
      <c r="E1768" s="386" t="s">
        <v>13969</v>
      </c>
    </row>
    <row r="1769" spans="1:5">
      <c r="A1769" s="385">
        <v>10026</v>
      </c>
      <c r="B1769" s="386" t="s">
        <v>15728</v>
      </c>
      <c r="C1769" s="385" t="s">
        <v>27</v>
      </c>
      <c r="D1769" s="387">
        <v>392700</v>
      </c>
      <c r="E1769" s="386" t="s">
        <v>13969</v>
      </c>
    </row>
    <row r="1770" spans="1:5">
      <c r="A1770" s="385">
        <v>10027</v>
      </c>
      <c r="B1770" s="386" t="s">
        <v>15729</v>
      </c>
      <c r="C1770" s="385" t="s">
        <v>27</v>
      </c>
      <c r="D1770" s="387">
        <v>474929</v>
      </c>
      <c r="E1770" s="386" t="s">
        <v>13969</v>
      </c>
    </row>
    <row r="1771" spans="1:5">
      <c r="A1771" s="385">
        <v>10028</v>
      </c>
      <c r="B1771" s="386" t="s">
        <v>15730</v>
      </c>
      <c r="C1771" s="385" t="s">
        <v>27</v>
      </c>
      <c r="D1771" s="387">
        <v>280364</v>
      </c>
      <c r="E1771" s="386" t="s">
        <v>13969</v>
      </c>
    </row>
    <row r="1772" spans="1:5">
      <c r="A1772" s="385">
        <v>10032</v>
      </c>
      <c r="B1772" s="386" t="s">
        <v>15731</v>
      </c>
      <c r="C1772" s="385" t="s">
        <v>27</v>
      </c>
      <c r="D1772" s="387">
        <v>28577850</v>
      </c>
      <c r="E1772" s="386" t="s">
        <v>13969</v>
      </c>
    </row>
    <row r="1773" spans="1:5">
      <c r="A1773" s="385">
        <v>10035</v>
      </c>
      <c r="B1773" s="386" t="s">
        <v>15732</v>
      </c>
      <c r="C1773" s="385" t="s">
        <v>27</v>
      </c>
      <c r="D1773" s="387">
        <v>5421</v>
      </c>
      <c r="E1773" s="386" t="s">
        <v>13959</v>
      </c>
    </row>
    <row r="1774" spans="1:5">
      <c r="A1774" s="385">
        <v>10066</v>
      </c>
      <c r="B1774" s="386" t="s">
        <v>15733</v>
      </c>
      <c r="C1774" s="385" t="s">
        <v>27</v>
      </c>
      <c r="D1774" s="387">
        <v>192780</v>
      </c>
      <c r="E1774" s="386" t="s">
        <v>13969</v>
      </c>
    </row>
    <row r="1775" spans="1:5">
      <c r="A1775" s="385">
        <v>10072</v>
      </c>
      <c r="B1775" s="386" t="s">
        <v>15734</v>
      </c>
      <c r="C1775" s="385" t="s">
        <v>27</v>
      </c>
      <c r="D1775" s="387">
        <v>25233</v>
      </c>
      <c r="E1775" s="386" t="s">
        <v>13969</v>
      </c>
    </row>
    <row r="1776" spans="1:5">
      <c r="A1776" s="385">
        <v>10079</v>
      </c>
      <c r="B1776" s="386" t="s">
        <v>15735</v>
      </c>
      <c r="C1776" s="385" t="s">
        <v>27</v>
      </c>
      <c r="D1776" s="387">
        <v>157900</v>
      </c>
      <c r="E1776" s="386" t="s">
        <v>13969</v>
      </c>
    </row>
    <row r="1777" spans="1:5">
      <c r="A1777" s="385">
        <v>10085</v>
      </c>
      <c r="B1777" s="386" t="s">
        <v>15736</v>
      </c>
      <c r="C1777" s="385" t="s">
        <v>27</v>
      </c>
      <c r="D1777" s="387">
        <v>155463</v>
      </c>
      <c r="E1777" s="386" t="s">
        <v>13969</v>
      </c>
    </row>
    <row r="1778" spans="1:5">
      <c r="A1778" s="385">
        <v>10089</v>
      </c>
      <c r="B1778" s="386" t="s">
        <v>15737</v>
      </c>
      <c r="C1778" s="385" t="s">
        <v>32</v>
      </c>
      <c r="D1778" s="387">
        <v>6069</v>
      </c>
      <c r="E1778" s="386" t="s">
        <v>13959</v>
      </c>
    </row>
    <row r="1779" spans="1:5">
      <c r="A1779" s="385">
        <v>10090</v>
      </c>
      <c r="B1779" s="386" t="s">
        <v>15738</v>
      </c>
      <c r="C1779" s="385" t="s">
        <v>32</v>
      </c>
      <c r="D1779" s="387">
        <v>6069</v>
      </c>
      <c r="E1779" s="386" t="s">
        <v>13959</v>
      </c>
    </row>
    <row r="1780" spans="1:5">
      <c r="A1780" s="385">
        <v>10094</v>
      </c>
      <c r="B1780" s="386" t="s">
        <v>15739</v>
      </c>
      <c r="C1780" s="385" t="s">
        <v>27</v>
      </c>
      <c r="D1780" s="387">
        <v>3808</v>
      </c>
      <c r="E1780" s="386" t="s">
        <v>13969</v>
      </c>
    </row>
    <row r="1781" spans="1:5">
      <c r="A1781" s="385">
        <v>10096</v>
      </c>
      <c r="B1781" s="386" t="s">
        <v>15740</v>
      </c>
      <c r="C1781" s="385" t="s">
        <v>27</v>
      </c>
      <c r="D1781" s="387">
        <v>155463</v>
      </c>
      <c r="E1781" s="386" t="s">
        <v>13969</v>
      </c>
    </row>
    <row r="1782" spans="1:5">
      <c r="A1782" s="385">
        <v>10101</v>
      </c>
      <c r="B1782" s="386" t="s">
        <v>15741</v>
      </c>
      <c r="C1782" s="385" t="s">
        <v>27</v>
      </c>
      <c r="D1782" s="387">
        <v>1514</v>
      </c>
      <c r="E1782" s="386" t="s">
        <v>13959</v>
      </c>
    </row>
    <row r="1783" spans="1:5">
      <c r="A1783" s="385">
        <v>10136</v>
      </c>
      <c r="B1783" s="386" t="s">
        <v>15742</v>
      </c>
      <c r="C1783" s="385" t="s">
        <v>27</v>
      </c>
      <c r="D1783" s="387">
        <v>22318</v>
      </c>
      <c r="E1783" s="386" t="s">
        <v>13959</v>
      </c>
    </row>
    <row r="1784" spans="1:5">
      <c r="A1784" s="385">
        <v>10145</v>
      </c>
      <c r="B1784" s="386" t="s">
        <v>15743</v>
      </c>
      <c r="C1784" s="385" t="s">
        <v>27</v>
      </c>
      <c r="D1784" s="387">
        <v>449820</v>
      </c>
      <c r="E1784" s="386" t="s">
        <v>13969</v>
      </c>
    </row>
    <row r="1785" spans="1:5">
      <c r="A1785" s="385">
        <v>10147</v>
      </c>
      <c r="B1785" s="386" t="s">
        <v>15744</v>
      </c>
      <c r="C1785" s="385" t="s">
        <v>27</v>
      </c>
      <c r="D1785" s="387">
        <v>2409</v>
      </c>
      <c r="E1785" s="386" t="s">
        <v>13959</v>
      </c>
    </row>
    <row r="1786" spans="1:5">
      <c r="A1786" s="385">
        <v>10154</v>
      </c>
      <c r="B1786" s="386" t="s">
        <v>15745</v>
      </c>
      <c r="C1786" s="385" t="s">
        <v>27</v>
      </c>
      <c r="D1786" s="387">
        <v>1535113</v>
      </c>
      <c r="E1786" s="386" t="s">
        <v>13969</v>
      </c>
    </row>
    <row r="1787" spans="1:5">
      <c r="A1787" s="385">
        <v>10158</v>
      </c>
      <c r="B1787" s="386" t="s">
        <v>15746</v>
      </c>
      <c r="C1787" s="385" t="s">
        <v>27</v>
      </c>
      <c r="D1787" s="387">
        <v>708734</v>
      </c>
      <c r="E1787" s="386" t="s">
        <v>13969</v>
      </c>
    </row>
    <row r="1788" spans="1:5">
      <c r="A1788" s="385">
        <v>10163</v>
      </c>
      <c r="B1788" s="386" t="s">
        <v>15747</v>
      </c>
      <c r="C1788" s="385" t="s">
        <v>27</v>
      </c>
      <c r="D1788" s="387">
        <v>336665</v>
      </c>
      <c r="E1788" s="386" t="s">
        <v>13969</v>
      </c>
    </row>
    <row r="1789" spans="1:5">
      <c r="A1789" s="385">
        <v>10167</v>
      </c>
      <c r="B1789" s="386" t="s">
        <v>15748</v>
      </c>
      <c r="C1789" s="385" t="s">
        <v>27</v>
      </c>
      <c r="D1789" s="387">
        <v>62668</v>
      </c>
      <c r="E1789" s="386" t="s">
        <v>13969</v>
      </c>
    </row>
    <row r="1790" spans="1:5">
      <c r="A1790" s="385">
        <v>10181</v>
      </c>
      <c r="B1790" s="386" t="s">
        <v>15749</v>
      </c>
      <c r="C1790" s="385" t="s">
        <v>27</v>
      </c>
      <c r="D1790" s="387">
        <v>1570</v>
      </c>
      <c r="E1790" s="386" t="s">
        <v>13959</v>
      </c>
    </row>
    <row r="1791" spans="1:5">
      <c r="A1791" s="385">
        <v>10211</v>
      </c>
      <c r="B1791" s="386" t="s">
        <v>15750</v>
      </c>
      <c r="C1791" s="385" t="s">
        <v>27</v>
      </c>
      <c r="D1791" s="387">
        <v>146044</v>
      </c>
      <c r="E1791" s="386" t="s">
        <v>13969</v>
      </c>
    </row>
    <row r="1792" spans="1:5">
      <c r="A1792" s="385">
        <v>10212</v>
      </c>
      <c r="B1792" s="386" t="s">
        <v>15751</v>
      </c>
      <c r="C1792" s="385" t="s">
        <v>27</v>
      </c>
      <c r="D1792" s="387">
        <v>152681</v>
      </c>
      <c r="E1792" s="386" t="s">
        <v>13969</v>
      </c>
    </row>
    <row r="1793" spans="1:5">
      <c r="A1793" s="385">
        <v>10251</v>
      </c>
      <c r="B1793" s="386" t="s">
        <v>15752</v>
      </c>
      <c r="C1793" s="385" t="s">
        <v>27</v>
      </c>
      <c r="D1793" s="387">
        <v>2111</v>
      </c>
      <c r="E1793" s="386" t="s">
        <v>13959</v>
      </c>
    </row>
    <row r="1794" spans="1:5">
      <c r="A1794" s="385">
        <v>10262</v>
      </c>
      <c r="B1794" s="386" t="s">
        <v>15753</v>
      </c>
      <c r="C1794" s="385" t="s">
        <v>27</v>
      </c>
      <c r="D1794" s="387">
        <v>251090</v>
      </c>
      <c r="E1794" s="386" t="s">
        <v>13969</v>
      </c>
    </row>
    <row r="1795" spans="1:5">
      <c r="A1795" s="385">
        <v>10282</v>
      </c>
      <c r="B1795" s="386" t="s">
        <v>15754</v>
      </c>
      <c r="C1795" s="385" t="s">
        <v>253</v>
      </c>
      <c r="D1795" s="387">
        <v>11328</v>
      </c>
      <c r="E1795" s="386" t="s">
        <v>13969</v>
      </c>
    </row>
    <row r="1796" spans="1:5">
      <c r="A1796" s="385">
        <v>10283</v>
      </c>
      <c r="B1796" s="386" t="s">
        <v>15755</v>
      </c>
      <c r="C1796" s="385" t="s">
        <v>30</v>
      </c>
      <c r="D1796" s="387">
        <v>138</v>
      </c>
      <c r="E1796" s="386" t="s">
        <v>13969</v>
      </c>
    </row>
    <row r="1797" spans="1:5">
      <c r="A1797" s="385">
        <v>10288</v>
      </c>
      <c r="B1797" s="386" t="s">
        <v>15756</v>
      </c>
      <c r="C1797" s="385" t="s">
        <v>27</v>
      </c>
      <c r="D1797" s="387">
        <v>240986</v>
      </c>
      <c r="E1797" s="386" t="s">
        <v>13969</v>
      </c>
    </row>
    <row r="1798" spans="1:5">
      <c r="A1798" s="385">
        <v>10299</v>
      </c>
      <c r="B1798" s="386" t="s">
        <v>15757</v>
      </c>
      <c r="C1798" s="385" t="s">
        <v>30</v>
      </c>
      <c r="D1798" s="387">
        <v>5059</v>
      </c>
      <c r="E1798" s="386" t="s">
        <v>13959</v>
      </c>
    </row>
    <row r="1799" spans="1:5">
      <c r="A1799" s="385">
        <v>10348</v>
      </c>
      <c r="B1799" s="386" t="s">
        <v>15758</v>
      </c>
      <c r="C1799" s="385" t="s">
        <v>27</v>
      </c>
      <c r="D1799" s="387">
        <v>153612</v>
      </c>
      <c r="E1799" s="386" t="s">
        <v>13969</v>
      </c>
    </row>
    <row r="1800" spans="1:5">
      <c r="A1800" s="385">
        <v>10355</v>
      </c>
      <c r="B1800" s="386" t="s">
        <v>15759</v>
      </c>
      <c r="C1800" s="385" t="s">
        <v>27</v>
      </c>
      <c r="D1800" s="387">
        <v>1200</v>
      </c>
      <c r="E1800" s="386" t="s">
        <v>13959</v>
      </c>
    </row>
    <row r="1801" spans="1:5">
      <c r="A1801" s="385">
        <v>10357</v>
      </c>
      <c r="B1801" s="386" t="s">
        <v>15760</v>
      </c>
      <c r="C1801" s="385" t="s">
        <v>44</v>
      </c>
      <c r="D1801" s="387">
        <v>100000</v>
      </c>
      <c r="E1801" s="386" t="s">
        <v>13969</v>
      </c>
    </row>
    <row r="1802" spans="1:5">
      <c r="A1802" s="385">
        <v>10359</v>
      </c>
      <c r="B1802" s="386" t="s">
        <v>15761</v>
      </c>
      <c r="C1802" s="385" t="s">
        <v>27</v>
      </c>
      <c r="D1802" s="387">
        <v>34500</v>
      </c>
      <c r="E1802" s="386" t="s">
        <v>13959</v>
      </c>
    </row>
    <row r="1803" spans="1:5">
      <c r="A1803" s="385">
        <v>10375</v>
      </c>
      <c r="B1803" s="386" t="s">
        <v>15762</v>
      </c>
      <c r="C1803" s="385" t="s">
        <v>27</v>
      </c>
      <c r="D1803" s="387">
        <v>239099</v>
      </c>
      <c r="E1803" s="386" t="s">
        <v>13969</v>
      </c>
    </row>
    <row r="1804" spans="1:5">
      <c r="A1804" s="385">
        <v>10381</v>
      </c>
      <c r="B1804" s="386" t="s">
        <v>15763</v>
      </c>
      <c r="C1804" s="385" t="s">
        <v>27</v>
      </c>
      <c r="D1804" s="387">
        <v>504764</v>
      </c>
      <c r="E1804" s="386" t="s">
        <v>13969</v>
      </c>
    </row>
    <row r="1805" spans="1:5">
      <c r="A1805" s="385">
        <v>10401</v>
      </c>
      <c r="B1805" s="386" t="s">
        <v>15764</v>
      </c>
      <c r="C1805" s="385" t="s">
        <v>27</v>
      </c>
      <c r="D1805" s="387">
        <v>2705</v>
      </c>
      <c r="E1805" s="386" t="s">
        <v>13969</v>
      </c>
    </row>
    <row r="1806" spans="1:5">
      <c r="A1806" s="385">
        <v>10421</v>
      </c>
      <c r="B1806" s="386" t="s">
        <v>15765</v>
      </c>
      <c r="C1806" s="385" t="s">
        <v>44</v>
      </c>
      <c r="D1806" s="387">
        <v>55297</v>
      </c>
      <c r="E1806" s="386" t="s">
        <v>13969</v>
      </c>
    </row>
    <row r="1807" spans="1:5">
      <c r="A1807" s="385">
        <v>10441</v>
      </c>
      <c r="B1807" s="386" t="s">
        <v>15766</v>
      </c>
      <c r="C1807" s="385" t="s">
        <v>30</v>
      </c>
      <c r="D1807" s="387">
        <v>4736</v>
      </c>
      <c r="E1807" s="386" t="s">
        <v>13969</v>
      </c>
    </row>
    <row r="1808" spans="1:5">
      <c r="A1808" s="385">
        <v>10442</v>
      </c>
      <c r="B1808" s="386" t="s">
        <v>15767</v>
      </c>
      <c r="C1808" s="385" t="s">
        <v>30</v>
      </c>
      <c r="D1808" s="387">
        <v>6527</v>
      </c>
      <c r="E1808" s="386" t="s">
        <v>13969</v>
      </c>
    </row>
    <row r="1809" spans="1:5">
      <c r="A1809" s="385">
        <v>10506</v>
      </c>
      <c r="B1809" s="386" t="s">
        <v>15768</v>
      </c>
      <c r="C1809" s="385" t="s">
        <v>27</v>
      </c>
      <c r="D1809" s="387">
        <v>120018</v>
      </c>
      <c r="E1809" s="386" t="s">
        <v>13969</v>
      </c>
    </row>
    <row r="1810" spans="1:5">
      <c r="A1810" s="385">
        <v>10510</v>
      </c>
      <c r="B1810" s="386" t="s">
        <v>15769</v>
      </c>
      <c r="C1810" s="385" t="s">
        <v>27</v>
      </c>
      <c r="D1810" s="387">
        <v>331882</v>
      </c>
      <c r="E1810" s="386" t="s">
        <v>13969</v>
      </c>
    </row>
    <row r="1811" spans="1:5">
      <c r="A1811" s="385">
        <v>10511</v>
      </c>
      <c r="B1811" s="386" t="s">
        <v>15770</v>
      </c>
      <c r="C1811" s="385" t="s">
        <v>27</v>
      </c>
      <c r="D1811" s="387">
        <v>180601</v>
      </c>
      <c r="E1811" s="386" t="s">
        <v>13969</v>
      </c>
    </row>
    <row r="1812" spans="1:5">
      <c r="A1812" s="385">
        <v>10517</v>
      </c>
      <c r="B1812" s="386" t="s">
        <v>15771</v>
      </c>
      <c r="C1812" s="385" t="s">
        <v>32</v>
      </c>
      <c r="D1812" s="387">
        <v>5117</v>
      </c>
      <c r="E1812" s="386" t="s">
        <v>13959</v>
      </c>
    </row>
    <row r="1813" spans="1:5">
      <c r="A1813" s="385">
        <v>10521</v>
      </c>
      <c r="B1813" s="386" t="s">
        <v>15772</v>
      </c>
      <c r="C1813" s="385" t="s">
        <v>32</v>
      </c>
      <c r="D1813" s="387">
        <v>3470</v>
      </c>
      <c r="E1813" s="386" t="s">
        <v>13969</v>
      </c>
    </row>
    <row r="1814" spans="1:5">
      <c r="A1814" s="385">
        <v>10547</v>
      </c>
      <c r="B1814" s="386" t="s">
        <v>15773</v>
      </c>
      <c r="C1814" s="385" t="s">
        <v>44</v>
      </c>
      <c r="D1814" s="387">
        <v>209194</v>
      </c>
      <c r="E1814" s="386" t="s">
        <v>13969</v>
      </c>
    </row>
    <row r="1815" spans="1:5">
      <c r="A1815" s="385">
        <v>10548</v>
      </c>
      <c r="B1815" s="386" t="s">
        <v>15774</v>
      </c>
      <c r="C1815" s="385" t="s">
        <v>14793</v>
      </c>
      <c r="D1815" s="387">
        <v>22875</v>
      </c>
      <c r="E1815" s="386" t="s">
        <v>13969</v>
      </c>
    </row>
    <row r="1816" spans="1:5">
      <c r="A1816" s="385">
        <v>10591</v>
      </c>
      <c r="B1816" s="386" t="s">
        <v>15775</v>
      </c>
      <c r="C1816" s="385" t="s">
        <v>27</v>
      </c>
      <c r="D1816" s="387">
        <v>5595412</v>
      </c>
      <c r="E1816" s="386" t="s">
        <v>13969</v>
      </c>
    </row>
    <row r="1817" spans="1:5">
      <c r="A1817" s="385">
        <v>10593</v>
      </c>
      <c r="B1817" s="386" t="s">
        <v>15776</v>
      </c>
      <c r="C1817" s="385" t="s">
        <v>30</v>
      </c>
      <c r="D1817" s="387">
        <v>989802</v>
      </c>
      <c r="E1817" s="386" t="s">
        <v>13969</v>
      </c>
    </row>
    <row r="1818" spans="1:5">
      <c r="A1818" s="385">
        <v>10594</v>
      </c>
      <c r="B1818" s="386" t="s">
        <v>15777</v>
      </c>
      <c r="C1818" s="385" t="s">
        <v>27</v>
      </c>
      <c r="D1818" s="387">
        <v>455908</v>
      </c>
      <c r="E1818" s="386" t="s">
        <v>13959</v>
      </c>
    </row>
    <row r="1819" spans="1:5">
      <c r="A1819" s="385">
        <v>10596</v>
      </c>
      <c r="B1819" s="386" t="s">
        <v>15778</v>
      </c>
      <c r="C1819" s="385" t="s">
        <v>27</v>
      </c>
      <c r="D1819" s="387">
        <v>698305</v>
      </c>
      <c r="E1819" s="386" t="s">
        <v>13959</v>
      </c>
    </row>
    <row r="1820" spans="1:5">
      <c r="A1820" s="385">
        <v>10597</v>
      </c>
      <c r="B1820" s="386" t="s">
        <v>15779</v>
      </c>
      <c r="C1820" s="385" t="s">
        <v>27</v>
      </c>
      <c r="D1820" s="387">
        <v>2284787</v>
      </c>
      <c r="E1820" s="386" t="s">
        <v>13959</v>
      </c>
    </row>
    <row r="1821" spans="1:5">
      <c r="A1821" s="385">
        <v>10599</v>
      </c>
      <c r="B1821" s="386" t="s">
        <v>15780</v>
      </c>
      <c r="C1821" s="385" t="s">
        <v>27</v>
      </c>
      <c r="D1821" s="387">
        <v>1553581</v>
      </c>
      <c r="E1821" s="386" t="s">
        <v>13969</v>
      </c>
    </row>
    <row r="1822" spans="1:5">
      <c r="A1822" s="385">
        <v>10600</v>
      </c>
      <c r="B1822" s="386" t="s">
        <v>15781</v>
      </c>
      <c r="C1822" s="385" t="s">
        <v>30</v>
      </c>
      <c r="D1822" s="387">
        <v>1038156</v>
      </c>
      <c r="E1822" s="386" t="s">
        <v>13969</v>
      </c>
    </row>
    <row r="1823" spans="1:5">
      <c r="A1823" s="385">
        <v>10601</v>
      </c>
      <c r="B1823" s="386" t="s">
        <v>15782</v>
      </c>
      <c r="C1823" s="385" t="s">
        <v>30</v>
      </c>
      <c r="D1823" s="387">
        <v>130662</v>
      </c>
      <c r="E1823" s="386" t="s">
        <v>13969</v>
      </c>
    </row>
    <row r="1824" spans="1:5">
      <c r="A1824" s="385">
        <v>10603</v>
      </c>
      <c r="B1824" s="386" t="s">
        <v>15783</v>
      </c>
      <c r="C1824" s="385" t="s">
        <v>27</v>
      </c>
      <c r="D1824" s="387">
        <v>1074786</v>
      </c>
      <c r="E1824" s="386" t="s">
        <v>13969</v>
      </c>
    </row>
    <row r="1825" spans="1:5">
      <c r="A1825" s="385">
        <v>10605</v>
      </c>
      <c r="B1825" s="386" t="s">
        <v>15784</v>
      </c>
      <c r="C1825" s="385" t="s">
        <v>30</v>
      </c>
      <c r="D1825" s="387">
        <v>1626849</v>
      </c>
      <c r="E1825" s="386" t="s">
        <v>13969</v>
      </c>
    </row>
    <row r="1826" spans="1:5">
      <c r="A1826" s="385">
        <v>10609</v>
      </c>
      <c r="B1826" s="386" t="s">
        <v>15785</v>
      </c>
      <c r="C1826" s="385" t="s">
        <v>27</v>
      </c>
      <c r="D1826" s="387">
        <v>881685</v>
      </c>
      <c r="E1826" s="386" t="s">
        <v>13969</v>
      </c>
    </row>
    <row r="1827" spans="1:5">
      <c r="A1827" s="385">
        <v>10613</v>
      </c>
      <c r="B1827" s="386" t="s">
        <v>15786</v>
      </c>
      <c r="C1827" s="385" t="s">
        <v>27</v>
      </c>
      <c r="D1827" s="387">
        <v>185336</v>
      </c>
      <c r="E1827" s="386" t="s">
        <v>13969</v>
      </c>
    </row>
    <row r="1828" spans="1:5">
      <c r="A1828" s="385">
        <v>10614</v>
      </c>
      <c r="B1828" s="386" t="s">
        <v>15787</v>
      </c>
      <c r="C1828" s="385" t="s">
        <v>27</v>
      </c>
      <c r="D1828" s="387">
        <v>327356</v>
      </c>
      <c r="E1828" s="386" t="s">
        <v>13969</v>
      </c>
    </row>
    <row r="1829" spans="1:5">
      <c r="A1829" s="385">
        <v>10617</v>
      </c>
      <c r="B1829" s="386" t="s">
        <v>15788</v>
      </c>
      <c r="C1829" s="385" t="s">
        <v>27</v>
      </c>
      <c r="D1829" s="387">
        <v>421313</v>
      </c>
      <c r="E1829" s="386" t="s">
        <v>13969</v>
      </c>
    </row>
    <row r="1830" spans="1:5">
      <c r="A1830" s="385">
        <v>10618</v>
      </c>
      <c r="B1830" s="386" t="s">
        <v>15789</v>
      </c>
      <c r="C1830" s="385" t="s">
        <v>30</v>
      </c>
      <c r="D1830" s="387">
        <v>4485035</v>
      </c>
      <c r="E1830" s="386" t="s">
        <v>13969</v>
      </c>
    </row>
    <row r="1831" spans="1:5">
      <c r="A1831" s="385">
        <v>10619</v>
      </c>
      <c r="B1831" s="386" t="s">
        <v>15790</v>
      </c>
      <c r="C1831" s="385" t="s">
        <v>30</v>
      </c>
      <c r="D1831" s="387">
        <v>6727552</v>
      </c>
      <c r="E1831" s="386" t="s">
        <v>13969</v>
      </c>
    </row>
    <row r="1832" spans="1:5">
      <c r="A1832" s="385">
        <v>10620</v>
      </c>
      <c r="B1832" s="386" t="s">
        <v>15791</v>
      </c>
      <c r="C1832" s="385" t="s">
        <v>27</v>
      </c>
      <c r="D1832" s="387">
        <v>6064607</v>
      </c>
      <c r="E1832" s="386" t="s">
        <v>13969</v>
      </c>
    </row>
    <row r="1833" spans="1:5">
      <c r="A1833" s="385">
        <v>10621</v>
      </c>
      <c r="B1833" s="386" t="s">
        <v>15792</v>
      </c>
      <c r="C1833" s="385" t="s">
        <v>27</v>
      </c>
      <c r="D1833" s="387">
        <v>1908760</v>
      </c>
      <c r="E1833" s="386" t="s">
        <v>13969</v>
      </c>
    </row>
    <row r="1834" spans="1:5">
      <c r="A1834" s="385">
        <v>10624</v>
      </c>
      <c r="B1834" s="386" t="s">
        <v>15793</v>
      </c>
      <c r="C1834" s="385" t="s">
        <v>32</v>
      </c>
      <c r="D1834" s="387">
        <v>7140</v>
      </c>
      <c r="E1834" s="386" t="s">
        <v>13959</v>
      </c>
    </row>
    <row r="1835" spans="1:5">
      <c r="A1835" s="385">
        <v>10625</v>
      </c>
      <c r="B1835" s="386" t="s">
        <v>15794</v>
      </c>
      <c r="C1835" s="385" t="s">
        <v>27</v>
      </c>
      <c r="D1835" s="387">
        <v>427411</v>
      </c>
      <c r="E1835" s="386" t="s">
        <v>13969</v>
      </c>
    </row>
    <row r="1836" spans="1:5">
      <c r="A1836" s="385">
        <v>10626</v>
      </c>
      <c r="B1836" s="386" t="s">
        <v>15795</v>
      </c>
      <c r="C1836" s="385" t="s">
        <v>27</v>
      </c>
      <c r="D1836" s="387">
        <v>535354</v>
      </c>
      <c r="E1836" s="386" t="s">
        <v>13969</v>
      </c>
    </row>
    <row r="1837" spans="1:5">
      <c r="A1837" s="385">
        <v>10627</v>
      </c>
      <c r="B1837" s="386" t="s">
        <v>15796</v>
      </c>
      <c r="C1837" s="385" t="s">
        <v>27</v>
      </c>
      <c r="D1837" s="387">
        <v>465521</v>
      </c>
      <c r="E1837" s="386" t="s">
        <v>13969</v>
      </c>
    </row>
    <row r="1838" spans="1:5">
      <c r="A1838" s="385">
        <v>10628</v>
      </c>
      <c r="B1838" s="386" t="s">
        <v>15797</v>
      </c>
      <c r="C1838" s="385" t="s">
        <v>27</v>
      </c>
      <c r="D1838" s="387">
        <v>465521</v>
      </c>
      <c r="E1838" s="386" t="s">
        <v>13969</v>
      </c>
    </row>
    <row r="1839" spans="1:5">
      <c r="A1839" s="385">
        <v>10629</v>
      </c>
      <c r="B1839" s="386" t="s">
        <v>15798</v>
      </c>
      <c r="C1839" s="385" t="s">
        <v>27</v>
      </c>
      <c r="D1839" s="387">
        <v>465521</v>
      </c>
      <c r="E1839" s="386" t="s">
        <v>13969</v>
      </c>
    </row>
    <row r="1840" spans="1:5">
      <c r="A1840" s="385">
        <v>10634</v>
      </c>
      <c r="B1840" s="386" t="s">
        <v>15799</v>
      </c>
      <c r="C1840" s="385" t="s">
        <v>27</v>
      </c>
      <c r="D1840" s="387">
        <v>468040</v>
      </c>
      <c r="E1840" s="386" t="s">
        <v>13969</v>
      </c>
    </row>
    <row r="1841" spans="1:5">
      <c r="A1841" s="385">
        <v>10635</v>
      </c>
      <c r="B1841" s="386" t="s">
        <v>15800</v>
      </c>
      <c r="C1841" s="385" t="s">
        <v>27</v>
      </c>
      <c r="D1841" s="387">
        <v>440667</v>
      </c>
      <c r="E1841" s="386" t="s">
        <v>13969</v>
      </c>
    </row>
    <row r="1842" spans="1:5">
      <c r="A1842" s="385">
        <v>10636</v>
      </c>
      <c r="B1842" s="386" t="s">
        <v>15801</v>
      </c>
      <c r="C1842" s="385" t="s">
        <v>27</v>
      </c>
      <c r="D1842" s="387">
        <v>559968</v>
      </c>
      <c r="E1842" s="386" t="s">
        <v>13969</v>
      </c>
    </row>
    <row r="1843" spans="1:5">
      <c r="A1843" s="385">
        <v>10639</v>
      </c>
      <c r="B1843" s="386" t="s">
        <v>15802</v>
      </c>
      <c r="C1843" s="385" t="s">
        <v>27</v>
      </c>
      <c r="D1843" s="387">
        <v>262920</v>
      </c>
      <c r="E1843" s="386" t="s">
        <v>13959</v>
      </c>
    </row>
    <row r="1844" spans="1:5">
      <c r="A1844" s="385">
        <v>10640</v>
      </c>
      <c r="B1844" s="386" t="s">
        <v>15803</v>
      </c>
      <c r="C1844" s="385" t="s">
        <v>27</v>
      </c>
      <c r="D1844" s="387">
        <v>1901033</v>
      </c>
      <c r="E1844" s="386" t="s">
        <v>13959</v>
      </c>
    </row>
    <row r="1845" spans="1:5">
      <c r="A1845" s="385">
        <v>10641</v>
      </c>
      <c r="B1845" s="386" t="s">
        <v>15804</v>
      </c>
      <c r="C1845" s="385" t="s">
        <v>27</v>
      </c>
      <c r="D1845" s="387">
        <v>1901033</v>
      </c>
      <c r="E1845" s="386" t="s">
        <v>13959</v>
      </c>
    </row>
    <row r="1846" spans="1:5">
      <c r="A1846" s="385">
        <v>10642</v>
      </c>
      <c r="B1846" s="386" t="s">
        <v>15805</v>
      </c>
      <c r="C1846" s="385" t="s">
        <v>27</v>
      </c>
      <c r="D1846" s="387">
        <v>726863</v>
      </c>
      <c r="E1846" s="386" t="s">
        <v>13959</v>
      </c>
    </row>
    <row r="1847" spans="1:5">
      <c r="A1847" s="385">
        <v>10643</v>
      </c>
      <c r="B1847" s="386" t="s">
        <v>15806</v>
      </c>
      <c r="C1847" s="385" t="s">
        <v>27</v>
      </c>
      <c r="D1847" s="387">
        <v>3283968</v>
      </c>
      <c r="E1847" s="386" t="s">
        <v>13959</v>
      </c>
    </row>
    <row r="1848" spans="1:5">
      <c r="A1848" s="385">
        <v>10644</v>
      </c>
      <c r="B1848" s="386" t="s">
        <v>15807</v>
      </c>
      <c r="C1848" s="385" t="s">
        <v>27</v>
      </c>
      <c r="D1848" s="387">
        <v>3359067</v>
      </c>
      <c r="E1848" s="386" t="s">
        <v>13959</v>
      </c>
    </row>
    <row r="1849" spans="1:5">
      <c r="A1849" s="385">
        <v>10645</v>
      </c>
      <c r="B1849" s="386" t="s">
        <v>15808</v>
      </c>
      <c r="C1849" s="385" t="s">
        <v>30</v>
      </c>
      <c r="D1849" s="387">
        <v>658308</v>
      </c>
      <c r="E1849" s="386" t="s">
        <v>13959</v>
      </c>
    </row>
    <row r="1850" spans="1:5">
      <c r="A1850" s="385">
        <v>10646</v>
      </c>
      <c r="B1850" s="386" t="s">
        <v>15809</v>
      </c>
      <c r="C1850" s="385" t="s">
        <v>30</v>
      </c>
      <c r="D1850" s="387">
        <v>793692</v>
      </c>
      <c r="E1850" s="386" t="s">
        <v>13959</v>
      </c>
    </row>
    <row r="1851" spans="1:5">
      <c r="A1851" s="385">
        <v>10647</v>
      </c>
      <c r="B1851" s="386" t="s">
        <v>15810</v>
      </c>
      <c r="C1851" s="385" t="s">
        <v>30</v>
      </c>
      <c r="D1851" s="387">
        <v>979846</v>
      </c>
      <c r="E1851" s="386" t="s">
        <v>13959</v>
      </c>
    </row>
    <row r="1852" spans="1:5">
      <c r="A1852" s="385">
        <v>10648</v>
      </c>
      <c r="B1852" s="386" t="s">
        <v>15811</v>
      </c>
      <c r="C1852" s="385" t="s">
        <v>30</v>
      </c>
      <c r="D1852" s="387">
        <v>1818385</v>
      </c>
      <c r="E1852" s="386" t="s">
        <v>13959</v>
      </c>
    </row>
    <row r="1853" spans="1:5">
      <c r="A1853" s="385">
        <v>10649</v>
      </c>
      <c r="B1853" s="386" t="s">
        <v>15812</v>
      </c>
      <c r="C1853" s="385" t="s">
        <v>30</v>
      </c>
      <c r="D1853" s="387">
        <v>2435231</v>
      </c>
      <c r="E1853" s="386" t="s">
        <v>13959</v>
      </c>
    </row>
    <row r="1854" spans="1:5">
      <c r="A1854" s="385">
        <v>10650</v>
      </c>
      <c r="B1854" s="386" t="s">
        <v>15813</v>
      </c>
      <c r="C1854" s="385" t="s">
        <v>30</v>
      </c>
      <c r="D1854" s="387">
        <v>3756923</v>
      </c>
      <c r="E1854" s="386" t="s">
        <v>13959</v>
      </c>
    </row>
    <row r="1855" spans="1:5">
      <c r="A1855" s="385">
        <v>10651</v>
      </c>
      <c r="B1855" s="386" t="s">
        <v>15814</v>
      </c>
      <c r="C1855" s="385" t="s">
        <v>27</v>
      </c>
      <c r="D1855" s="387">
        <v>534310</v>
      </c>
      <c r="E1855" s="386" t="s">
        <v>13969</v>
      </c>
    </row>
    <row r="1856" spans="1:5">
      <c r="A1856" s="385">
        <v>10653</v>
      </c>
      <c r="B1856" s="386" t="s">
        <v>15815</v>
      </c>
      <c r="C1856" s="385" t="s">
        <v>27</v>
      </c>
      <c r="D1856" s="387">
        <v>116822</v>
      </c>
      <c r="E1856" s="386" t="s">
        <v>13969</v>
      </c>
    </row>
    <row r="1857" spans="1:5">
      <c r="A1857" s="385">
        <v>10655</v>
      </c>
      <c r="B1857" s="386" t="s">
        <v>15816</v>
      </c>
      <c r="C1857" s="385" t="s">
        <v>30</v>
      </c>
      <c r="D1857" s="387">
        <v>34028</v>
      </c>
      <c r="E1857" s="386" t="s">
        <v>13969</v>
      </c>
    </row>
    <row r="1858" spans="1:5">
      <c r="A1858" s="385">
        <v>10656</v>
      </c>
      <c r="B1858" s="386" t="s">
        <v>15817</v>
      </c>
      <c r="C1858" s="385" t="s">
        <v>27</v>
      </c>
      <c r="D1858" s="387">
        <v>1455370</v>
      </c>
      <c r="E1858" s="386" t="s">
        <v>13969</v>
      </c>
    </row>
    <row r="1859" spans="1:5">
      <c r="A1859" s="385">
        <v>10657</v>
      </c>
      <c r="B1859" s="386" t="s">
        <v>15818</v>
      </c>
      <c r="C1859" s="385" t="s">
        <v>27</v>
      </c>
      <c r="D1859" s="387">
        <v>2706453</v>
      </c>
      <c r="E1859" s="386" t="s">
        <v>13969</v>
      </c>
    </row>
    <row r="1860" spans="1:5">
      <c r="A1860" s="385">
        <v>10658</v>
      </c>
      <c r="B1860" s="386" t="s">
        <v>15819</v>
      </c>
      <c r="C1860" s="385" t="s">
        <v>27</v>
      </c>
      <c r="D1860" s="387">
        <v>97223</v>
      </c>
      <c r="E1860" s="386" t="s">
        <v>13969</v>
      </c>
    </row>
    <row r="1861" spans="1:5">
      <c r="A1861" s="385">
        <v>10659</v>
      </c>
      <c r="B1861" s="386" t="s">
        <v>15820</v>
      </c>
      <c r="C1861" s="385" t="s">
        <v>27</v>
      </c>
      <c r="D1861" s="387">
        <v>10939538</v>
      </c>
      <c r="E1861" s="386" t="s">
        <v>13969</v>
      </c>
    </row>
    <row r="1862" spans="1:5">
      <c r="A1862" s="385">
        <v>10662</v>
      </c>
      <c r="B1862" s="386" t="s">
        <v>15821</v>
      </c>
      <c r="C1862" s="385" t="s">
        <v>27</v>
      </c>
      <c r="D1862" s="387">
        <v>38627</v>
      </c>
      <c r="E1862" s="386" t="s">
        <v>13959</v>
      </c>
    </row>
    <row r="1863" spans="1:5">
      <c r="A1863" s="385">
        <v>10669</v>
      </c>
      <c r="B1863" s="386" t="s">
        <v>15822</v>
      </c>
      <c r="C1863" s="385" t="s">
        <v>27</v>
      </c>
      <c r="D1863" s="387">
        <v>421433</v>
      </c>
      <c r="E1863" s="386" t="s">
        <v>13969</v>
      </c>
    </row>
    <row r="1864" spans="1:5">
      <c r="A1864" s="385">
        <v>10670</v>
      </c>
      <c r="B1864" s="386" t="s">
        <v>15823</v>
      </c>
      <c r="C1864" s="385" t="s">
        <v>27</v>
      </c>
      <c r="D1864" s="387">
        <v>328408</v>
      </c>
      <c r="E1864" s="386" t="s">
        <v>13969</v>
      </c>
    </row>
    <row r="1865" spans="1:5">
      <c r="A1865" s="385">
        <v>10673</v>
      </c>
      <c r="B1865" s="386" t="s">
        <v>15824</v>
      </c>
      <c r="C1865" s="385" t="s">
        <v>30</v>
      </c>
      <c r="D1865" s="387">
        <v>1345385</v>
      </c>
      <c r="E1865" s="386" t="s">
        <v>13959</v>
      </c>
    </row>
    <row r="1866" spans="1:5">
      <c r="A1866" s="385">
        <v>10674</v>
      </c>
      <c r="B1866" s="386" t="s">
        <v>15825</v>
      </c>
      <c r="C1866" s="385" t="s">
        <v>30</v>
      </c>
      <c r="D1866" s="387">
        <v>2855769</v>
      </c>
      <c r="E1866" s="386" t="s">
        <v>13959</v>
      </c>
    </row>
    <row r="1867" spans="1:5">
      <c r="A1867" s="385">
        <v>10676</v>
      </c>
      <c r="B1867" s="386" t="s">
        <v>15826</v>
      </c>
      <c r="C1867" s="385" t="s">
        <v>30</v>
      </c>
      <c r="D1867" s="387">
        <v>21420</v>
      </c>
      <c r="E1867" s="386" t="s">
        <v>13969</v>
      </c>
    </row>
    <row r="1868" spans="1:5">
      <c r="A1868" s="385">
        <v>10677</v>
      </c>
      <c r="B1868" s="386" t="s">
        <v>15827</v>
      </c>
      <c r="C1868" s="385" t="s">
        <v>30</v>
      </c>
      <c r="D1868" s="387">
        <v>32725</v>
      </c>
      <c r="E1868" s="386" t="s">
        <v>13969</v>
      </c>
    </row>
    <row r="1869" spans="1:5">
      <c r="A1869" s="385">
        <v>10678</v>
      </c>
      <c r="B1869" s="386" t="s">
        <v>15828</v>
      </c>
      <c r="C1869" s="385" t="s">
        <v>27</v>
      </c>
      <c r="D1869" s="387">
        <v>4515969</v>
      </c>
      <c r="E1869" s="386" t="s">
        <v>13969</v>
      </c>
    </row>
    <row r="1870" spans="1:5">
      <c r="A1870" s="385">
        <v>10680</v>
      </c>
      <c r="B1870" s="386" t="s">
        <v>15829</v>
      </c>
      <c r="C1870" s="385" t="s">
        <v>27</v>
      </c>
      <c r="D1870" s="387">
        <v>4156670</v>
      </c>
      <c r="E1870" s="386" t="s">
        <v>13969</v>
      </c>
    </row>
    <row r="1871" spans="1:5">
      <c r="A1871" s="385">
        <v>10681</v>
      </c>
      <c r="B1871" s="386" t="s">
        <v>15830</v>
      </c>
      <c r="C1871" s="385" t="s">
        <v>27</v>
      </c>
      <c r="D1871" s="387">
        <v>9881288</v>
      </c>
      <c r="E1871" s="386" t="s">
        <v>13969</v>
      </c>
    </row>
    <row r="1872" spans="1:5">
      <c r="A1872" s="385">
        <v>10682</v>
      </c>
      <c r="B1872" s="386" t="s">
        <v>15831</v>
      </c>
      <c r="C1872" s="385" t="s">
        <v>27</v>
      </c>
      <c r="D1872" s="387">
        <v>3015210</v>
      </c>
      <c r="E1872" s="386" t="s">
        <v>13969</v>
      </c>
    </row>
    <row r="1873" spans="1:5">
      <c r="A1873" s="385">
        <v>10684</v>
      </c>
      <c r="B1873" s="386" t="s">
        <v>15832</v>
      </c>
      <c r="C1873" s="385" t="s">
        <v>27</v>
      </c>
      <c r="D1873" s="387">
        <v>783020</v>
      </c>
      <c r="E1873" s="386" t="s">
        <v>13969</v>
      </c>
    </row>
    <row r="1874" spans="1:5">
      <c r="A1874" s="385">
        <v>10687</v>
      </c>
      <c r="B1874" s="386" t="s">
        <v>15833</v>
      </c>
      <c r="C1874" s="385" t="s">
        <v>27</v>
      </c>
      <c r="D1874" s="387">
        <v>6386223</v>
      </c>
      <c r="E1874" s="386" t="s">
        <v>13969</v>
      </c>
    </row>
    <row r="1875" spans="1:5">
      <c r="A1875" s="385">
        <v>10689</v>
      </c>
      <c r="B1875" s="386" t="s">
        <v>15834</v>
      </c>
      <c r="C1875" s="385" t="s">
        <v>27</v>
      </c>
      <c r="D1875" s="387">
        <v>596889</v>
      </c>
      <c r="E1875" s="386" t="s">
        <v>13969</v>
      </c>
    </row>
    <row r="1876" spans="1:5">
      <c r="A1876" s="385">
        <v>10690</v>
      </c>
      <c r="B1876" s="386" t="s">
        <v>15835</v>
      </c>
      <c r="C1876" s="385" t="s">
        <v>27</v>
      </c>
      <c r="D1876" s="387">
        <v>5212503</v>
      </c>
      <c r="E1876" s="386" t="s">
        <v>13969</v>
      </c>
    </row>
    <row r="1877" spans="1:5">
      <c r="A1877" s="385">
        <v>10692</v>
      </c>
      <c r="B1877" s="386" t="s">
        <v>15836</v>
      </c>
      <c r="C1877" s="385" t="s">
        <v>27</v>
      </c>
      <c r="D1877" s="387">
        <v>575926</v>
      </c>
      <c r="E1877" s="386" t="s">
        <v>13969</v>
      </c>
    </row>
    <row r="1878" spans="1:5">
      <c r="A1878" s="385">
        <v>10694</v>
      </c>
      <c r="B1878" s="386" t="s">
        <v>15837</v>
      </c>
      <c r="C1878" s="385" t="s">
        <v>27</v>
      </c>
      <c r="D1878" s="387">
        <v>510740</v>
      </c>
      <c r="E1878" s="386" t="s">
        <v>13969</v>
      </c>
    </row>
    <row r="1879" spans="1:5">
      <c r="A1879" s="385">
        <v>10695</v>
      </c>
      <c r="B1879" s="386" t="s">
        <v>15838</v>
      </c>
      <c r="C1879" s="385" t="s">
        <v>30</v>
      </c>
      <c r="D1879" s="387">
        <v>49843</v>
      </c>
      <c r="E1879" s="386" t="s">
        <v>13969</v>
      </c>
    </row>
    <row r="1880" spans="1:5">
      <c r="A1880" s="385">
        <v>10696</v>
      </c>
      <c r="B1880" s="386" t="s">
        <v>15839</v>
      </c>
      <c r="C1880" s="385" t="s">
        <v>30</v>
      </c>
      <c r="D1880" s="387">
        <v>85150</v>
      </c>
      <c r="E1880" s="386" t="s">
        <v>13969</v>
      </c>
    </row>
    <row r="1881" spans="1:5">
      <c r="A1881" s="385">
        <v>10697</v>
      </c>
      <c r="B1881" s="386" t="s">
        <v>15840</v>
      </c>
      <c r="C1881" s="385" t="s">
        <v>27</v>
      </c>
      <c r="D1881" s="387">
        <v>539545</v>
      </c>
      <c r="E1881" s="386" t="s">
        <v>13969</v>
      </c>
    </row>
    <row r="1882" spans="1:5">
      <c r="A1882" s="385">
        <v>10698</v>
      </c>
      <c r="B1882" s="386" t="s">
        <v>15841</v>
      </c>
      <c r="C1882" s="385" t="s">
        <v>27</v>
      </c>
      <c r="D1882" s="387">
        <v>468040</v>
      </c>
      <c r="E1882" s="386" t="s">
        <v>13969</v>
      </c>
    </row>
    <row r="1883" spans="1:5">
      <c r="A1883" s="385">
        <v>10699</v>
      </c>
      <c r="B1883" s="386" t="s">
        <v>15842</v>
      </c>
      <c r="C1883" s="385" t="s">
        <v>27</v>
      </c>
      <c r="D1883" s="387">
        <v>512690</v>
      </c>
      <c r="E1883" s="386" t="s">
        <v>13969</v>
      </c>
    </row>
    <row r="1884" spans="1:5">
      <c r="A1884" s="385">
        <v>10700</v>
      </c>
      <c r="B1884" s="386" t="s">
        <v>15843</v>
      </c>
      <c r="C1884" s="385" t="s">
        <v>27</v>
      </c>
      <c r="D1884" s="387">
        <v>238403</v>
      </c>
      <c r="E1884" s="386" t="s">
        <v>13959</v>
      </c>
    </row>
    <row r="1885" spans="1:5">
      <c r="A1885" s="385">
        <v>10710</v>
      </c>
      <c r="B1885" s="386" t="s">
        <v>15844</v>
      </c>
      <c r="C1885" s="385" t="s">
        <v>27</v>
      </c>
      <c r="D1885" s="387">
        <v>4608042</v>
      </c>
      <c r="E1885" s="386" t="s">
        <v>13969</v>
      </c>
    </row>
    <row r="1886" spans="1:5">
      <c r="A1886" s="385">
        <v>10712</v>
      </c>
      <c r="B1886" s="386" t="s">
        <v>15845</v>
      </c>
      <c r="C1886" s="385" t="s">
        <v>27</v>
      </c>
      <c r="D1886" s="387">
        <v>567414</v>
      </c>
      <c r="E1886" s="386" t="s">
        <v>13969</v>
      </c>
    </row>
    <row r="1887" spans="1:5">
      <c r="A1887" s="385">
        <v>10723</v>
      </c>
      <c r="B1887" s="386" t="s">
        <v>15846</v>
      </c>
      <c r="C1887" s="385" t="s">
        <v>15847</v>
      </c>
      <c r="D1887" s="387">
        <v>59500</v>
      </c>
      <c r="E1887" s="386" t="s">
        <v>13969</v>
      </c>
    </row>
    <row r="1888" spans="1:5">
      <c r="A1888" s="385">
        <v>10728</v>
      </c>
      <c r="B1888" s="386" t="s">
        <v>15848</v>
      </c>
      <c r="C1888" s="385" t="s">
        <v>15847</v>
      </c>
      <c r="D1888" s="387">
        <v>17574</v>
      </c>
      <c r="E1888" s="386" t="s">
        <v>13969</v>
      </c>
    </row>
    <row r="1889" spans="1:5">
      <c r="A1889" s="385">
        <v>10754</v>
      </c>
      <c r="B1889" s="386" t="s">
        <v>15849</v>
      </c>
      <c r="C1889" s="385" t="s">
        <v>27</v>
      </c>
      <c r="D1889" s="387">
        <v>11350443</v>
      </c>
      <c r="E1889" s="386" t="s">
        <v>13969</v>
      </c>
    </row>
    <row r="1890" spans="1:5">
      <c r="A1890" s="385">
        <v>10756</v>
      </c>
      <c r="B1890" s="386" t="s">
        <v>15850</v>
      </c>
      <c r="C1890" s="385" t="s">
        <v>27</v>
      </c>
      <c r="D1890" s="387">
        <v>1333594</v>
      </c>
      <c r="E1890" s="386" t="s">
        <v>13969</v>
      </c>
    </row>
    <row r="1891" spans="1:5">
      <c r="A1891" s="385">
        <v>10757</v>
      </c>
      <c r="B1891" s="386" t="s">
        <v>15851</v>
      </c>
      <c r="C1891" s="385" t="s">
        <v>27</v>
      </c>
      <c r="D1891" s="387">
        <v>1571053</v>
      </c>
      <c r="E1891" s="386" t="s">
        <v>13969</v>
      </c>
    </row>
    <row r="1892" spans="1:5">
      <c r="A1892" s="385">
        <v>10758</v>
      </c>
      <c r="B1892" s="386" t="s">
        <v>15852</v>
      </c>
      <c r="C1892" s="385" t="s">
        <v>27</v>
      </c>
      <c r="D1892" s="387">
        <v>1113377</v>
      </c>
      <c r="E1892" s="386" t="s">
        <v>13969</v>
      </c>
    </row>
    <row r="1893" spans="1:5">
      <c r="A1893" s="385">
        <v>10767</v>
      </c>
      <c r="B1893" s="386" t="s">
        <v>15853</v>
      </c>
      <c r="C1893" s="385" t="s">
        <v>44</v>
      </c>
      <c r="D1893" s="387">
        <v>150203</v>
      </c>
      <c r="E1893" s="386" t="s">
        <v>13969</v>
      </c>
    </row>
    <row r="1894" spans="1:5">
      <c r="A1894" s="385">
        <v>10768</v>
      </c>
      <c r="B1894" s="386" t="s">
        <v>15854</v>
      </c>
      <c r="C1894" s="385" t="s">
        <v>27</v>
      </c>
      <c r="D1894" s="387">
        <v>215290</v>
      </c>
      <c r="E1894" s="386" t="s">
        <v>13969</v>
      </c>
    </row>
    <row r="1895" spans="1:5">
      <c r="A1895" s="385">
        <v>10770</v>
      </c>
      <c r="B1895" s="386" t="s">
        <v>15855</v>
      </c>
      <c r="C1895" s="385" t="s">
        <v>27</v>
      </c>
      <c r="D1895" s="387">
        <v>94873</v>
      </c>
      <c r="E1895" s="386" t="s">
        <v>13969</v>
      </c>
    </row>
    <row r="1896" spans="1:5">
      <c r="A1896" s="385">
        <v>10774</v>
      </c>
      <c r="B1896" s="386" t="s">
        <v>15856</v>
      </c>
      <c r="C1896" s="385" t="s">
        <v>27</v>
      </c>
      <c r="D1896" s="387">
        <v>83184</v>
      </c>
      <c r="E1896" s="386" t="s">
        <v>13969</v>
      </c>
    </row>
    <row r="1897" spans="1:5">
      <c r="A1897" s="385">
        <v>10776</v>
      </c>
      <c r="B1897" s="386" t="s">
        <v>15857</v>
      </c>
      <c r="C1897" s="385" t="s">
        <v>27</v>
      </c>
      <c r="D1897" s="387">
        <v>100679</v>
      </c>
      <c r="E1897" s="386" t="s">
        <v>13969</v>
      </c>
    </row>
    <row r="1898" spans="1:5">
      <c r="A1898" s="385">
        <v>10777</v>
      </c>
      <c r="B1898" s="386" t="s">
        <v>15858</v>
      </c>
      <c r="C1898" s="385" t="s">
        <v>27</v>
      </c>
      <c r="D1898" s="387">
        <v>34330</v>
      </c>
      <c r="E1898" s="386" t="s">
        <v>13959</v>
      </c>
    </row>
    <row r="1899" spans="1:5">
      <c r="A1899" s="385">
        <v>10787</v>
      </c>
      <c r="B1899" s="386" t="s">
        <v>15859</v>
      </c>
      <c r="C1899" s="385" t="s">
        <v>27</v>
      </c>
      <c r="D1899" s="387">
        <v>16279</v>
      </c>
      <c r="E1899" s="386" t="s">
        <v>13959</v>
      </c>
    </row>
    <row r="1900" spans="1:5">
      <c r="A1900" s="385">
        <v>10788</v>
      </c>
      <c r="B1900" s="386" t="s">
        <v>15860</v>
      </c>
      <c r="C1900" s="385" t="s">
        <v>27</v>
      </c>
      <c r="D1900" s="387">
        <v>304537</v>
      </c>
      <c r="E1900" s="386" t="s">
        <v>13969</v>
      </c>
    </row>
    <row r="1901" spans="1:5">
      <c r="A1901" s="385">
        <v>10790</v>
      </c>
      <c r="B1901" s="386" t="s">
        <v>15861</v>
      </c>
      <c r="C1901" s="385" t="s">
        <v>44</v>
      </c>
      <c r="D1901" s="387">
        <v>465570</v>
      </c>
      <c r="E1901" s="386" t="s">
        <v>13969</v>
      </c>
    </row>
    <row r="1902" spans="1:5">
      <c r="A1902" s="385">
        <v>10794</v>
      </c>
      <c r="B1902" s="386" t="s">
        <v>15862</v>
      </c>
      <c r="C1902" s="385" t="s">
        <v>27</v>
      </c>
      <c r="D1902" s="387">
        <v>35593</v>
      </c>
      <c r="E1902" s="386" t="s">
        <v>13959</v>
      </c>
    </row>
    <row r="1903" spans="1:5">
      <c r="A1903" s="385">
        <v>10808</v>
      </c>
      <c r="B1903" s="386" t="s">
        <v>15863</v>
      </c>
      <c r="C1903" s="385" t="s">
        <v>27</v>
      </c>
      <c r="D1903" s="387">
        <v>65359</v>
      </c>
      <c r="E1903" s="386" t="s">
        <v>13969</v>
      </c>
    </row>
    <row r="1904" spans="1:5">
      <c r="A1904" s="385">
        <v>10813</v>
      </c>
      <c r="B1904" s="386" t="s">
        <v>15864</v>
      </c>
      <c r="C1904" s="385" t="s">
        <v>27</v>
      </c>
      <c r="D1904" s="387">
        <v>17453</v>
      </c>
      <c r="E1904" s="386" t="s">
        <v>13959</v>
      </c>
    </row>
    <row r="1905" spans="1:5">
      <c r="A1905" s="385">
        <v>10824</v>
      </c>
      <c r="B1905" s="386" t="s">
        <v>15865</v>
      </c>
      <c r="C1905" s="385" t="s">
        <v>27</v>
      </c>
      <c r="D1905" s="387">
        <v>1815000</v>
      </c>
      <c r="E1905" s="386" t="s">
        <v>13969</v>
      </c>
    </row>
    <row r="1906" spans="1:5">
      <c r="A1906" s="385">
        <v>10825</v>
      </c>
      <c r="B1906" s="386" t="s">
        <v>15866</v>
      </c>
      <c r="C1906" s="385" t="s">
        <v>44</v>
      </c>
      <c r="D1906" s="387">
        <v>77021</v>
      </c>
      <c r="E1906" s="386" t="s">
        <v>13969</v>
      </c>
    </row>
    <row r="1907" spans="1:5">
      <c r="A1907" s="385">
        <v>10830</v>
      </c>
      <c r="B1907" s="386" t="s">
        <v>15867</v>
      </c>
      <c r="C1907" s="385" t="s">
        <v>44</v>
      </c>
      <c r="D1907" s="387">
        <v>85579</v>
      </c>
      <c r="E1907" s="386" t="s">
        <v>13969</v>
      </c>
    </row>
    <row r="1908" spans="1:5">
      <c r="A1908" s="385">
        <v>10836</v>
      </c>
      <c r="B1908" s="386" t="s">
        <v>15868</v>
      </c>
      <c r="C1908" s="385" t="s">
        <v>27</v>
      </c>
      <c r="D1908" s="387">
        <v>5292942</v>
      </c>
      <c r="E1908" s="386" t="s">
        <v>13969</v>
      </c>
    </row>
    <row r="1909" spans="1:5">
      <c r="A1909" s="385">
        <v>10842</v>
      </c>
      <c r="B1909" s="386" t="s">
        <v>15869</v>
      </c>
      <c r="C1909" s="385" t="s">
        <v>27</v>
      </c>
      <c r="D1909" s="387">
        <v>17788</v>
      </c>
      <c r="E1909" s="386" t="s">
        <v>13969</v>
      </c>
    </row>
    <row r="1910" spans="1:5">
      <c r="A1910" s="385">
        <v>10847</v>
      </c>
      <c r="B1910" s="386" t="s">
        <v>15870</v>
      </c>
      <c r="C1910" s="385" t="s">
        <v>27</v>
      </c>
      <c r="D1910" s="387">
        <v>5439371</v>
      </c>
      <c r="E1910" s="386" t="s">
        <v>13969</v>
      </c>
    </row>
    <row r="1911" spans="1:5">
      <c r="A1911" s="385">
        <v>10852</v>
      </c>
      <c r="B1911" s="386" t="s">
        <v>15871</v>
      </c>
      <c r="C1911" s="385" t="s">
        <v>27</v>
      </c>
      <c r="D1911" s="387">
        <v>1446627</v>
      </c>
      <c r="E1911" s="386" t="s">
        <v>13969</v>
      </c>
    </row>
    <row r="1912" spans="1:5">
      <c r="A1912" s="385">
        <v>10855</v>
      </c>
      <c r="B1912" s="386" t="s">
        <v>15872</v>
      </c>
      <c r="C1912" s="385" t="s">
        <v>27</v>
      </c>
      <c r="D1912" s="387">
        <v>57120</v>
      </c>
      <c r="E1912" s="386" t="s">
        <v>13969</v>
      </c>
    </row>
    <row r="1913" spans="1:5">
      <c r="A1913" s="385">
        <v>10872</v>
      </c>
      <c r="B1913" s="386" t="s">
        <v>15873</v>
      </c>
      <c r="C1913" s="385" t="s">
        <v>27</v>
      </c>
      <c r="D1913" s="387">
        <v>490280</v>
      </c>
      <c r="E1913" s="386" t="s">
        <v>13969</v>
      </c>
    </row>
    <row r="1914" spans="1:5">
      <c r="A1914" s="385">
        <v>10877</v>
      </c>
      <c r="B1914" s="386" t="s">
        <v>15874</v>
      </c>
      <c r="C1914" s="385" t="s">
        <v>27</v>
      </c>
      <c r="D1914" s="387">
        <v>5593106</v>
      </c>
      <c r="E1914" s="386" t="s">
        <v>13969</v>
      </c>
    </row>
    <row r="1915" spans="1:5">
      <c r="A1915" s="385">
        <v>10878</v>
      </c>
      <c r="B1915" s="386" t="s">
        <v>15875</v>
      </c>
      <c r="C1915" s="385" t="s">
        <v>27</v>
      </c>
      <c r="D1915" s="387">
        <v>6588</v>
      </c>
      <c r="E1915" s="386" t="s">
        <v>13969</v>
      </c>
    </row>
    <row r="1916" spans="1:5">
      <c r="A1916" s="385">
        <v>10880</v>
      </c>
      <c r="B1916" s="386" t="s">
        <v>15876</v>
      </c>
      <c r="C1916" s="385" t="s">
        <v>83</v>
      </c>
      <c r="D1916" s="387">
        <v>28739</v>
      </c>
      <c r="E1916" s="386" t="s">
        <v>13959</v>
      </c>
    </row>
    <row r="1917" spans="1:5">
      <c r="A1917" s="385">
        <v>10890</v>
      </c>
      <c r="B1917" s="386" t="s">
        <v>15877</v>
      </c>
      <c r="C1917" s="385" t="s">
        <v>30</v>
      </c>
      <c r="D1917" s="387">
        <v>44495</v>
      </c>
      <c r="E1917" s="386" t="s">
        <v>13969</v>
      </c>
    </row>
    <row r="1918" spans="1:5">
      <c r="A1918" s="385">
        <v>10920</v>
      </c>
      <c r="B1918" s="386" t="s">
        <v>15878</v>
      </c>
      <c r="C1918" s="385" t="s">
        <v>27</v>
      </c>
      <c r="D1918" s="387">
        <v>1261400</v>
      </c>
      <c r="E1918" s="386" t="s">
        <v>13969</v>
      </c>
    </row>
    <row r="1919" spans="1:5">
      <c r="A1919" s="385">
        <v>10936</v>
      </c>
      <c r="B1919" s="386" t="s">
        <v>15879</v>
      </c>
      <c r="C1919" s="385" t="s">
        <v>27</v>
      </c>
      <c r="D1919" s="387">
        <v>125809</v>
      </c>
      <c r="E1919" s="386" t="s">
        <v>13969</v>
      </c>
    </row>
    <row r="1920" spans="1:5">
      <c r="A1920" s="385">
        <v>10937</v>
      </c>
      <c r="B1920" s="386" t="s">
        <v>15880</v>
      </c>
      <c r="C1920" s="385" t="s">
        <v>27</v>
      </c>
      <c r="D1920" s="387">
        <v>249635</v>
      </c>
      <c r="E1920" s="386" t="s">
        <v>13969</v>
      </c>
    </row>
    <row r="1921" spans="1:5">
      <c r="A1921" s="385">
        <v>10947</v>
      </c>
      <c r="B1921" s="386" t="s">
        <v>15881</v>
      </c>
      <c r="C1921" s="385" t="s">
        <v>32</v>
      </c>
      <c r="D1921" s="387">
        <v>7140</v>
      </c>
      <c r="E1921" s="386" t="s">
        <v>13959</v>
      </c>
    </row>
    <row r="1922" spans="1:5">
      <c r="A1922" s="385">
        <v>10948</v>
      </c>
      <c r="B1922" s="386" t="s">
        <v>15882</v>
      </c>
      <c r="C1922" s="385" t="s">
        <v>32</v>
      </c>
      <c r="D1922" s="387">
        <v>7140</v>
      </c>
      <c r="E1922" s="386" t="s">
        <v>13959</v>
      </c>
    </row>
    <row r="1923" spans="1:5">
      <c r="A1923" s="385">
        <v>10955</v>
      </c>
      <c r="B1923" s="386" t="s">
        <v>15883</v>
      </c>
      <c r="C1923" s="385" t="s">
        <v>14006</v>
      </c>
      <c r="D1923" s="387">
        <v>4907108</v>
      </c>
      <c r="E1923" s="386" t="s">
        <v>13969</v>
      </c>
    </row>
    <row r="1924" spans="1:5">
      <c r="A1924" s="385">
        <v>10957</v>
      </c>
      <c r="B1924" s="386" t="s">
        <v>15884</v>
      </c>
      <c r="C1924" s="385" t="s">
        <v>27</v>
      </c>
      <c r="D1924" s="387">
        <v>73957</v>
      </c>
      <c r="E1924" s="386" t="s">
        <v>13969</v>
      </c>
    </row>
    <row r="1925" spans="1:5">
      <c r="A1925" s="385">
        <v>10958</v>
      </c>
      <c r="B1925" s="386" t="s">
        <v>15885</v>
      </c>
      <c r="C1925" s="385" t="s">
        <v>27</v>
      </c>
      <c r="D1925" s="387">
        <v>46201</v>
      </c>
      <c r="E1925" s="386" t="s">
        <v>13969</v>
      </c>
    </row>
    <row r="1926" spans="1:5">
      <c r="A1926" s="385">
        <v>10959</v>
      </c>
      <c r="B1926" s="386" t="s">
        <v>15886</v>
      </c>
      <c r="C1926" s="385" t="s">
        <v>27</v>
      </c>
      <c r="D1926" s="387">
        <v>41650</v>
      </c>
      <c r="E1926" s="386" t="s">
        <v>13969</v>
      </c>
    </row>
    <row r="1927" spans="1:5">
      <c r="A1927" s="385">
        <v>10960</v>
      </c>
      <c r="B1927" s="386" t="s">
        <v>15887</v>
      </c>
      <c r="C1927" s="385" t="s">
        <v>27</v>
      </c>
      <c r="D1927" s="387">
        <v>38080</v>
      </c>
      <c r="E1927" s="386" t="s">
        <v>13969</v>
      </c>
    </row>
    <row r="1928" spans="1:5">
      <c r="A1928" s="385">
        <v>10961</v>
      </c>
      <c r="B1928" s="386" t="s">
        <v>15888</v>
      </c>
      <c r="C1928" s="385" t="s">
        <v>27</v>
      </c>
      <c r="D1928" s="387">
        <v>26180</v>
      </c>
      <c r="E1928" s="386" t="s">
        <v>13969</v>
      </c>
    </row>
    <row r="1929" spans="1:5">
      <c r="A1929" s="385">
        <v>10962</v>
      </c>
      <c r="B1929" s="386" t="s">
        <v>15889</v>
      </c>
      <c r="C1929" s="385" t="s">
        <v>27</v>
      </c>
      <c r="D1929" s="387">
        <v>43554</v>
      </c>
      <c r="E1929" s="386" t="s">
        <v>13969</v>
      </c>
    </row>
    <row r="1930" spans="1:5">
      <c r="A1930" s="385">
        <v>10963</v>
      </c>
      <c r="B1930" s="386" t="s">
        <v>15890</v>
      </c>
      <c r="C1930" s="385" t="s">
        <v>27</v>
      </c>
      <c r="D1930" s="387">
        <v>43816</v>
      </c>
      <c r="E1930" s="386" t="s">
        <v>13969</v>
      </c>
    </row>
    <row r="1931" spans="1:5">
      <c r="A1931" s="385">
        <v>10964</v>
      </c>
      <c r="B1931" s="386" t="s">
        <v>15891</v>
      </c>
      <c r="C1931" s="385" t="s">
        <v>27</v>
      </c>
      <c r="D1931" s="387">
        <v>43316</v>
      </c>
      <c r="E1931" s="386" t="s">
        <v>13969</v>
      </c>
    </row>
    <row r="1932" spans="1:5">
      <c r="A1932" s="385">
        <v>10965</v>
      </c>
      <c r="B1932" s="386" t="s">
        <v>15892</v>
      </c>
      <c r="C1932" s="385" t="s">
        <v>27</v>
      </c>
      <c r="D1932" s="387">
        <v>261800</v>
      </c>
      <c r="E1932" s="386" t="s">
        <v>13969</v>
      </c>
    </row>
    <row r="1933" spans="1:5">
      <c r="A1933" s="385">
        <v>10966</v>
      </c>
      <c r="B1933" s="386" t="s">
        <v>15893</v>
      </c>
      <c r="C1933" s="385" t="s">
        <v>27</v>
      </c>
      <c r="D1933" s="387">
        <v>194291</v>
      </c>
      <c r="E1933" s="386" t="s">
        <v>13969</v>
      </c>
    </row>
    <row r="1934" spans="1:5">
      <c r="A1934" s="385">
        <v>10967</v>
      </c>
      <c r="B1934" s="386" t="s">
        <v>15894</v>
      </c>
      <c r="C1934" s="385" t="s">
        <v>27</v>
      </c>
      <c r="D1934" s="387">
        <v>1148350</v>
      </c>
      <c r="E1934" s="386" t="s">
        <v>13969</v>
      </c>
    </row>
    <row r="1935" spans="1:5">
      <c r="A1935" s="385">
        <v>10968</v>
      </c>
      <c r="B1935" s="386" t="s">
        <v>15895</v>
      </c>
      <c r="C1935" s="385" t="s">
        <v>27</v>
      </c>
      <c r="D1935" s="387">
        <v>131449</v>
      </c>
      <c r="E1935" s="386" t="s">
        <v>13969</v>
      </c>
    </row>
    <row r="1936" spans="1:5">
      <c r="A1936" s="385">
        <v>10969</v>
      </c>
      <c r="B1936" s="386" t="s">
        <v>15896</v>
      </c>
      <c r="C1936" s="385" t="s">
        <v>27</v>
      </c>
      <c r="D1936" s="387">
        <v>816340</v>
      </c>
      <c r="E1936" s="386" t="s">
        <v>13969</v>
      </c>
    </row>
    <row r="1937" spans="1:5">
      <c r="A1937" s="385">
        <v>10971</v>
      </c>
      <c r="B1937" s="386" t="s">
        <v>15897</v>
      </c>
      <c r="C1937" s="385" t="s">
        <v>27</v>
      </c>
      <c r="D1937" s="387">
        <v>773500</v>
      </c>
      <c r="E1937" s="386" t="s">
        <v>13969</v>
      </c>
    </row>
    <row r="1938" spans="1:5">
      <c r="A1938" s="385">
        <v>10972</v>
      </c>
      <c r="B1938" s="386" t="s">
        <v>15898</v>
      </c>
      <c r="C1938" s="385" t="s">
        <v>27</v>
      </c>
      <c r="D1938" s="387">
        <v>2501975</v>
      </c>
      <c r="E1938" s="386" t="s">
        <v>13969</v>
      </c>
    </row>
    <row r="1939" spans="1:5">
      <c r="A1939" s="385">
        <v>10973</v>
      </c>
      <c r="B1939" s="386" t="s">
        <v>15899</v>
      </c>
      <c r="C1939" s="385" t="s">
        <v>27</v>
      </c>
      <c r="D1939" s="387">
        <v>259000</v>
      </c>
      <c r="E1939" s="386" t="s">
        <v>13969</v>
      </c>
    </row>
    <row r="1940" spans="1:5">
      <c r="A1940" s="385">
        <v>10974</v>
      </c>
      <c r="B1940" s="386" t="s">
        <v>15900</v>
      </c>
      <c r="C1940" s="385" t="s">
        <v>27</v>
      </c>
      <c r="D1940" s="387">
        <v>142800</v>
      </c>
      <c r="E1940" s="386" t="s">
        <v>13969</v>
      </c>
    </row>
    <row r="1941" spans="1:5">
      <c r="A1941" s="385">
        <v>10975</v>
      </c>
      <c r="B1941" s="386" t="s">
        <v>15901</v>
      </c>
      <c r="C1941" s="385" t="s">
        <v>27</v>
      </c>
      <c r="D1941" s="387">
        <v>83300</v>
      </c>
      <c r="E1941" s="386" t="s">
        <v>13969</v>
      </c>
    </row>
    <row r="1942" spans="1:5">
      <c r="A1942" s="385">
        <v>10976</v>
      </c>
      <c r="B1942" s="386" t="s">
        <v>15902</v>
      </c>
      <c r="C1942" s="385" t="s">
        <v>27</v>
      </c>
      <c r="D1942" s="387">
        <v>2171152</v>
      </c>
      <c r="E1942" s="386" t="s">
        <v>13969</v>
      </c>
    </row>
    <row r="1943" spans="1:5">
      <c r="A1943" s="385">
        <v>10977</v>
      </c>
      <c r="B1943" s="386" t="s">
        <v>15903</v>
      </c>
      <c r="C1943" s="385" t="s">
        <v>27</v>
      </c>
      <c r="D1943" s="387">
        <v>3208524</v>
      </c>
      <c r="E1943" s="386" t="s">
        <v>13959</v>
      </c>
    </row>
    <row r="1944" spans="1:5">
      <c r="A1944" s="385">
        <v>10987</v>
      </c>
      <c r="B1944" s="386" t="s">
        <v>15904</v>
      </c>
      <c r="C1944" s="385" t="s">
        <v>27</v>
      </c>
      <c r="D1944" s="387">
        <v>88060</v>
      </c>
      <c r="E1944" s="386" t="s">
        <v>13969</v>
      </c>
    </row>
    <row r="1945" spans="1:5">
      <c r="A1945" s="385">
        <v>10988</v>
      </c>
      <c r="B1945" s="386" t="s">
        <v>15905</v>
      </c>
      <c r="C1945" s="385" t="s">
        <v>27</v>
      </c>
      <c r="D1945" s="387">
        <v>210630</v>
      </c>
      <c r="E1945" s="386" t="s">
        <v>13969</v>
      </c>
    </row>
    <row r="1946" spans="1:5">
      <c r="A1946" s="385">
        <v>10989</v>
      </c>
      <c r="B1946" s="386" t="s">
        <v>15906</v>
      </c>
      <c r="C1946" s="385" t="s">
        <v>27</v>
      </c>
      <c r="D1946" s="387">
        <v>1449420</v>
      </c>
      <c r="E1946" s="386" t="s">
        <v>13969</v>
      </c>
    </row>
    <row r="1947" spans="1:5">
      <c r="A1947" s="385">
        <v>10992</v>
      </c>
      <c r="B1947" s="386" t="s">
        <v>15907</v>
      </c>
      <c r="C1947" s="385" t="s">
        <v>27</v>
      </c>
      <c r="D1947" s="387">
        <v>116745</v>
      </c>
      <c r="E1947" s="386" t="s">
        <v>13969</v>
      </c>
    </row>
    <row r="1948" spans="1:5">
      <c r="A1948" s="385">
        <v>10996</v>
      </c>
      <c r="B1948" s="386" t="s">
        <v>15908</v>
      </c>
      <c r="C1948" s="385" t="s">
        <v>27</v>
      </c>
      <c r="D1948" s="387">
        <v>325822</v>
      </c>
      <c r="E1948" s="386" t="s">
        <v>13969</v>
      </c>
    </row>
    <row r="1949" spans="1:5">
      <c r="A1949" s="385">
        <v>11007</v>
      </c>
      <c r="B1949" s="386" t="s">
        <v>15909</v>
      </c>
      <c r="C1949" s="385" t="s">
        <v>30</v>
      </c>
      <c r="D1949" s="387">
        <v>46398</v>
      </c>
      <c r="E1949" s="386" t="s">
        <v>13969</v>
      </c>
    </row>
    <row r="1950" spans="1:5">
      <c r="A1950" s="385">
        <v>11008</v>
      </c>
      <c r="B1950" s="386" t="s">
        <v>15910</v>
      </c>
      <c r="C1950" s="385" t="s">
        <v>83</v>
      </c>
      <c r="D1950" s="387">
        <v>126198</v>
      </c>
      <c r="E1950" s="386" t="s">
        <v>13969</v>
      </c>
    </row>
    <row r="1951" spans="1:5">
      <c r="A1951" s="385">
        <v>11026</v>
      </c>
      <c r="B1951" s="386" t="s">
        <v>15911</v>
      </c>
      <c r="C1951" s="385" t="s">
        <v>83</v>
      </c>
      <c r="D1951" s="387">
        <v>83062</v>
      </c>
      <c r="E1951" s="386" t="s">
        <v>13959</v>
      </c>
    </row>
    <row r="1952" spans="1:5">
      <c r="A1952" s="385">
        <v>11027</v>
      </c>
      <c r="B1952" s="386" t="s">
        <v>15912</v>
      </c>
      <c r="C1952" s="385" t="s">
        <v>83</v>
      </c>
      <c r="D1952" s="387">
        <v>83062</v>
      </c>
      <c r="E1952" s="386" t="s">
        <v>13959</v>
      </c>
    </row>
    <row r="1953" spans="1:5">
      <c r="A1953" s="385">
        <v>11028</v>
      </c>
      <c r="B1953" s="386" t="s">
        <v>15913</v>
      </c>
      <c r="C1953" s="385" t="s">
        <v>83</v>
      </c>
      <c r="D1953" s="387">
        <v>90135</v>
      </c>
      <c r="E1953" s="386" t="s">
        <v>13959</v>
      </c>
    </row>
    <row r="1954" spans="1:5">
      <c r="A1954" s="385">
        <v>11029</v>
      </c>
      <c r="B1954" s="386" t="s">
        <v>15914</v>
      </c>
      <c r="C1954" s="385" t="s">
        <v>83</v>
      </c>
      <c r="D1954" s="387">
        <v>90135</v>
      </c>
      <c r="E1954" s="386" t="s">
        <v>13959</v>
      </c>
    </row>
    <row r="1955" spans="1:5">
      <c r="A1955" s="385">
        <v>11030</v>
      </c>
      <c r="B1955" s="386" t="s">
        <v>15915</v>
      </c>
      <c r="C1955" s="385" t="s">
        <v>83</v>
      </c>
      <c r="D1955" s="387">
        <v>93265</v>
      </c>
      <c r="E1955" s="386" t="s">
        <v>13959</v>
      </c>
    </row>
    <row r="1956" spans="1:5">
      <c r="A1956" s="385">
        <v>11031</v>
      </c>
      <c r="B1956" s="386" t="s">
        <v>15916</v>
      </c>
      <c r="C1956" s="385" t="s">
        <v>83</v>
      </c>
      <c r="D1956" s="387">
        <v>93265</v>
      </c>
      <c r="E1956" s="386" t="s">
        <v>13959</v>
      </c>
    </row>
    <row r="1957" spans="1:5">
      <c r="A1957" s="385">
        <v>11032</v>
      </c>
      <c r="B1957" s="386" t="s">
        <v>15917</v>
      </c>
      <c r="C1957" s="385" t="s">
        <v>83</v>
      </c>
      <c r="D1957" s="387">
        <v>74137</v>
      </c>
      <c r="E1957" s="386" t="s">
        <v>13959</v>
      </c>
    </row>
    <row r="1958" spans="1:5">
      <c r="A1958" s="385">
        <v>11033</v>
      </c>
      <c r="B1958" s="386" t="s">
        <v>15918</v>
      </c>
      <c r="C1958" s="385" t="s">
        <v>83</v>
      </c>
      <c r="D1958" s="387">
        <v>74137</v>
      </c>
      <c r="E1958" s="386" t="s">
        <v>13959</v>
      </c>
    </row>
    <row r="1959" spans="1:5">
      <c r="A1959" s="385">
        <v>11034</v>
      </c>
      <c r="B1959" s="386" t="s">
        <v>15919</v>
      </c>
      <c r="C1959" s="385" t="s">
        <v>83</v>
      </c>
      <c r="D1959" s="387">
        <v>76517</v>
      </c>
      <c r="E1959" s="386" t="s">
        <v>13959</v>
      </c>
    </row>
    <row r="1960" spans="1:5">
      <c r="A1960" s="385">
        <v>11035</v>
      </c>
      <c r="B1960" s="386" t="s">
        <v>15920</v>
      </c>
      <c r="C1960" s="385" t="s">
        <v>83</v>
      </c>
      <c r="D1960" s="387">
        <v>76517</v>
      </c>
      <c r="E1960" s="386" t="s">
        <v>13959</v>
      </c>
    </row>
    <row r="1961" spans="1:5">
      <c r="A1961" s="385">
        <v>11036</v>
      </c>
      <c r="B1961" s="386" t="s">
        <v>15921</v>
      </c>
      <c r="C1961" s="385" t="s">
        <v>83</v>
      </c>
      <c r="D1961" s="387">
        <v>80920</v>
      </c>
      <c r="E1961" s="386" t="s">
        <v>13959</v>
      </c>
    </row>
    <row r="1962" spans="1:5">
      <c r="A1962" s="385">
        <v>11037</v>
      </c>
      <c r="B1962" s="386" t="s">
        <v>15922</v>
      </c>
      <c r="C1962" s="385" t="s">
        <v>83</v>
      </c>
      <c r="D1962" s="387">
        <v>80920</v>
      </c>
      <c r="E1962" s="386" t="s">
        <v>13959</v>
      </c>
    </row>
    <row r="1963" spans="1:5">
      <c r="A1963" s="385">
        <v>11038</v>
      </c>
      <c r="B1963" s="386" t="s">
        <v>15923</v>
      </c>
      <c r="C1963" s="385" t="s">
        <v>83</v>
      </c>
      <c r="D1963" s="387">
        <v>24059</v>
      </c>
      <c r="E1963" s="386" t="s">
        <v>13959</v>
      </c>
    </row>
    <row r="1964" spans="1:5">
      <c r="A1964" s="385">
        <v>11039</v>
      </c>
      <c r="B1964" s="386" t="s">
        <v>15924</v>
      </c>
      <c r="C1964" s="385" t="s">
        <v>83</v>
      </c>
      <c r="D1964" s="387">
        <v>20988</v>
      </c>
      <c r="E1964" s="386" t="s">
        <v>13959</v>
      </c>
    </row>
    <row r="1965" spans="1:5">
      <c r="A1965" s="385">
        <v>11057</v>
      </c>
      <c r="B1965" s="386" t="s">
        <v>15925</v>
      </c>
      <c r="C1965" s="385" t="s">
        <v>44</v>
      </c>
      <c r="D1965" s="387">
        <v>55145</v>
      </c>
      <c r="E1965" s="386" t="s">
        <v>13969</v>
      </c>
    </row>
    <row r="1966" spans="1:5">
      <c r="A1966" s="385">
        <v>11080</v>
      </c>
      <c r="B1966" s="386" t="s">
        <v>15926</v>
      </c>
      <c r="C1966" s="385" t="s">
        <v>83</v>
      </c>
      <c r="D1966" s="387">
        <v>1305125</v>
      </c>
      <c r="E1966" s="386" t="s">
        <v>13959</v>
      </c>
    </row>
    <row r="1967" spans="1:5">
      <c r="A1967" s="385">
        <v>11081</v>
      </c>
      <c r="B1967" s="386" t="s">
        <v>15927</v>
      </c>
      <c r="C1967" s="385" t="s">
        <v>83</v>
      </c>
      <c r="D1967" s="387">
        <v>1185129</v>
      </c>
      <c r="E1967" s="386" t="s">
        <v>13959</v>
      </c>
    </row>
    <row r="1968" spans="1:5">
      <c r="A1968" s="385">
        <v>11082</v>
      </c>
      <c r="B1968" s="386" t="s">
        <v>15928</v>
      </c>
      <c r="C1968" s="385" t="s">
        <v>83</v>
      </c>
      <c r="D1968" s="387">
        <v>1106930</v>
      </c>
      <c r="E1968" s="386" t="s">
        <v>13959</v>
      </c>
    </row>
    <row r="1969" spans="1:5">
      <c r="A1969" s="385">
        <v>11083</v>
      </c>
      <c r="B1969" s="386" t="s">
        <v>15929</v>
      </c>
      <c r="C1969" s="385" t="s">
        <v>27</v>
      </c>
      <c r="D1969" s="387">
        <v>54379</v>
      </c>
      <c r="E1969" s="386" t="s">
        <v>13969</v>
      </c>
    </row>
    <row r="1970" spans="1:5">
      <c r="A1970" s="385">
        <v>11084</v>
      </c>
      <c r="B1970" s="386" t="s">
        <v>15930</v>
      </c>
      <c r="C1970" s="385" t="s">
        <v>27</v>
      </c>
      <c r="D1970" s="387">
        <v>158000</v>
      </c>
      <c r="E1970" s="386" t="s">
        <v>13969</v>
      </c>
    </row>
    <row r="1971" spans="1:5">
      <c r="A1971" s="385">
        <v>11085</v>
      </c>
      <c r="B1971" s="386" t="s">
        <v>15931</v>
      </c>
      <c r="C1971" s="385" t="s">
        <v>27</v>
      </c>
      <c r="D1971" s="387">
        <v>6942537</v>
      </c>
      <c r="E1971" s="386" t="s">
        <v>13969</v>
      </c>
    </row>
    <row r="1972" spans="1:5">
      <c r="A1972" s="385">
        <v>11086</v>
      </c>
      <c r="B1972" s="386" t="s">
        <v>15932</v>
      </c>
      <c r="C1972" s="385" t="s">
        <v>27</v>
      </c>
      <c r="D1972" s="387">
        <v>674690</v>
      </c>
      <c r="E1972" s="386" t="s">
        <v>13969</v>
      </c>
    </row>
    <row r="1973" spans="1:5">
      <c r="A1973" s="385">
        <v>11089</v>
      </c>
      <c r="B1973" s="386" t="s">
        <v>15933</v>
      </c>
      <c r="C1973" s="385" t="s">
        <v>27</v>
      </c>
      <c r="D1973" s="387">
        <v>28654</v>
      </c>
      <c r="E1973" s="386" t="s">
        <v>13969</v>
      </c>
    </row>
    <row r="1974" spans="1:5">
      <c r="A1974" s="385">
        <v>11091</v>
      </c>
      <c r="B1974" s="386" t="s">
        <v>15934</v>
      </c>
      <c r="C1974" s="385" t="s">
        <v>32</v>
      </c>
      <c r="D1974" s="387">
        <v>4451</v>
      </c>
      <c r="E1974" s="386" t="s">
        <v>13969</v>
      </c>
    </row>
    <row r="1975" spans="1:5">
      <c r="A1975" s="385">
        <v>11092</v>
      </c>
      <c r="B1975" s="386" t="s">
        <v>15935</v>
      </c>
      <c r="C1975" s="385" t="s">
        <v>32</v>
      </c>
      <c r="D1975" s="387">
        <v>8053</v>
      </c>
      <c r="E1975" s="386" t="s">
        <v>13969</v>
      </c>
    </row>
    <row r="1976" spans="1:5">
      <c r="A1976" s="385">
        <v>11093</v>
      </c>
      <c r="B1976" s="386" t="s">
        <v>15936</v>
      </c>
      <c r="C1976" s="385" t="s">
        <v>32</v>
      </c>
      <c r="D1976" s="387">
        <v>8693</v>
      </c>
      <c r="E1976" s="386" t="s">
        <v>13969</v>
      </c>
    </row>
    <row r="1977" spans="1:5">
      <c r="A1977" s="385">
        <v>11094</v>
      </c>
      <c r="B1977" s="386" t="s">
        <v>15937</v>
      </c>
      <c r="C1977" s="385" t="s">
        <v>32</v>
      </c>
      <c r="D1977" s="387">
        <v>6815</v>
      </c>
      <c r="E1977" s="386" t="s">
        <v>13969</v>
      </c>
    </row>
    <row r="1978" spans="1:5">
      <c r="A1978" s="385">
        <v>11096</v>
      </c>
      <c r="B1978" s="386" t="s">
        <v>15938</v>
      </c>
      <c r="C1978" s="385" t="s">
        <v>32</v>
      </c>
      <c r="D1978" s="387">
        <v>12553</v>
      </c>
      <c r="E1978" s="386" t="s">
        <v>13969</v>
      </c>
    </row>
    <row r="1979" spans="1:5">
      <c r="A1979" s="385">
        <v>11097</v>
      </c>
      <c r="B1979" s="386" t="s">
        <v>15939</v>
      </c>
      <c r="C1979" s="385" t="s">
        <v>32</v>
      </c>
      <c r="D1979" s="387">
        <v>12609</v>
      </c>
      <c r="E1979" s="386" t="s">
        <v>13969</v>
      </c>
    </row>
    <row r="1980" spans="1:5">
      <c r="A1980" s="385">
        <v>11098</v>
      </c>
      <c r="B1980" s="386" t="s">
        <v>15940</v>
      </c>
      <c r="C1980" s="385" t="s">
        <v>32</v>
      </c>
      <c r="D1980" s="387">
        <v>13345</v>
      </c>
      <c r="E1980" s="386" t="s">
        <v>13969</v>
      </c>
    </row>
    <row r="1981" spans="1:5">
      <c r="A1981" s="385">
        <v>11101</v>
      </c>
      <c r="B1981" s="386" t="s">
        <v>15941</v>
      </c>
      <c r="C1981" s="385" t="s">
        <v>30</v>
      </c>
      <c r="D1981" s="387">
        <v>97964</v>
      </c>
      <c r="E1981" s="386" t="s">
        <v>13969</v>
      </c>
    </row>
    <row r="1982" spans="1:5">
      <c r="A1982" s="385">
        <v>11102</v>
      </c>
      <c r="B1982" s="386" t="s">
        <v>15942</v>
      </c>
      <c r="C1982" s="385" t="s">
        <v>30</v>
      </c>
      <c r="D1982" s="387">
        <v>344595</v>
      </c>
      <c r="E1982" s="386" t="s">
        <v>13969</v>
      </c>
    </row>
    <row r="1983" spans="1:5">
      <c r="A1983" s="385">
        <v>11103</v>
      </c>
      <c r="B1983" s="386" t="s">
        <v>15943</v>
      </c>
      <c r="C1983" s="385" t="s">
        <v>30</v>
      </c>
      <c r="D1983" s="387">
        <v>430744</v>
      </c>
      <c r="E1983" s="386" t="s">
        <v>13969</v>
      </c>
    </row>
    <row r="1984" spans="1:5">
      <c r="A1984" s="385">
        <v>11106</v>
      </c>
      <c r="B1984" s="386" t="s">
        <v>15944</v>
      </c>
      <c r="C1984" s="385" t="s">
        <v>30</v>
      </c>
      <c r="D1984" s="387">
        <v>455358</v>
      </c>
      <c r="E1984" s="386" t="s">
        <v>13969</v>
      </c>
    </row>
    <row r="1985" spans="1:5">
      <c r="A1985" s="385">
        <v>11107</v>
      </c>
      <c r="B1985" s="386" t="s">
        <v>15945</v>
      </c>
      <c r="C1985" s="385" t="s">
        <v>30</v>
      </c>
      <c r="D1985" s="387">
        <v>639963</v>
      </c>
      <c r="E1985" s="386" t="s">
        <v>13969</v>
      </c>
    </row>
    <row r="1986" spans="1:5">
      <c r="A1986" s="385">
        <v>11110</v>
      </c>
      <c r="B1986" s="386" t="s">
        <v>15946</v>
      </c>
      <c r="C1986" s="385" t="s">
        <v>30</v>
      </c>
      <c r="D1986" s="387">
        <v>479972</v>
      </c>
      <c r="E1986" s="386" t="s">
        <v>13969</v>
      </c>
    </row>
    <row r="1987" spans="1:5">
      <c r="A1987" s="385">
        <v>11114</v>
      </c>
      <c r="B1987" s="386" t="s">
        <v>15947</v>
      </c>
      <c r="C1987" s="385" t="s">
        <v>30</v>
      </c>
      <c r="D1987" s="387">
        <v>504586</v>
      </c>
      <c r="E1987" s="386" t="s">
        <v>13969</v>
      </c>
    </row>
    <row r="1988" spans="1:5">
      <c r="A1988" s="385">
        <v>11116</v>
      </c>
      <c r="B1988" s="386" t="s">
        <v>15948</v>
      </c>
      <c r="C1988" s="385" t="s">
        <v>30</v>
      </c>
      <c r="D1988" s="387">
        <v>309400</v>
      </c>
      <c r="E1988" s="386" t="s">
        <v>13969</v>
      </c>
    </row>
    <row r="1989" spans="1:5">
      <c r="A1989" s="385">
        <v>11117</v>
      </c>
      <c r="B1989" s="386" t="s">
        <v>15949</v>
      </c>
      <c r="C1989" s="385" t="s">
        <v>30</v>
      </c>
      <c r="D1989" s="387">
        <v>333200</v>
      </c>
      <c r="E1989" s="386" t="s">
        <v>13969</v>
      </c>
    </row>
    <row r="1990" spans="1:5">
      <c r="A1990" s="385">
        <v>11118</v>
      </c>
      <c r="B1990" s="386" t="s">
        <v>15950</v>
      </c>
      <c r="C1990" s="385" t="s">
        <v>30</v>
      </c>
      <c r="D1990" s="387">
        <v>376849</v>
      </c>
      <c r="E1990" s="386" t="s">
        <v>13969</v>
      </c>
    </row>
    <row r="1991" spans="1:5">
      <c r="A1991" s="385">
        <v>11119</v>
      </c>
      <c r="B1991" s="386" t="s">
        <v>15951</v>
      </c>
      <c r="C1991" s="385" t="s">
        <v>30</v>
      </c>
      <c r="D1991" s="387">
        <v>537880</v>
      </c>
      <c r="E1991" s="386" t="s">
        <v>13969</v>
      </c>
    </row>
    <row r="1992" spans="1:5">
      <c r="A1992" s="385">
        <v>11120</v>
      </c>
      <c r="B1992" s="386" t="s">
        <v>15952</v>
      </c>
      <c r="C1992" s="385" t="s">
        <v>27</v>
      </c>
      <c r="D1992" s="387">
        <v>2215256</v>
      </c>
      <c r="E1992" s="386" t="s">
        <v>13969</v>
      </c>
    </row>
    <row r="1993" spans="1:5">
      <c r="A1993" s="385">
        <v>11121</v>
      </c>
      <c r="B1993" s="386" t="s">
        <v>15953</v>
      </c>
      <c r="C1993" s="385" t="s">
        <v>27</v>
      </c>
      <c r="D1993" s="387">
        <v>2953675</v>
      </c>
      <c r="E1993" s="386" t="s">
        <v>13969</v>
      </c>
    </row>
    <row r="1994" spans="1:5">
      <c r="A1994" s="385">
        <v>11125</v>
      </c>
      <c r="B1994" s="386" t="s">
        <v>15954</v>
      </c>
      <c r="C1994" s="385" t="s">
        <v>32</v>
      </c>
      <c r="D1994" s="387">
        <v>4356</v>
      </c>
      <c r="E1994" s="386" t="s">
        <v>13959</v>
      </c>
    </row>
    <row r="1995" spans="1:5">
      <c r="A1995" s="385">
        <v>11127</v>
      </c>
      <c r="B1995" s="386" t="s">
        <v>15955</v>
      </c>
      <c r="C1995" s="385" t="s">
        <v>32</v>
      </c>
      <c r="D1995" s="387">
        <v>4414</v>
      </c>
      <c r="E1995" s="386" t="s">
        <v>13959</v>
      </c>
    </row>
    <row r="1996" spans="1:5">
      <c r="A1996" s="385">
        <v>11136</v>
      </c>
      <c r="B1996" s="386" t="s">
        <v>15956</v>
      </c>
      <c r="C1996" s="385" t="s">
        <v>30</v>
      </c>
      <c r="D1996" s="387">
        <v>319007</v>
      </c>
      <c r="E1996" s="386" t="s">
        <v>13969</v>
      </c>
    </row>
    <row r="1997" spans="1:5">
      <c r="A1997" s="385">
        <v>11156</v>
      </c>
      <c r="B1997" s="386" t="s">
        <v>15957</v>
      </c>
      <c r="C1997" s="385" t="s">
        <v>14006</v>
      </c>
      <c r="D1997" s="387">
        <v>93298</v>
      </c>
      <c r="E1997" s="386" t="s">
        <v>13959</v>
      </c>
    </row>
    <row r="1998" spans="1:5">
      <c r="A1998" s="385">
        <v>11161</v>
      </c>
      <c r="B1998" s="386" t="s">
        <v>15958</v>
      </c>
      <c r="C1998" s="385" t="s">
        <v>32</v>
      </c>
      <c r="D1998" s="387">
        <v>1314</v>
      </c>
      <c r="E1998" s="386" t="s">
        <v>13969</v>
      </c>
    </row>
    <row r="1999" spans="1:5">
      <c r="A1999" s="385">
        <v>11164</v>
      </c>
      <c r="B1999" s="386" t="s">
        <v>15959</v>
      </c>
      <c r="C1999" s="385" t="s">
        <v>27</v>
      </c>
      <c r="D1999" s="387">
        <v>42386</v>
      </c>
      <c r="E1999" s="386" t="s">
        <v>13969</v>
      </c>
    </row>
    <row r="2000" spans="1:5">
      <c r="A2000" s="385">
        <v>11165</v>
      </c>
      <c r="B2000" s="386" t="s">
        <v>15960</v>
      </c>
      <c r="C2000" s="385" t="s">
        <v>27</v>
      </c>
      <c r="D2000" s="387">
        <v>6583</v>
      </c>
      <c r="E2000" s="386" t="s">
        <v>13969</v>
      </c>
    </row>
    <row r="2001" spans="1:5">
      <c r="A2001" s="385">
        <v>11167</v>
      </c>
      <c r="B2001" s="386" t="s">
        <v>15961</v>
      </c>
      <c r="C2001" s="385" t="s">
        <v>89</v>
      </c>
      <c r="D2001" s="387">
        <v>5207</v>
      </c>
      <c r="E2001" s="386" t="s">
        <v>13969</v>
      </c>
    </row>
    <row r="2002" spans="1:5">
      <c r="A2002" s="385">
        <v>11169</v>
      </c>
      <c r="B2002" s="386" t="s">
        <v>15962</v>
      </c>
      <c r="C2002" s="385" t="s">
        <v>30</v>
      </c>
      <c r="D2002" s="387">
        <v>104323</v>
      </c>
      <c r="E2002" s="386" t="s">
        <v>13959</v>
      </c>
    </row>
    <row r="2003" spans="1:5">
      <c r="A2003" s="385">
        <v>11171</v>
      </c>
      <c r="B2003" s="386" t="s">
        <v>15963</v>
      </c>
      <c r="C2003" s="385" t="s">
        <v>83</v>
      </c>
      <c r="D2003" s="387">
        <v>792600</v>
      </c>
      <c r="E2003" s="386" t="s">
        <v>13959</v>
      </c>
    </row>
    <row r="2004" spans="1:5">
      <c r="A2004" s="385">
        <v>11172</v>
      </c>
      <c r="B2004" s="386" t="s">
        <v>15964</v>
      </c>
      <c r="C2004" s="385" t="s">
        <v>83</v>
      </c>
      <c r="D2004" s="387">
        <v>859928</v>
      </c>
      <c r="E2004" s="386" t="s">
        <v>13959</v>
      </c>
    </row>
    <row r="2005" spans="1:5">
      <c r="A2005" s="385">
        <v>11173</v>
      </c>
      <c r="B2005" s="386" t="s">
        <v>15965</v>
      </c>
      <c r="C2005" s="385" t="s">
        <v>27</v>
      </c>
      <c r="D2005" s="387">
        <v>101150</v>
      </c>
      <c r="E2005" s="386" t="s">
        <v>13969</v>
      </c>
    </row>
    <row r="2006" spans="1:5">
      <c r="A2006" s="385">
        <v>11175</v>
      </c>
      <c r="B2006" s="386" t="s">
        <v>15966</v>
      </c>
      <c r="C2006" s="385" t="s">
        <v>27</v>
      </c>
      <c r="D2006" s="387">
        <v>59814</v>
      </c>
      <c r="E2006" s="386" t="s">
        <v>13969</v>
      </c>
    </row>
    <row r="2007" spans="1:5">
      <c r="A2007" s="385">
        <v>11277</v>
      </c>
      <c r="B2007" s="386" t="s">
        <v>15967</v>
      </c>
      <c r="C2007" s="385" t="s">
        <v>27</v>
      </c>
      <c r="D2007" s="387">
        <v>12188</v>
      </c>
      <c r="E2007" s="386" t="s">
        <v>13969</v>
      </c>
    </row>
    <row r="2008" spans="1:5">
      <c r="A2008" s="385">
        <v>11278</v>
      </c>
      <c r="B2008" s="386" t="s">
        <v>15968</v>
      </c>
      <c r="C2008" s="385" t="s">
        <v>27</v>
      </c>
      <c r="D2008" s="387">
        <v>643554</v>
      </c>
      <c r="E2008" s="386" t="s">
        <v>13969</v>
      </c>
    </row>
    <row r="2009" spans="1:5">
      <c r="A2009" s="385">
        <v>11279</v>
      </c>
      <c r="B2009" s="386" t="s">
        <v>15969</v>
      </c>
      <c r="C2009" s="385" t="s">
        <v>27</v>
      </c>
      <c r="D2009" s="387">
        <v>643554</v>
      </c>
      <c r="E2009" s="386" t="s">
        <v>13969</v>
      </c>
    </row>
    <row r="2010" spans="1:5">
      <c r="A2010" s="385">
        <v>11280</v>
      </c>
      <c r="B2010" s="386" t="s">
        <v>15970</v>
      </c>
      <c r="C2010" s="385" t="s">
        <v>27</v>
      </c>
      <c r="D2010" s="387">
        <v>5414500</v>
      </c>
      <c r="E2010" s="386" t="s">
        <v>13969</v>
      </c>
    </row>
    <row r="2011" spans="1:5">
      <c r="A2011" s="385">
        <v>11292</v>
      </c>
      <c r="B2011" s="386" t="s">
        <v>15971</v>
      </c>
      <c r="C2011" s="385" t="s">
        <v>27</v>
      </c>
      <c r="D2011" s="387">
        <v>29200</v>
      </c>
      <c r="E2011" s="386" t="s">
        <v>13959</v>
      </c>
    </row>
    <row r="2012" spans="1:5">
      <c r="A2012" s="385">
        <v>11305</v>
      </c>
      <c r="B2012" s="386" t="s">
        <v>15972</v>
      </c>
      <c r="C2012" s="385" t="s">
        <v>15973</v>
      </c>
      <c r="D2012" s="387">
        <v>155678</v>
      </c>
      <c r="E2012" s="386" t="s">
        <v>13969</v>
      </c>
    </row>
    <row r="2013" spans="1:5">
      <c r="A2013" s="385">
        <v>11308</v>
      </c>
      <c r="B2013" s="386" t="s">
        <v>15974</v>
      </c>
      <c r="C2013" s="385" t="s">
        <v>14006</v>
      </c>
      <c r="D2013" s="387">
        <v>5412</v>
      </c>
      <c r="E2013" s="386" t="s">
        <v>13969</v>
      </c>
    </row>
    <row r="2014" spans="1:5">
      <c r="A2014" s="385">
        <v>11328</v>
      </c>
      <c r="B2014" s="386" t="s">
        <v>15975</v>
      </c>
      <c r="C2014" s="385" t="s">
        <v>253</v>
      </c>
      <c r="D2014" s="387">
        <v>191408</v>
      </c>
      <c r="E2014" s="386" t="s">
        <v>13969</v>
      </c>
    </row>
    <row r="2015" spans="1:5">
      <c r="A2015" s="385">
        <v>11329</v>
      </c>
      <c r="B2015" s="386" t="s">
        <v>15976</v>
      </c>
      <c r="C2015" s="385" t="s">
        <v>253</v>
      </c>
      <c r="D2015" s="387">
        <v>320000</v>
      </c>
      <c r="E2015" s="386" t="s">
        <v>13969</v>
      </c>
    </row>
    <row r="2016" spans="1:5">
      <c r="A2016" s="385">
        <v>11330</v>
      </c>
      <c r="B2016" s="386" t="s">
        <v>15977</v>
      </c>
      <c r="C2016" s="385" t="s">
        <v>253</v>
      </c>
      <c r="D2016" s="387">
        <v>290000</v>
      </c>
      <c r="E2016" s="386" t="s">
        <v>13969</v>
      </c>
    </row>
    <row r="2017" spans="1:5">
      <c r="A2017" s="385">
        <v>11331</v>
      </c>
      <c r="B2017" s="386" t="s">
        <v>15978</v>
      </c>
      <c r="C2017" s="385" t="s">
        <v>253</v>
      </c>
      <c r="D2017" s="387">
        <v>290000</v>
      </c>
      <c r="E2017" s="386" t="s">
        <v>13969</v>
      </c>
    </row>
    <row r="2018" spans="1:5">
      <c r="A2018" s="385">
        <v>11332</v>
      </c>
      <c r="B2018" s="386" t="s">
        <v>15979</v>
      </c>
      <c r="C2018" s="385" t="s">
        <v>30</v>
      </c>
      <c r="D2018" s="387">
        <v>392700</v>
      </c>
      <c r="E2018" s="386" t="s">
        <v>13969</v>
      </c>
    </row>
    <row r="2019" spans="1:5">
      <c r="A2019" s="385">
        <v>11337</v>
      </c>
      <c r="B2019" s="386" t="s">
        <v>15980</v>
      </c>
      <c r="C2019" s="385" t="s">
        <v>32</v>
      </c>
      <c r="D2019" s="387">
        <v>25981</v>
      </c>
      <c r="E2019" s="386" t="s">
        <v>13969</v>
      </c>
    </row>
    <row r="2020" spans="1:5">
      <c r="A2020" s="385">
        <v>11338</v>
      </c>
      <c r="B2020" s="386" t="s">
        <v>15981</v>
      </c>
      <c r="C2020" s="385" t="s">
        <v>83</v>
      </c>
      <c r="D2020" s="387">
        <v>986934</v>
      </c>
      <c r="E2020" s="386" t="s">
        <v>13959</v>
      </c>
    </row>
    <row r="2021" spans="1:5">
      <c r="A2021" s="385">
        <v>11342</v>
      </c>
      <c r="B2021" s="386" t="s">
        <v>15982</v>
      </c>
      <c r="C2021" s="385" t="s">
        <v>83</v>
      </c>
      <c r="D2021" s="387">
        <v>792302</v>
      </c>
      <c r="E2021" s="386" t="s">
        <v>13959</v>
      </c>
    </row>
    <row r="2022" spans="1:5">
      <c r="A2022" s="385">
        <v>11343</v>
      </c>
      <c r="B2022" s="386" t="s">
        <v>15983</v>
      </c>
      <c r="C2022" s="385" t="s">
        <v>83</v>
      </c>
      <c r="D2022" s="387">
        <v>860251</v>
      </c>
      <c r="E2022" s="386" t="s">
        <v>13959</v>
      </c>
    </row>
    <row r="2023" spans="1:5">
      <c r="A2023" s="385">
        <v>11344</v>
      </c>
      <c r="B2023" s="386" t="s">
        <v>15984</v>
      </c>
      <c r="C2023" s="385" t="s">
        <v>32</v>
      </c>
      <c r="D2023" s="387">
        <v>54839</v>
      </c>
      <c r="E2023" s="386" t="s">
        <v>13969</v>
      </c>
    </row>
    <row r="2024" spans="1:5">
      <c r="A2024" s="385">
        <v>11346</v>
      </c>
      <c r="B2024" s="386" t="s">
        <v>15985</v>
      </c>
      <c r="C2024" s="385" t="s">
        <v>30</v>
      </c>
      <c r="D2024" s="387">
        <v>10674</v>
      </c>
      <c r="E2024" s="386" t="s">
        <v>13969</v>
      </c>
    </row>
    <row r="2025" spans="1:5">
      <c r="A2025" s="385">
        <v>11349</v>
      </c>
      <c r="B2025" s="386" t="s">
        <v>15986</v>
      </c>
      <c r="C2025" s="385" t="s">
        <v>30</v>
      </c>
      <c r="D2025" s="387">
        <v>1725500</v>
      </c>
      <c r="E2025" s="386" t="s">
        <v>13959</v>
      </c>
    </row>
    <row r="2026" spans="1:5">
      <c r="A2026" s="385">
        <v>11350</v>
      </c>
      <c r="B2026" s="386" t="s">
        <v>15987</v>
      </c>
      <c r="C2026" s="385" t="s">
        <v>30</v>
      </c>
      <c r="D2026" s="387">
        <v>1892100</v>
      </c>
      <c r="E2026" s="386" t="s">
        <v>13959</v>
      </c>
    </row>
    <row r="2027" spans="1:5">
      <c r="A2027" s="385">
        <v>11351</v>
      </c>
      <c r="B2027" s="386" t="s">
        <v>15988</v>
      </c>
      <c r="C2027" s="385" t="s">
        <v>30</v>
      </c>
      <c r="D2027" s="387">
        <v>2082500</v>
      </c>
      <c r="E2027" s="386" t="s">
        <v>13959</v>
      </c>
    </row>
    <row r="2028" spans="1:5">
      <c r="A2028" s="385">
        <v>11352</v>
      </c>
      <c r="B2028" s="386" t="s">
        <v>15989</v>
      </c>
      <c r="C2028" s="385" t="s">
        <v>30</v>
      </c>
      <c r="D2028" s="387">
        <v>2475200</v>
      </c>
      <c r="E2028" s="386" t="s">
        <v>13959</v>
      </c>
    </row>
    <row r="2029" spans="1:5">
      <c r="A2029" s="385">
        <v>11353</v>
      </c>
      <c r="B2029" s="386" t="s">
        <v>15990</v>
      </c>
      <c r="C2029" s="385" t="s">
        <v>30</v>
      </c>
      <c r="D2029" s="387">
        <v>2826250</v>
      </c>
      <c r="E2029" s="386" t="s">
        <v>13959</v>
      </c>
    </row>
    <row r="2030" spans="1:5">
      <c r="A2030" s="385">
        <v>11354</v>
      </c>
      <c r="B2030" s="386" t="s">
        <v>15991</v>
      </c>
      <c r="C2030" s="385" t="s">
        <v>30</v>
      </c>
      <c r="D2030" s="387">
        <v>3088050</v>
      </c>
      <c r="E2030" s="386" t="s">
        <v>13959</v>
      </c>
    </row>
    <row r="2031" spans="1:5">
      <c r="A2031" s="385">
        <v>11355</v>
      </c>
      <c r="B2031" s="386" t="s">
        <v>15992</v>
      </c>
      <c r="C2031" s="385" t="s">
        <v>30</v>
      </c>
      <c r="D2031" s="387">
        <v>3790150</v>
      </c>
      <c r="E2031" s="386" t="s">
        <v>13959</v>
      </c>
    </row>
    <row r="2032" spans="1:5">
      <c r="A2032" s="385">
        <v>11356</v>
      </c>
      <c r="B2032" s="386" t="s">
        <v>15993</v>
      </c>
      <c r="C2032" s="385" t="s">
        <v>30</v>
      </c>
      <c r="D2032" s="387">
        <v>4237152</v>
      </c>
      <c r="E2032" s="386" t="s">
        <v>13959</v>
      </c>
    </row>
    <row r="2033" spans="1:5">
      <c r="A2033" s="385">
        <v>11357</v>
      </c>
      <c r="B2033" s="386" t="s">
        <v>15994</v>
      </c>
      <c r="C2033" s="385" t="s">
        <v>30</v>
      </c>
      <c r="D2033" s="387">
        <v>5033700</v>
      </c>
      <c r="E2033" s="386" t="s">
        <v>13959</v>
      </c>
    </row>
    <row r="2034" spans="1:5">
      <c r="A2034" s="385">
        <v>11358</v>
      </c>
      <c r="B2034" s="386" t="s">
        <v>15995</v>
      </c>
      <c r="C2034" s="385" t="s">
        <v>30</v>
      </c>
      <c r="D2034" s="387">
        <v>6012016</v>
      </c>
      <c r="E2034" s="386" t="s">
        <v>13959</v>
      </c>
    </row>
    <row r="2035" spans="1:5">
      <c r="A2035" s="385">
        <v>11359</v>
      </c>
      <c r="B2035" s="386" t="s">
        <v>15996</v>
      </c>
      <c r="C2035" s="385" t="s">
        <v>30</v>
      </c>
      <c r="D2035" s="387">
        <v>7610050</v>
      </c>
      <c r="E2035" s="386" t="s">
        <v>13959</v>
      </c>
    </row>
    <row r="2036" spans="1:5">
      <c r="A2036" s="385">
        <v>11360</v>
      </c>
      <c r="B2036" s="386" t="s">
        <v>15997</v>
      </c>
      <c r="C2036" s="385" t="s">
        <v>30</v>
      </c>
      <c r="D2036" s="387">
        <v>9686600</v>
      </c>
      <c r="E2036" s="386" t="s">
        <v>13959</v>
      </c>
    </row>
    <row r="2037" spans="1:5">
      <c r="A2037" s="385">
        <v>11361</v>
      </c>
      <c r="B2037" s="386" t="s">
        <v>15998</v>
      </c>
      <c r="C2037" s="385" t="s">
        <v>30</v>
      </c>
      <c r="D2037" s="387">
        <v>10642406</v>
      </c>
      <c r="E2037" s="386" t="s">
        <v>13959</v>
      </c>
    </row>
    <row r="2038" spans="1:5">
      <c r="A2038" s="385">
        <v>11362</v>
      </c>
      <c r="B2038" s="386" t="s">
        <v>15999</v>
      </c>
      <c r="C2038" s="385" t="s">
        <v>27</v>
      </c>
      <c r="D2038" s="387">
        <v>5421</v>
      </c>
      <c r="E2038" s="386" t="s">
        <v>13959</v>
      </c>
    </row>
    <row r="2039" spans="1:5">
      <c r="A2039" s="385">
        <v>11363</v>
      </c>
      <c r="B2039" s="386" t="s">
        <v>16000</v>
      </c>
      <c r="C2039" s="385" t="s">
        <v>27</v>
      </c>
      <c r="D2039" s="387">
        <v>89202</v>
      </c>
      <c r="E2039" s="386" t="s">
        <v>13969</v>
      </c>
    </row>
    <row r="2040" spans="1:5">
      <c r="A2040" s="385">
        <v>11366</v>
      </c>
      <c r="B2040" s="386" t="s">
        <v>16001</v>
      </c>
      <c r="C2040" s="385" t="s">
        <v>83</v>
      </c>
      <c r="D2040" s="387">
        <v>904392</v>
      </c>
      <c r="E2040" s="386" t="s">
        <v>13959</v>
      </c>
    </row>
    <row r="2041" spans="1:5">
      <c r="A2041" s="385">
        <v>11367</v>
      </c>
      <c r="B2041" s="386" t="s">
        <v>16002</v>
      </c>
      <c r="C2041" s="385" t="s">
        <v>253</v>
      </c>
      <c r="D2041" s="387">
        <v>192493</v>
      </c>
      <c r="E2041" s="386" t="s">
        <v>13969</v>
      </c>
    </row>
    <row r="2042" spans="1:5">
      <c r="A2042" s="385">
        <v>11368</v>
      </c>
      <c r="B2042" s="386" t="s">
        <v>16003</v>
      </c>
      <c r="C2042" s="385" t="s">
        <v>253</v>
      </c>
      <c r="D2042" s="387">
        <v>192493</v>
      </c>
      <c r="E2042" s="386" t="s">
        <v>13969</v>
      </c>
    </row>
    <row r="2043" spans="1:5">
      <c r="A2043" s="385">
        <v>11370</v>
      </c>
      <c r="B2043" s="386" t="s">
        <v>16004</v>
      </c>
      <c r="C2043" s="385" t="s">
        <v>253</v>
      </c>
      <c r="D2043" s="387">
        <v>365104</v>
      </c>
      <c r="E2043" s="386" t="s">
        <v>13969</v>
      </c>
    </row>
    <row r="2044" spans="1:5">
      <c r="A2044" s="385">
        <v>11381</v>
      </c>
      <c r="B2044" s="386" t="s">
        <v>16005</v>
      </c>
      <c r="C2044" s="385" t="s">
        <v>27</v>
      </c>
      <c r="D2044" s="387">
        <v>665128</v>
      </c>
      <c r="E2044" s="386" t="s">
        <v>13969</v>
      </c>
    </row>
    <row r="2045" spans="1:5">
      <c r="A2045" s="385">
        <v>11382</v>
      </c>
      <c r="B2045" s="386" t="s">
        <v>16006</v>
      </c>
      <c r="C2045" s="385" t="s">
        <v>27</v>
      </c>
      <c r="D2045" s="387">
        <v>930176</v>
      </c>
      <c r="E2045" s="386" t="s">
        <v>13969</v>
      </c>
    </row>
    <row r="2046" spans="1:5">
      <c r="A2046" s="385">
        <v>11384</v>
      </c>
      <c r="B2046" s="386" t="s">
        <v>16007</v>
      </c>
      <c r="C2046" s="385" t="s">
        <v>27</v>
      </c>
      <c r="D2046" s="387">
        <v>482257</v>
      </c>
      <c r="E2046" s="386" t="s">
        <v>13969</v>
      </c>
    </row>
    <row r="2047" spans="1:5">
      <c r="A2047" s="385">
        <v>11385</v>
      </c>
      <c r="B2047" s="386" t="s">
        <v>16008</v>
      </c>
      <c r="C2047" s="385" t="s">
        <v>27</v>
      </c>
      <c r="D2047" s="387">
        <v>783185</v>
      </c>
      <c r="E2047" s="386" t="s">
        <v>13969</v>
      </c>
    </row>
    <row r="2048" spans="1:5">
      <c r="A2048" s="385">
        <v>11408</v>
      </c>
      <c r="B2048" s="386" t="s">
        <v>16009</v>
      </c>
      <c r="C2048" s="385" t="s">
        <v>30</v>
      </c>
      <c r="D2048" s="387">
        <v>43911</v>
      </c>
      <c r="E2048" s="386" t="s">
        <v>13969</v>
      </c>
    </row>
    <row r="2049" spans="1:5">
      <c r="A2049" s="385">
        <v>11409</v>
      </c>
      <c r="B2049" s="386" t="s">
        <v>16010</v>
      </c>
      <c r="C2049" s="385" t="s">
        <v>27</v>
      </c>
      <c r="D2049" s="387">
        <v>1457750</v>
      </c>
      <c r="E2049" s="386" t="s">
        <v>13969</v>
      </c>
    </row>
    <row r="2050" spans="1:5">
      <c r="A2050" s="385">
        <v>11424</v>
      </c>
      <c r="B2050" s="386" t="s">
        <v>16011</v>
      </c>
      <c r="C2050" s="385" t="s">
        <v>27</v>
      </c>
      <c r="D2050" s="387">
        <v>3844460</v>
      </c>
      <c r="E2050" s="386" t="s">
        <v>13969</v>
      </c>
    </row>
    <row r="2051" spans="1:5">
      <c r="A2051" s="385">
        <v>11425</v>
      </c>
      <c r="B2051" s="386" t="s">
        <v>16012</v>
      </c>
      <c r="C2051" s="385" t="s">
        <v>27</v>
      </c>
      <c r="D2051" s="387">
        <v>4739025</v>
      </c>
      <c r="E2051" s="386" t="s">
        <v>13969</v>
      </c>
    </row>
    <row r="2052" spans="1:5">
      <c r="A2052" s="385">
        <v>11426</v>
      </c>
      <c r="B2052" s="386" t="s">
        <v>16013</v>
      </c>
      <c r="C2052" s="385" t="s">
        <v>27</v>
      </c>
      <c r="D2052" s="387">
        <v>5898972</v>
      </c>
      <c r="E2052" s="386" t="s">
        <v>13969</v>
      </c>
    </row>
    <row r="2053" spans="1:5">
      <c r="A2053" s="385">
        <v>11427</v>
      </c>
      <c r="B2053" s="386" t="s">
        <v>16014</v>
      </c>
      <c r="C2053" s="385" t="s">
        <v>27</v>
      </c>
      <c r="D2053" s="387">
        <v>7456992</v>
      </c>
      <c r="E2053" s="386" t="s">
        <v>13969</v>
      </c>
    </row>
    <row r="2054" spans="1:5">
      <c r="A2054" s="385">
        <v>11429</v>
      </c>
      <c r="B2054" s="386" t="s">
        <v>16015</v>
      </c>
      <c r="C2054" s="385" t="s">
        <v>27</v>
      </c>
      <c r="D2054" s="387">
        <v>4217083</v>
      </c>
      <c r="E2054" s="386" t="s">
        <v>13969</v>
      </c>
    </row>
    <row r="2055" spans="1:5">
      <c r="A2055" s="385">
        <v>11430</v>
      </c>
      <c r="B2055" s="386" t="s">
        <v>16016</v>
      </c>
      <c r="C2055" s="385" t="s">
        <v>27</v>
      </c>
      <c r="D2055" s="387">
        <v>5339674</v>
      </c>
      <c r="E2055" s="386" t="s">
        <v>13969</v>
      </c>
    </row>
    <row r="2056" spans="1:5">
      <c r="A2056" s="385">
        <v>11432</v>
      </c>
      <c r="B2056" s="386" t="s">
        <v>16017</v>
      </c>
      <c r="C2056" s="385" t="s">
        <v>27</v>
      </c>
      <c r="D2056" s="387">
        <v>4657453</v>
      </c>
      <c r="E2056" s="386" t="s">
        <v>13969</v>
      </c>
    </row>
    <row r="2057" spans="1:5">
      <c r="A2057" s="385">
        <v>11433</v>
      </c>
      <c r="B2057" s="386" t="s">
        <v>16018</v>
      </c>
      <c r="C2057" s="385" t="s">
        <v>27</v>
      </c>
      <c r="D2057" s="387">
        <v>7136172</v>
      </c>
      <c r="E2057" s="386" t="s">
        <v>13969</v>
      </c>
    </row>
    <row r="2058" spans="1:5">
      <c r="A2058" s="385">
        <v>11434</v>
      </c>
      <c r="B2058" s="386" t="s">
        <v>16019</v>
      </c>
      <c r="C2058" s="385" t="s">
        <v>27</v>
      </c>
      <c r="D2058" s="387">
        <v>9268560</v>
      </c>
      <c r="E2058" s="386" t="s">
        <v>13969</v>
      </c>
    </row>
    <row r="2059" spans="1:5">
      <c r="A2059" s="385">
        <v>11435</v>
      </c>
      <c r="B2059" s="386" t="s">
        <v>16020</v>
      </c>
      <c r="C2059" s="385" t="s">
        <v>30</v>
      </c>
      <c r="D2059" s="387">
        <v>718105</v>
      </c>
      <c r="E2059" s="386" t="s">
        <v>13969</v>
      </c>
    </row>
    <row r="2060" spans="1:5">
      <c r="A2060" s="385">
        <v>11436</v>
      </c>
      <c r="B2060" s="386" t="s">
        <v>16021</v>
      </c>
      <c r="C2060" s="385" t="s">
        <v>27</v>
      </c>
      <c r="D2060" s="387">
        <v>936558</v>
      </c>
      <c r="E2060" s="386" t="s">
        <v>13969</v>
      </c>
    </row>
    <row r="2061" spans="1:5">
      <c r="A2061" s="385">
        <v>11437</v>
      </c>
      <c r="B2061" s="386" t="s">
        <v>16022</v>
      </c>
      <c r="C2061" s="385" t="s">
        <v>27</v>
      </c>
      <c r="D2061" s="387">
        <v>1404837</v>
      </c>
      <c r="E2061" s="386" t="s">
        <v>13969</v>
      </c>
    </row>
    <row r="2062" spans="1:5">
      <c r="A2062" s="385">
        <v>11438</v>
      </c>
      <c r="B2062" s="386" t="s">
        <v>16023</v>
      </c>
      <c r="C2062" s="385" t="s">
        <v>30</v>
      </c>
      <c r="D2062" s="387">
        <v>1533200</v>
      </c>
      <c r="E2062" s="386" t="s">
        <v>13969</v>
      </c>
    </row>
    <row r="2063" spans="1:5">
      <c r="A2063" s="385">
        <v>11439</v>
      </c>
      <c r="B2063" s="386" t="s">
        <v>16024</v>
      </c>
      <c r="C2063" s="385" t="s">
        <v>27</v>
      </c>
      <c r="D2063" s="387">
        <v>1987700</v>
      </c>
      <c r="E2063" s="386" t="s">
        <v>13969</v>
      </c>
    </row>
    <row r="2064" spans="1:5">
      <c r="A2064" s="385">
        <v>11442</v>
      </c>
      <c r="B2064" s="386" t="s">
        <v>16025</v>
      </c>
      <c r="C2064" s="385" t="s">
        <v>44</v>
      </c>
      <c r="D2064" s="387">
        <v>94796</v>
      </c>
      <c r="E2064" s="386" t="s">
        <v>13969</v>
      </c>
    </row>
    <row r="2065" spans="1:5">
      <c r="A2065" s="385">
        <v>11443</v>
      </c>
      <c r="B2065" s="386" t="s">
        <v>16026</v>
      </c>
      <c r="C2065" s="385" t="s">
        <v>44</v>
      </c>
      <c r="D2065" s="387">
        <v>72413</v>
      </c>
      <c r="E2065" s="386" t="s">
        <v>13969</v>
      </c>
    </row>
    <row r="2066" spans="1:5">
      <c r="A2066" s="385">
        <v>11444</v>
      </c>
      <c r="B2066" s="386" t="s">
        <v>16027</v>
      </c>
      <c r="C2066" s="385" t="s">
        <v>44</v>
      </c>
      <c r="D2066" s="387">
        <v>46081</v>
      </c>
      <c r="E2066" s="386" t="s">
        <v>13969</v>
      </c>
    </row>
    <row r="2067" spans="1:5">
      <c r="A2067" s="385">
        <v>11447</v>
      </c>
      <c r="B2067" s="386" t="s">
        <v>16028</v>
      </c>
      <c r="C2067" s="385" t="s">
        <v>44</v>
      </c>
      <c r="D2067" s="387">
        <v>69900</v>
      </c>
      <c r="E2067" s="386" t="s">
        <v>13969</v>
      </c>
    </row>
    <row r="2068" spans="1:5">
      <c r="A2068" s="385">
        <v>11448</v>
      </c>
      <c r="B2068" s="386" t="s">
        <v>16029</v>
      </c>
      <c r="C2068" s="385" t="s">
        <v>27</v>
      </c>
      <c r="D2068" s="387">
        <v>146044</v>
      </c>
      <c r="E2068" s="386" t="s">
        <v>13969</v>
      </c>
    </row>
    <row r="2069" spans="1:5">
      <c r="A2069" s="385">
        <v>11449</v>
      </c>
      <c r="B2069" s="386" t="s">
        <v>16030</v>
      </c>
      <c r="C2069" s="385" t="s">
        <v>27</v>
      </c>
      <c r="D2069" s="387">
        <v>42993</v>
      </c>
      <c r="E2069" s="386" t="s">
        <v>13969</v>
      </c>
    </row>
    <row r="2070" spans="1:5">
      <c r="A2070" s="385">
        <v>11450</v>
      </c>
      <c r="B2070" s="386" t="s">
        <v>16031</v>
      </c>
      <c r="C2070" s="385" t="s">
        <v>27</v>
      </c>
      <c r="D2070" s="387">
        <v>27965</v>
      </c>
      <c r="E2070" s="386" t="s">
        <v>13969</v>
      </c>
    </row>
    <row r="2071" spans="1:5">
      <c r="A2071" s="385">
        <v>11451</v>
      </c>
      <c r="B2071" s="386" t="s">
        <v>16032</v>
      </c>
      <c r="C2071" s="385" t="s">
        <v>27</v>
      </c>
      <c r="D2071" s="387">
        <v>54740</v>
      </c>
      <c r="E2071" s="386" t="s">
        <v>13969</v>
      </c>
    </row>
    <row r="2072" spans="1:5">
      <c r="A2072" s="385">
        <v>11452</v>
      </c>
      <c r="B2072" s="386" t="s">
        <v>16033</v>
      </c>
      <c r="C2072" s="385" t="s">
        <v>310</v>
      </c>
      <c r="D2072" s="387">
        <v>42840</v>
      </c>
      <c r="E2072" s="386" t="s">
        <v>13969</v>
      </c>
    </row>
    <row r="2073" spans="1:5">
      <c r="A2073" s="385">
        <v>11453</v>
      </c>
      <c r="B2073" s="386" t="s">
        <v>16034</v>
      </c>
      <c r="C2073" s="385" t="s">
        <v>310</v>
      </c>
      <c r="D2073" s="387">
        <v>852494</v>
      </c>
      <c r="E2073" s="386" t="s">
        <v>13969</v>
      </c>
    </row>
    <row r="2074" spans="1:5">
      <c r="A2074" s="385">
        <v>11454</v>
      </c>
      <c r="B2074" s="386" t="s">
        <v>16035</v>
      </c>
      <c r="C2074" s="385" t="s">
        <v>27</v>
      </c>
      <c r="D2074" s="387">
        <v>99000</v>
      </c>
      <c r="E2074" s="386" t="s">
        <v>13969</v>
      </c>
    </row>
    <row r="2075" spans="1:5">
      <c r="A2075" s="385">
        <v>11455</v>
      </c>
      <c r="B2075" s="386" t="s">
        <v>16036</v>
      </c>
      <c r="C2075" s="385" t="s">
        <v>16037</v>
      </c>
      <c r="D2075" s="387">
        <v>37691</v>
      </c>
      <c r="E2075" s="386" t="s">
        <v>13969</v>
      </c>
    </row>
    <row r="2076" spans="1:5">
      <c r="A2076" s="385">
        <v>11456</v>
      </c>
      <c r="B2076" s="386" t="s">
        <v>16038</v>
      </c>
      <c r="C2076" s="385" t="s">
        <v>16037</v>
      </c>
      <c r="D2076" s="387">
        <v>46704</v>
      </c>
      <c r="E2076" s="386" t="s">
        <v>13969</v>
      </c>
    </row>
    <row r="2077" spans="1:5">
      <c r="A2077" s="385">
        <v>11457</v>
      </c>
      <c r="B2077" s="386" t="s">
        <v>16039</v>
      </c>
      <c r="C2077" s="385" t="s">
        <v>15026</v>
      </c>
      <c r="D2077" s="387">
        <v>59813</v>
      </c>
      <c r="E2077" s="386" t="s">
        <v>13969</v>
      </c>
    </row>
    <row r="2078" spans="1:5">
      <c r="A2078" s="385">
        <v>11458</v>
      </c>
      <c r="B2078" s="386" t="s">
        <v>16040</v>
      </c>
      <c r="C2078" s="385" t="s">
        <v>15973</v>
      </c>
      <c r="D2078" s="387">
        <v>98618</v>
      </c>
      <c r="E2078" s="386" t="s">
        <v>13969</v>
      </c>
    </row>
    <row r="2079" spans="1:5">
      <c r="A2079" s="385">
        <v>11459</v>
      </c>
      <c r="B2079" s="386" t="s">
        <v>16041</v>
      </c>
      <c r="C2079" s="385" t="s">
        <v>15973</v>
      </c>
      <c r="D2079" s="387">
        <v>90555</v>
      </c>
      <c r="E2079" s="386" t="s">
        <v>13969</v>
      </c>
    </row>
    <row r="2080" spans="1:5">
      <c r="A2080" s="385">
        <v>11461</v>
      </c>
      <c r="B2080" s="386" t="s">
        <v>16042</v>
      </c>
      <c r="C2080" s="385" t="s">
        <v>15973</v>
      </c>
      <c r="D2080" s="387">
        <v>245806</v>
      </c>
      <c r="E2080" s="386" t="s">
        <v>13969</v>
      </c>
    </row>
    <row r="2081" spans="1:5">
      <c r="A2081" s="385">
        <v>11463</v>
      </c>
      <c r="B2081" s="386" t="s">
        <v>16043</v>
      </c>
      <c r="C2081" s="385" t="s">
        <v>15973</v>
      </c>
      <c r="D2081" s="387">
        <v>283025</v>
      </c>
      <c r="E2081" s="386" t="s">
        <v>13969</v>
      </c>
    </row>
    <row r="2082" spans="1:5">
      <c r="A2082" s="385">
        <v>11464</v>
      </c>
      <c r="B2082" s="386" t="s">
        <v>16044</v>
      </c>
      <c r="C2082" s="385" t="s">
        <v>15973</v>
      </c>
      <c r="D2082" s="387">
        <v>356584</v>
      </c>
      <c r="E2082" s="386" t="s">
        <v>13969</v>
      </c>
    </row>
    <row r="2083" spans="1:5">
      <c r="A2083" s="385">
        <v>11466</v>
      </c>
      <c r="B2083" s="386" t="s">
        <v>16045</v>
      </c>
      <c r="C2083" s="385" t="s">
        <v>15973</v>
      </c>
      <c r="D2083" s="387">
        <v>226813</v>
      </c>
      <c r="E2083" s="386" t="s">
        <v>13969</v>
      </c>
    </row>
    <row r="2084" spans="1:5">
      <c r="A2084" s="385">
        <v>11467</v>
      </c>
      <c r="B2084" s="386" t="s">
        <v>16046</v>
      </c>
      <c r="C2084" s="385" t="s">
        <v>15973</v>
      </c>
      <c r="D2084" s="387">
        <v>260987</v>
      </c>
      <c r="E2084" s="386" t="s">
        <v>13969</v>
      </c>
    </row>
    <row r="2085" spans="1:5">
      <c r="A2085" s="385">
        <v>11470</v>
      </c>
      <c r="B2085" s="386" t="s">
        <v>16047</v>
      </c>
      <c r="C2085" s="385" t="s">
        <v>15973</v>
      </c>
      <c r="D2085" s="387">
        <v>105399</v>
      </c>
      <c r="E2085" s="386" t="s">
        <v>13969</v>
      </c>
    </row>
    <row r="2086" spans="1:5">
      <c r="A2086" s="385">
        <v>11471</v>
      </c>
      <c r="B2086" s="386" t="s">
        <v>16048</v>
      </c>
      <c r="C2086" s="385" t="s">
        <v>15973</v>
      </c>
      <c r="D2086" s="387">
        <v>139409</v>
      </c>
      <c r="E2086" s="386" t="s">
        <v>13969</v>
      </c>
    </row>
    <row r="2087" spans="1:5">
      <c r="A2087" s="385">
        <v>11472</v>
      </c>
      <c r="B2087" s="386" t="s">
        <v>16049</v>
      </c>
      <c r="C2087" s="385" t="s">
        <v>15973</v>
      </c>
      <c r="D2087" s="387">
        <v>155678</v>
      </c>
      <c r="E2087" s="386" t="s">
        <v>13969</v>
      </c>
    </row>
    <row r="2088" spans="1:5">
      <c r="A2088" s="385">
        <v>11477</v>
      </c>
      <c r="B2088" s="386" t="s">
        <v>16050</v>
      </c>
      <c r="C2088" s="385" t="s">
        <v>14006</v>
      </c>
      <c r="D2088" s="387">
        <v>1383280</v>
      </c>
      <c r="E2088" s="386" t="s">
        <v>13969</v>
      </c>
    </row>
    <row r="2089" spans="1:5">
      <c r="A2089" s="385">
        <v>11481</v>
      </c>
      <c r="B2089" s="386" t="s">
        <v>16051</v>
      </c>
      <c r="C2089" s="385" t="s">
        <v>14006</v>
      </c>
      <c r="D2089" s="387">
        <v>1029988</v>
      </c>
      <c r="E2089" s="386" t="s">
        <v>13969</v>
      </c>
    </row>
    <row r="2090" spans="1:5">
      <c r="A2090" s="385">
        <v>11482</v>
      </c>
      <c r="B2090" s="386" t="s">
        <v>16052</v>
      </c>
      <c r="C2090" s="385" t="s">
        <v>14006</v>
      </c>
      <c r="D2090" s="387">
        <v>1029988</v>
      </c>
      <c r="E2090" s="386" t="s">
        <v>13969</v>
      </c>
    </row>
    <row r="2091" spans="1:5">
      <c r="A2091" s="385">
        <v>11483</v>
      </c>
      <c r="B2091" s="386" t="s">
        <v>16053</v>
      </c>
      <c r="C2091" s="385" t="s">
        <v>14006</v>
      </c>
      <c r="D2091" s="387">
        <v>1029988</v>
      </c>
      <c r="E2091" s="386" t="s">
        <v>13969</v>
      </c>
    </row>
    <row r="2092" spans="1:5">
      <c r="A2092" s="385">
        <v>11484</v>
      </c>
      <c r="B2092" s="386" t="s">
        <v>16054</v>
      </c>
      <c r="C2092" s="385" t="s">
        <v>14006</v>
      </c>
      <c r="D2092" s="387">
        <v>1029988</v>
      </c>
      <c r="E2092" s="386" t="s">
        <v>13969</v>
      </c>
    </row>
    <row r="2093" spans="1:5">
      <c r="A2093" s="385">
        <v>11485</v>
      </c>
      <c r="B2093" s="386" t="s">
        <v>16055</v>
      </c>
      <c r="C2093" s="385" t="s">
        <v>14006</v>
      </c>
      <c r="D2093" s="387">
        <v>1029988</v>
      </c>
      <c r="E2093" s="386" t="s">
        <v>13969</v>
      </c>
    </row>
    <row r="2094" spans="1:5">
      <c r="A2094" s="385">
        <v>11489</v>
      </c>
      <c r="B2094" s="386" t="s">
        <v>16056</v>
      </c>
      <c r="C2094" s="385" t="s">
        <v>14006</v>
      </c>
      <c r="D2094" s="387">
        <v>1029988</v>
      </c>
      <c r="E2094" s="386" t="s">
        <v>13969</v>
      </c>
    </row>
    <row r="2095" spans="1:5">
      <c r="A2095" s="385">
        <v>11498</v>
      </c>
      <c r="B2095" s="386" t="s">
        <v>16057</v>
      </c>
      <c r="C2095" s="385" t="s">
        <v>27</v>
      </c>
      <c r="D2095" s="387">
        <v>193000</v>
      </c>
      <c r="E2095" s="386" t="s">
        <v>13969</v>
      </c>
    </row>
    <row r="2096" spans="1:5">
      <c r="A2096" s="385">
        <v>11499</v>
      </c>
      <c r="B2096" s="386" t="s">
        <v>16058</v>
      </c>
      <c r="C2096" s="385" t="s">
        <v>27</v>
      </c>
      <c r="D2096" s="387">
        <v>175050</v>
      </c>
      <c r="E2096" s="386" t="s">
        <v>13969</v>
      </c>
    </row>
    <row r="2097" spans="1:5">
      <c r="A2097" s="385">
        <v>11500</v>
      </c>
      <c r="B2097" s="386" t="s">
        <v>16059</v>
      </c>
      <c r="C2097" s="385" t="s">
        <v>27</v>
      </c>
      <c r="D2097" s="387">
        <v>229670</v>
      </c>
      <c r="E2097" s="386" t="s">
        <v>13969</v>
      </c>
    </row>
    <row r="2098" spans="1:5">
      <c r="A2098" s="385">
        <v>11501</v>
      </c>
      <c r="B2098" s="386" t="s">
        <v>16060</v>
      </c>
      <c r="C2098" s="385" t="s">
        <v>27</v>
      </c>
      <c r="D2098" s="387">
        <v>120000</v>
      </c>
      <c r="E2098" s="386" t="s">
        <v>13969</v>
      </c>
    </row>
    <row r="2099" spans="1:5">
      <c r="A2099" s="385">
        <v>11502</v>
      </c>
      <c r="B2099" s="386" t="s">
        <v>16061</v>
      </c>
      <c r="C2099" s="385" t="s">
        <v>27</v>
      </c>
      <c r="D2099" s="387">
        <v>816340</v>
      </c>
      <c r="E2099" s="386" t="s">
        <v>13969</v>
      </c>
    </row>
    <row r="2100" spans="1:5">
      <c r="A2100" s="385">
        <v>11503</v>
      </c>
      <c r="B2100" s="386" t="s">
        <v>16062</v>
      </c>
      <c r="C2100" s="385" t="s">
        <v>27</v>
      </c>
      <c r="D2100" s="387">
        <v>907864</v>
      </c>
      <c r="E2100" s="386" t="s">
        <v>13969</v>
      </c>
    </row>
    <row r="2101" spans="1:5">
      <c r="A2101" s="385">
        <v>11504</v>
      </c>
      <c r="B2101" s="386" t="s">
        <v>16063</v>
      </c>
      <c r="C2101" s="385" t="s">
        <v>27</v>
      </c>
      <c r="D2101" s="387">
        <v>357000</v>
      </c>
      <c r="E2101" s="386" t="s">
        <v>13969</v>
      </c>
    </row>
    <row r="2102" spans="1:5">
      <c r="A2102" s="385">
        <v>11505</v>
      </c>
      <c r="B2102" s="386" t="s">
        <v>16064</v>
      </c>
      <c r="C2102" s="385" t="s">
        <v>27</v>
      </c>
      <c r="D2102" s="387">
        <v>490000</v>
      </c>
      <c r="E2102" s="386" t="s">
        <v>13969</v>
      </c>
    </row>
    <row r="2103" spans="1:5">
      <c r="A2103" s="385">
        <v>11506</v>
      </c>
      <c r="B2103" s="386" t="s">
        <v>16065</v>
      </c>
      <c r="C2103" s="385" t="s">
        <v>27</v>
      </c>
      <c r="D2103" s="387">
        <v>664000</v>
      </c>
      <c r="E2103" s="386" t="s">
        <v>13969</v>
      </c>
    </row>
    <row r="2104" spans="1:5">
      <c r="A2104" s="385">
        <v>11507</v>
      </c>
      <c r="B2104" s="386" t="s">
        <v>16066</v>
      </c>
      <c r="C2104" s="385" t="s">
        <v>27</v>
      </c>
      <c r="D2104" s="387">
        <v>93415</v>
      </c>
      <c r="E2104" s="386" t="s">
        <v>13969</v>
      </c>
    </row>
    <row r="2105" spans="1:5">
      <c r="A2105" s="385">
        <v>11508</v>
      </c>
      <c r="B2105" s="386" t="s">
        <v>16067</v>
      </c>
      <c r="C2105" s="385" t="s">
        <v>27</v>
      </c>
      <c r="D2105" s="387">
        <v>113050</v>
      </c>
      <c r="E2105" s="386" t="s">
        <v>13969</v>
      </c>
    </row>
    <row r="2106" spans="1:5">
      <c r="A2106" s="385">
        <v>11509</v>
      </c>
      <c r="B2106" s="386" t="s">
        <v>16068</v>
      </c>
      <c r="C2106" s="385" t="s">
        <v>27</v>
      </c>
      <c r="D2106" s="387">
        <v>141015</v>
      </c>
      <c r="E2106" s="386" t="s">
        <v>13969</v>
      </c>
    </row>
    <row r="2107" spans="1:5">
      <c r="A2107" s="385">
        <v>11510</v>
      </c>
      <c r="B2107" s="386" t="s">
        <v>16069</v>
      </c>
      <c r="C2107" s="385" t="s">
        <v>27</v>
      </c>
      <c r="D2107" s="387">
        <v>235620</v>
      </c>
      <c r="E2107" s="386" t="s">
        <v>13969</v>
      </c>
    </row>
    <row r="2108" spans="1:5">
      <c r="A2108" s="385">
        <v>11511</v>
      </c>
      <c r="B2108" s="386" t="s">
        <v>16070</v>
      </c>
      <c r="C2108" s="385" t="s">
        <v>16071</v>
      </c>
      <c r="D2108" s="387">
        <v>152915</v>
      </c>
      <c r="E2108" s="386" t="s">
        <v>13969</v>
      </c>
    </row>
    <row r="2109" spans="1:5">
      <c r="A2109" s="385">
        <v>11512</v>
      </c>
      <c r="B2109" s="386" t="s">
        <v>16072</v>
      </c>
      <c r="C2109" s="385" t="s">
        <v>27</v>
      </c>
      <c r="D2109" s="387">
        <v>351288</v>
      </c>
      <c r="E2109" s="386" t="s">
        <v>13969</v>
      </c>
    </row>
    <row r="2110" spans="1:5">
      <c r="A2110" s="385">
        <v>11513</v>
      </c>
      <c r="B2110" s="386" t="s">
        <v>16073</v>
      </c>
      <c r="C2110" s="385" t="s">
        <v>27</v>
      </c>
      <c r="D2110" s="387">
        <v>227290</v>
      </c>
      <c r="E2110" s="386" t="s">
        <v>13969</v>
      </c>
    </row>
    <row r="2111" spans="1:5">
      <c r="A2111" s="385">
        <v>11514</v>
      </c>
      <c r="B2111" s="386" t="s">
        <v>16074</v>
      </c>
      <c r="C2111" s="385" t="s">
        <v>89</v>
      </c>
      <c r="D2111" s="387">
        <v>23800</v>
      </c>
      <c r="E2111" s="386" t="s">
        <v>13969</v>
      </c>
    </row>
    <row r="2112" spans="1:5">
      <c r="A2112" s="385">
        <v>11515</v>
      </c>
      <c r="B2112" s="386" t="s">
        <v>16075</v>
      </c>
      <c r="C2112" s="385" t="s">
        <v>27</v>
      </c>
      <c r="D2112" s="387">
        <v>333200</v>
      </c>
      <c r="E2112" s="386" t="s">
        <v>13969</v>
      </c>
    </row>
    <row r="2113" spans="1:5">
      <c r="A2113" s="385">
        <v>11516</v>
      </c>
      <c r="B2113" s="386" t="s">
        <v>16076</v>
      </c>
      <c r="C2113" s="385" t="s">
        <v>27</v>
      </c>
      <c r="D2113" s="387">
        <v>142800</v>
      </c>
      <c r="E2113" s="386" t="s">
        <v>13969</v>
      </c>
    </row>
    <row r="2114" spans="1:5">
      <c r="A2114" s="385">
        <v>11517</v>
      </c>
      <c r="B2114" s="386" t="s">
        <v>16077</v>
      </c>
      <c r="C2114" s="385" t="s">
        <v>27</v>
      </c>
      <c r="D2114" s="387">
        <v>125000</v>
      </c>
      <c r="E2114" s="386" t="s">
        <v>13969</v>
      </c>
    </row>
    <row r="2115" spans="1:5">
      <c r="A2115" s="385">
        <v>11518</v>
      </c>
      <c r="B2115" s="386" t="s">
        <v>16078</v>
      </c>
      <c r="C2115" s="385" t="s">
        <v>27</v>
      </c>
      <c r="D2115" s="387">
        <v>382714</v>
      </c>
      <c r="E2115" s="386" t="s">
        <v>13969</v>
      </c>
    </row>
    <row r="2116" spans="1:5">
      <c r="A2116" s="385">
        <v>11519</v>
      </c>
      <c r="B2116" s="386" t="s">
        <v>16079</v>
      </c>
      <c r="C2116" s="385" t="s">
        <v>27</v>
      </c>
      <c r="D2116" s="387">
        <v>189210</v>
      </c>
      <c r="E2116" s="386" t="s">
        <v>13969</v>
      </c>
    </row>
    <row r="2117" spans="1:5">
      <c r="A2117" s="385">
        <v>11520</v>
      </c>
      <c r="B2117" s="386" t="s">
        <v>16080</v>
      </c>
      <c r="C2117" s="385" t="s">
        <v>27</v>
      </c>
      <c r="D2117" s="387">
        <v>214200</v>
      </c>
      <c r="E2117" s="386" t="s">
        <v>13969</v>
      </c>
    </row>
    <row r="2118" spans="1:5">
      <c r="A2118" s="385">
        <v>11521</v>
      </c>
      <c r="B2118" s="386" t="s">
        <v>16081</v>
      </c>
      <c r="C2118" s="385" t="s">
        <v>27</v>
      </c>
      <c r="D2118" s="387">
        <v>1011500</v>
      </c>
      <c r="E2118" s="386" t="s">
        <v>13969</v>
      </c>
    </row>
    <row r="2119" spans="1:5">
      <c r="A2119" s="385">
        <v>11522</v>
      </c>
      <c r="B2119" s="386" t="s">
        <v>16082</v>
      </c>
      <c r="C2119" s="385" t="s">
        <v>27</v>
      </c>
      <c r="D2119" s="387">
        <v>214200</v>
      </c>
      <c r="E2119" s="386" t="s">
        <v>13969</v>
      </c>
    </row>
    <row r="2120" spans="1:5">
      <c r="A2120" s="385">
        <v>11523</v>
      </c>
      <c r="B2120" s="386" t="s">
        <v>16083</v>
      </c>
      <c r="C2120" s="385" t="s">
        <v>27</v>
      </c>
      <c r="D2120" s="387">
        <v>511700</v>
      </c>
      <c r="E2120" s="386" t="s">
        <v>13969</v>
      </c>
    </row>
    <row r="2121" spans="1:5">
      <c r="A2121" s="385">
        <v>11524</v>
      </c>
      <c r="B2121" s="386" t="s">
        <v>16084</v>
      </c>
      <c r="C2121" s="385" t="s">
        <v>27</v>
      </c>
      <c r="D2121" s="387">
        <v>205025</v>
      </c>
      <c r="E2121" s="386" t="s">
        <v>13969</v>
      </c>
    </row>
    <row r="2122" spans="1:5">
      <c r="A2122" s="385">
        <v>11525</v>
      </c>
      <c r="B2122" s="386" t="s">
        <v>16085</v>
      </c>
      <c r="C2122" s="385" t="s">
        <v>27</v>
      </c>
      <c r="D2122" s="387">
        <v>173588</v>
      </c>
      <c r="E2122" s="386" t="s">
        <v>13969</v>
      </c>
    </row>
    <row r="2123" spans="1:5">
      <c r="A2123" s="385">
        <v>11526</v>
      </c>
      <c r="B2123" s="386" t="s">
        <v>16086</v>
      </c>
      <c r="C2123" s="385" t="s">
        <v>27</v>
      </c>
      <c r="D2123" s="387">
        <v>714000</v>
      </c>
      <c r="E2123" s="386" t="s">
        <v>13969</v>
      </c>
    </row>
    <row r="2124" spans="1:5">
      <c r="A2124" s="385">
        <v>11528</v>
      </c>
      <c r="B2124" s="386" t="s">
        <v>16087</v>
      </c>
      <c r="C2124" s="385" t="s">
        <v>27</v>
      </c>
      <c r="D2124" s="387">
        <v>249900</v>
      </c>
      <c r="E2124" s="386" t="s">
        <v>13969</v>
      </c>
    </row>
    <row r="2125" spans="1:5">
      <c r="A2125" s="385">
        <v>11529</v>
      </c>
      <c r="B2125" s="386" t="s">
        <v>16088</v>
      </c>
      <c r="C2125" s="385" t="s">
        <v>27</v>
      </c>
      <c r="D2125" s="387">
        <v>273819</v>
      </c>
      <c r="E2125" s="386" t="s">
        <v>13969</v>
      </c>
    </row>
    <row r="2126" spans="1:5">
      <c r="A2126" s="385">
        <v>11531</v>
      </c>
      <c r="B2126" s="386" t="s">
        <v>16089</v>
      </c>
      <c r="C2126" s="385" t="s">
        <v>27</v>
      </c>
      <c r="D2126" s="387">
        <v>225701</v>
      </c>
      <c r="E2126" s="386" t="s">
        <v>13969</v>
      </c>
    </row>
    <row r="2127" spans="1:5">
      <c r="A2127" s="385">
        <v>11532</v>
      </c>
      <c r="B2127" s="386" t="s">
        <v>16090</v>
      </c>
      <c r="C2127" s="385" t="s">
        <v>27</v>
      </c>
      <c r="D2127" s="387">
        <v>225701</v>
      </c>
      <c r="E2127" s="386" t="s">
        <v>13969</v>
      </c>
    </row>
    <row r="2128" spans="1:5">
      <c r="A2128" s="385">
        <v>11533</v>
      </c>
      <c r="B2128" s="386" t="s">
        <v>16091</v>
      </c>
      <c r="C2128" s="385" t="s">
        <v>27</v>
      </c>
      <c r="D2128" s="387">
        <v>571200</v>
      </c>
      <c r="E2128" s="386" t="s">
        <v>13969</v>
      </c>
    </row>
    <row r="2129" spans="1:5">
      <c r="A2129" s="385">
        <v>11534</v>
      </c>
      <c r="B2129" s="386" t="s">
        <v>16092</v>
      </c>
      <c r="C2129" s="385" t="s">
        <v>27</v>
      </c>
      <c r="D2129" s="387">
        <v>1428000</v>
      </c>
      <c r="E2129" s="386" t="s">
        <v>13969</v>
      </c>
    </row>
    <row r="2130" spans="1:5">
      <c r="A2130" s="385">
        <v>11535</v>
      </c>
      <c r="B2130" s="386" t="s">
        <v>16093</v>
      </c>
      <c r="C2130" s="385" t="s">
        <v>27</v>
      </c>
      <c r="D2130" s="387">
        <v>357000</v>
      </c>
      <c r="E2130" s="386" t="s">
        <v>13969</v>
      </c>
    </row>
    <row r="2131" spans="1:5">
      <c r="A2131" s="385">
        <v>11536</v>
      </c>
      <c r="B2131" s="386" t="s">
        <v>16094</v>
      </c>
      <c r="C2131" s="385" t="s">
        <v>27</v>
      </c>
      <c r="D2131" s="387">
        <v>169630</v>
      </c>
      <c r="E2131" s="386" t="s">
        <v>13969</v>
      </c>
    </row>
    <row r="2132" spans="1:5">
      <c r="A2132" s="385">
        <v>11537</v>
      </c>
      <c r="B2132" s="386" t="s">
        <v>16095</v>
      </c>
      <c r="C2132" s="385" t="s">
        <v>27</v>
      </c>
      <c r="D2132" s="387">
        <v>142800</v>
      </c>
      <c r="E2132" s="386" t="s">
        <v>13969</v>
      </c>
    </row>
    <row r="2133" spans="1:5">
      <c r="A2133" s="385">
        <v>11538</v>
      </c>
      <c r="B2133" s="386" t="s">
        <v>16096</v>
      </c>
      <c r="C2133" s="385" t="s">
        <v>27</v>
      </c>
      <c r="D2133" s="387">
        <v>717570</v>
      </c>
      <c r="E2133" s="386" t="s">
        <v>13969</v>
      </c>
    </row>
    <row r="2134" spans="1:5">
      <c r="A2134" s="385">
        <v>11543</v>
      </c>
      <c r="B2134" s="386" t="s">
        <v>16097</v>
      </c>
      <c r="C2134" s="385" t="s">
        <v>27</v>
      </c>
      <c r="D2134" s="387">
        <v>574330</v>
      </c>
      <c r="E2134" s="386" t="s">
        <v>13969</v>
      </c>
    </row>
    <row r="2135" spans="1:5">
      <c r="A2135" s="385">
        <v>11544</v>
      </c>
      <c r="B2135" s="386" t="s">
        <v>16098</v>
      </c>
      <c r="C2135" s="385" t="s">
        <v>27</v>
      </c>
      <c r="D2135" s="387">
        <v>476000</v>
      </c>
      <c r="E2135" s="386" t="s">
        <v>13969</v>
      </c>
    </row>
    <row r="2136" spans="1:5">
      <c r="A2136" s="385">
        <v>11546</v>
      </c>
      <c r="B2136" s="386" t="s">
        <v>16099</v>
      </c>
      <c r="C2136" s="385" t="s">
        <v>27</v>
      </c>
      <c r="D2136" s="387">
        <v>172074</v>
      </c>
      <c r="E2136" s="386" t="s">
        <v>13969</v>
      </c>
    </row>
    <row r="2137" spans="1:5">
      <c r="A2137" s="385">
        <v>11547</v>
      </c>
      <c r="B2137" s="386" t="s">
        <v>16100</v>
      </c>
      <c r="C2137" s="385" t="s">
        <v>27</v>
      </c>
      <c r="D2137" s="387">
        <v>330000</v>
      </c>
      <c r="E2137" s="386" t="s">
        <v>13969</v>
      </c>
    </row>
    <row r="2138" spans="1:5">
      <c r="A2138" s="385">
        <v>11549</v>
      </c>
      <c r="B2138" s="386" t="s">
        <v>16101</v>
      </c>
      <c r="C2138" s="385" t="s">
        <v>27</v>
      </c>
      <c r="D2138" s="387">
        <v>492279</v>
      </c>
      <c r="E2138" s="386" t="s">
        <v>13969</v>
      </c>
    </row>
    <row r="2139" spans="1:5">
      <c r="A2139" s="385">
        <v>11550</v>
      </c>
      <c r="B2139" s="386" t="s">
        <v>16102</v>
      </c>
      <c r="C2139" s="385" t="s">
        <v>27</v>
      </c>
      <c r="D2139" s="387">
        <v>237141</v>
      </c>
      <c r="E2139" s="386" t="s">
        <v>13969</v>
      </c>
    </row>
    <row r="2140" spans="1:5">
      <c r="A2140" s="385">
        <v>11551</v>
      </c>
      <c r="B2140" s="386" t="s">
        <v>16103</v>
      </c>
      <c r="C2140" s="385" t="s">
        <v>27</v>
      </c>
      <c r="D2140" s="387">
        <v>452200</v>
      </c>
      <c r="E2140" s="386" t="s">
        <v>13969</v>
      </c>
    </row>
    <row r="2141" spans="1:5">
      <c r="A2141" s="385">
        <v>11554</v>
      </c>
      <c r="B2141" s="386" t="s">
        <v>16104</v>
      </c>
      <c r="C2141" s="385" t="s">
        <v>32</v>
      </c>
      <c r="D2141" s="387">
        <v>8211</v>
      </c>
      <c r="E2141" s="386" t="s">
        <v>13959</v>
      </c>
    </row>
    <row r="2142" spans="1:5">
      <c r="A2142" s="385">
        <v>11561</v>
      </c>
      <c r="B2142" s="386" t="s">
        <v>16105</v>
      </c>
      <c r="C2142" s="385" t="s">
        <v>27</v>
      </c>
      <c r="D2142" s="387">
        <v>234548</v>
      </c>
      <c r="E2142" s="386" t="s">
        <v>13959</v>
      </c>
    </row>
    <row r="2143" spans="1:5">
      <c r="A2143" s="385">
        <v>11562</v>
      </c>
      <c r="B2143" s="386" t="s">
        <v>16106</v>
      </c>
      <c r="C2143" s="385" t="s">
        <v>27</v>
      </c>
      <c r="D2143" s="387">
        <v>166038</v>
      </c>
      <c r="E2143" s="386" t="s">
        <v>13969</v>
      </c>
    </row>
    <row r="2144" spans="1:5">
      <c r="A2144" s="385">
        <v>11563</v>
      </c>
      <c r="B2144" s="386" t="s">
        <v>16107</v>
      </c>
      <c r="C2144" s="385" t="s">
        <v>27</v>
      </c>
      <c r="D2144" s="387">
        <v>623449</v>
      </c>
      <c r="E2144" s="386" t="s">
        <v>13969</v>
      </c>
    </row>
    <row r="2145" spans="1:5">
      <c r="A2145" s="385">
        <v>11569</v>
      </c>
      <c r="B2145" s="386" t="s">
        <v>16108</v>
      </c>
      <c r="C2145" s="385" t="s">
        <v>44</v>
      </c>
      <c r="D2145" s="387">
        <v>75000</v>
      </c>
      <c r="E2145" s="386" t="s">
        <v>13959</v>
      </c>
    </row>
    <row r="2146" spans="1:5">
      <c r="A2146" s="385">
        <v>11572</v>
      </c>
      <c r="B2146" s="386" t="s">
        <v>16109</v>
      </c>
      <c r="C2146" s="385" t="s">
        <v>30</v>
      </c>
      <c r="D2146" s="387">
        <v>107613</v>
      </c>
      <c r="E2146" s="386" t="s">
        <v>13969</v>
      </c>
    </row>
    <row r="2147" spans="1:5">
      <c r="A2147" s="385">
        <v>11574</v>
      </c>
      <c r="B2147" s="386" t="s">
        <v>16110</v>
      </c>
      <c r="C2147" s="385" t="s">
        <v>32</v>
      </c>
      <c r="D2147" s="387">
        <v>138183</v>
      </c>
      <c r="E2147" s="386" t="s">
        <v>13969</v>
      </c>
    </row>
    <row r="2148" spans="1:5">
      <c r="A2148" s="385">
        <v>11575</v>
      </c>
      <c r="B2148" s="386" t="s">
        <v>16111</v>
      </c>
      <c r="C2148" s="385" t="s">
        <v>32</v>
      </c>
      <c r="D2148" s="387">
        <v>57352</v>
      </c>
      <c r="E2148" s="386" t="s">
        <v>13969</v>
      </c>
    </row>
    <row r="2149" spans="1:5">
      <c r="A2149" s="385">
        <v>11576</v>
      </c>
      <c r="B2149" s="386" t="s">
        <v>16112</v>
      </c>
      <c r="C2149" s="385" t="s">
        <v>253</v>
      </c>
      <c r="D2149" s="387">
        <v>151184</v>
      </c>
      <c r="E2149" s="386" t="s">
        <v>13969</v>
      </c>
    </row>
    <row r="2150" spans="1:5">
      <c r="A2150" s="385">
        <v>11577</v>
      </c>
      <c r="B2150" s="386" t="s">
        <v>16113</v>
      </c>
      <c r="C2150" s="385" t="s">
        <v>27</v>
      </c>
      <c r="D2150" s="387">
        <v>1646</v>
      </c>
      <c r="E2150" s="386" t="s">
        <v>13959</v>
      </c>
    </row>
    <row r="2151" spans="1:5">
      <c r="A2151" s="385">
        <v>11580</v>
      </c>
      <c r="B2151" s="386" t="s">
        <v>16114</v>
      </c>
      <c r="C2151" s="385" t="s">
        <v>27</v>
      </c>
      <c r="D2151" s="387">
        <v>3000</v>
      </c>
      <c r="E2151" s="386" t="s">
        <v>13959</v>
      </c>
    </row>
    <row r="2152" spans="1:5">
      <c r="A2152" s="385">
        <v>11581</v>
      </c>
      <c r="B2152" s="386" t="s">
        <v>16115</v>
      </c>
      <c r="C2152" s="385" t="s">
        <v>27</v>
      </c>
      <c r="D2152" s="387">
        <v>3000</v>
      </c>
      <c r="E2152" s="386" t="s">
        <v>13959</v>
      </c>
    </row>
    <row r="2153" spans="1:5">
      <c r="A2153" s="385">
        <v>11586</v>
      </c>
      <c r="B2153" s="386" t="s">
        <v>16116</v>
      </c>
      <c r="C2153" s="385" t="s">
        <v>30</v>
      </c>
      <c r="D2153" s="387">
        <v>51328</v>
      </c>
      <c r="E2153" s="386" t="s">
        <v>13969</v>
      </c>
    </row>
    <row r="2154" spans="1:5">
      <c r="A2154" s="385">
        <v>11587</v>
      </c>
      <c r="B2154" s="386" t="s">
        <v>16117</v>
      </c>
      <c r="C2154" s="385" t="s">
        <v>30</v>
      </c>
      <c r="D2154" s="387">
        <v>519055</v>
      </c>
      <c r="E2154" s="386" t="s">
        <v>13969</v>
      </c>
    </row>
    <row r="2155" spans="1:5">
      <c r="A2155" s="385">
        <v>11588</v>
      </c>
      <c r="B2155" s="386" t="s">
        <v>16118</v>
      </c>
      <c r="C2155" s="385" t="s">
        <v>30</v>
      </c>
      <c r="D2155" s="387">
        <v>201092</v>
      </c>
      <c r="E2155" s="386" t="s">
        <v>13969</v>
      </c>
    </row>
    <row r="2156" spans="1:5">
      <c r="A2156" s="385">
        <v>11589</v>
      </c>
      <c r="B2156" s="386" t="s">
        <v>16119</v>
      </c>
      <c r="C2156" s="385" t="s">
        <v>30</v>
      </c>
      <c r="D2156" s="387">
        <v>335581</v>
      </c>
      <c r="E2156" s="386" t="s">
        <v>13969</v>
      </c>
    </row>
    <row r="2157" spans="1:5">
      <c r="A2157" s="385">
        <v>11590</v>
      </c>
      <c r="B2157" s="386" t="s">
        <v>16120</v>
      </c>
      <c r="C2157" s="385" t="s">
        <v>27</v>
      </c>
      <c r="D2157" s="387">
        <v>1071000</v>
      </c>
      <c r="E2157" s="386" t="s">
        <v>13969</v>
      </c>
    </row>
    <row r="2158" spans="1:5">
      <c r="A2158" s="385">
        <v>11591</v>
      </c>
      <c r="B2158" s="386" t="s">
        <v>16121</v>
      </c>
      <c r="C2158" s="385" t="s">
        <v>27</v>
      </c>
      <c r="D2158" s="387">
        <v>1024122</v>
      </c>
      <c r="E2158" s="386" t="s">
        <v>13969</v>
      </c>
    </row>
    <row r="2159" spans="1:5">
      <c r="A2159" s="385">
        <v>11592</v>
      </c>
      <c r="B2159" s="386" t="s">
        <v>16122</v>
      </c>
      <c r="C2159" s="385" t="s">
        <v>27</v>
      </c>
      <c r="D2159" s="387">
        <v>1303429</v>
      </c>
      <c r="E2159" s="386" t="s">
        <v>13969</v>
      </c>
    </row>
    <row r="2160" spans="1:5">
      <c r="A2160" s="385">
        <v>11593</v>
      </c>
      <c r="B2160" s="386" t="s">
        <v>16123</v>
      </c>
      <c r="C2160" s="385" t="s">
        <v>30</v>
      </c>
      <c r="D2160" s="387">
        <v>4597</v>
      </c>
      <c r="E2160" s="386" t="s">
        <v>13969</v>
      </c>
    </row>
    <row r="2161" spans="1:5">
      <c r="A2161" s="385">
        <v>11595</v>
      </c>
      <c r="B2161" s="386" t="s">
        <v>16124</v>
      </c>
      <c r="C2161" s="385" t="s">
        <v>27</v>
      </c>
      <c r="D2161" s="387">
        <v>29195988</v>
      </c>
      <c r="E2161" s="386" t="s">
        <v>13969</v>
      </c>
    </row>
    <row r="2162" spans="1:5">
      <c r="A2162" s="385">
        <v>11596</v>
      </c>
      <c r="B2162" s="386" t="s">
        <v>16125</v>
      </c>
      <c r="C2162" s="385" t="s">
        <v>27</v>
      </c>
      <c r="D2162" s="387">
        <v>23683357</v>
      </c>
      <c r="E2162" s="386" t="s">
        <v>13969</v>
      </c>
    </row>
    <row r="2163" spans="1:5">
      <c r="A2163" s="385">
        <v>11597</v>
      </c>
      <c r="B2163" s="386" t="s">
        <v>16126</v>
      </c>
      <c r="C2163" s="385" t="s">
        <v>27</v>
      </c>
      <c r="D2163" s="387">
        <v>61199772</v>
      </c>
      <c r="E2163" s="386" t="s">
        <v>13969</v>
      </c>
    </row>
    <row r="2164" spans="1:5">
      <c r="A2164" s="385">
        <v>11600</v>
      </c>
      <c r="B2164" s="386" t="s">
        <v>16127</v>
      </c>
      <c r="C2164" s="385" t="s">
        <v>27</v>
      </c>
      <c r="D2164" s="387">
        <v>41703</v>
      </c>
      <c r="E2164" s="386" t="s">
        <v>13959</v>
      </c>
    </row>
    <row r="2165" spans="1:5">
      <c r="A2165" s="385">
        <v>11601</v>
      </c>
      <c r="B2165" s="386" t="s">
        <v>16128</v>
      </c>
      <c r="C2165" s="385" t="s">
        <v>44</v>
      </c>
      <c r="D2165" s="387">
        <v>68464</v>
      </c>
      <c r="E2165" s="386" t="s">
        <v>13969</v>
      </c>
    </row>
    <row r="2166" spans="1:5">
      <c r="A2166" s="385">
        <v>11602</v>
      </c>
      <c r="B2166" s="386" t="s">
        <v>16129</v>
      </c>
      <c r="C2166" s="385" t="s">
        <v>27</v>
      </c>
      <c r="D2166" s="387">
        <v>4789468</v>
      </c>
      <c r="E2166" s="386" t="s">
        <v>13969</v>
      </c>
    </row>
    <row r="2167" spans="1:5">
      <c r="A2167" s="385">
        <v>11603</v>
      </c>
      <c r="B2167" s="386" t="s">
        <v>16130</v>
      </c>
      <c r="C2167" s="385" t="s">
        <v>27</v>
      </c>
      <c r="D2167" s="387">
        <v>4690716</v>
      </c>
      <c r="E2167" s="386" t="s">
        <v>13969</v>
      </c>
    </row>
    <row r="2168" spans="1:5">
      <c r="A2168" s="385">
        <v>11605</v>
      </c>
      <c r="B2168" s="386" t="s">
        <v>16131</v>
      </c>
      <c r="C2168" s="385" t="s">
        <v>83</v>
      </c>
      <c r="D2168" s="387">
        <v>724076</v>
      </c>
      <c r="E2168" s="386" t="s">
        <v>13959</v>
      </c>
    </row>
    <row r="2169" spans="1:5">
      <c r="A2169" s="385">
        <v>11617</v>
      </c>
      <c r="B2169" s="386" t="s">
        <v>16132</v>
      </c>
      <c r="C2169" s="385" t="s">
        <v>27</v>
      </c>
      <c r="D2169" s="387">
        <v>1844</v>
      </c>
      <c r="E2169" s="386" t="s">
        <v>13959</v>
      </c>
    </row>
    <row r="2170" spans="1:5">
      <c r="A2170" s="385">
        <v>11618</v>
      </c>
      <c r="B2170" s="386" t="s">
        <v>16133</v>
      </c>
      <c r="C2170" s="385" t="s">
        <v>27</v>
      </c>
      <c r="D2170" s="387">
        <v>1844</v>
      </c>
      <c r="E2170" s="386" t="s">
        <v>13959</v>
      </c>
    </row>
    <row r="2171" spans="1:5">
      <c r="A2171" s="385">
        <v>11619</v>
      </c>
      <c r="B2171" s="386" t="s">
        <v>16134</v>
      </c>
      <c r="C2171" s="385" t="s">
        <v>32</v>
      </c>
      <c r="D2171" s="387">
        <v>19100</v>
      </c>
      <c r="E2171" s="386" t="s">
        <v>13959</v>
      </c>
    </row>
    <row r="2172" spans="1:5">
      <c r="A2172" s="385">
        <v>11620</v>
      </c>
      <c r="B2172" s="386" t="s">
        <v>16135</v>
      </c>
      <c r="C2172" s="385" t="s">
        <v>27</v>
      </c>
      <c r="D2172" s="387">
        <v>1844</v>
      </c>
      <c r="E2172" s="386" t="s">
        <v>13959</v>
      </c>
    </row>
    <row r="2173" spans="1:5">
      <c r="A2173" s="385">
        <v>11624</v>
      </c>
      <c r="B2173" s="386" t="s">
        <v>16136</v>
      </c>
      <c r="C2173" s="385" t="s">
        <v>27</v>
      </c>
      <c r="D2173" s="387">
        <v>4412237</v>
      </c>
      <c r="E2173" s="386" t="s">
        <v>13969</v>
      </c>
    </row>
    <row r="2174" spans="1:5">
      <c r="A2174" s="385">
        <v>11625</v>
      </c>
      <c r="B2174" s="386" t="s">
        <v>16137</v>
      </c>
      <c r="C2174" s="385" t="s">
        <v>27</v>
      </c>
      <c r="D2174" s="387">
        <v>9536125</v>
      </c>
      <c r="E2174" s="386" t="s">
        <v>13969</v>
      </c>
    </row>
    <row r="2175" spans="1:5">
      <c r="A2175" s="385">
        <v>11629</v>
      </c>
      <c r="B2175" s="386" t="s">
        <v>16138</v>
      </c>
      <c r="C2175" s="385" t="s">
        <v>30</v>
      </c>
      <c r="D2175" s="387">
        <v>3628682</v>
      </c>
      <c r="E2175" s="386" t="s">
        <v>13969</v>
      </c>
    </row>
    <row r="2176" spans="1:5">
      <c r="A2176" s="385">
        <v>11630</v>
      </c>
      <c r="B2176" s="386" t="s">
        <v>16139</v>
      </c>
      <c r="C2176" s="385" t="s">
        <v>27</v>
      </c>
      <c r="D2176" s="387">
        <v>8297659</v>
      </c>
      <c r="E2176" s="386" t="s">
        <v>13969</v>
      </c>
    </row>
    <row r="2177" spans="1:5">
      <c r="A2177" s="385">
        <v>11631</v>
      </c>
      <c r="B2177" s="386" t="s">
        <v>16140</v>
      </c>
      <c r="C2177" s="385" t="s">
        <v>27</v>
      </c>
      <c r="D2177" s="387">
        <v>11802008</v>
      </c>
      <c r="E2177" s="386" t="s">
        <v>13969</v>
      </c>
    </row>
    <row r="2178" spans="1:5">
      <c r="A2178" s="385">
        <v>11632</v>
      </c>
      <c r="B2178" s="386" t="s">
        <v>16141</v>
      </c>
      <c r="C2178" s="385" t="s">
        <v>27</v>
      </c>
      <c r="D2178" s="387">
        <v>15239620</v>
      </c>
      <c r="E2178" s="386" t="s">
        <v>13969</v>
      </c>
    </row>
    <row r="2179" spans="1:5">
      <c r="A2179" s="385">
        <v>11633</v>
      </c>
      <c r="B2179" s="386" t="s">
        <v>16142</v>
      </c>
      <c r="C2179" s="385" t="s">
        <v>27</v>
      </c>
      <c r="D2179" s="387">
        <v>18994173</v>
      </c>
      <c r="E2179" s="386" t="s">
        <v>13969</v>
      </c>
    </row>
    <row r="2180" spans="1:5">
      <c r="A2180" s="385">
        <v>11634</v>
      </c>
      <c r="B2180" s="386" t="s">
        <v>16143</v>
      </c>
      <c r="C2180" s="385" t="s">
        <v>27</v>
      </c>
      <c r="D2180" s="387">
        <v>8287726</v>
      </c>
      <c r="E2180" s="386" t="s">
        <v>13969</v>
      </c>
    </row>
    <row r="2181" spans="1:5">
      <c r="A2181" s="385">
        <v>11635</v>
      </c>
      <c r="B2181" s="386" t="s">
        <v>16144</v>
      </c>
      <c r="C2181" s="385" t="s">
        <v>27</v>
      </c>
      <c r="D2181" s="387">
        <v>11550975</v>
      </c>
      <c r="E2181" s="386" t="s">
        <v>13969</v>
      </c>
    </row>
    <row r="2182" spans="1:5">
      <c r="A2182" s="385">
        <v>11641</v>
      </c>
      <c r="B2182" s="386" t="s">
        <v>16145</v>
      </c>
      <c r="C2182" s="385" t="s">
        <v>27</v>
      </c>
      <c r="D2182" s="387">
        <v>4607938</v>
      </c>
      <c r="E2182" s="386" t="s">
        <v>13969</v>
      </c>
    </row>
    <row r="2183" spans="1:5">
      <c r="A2183" s="385">
        <v>11642</v>
      </c>
      <c r="B2183" s="386" t="s">
        <v>16146</v>
      </c>
      <c r="C2183" s="385" t="s">
        <v>27</v>
      </c>
      <c r="D2183" s="387">
        <v>9734760</v>
      </c>
      <c r="E2183" s="386" t="s">
        <v>13969</v>
      </c>
    </row>
    <row r="2184" spans="1:5">
      <c r="A2184" s="385">
        <v>11644</v>
      </c>
      <c r="B2184" s="386" t="s">
        <v>16147</v>
      </c>
      <c r="C2184" s="385" t="s">
        <v>27</v>
      </c>
      <c r="D2184" s="387">
        <v>790440</v>
      </c>
      <c r="E2184" s="386" t="s">
        <v>13969</v>
      </c>
    </row>
    <row r="2185" spans="1:5">
      <c r="A2185" s="385">
        <v>11646</v>
      </c>
      <c r="B2185" s="386" t="s">
        <v>16148</v>
      </c>
      <c r="C2185" s="385" t="s">
        <v>27</v>
      </c>
      <c r="D2185" s="387">
        <v>11800403</v>
      </c>
      <c r="E2185" s="386" t="s">
        <v>13969</v>
      </c>
    </row>
    <row r="2186" spans="1:5">
      <c r="A2186" s="385">
        <v>11647</v>
      </c>
      <c r="B2186" s="386" t="s">
        <v>16149</v>
      </c>
      <c r="C2186" s="385" t="s">
        <v>27</v>
      </c>
      <c r="D2186" s="387">
        <v>5561859</v>
      </c>
      <c r="E2186" s="386" t="s">
        <v>13969</v>
      </c>
    </row>
    <row r="2187" spans="1:5">
      <c r="A2187" s="385">
        <v>11648</v>
      </c>
      <c r="B2187" s="386" t="s">
        <v>16150</v>
      </c>
      <c r="C2187" s="385" t="s">
        <v>27</v>
      </c>
      <c r="D2187" s="387">
        <v>2019466</v>
      </c>
      <c r="E2187" s="386" t="s">
        <v>13969</v>
      </c>
    </row>
    <row r="2188" spans="1:5">
      <c r="A2188" s="385">
        <v>11649</v>
      </c>
      <c r="B2188" s="386" t="s">
        <v>16151</v>
      </c>
      <c r="C2188" s="385" t="s">
        <v>27</v>
      </c>
      <c r="D2188" s="387">
        <v>5083914</v>
      </c>
      <c r="E2188" s="386" t="s">
        <v>13969</v>
      </c>
    </row>
    <row r="2189" spans="1:5">
      <c r="A2189" s="385">
        <v>11652</v>
      </c>
      <c r="B2189" s="386" t="s">
        <v>16152</v>
      </c>
      <c r="C2189" s="385" t="s">
        <v>27</v>
      </c>
      <c r="D2189" s="387">
        <v>14930922</v>
      </c>
      <c r="E2189" s="386" t="s">
        <v>13969</v>
      </c>
    </row>
    <row r="2190" spans="1:5">
      <c r="A2190" s="385">
        <v>11653</v>
      </c>
      <c r="B2190" s="386" t="s">
        <v>16153</v>
      </c>
      <c r="C2190" s="385" t="s">
        <v>27</v>
      </c>
      <c r="D2190" s="387">
        <v>16239110</v>
      </c>
      <c r="E2190" s="386" t="s">
        <v>13969</v>
      </c>
    </row>
    <row r="2191" spans="1:5">
      <c r="A2191" s="385">
        <v>11655</v>
      </c>
      <c r="B2191" s="386" t="s">
        <v>16154</v>
      </c>
      <c r="C2191" s="385" t="s">
        <v>27</v>
      </c>
      <c r="D2191" s="387">
        <v>560468</v>
      </c>
      <c r="E2191" s="386" t="s">
        <v>13969</v>
      </c>
    </row>
    <row r="2192" spans="1:5">
      <c r="A2192" s="385">
        <v>11657</v>
      </c>
      <c r="B2192" s="386" t="s">
        <v>16155</v>
      </c>
      <c r="C2192" s="385" t="s">
        <v>27</v>
      </c>
      <c r="D2192" s="387">
        <v>2137240</v>
      </c>
      <c r="E2192" s="386" t="s">
        <v>13969</v>
      </c>
    </row>
    <row r="2193" spans="1:5">
      <c r="A2193" s="385">
        <v>11659</v>
      </c>
      <c r="B2193" s="386" t="s">
        <v>16156</v>
      </c>
      <c r="C2193" s="385" t="s">
        <v>27</v>
      </c>
      <c r="D2193" s="387">
        <v>9028106</v>
      </c>
      <c r="E2193" s="386" t="s">
        <v>13969</v>
      </c>
    </row>
    <row r="2194" spans="1:5">
      <c r="A2194" s="385">
        <v>11665</v>
      </c>
      <c r="B2194" s="386" t="s">
        <v>16157</v>
      </c>
      <c r="C2194" s="385" t="s">
        <v>27</v>
      </c>
      <c r="D2194" s="387">
        <v>1858674</v>
      </c>
      <c r="E2194" s="386" t="s">
        <v>13969</v>
      </c>
    </row>
    <row r="2195" spans="1:5">
      <c r="A2195" s="385">
        <v>11666</v>
      </c>
      <c r="B2195" s="386" t="s">
        <v>16158</v>
      </c>
      <c r="C2195" s="385" t="s">
        <v>27</v>
      </c>
      <c r="D2195" s="387">
        <v>23178145</v>
      </c>
      <c r="E2195" s="386" t="s">
        <v>13969</v>
      </c>
    </row>
    <row r="2196" spans="1:5">
      <c r="A2196" s="385">
        <v>11668</v>
      </c>
      <c r="B2196" s="386" t="s">
        <v>16159</v>
      </c>
      <c r="C2196" s="385" t="s">
        <v>27</v>
      </c>
      <c r="D2196" s="387">
        <v>357768</v>
      </c>
      <c r="E2196" s="386" t="s">
        <v>13969</v>
      </c>
    </row>
    <row r="2197" spans="1:5">
      <c r="A2197" s="385">
        <v>11670</v>
      </c>
      <c r="B2197" s="386" t="s">
        <v>16160</v>
      </c>
      <c r="C2197" s="385" t="s">
        <v>27</v>
      </c>
      <c r="D2197" s="387">
        <v>1178147</v>
      </c>
      <c r="E2197" s="386" t="s">
        <v>13969</v>
      </c>
    </row>
    <row r="2198" spans="1:5">
      <c r="A2198" s="385">
        <v>11672</v>
      </c>
      <c r="B2198" s="386" t="s">
        <v>16161</v>
      </c>
      <c r="C2198" s="385" t="s">
        <v>27</v>
      </c>
      <c r="D2198" s="387">
        <v>6751231</v>
      </c>
      <c r="E2198" s="386" t="s">
        <v>13969</v>
      </c>
    </row>
    <row r="2199" spans="1:5">
      <c r="A2199" s="385">
        <v>11708</v>
      </c>
      <c r="B2199" s="386" t="s">
        <v>16162</v>
      </c>
      <c r="C2199" s="385" t="s">
        <v>27</v>
      </c>
      <c r="D2199" s="387">
        <v>331491</v>
      </c>
      <c r="E2199" s="386" t="s">
        <v>13969</v>
      </c>
    </row>
    <row r="2200" spans="1:5">
      <c r="A2200" s="385">
        <v>11711</v>
      </c>
      <c r="B2200" s="386" t="s">
        <v>16163</v>
      </c>
      <c r="C2200" s="385" t="s">
        <v>30</v>
      </c>
      <c r="D2200" s="387">
        <v>3926856</v>
      </c>
      <c r="E2200" s="386" t="s">
        <v>13969</v>
      </c>
    </row>
    <row r="2201" spans="1:5">
      <c r="A2201" s="385">
        <v>11712</v>
      </c>
      <c r="B2201" s="386" t="s">
        <v>16164</v>
      </c>
      <c r="C2201" s="385" t="s">
        <v>30</v>
      </c>
      <c r="D2201" s="387">
        <v>4286590</v>
      </c>
      <c r="E2201" s="386" t="s">
        <v>13969</v>
      </c>
    </row>
    <row r="2202" spans="1:5">
      <c r="A2202" s="385">
        <v>11713</v>
      </c>
      <c r="B2202" s="386" t="s">
        <v>16165</v>
      </c>
      <c r="C2202" s="385" t="s">
        <v>30</v>
      </c>
      <c r="D2202" s="387">
        <v>4845489</v>
      </c>
      <c r="E2202" s="386" t="s">
        <v>13969</v>
      </c>
    </row>
    <row r="2203" spans="1:5">
      <c r="A2203" s="385">
        <v>11714</v>
      </c>
      <c r="B2203" s="386" t="s">
        <v>16166</v>
      </c>
      <c r="C2203" s="385" t="s">
        <v>27</v>
      </c>
      <c r="D2203" s="387">
        <v>820936</v>
      </c>
      <c r="E2203" s="386" t="s">
        <v>13969</v>
      </c>
    </row>
    <row r="2204" spans="1:5">
      <c r="A2204" s="385">
        <v>11715</v>
      </c>
      <c r="B2204" s="386" t="s">
        <v>16167</v>
      </c>
      <c r="C2204" s="385" t="s">
        <v>30</v>
      </c>
      <c r="D2204" s="387">
        <v>5442428</v>
      </c>
      <c r="E2204" s="386" t="s">
        <v>13969</v>
      </c>
    </row>
    <row r="2205" spans="1:5">
      <c r="A2205" s="385">
        <v>11716</v>
      </c>
      <c r="B2205" s="386" t="s">
        <v>16168</v>
      </c>
      <c r="C2205" s="385" t="s">
        <v>30</v>
      </c>
      <c r="D2205" s="387">
        <v>6939753</v>
      </c>
      <c r="E2205" s="386" t="s">
        <v>13969</v>
      </c>
    </row>
    <row r="2206" spans="1:5">
      <c r="A2206" s="385">
        <v>11717</v>
      </c>
      <c r="B2206" s="386" t="s">
        <v>16169</v>
      </c>
      <c r="C2206" s="385" t="s">
        <v>30</v>
      </c>
      <c r="D2206" s="387">
        <v>8452555</v>
      </c>
      <c r="E2206" s="386" t="s">
        <v>13969</v>
      </c>
    </row>
    <row r="2207" spans="1:5">
      <c r="A2207" s="385">
        <v>11718</v>
      </c>
      <c r="B2207" s="386" t="s">
        <v>16170</v>
      </c>
      <c r="C2207" s="385" t="s">
        <v>30</v>
      </c>
      <c r="D2207" s="387">
        <v>40684</v>
      </c>
      <c r="E2207" s="386" t="s">
        <v>13969</v>
      </c>
    </row>
    <row r="2208" spans="1:5">
      <c r="A2208" s="385">
        <v>11719</v>
      </c>
      <c r="B2208" s="386" t="s">
        <v>16171</v>
      </c>
      <c r="C2208" s="385" t="s">
        <v>30</v>
      </c>
      <c r="D2208" s="387">
        <v>60659</v>
      </c>
      <c r="E2208" s="386" t="s">
        <v>13969</v>
      </c>
    </row>
    <row r="2209" spans="1:5">
      <c r="A2209" s="385">
        <v>11720</v>
      </c>
      <c r="B2209" s="386" t="s">
        <v>16172</v>
      </c>
      <c r="C2209" s="385" t="s">
        <v>30</v>
      </c>
      <c r="D2209" s="387">
        <v>81000</v>
      </c>
      <c r="E2209" s="386" t="s">
        <v>13969</v>
      </c>
    </row>
    <row r="2210" spans="1:5">
      <c r="A2210" s="385">
        <v>11721</v>
      </c>
      <c r="B2210" s="386" t="s">
        <v>16173</v>
      </c>
      <c r="C2210" s="385" t="s">
        <v>27</v>
      </c>
      <c r="D2210" s="387">
        <v>157571</v>
      </c>
      <c r="E2210" s="386" t="s">
        <v>13969</v>
      </c>
    </row>
    <row r="2211" spans="1:5">
      <c r="A2211" s="385">
        <v>11722</v>
      </c>
      <c r="B2211" s="386" t="s">
        <v>16174</v>
      </c>
      <c r="C2211" s="385" t="s">
        <v>27</v>
      </c>
      <c r="D2211" s="387">
        <v>312177</v>
      </c>
      <c r="E2211" s="386" t="s">
        <v>13969</v>
      </c>
    </row>
    <row r="2212" spans="1:5">
      <c r="A2212" s="385">
        <v>11723</v>
      </c>
      <c r="B2212" s="386" t="s">
        <v>16175</v>
      </c>
      <c r="C2212" s="385" t="s">
        <v>27</v>
      </c>
      <c r="D2212" s="387">
        <v>373427</v>
      </c>
      <c r="E2212" s="386" t="s">
        <v>13969</v>
      </c>
    </row>
    <row r="2213" spans="1:5">
      <c r="A2213" s="385">
        <v>11724</v>
      </c>
      <c r="B2213" s="386" t="s">
        <v>16176</v>
      </c>
      <c r="C2213" s="385" t="s">
        <v>27</v>
      </c>
      <c r="D2213" s="387">
        <v>551738</v>
      </c>
      <c r="E2213" s="386" t="s">
        <v>13969</v>
      </c>
    </row>
    <row r="2214" spans="1:5">
      <c r="A2214" s="385">
        <v>11728</v>
      </c>
      <c r="B2214" s="386" t="s">
        <v>16177</v>
      </c>
      <c r="C2214" s="385" t="s">
        <v>27</v>
      </c>
      <c r="D2214" s="387">
        <v>104712</v>
      </c>
      <c r="E2214" s="386" t="s">
        <v>13969</v>
      </c>
    </row>
    <row r="2215" spans="1:5">
      <c r="A2215" s="385">
        <v>11729</v>
      </c>
      <c r="B2215" s="386" t="s">
        <v>16178</v>
      </c>
      <c r="C2215" s="385" t="s">
        <v>27</v>
      </c>
      <c r="D2215" s="387">
        <v>145457</v>
      </c>
      <c r="E2215" s="386" t="s">
        <v>13969</v>
      </c>
    </row>
    <row r="2216" spans="1:5">
      <c r="A2216" s="385">
        <v>11735</v>
      </c>
      <c r="B2216" s="386" t="s">
        <v>16179</v>
      </c>
      <c r="C2216" s="385" t="s">
        <v>27</v>
      </c>
      <c r="D2216" s="387">
        <v>255627</v>
      </c>
      <c r="E2216" s="386" t="s">
        <v>13969</v>
      </c>
    </row>
    <row r="2217" spans="1:5">
      <c r="A2217" s="385">
        <v>11736</v>
      </c>
      <c r="B2217" s="386" t="s">
        <v>16180</v>
      </c>
      <c r="C2217" s="385" t="s">
        <v>27</v>
      </c>
      <c r="D2217" s="387">
        <v>221715</v>
      </c>
      <c r="E2217" s="386" t="s">
        <v>13969</v>
      </c>
    </row>
    <row r="2218" spans="1:5">
      <c r="A2218" s="385">
        <v>11737</v>
      </c>
      <c r="B2218" s="386" t="s">
        <v>16181</v>
      </c>
      <c r="C2218" s="385" t="s">
        <v>27</v>
      </c>
      <c r="D2218" s="387">
        <v>262169</v>
      </c>
      <c r="E2218" s="386" t="s">
        <v>13969</v>
      </c>
    </row>
    <row r="2219" spans="1:5">
      <c r="A2219" s="385">
        <v>11738</v>
      </c>
      <c r="B2219" s="386" t="s">
        <v>16182</v>
      </c>
      <c r="C2219" s="385" t="s">
        <v>27</v>
      </c>
      <c r="D2219" s="387">
        <v>105486</v>
      </c>
      <c r="E2219" s="386" t="s">
        <v>13969</v>
      </c>
    </row>
    <row r="2220" spans="1:5">
      <c r="A2220" s="385">
        <v>11739</v>
      </c>
      <c r="B2220" s="386" t="s">
        <v>16183</v>
      </c>
      <c r="C2220" s="385" t="s">
        <v>27</v>
      </c>
      <c r="D2220" s="387">
        <v>53305</v>
      </c>
      <c r="E2220" s="386" t="s">
        <v>13969</v>
      </c>
    </row>
    <row r="2221" spans="1:5">
      <c r="A2221" s="385">
        <v>11743</v>
      </c>
      <c r="B2221" s="386" t="s">
        <v>16184</v>
      </c>
      <c r="C2221" s="385" t="s">
        <v>27</v>
      </c>
      <c r="D2221" s="387">
        <v>28957503</v>
      </c>
      <c r="E2221" s="386" t="s">
        <v>13969</v>
      </c>
    </row>
    <row r="2222" spans="1:5">
      <c r="A2222" s="385">
        <v>11744</v>
      </c>
      <c r="B2222" s="386" t="s">
        <v>16185</v>
      </c>
      <c r="C2222" s="385" t="s">
        <v>30</v>
      </c>
      <c r="D2222" s="387">
        <v>104525</v>
      </c>
      <c r="E2222" s="386" t="s">
        <v>13969</v>
      </c>
    </row>
    <row r="2223" spans="1:5">
      <c r="A2223" s="385">
        <v>11745</v>
      </c>
      <c r="B2223" s="386" t="s">
        <v>16186</v>
      </c>
      <c r="C2223" s="385" t="s">
        <v>30</v>
      </c>
      <c r="D2223" s="387">
        <v>162027</v>
      </c>
      <c r="E2223" s="386" t="s">
        <v>13969</v>
      </c>
    </row>
    <row r="2224" spans="1:5">
      <c r="A2224" s="385">
        <v>11746</v>
      </c>
      <c r="B2224" s="386" t="s">
        <v>16187</v>
      </c>
      <c r="C2224" s="385" t="s">
        <v>30</v>
      </c>
      <c r="D2224" s="387">
        <v>257336</v>
      </c>
      <c r="E2224" s="386" t="s">
        <v>13969</v>
      </c>
    </row>
    <row r="2225" spans="1:5">
      <c r="A2225" s="385">
        <v>11747</v>
      </c>
      <c r="B2225" s="386" t="s">
        <v>16188</v>
      </c>
      <c r="C2225" s="385" t="s">
        <v>30</v>
      </c>
      <c r="D2225" s="387">
        <v>402939</v>
      </c>
      <c r="E2225" s="386" t="s">
        <v>13969</v>
      </c>
    </row>
    <row r="2226" spans="1:5">
      <c r="A2226" s="385">
        <v>11748</v>
      </c>
      <c r="B2226" s="386" t="s">
        <v>16189</v>
      </c>
      <c r="C2226" s="385" t="s">
        <v>30</v>
      </c>
      <c r="D2226" s="387">
        <v>510010</v>
      </c>
      <c r="E2226" s="386" t="s">
        <v>13969</v>
      </c>
    </row>
    <row r="2227" spans="1:5">
      <c r="A2227" s="385">
        <v>11764</v>
      </c>
      <c r="B2227" s="386" t="s">
        <v>16190</v>
      </c>
      <c r="C2227" s="385" t="s">
        <v>27</v>
      </c>
      <c r="D2227" s="387">
        <v>499589</v>
      </c>
      <c r="E2227" s="386" t="s">
        <v>13969</v>
      </c>
    </row>
    <row r="2228" spans="1:5">
      <c r="A2228" s="385">
        <v>11765</v>
      </c>
      <c r="B2228" s="386" t="s">
        <v>16191</v>
      </c>
      <c r="C2228" s="385" t="s">
        <v>27</v>
      </c>
      <c r="D2228" s="387">
        <v>20976</v>
      </c>
      <c r="E2228" s="386" t="s">
        <v>13959</v>
      </c>
    </row>
    <row r="2229" spans="1:5">
      <c r="A2229" s="385">
        <v>11766</v>
      </c>
      <c r="B2229" s="386" t="s">
        <v>16192</v>
      </c>
      <c r="C2229" s="385" t="s">
        <v>27</v>
      </c>
      <c r="D2229" s="387">
        <v>858523</v>
      </c>
      <c r="E2229" s="386" t="s">
        <v>13969</v>
      </c>
    </row>
    <row r="2230" spans="1:5">
      <c r="A2230" s="385">
        <v>11770</v>
      </c>
      <c r="B2230" s="386" t="s">
        <v>16193</v>
      </c>
      <c r="C2230" s="385" t="s">
        <v>27</v>
      </c>
      <c r="D2230" s="387">
        <v>81008</v>
      </c>
      <c r="E2230" s="386" t="s">
        <v>13969</v>
      </c>
    </row>
    <row r="2231" spans="1:5">
      <c r="A2231" s="385">
        <v>11771</v>
      </c>
      <c r="B2231" s="386" t="s">
        <v>16194</v>
      </c>
      <c r="C2231" s="385" t="s">
        <v>27</v>
      </c>
      <c r="D2231" s="387">
        <v>51247</v>
      </c>
      <c r="E2231" s="386" t="s">
        <v>13969</v>
      </c>
    </row>
    <row r="2232" spans="1:5">
      <c r="A2232" s="385">
        <v>11772</v>
      </c>
      <c r="B2232" s="386" t="s">
        <v>16195</v>
      </c>
      <c r="C2232" s="385" t="s">
        <v>27</v>
      </c>
      <c r="D2232" s="387">
        <v>10341</v>
      </c>
      <c r="E2232" s="386" t="s">
        <v>13969</v>
      </c>
    </row>
    <row r="2233" spans="1:5">
      <c r="A2233" s="385">
        <v>11774</v>
      </c>
      <c r="B2233" s="386" t="s">
        <v>16196</v>
      </c>
      <c r="C2233" s="385" t="s">
        <v>27</v>
      </c>
      <c r="D2233" s="387">
        <v>185911</v>
      </c>
      <c r="E2233" s="386" t="s">
        <v>13969</v>
      </c>
    </row>
    <row r="2234" spans="1:5">
      <c r="A2234" s="385">
        <v>11775</v>
      </c>
      <c r="B2234" s="386" t="s">
        <v>16197</v>
      </c>
      <c r="C2234" s="385" t="s">
        <v>27</v>
      </c>
      <c r="D2234" s="387">
        <v>123068</v>
      </c>
      <c r="E2234" s="386" t="s">
        <v>13969</v>
      </c>
    </row>
    <row r="2235" spans="1:5">
      <c r="A2235" s="385">
        <v>11776</v>
      </c>
      <c r="B2235" s="386" t="s">
        <v>16198</v>
      </c>
      <c r="C2235" s="385" t="s">
        <v>27</v>
      </c>
      <c r="D2235" s="387">
        <v>4581500</v>
      </c>
      <c r="E2235" s="386" t="s">
        <v>13969</v>
      </c>
    </row>
    <row r="2236" spans="1:5">
      <c r="A2236" s="385">
        <v>11777</v>
      </c>
      <c r="B2236" s="386" t="s">
        <v>16199</v>
      </c>
      <c r="C2236" s="385" t="s">
        <v>27</v>
      </c>
      <c r="D2236" s="387">
        <v>67830</v>
      </c>
      <c r="E2236" s="386" t="s">
        <v>13969</v>
      </c>
    </row>
    <row r="2237" spans="1:5">
      <c r="A2237" s="385">
        <v>11781</v>
      </c>
      <c r="B2237" s="386" t="s">
        <v>16200</v>
      </c>
      <c r="C2237" s="385" t="s">
        <v>27</v>
      </c>
      <c r="D2237" s="387">
        <v>289986</v>
      </c>
      <c r="E2237" s="386" t="s">
        <v>13969</v>
      </c>
    </row>
    <row r="2238" spans="1:5">
      <c r="A2238" s="385">
        <v>11786</v>
      </c>
      <c r="B2238" s="386" t="s">
        <v>16201</v>
      </c>
      <c r="C2238" s="385" t="s">
        <v>27</v>
      </c>
      <c r="D2238" s="387">
        <v>12552</v>
      </c>
      <c r="E2238" s="386" t="s">
        <v>13959</v>
      </c>
    </row>
    <row r="2239" spans="1:5">
      <c r="A2239" s="385">
        <v>11790</v>
      </c>
      <c r="B2239" s="386" t="s">
        <v>16202</v>
      </c>
      <c r="C2239" s="385" t="s">
        <v>27</v>
      </c>
      <c r="D2239" s="387">
        <v>3554</v>
      </c>
      <c r="E2239" s="386" t="s">
        <v>13969</v>
      </c>
    </row>
    <row r="2240" spans="1:5">
      <c r="A2240" s="385">
        <v>11796</v>
      </c>
      <c r="B2240" s="386" t="s">
        <v>16203</v>
      </c>
      <c r="C2240" s="385" t="s">
        <v>27</v>
      </c>
      <c r="D2240" s="387">
        <v>5653788</v>
      </c>
      <c r="E2240" s="386" t="s">
        <v>13969</v>
      </c>
    </row>
    <row r="2241" spans="1:5">
      <c r="A2241" s="385">
        <v>11797</v>
      </c>
      <c r="B2241" s="386" t="s">
        <v>16204</v>
      </c>
      <c r="C2241" s="385" t="s">
        <v>27</v>
      </c>
      <c r="D2241" s="387">
        <v>19731359</v>
      </c>
      <c r="E2241" s="386" t="s">
        <v>13969</v>
      </c>
    </row>
    <row r="2242" spans="1:5">
      <c r="A2242" s="385">
        <v>11798</v>
      </c>
      <c r="B2242" s="386" t="s">
        <v>16205</v>
      </c>
      <c r="C2242" s="385" t="s">
        <v>27</v>
      </c>
      <c r="D2242" s="387">
        <v>941909</v>
      </c>
      <c r="E2242" s="386" t="s">
        <v>13969</v>
      </c>
    </row>
    <row r="2243" spans="1:5">
      <c r="A2243" s="385">
        <v>11799</v>
      </c>
      <c r="B2243" s="386" t="s">
        <v>16206</v>
      </c>
      <c r="C2243" s="385" t="s">
        <v>27</v>
      </c>
      <c r="D2243" s="387">
        <v>486710</v>
      </c>
      <c r="E2243" s="386" t="s">
        <v>13969</v>
      </c>
    </row>
    <row r="2244" spans="1:5">
      <c r="A2244" s="385">
        <v>11800</v>
      </c>
      <c r="B2244" s="386" t="s">
        <v>16207</v>
      </c>
      <c r="C2244" s="385" t="s">
        <v>27</v>
      </c>
      <c r="D2244" s="387">
        <v>1131535</v>
      </c>
      <c r="E2244" s="386" t="s">
        <v>13969</v>
      </c>
    </row>
    <row r="2245" spans="1:5">
      <c r="A2245" s="385">
        <v>11801</v>
      </c>
      <c r="B2245" s="386" t="s">
        <v>16208</v>
      </c>
      <c r="C2245" s="385" t="s">
        <v>27</v>
      </c>
      <c r="D2245" s="387">
        <v>1280440</v>
      </c>
      <c r="E2245" s="386" t="s">
        <v>13969</v>
      </c>
    </row>
    <row r="2246" spans="1:5">
      <c r="A2246" s="385">
        <v>11803</v>
      </c>
      <c r="B2246" s="386" t="s">
        <v>16209</v>
      </c>
      <c r="C2246" s="385" t="s">
        <v>27</v>
      </c>
      <c r="D2246" s="387">
        <v>21135734</v>
      </c>
      <c r="E2246" s="386" t="s">
        <v>13969</v>
      </c>
    </row>
    <row r="2247" spans="1:5">
      <c r="A2247" s="385">
        <v>11804</v>
      </c>
      <c r="B2247" s="386" t="s">
        <v>16210</v>
      </c>
      <c r="C2247" s="385" t="s">
        <v>27</v>
      </c>
      <c r="D2247" s="387">
        <v>177310</v>
      </c>
      <c r="E2247" s="386" t="s">
        <v>13969</v>
      </c>
    </row>
    <row r="2248" spans="1:5">
      <c r="A2248" s="385">
        <v>11805</v>
      </c>
      <c r="B2248" s="386" t="s">
        <v>16211</v>
      </c>
      <c r="C2248" s="385" t="s">
        <v>27</v>
      </c>
      <c r="D2248" s="387">
        <v>177310</v>
      </c>
      <c r="E2248" s="386" t="s">
        <v>13969</v>
      </c>
    </row>
    <row r="2249" spans="1:5">
      <c r="A2249" s="385">
        <v>11806</v>
      </c>
      <c r="B2249" s="386" t="s">
        <v>16212</v>
      </c>
      <c r="C2249" s="385" t="s">
        <v>27</v>
      </c>
      <c r="D2249" s="387">
        <v>198057</v>
      </c>
      <c r="E2249" s="386" t="s">
        <v>13969</v>
      </c>
    </row>
    <row r="2250" spans="1:5">
      <c r="A2250" s="385">
        <v>11807</v>
      </c>
      <c r="B2250" s="386" t="s">
        <v>16213</v>
      </c>
      <c r="C2250" s="385" t="s">
        <v>27</v>
      </c>
      <c r="D2250" s="387">
        <v>765170</v>
      </c>
      <c r="E2250" s="386" t="s">
        <v>13969</v>
      </c>
    </row>
    <row r="2251" spans="1:5">
      <c r="A2251" s="385">
        <v>11813</v>
      </c>
      <c r="B2251" s="386" t="s">
        <v>16214</v>
      </c>
      <c r="C2251" s="385" t="s">
        <v>27</v>
      </c>
      <c r="D2251" s="387">
        <v>225446</v>
      </c>
      <c r="E2251" s="386" t="s">
        <v>13969</v>
      </c>
    </row>
    <row r="2252" spans="1:5">
      <c r="A2252" s="385">
        <v>11814</v>
      </c>
      <c r="B2252" s="386" t="s">
        <v>16215</v>
      </c>
      <c r="C2252" s="385" t="s">
        <v>27</v>
      </c>
      <c r="D2252" s="387">
        <v>3688</v>
      </c>
      <c r="E2252" s="386" t="s">
        <v>13959</v>
      </c>
    </row>
    <row r="2253" spans="1:5">
      <c r="A2253" s="385">
        <v>11815</v>
      </c>
      <c r="B2253" s="386" t="s">
        <v>16216</v>
      </c>
      <c r="C2253" s="385" t="s">
        <v>27</v>
      </c>
      <c r="D2253" s="387">
        <v>51710</v>
      </c>
      <c r="E2253" s="386" t="s">
        <v>13969</v>
      </c>
    </row>
    <row r="2254" spans="1:5">
      <c r="A2254" s="385">
        <v>11817</v>
      </c>
      <c r="B2254" s="386" t="s">
        <v>16217</v>
      </c>
      <c r="C2254" s="385" t="s">
        <v>27</v>
      </c>
      <c r="D2254" s="387">
        <v>3688</v>
      </c>
      <c r="E2254" s="386" t="s">
        <v>13959</v>
      </c>
    </row>
    <row r="2255" spans="1:5">
      <c r="A2255" s="385">
        <v>11819</v>
      </c>
      <c r="B2255" s="386" t="s">
        <v>16218</v>
      </c>
      <c r="C2255" s="385" t="s">
        <v>27</v>
      </c>
      <c r="D2255" s="387">
        <v>51710</v>
      </c>
      <c r="E2255" s="386" t="s">
        <v>13969</v>
      </c>
    </row>
    <row r="2256" spans="1:5">
      <c r="A2256" s="385">
        <v>11820</v>
      </c>
      <c r="B2256" s="386" t="s">
        <v>16219</v>
      </c>
      <c r="C2256" s="385" t="s">
        <v>27</v>
      </c>
      <c r="D2256" s="387">
        <v>152028</v>
      </c>
      <c r="E2256" s="386" t="s">
        <v>13969</v>
      </c>
    </row>
    <row r="2257" spans="1:5">
      <c r="A2257" s="385">
        <v>11830</v>
      </c>
      <c r="B2257" s="386" t="s">
        <v>16220</v>
      </c>
      <c r="C2257" s="385" t="s">
        <v>27</v>
      </c>
      <c r="D2257" s="387">
        <v>3688</v>
      </c>
      <c r="E2257" s="386" t="s">
        <v>13959</v>
      </c>
    </row>
    <row r="2258" spans="1:5">
      <c r="A2258" s="385">
        <v>11831</v>
      </c>
      <c r="B2258" s="386" t="s">
        <v>16221</v>
      </c>
      <c r="C2258" s="385" t="s">
        <v>27</v>
      </c>
      <c r="D2258" s="387">
        <v>3451</v>
      </c>
      <c r="E2258" s="386" t="s">
        <v>13959</v>
      </c>
    </row>
    <row r="2259" spans="1:5">
      <c r="A2259" s="385">
        <v>11834</v>
      </c>
      <c r="B2259" s="386" t="s">
        <v>16222</v>
      </c>
      <c r="C2259" s="385" t="s">
        <v>27</v>
      </c>
      <c r="D2259" s="387">
        <v>799680</v>
      </c>
      <c r="E2259" s="386" t="s">
        <v>13969</v>
      </c>
    </row>
    <row r="2260" spans="1:5">
      <c r="A2260" s="385">
        <v>11835</v>
      </c>
      <c r="B2260" s="386" t="s">
        <v>16223</v>
      </c>
      <c r="C2260" s="385" t="s">
        <v>27</v>
      </c>
      <c r="D2260" s="387">
        <v>444</v>
      </c>
      <c r="E2260" s="386" t="s">
        <v>13969</v>
      </c>
    </row>
    <row r="2261" spans="1:5">
      <c r="A2261" s="385">
        <v>11836</v>
      </c>
      <c r="B2261" s="386" t="s">
        <v>16224</v>
      </c>
      <c r="C2261" s="385" t="s">
        <v>27</v>
      </c>
      <c r="D2261" s="387">
        <v>643</v>
      </c>
      <c r="E2261" s="386" t="s">
        <v>13969</v>
      </c>
    </row>
    <row r="2262" spans="1:5">
      <c r="A2262" s="385">
        <v>11837</v>
      </c>
      <c r="B2262" s="386" t="s">
        <v>16225</v>
      </c>
      <c r="C2262" s="385" t="s">
        <v>27</v>
      </c>
      <c r="D2262" s="387">
        <v>667</v>
      </c>
      <c r="E2262" s="386" t="s">
        <v>13969</v>
      </c>
    </row>
    <row r="2263" spans="1:5">
      <c r="A2263" s="385">
        <v>11838</v>
      </c>
      <c r="B2263" s="386" t="s">
        <v>16226</v>
      </c>
      <c r="C2263" s="385" t="s">
        <v>27</v>
      </c>
      <c r="D2263" s="387">
        <v>340</v>
      </c>
      <c r="E2263" s="386" t="s">
        <v>13969</v>
      </c>
    </row>
    <row r="2264" spans="1:5">
      <c r="A2264" s="385">
        <v>11839</v>
      </c>
      <c r="B2264" s="386" t="s">
        <v>16227</v>
      </c>
      <c r="C2264" s="385" t="s">
        <v>27</v>
      </c>
      <c r="D2264" s="387">
        <v>227</v>
      </c>
      <c r="E2264" s="386" t="s">
        <v>13969</v>
      </c>
    </row>
    <row r="2265" spans="1:5">
      <c r="A2265" s="385">
        <v>11840</v>
      </c>
      <c r="B2265" s="386" t="s">
        <v>16228</v>
      </c>
      <c r="C2265" s="385" t="s">
        <v>27</v>
      </c>
      <c r="D2265" s="387">
        <v>6426</v>
      </c>
      <c r="E2265" s="386" t="s">
        <v>13969</v>
      </c>
    </row>
    <row r="2266" spans="1:5">
      <c r="A2266" s="385">
        <v>11841</v>
      </c>
      <c r="B2266" s="386" t="s">
        <v>16229</v>
      </c>
      <c r="C2266" s="385" t="s">
        <v>27</v>
      </c>
      <c r="D2266" s="387">
        <v>569</v>
      </c>
      <c r="E2266" s="386" t="s">
        <v>13969</v>
      </c>
    </row>
    <row r="2267" spans="1:5">
      <c r="A2267" s="385">
        <v>11842</v>
      </c>
      <c r="B2267" s="386" t="s">
        <v>16230</v>
      </c>
      <c r="C2267" s="385" t="s">
        <v>27</v>
      </c>
      <c r="D2267" s="387">
        <v>499800</v>
      </c>
      <c r="E2267" s="386" t="s">
        <v>13969</v>
      </c>
    </row>
    <row r="2268" spans="1:5">
      <c r="A2268" s="385">
        <v>11843</v>
      </c>
      <c r="B2268" s="386" t="s">
        <v>16231</v>
      </c>
      <c r="C2268" s="385" t="s">
        <v>27</v>
      </c>
      <c r="D2268" s="387">
        <v>2601</v>
      </c>
      <c r="E2268" s="386" t="s">
        <v>13969</v>
      </c>
    </row>
    <row r="2269" spans="1:5">
      <c r="A2269" s="385">
        <v>11844</v>
      </c>
      <c r="B2269" s="386" t="s">
        <v>16232</v>
      </c>
      <c r="C2269" s="385" t="s">
        <v>27</v>
      </c>
      <c r="D2269" s="387">
        <v>850</v>
      </c>
      <c r="E2269" s="386" t="s">
        <v>13969</v>
      </c>
    </row>
    <row r="2270" spans="1:5">
      <c r="A2270" s="385">
        <v>11845</v>
      </c>
      <c r="B2270" s="386" t="s">
        <v>16233</v>
      </c>
      <c r="C2270" s="385" t="s">
        <v>27</v>
      </c>
      <c r="D2270" s="387">
        <v>84133</v>
      </c>
      <c r="E2270" s="386" t="s">
        <v>13969</v>
      </c>
    </row>
    <row r="2271" spans="1:5">
      <c r="A2271" s="385">
        <v>11846</v>
      </c>
      <c r="B2271" s="386" t="s">
        <v>16234</v>
      </c>
      <c r="C2271" s="385" t="s">
        <v>27</v>
      </c>
      <c r="D2271" s="387">
        <v>47114</v>
      </c>
      <c r="E2271" s="386" t="s">
        <v>13969</v>
      </c>
    </row>
    <row r="2272" spans="1:5">
      <c r="A2272" s="385">
        <v>11847</v>
      </c>
      <c r="B2272" s="386" t="s">
        <v>16235</v>
      </c>
      <c r="C2272" s="385" t="s">
        <v>27</v>
      </c>
      <c r="D2272" s="387">
        <v>55987544</v>
      </c>
      <c r="E2272" s="386" t="s">
        <v>13969</v>
      </c>
    </row>
    <row r="2273" spans="1:5">
      <c r="A2273" s="385">
        <v>11848</v>
      </c>
      <c r="B2273" s="386" t="s">
        <v>16236</v>
      </c>
      <c r="C2273" s="385" t="s">
        <v>27</v>
      </c>
      <c r="D2273" s="387">
        <v>58383497</v>
      </c>
      <c r="E2273" s="386" t="s">
        <v>13969</v>
      </c>
    </row>
    <row r="2274" spans="1:5">
      <c r="A2274" s="385">
        <v>11849</v>
      </c>
      <c r="B2274" s="386" t="s">
        <v>16237</v>
      </c>
      <c r="C2274" s="385" t="s">
        <v>27</v>
      </c>
      <c r="D2274" s="387">
        <v>6450676</v>
      </c>
      <c r="E2274" s="386" t="s">
        <v>13969</v>
      </c>
    </row>
    <row r="2275" spans="1:5">
      <c r="A2275" s="385">
        <v>11850</v>
      </c>
      <c r="B2275" s="386" t="s">
        <v>16238</v>
      </c>
      <c r="C2275" s="385" t="s">
        <v>27</v>
      </c>
      <c r="D2275" s="387">
        <v>8888529</v>
      </c>
      <c r="E2275" s="386" t="s">
        <v>13969</v>
      </c>
    </row>
    <row r="2276" spans="1:5">
      <c r="A2276" s="385">
        <v>11851</v>
      </c>
      <c r="B2276" s="386" t="s">
        <v>16239</v>
      </c>
      <c r="C2276" s="385" t="s">
        <v>27</v>
      </c>
      <c r="D2276" s="387">
        <v>13889897</v>
      </c>
      <c r="E2276" s="386" t="s">
        <v>13969</v>
      </c>
    </row>
    <row r="2277" spans="1:5">
      <c r="A2277" s="385">
        <v>11854</v>
      </c>
      <c r="B2277" s="386" t="s">
        <v>16240</v>
      </c>
      <c r="C2277" s="385" t="s">
        <v>27</v>
      </c>
      <c r="D2277" s="387">
        <v>1476510</v>
      </c>
      <c r="E2277" s="386" t="s">
        <v>13969</v>
      </c>
    </row>
    <row r="2278" spans="1:5">
      <c r="A2278" s="385">
        <v>11856</v>
      </c>
      <c r="B2278" s="386" t="s">
        <v>16241</v>
      </c>
      <c r="C2278" s="385" t="s">
        <v>32</v>
      </c>
      <c r="D2278" s="387">
        <v>6069</v>
      </c>
      <c r="E2278" s="386" t="s">
        <v>13959</v>
      </c>
    </row>
    <row r="2279" spans="1:5">
      <c r="A2279" s="385">
        <v>11862</v>
      </c>
      <c r="B2279" s="386" t="s">
        <v>16242</v>
      </c>
      <c r="C2279" s="385" t="s">
        <v>27</v>
      </c>
      <c r="D2279" s="387">
        <v>1844500</v>
      </c>
      <c r="E2279" s="386" t="s">
        <v>13969</v>
      </c>
    </row>
    <row r="2280" spans="1:5">
      <c r="A2280" s="385">
        <v>11863</v>
      </c>
      <c r="B2280" s="386" t="s">
        <v>16243</v>
      </c>
      <c r="C2280" s="385" t="s">
        <v>27</v>
      </c>
      <c r="D2280" s="387">
        <v>1273300</v>
      </c>
      <c r="E2280" s="386" t="s">
        <v>13969</v>
      </c>
    </row>
    <row r="2281" spans="1:5">
      <c r="A2281" s="385">
        <v>11864</v>
      </c>
      <c r="B2281" s="386" t="s">
        <v>16244</v>
      </c>
      <c r="C2281" s="385" t="s">
        <v>27</v>
      </c>
      <c r="D2281" s="387">
        <v>156878</v>
      </c>
      <c r="E2281" s="386" t="s">
        <v>13969</v>
      </c>
    </row>
    <row r="2282" spans="1:5">
      <c r="A2282" s="385">
        <v>11865</v>
      </c>
      <c r="B2282" s="386" t="s">
        <v>16245</v>
      </c>
      <c r="C2282" s="385" t="s">
        <v>30</v>
      </c>
      <c r="D2282" s="387">
        <v>19671</v>
      </c>
      <c r="E2282" s="386" t="s">
        <v>13959</v>
      </c>
    </row>
    <row r="2283" spans="1:5">
      <c r="A2283" s="385">
        <v>11866</v>
      </c>
      <c r="B2283" s="386" t="s">
        <v>16246</v>
      </c>
      <c r="C2283" s="385" t="s">
        <v>30</v>
      </c>
      <c r="D2283" s="387">
        <v>8736</v>
      </c>
      <c r="E2283" s="386" t="s">
        <v>13959</v>
      </c>
    </row>
    <row r="2284" spans="1:5">
      <c r="A2284" s="385">
        <v>11869</v>
      </c>
      <c r="B2284" s="386" t="s">
        <v>16247</v>
      </c>
      <c r="C2284" s="385" t="s">
        <v>27</v>
      </c>
      <c r="D2284" s="387">
        <v>1476510</v>
      </c>
      <c r="E2284" s="386" t="s">
        <v>13969</v>
      </c>
    </row>
    <row r="2285" spans="1:5">
      <c r="A2285" s="385">
        <v>11870</v>
      </c>
      <c r="B2285" s="386" t="s">
        <v>16248</v>
      </c>
      <c r="C2285" s="385" t="s">
        <v>27</v>
      </c>
      <c r="D2285" s="387">
        <v>3293</v>
      </c>
      <c r="E2285" s="386" t="s">
        <v>13959</v>
      </c>
    </row>
    <row r="2286" spans="1:5">
      <c r="A2286" s="385">
        <v>11871</v>
      </c>
      <c r="B2286" s="386" t="s">
        <v>16249</v>
      </c>
      <c r="C2286" s="385" t="s">
        <v>44</v>
      </c>
      <c r="D2286" s="387">
        <v>64579</v>
      </c>
      <c r="E2286" s="386" t="s">
        <v>13969</v>
      </c>
    </row>
    <row r="2287" spans="1:5">
      <c r="A2287" s="385">
        <v>11872</v>
      </c>
      <c r="B2287" s="386" t="s">
        <v>16250</v>
      </c>
      <c r="C2287" s="385" t="s">
        <v>27</v>
      </c>
      <c r="D2287" s="387">
        <v>208847</v>
      </c>
      <c r="E2287" s="386" t="s">
        <v>13969</v>
      </c>
    </row>
    <row r="2288" spans="1:5">
      <c r="A2288" s="385">
        <v>11873</v>
      </c>
      <c r="B2288" s="386" t="s">
        <v>16251</v>
      </c>
      <c r="C2288" s="385" t="s">
        <v>27</v>
      </c>
      <c r="D2288" s="387">
        <v>6583000</v>
      </c>
      <c r="E2288" s="386" t="s">
        <v>13969</v>
      </c>
    </row>
    <row r="2289" spans="1:5">
      <c r="A2289" s="385">
        <v>11874</v>
      </c>
      <c r="B2289" s="386" t="s">
        <v>16252</v>
      </c>
      <c r="C2289" s="385" t="s">
        <v>27</v>
      </c>
      <c r="D2289" s="387">
        <v>664000</v>
      </c>
      <c r="E2289" s="386" t="s">
        <v>13969</v>
      </c>
    </row>
    <row r="2290" spans="1:5">
      <c r="A2290" s="385">
        <v>11875</v>
      </c>
      <c r="B2290" s="386" t="s">
        <v>16253</v>
      </c>
      <c r="C2290" s="385" t="s">
        <v>27</v>
      </c>
      <c r="D2290" s="387">
        <v>6583000</v>
      </c>
      <c r="E2290" s="386" t="s">
        <v>13969</v>
      </c>
    </row>
    <row r="2291" spans="1:5">
      <c r="A2291" s="385">
        <v>11876</v>
      </c>
      <c r="B2291" s="386" t="s">
        <v>16254</v>
      </c>
      <c r="C2291" s="385" t="s">
        <v>27</v>
      </c>
      <c r="D2291" s="387">
        <v>452200</v>
      </c>
      <c r="E2291" s="386" t="s">
        <v>13969</v>
      </c>
    </row>
    <row r="2292" spans="1:5">
      <c r="A2292" s="385">
        <v>11877</v>
      </c>
      <c r="B2292" s="386" t="s">
        <v>16255</v>
      </c>
      <c r="C2292" s="385" t="s">
        <v>27</v>
      </c>
      <c r="D2292" s="387">
        <v>165334</v>
      </c>
      <c r="E2292" s="386" t="s">
        <v>13969</v>
      </c>
    </row>
    <row r="2293" spans="1:5">
      <c r="A2293" s="385">
        <v>11878</v>
      </c>
      <c r="B2293" s="386" t="s">
        <v>16256</v>
      </c>
      <c r="C2293" s="385" t="s">
        <v>27</v>
      </c>
      <c r="D2293" s="387">
        <v>476000</v>
      </c>
      <c r="E2293" s="386" t="s">
        <v>13969</v>
      </c>
    </row>
    <row r="2294" spans="1:5">
      <c r="A2294" s="385">
        <v>11880</v>
      </c>
      <c r="B2294" s="386" t="s">
        <v>16257</v>
      </c>
      <c r="C2294" s="385" t="s">
        <v>27</v>
      </c>
      <c r="D2294" s="387">
        <v>67592</v>
      </c>
      <c r="E2294" s="386" t="s">
        <v>13969</v>
      </c>
    </row>
    <row r="2295" spans="1:5">
      <c r="A2295" s="385">
        <v>11881</v>
      </c>
      <c r="B2295" s="386" t="s">
        <v>16258</v>
      </c>
      <c r="C2295" s="385" t="s">
        <v>27</v>
      </c>
      <c r="D2295" s="387">
        <v>103669</v>
      </c>
      <c r="E2295" s="386" t="s">
        <v>13969</v>
      </c>
    </row>
    <row r="2296" spans="1:5">
      <c r="A2296" s="385">
        <v>11882</v>
      </c>
      <c r="B2296" s="386" t="s">
        <v>16259</v>
      </c>
      <c r="C2296" s="385" t="s">
        <v>27</v>
      </c>
      <c r="D2296" s="387">
        <v>113162</v>
      </c>
      <c r="E2296" s="386" t="s">
        <v>13959</v>
      </c>
    </row>
    <row r="2297" spans="1:5">
      <c r="A2297" s="385">
        <v>11883</v>
      </c>
      <c r="B2297" s="386" t="s">
        <v>16260</v>
      </c>
      <c r="C2297" s="385" t="s">
        <v>27</v>
      </c>
      <c r="D2297" s="387">
        <v>121836</v>
      </c>
      <c r="E2297" s="386" t="s">
        <v>13959</v>
      </c>
    </row>
    <row r="2298" spans="1:5">
      <c r="A2298" s="385">
        <v>11885</v>
      </c>
      <c r="B2298" s="386" t="s">
        <v>16261</v>
      </c>
      <c r="C2298" s="385" t="s">
        <v>27</v>
      </c>
      <c r="D2298" s="387">
        <v>108000</v>
      </c>
      <c r="E2298" s="386" t="s">
        <v>13959</v>
      </c>
    </row>
    <row r="2299" spans="1:5">
      <c r="A2299" s="385">
        <v>11886</v>
      </c>
      <c r="B2299" s="386" t="s">
        <v>16262</v>
      </c>
      <c r="C2299" s="385" t="s">
        <v>27</v>
      </c>
      <c r="D2299" s="387">
        <v>285532</v>
      </c>
      <c r="E2299" s="386" t="s">
        <v>13969</v>
      </c>
    </row>
    <row r="2300" spans="1:5">
      <c r="A2300" s="385">
        <v>11887</v>
      </c>
      <c r="B2300" s="386" t="s">
        <v>16263</v>
      </c>
      <c r="C2300" s="385" t="s">
        <v>27</v>
      </c>
      <c r="D2300" s="387">
        <v>913920</v>
      </c>
      <c r="E2300" s="386" t="s">
        <v>13969</v>
      </c>
    </row>
    <row r="2301" spans="1:5">
      <c r="A2301" s="385">
        <v>11888</v>
      </c>
      <c r="B2301" s="386" t="s">
        <v>16264</v>
      </c>
      <c r="C2301" s="385" t="s">
        <v>27</v>
      </c>
      <c r="D2301" s="387">
        <v>643554</v>
      </c>
      <c r="E2301" s="386" t="s">
        <v>13969</v>
      </c>
    </row>
    <row r="2302" spans="1:5">
      <c r="A2302" s="385">
        <v>11889</v>
      </c>
      <c r="B2302" s="386" t="s">
        <v>16265</v>
      </c>
      <c r="C2302" s="385" t="s">
        <v>27</v>
      </c>
      <c r="D2302" s="387">
        <v>829177</v>
      </c>
      <c r="E2302" s="386" t="s">
        <v>13969</v>
      </c>
    </row>
    <row r="2303" spans="1:5">
      <c r="A2303" s="385">
        <v>11890</v>
      </c>
      <c r="B2303" s="386" t="s">
        <v>16266</v>
      </c>
      <c r="C2303" s="385" t="s">
        <v>27</v>
      </c>
      <c r="D2303" s="387">
        <v>843275</v>
      </c>
      <c r="E2303" s="386" t="s">
        <v>13969</v>
      </c>
    </row>
    <row r="2304" spans="1:5">
      <c r="A2304" s="385">
        <v>11891</v>
      </c>
      <c r="B2304" s="386" t="s">
        <v>16267</v>
      </c>
      <c r="C2304" s="385" t="s">
        <v>27</v>
      </c>
      <c r="D2304" s="387">
        <v>959273</v>
      </c>
      <c r="E2304" s="386" t="s">
        <v>13969</v>
      </c>
    </row>
    <row r="2305" spans="1:5">
      <c r="A2305" s="385">
        <v>11893</v>
      </c>
      <c r="B2305" s="386" t="s">
        <v>16268</v>
      </c>
      <c r="C2305" s="385" t="s">
        <v>30</v>
      </c>
      <c r="D2305" s="387">
        <v>895</v>
      </c>
      <c r="E2305" s="386" t="s">
        <v>13969</v>
      </c>
    </row>
    <row r="2306" spans="1:5">
      <c r="A2306" s="385">
        <v>11894</v>
      </c>
      <c r="B2306" s="386" t="s">
        <v>16269</v>
      </c>
      <c r="C2306" s="385" t="s">
        <v>30</v>
      </c>
      <c r="D2306" s="387">
        <v>529880</v>
      </c>
      <c r="E2306" s="386" t="s">
        <v>13969</v>
      </c>
    </row>
    <row r="2307" spans="1:5">
      <c r="A2307" s="385">
        <v>11895</v>
      </c>
      <c r="B2307" s="386" t="s">
        <v>16270</v>
      </c>
      <c r="C2307" s="385" t="s">
        <v>27</v>
      </c>
      <c r="D2307" s="387">
        <v>664823</v>
      </c>
      <c r="E2307" s="386" t="s">
        <v>13969</v>
      </c>
    </row>
    <row r="2308" spans="1:5">
      <c r="A2308" s="385">
        <v>11896</v>
      </c>
      <c r="B2308" s="386" t="s">
        <v>16271</v>
      </c>
      <c r="C2308" s="385" t="s">
        <v>27</v>
      </c>
      <c r="D2308" s="387">
        <v>68900</v>
      </c>
      <c r="E2308" s="386" t="s">
        <v>13969</v>
      </c>
    </row>
    <row r="2309" spans="1:5">
      <c r="A2309" s="385">
        <v>11897</v>
      </c>
      <c r="B2309" s="386" t="s">
        <v>16272</v>
      </c>
      <c r="C2309" s="385" t="s">
        <v>30</v>
      </c>
      <c r="D2309" s="387">
        <v>17100</v>
      </c>
      <c r="E2309" s="386" t="s">
        <v>13959</v>
      </c>
    </row>
    <row r="2310" spans="1:5">
      <c r="A2310" s="385">
        <v>11898</v>
      </c>
      <c r="B2310" s="386" t="s">
        <v>16273</v>
      </c>
      <c r="C2310" s="385" t="s">
        <v>30</v>
      </c>
      <c r="D2310" s="387">
        <v>10404</v>
      </c>
      <c r="E2310" s="386" t="s">
        <v>13959</v>
      </c>
    </row>
    <row r="2311" spans="1:5">
      <c r="A2311" s="385">
        <v>11899</v>
      </c>
      <c r="B2311" s="386" t="s">
        <v>16274</v>
      </c>
      <c r="C2311" s="385" t="s">
        <v>27</v>
      </c>
      <c r="D2311" s="387">
        <v>4202</v>
      </c>
      <c r="E2311" s="386" t="s">
        <v>13959</v>
      </c>
    </row>
    <row r="2312" spans="1:5">
      <c r="A2312" s="385">
        <v>11903</v>
      </c>
      <c r="B2312" s="386" t="s">
        <v>16275</v>
      </c>
      <c r="C2312" s="385" t="s">
        <v>27</v>
      </c>
      <c r="D2312" s="387">
        <v>1689</v>
      </c>
      <c r="E2312" s="386" t="s">
        <v>13959</v>
      </c>
    </row>
    <row r="2313" spans="1:5">
      <c r="A2313" s="385">
        <v>11904</v>
      </c>
      <c r="B2313" s="386" t="s">
        <v>16276</v>
      </c>
      <c r="C2313" s="385" t="s">
        <v>27</v>
      </c>
      <c r="D2313" s="387">
        <v>2493</v>
      </c>
      <c r="E2313" s="386" t="s">
        <v>13959</v>
      </c>
    </row>
    <row r="2314" spans="1:5">
      <c r="A2314" s="385">
        <v>11905</v>
      </c>
      <c r="B2314" s="386" t="s">
        <v>16277</v>
      </c>
      <c r="C2314" s="385" t="s">
        <v>27</v>
      </c>
      <c r="D2314" s="387">
        <v>2324</v>
      </c>
      <c r="E2314" s="386" t="s">
        <v>13959</v>
      </c>
    </row>
    <row r="2315" spans="1:5">
      <c r="A2315" s="385">
        <v>11906</v>
      </c>
      <c r="B2315" s="386" t="s">
        <v>16278</v>
      </c>
      <c r="C2315" s="385" t="s">
        <v>27</v>
      </c>
      <c r="D2315" s="387">
        <v>3084</v>
      </c>
      <c r="E2315" s="386" t="s">
        <v>13959</v>
      </c>
    </row>
    <row r="2316" spans="1:5">
      <c r="A2316" s="385">
        <v>11907</v>
      </c>
      <c r="B2316" s="386" t="s">
        <v>16279</v>
      </c>
      <c r="C2316" s="385" t="s">
        <v>27</v>
      </c>
      <c r="D2316" s="387">
        <v>4884</v>
      </c>
      <c r="E2316" s="386" t="s">
        <v>13959</v>
      </c>
    </row>
    <row r="2317" spans="1:5">
      <c r="A2317" s="385">
        <v>11908</v>
      </c>
      <c r="B2317" s="386" t="s">
        <v>16280</v>
      </c>
      <c r="C2317" s="385" t="s">
        <v>27</v>
      </c>
      <c r="D2317" s="387">
        <v>4837</v>
      </c>
      <c r="E2317" s="386" t="s">
        <v>13959</v>
      </c>
    </row>
    <row r="2318" spans="1:5">
      <c r="A2318" s="385">
        <v>11909</v>
      </c>
      <c r="B2318" s="386" t="s">
        <v>16281</v>
      </c>
      <c r="C2318" s="385" t="s">
        <v>27</v>
      </c>
      <c r="D2318" s="387">
        <v>3111</v>
      </c>
      <c r="E2318" s="386" t="s">
        <v>13959</v>
      </c>
    </row>
    <row r="2319" spans="1:5">
      <c r="A2319" s="385">
        <v>11910</v>
      </c>
      <c r="B2319" s="386" t="s">
        <v>16282</v>
      </c>
      <c r="C2319" s="385" t="s">
        <v>27</v>
      </c>
      <c r="D2319" s="387">
        <v>3134</v>
      </c>
      <c r="E2319" s="386" t="s">
        <v>13969</v>
      </c>
    </row>
    <row r="2320" spans="1:5">
      <c r="A2320" s="385">
        <v>11911</v>
      </c>
      <c r="B2320" s="386" t="s">
        <v>16283</v>
      </c>
      <c r="C2320" s="385" t="s">
        <v>27</v>
      </c>
      <c r="D2320" s="387">
        <v>3968</v>
      </c>
      <c r="E2320" s="386" t="s">
        <v>13959</v>
      </c>
    </row>
    <row r="2321" spans="1:5">
      <c r="A2321" s="385">
        <v>11912</v>
      </c>
      <c r="B2321" s="386" t="s">
        <v>16284</v>
      </c>
      <c r="C2321" s="385" t="s">
        <v>27</v>
      </c>
      <c r="D2321" s="387">
        <v>3396</v>
      </c>
      <c r="E2321" s="386" t="s">
        <v>13969</v>
      </c>
    </row>
    <row r="2322" spans="1:5">
      <c r="A2322" s="385">
        <v>11913</v>
      </c>
      <c r="B2322" s="386" t="s">
        <v>16285</v>
      </c>
      <c r="C2322" s="385" t="s">
        <v>27</v>
      </c>
      <c r="D2322" s="387">
        <v>2507</v>
      </c>
      <c r="E2322" s="386" t="s">
        <v>13969</v>
      </c>
    </row>
    <row r="2323" spans="1:5">
      <c r="A2323" s="385">
        <v>11914</v>
      </c>
      <c r="B2323" s="386" t="s">
        <v>16286</v>
      </c>
      <c r="C2323" s="385" t="s">
        <v>27</v>
      </c>
      <c r="D2323" s="387">
        <v>14595</v>
      </c>
      <c r="E2323" s="386" t="s">
        <v>13959</v>
      </c>
    </row>
    <row r="2324" spans="1:5">
      <c r="A2324" s="385">
        <v>11915</v>
      </c>
      <c r="B2324" s="386" t="s">
        <v>16287</v>
      </c>
      <c r="C2324" s="385" t="s">
        <v>27</v>
      </c>
      <c r="D2324" s="387">
        <v>54870</v>
      </c>
      <c r="E2324" s="386" t="s">
        <v>13959</v>
      </c>
    </row>
    <row r="2325" spans="1:5">
      <c r="A2325" s="385">
        <v>11916</v>
      </c>
      <c r="B2325" s="386" t="s">
        <v>16288</v>
      </c>
      <c r="C2325" s="385" t="s">
        <v>27</v>
      </c>
      <c r="D2325" s="387">
        <v>180228</v>
      </c>
      <c r="E2325" s="386" t="s">
        <v>13959</v>
      </c>
    </row>
    <row r="2326" spans="1:5">
      <c r="A2326" s="385">
        <v>11918</v>
      </c>
      <c r="B2326" s="386" t="s">
        <v>16289</v>
      </c>
      <c r="C2326" s="385" t="s">
        <v>27</v>
      </c>
      <c r="D2326" s="387">
        <v>12031</v>
      </c>
      <c r="E2326" s="386" t="s">
        <v>13969</v>
      </c>
    </row>
    <row r="2327" spans="1:5">
      <c r="A2327" s="385">
        <v>11919</v>
      </c>
      <c r="B2327" s="386" t="s">
        <v>16290</v>
      </c>
      <c r="C2327" s="385" t="s">
        <v>27</v>
      </c>
      <c r="D2327" s="387">
        <v>187943</v>
      </c>
      <c r="E2327" s="386" t="s">
        <v>13969</v>
      </c>
    </row>
    <row r="2328" spans="1:5">
      <c r="A2328" s="385">
        <v>11920</v>
      </c>
      <c r="B2328" s="386" t="s">
        <v>16291</v>
      </c>
      <c r="C2328" s="385" t="s">
        <v>27</v>
      </c>
      <c r="D2328" s="387">
        <v>244325</v>
      </c>
      <c r="E2328" s="386" t="s">
        <v>13969</v>
      </c>
    </row>
    <row r="2329" spans="1:5">
      <c r="A2329" s="385">
        <v>11921</v>
      </c>
      <c r="B2329" s="386" t="s">
        <v>16292</v>
      </c>
      <c r="C2329" s="385" t="s">
        <v>27</v>
      </c>
      <c r="D2329" s="387">
        <v>8558</v>
      </c>
      <c r="E2329" s="386" t="s">
        <v>13969</v>
      </c>
    </row>
    <row r="2330" spans="1:5">
      <c r="A2330" s="385">
        <v>11922</v>
      </c>
      <c r="B2330" s="386" t="s">
        <v>16293</v>
      </c>
      <c r="C2330" s="385" t="s">
        <v>27</v>
      </c>
      <c r="D2330" s="387">
        <v>275649</v>
      </c>
      <c r="E2330" s="386" t="s">
        <v>13969</v>
      </c>
    </row>
    <row r="2331" spans="1:5">
      <c r="A2331" s="385">
        <v>11923</v>
      </c>
      <c r="B2331" s="386" t="s">
        <v>16294</v>
      </c>
      <c r="C2331" s="385" t="s">
        <v>27</v>
      </c>
      <c r="D2331" s="387">
        <v>11903</v>
      </c>
      <c r="E2331" s="386" t="s">
        <v>13969</v>
      </c>
    </row>
    <row r="2332" spans="1:5">
      <c r="A2332" s="385">
        <v>11924</v>
      </c>
      <c r="B2332" s="386" t="s">
        <v>16295</v>
      </c>
      <c r="C2332" s="385" t="s">
        <v>27</v>
      </c>
      <c r="D2332" s="387">
        <v>244325</v>
      </c>
      <c r="E2332" s="386" t="s">
        <v>13969</v>
      </c>
    </row>
    <row r="2333" spans="1:5">
      <c r="A2333" s="385">
        <v>11925</v>
      </c>
      <c r="B2333" s="386" t="s">
        <v>16296</v>
      </c>
      <c r="C2333" s="385" t="s">
        <v>27</v>
      </c>
      <c r="D2333" s="387">
        <v>146155</v>
      </c>
      <c r="E2333" s="386" t="s">
        <v>13959</v>
      </c>
    </row>
    <row r="2334" spans="1:5">
      <c r="A2334" s="385">
        <v>11926</v>
      </c>
      <c r="B2334" s="386" t="s">
        <v>16297</v>
      </c>
      <c r="C2334" s="385" t="s">
        <v>27</v>
      </c>
      <c r="D2334" s="387">
        <v>470640</v>
      </c>
      <c r="E2334" s="386" t="s">
        <v>13969</v>
      </c>
    </row>
    <row r="2335" spans="1:5">
      <c r="A2335" s="385">
        <v>11927</v>
      </c>
      <c r="B2335" s="386" t="s">
        <v>16298</v>
      </c>
      <c r="C2335" s="385" t="s">
        <v>27</v>
      </c>
      <c r="D2335" s="387">
        <v>327356</v>
      </c>
      <c r="E2335" s="386" t="s">
        <v>13969</v>
      </c>
    </row>
    <row r="2336" spans="1:5">
      <c r="A2336" s="385">
        <v>11928</v>
      </c>
      <c r="B2336" s="386" t="s">
        <v>16299</v>
      </c>
      <c r="C2336" s="385" t="s">
        <v>27</v>
      </c>
      <c r="D2336" s="387">
        <v>557014</v>
      </c>
      <c r="E2336" s="386" t="s">
        <v>13969</v>
      </c>
    </row>
    <row r="2337" spans="1:5">
      <c r="A2337" s="385">
        <v>11929</v>
      </c>
      <c r="B2337" s="386" t="s">
        <v>16300</v>
      </c>
      <c r="C2337" s="385" t="s">
        <v>27</v>
      </c>
      <c r="D2337" s="387">
        <v>470640</v>
      </c>
      <c r="E2337" s="386" t="s">
        <v>13969</v>
      </c>
    </row>
    <row r="2338" spans="1:5">
      <c r="A2338" s="385">
        <v>11930</v>
      </c>
      <c r="B2338" s="386" t="s">
        <v>16301</v>
      </c>
      <c r="C2338" s="385" t="s">
        <v>27</v>
      </c>
      <c r="D2338" s="387">
        <v>419191</v>
      </c>
      <c r="E2338" s="386" t="s">
        <v>13969</v>
      </c>
    </row>
    <row r="2339" spans="1:5">
      <c r="A2339" s="385">
        <v>11936</v>
      </c>
      <c r="B2339" s="386" t="s">
        <v>16302</v>
      </c>
      <c r="C2339" s="385" t="s">
        <v>27</v>
      </c>
      <c r="D2339" s="387">
        <v>26665784</v>
      </c>
      <c r="E2339" s="386" t="s">
        <v>13969</v>
      </c>
    </row>
    <row r="2340" spans="1:5">
      <c r="A2340" s="385">
        <v>11939</v>
      </c>
      <c r="B2340" s="386" t="s">
        <v>16303</v>
      </c>
      <c r="C2340" s="385" t="s">
        <v>27</v>
      </c>
      <c r="D2340" s="387">
        <v>8288</v>
      </c>
      <c r="E2340" s="386" t="s">
        <v>13959</v>
      </c>
    </row>
    <row r="2341" spans="1:5">
      <c r="A2341" s="385">
        <v>11940</v>
      </c>
      <c r="B2341" s="386" t="s">
        <v>16304</v>
      </c>
      <c r="C2341" s="385" t="s">
        <v>27</v>
      </c>
      <c r="D2341" s="387">
        <v>135900</v>
      </c>
      <c r="E2341" s="386" t="s">
        <v>13959</v>
      </c>
    </row>
    <row r="2342" spans="1:5">
      <c r="A2342" s="385">
        <v>11941</v>
      </c>
      <c r="B2342" s="386" t="s">
        <v>16305</v>
      </c>
      <c r="C2342" s="385" t="s">
        <v>27</v>
      </c>
      <c r="D2342" s="387">
        <v>2210</v>
      </c>
      <c r="E2342" s="386" t="s">
        <v>13959</v>
      </c>
    </row>
    <row r="2343" spans="1:5">
      <c r="A2343" s="385">
        <v>11942</v>
      </c>
      <c r="B2343" s="386" t="s">
        <v>16306</v>
      </c>
      <c r="C2343" s="385" t="s">
        <v>27</v>
      </c>
      <c r="D2343" s="387">
        <v>151130</v>
      </c>
      <c r="E2343" s="386" t="s">
        <v>13969</v>
      </c>
    </row>
    <row r="2344" spans="1:5">
      <c r="A2344" s="385">
        <v>11943</v>
      </c>
      <c r="B2344" s="386" t="s">
        <v>16307</v>
      </c>
      <c r="C2344" s="385" t="s">
        <v>27</v>
      </c>
      <c r="D2344" s="387">
        <v>158900</v>
      </c>
      <c r="E2344" s="386" t="s">
        <v>13959</v>
      </c>
    </row>
    <row r="2345" spans="1:5">
      <c r="A2345" s="385">
        <v>11944</v>
      </c>
      <c r="B2345" s="386" t="s">
        <v>16308</v>
      </c>
      <c r="C2345" s="385" t="s">
        <v>27</v>
      </c>
      <c r="D2345" s="387">
        <v>2497</v>
      </c>
      <c r="E2345" s="386" t="s">
        <v>13959</v>
      </c>
    </row>
    <row r="2346" spans="1:5">
      <c r="A2346" s="385">
        <v>11945</v>
      </c>
      <c r="B2346" s="386" t="s">
        <v>16309</v>
      </c>
      <c r="C2346" s="385" t="s">
        <v>27</v>
      </c>
      <c r="D2346" s="387">
        <v>3913</v>
      </c>
      <c r="E2346" s="386" t="s">
        <v>13959</v>
      </c>
    </row>
    <row r="2347" spans="1:5">
      <c r="A2347" s="385">
        <v>11946</v>
      </c>
      <c r="B2347" s="386" t="s">
        <v>16310</v>
      </c>
      <c r="C2347" s="385" t="s">
        <v>27</v>
      </c>
      <c r="D2347" s="387">
        <v>956</v>
      </c>
      <c r="E2347" s="386" t="s">
        <v>13959</v>
      </c>
    </row>
    <row r="2348" spans="1:5">
      <c r="A2348" s="385">
        <v>11947</v>
      </c>
      <c r="B2348" s="386" t="s">
        <v>16311</v>
      </c>
      <c r="C2348" s="385" t="s">
        <v>27</v>
      </c>
      <c r="D2348" s="387">
        <v>3512</v>
      </c>
      <c r="E2348" s="386" t="s">
        <v>13959</v>
      </c>
    </row>
    <row r="2349" spans="1:5">
      <c r="A2349" s="385">
        <v>11948</v>
      </c>
      <c r="B2349" s="386" t="s">
        <v>16312</v>
      </c>
      <c r="C2349" s="385" t="s">
        <v>27</v>
      </c>
      <c r="D2349" s="387">
        <v>8288</v>
      </c>
      <c r="E2349" s="386" t="s">
        <v>13959</v>
      </c>
    </row>
    <row r="2350" spans="1:5">
      <c r="A2350" s="385">
        <v>11949</v>
      </c>
      <c r="B2350" s="386" t="s">
        <v>16313</v>
      </c>
      <c r="C2350" s="385" t="s">
        <v>27</v>
      </c>
      <c r="D2350" s="387">
        <v>8288</v>
      </c>
      <c r="E2350" s="386" t="s">
        <v>13959</v>
      </c>
    </row>
    <row r="2351" spans="1:5">
      <c r="A2351" s="385">
        <v>11950</v>
      </c>
      <c r="B2351" s="386" t="s">
        <v>16314</v>
      </c>
      <c r="C2351" s="385" t="s">
        <v>27</v>
      </c>
      <c r="D2351" s="387">
        <v>9785</v>
      </c>
      <c r="E2351" s="386" t="s">
        <v>13969</v>
      </c>
    </row>
    <row r="2352" spans="1:5">
      <c r="A2352" s="385">
        <v>11951</v>
      </c>
      <c r="B2352" s="386" t="s">
        <v>16315</v>
      </c>
      <c r="C2352" s="385" t="s">
        <v>27</v>
      </c>
      <c r="D2352" s="387">
        <v>190400</v>
      </c>
      <c r="E2352" s="386" t="s">
        <v>13969</v>
      </c>
    </row>
    <row r="2353" spans="1:5">
      <c r="A2353" s="385">
        <v>11952</v>
      </c>
      <c r="B2353" s="386" t="s">
        <v>16316</v>
      </c>
      <c r="C2353" s="385" t="s">
        <v>27</v>
      </c>
      <c r="D2353" s="387">
        <v>210630</v>
      </c>
      <c r="E2353" s="386" t="s">
        <v>13969</v>
      </c>
    </row>
    <row r="2354" spans="1:5">
      <c r="A2354" s="385">
        <v>11953</v>
      </c>
      <c r="B2354" s="386" t="s">
        <v>16317</v>
      </c>
      <c r="C2354" s="385" t="s">
        <v>27</v>
      </c>
      <c r="D2354" s="387">
        <v>328572</v>
      </c>
      <c r="E2354" s="386" t="s">
        <v>13969</v>
      </c>
    </row>
    <row r="2355" spans="1:5">
      <c r="A2355" s="385">
        <v>11954</v>
      </c>
      <c r="B2355" s="386" t="s">
        <v>16318</v>
      </c>
      <c r="C2355" s="385" t="s">
        <v>27</v>
      </c>
      <c r="D2355" s="387">
        <v>177111</v>
      </c>
      <c r="E2355" s="386" t="s">
        <v>13969</v>
      </c>
    </row>
    <row r="2356" spans="1:5">
      <c r="A2356" s="385">
        <v>11955</v>
      </c>
      <c r="B2356" s="386" t="s">
        <v>16319</v>
      </c>
      <c r="C2356" s="385" t="s">
        <v>27</v>
      </c>
      <c r="D2356" s="387">
        <v>421628</v>
      </c>
      <c r="E2356" s="386" t="s">
        <v>13969</v>
      </c>
    </row>
    <row r="2357" spans="1:5">
      <c r="A2357" s="385">
        <v>11956</v>
      </c>
      <c r="B2357" s="386" t="s">
        <v>16320</v>
      </c>
      <c r="C2357" s="385" t="s">
        <v>27</v>
      </c>
      <c r="D2357" s="387">
        <v>75829</v>
      </c>
      <c r="E2357" s="386" t="s">
        <v>13969</v>
      </c>
    </row>
    <row r="2358" spans="1:5">
      <c r="A2358" s="385">
        <v>11958</v>
      </c>
      <c r="B2358" s="386" t="s">
        <v>16321</v>
      </c>
      <c r="C2358" s="385" t="s">
        <v>27</v>
      </c>
      <c r="D2358" s="387">
        <v>296066</v>
      </c>
      <c r="E2358" s="386" t="s">
        <v>13969</v>
      </c>
    </row>
    <row r="2359" spans="1:5">
      <c r="A2359" s="385">
        <v>11960</v>
      </c>
      <c r="B2359" s="386" t="s">
        <v>16322</v>
      </c>
      <c r="C2359" s="385" t="s">
        <v>27</v>
      </c>
      <c r="D2359" s="387">
        <v>2530</v>
      </c>
      <c r="E2359" s="386" t="s">
        <v>13959</v>
      </c>
    </row>
    <row r="2360" spans="1:5">
      <c r="A2360" s="385">
        <v>11961</v>
      </c>
      <c r="B2360" s="386" t="s">
        <v>16323</v>
      </c>
      <c r="C2360" s="385" t="s">
        <v>27</v>
      </c>
      <c r="D2360" s="387">
        <v>1100</v>
      </c>
      <c r="E2360" s="386" t="s">
        <v>13959</v>
      </c>
    </row>
    <row r="2361" spans="1:5">
      <c r="A2361" s="385">
        <v>11965</v>
      </c>
      <c r="B2361" s="386" t="s">
        <v>16324</v>
      </c>
      <c r="C2361" s="385" t="s">
        <v>27</v>
      </c>
      <c r="D2361" s="387">
        <v>36877567</v>
      </c>
      <c r="E2361" s="386" t="s">
        <v>13969</v>
      </c>
    </row>
    <row r="2362" spans="1:5">
      <c r="A2362" s="385">
        <v>11968</v>
      </c>
      <c r="B2362" s="386" t="s">
        <v>16325</v>
      </c>
      <c r="C2362" s="385" t="s">
        <v>83</v>
      </c>
      <c r="D2362" s="387">
        <v>95557</v>
      </c>
      <c r="E2362" s="386" t="s">
        <v>13959</v>
      </c>
    </row>
    <row r="2363" spans="1:5">
      <c r="A2363" s="385">
        <v>11969</v>
      </c>
      <c r="B2363" s="386" t="s">
        <v>16326</v>
      </c>
      <c r="C2363" s="385" t="s">
        <v>83</v>
      </c>
      <c r="D2363" s="387">
        <v>92716</v>
      </c>
      <c r="E2363" s="386" t="s">
        <v>13959</v>
      </c>
    </row>
    <row r="2364" spans="1:5">
      <c r="A2364" s="385">
        <v>11972</v>
      </c>
      <c r="B2364" s="386" t="s">
        <v>16327</v>
      </c>
      <c r="C2364" s="385" t="s">
        <v>27</v>
      </c>
      <c r="D2364" s="387">
        <v>1245559</v>
      </c>
      <c r="E2364" s="386" t="s">
        <v>13969</v>
      </c>
    </row>
    <row r="2365" spans="1:5">
      <c r="A2365" s="385">
        <v>11973</v>
      </c>
      <c r="B2365" s="386" t="s">
        <v>16328</v>
      </c>
      <c r="C2365" s="385" t="s">
        <v>27</v>
      </c>
      <c r="D2365" s="387">
        <v>542828</v>
      </c>
      <c r="E2365" s="386" t="s">
        <v>13969</v>
      </c>
    </row>
    <row r="2366" spans="1:5">
      <c r="A2366" s="385">
        <v>11974</v>
      </c>
      <c r="B2366" s="386" t="s">
        <v>16329</v>
      </c>
      <c r="C2366" s="385" t="s">
        <v>27</v>
      </c>
      <c r="D2366" s="387">
        <v>1234275</v>
      </c>
      <c r="E2366" s="386" t="s">
        <v>13969</v>
      </c>
    </row>
    <row r="2367" spans="1:5">
      <c r="A2367" s="385">
        <v>11977</v>
      </c>
      <c r="B2367" s="386" t="s">
        <v>16330</v>
      </c>
      <c r="C2367" s="385" t="s">
        <v>27</v>
      </c>
      <c r="D2367" s="387">
        <v>133280</v>
      </c>
      <c r="E2367" s="386" t="s">
        <v>13969</v>
      </c>
    </row>
    <row r="2368" spans="1:5">
      <c r="A2368" s="385">
        <v>11978</v>
      </c>
      <c r="B2368" s="386" t="s">
        <v>16331</v>
      </c>
      <c r="C2368" s="385" t="s">
        <v>27</v>
      </c>
      <c r="D2368" s="387">
        <v>2011100</v>
      </c>
      <c r="E2368" s="386" t="s">
        <v>13969</v>
      </c>
    </row>
    <row r="2369" spans="1:5">
      <c r="A2369" s="385">
        <v>11979</v>
      </c>
      <c r="B2369" s="386" t="s">
        <v>16332</v>
      </c>
      <c r="C2369" s="385" t="s">
        <v>27</v>
      </c>
      <c r="D2369" s="387">
        <v>117810</v>
      </c>
      <c r="E2369" s="386" t="s">
        <v>13969</v>
      </c>
    </row>
    <row r="2370" spans="1:5">
      <c r="A2370" s="385">
        <v>11981</v>
      </c>
      <c r="B2370" s="386" t="s">
        <v>16333</v>
      </c>
      <c r="C2370" s="385" t="s">
        <v>27</v>
      </c>
      <c r="D2370" s="387">
        <v>194857</v>
      </c>
      <c r="E2370" s="386" t="s">
        <v>13969</v>
      </c>
    </row>
    <row r="2371" spans="1:5">
      <c r="A2371" s="385">
        <v>11982</v>
      </c>
      <c r="B2371" s="386" t="s">
        <v>16334</v>
      </c>
      <c r="C2371" s="385" t="s">
        <v>27</v>
      </c>
      <c r="D2371" s="387">
        <v>309401</v>
      </c>
      <c r="E2371" s="386" t="s">
        <v>13969</v>
      </c>
    </row>
    <row r="2372" spans="1:5">
      <c r="A2372" s="385">
        <v>11983</v>
      </c>
      <c r="B2372" s="386" t="s">
        <v>16335</v>
      </c>
      <c r="C2372" s="385" t="s">
        <v>27</v>
      </c>
      <c r="D2372" s="387">
        <v>190908</v>
      </c>
      <c r="E2372" s="386" t="s">
        <v>13969</v>
      </c>
    </row>
    <row r="2373" spans="1:5">
      <c r="A2373" s="385">
        <v>11984</v>
      </c>
      <c r="B2373" s="386" t="s">
        <v>16336</v>
      </c>
      <c r="C2373" s="385" t="s">
        <v>32</v>
      </c>
      <c r="D2373" s="387">
        <v>4598</v>
      </c>
      <c r="E2373" s="386" t="s">
        <v>13969</v>
      </c>
    </row>
    <row r="2374" spans="1:5">
      <c r="A2374" s="385">
        <v>11987</v>
      </c>
      <c r="B2374" s="386" t="s">
        <v>16337</v>
      </c>
      <c r="C2374" s="385" t="s">
        <v>27</v>
      </c>
      <c r="D2374" s="387">
        <v>146044</v>
      </c>
      <c r="E2374" s="386" t="s">
        <v>13969</v>
      </c>
    </row>
    <row r="2375" spans="1:5">
      <c r="A2375" s="385">
        <v>11988</v>
      </c>
      <c r="B2375" s="386" t="s">
        <v>16338</v>
      </c>
      <c r="C2375" s="385" t="s">
        <v>30</v>
      </c>
      <c r="D2375" s="387">
        <v>2990</v>
      </c>
      <c r="E2375" s="386" t="s">
        <v>13969</v>
      </c>
    </row>
    <row r="2376" spans="1:5">
      <c r="A2376" s="385">
        <v>11989</v>
      </c>
      <c r="B2376" s="386" t="s">
        <v>16339</v>
      </c>
      <c r="C2376" s="385" t="s">
        <v>30</v>
      </c>
      <c r="D2376" s="387">
        <v>4800</v>
      </c>
      <c r="E2376" s="386" t="s">
        <v>13969</v>
      </c>
    </row>
    <row r="2377" spans="1:5">
      <c r="A2377" s="385">
        <v>11990</v>
      </c>
      <c r="B2377" s="386" t="s">
        <v>16340</v>
      </c>
      <c r="C2377" s="385" t="s">
        <v>27</v>
      </c>
      <c r="D2377" s="387">
        <v>126393</v>
      </c>
      <c r="E2377" s="386" t="s">
        <v>13969</v>
      </c>
    </row>
    <row r="2378" spans="1:5">
      <c r="A2378" s="385">
        <v>11991</v>
      </c>
      <c r="B2378" s="386" t="s">
        <v>16341</v>
      </c>
      <c r="C2378" s="385" t="s">
        <v>30</v>
      </c>
      <c r="D2378" s="387">
        <v>757125</v>
      </c>
      <c r="E2378" s="386" t="s">
        <v>13969</v>
      </c>
    </row>
    <row r="2379" spans="1:5">
      <c r="A2379" s="385">
        <v>11992</v>
      </c>
      <c r="B2379" s="386" t="s">
        <v>16342</v>
      </c>
      <c r="C2379" s="385" t="s">
        <v>30</v>
      </c>
      <c r="D2379" s="387">
        <v>1514250</v>
      </c>
      <c r="E2379" s="386" t="s">
        <v>13969</v>
      </c>
    </row>
    <row r="2380" spans="1:5">
      <c r="A2380" s="385">
        <v>11993</v>
      </c>
      <c r="B2380" s="386" t="s">
        <v>16343</v>
      </c>
      <c r="C2380" s="385" t="s">
        <v>27</v>
      </c>
      <c r="D2380" s="387">
        <v>6000</v>
      </c>
      <c r="E2380" s="386" t="s">
        <v>13959</v>
      </c>
    </row>
    <row r="2381" spans="1:5">
      <c r="A2381" s="385">
        <v>11994</v>
      </c>
      <c r="B2381" s="386" t="s">
        <v>16344</v>
      </c>
      <c r="C2381" s="385" t="s">
        <v>27</v>
      </c>
      <c r="D2381" s="387">
        <v>645934</v>
      </c>
      <c r="E2381" s="386" t="s">
        <v>13969</v>
      </c>
    </row>
    <row r="2382" spans="1:5">
      <c r="A2382" s="385">
        <v>11995</v>
      </c>
      <c r="B2382" s="386" t="s">
        <v>16345</v>
      </c>
      <c r="C2382" s="385" t="s">
        <v>27</v>
      </c>
      <c r="D2382" s="387">
        <v>226474</v>
      </c>
      <c r="E2382" s="386" t="s">
        <v>13969</v>
      </c>
    </row>
    <row r="2383" spans="1:5">
      <c r="A2383" s="385">
        <v>11996</v>
      </c>
      <c r="B2383" s="386" t="s">
        <v>16346</v>
      </c>
      <c r="C2383" s="385" t="s">
        <v>27</v>
      </c>
      <c r="D2383" s="387">
        <v>1555330</v>
      </c>
      <c r="E2383" s="386" t="s">
        <v>13969</v>
      </c>
    </row>
    <row r="2384" spans="1:5">
      <c r="A2384" s="385">
        <v>11997</v>
      </c>
      <c r="B2384" s="386" t="s">
        <v>16347</v>
      </c>
      <c r="C2384" s="385" t="s">
        <v>83</v>
      </c>
      <c r="D2384" s="387">
        <v>89964</v>
      </c>
      <c r="E2384" s="386" t="s">
        <v>13959</v>
      </c>
    </row>
    <row r="2385" spans="1:5">
      <c r="A2385" s="385">
        <v>11998</v>
      </c>
      <c r="B2385" s="386" t="s">
        <v>16348</v>
      </c>
      <c r="C2385" s="385" t="s">
        <v>27</v>
      </c>
      <c r="D2385" s="387">
        <v>92996</v>
      </c>
      <c r="E2385" s="386" t="s">
        <v>13969</v>
      </c>
    </row>
    <row r="2386" spans="1:5">
      <c r="A2386" s="385">
        <v>12002</v>
      </c>
      <c r="B2386" s="386" t="s">
        <v>16349</v>
      </c>
      <c r="C2386" s="385" t="s">
        <v>253</v>
      </c>
      <c r="D2386" s="387">
        <v>27000</v>
      </c>
      <c r="E2386" s="386" t="s">
        <v>13969</v>
      </c>
    </row>
    <row r="2387" spans="1:5">
      <c r="A2387" s="385">
        <v>12003</v>
      </c>
      <c r="B2387" s="386" t="s">
        <v>16350</v>
      </c>
      <c r="C2387" s="385" t="s">
        <v>27</v>
      </c>
      <c r="D2387" s="387">
        <v>8287</v>
      </c>
      <c r="E2387" s="386" t="s">
        <v>13969</v>
      </c>
    </row>
    <row r="2388" spans="1:5">
      <c r="A2388" s="385">
        <v>12004</v>
      </c>
      <c r="B2388" s="386" t="s">
        <v>16351</v>
      </c>
      <c r="C2388" s="385" t="s">
        <v>27</v>
      </c>
      <c r="D2388" s="387">
        <v>59235</v>
      </c>
      <c r="E2388" s="386" t="s">
        <v>13969</v>
      </c>
    </row>
    <row r="2389" spans="1:5">
      <c r="A2389" s="385">
        <v>12005</v>
      </c>
      <c r="B2389" s="386" t="s">
        <v>16352</v>
      </c>
      <c r="C2389" s="385" t="s">
        <v>27</v>
      </c>
      <c r="D2389" s="387">
        <v>107900</v>
      </c>
      <c r="E2389" s="386" t="s">
        <v>13969</v>
      </c>
    </row>
    <row r="2390" spans="1:5">
      <c r="A2390" s="385">
        <v>12006</v>
      </c>
      <c r="B2390" s="386" t="s">
        <v>16353</v>
      </c>
      <c r="C2390" s="385" t="s">
        <v>27</v>
      </c>
      <c r="D2390" s="387">
        <v>78100</v>
      </c>
      <c r="E2390" s="386" t="s">
        <v>13969</v>
      </c>
    </row>
    <row r="2391" spans="1:5">
      <c r="A2391" s="385">
        <v>12010</v>
      </c>
      <c r="B2391" s="386" t="s">
        <v>16354</v>
      </c>
      <c r="C2391" s="385" t="s">
        <v>253</v>
      </c>
      <c r="D2391" s="387">
        <v>26000</v>
      </c>
      <c r="E2391" s="386" t="s">
        <v>13969</v>
      </c>
    </row>
    <row r="2392" spans="1:5">
      <c r="A2392" s="385">
        <v>12011</v>
      </c>
      <c r="B2392" s="386" t="s">
        <v>16355</v>
      </c>
      <c r="C2392" s="385" t="s">
        <v>27</v>
      </c>
      <c r="D2392" s="387">
        <v>1100000</v>
      </c>
      <c r="E2392" s="386" t="s">
        <v>13969</v>
      </c>
    </row>
    <row r="2393" spans="1:5">
      <c r="A2393" s="385">
        <v>12015</v>
      </c>
      <c r="B2393" s="386" t="s">
        <v>16356</v>
      </c>
      <c r="C2393" s="385" t="s">
        <v>579</v>
      </c>
      <c r="D2393" s="387">
        <v>13500</v>
      </c>
      <c r="E2393" s="386" t="s">
        <v>13969</v>
      </c>
    </row>
    <row r="2394" spans="1:5">
      <c r="A2394" s="385">
        <v>12017</v>
      </c>
      <c r="B2394" s="386" t="s">
        <v>16357</v>
      </c>
      <c r="C2394" s="385" t="s">
        <v>27</v>
      </c>
      <c r="D2394" s="387">
        <v>142000</v>
      </c>
      <c r="E2394" s="386" t="s">
        <v>13969</v>
      </c>
    </row>
    <row r="2395" spans="1:5">
      <c r="A2395" s="385">
        <v>12019</v>
      </c>
      <c r="B2395" s="386" t="s">
        <v>16358</v>
      </c>
      <c r="C2395" s="385" t="s">
        <v>27</v>
      </c>
      <c r="D2395" s="387">
        <v>59417</v>
      </c>
      <c r="E2395" s="386" t="s">
        <v>13969</v>
      </c>
    </row>
    <row r="2396" spans="1:5">
      <c r="A2396" s="385">
        <v>12020</v>
      </c>
      <c r="B2396" s="386" t="s">
        <v>16359</v>
      </c>
      <c r="C2396" s="385" t="s">
        <v>83</v>
      </c>
      <c r="D2396" s="387">
        <v>29691</v>
      </c>
      <c r="E2396" s="386" t="s">
        <v>13959</v>
      </c>
    </row>
    <row r="2397" spans="1:5">
      <c r="A2397" s="385">
        <v>12021</v>
      </c>
      <c r="B2397" s="386" t="s">
        <v>16360</v>
      </c>
      <c r="C2397" s="385" t="s">
        <v>32</v>
      </c>
      <c r="D2397" s="387">
        <v>1071</v>
      </c>
      <c r="E2397" s="386" t="s">
        <v>13959</v>
      </c>
    </row>
    <row r="2398" spans="1:5">
      <c r="A2398" s="385">
        <v>12022</v>
      </c>
      <c r="B2398" s="386" t="s">
        <v>16361</v>
      </c>
      <c r="C2398" s="385" t="s">
        <v>27</v>
      </c>
      <c r="D2398" s="387">
        <v>32900</v>
      </c>
      <c r="E2398" s="386" t="s">
        <v>13969</v>
      </c>
    </row>
    <row r="2399" spans="1:5">
      <c r="A2399" s="385">
        <v>12023</v>
      </c>
      <c r="B2399" s="386" t="s">
        <v>16362</v>
      </c>
      <c r="C2399" s="385" t="s">
        <v>27</v>
      </c>
      <c r="D2399" s="387">
        <v>62475</v>
      </c>
      <c r="E2399" s="386" t="s">
        <v>13969</v>
      </c>
    </row>
    <row r="2400" spans="1:5">
      <c r="A2400" s="385">
        <v>12024</v>
      </c>
      <c r="B2400" s="386" t="s">
        <v>16363</v>
      </c>
      <c r="C2400" s="385" t="s">
        <v>310</v>
      </c>
      <c r="D2400" s="387">
        <v>39000</v>
      </c>
      <c r="E2400" s="386" t="s">
        <v>13969</v>
      </c>
    </row>
    <row r="2401" spans="1:5">
      <c r="A2401" s="385">
        <v>12025</v>
      </c>
      <c r="B2401" s="386" t="s">
        <v>16364</v>
      </c>
      <c r="C2401" s="385" t="s">
        <v>310</v>
      </c>
      <c r="D2401" s="387">
        <v>11100</v>
      </c>
      <c r="E2401" s="386" t="s">
        <v>13969</v>
      </c>
    </row>
    <row r="2402" spans="1:5">
      <c r="A2402" s="385">
        <v>12026</v>
      </c>
      <c r="B2402" s="386" t="s">
        <v>16365</v>
      </c>
      <c r="C2402" s="385" t="s">
        <v>27</v>
      </c>
      <c r="D2402" s="387">
        <v>268</v>
      </c>
      <c r="E2402" s="386" t="s">
        <v>13969</v>
      </c>
    </row>
    <row r="2403" spans="1:5">
      <c r="A2403" s="385">
        <v>12027</v>
      </c>
      <c r="B2403" s="386" t="s">
        <v>16366</v>
      </c>
      <c r="C2403" s="385" t="s">
        <v>14793</v>
      </c>
      <c r="D2403" s="387">
        <v>34140</v>
      </c>
      <c r="E2403" s="386" t="s">
        <v>13969</v>
      </c>
    </row>
    <row r="2404" spans="1:5">
      <c r="A2404" s="385">
        <v>12028</v>
      </c>
      <c r="B2404" s="386" t="s">
        <v>16367</v>
      </c>
      <c r="C2404" s="385" t="s">
        <v>32</v>
      </c>
      <c r="D2404" s="387">
        <v>2118</v>
      </c>
      <c r="E2404" s="386" t="s">
        <v>13969</v>
      </c>
    </row>
    <row r="2405" spans="1:5">
      <c r="A2405" s="385">
        <v>12029</v>
      </c>
      <c r="B2405" s="386" t="s">
        <v>16368</v>
      </c>
      <c r="C2405" s="385" t="s">
        <v>27</v>
      </c>
      <c r="D2405" s="387">
        <v>20468</v>
      </c>
      <c r="E2405" s="386" t="s">
        <v>13969</v>
      </c>
    </row>
    <row r="2406" spans="1:5">
      <c r="A2406" s="385">
        <v>12030</v>
      </c>
      <c r="B2406" s="386" t="s">
        <v>16369</v>
      </c>
      <c r="C2406" s="385" t="s">
        <v>27</v>
      </c>
      <c r="D2406" s="387">
        <v>65000</v>
      </c>
      <c r="E2406" s="386" t="s">
        <v>13969</v>
      </c>
    </row>
    <row r="2407" spans="1:5">
      <c r="A2407" s="385">
        <v>12031</v>
      </c>
      <c r="B2407" s="386" t="s">
        <v>16370</v>
      </c>
      <c r="C2407" s="385" t="s">
        <v>27</v>
      </c>
      <c r="D2407" s="387">
        <v>2800</v>
      </c>
      <c r="E2407" s="386" t="s">
        <v>13969</v>
      </c>
    </row>
    <row r="2408" spans="1:5">
      <c r="A2408" s="385">
        <v>12039</v>
      </c>
      <c r="B2408" s="386" t="s">
        <v>16371</v>
      </c>
      <c r="C2408" s="385" t="s">
        <v>27</v>
      </c>
      <c r="D2408" s="387">
        <v>336</v>
      </c>
      <c r="E2408" s="386" t="s">
        <v>13969</v>
      </c>
    </row>
    <row r="2409" spans="1:5">
      <c r="A2409" s="385">
        <v>12040</v>
      </c>
      <c r="B2409" s="386" t="s">
        <v>16372</v>
      </c>
      <c r="C2409" s="385" t="s">
        <v>579</v>
      </c>
      <c r="D2409" s="387">
        <v>2800</v>
      </c>
      <c r="E2409" s="386" t="s">
        <v>13969</v>
      </c>
    </row>
    <row r="2410" spans="1:5">
      <c r="A2410" s="385">
        <v>12043</v>
      </c>
      <c r="B2410" s="386" t="s">
        <v>16373</v>
      </c>
      <c r="C2410" s="385" t="s">
        <v>27</v>
      </c>
      <c r="D2410" s="387">
        <v>3440464</v>
      </c>
      <c r="E2410" s="386" t="s">
        <v>13969</v>
      </c>
    </row>
    <row r="2411" spans="1:5">
      <c r="A2411" s="385">
        <v>12045</v>
      </c>
      <c r="B2411" s="386" t="s">
        <v>16374</v>
      </c>
      <c r="C2411" s="385" t="s">
        <v>44</v>
      </c>
      <c r="D2411" s="387">
        <v>1574</v>
      </c>
      <c r="E2411" s="386" t="s">
        <v>13969</v>
      </c>
    </row>
    <row r="2412" spans="1:5">
      <c r="A2412" s="385">
        <v>12046</v>
      </c>
      <c r="B2412" s="386" t="s">
        <v>16375</v>
      </c>
      <c r="C2412" s="385" t="s">
        <v>27</v>
      </c>
      <c r="D2412" s="387">
        <v>141953</v>
      </c>
      <c r="E2412" s="386" t="s">
        <v>13969</v>
      </c>
    </row>
    <row r="2413" spans="1:5">
      <c r="A2413" s="385">
        <v>12048</v>
      </c>
      <c r="B2413" s="386" t="s">
        <v>16376</v>
      </c>
      <c r="C2413" s="385" t="s">
        <v>32</v>
      </c>
      <c r="D2413" s="387">
        <v>16915</v>
      </c>
      <c r="E2413" s="386" t="s">
        <v>13969</v>
      </c>
    </row>
    <row r="2414" spans="1:5">
      <c r="A2414" s="385">
        <v>12050</v>
      </c>
      <c r="B2414" s="386" t="s">
        <v>16377</v>
      </c>
      <c r="C2414" s="385" t="s">
        <v>27</v>
      </c>
      <c r="D2414" s="387">
        <v>437375</v>
      </c>
      <c r="E2414" s="386" t="s">
        <v>13969</v>
      </c>
    </row>
    <row r="2415" spans="1:5">
      <c r="A2415" s="385">
        <v>12051</v>
      </c>
      <c r="B2415" s="386" t="s">
        <v>16378</v>
      </c>
      <c r="C2415" s="385" t="s">
        <v>30</v>
      </c>
      <c r="D2415" s="387">
        <v>226632</v>
      </c>
      <c r="E2415" s="386" t="s">
        <v>13959</v>
      </c>
    </row>
    <row r="2416" spans="1:5">
      <c r="A2416" s="385">
        <v>12052</v>
      </c>
      <c r="B2416" s="386" t="s">
        <v>16379</v>
      </c>
      <c r="C2416" s="385" t="s">
        <v>27</v>
      </c>
      <c r="D2416" s="387">
        <v>236284</v>
      </c>
      <c r="E2416" s="386" t="s">
        <v>13959</v>
      </c>
    </row>
    <row r="2417" spans="1:5">
      <c r="A2417" s="385">
        <v>12058</v>
      </c>
      <c r="B2417" s="386" t="s">
        <v>16380</v>
      </c>
      <c r="C2417" s="385" t="s">
        <v>32</v>
      </c>
      <c r="D2417" s="387">
        <v>6526</v>
      </c>
      <c r="E2417" s="386" t="s">
        <v>13969</v>
      </c>
    </row>
    <row r="2418" spans="1:5">
      <c r="A2418" s="385">
        <v>12059</v>
      </c>
      <c r="B2418" s="386" t="s">
        <v>16381</v>
      </c>
      <c r="C2418" s="385" t="s">
        <v>27</v>
      </c>
      <c r="D2418" s="387">
        <v>425987</v>
      </c>
      <c r="E2418" s="386" t="s">
        <v>13969</v>
      </c>
    </row>
    <row r="2419" spans="1:5">
      <c r="A2419" s="385">
        <v>12090</v>
      </c>
      <c r="B2419" s="386" t="s">
        <v>16382</v>
      </c>
      <c r="C2419" s="385" t="s">
        <v>32</v>
      </c>
      <c r="D2419" s="387">
        <v>160155</v>
      </c>
      <c r="E2419" s="386" t="s">
        <v>13969</v>
      </c>
    </row>
    <row r="2420" spans="1:5">
      <c r="A2420" s="385">
        <v>12091</v>
      </c>
      <c r="B2420" s="386" t="s">
        <v>16383</v>
      </c>
      <c r="C2420" s="385" t="s">
        <v>27</v>
      </c>
      <c r="D2420" s="387">
        <v>8330</v>
      </c>
      <c r="E2420" s="386" t="s">
        <v>13959</v>
      </c>
    </row>
    <row r="2421" spans="1:5">
      <c r="A2421" s="385">
        <v>12092</v>
      </c>
      <c r="B2421" s="386" t="s">
        <v>16384</v>
      </c>
      <c r="C2421" s="385" t="s">
        <v>27</v>
      </c>
      <c r="D2421" s="387">
        <v>14280</v>
      </c>
      <c r="E2421" s="386" t="s">
        <v>13959</v>
      </c>
    </row>
    <row r="2422" spans="1:5">
      <c r="A2422" s="385">
        <v>12093</v>
      </c>
      <c r="B2422" s="386" t="s">
        <v>16385</v>
      </c>
      <c r="C2422" s="385" t="s">
        <v>27</v>
      </c>
      <c r="D2422" s="387">
        <v>21420</v>
      </c>
      <c r="E2422" s="386" t="s">
        <v>13959</v>
      </c>
    </row>
    <row r="2423" spans="1:5">
      <c r="A2423" s="385">
        <v>12094</v>
      </c>
      <c r="B2423" s="386" t="s">
        <v>16386</v>
      </c>
      <c r="C2423" s="385" t="s">
        <v>27</v>
      </c>
      <c r="D2423" s="387">
        <v>26180</v>
      </c>
      <c r="E2423" s="386" t="s">
        <v>13959</v>
      </c>
    </row>
    <row r="2424" spans="1:5">
      <c r="A2424" s="385">
        <v>12095</v>
      </c>
      <c r="B2424" s="386" t="s">
        <v>16387</v>
      </c>
      <c r="C2424" s="385" t="s">
        <v>27</v>
      </c>
      <c r="D2424" s="387">
        <v>9520</v>
      </c>
      <c r="E2424" s="386" t="s">
        <v>13959</v>
      </c>
    </row>
    <row r="2425" spans="1:5">
      <c r="A2425" s="385">
        <v>12096</v>
      </c>
      <c r="B2425" s="386" t="s">
        <v>16388</v>
      </c>
      <c r="C2425" s="385" t="s">
        <v>27</v>
      </c>
      <c r="D2425" s="387">
        <v>16660</v>
      </c>
      <c r="E2425" s="386" t="s">
        <v>13959</v>
      </c>
    </row>
    <row r="2426" spans="1:5">
      <c r="A2426" s="385">
        <v>12097</v>
      </c>
      <c r="B2426" s="386" t="s">
        <v>16389</v>
      </c>
      <c r="C2426" s="385" t="s">
        <v>27</v>
      </c>
      <c r="D2426" s="387">
        <v>29750</v>
      </c>
      <c r="E2426" s="386" t="s">
        <v>13959</v>
      </c>
    </row>
    <row r="2427" spans="1:5">
      <c r="A2427" s="385">
        <v>12098</v>
      </c>
      <c r="B2427" s="386" t="s">
        <v>16390</v>
      </c>
      <c r="C2427" s="385" t="s">
        <v>27</v>
      </c>
      <c r="D2427" s="387">
        <v>32130</v>
      </c>
      <c r="E2427" s="386" t="s">
        <v>13959</v>
      </c>
    </row>
    <row r="2428" spans="1:5">
      <c r="A2428" s="385">
        <v>12229</v>
      </c>
      <c r="B2428" s="386" t="s">
        <v>16391</v>
      </c>
      <c r="C2428" s="385" t="s">
        <v>27</v>
      </c>
      <c r="D2428" s="387">
        <v>479816</v>
      </c>
      <c r="E2428" s="386" t="s">
        <v>13969</v>
      </c>
    </row>
    <row r="2429" spans="1:5">
      <c r="A2429" s="385">
        <v>12234</v>
      </c>
      <c r="B2429" s="386" t="s">
        <v>16392</v>
      </c>
      <c r="C2429" s="385" t="s">
        <v>27</v>
      </c>
      <c r="D2429" s="387">
        <v>2176</v>
      </c>
      <c r="E2429" s="386" t="s">
        <v>13959</v>
      </c>
    </row>
    <row r="2430" spans="1:5">
      <c r="A2430" s="385">
        <v>12235</v>
      </c>
      <c r="B2430" s="386" t="s">
        <v>16393</v>
      </c>
      <c r="C2430" s="385" t="s">
        <v>32</v>
      </c>
      <c r="D2430" s="387">
        <v>55692</v>
      </c>
      <c r="E2430" s="386" t="s">
        <v>13969</v>
      </c>
    </row>
    <row r="2431" spans="1:5">
      <c r="A2431" s="385">
        <v>12236</v>
      </c>
      <c r="B2431" s="386" t="s">
        <v>16394</v>
      </c>
      <c r="C2431" s="385" t="s">
        <v>27</v>
      </c>
      <c r="D2431" s="387">
        <v>241770</v>
      </c>
      <c r="E2431" s="386" t="s">
        <v>13969</v>
      </c>
    </row>
    <row r="2432" spans="1:5">
      <c r="A2432" s="385">
        <v>12237</v>
      </c>
      <c r="B2432" s="386" t="s">
        <v>16395</v>
      </c>
      <c r="C2432" s="385" t="s">
        <v>27</v>
      </c>
      <c r="D2432" s="387">
        <v>134884</v>
      </c>
      <c r="E2432" s="386" t="s">
        <v>13969</v>
      </c>
    </row>
    <row r="2433" spans="1:5">
      <c r="A2433" s="385">
        <v>12238</v>
      </c>
      <c r="B2433" s="386" t="s">
        <v>16396</v>
      </c>
      <c r="C2433" s="385" t="s">
        <v>27</v>
      </c>
      <c r="D2433" s="387">
        <v>159460</v>
      </c>
      <c r="E2433" s="386" t="s">
        <v>13969</v>
      </c>
    </row>
    <row r="2434" spans="1:5">
      <c r="A2434" s="385">
        <v>12239</v>
      </c>
      <c r="B2434" s="386" t="s">
        <v>16397</v>
      </c>
      <c r="C2434" s="385" t="s">
        <v>83</v>
      </c>
      <c r="D2434" s="387">
        <v>79730</v>
      </c>
      <c r="E2434" s="386" t="s">
        <v>13959</v>
      </c>
    </row>
    <row r="2435" spans="1:5">
      <c r="A2435" s="385">
        <v>12240</v>
      </c>
      <c r="B2435" s="386" t="s">
        <v>16398</v>
      </c>
      <c r="C2435" s="385" t="s">
        <v>83</v>
      </c>
      <c r="D2435" s="387">
        <v>79730</v>
      </c>
      <c r="E2435" s="386" t="s">
        <v>13959</v>
      </c>
    </row>
    <row r="2436" spans="1:5">
      <c r="A2436" s="385">
        <v>12241</v>
      </c>
      <c r="B2436" s="386" t="s">
        <v>16399</v>
      </c>
      <c r="C2436" s="385" t="s">
        <v>83</v>
      </c>
      <c r="D2436" s="387">
        <v>79730</v>
      </c>
      <c r="E2436" s="386" t="s">
        <v>13959</v>
      </c>
    </row>
    <row r="2437" spans="1:5">
      <c r="A2437" s="385">
        <v>12243</v>
      </c>
      <c r="B2437" s="386" t="s">
        <v>16400</v>
      </c>
      <c r="C2437" s="385" t="s">
        <v>83</v>
      </c>
      <c r="D2437" s="387">
        <v>79730</v>
      </c>
      <c r="E2437" s="386" t="s">
        <v>13959</v>
      </c>
    </row>
    <row r="2438" spans="1:5">
      <c r="A2438" s="385">
        <v>12244</v>
      </c>
      <c r="B2438" s="386" t="s">
        <v>16401</v>
      </c>
      <c r="C2438" s="385" t="s">
        <v>83</v>
      </c>
      <c r="D2438" s="387">
        <v>19635</v>
      </c>
      <c r="E2438" s="386" t="s">
        <v>13959</v>
      </c>
    </row>
    <row r="2439" spans="1:5">
      <c r="A2439" s="385">
        <v>12245</v>
      </c>
      <c r="B2439" s="386" t="s">
        <v>16402</v>
      </c>
      <c r="C2439" s="385" t="s">
        <v>83</v>
      </c>
      <c r="D2439" s="387">
        <v>107701</v>
      </c>
      <c r="E2439" s="386" t="s">
        <v>13959</v>
      </c>
    </row>
    <row r="2440" spans="1:5">
      <c r="A2440" s="385">
        <v>12246</v>
      </c>
      <c r="B2440" s="386" t="s">
        <v>16403</v>
      </c>
      <c r="C2440" s="385" t="s">
        <v>83</v>
      </c>
      <c r="D2440" s="387">
        <v>107701</v>
      </c>
      <c r="E2440" s="386" t="s">
        <v>13959</v>
      </c>
    </row>
    <row r="2441" spans="1:5">
      <c r="A2441" s="385">
        <v>12247</v>
      </c>
      <c r="B2441" s="386" t="s">
        <v>16404</v>
      </c>
      <c r="C2441" s="385" t="s">
        <v>83</v>
      </c>
      <c r="D2441" s="387">
        <v>76160</v>
      </c>
      <c r="E2441" s="386" t="s">
        <v>13959</v>
      </c>
    </row>
    <row r="2442" spans="1:5">
      <c r="A2442" s="385">
        <v>12248</v>
      </c>
      <c r="B2442" s="386" t="s">
        <v>16405</v>
      </c>
      <c r="C2442" s="385" t="s">
        <v>83</v>
      </c>
      <c r="D2442" s="387">
        <v>76160</v>
      </c>
      <c r="E2442" s="386" t="s">
        <v>13959</v>
      </c>
    </row>
    <row r="2443" spans="1:5">
      <c r="A2443" s="385">
        <v>12249</v>
      </c>
      <c r="B2443" s="386" t="s">
        <v>16406</v>
      </c>
      <c r="C2443" s="385" t="s">
        <v>32</v>
      </c>
      <c r="D2443" s="387">
        <v>2800</v>
      </c>
      <c r="E2443" s="386" t="s">
        <v>13959</v>
      </c>
    </row>
    <row r="2444" spans="1:5">
      <c r="A2444" s="385">
        <v>12250</v>
      </c>
      <c r="B2444" s="386" t="s">
        <v>16407</v>
      </c>
      <c r="C2444" s="385" t="s">
        <v>83</v>
      </c>
      <c r="D2444" s="387">
        <v>659290</v>
      </c>
      <c r="E2444" s="386" t="s">
        <v>13959</v>
      </c>
    </row>
    <row r="2445" spans="1:5">
      <c r="A2445" s="385">
        <v>12251</v>
      </c>
      <c r="B2445" s="386" t="s">
        <v>16408</v>
      </c>
      <c r="C2445" s="385" t="s">
        <v>83</v>
      </c>
      <c r="D2445" s="387">
        <v>676235</v>
      </c>
      <c r="E2445" s="386" t="s">
        <v>13959</v>
      </c>
    </row>
    <row r="2446" spans="1:5">
      <c r="A2446" s="385">
        <v>12252</v>
      </c>
      <c r="B2446" s="386" t="s">
        <v>16409</v>
      </c>
      <c r="C2446" s="385" t="s">
        <v>83</v>
      </c>
      <c r="D2446" s="387">
        <v>803788</v>
      </c>
      <c r="E2446" s="386" t="s">
        <v>13959</v>
      </c>
    </row>
    <row r="2447" spans="1:5">
      <c r="A2447" s="385">
        <v>12255</v>
      </c>
      <c r="B2447" s="386" t="s">
        <v>16410</v>
      </c>
      <c r="C2447" s="385" t="s">
        <v>15973</v>
      </c>
      <c r="D2447" s="387">
        <v>254001</v>
      </c>
      <c r="E2447" s="386" t="s">
        <v>13969</v>
      </c>
    </row>
    <row r="2448" spans="1:5">
      <c r="A2448" s="385">
        <v>12257</v>
      </c>
      <c r="B2448" s="386" t="s">
        <v>16411</v>
      </c>
      <c r="C2448" s="385" t="s">
        <v>27</v>
      </c>
      <c r="D2448" s="387">
        <v>107100</v>
      </c>
      <c r="E2448" s="386" t="s">
        <v>13969</v>
      </c>
    </row>
    <row r="2449" spans="1:5">
      <c r="A2449" s="385">
        <v>12258</v>
      </c>
      <c r="B2449" s="386" t="s">
        <v>16412</v>
      </c>
      <c r="C2449" s="385" t="s">
        <v>14006</v>
      </c>
      <c r="D2449" s="387">
        <v>1725500</v>
      </c>
      <c r="E2449" s="386" t="s">
        <v>13969</v>
      </c>
    </row>
    <row r="2450" spans="1:5">
      <c r="A2450" s="385">
        <v>12259</v>
      </c>
      <c r="B2450" s="386" t="s">
        <v>16413</v>
      </c>
      <c r="C2450" s="385" t="s">
        <v>14006</v>
      </c>
      <c r="D2450" s="387">
        <v>873650</v>
      </c>
      <c r="E2450" s="386" t="s">
        <v>13969</v>
      </c>
    </row>
    <row r="2451" spans="1:5">
      <c r="A2451" s="385">
        <v>12260</v>
      </c>
      <c r="B2451" s="386" t="s">
        <v>16414</v>
      </c>
      <c r="C2451" s="385" t="s">
        <v>14006</v>
      </c>
      <c r="D2451" s="387">
        <v>919632</v>
      </c>
      <c r="E2451" s="386" t="s">
        <v>13969</v>
      </c>
    </row>
    <row r="2452" spans="1:5">
      <c r="A2452" s="385">
        <v>12261</v>
      </c>
      <c r="B2452" s="386" t="s">
        <v>16415</v>
      </c>
      <c r="C2452" s="385" t="s">
        <v>14006</v>
      </c>
      <c r="D2452" s="387">
        <v>1029988</v>
      </c>
      <c r="E2452" s="386" t="s">
        <v>13969</v>
      </c>
    </row>
    <row r="2453" spans="1:5">
      <c r="A2453" s="385">
        <v>12263</v>
      </c>
      <c r="B2453" s="386" t="s">
        <v>16416</v>
      </c>
      <c r="C2453" s="385" t="s">
        <v>14006</v>
      </c>
      <c r="D2453" s="387">
        <v>1029988</v>
      </c>
      <c r="E2453" s="386" t="s">
        <v>13969</v>
      </c>
    </row>
    <row r="2454" spans="1:5">
      <c r="A2454" s="385">
        <v>12264</v>
      </c>
      <c r="B2454" s="386" t="s">
        <v>16417</v>
      </c>
      <c r="C2454" s="385" t="s">
        <v>27</v>
      </c>
      <c r="D2454" s="387">
        <v>74375</v>
      </c>
      <c r="E2454" s="386" t="s">
        <v>13969</v>
      </c>
    </row>
    <row r="2455" spans="1:5">
      <c r="A2455" s="385">
        <v>12265</v>
      </c>
      <c r="B2455" s="386" t="s">
        <v>16418</v>
      </c>
      <c r="C2455" s="385" t="s">
        <v>30</v>
      </c>
      <c r="D2455" s="387">
        <v>134708</v>
      </c>
      <c r="E2455" s="386" t="s">
        <v>13969</v>
      </c>
    </row>
    <row r="2456" spans="1:5">
      <c r="A2456" s="385">
        <v>12266</v>
      </c>
      <c r="B2456" s="386" t="s">
        <v>16419</v>
      </c>
      <c r="C2456" s="385" t="s">
        <v>14006</v>
      </c>
      <c r="D2456" s="387">
        <v>946455</v>
      </c>
      <c r="E2456" s="386" t="s">
        <v>13969</v>
      </c>
    </row>
    <row r="2457" spans="1:5">
      <c r="A2457" s="385">
        <v>12267</v>
      </c>
      <c r="B2457" s="386" t="s">
        <v>16420</v>
      </c>
      <c r="C2457" s="385" t="s">
        <v>27</v>
      </c>
      <c r="D2457" s="387">
        <v>1097900</v>
      </c>
      <c r="E2457" s="386" t="s">
        <v>13969</v>
      </c>
    </row>
    <row r="2458" spans="1:5">
      <c r="A2458" s="385">
        <v>12268</v>
      </c>
      <c r="B2458" s="386" t="s">
        <v>16421</v>
      </c>
      <c r="C2458" s="385" t="s">
        <v>27</v>
      </c>
      <c r="D2458" s="387">
        <v>207012</v>
      </c>
      <c r="E2458" s="386" t="s">
        <v>13969</v>
      </c>
    </row>
    <row r="2459" spans="1:5">
      <c r="A2459" s="385">
        <v>12269</v>
      </c>
      <c r="B2459" s="386" t="s">
        <v>16422</v>
      </c>
      <c r="C2459" s="385" t="s">
        <v>27</v>
      </c>
      <c r="D2459" s="387">
        <v>78100</v>
      </c>
      <c r="E2459" s="386" t="s">
        <v>13969</v>
      </c>
    </row>
    <row r="2460" spans="1:5">
      <c r="A2460" s="385">
        <v>12270</v>
      </c>
      <c r="B2460" s="386" t="s">
        <v>16423</v>
      </c>
      <c r="C2460" s="385" t="s">
        <v>27</v>
      </c>
      <c r="D2460" s="387">
        <v>143999</v>
      </c>
      <c r="E2460" s="386" t="s">
        <v>13969</v>
      </c>
    </row>
    <row r="2461" spans="1:5">
      <c r="A2461" s="385">
        <v>12271</v>
      </c>
      <c r="B2461" s="386" t="s">
        <v>16424</v>
      </c>
      <c r="C2461" s="385" t="s">
        <v>83</v>
      </c>
      <c r="D2461" s="387">
        <v>371137</v>
      </c>
      <c r="E2461" s="386" t="s">
        <v>13969</v>
      </c>
    </row>
    <row r="2462" spans="1:5">
      <c r="A2462" s="385">
        <v>12272</v>
      </c>
      <c r="B2462" s="386" t="s">
        <v>16425</v>
      </c>
      <c r="C2462" s="385" t="s">
        <v>27</v>
      </c>
      <c r="D2462" s="387">
        <v>387900</v>
      </c>
      <c r="E2462" s="386" t="s">
        <v>13969</v>
      </c>
    </row>
    <row r="2463" spans="1:5">
      <c r="A2463" s="385">
        <v>12277</v>
      </c>
      <c r="B2463" s="386" t="s">
        <v>16426</v>
      </c>
      <c r="C2463" s="385" t="s">
        <v>89</v>
      </c>
      <c r="D2463" s="387">
        <v>251285</v>
      </c>
      <c r="E2463" s="386" t="s">
        <v>13969</v>
      </c>
    </row>
    <row r="2464" spans="1:5">
      <c r="A2464" s="385">
        <v>12319</v>
      </c>
      <c r="B2464" s="386" t="s">
        <v>16427</v>
      </c>
      <c r="C2464" s="385" t="s">
        <v>30</v>
      </c>
      <c r="D2464" s="387">
        <v>110763</v>
      </c>
      <c r="E2464" s="386" t="s">
        <v>13969</v>
      </c>
    </row>
    <row r="2465" spans="1:5">
      <c r="A2465" s="385">
        <v>12320</v>
      </c>
      <c r="B2465" s="386" t="s">
        <v>16428</v>
      </c>
      <c r="C2465" s="385" t="s">
        <v>30</v>
      </c>
      <c r="D2465" s="387">
        <v>250590</v>
      </c>
      <c r="E2465" s="386" t="s">
        <v>13969</v>
      </c>
    </row>
    <row r="2466" spans="1:5">
      <c r="A2466" s="385">
        <v>12321</v>
      </c>
      <c r="B2466" s="386" t="s">
        <v>16429</v>
      </c>
      <c r="C2466" s="385" t="s">
        <v>30</v>
      </c>
      <c r="D2466" s="387">
        <v>313238</v>
      </c>
      <c r="E2466" s="386" t="s">
        <v>13969</v>
      </c>
    </row>
    <row r="2467" spans="1:5">
      <c r="A2467" s="385">
        <v>12322</v>
      </c>
      <c r="B2467" s="386" t="s">
        <v>16430</v>
      </c>
      <c r="C2467" s="385" t="s">
        <v>30</v>
      </c>
      <c r="D2467" s="387">
        <v>221526</v>
      </c>
      <c r="E2467" s="386" t="s">
        <v>13969</v>
      </c>
    </row>
    <row r="2468" spans="1:5">
      <c r="A2468" s="385">
        <v>12323</v>
      </c>
      <c r="B2468" s="386" t="s">
        <v>16431</v>
      </c>
      <c r="C2468" s="385" t="s">
        <v>30</v>
      </c>
      <c r="D2468" s="387">
        <v>172298</v>
      </c>
      <c r="E2468" s="386" t="s">
        <v>13969</v>
      </c>
    </row>
    <row r="2469" spans="1:5">
      <c r="A2469" s="385">
        <v>12324</v>
      </c>
      <c r="B2469" s="386" t="s">
        <v>16432</v>
      </c>
      <c r="C2469" s="385" t="s">
        <v>30</v>
      </c>
      <c r="D2469" s="387">
        <v>227679</v>
      </c>
      <c r="E2469" s="386" t="s">
        <v>13969</v>
      </c>
    </row>
    <row r="2470" spans="1:5">
      <c r="A2470" s="385">
        <v>12325</v>
      </c>
      <c r="B2470" s="386" t="s">
        <v>16433</v>
      </c>
      <c r="C2470" s="385" t="s">
        <v>30</v>
      </c>
      <c r="D2470" s="387">
        <v>246140</v>
      </c>
      <c r="E2470" s="386" t="s">
        <v>13969</v>
      </c>
    </row>
    <row r="2471" spans="1:5">
      <c r="A2471" s="385">
        <v>12326</v>
      </c>
      <c r="B2471" s="386" t="s">
        <v>16434</v>
      </c>
      <c r="C2471" s="385" t="s">
        <v>30</v>
      </c>
      <c r="D2471" s="387">
        <v>417648</v>
      </c>
      <c r="E2471" s="386" t="s">
        <v>13969</v>
      </c>
    </row>
    <row r="2472" spans="1:5">
      <c r="A2472" s="385">
        <v>12327</v>
      </c>
      <c r="B2472" s="386" t="s">
        <v>16435</v>
      </c>
      <c r="C2472" s="385" t="s">
        <v>30</v>
      </c>
      <c r="D2472" s="387">
        <v>553814</v>
      </c>
      <c r="E2472" s="386" t="s">
        <v>13969</v>
      </c>
    </row>
    <row r="2473" spans="1:5">
      <c r="A2473" s="385">
        <v>12328</v>
      </c>
      <c r="B2473" s="386" t="s">
        <v>16436</v>
      </c>
      <c r="C2473" s="385" t="s">
        <v>30</v>
      </c>
      <c r="D2473" s="387">
        <v>516893</v>
      </c>
      <c r="E2473" s="386" t="s">
        <v>13969</v>
      </c>
    </row>
    <row r="2474" spans="1:5">
      <c r="A2474" s="385">
        <v>12329</v>
      </c>
      <c r="B2474" s="386" t="s">
        <v>16437</v>
      </c>
      <c r="C2474" s="385" t="s">
        <v>27</v>
      </c>
      <c r="D2474" s="387">
        <v>3451000</v>
      </c>
      <c r="E2474" s="386" t="s">
        <v>13969</v>
      </c>
    </row>
    <row r="2475" spans="1:5">
      <c r="A2475" s="385">
        <v>12330</v>
      </c>
      <c r="B2475" s="386" t="s">
        <v>16438</v>
      </c>
      <c r="C2475" s="385" t="s">
        <v>27</v>
      </c>
      <c r="D2475" s="387">
        <v>3451000</v>
      </c>
      <c r="E2475" s="386" t="s">
        <v>13969</v>
      </c>
    </row>
    <row r="2476" spans="1:5">
      <c r="A2476" s="385">
        <v>12331</v>
      </c>
      <c r="B2476" s="386" t="s">
        <v>16439</v>
      </c>
      <c r="C2476" s="385" t="s">
        <v>27</v>
      </c>
      <c r="D2476" s="387">
        <v>4760000</v>
      </c>
      <c r="E2476" s="386" t="s">
        <v>13969</v>
      </c>
    </row>
    <row r="2477" spans="1:5">
      <c r="A2477" s="385">
        <v>12332</v>
      </c>
      <c r="B2477" s="386" t="s">
        <v>16440</v>
      </c>
      <c r="C2477" s="385" t="s">
        <v>27</v>
      </c>
      <c r="D2477" s="387">
        <v>1963500</v>
      </c>
      <c r="E2477" s="386" t="s">
        <v>13969</v>
      </c>
    </row>
    <row r="2478" spans="1:5">
      <c r="A2478" s="385">
        <v>12333</v>
      </c>
      <c r="B2478" s="386" t="s">
        <v>16441</v>
      </c>
      <c r="C2478" s="385" t="s">
        <v>27</v>
      </c>
      <c r="D2478" s="387">
        <v>1784512</v>
      </c>
      <c r="E2478" s="386" t="s">
        <v>13969</v>
      </c>
    </row>
    <row r="2479" spans="1:5">
      <c r="A2479" s="385">
        <v>12334</v>
      </c>
      <c r="B2479" s="386" t="s">
        <v>16442</v>
      </c>
      <c r="C2479" s="385" t="s">
        <v>27</v>
      </c>
      <c r="D2479" s="387">
        <v>383000</v>
      </c>
      <c r="E2479" s="386" t="s">
        <v>13969</v>
      </c>
    </row>
    <row r="2480" spans="1:5">
      <c r="A2480" s="385">
        <v>12335</v>
      </c>
      <c r="B2480" s="386" t="s">
        <v>16443</v>
      </c>
      <c r="C2480" s="385" t="s">
        <v>27</v>
      </c>
      <c r="D2480" s="387">
        <v>283220</v>
      </c>
      <c r="E2480" s="386" t="s">
        <v>13969</v>
      </c>
    </row>
    <row r="2481" spans="1:5">
      <c r="A2481" s="385">
        <v>12336</v>
      </c>
      <c r="B2481" s="386" t="s">
        <v>16444</v>
      </c>
      <c r="C2481" s="385" t="s">
        <v>27</v>
      </c>
      <c r="D2481" s="387">
        <v>49980</v>
      </c>
      <c r="E2481" s="386" t="s">
        <v>13969</v>
      </c>
    </row>
    <row r="2482" spans="1:5">
      <c r="A2482" s="385">
        <v>12341</v>
      </c>
      <c r="B2482" s="386" t="s">
        <v>16445</v>
      </c>
      <c r="C2482" s="385" t="s">
        <v>27</v>
      </c>
      <c r="D2482" s="387">
        <v>3798837</v>
      </c>
      <c r="E2482" s="386" t="s">
        <v>13959</v>
      </c>
    </row>
    <row r="2483" spans="1:5">
      <c r="A2483" s="385">
        <v>12350</v>
      </c>
      <c r="B2483" s="386" t="s">
        <v>16446</v>
      </c>
      <c r="C2483" s="385" t="s">
        <v>14006</v>
      </c>
      <c r="D2483" s="387">
        <v>32790</v>
      </c>
      <c r="E2483" s="386" t="s">
        <v>13959</v>
      </c>
    </row>
    <row r="2484" spans="1:5">
      <c r="A2484" s="385">
        <v>12352</v>
      </c>
      <c r="B2484" s="386" t="s">
        <v>16447</v>
      </c>
      <c r="C2484" s="385" t="s">
        <v>15096</v>
      </c>
      <c r="D2484" s="387">
        <v>259635</v>
      </c>
      <c r="E2484" s="386" t="s">
        <v>13969</v>
      </c>
    </row>
    <row r="2485" spans="1:5">
      <c r="A2485" s="385">
        <v>12355</v>
      </c>
      <c r="B2485" s="386" t="s">
        <v>16448</v>
      </c>
      <c r="C2485" s="385" t="s">
        <v>14006</v>
      </c>
      <c r="D2485" s="387">
        <v>42119</v>
      </c>
      <c r="E2485" s="386" t="s">
        <v>13959</v>
      </c>
    </row>
    <row r="2486" spans="1:5">
      <c r="A2486" s="385">
        <v>12356</v>
      </c>
      <c r="B2486" s="386" t="s">
        <v>16449</v>
      </c>
      <c r="C2486" s="385" t="s">
        <v>32</v>
      </c>
      <c r="D2486" s="387">
        <v>13804</v>
      </c>
      <c r="E2486" s="386" t="s">
        <v>13959</v>
      </c>
    </row>
    <row r="2487" spans="1:5">
      <c r="A2487" s="385">
        <v>12357</v>
      </c>
      <c r="B2487" s="386" t="s">
        <v>16450</v>
      </c>
      <c r="C2487" s="385" t="s">
        <v>27</v>
      </c>
      <c r="D2487" s="387">
        <v>56900</v>
      </c>
      <c r="E2487" s="386" t="s">
        <v>13969</v>
      </c>
    </row>
    <row r="2488" spans="1:5">
      <c r="A2488" s="385">
        <v>12358</v>
      </c>
      <c r="B2488" s="386" t="s">
        <v>16451</v>
      </c>
      <c r="C2488" s="385" t="s">
        <v>27</v>
      </c>
      <c r="D2488" s="387">
        <v>582990</v>
      </c>
      <c r="E2488" s="386" t="s">
        <v>13969</v>
      </c>
    </row>
    <row r="2489" spans="1:5">
      <c r="A2489" s="385">
        <v>12373</v>
      </c>
      <c r="B2489" s="386" t="s">
        <v>16452</v>
      </c>
      <c r="C2489" s="385" t="s">
        <v>83</v>
      </c>
      <c r="D2489" s="387">
        <v>762137</v>
      </c>
      <c r="E2489" s="386" t="s">
        <v>13959</v>
      </c>
    </row>
    <row r="2490" spans="1:5">
      <c r="A2490" s="385">
        <v>12375</v>
      </c>
      <c r="B2490" s="386" t="s">
        <v>16453</v>
      </c>
      <c r="C2490" s="385" t="s">
        <v>27</v>
      </c>
      <c r="D2490" s="387">
        <v>11055705</v>
      </c>
      <c r="E2490" s="386" t="s">
        <v>13969</v>
      </c>
    </row>
    <row r="2491" spans="1:5">
      <c r="A2491" s="385">
        <v>12376</v>
      </c>
      <c r="B2491" s="386" t="s">
        <v>16454</v>
      </c>
      <c r="C2491" s="385" t="s">
        <v>27</v>
      </c>
      <c r="D2491" s="387">
        <v>809557</v>
      </c>
      <c r="E2491" s="386" t="s">
        <v>13969</v>
      </c>
    </row>
    <row r="2492" spans="1:5">
      <c r="A2492" s="385">
        <v>12377</v>
      </c>
      <c r="B2492" s="386" t="s">
        <v>16455</v>
      </c>
      <c r="C2492" s="385" t="s">
        <v>27</v>
      </c>
      <c r="D2492" s="387">
        <v>3037470</v>
      </c>
      <c r="E2492" s="386" t="s">
        <v>13969</v>
      </c>
    </row>
    <row r="2493" spans="1:5">
      <c r="A2493" s="385">
        <v>12383</v>
      </c>
      <c r="B2493" s="386" t="s">
        <v>16456</v>
      </c>
      <c r="C2493" s="385" t="s">
        <v>30</v>
      </c>
      <c r="D2493" s="387">
        <v>3905675</v>
      </c>
      <c r="E2493" s="386" t="s">
        <v>13969</v>
      </c>
    </row>
    <row r="2494" spans="1:5">
      <c r="A2494" s="385">
        <v>12384</v>
      </c>
      <c r="B2494" s="386" t="s">
        <v>16457</v>
      </c>
      <c r="C2494" s="385" t="s">
        <v>30</v>
      </c>
      <c r="D2494" s="387">
        <v>7042024</v>
      </c>
      <c r="E2494" s="386" t="s">
        <v>13969</v>
      </c>
    </row>
    <row r="2495" spans="1:5">
      <c r="A2495" s="385">
        <v>12390</v>
      </c>
      <c r="B2495" s="386" t="s">
        <v>16458</v>
      </c>
      <c r="C2495" s="385" t="s">
        <v>27</v>
      </c>
      <c r="D2495" s="387">
        <v>2320500</v>
      </c>
      <c r="E2495" s="386" t="s">
        <v>13969</v>
      </c>
    </row>
    <row r="2496" spans="1:5">
      <c r="A2496" s="385">
        <v>12391</v>
      </c>
      <c r="B2496" s="386" t="s">
        <v>16459</v>
      </c>
      <c r="C2496" s="385" t="s">
        <v>27</v>
      </c>
      <c r="D2496" s="387">
        <v>3702428</v>
      </c>
      <c r="E2496" s="386" t="s">
        <v>13969</v>
      </c>
    </row>
    <row r="2497" spans="1:5">
      <c r="A2497" s="385">
        <v>12392</v>
      </c>
      <c r="B2497" s="386" t="s">
        <v>16460</v>
      </c>
      <c r="C2497" s="385" t="s">
        <v>27</v>
      </c>
      <c r="D2497" s="387">
        <v>1346190</v>
      </c>
      <c r="E2497" s="386" t="s">
        <v>13969</v>
      </c>
    </row>
    <row r="2498" spans="1:5">
      <c r="A2498" s="385">
        <v>12393</v>
      </c>
      <c r="B2498" s="386" t="s">
        <v>16461</v>
      </c>
      <c r="C2498" s="385" t="s">
        <v>15847</v>
      </c>
      <c r="D2498" s="387">
        <v>1433935</v>
      </c>
      <c r="E2498" s="386" t="s">
        <v>13969</v>
      </c>
    </row>
    <row r="2499" spans="1:5">
      <c r="A2499" s="385">
        <v>12394</v>
      </c>
      <c r="B2499" s="386" t="s">
        <v>16462</v>
      </c>
      <c r="C2499" s="385" t="s">
        <v>27</v>
      </c>
      <c r="D2499" s="387">
        <v>19499839</v>
      </c>
      <c r="E2499" s="386" t="s">
        <v>13969</v>
      </c>
    </row>
    <row r="2500" spans="1:5">
      <c r="A2500" s="385">
        <v>12396</v>
      </c>
      <c r="B2500" s="386" t="s">
        <v>16463</v>
      </c>
      <c r="C2500" s="385" t="s">
        <v>27</v>
      </c>
      <c r="D2500" s="387">
        <v>2750000</v>
      </c>
      <c r="E2500" s="386" t="s">
        <v>13969</v>
      </c>
    </row>
    <row r="2501" spans="1:5">
      <c r="A2501" s="385">
        <v>12428</v>
      </c>
      <c r="B2501" s="386" t="s">
        <v>16464</v>
      </c>
      <c r="C2501" s="385" t="s">
        <v>27</v>
      </c>
      <c r="D2501" s="387">
        <v>119328</v>
      </c>
      <c r="E2501" s="386" t="s">
        <v>13969</v>
      </c>
    </row>
    <row r="2502" spans="1:5">
      <c r="A2502" s="385">
        <v>12429</v>
      </c>
      <c r="B2502" s="386" t="s">
        <v>16465</v>
      </c>
      <c r="C2502" s="385" t="s">
        <v>27</v>
      </c>
      <c r="D2502" s="387">
        <v>2353</v>
      </c>
      <c r="E2502" s="386" t="s">
        <v>13969</v>
      </c>
    </row>
    <row r="2503" spans="1:5">
      <c r="A2503" s="385">
        <v>12430</v>
      </c>
      <c r="B2503" s="386" t="s">
        <v>16466</v>
      </c>
      <c r="C2503" s="385" t="s">
        <v>579</v>
      </c>
      <c r="D2503" s="387">
        <v>11345</v>
      </c>
      <c r="E2503" s="386" t="s">
        <v>13969</v>
      </c>
    </row>
    <row r="2504" spans="1:5">
      <c r="A2504" s="385">
        <v>12431</v>
      </c>
      <c r="B2504" s="386" t="s">
        <v>16467</v>
      </c>
      <c r="C2504" s="385" t="s">
        <v>27</v>
      </c>
      <c r="D2504" s="387">
        <v>10949</v>
      </c>
      <c r="E2504" s="386" t="s">
        <v>13969</v>
      </c>
    </row>
    <row r="2505" spans="1:5">
      <c r="A2505" s="385">
        <v>12432</v>
      </c>
      <c r="B2505" s="386" t="s">
        <v>16468</v>
      </c>
      <c r="C2505" s="385" t="s">
        <v>83</v>
      </c>
      <c r="D2505" s="387">
        <v>311880</v>
      </c>
      <c r="E2505" s="386" t="s">
        <v>13969</v>
      </c>
    </row>
    <row r="2506" spans="1:5">
      <c r="A2506" s="385">
        <v>12434</v>
      </c>
      <c r="B2506" s="386" t="s">
        <v>16469</v>
      </c>
      <c r="C2506" s="385" t="s">
        <v>579</v>
      </c>
      <c r="D2506" s="387">
        <v>2353</v>
      </c>
      <c r="E2506" s="386" t="s">
        <v>13969</v>
      </c>
    </row>
    <row r="2507" spans="1:5">
      <c r="A2507" s="385">
        <v>12435</v>
      </c>
      <c r="B2507" s="386" t="s">
        <v>16470</v>
      </c>
      <c r="C2507" s="385" t="s">
        <v>27</v>
      </c>
      <c r="D2507" s="387">
        <v>47816</v>
      </c>
      <c r="E2507" s="386" t="s">
        <v>13969</v>
      </c>
    </row>
    <row r="2508" spans="1:5">
      <c r="A2508" s="385">
        <v>12436</v>
      </c>
      <c r="B2508" s="386" t="s">
        <v>16471</v>
      </c>
      <c r="C2508" s="385" t="s">
        <v>253</v>
      </c>
      <c r="D2508" s="387">
        <v>21849</v>
      </c>
      <c r="E2508" s="386" t="s">
        <v>13969</v>
      </c>
    </row>
    <row r="2509" spans="1:5">
      <c r="A2509" s="385">
        <v>12437</v>
      </c>
      <c r="B2509" s="386" t="s">
        <v>16472</v>
      </c>
      <c r="C2509" s="385" t="s">
        <v>27</v>
      </c>
      <c r="D2509" s="387">
        <v>52500</v>
      </c>
      <c r="E2509" s="386" t="s">
        <v>13969</v>
      </c>
    </row>
    <row r="2510" spans="1:5">
      <c r="A2510" s="385">
        <v>12438</v>
      </c>
      <c r="B2510" s="386" t="s">
        <v>16473</v>
      </c>
      <c r="C2510" s="385" t="s">
        <v>27</v>
      </c>
      <c r="D2510" s="387">
        <v>325966</v>
      </c>
      <c r="E2510" s="386" t="s">
        <v>13969</v>
      </c>
    </row>
    <row r="2511" spans="1:5">
      <c r="A2511" s="385">
        <v>12439</v>
      </c>
      <c r="B2511" s="386" t="s">
        <v>16474</v>
      </c>
      <c r="C2511" s="385" t="s">
        <v>27</v>
      </c>
      <c r="D2511" s="387">
        <v>924370</v>
      </c>
      <c r="E2511" s="386" t="s">
        <v>13969</v>
      </c>
    </row>
    <row r="2512" spans="1:5">
      <c r="A2512" s="385">
        <v>12440</v>
      </c>
      <c r="B2512" s="386" t="s">
        <v>16475</v>
      </c>
      <c r="C2512" s="385" t="s">
        <v>27</v>
      </c>
      <c r="D2512" s="387">
        <v>173960</v>
      </c>
      <c r="E2512" s="386" t="s">
        <v>13969</v>
      </c>
    </row>
    <row r="2513" spans="1:5">
      <c r="A2513" s="385">
        <v>12441</v>
      </c>
      <c r="B2513" s="386" t="s">
        <v>16476</v>
      </c>
      <c r="C2513" s="385" t="s">
        <v>27</v>
      </c>
      <c r="D2513" s="387">
        <v>132774</v>
      </c>
      <c r="E2513" s="386" t="s">
        <v>13969</v>
      </c>
    </row>
    <row r="2514" spans="1:5">
      <c r="A2514" s="385">
        <v>12442</v>
      </c>
      <c r="B2514" s="386" t="s">
        <v>16477</v>
      </c>
      <c r="C2514" s="385" t="s">
        <v>27</v>
      </c>
      <c r="D2514" s="387">
        <v>54622</v>
      </c>
      <c r="E2514" s="386" t="s">
        <v>13969</v>
      </c>
    </row>
    <row r="2515" spans="1:5">
      <c r="A2515" s="385">
        <v>12443</v>
      </c>
      <c r="B2515" s="386" t="s">
        <v>16478</v>
      </c>
      <c r="C2515" s="385" t="s">
        <v>27</v>
      </c>
      <c r="D2515" s="387">
        <v>1715000</v>
      </c>
      <c r="E2515" s="386" t="s">
        <v>13969</v>
      </c>
    </row>
    <row r="2516" spans="1:5">
      <c r="A2516" s="385">
        <v>12444</v>
      </c>
      <c r="B2516" s="386" t="s">
        <v>16479</v>
      </c>
      <c r="C2516" s="385" t="s">
        <v>14881</v>
      </c>
      <c r="D2516" s="387">
        <v>300000</v>
      </c>
      <c r="E2516" s="386" t="s">
        <v>13969</v>
      </c>
    </row>
    <row r="2517" spans="1:5">
      <c r="A2517" s="385">
        <v>12445</v>
      </c>
      <c r="B2517" s="386" t="s">
        <v>16480</v>
      </c>
      <c r="C2517" s="385" t="s">
        <v>27</v>
      </c>
      <c r="D2517" s="387">
        <v>23500</v>
      </c>
      <c r="E2517" s="386" t="s">
        <v>13969</v>
      </c>
    </row>
    <row r="2518" spans="1:5">
      <c r="A2518" s="385">
        <v>12446</v>
      </c>
      <c r="B2518" s="386" t="s">
        <v>16481</v>
      </c>
      <c r="C2518" s="385" t="s">
        <v>27</v>
      </c>
      <c r="D2518" s="387">
        <v>65630</v>
      </c>
      <c r="E2518" s="386" t="s">
        <v>13969</v>
      </c>
    </row>
    <row r="2519" spans="1:5">
      <c r="A2519" s="385">
        <v>12447</v>
      </c>
      <c r="B2519" s="386" t="s">
        <v>16482</v>
      </c>
      <c r="C2519" s="385" t="s">
        <v>27</v>
      </c>
      <c r="D2519" s="387">
        <v>65630</v>
      </c>
      <c r="E2519" s="386" t="s">
        <v>13969</v>
      </c>
    </row>
    <row r="2520" spans="1:5">
      <c r="A2520" s="385">
        <v>12448</v>
      </c>
      <c r="B2520" s="386" t="s">
        <v>16483</v>
      </c>
      <c r="C2520" s="385" t="s">
        <v>27</v>
      </c>
      <c r="D2520" s="387">
        <v>6964</v>
      </c>
      <c r="E2520" s="386" t="s">
        <v>13969</v>
      </c>
    </row>
    <row r="2521" spans="1:5">
      <c r="A2521" s="385">
        <v>12450</v>
      </c>
      <c r="B2521" s="386" t="s">
        <v>16484</v>
      </c>
      <c r="C2521" s="385" t="s">
        <v>27</v>
      </c>
      <c r="D2521" s="387">
        <v>17200</v>
      </c>
      <c r="E2521" s="386" t="s">
        <v>13969</v>
      </c>
    </row>
    <row r="2522" spans="1:5">
      <c r="A2522" s="385">
        <v>12451</v>
      </c>
      <c r="B2522" s="386" t="s">
        <v>16485</v>
      </c>
      <c r="C2522" s="385" t="s">
        <v>310</v>
      </c>
      <c r="D2522" s="387">
        <v>9328</v>
      </c>
      <c r="E2522" s="386" t="s">
        <v>13969</v>
      </c>
    </row>
    <row r="2523" spans="1:5">
      <c r="A2523" s="385">
        <v>12452</v>
      </c>
      <c r="B2523" s="386" t="s">
        <v>16486</v>
      </c>
      <c r="C2523" s="385" t="s">
        <v>14006</v>
      </c>
      <c r="D2523" s="387">
        <v>60473</v>
      </c>
      <c r="E2523" s="386" t="s">
        <v>13969</v>
      </c>
    </row>
    <row r="2524" spans="1:5">
      <c r="A2524" s="385">
        <v>12453</v>
      </c>
      <c r="B2524" s="386" t="s">
        <v>16487</v>
      </c>
      <c r="C2524" s="385" t="s">
        <v>14793</v>
      </c>
      <c r="D2524" s="387">
        <v>28690</v>
      </c>
      <c r="E2524" s="386" t="s">
        <v>13969</v>
      </c>
    </row>
    <row r="2525" spans="1:5">
      <c r="A2525" s="385">
        <v>12454</v>
      </c>
      <c r="B2525" s="386" t="s">
        <v>16488</v>
      </c>
      <c r="C2525" s="385" t="s">
        <v>89</v>
      </c>
      <c r="D2525" s="387">
        <v>129384</v>
      </c>
      <c r="E2525" s="386" t="s">
        <v>13959</v>
      </c>
    </row>
    <row r="2526" spans="1:5">
      <c r="A2526" s="385">
        <v>12456</v>
      </c>
      <c r="B2526" s="386" t="s">
        <v>16489</v>
      </c>
      <c r="C2526" s="385" t="s">
        <v>27</v>
      </c>
      <c r="D2526" s="387">
        <v>922606</v>
      </c>
      <c r="E2526" s="386" t="s">
        <v>13969</v>
      </c>
    </row>
    <row r="2527" spans="1:5">
      <c r="A2527" s="385">
        <v>12457</v>
      </c>
      <c r="B2527" s="386" t="s">
        <v>16490</v>
      </c>
      <c r="C2527" s="385" t="s">
        <v>27</v>
      </c>
      <c r="D2527" s="387">
        <v>49930</v>
      </c>
      <c r="E2527" s="386" t="s">
        <v>13969</v>
      </c>
    </row>
    <row r="2528" spans="1:5">
      <c r="A2528" s="385">
        <v>12458</v>
      </c>
      <c r="B2528" s="386" t="s">
        <v>16491</v>
      </c>
      <c r="C2528" s="385" t="s">
        <v>89</v>
      </c>
      <c r="D2528" s="387">
        <v>11454</v>
      </c>
      <c r="E2528" s="386" t="s">
        <v>13969</v>
      </c>
    </row>
    <row r="2529" spans="1:5">
      <c r="A2529" s="385">
        <v>12460</v>
      </c>
      <c r="B2529" s="386" t="s">
        <v>16492</v>
      </c>
      <c r="C2529" s="385" t="s">
        <v>89</v>
      </c>
      <c r="D2529" s="387">
        <v>346764</v>
      </c>
      <c r="E2529" s="386" t="s">
        <v>13959</v>
      </c>
    </row>
    <row r="2530" spans="1:5">
      <c r="A2530" s="385">
        <v>12461</v>
      </c>
      <c r="B2530" s="386" t="s">
        <v>16493</v>
      </c>
      <c r="C2530" s="385" t="s">
        <v>89</v>
      </c>
      <c r="D2530" s="387">
        <v>269008</v>
      </c>
      <c r="E2530" s="386" t="s">
        <v>13959</v>
      </c>
    </row>
    <row r="2531" spans="1:5">
      <c r="A2531" s="385">
        <v>12464</v>
      </c>
      <c r="B2531" s="386" t="s">
        <v>16494</v>
      </c>
      <c r="C2531" s="385" t="s">
        <v>83</v>
      </c>
      <c r="D2531" s="387">
        <v>655405</v>
      </c>
      <c r="E2531" s="386" t="s">
        <v>13959</v>
      </c>
    </row>
    <row r="2532" spans="1:5">
      <c r="A2532" s="385">
        <v>12465</v>
      </c>
      <c r="B2532" s="386" t="s">
        <v>16495</v>
      </c>
      <c r="C2532" s="385" t="s">
        <v>83</v>
      </c>
      <c r="D2532" s="387">
        <v>670825</v>
      </c>
      <c r="E2532" s="386" t="s">
        <v>13959</v>
      </c>
    </row>
    <row r="2533" spans="1:5">
      <c r="A2533" s="385">
        <v>12466</v>
      </c>
      <c r="B2533" s="386" t="s">
        <v>16496</v>
      </c>
      <c r="C2533" s="385" t="s">
        <v>83</v>
      </c>
      <c r="D2533" s="387">
        <v>76517</v>
      </c>
      <c r="E2533" s="386" t="s">
        <v>13959</v>
      </c>
    </row>
    <row r="2534" spans="1:5">
      <c r="A2534" s="385">
        <v>12467</v>
      </c>
      <c r="B2534" s="386" t="s">
        <v>16497</v>
      </c>
      <c r="C2534" s="385" t="s">
        <v>83</v>
      </c>
      <c r="D2534" s="387">
        <v>80920</v>
      </c>
      <c r="E2534" s="386" t="s">
        <v>13959</v>
      </c>
    </row>
    <row r="2535" spans="1:5">
      <c r="A2535" s="385">
        <v>12468</v>
      </c>
      <c r="B2535" s="386" t="s">
        <v>16498</v>
      </c>
      <c r="C2535" s="385" t="s">
        <v>27</v>
      </c>
      <c r="D2535" s="387">
        <v>1071000</v>
      </c>
      <c r="E2535" s="386" t="s">
        <v>13969</v>
      </c>
    </row>
    <row r="2536" spans="1:5">
      <c r="A2536" s="385">
        <v>12469</v>
      </c>
      <c r="B2536" s="386" t="s">
        <v>16499</v>
      </c>
      <c r="C2536" s="385" t="s">
        <v>27</v>
      </c>
      <c r="D2536" s="387">
        <v>333200</v>
      </c>
      <c r="E2536" s="386" t="s">
        <v>13969</v>
      </c>
    </row>
    <row r="2537" spans="1:5">
      <c r="A2537" s="385">
        <v>12470</v>
      </c>
      <c r="B2537" s="386" t="s">
        <v>16500</v>
      </c>
      <c r="C2537" s="385" t="s">
        <v>27</v>
      </c>
      <c r="D2537" s="387">
        <v>333200</v>
      </c>
      <c r="E2537" s="386" t="s">
        <v>13969</v>
      </c>
    </row>
    <row r="2538" spans="1:5">
      <c r="A2538" s="385">
        <v>12471</v>
      </c>
      <c r="B2538" s="386" t="s">
        <v>16501</v>
      </c>
      <c r="C2538" s="385" t="s">
        <v>27</v>
      </c>
      <c r="D2538" s="387">
        <v>981750</v>
      </c>
      <c r="E2538" s="386" t="s">
        <v>13969</v>
      </c>
    </row>
    <row r="2539" spans="1:5">
      <c r="A2539" s="385">
        <v>12472</v>
      </c>
      <c r="B2539" s="386" t="s">
        <v>16502</v>
      </c>
      <c r="C2539" s="385" t="s">
        <v>27</v>
      </c>
      <c r="D2539" s="387">
        <v>1119304</v>
      </c>
      <c r="E2539" s="386" t="s">
        <v>13969</v>
      </c>
    </row>
    <row r="2540" spans="1:5">
      <c r="A2540" s="385">
        <v>12473</v>
      </c>
      <c r="B2540" s="386" t="s">
        <v>16503</v>
      </c>
      <c r="C2540" s="385" t="s">
        <v>32</v>
      </c>
      <c r="D2540" s="387">
        <v>1780</v>
      </c>
      <c r="E2540" s="386" t="s">
        <v>13969</v>
      </c>
    </row>
    <row r="2541" spans="1:5">
      <c r="A2541" s="385">
        <v>12474</v>
      </c>
      <c r="B2541" s="386" t="s">
        <v>16504</v>
      </c>
      <c r="C2541" s="385" t="s">
        <v>27</v>
      </c>
      <c r="D2541" s="387">
        <v>595000</v>
      </c>
      <c r="E2541" s="386" t="s">
        <v>13969</v>
      </c>
    </row>
    <row r="2542" spans="1:5">
      <c r="A2542" s="385">
        <v>12475</v>
      </c>
      <c r="B2542" s="386" t="s">
        <v>16505</v>
      </c>
      <c r="C2542" s="385" t="s">
        <v>27</v>
      </c>
      <c r="D2542" s="387">
        <v>189034</v>
      </c>
      <c r="E2542" s="386" t="s">
        <v>13969</v>
      </c>
    </row>
    <row r="2543" spans="1:5">
      <c r="A2543" s="385">
        <v>12476</v>
      </c>
      <c r="B2543" s="386" t="s">
        <v>16506</v>
      </c>
      <c r="C2543" s="385" t="s">
        <v>27</v>
      </c>
      <c r="D2543" s="387">
        <v>35700</v>
      </c>
      <c r="E2543" s="386" t="s">
        <v>13969</v>
      </c>
    </row>
    <row r="2544" spans="1:5">
      <c r="A2544" s="385">
        <v>12477</v>
      </c>
      <c r="B2544" s="386" t="s">
        <v>16507</v>
      </c>
      <c r="C2544" s="385" t="s">
        <v>27</v>
      </c>
      <c r="D2544" s="387">
        <v>48266</v>
      </c>
      <c r="E2544" s="386" t="s">
        <v>13969</v>
      </c>
    </row>
    <row r="2545" spans="1:5">
      <c r="A2545" s="385">
        <v>12478</v>
      </c>
      <c r="B2545" s="386" t="s">
        <v>16508</v>
      </c>
      <c r="C2545" s="385" t="s">
        <v>27</v>
      </c>
      <c r="D2545" s="387">
        <v>23167</v>
      </c>
      <c r="E2545" s="386" t="s">
        <v>13969</v>
      </c>
    </row>
    <row r="2546" spans="1:5">
      <c r="A2546" s="385">
        <v>12479</v>
      </c>
      <c r="B2546" s="386" t="s">
        <v>16509</v>
      </c>
      <c r="C2546" s="385" t="s">
        <v>310</v>
      </c>
      <c r="D2546" s="387">
        <v>32774</v>
      </c>
      <c r="E2546" s="386" t="s">
        <v>13969</v>
      </c>
    </row>
    <row r="2547" spans="1:5">
      <c r="A2547" s="385">
        <v>12480</v>
      </c>
      <c r="B2547" s="386" t="s">
        <v>16510</v>
      </c>
      <c r="C2547" s="385" t="s">
        <v>27</v>
      </c>
      <c r="D2547" s="387">
        <v>25447</v>
      </c>
      <c r="E2547" s="386" t="s">
        <v>13969</v>
      </c>
    </row>
    <row r="2548" spans="1:5">
      <c r="A2548" s="385">
        <v>12481</v>
      </c>
      <c r="B2548" s="386" t="s">
        <v>16511</v>
      </c>
      <c r="C2548" s="385" t="s">
        <v>27</v>
      </c>
      <c r="D2548" s="387">
        <v>148155</v>
      </c>
      <c r="E2548" s="386" t="s">
        <v>13969</v>
      </c>
    </row>
    <row r="2549" spans="1:5">
      <c r="A2549" s="385">
        <v>12482</v>
      </c>
      <c r="B2549" s="386" t="s">
        <v>16512</v>
      </c>
      <c r="C2549" s="385" t="s">
        <v>27</v>
      </c>
      <c r="D2549" s="387">
        <v>225</v>
      </c>
      <c r="E2549" s="386" t="s">
        <v>13969</v>
      </c>
    </row>
    <row r="2550" spans="1:5">
      <c r="A2550" s="385">
        <v>12485</v>
      </c>
      <c r="B2550" s="386" t="s">
        <v>16513</v>
      </c>
      <c r="C2550" s="385" t="s">
        <v>89</v>
      </c>
      <c r="D2550" s="387">
        <v>249405</v>
      </c>
      <c r="E2550" s="386" t="s">
        <v>13959</v>
      </c>
    </row>
    <row r="2551" spans="1:5">
      <c r="A2551" s="385">
        <v>12487</v>
      </c>
      <c r="B2551" s="386" t="s">
        <v>16514</v>
      </c>
      <c r="C2551" s="385" t="s">
        <v>27</v>
      </c>
      <c r="D2551" s="387">
        <v>2127</v>
      </c>
      <c r="E2551" s="386" t="s">
        <v>13959</v>
      </c>
    </row>
    <row r="2552" spans="1:5">
      <c r="A2552" s="385">
        <v>12488</v>
      </c>
      <c r="B2552" s="386" t="s">
        <v>16515</v>
      </c>
      <c r="C2552" s="385" t="s">
        <v>14006</v>
      </c>
      <c r="D2552" s="387">
        <v>142575</v>
      </c>
      <c r="E2552" s="386" t="s">
        <v>13969</v>
      </c>
    </row>
    <row r="2553" spans="1:5">
      <c r="A2553" s="385">
        <v>12489</v>
      </c>
      <c r="B2553" s="386" t="s">
        <v>16516</v>
      </c>
      <c r="C2553" s="385" t="s">
        <v>27</v>
      </c>
      <c r="D2553" s="387">
        <v>1067</v>
      </c>
      <c r="E2553" s="386" t="s">
        <v>13959</v>
      </c>
    </row>
    <row r="2554" spans="1:5">
      <c r="A2554" s="385">
        <v>12491</v>
      </c>
      <c r="B2554" s="386" t="s">
        <v>16517</v>
      </c>
      <c r="C2554" s="385" t="s">
        <v>14006</v>
      </c>
      <c r="D2554" s="387">
        <v>209388</v>
      </c>
      <c r="E2554" s="386" t="s">
        <v>13969</v>
      </c>
    </row>
    <row r="2555" spans="1:5">
      <c r="A2555" s="385">
        <v>12492</v>
      </c>
      <c r="B2555" s="386" t="s">
        <v>16518</v>
      </c>
      <c r="C2555" s="385" t="s">
        <v>89</v>
      </c>
      <c r="D2555" s="387">
        <v>277205</v>
      </c>
      <c r="E2555" s="386" t="s">
        <v>13959</v>
      </c>
    </row>
    <row r="2556" spans="1:5">
      <c r="A2556" s="385">
        <v>12493</v>
      </c>
      <c r="B2556" s="386" t="s">
        <v>16519</v>
      </c>
      <c r="C2556" s="385" t="s">
        <v>89</v>
      </c>
      <c r="D2556" s="387">
        <v>358444</v>
      </c>
      <c r="E2556" s="386" t="s">
        <v>13959</v>
      </c>
    </row>
    <row r="2557" spans="1:5">
      <c r="A2557" s="385">
        <v>12494</v>
      </c>
      <c r="B2557" s="386" t="s">
        <v>16520</v>
      </c>
      <c r="C2557" s="385" t="s">
        <v>89</v>
      </c>
      <c r="D2557" s="387">
        <v>220245</v>
      </c>
      <c r="E2557" s="386" t="s">
        <v>13959</v>
      </c>
    </row>
    <row r="2558" spans="1:5">
      <c r="A2558" s="385">
        <v>12495</v>
      </c>
      <c r="B2558" s="386" t="s">
        <v>16521</v>
      </c>
      <c r="C2558" s="385" t="s">
        <v>89</v>
      </c>
      <c r="D2558" s="387">
        <v>136493</v>
      </c>
      <c r="E2558" s="386" t="s">
        <v>13959</v>
      </c>
    </row>
    <row r="2559" spans="1:5">
      <c r="A2559" s="385">
        <v>12496</v>
      </c>
      <c r="B2559" s="386" t="s">
        <v>16522</v>
      </c>
      <c r="C2559" s="385" t="s">
        <v>27</v>
      </c>
      <c r="D2559" s="387">
        <v>282</v>
      </c>
      <c r="E2559" s="386" t="s">
        <v>13969</v>
      </c>
    </row>
    <row r="2560" spans="1:5">
      <c r="A2560" s="385">
        <v>12497</v>
      </c>
      <c r="B2560" s="386" t="s">
        <v>16523</v>
      </c>
      <c r="C2560" s="385" t="s">
        <v>27</v>
      </c>
      <c r="D2560" s="387">
        <v>121008</v>
      </c>
      <c r="E2560" s="386" t="s">
        <v>13969</v>
      </c>
    </row>
    <row r="2561" spans="1:5">
      <c r="A2561" s="385">
        <v>12498</v>
      </c>
      <c r="B2561" s="386" t="s">
        <v>16524</v>
      </c>
      <c r="C2561" s="385" t="s">
        <v>253</v>
      </c>
      <c r="D2561" s="387">
        <v>22690</v>
      </c>
      <c r="E2561" s="386" t="s">
        <v>13969</v>
      </c>
    </row>
    <row r="2562" spans="1:5">
      <c r="A2562" s="385">
        <v>12499</v>
      </c>
      <c r="B2562" s="386" t="s">
        <v>16525</v>
      </c>
      <c r="C2562" s="385" t="s">
        <v>27</v>
      </c>
      <c r="D2562" s="387">
        <v>58739</v>
      </c>
      <c r="E2562" s="386" t="s">
        <v>13969</v>
      </c>
    </row>
    <row r="2563" spans="1:5">
      <c r="A2563" s="385">
        <v>12500</v>
      </c>
      <c r="B2563" s="386" t="s">
        <v>16526</v>
      </c>
      <c r="C2563" s="385" t="s">
        <v>579</v>
      </c>
      <c r="D2563" s="387">
        <v>26</v>
      </c>
      <c r="E2563" s="386" t="s">
        <v>13969</v>
      </c>
    </row>
    <row r="2564" spans="1:5">
      <c r="A2564" s="385">
        <v>12501</v>
      </c>
      <c r="B2564" s="386" t="s">
        <v>16527</v>
      </c>
      <c r="C2564" s="385" t="s">
        <v>27</v>
      </c>
      <c r="D2564" s="387">
        <v>36128</v>
      </c>
      <c r="E2564" s="386" t="s">
        <v>13969</v>
      </c>
    </row>
    <row r="2565" spans="1:5">
      <c r="A2565" s="385">
        <v>12502</v>
      </c>
      <c r="B2565" s="386" t="s">
        <v>16528</v>
      </c>
      <c r="C2565" s="385" t="s">
        <v>27</v>
      </c>
      <c r="D2565" s="387">
        <v>631</v>
      </c>
      <c r="E2565" s="386" t="s">
        <v>13969</v>
      </c>
    </row>
    <row r="2566" spans="1:5">
      <c r="A2566" s="385">
        <v>12503</v>
      </c>
      <c r="B2566" s="386" t="s">
        <v>16529</v>
      </c>
      <c r="C2566" s="385" t="s">
        <v>27</v>
      </c>
      <c r="D2566" s="387">
        <v>90673</v>
      </c>
      <c r="E2566" s="386" t="s">
        <v>13969</v>
      </c>
    </row>
    <row r="2567" spans="1:5">
      <c r="A2567" s="385">
        <v>12504</v>
      </c>
      <c r="B2567" s="386" t="s">
        <v>16530</v>
      </c>
      <c r="C2567" s="385" t="s">
        <v>27</v>
      </c>
      <c r="D2567" s="387">
        <v>30763</v>
      </c>
      <c r="E2567" s="386" t="s">
        <v>13969</v>
      </c>
    </row>
    <row r="2568" spans="1:5">
      <c r="A2568" s="385">
        <v>12505</v>
      </c>
      <c r="B2568" s="386" t="s">
        <v>16531</v>
      </c>
      <c r="C2568" s="385" t="s">
        <v>27</v>
      </c>
      <c r="D2568" s="387">
        <v>49777</v>
      </c>
      <c r="E2568" s="386" t="s">
        <v>13969</v>
      </c>
    </row>
    <row r="2569" spans="1:5">
      <c r="A2569" s="385">
        <v>12506</v>
      </c>
      <c r="B2569" s="386" t="s">
        <v>16532</v>
      </c>
      <c r="C2569" s="385" t="s">
        <v>27</v>
      </c>
      <c r="D2569" s="387">
        <v>59900</v>
      </c>
      <c r="E2569" s="386" t="s">
        <v>13969</v>
      </c>
    </row>
    <row r="2570" spans="1:5">
      <c r="A2570" s="385">
        <v>12507</v>
      </c>
      <c r="B2570" s="386" t="s">
        <v>16533</v>
      </c>
      <c r="C2570" s="385" t="s">
        <v>14647</v>
      </c>
      <c r="D2570" s="387">
        <v>720000</v>
      </c>
      <c r="E2570" s="386" t="s">
        <v>13969</v>
      </c>
    </row>
    <row r="2571" spans="1:5">
      <c r="A2571" s="385">
        <v>12508</v>
      </c>
      <c r="B2571" s="386" t="s">
        <v>16534</v>
      </c>
      <c r="C2571" s="385" t="s">
        <v>27</v>
      </c>
      <c r="D2571" s="387">
        <v>27648</v>
      </c>
      <c r="E2571" s="386" t="s">
        <v>13969</v>
      </c>
    </row>
    <row r="2572" spans="1:5">
      <c r="A2572" s="385">
        <v>12509</v>
      </c>
      <c r="B2572" s="386" t="s">
        <v>16535</v>
      </c>
      <c r="C2572" s="385" t="s">
        <v>3447</v>
      </c>
      <c r="D2572" s="387">
        <v>209440</v>
      </c>
      <c r="E2572" s="386" t="s">
        <v>13969</v>
      </c>
    </row>
    <row r="2573" spans="1:5">
      <c r="A2573" s="385">
        <v>12510</v>
      </c>
      <c r="B2573" s="386" t="s">
        <v>16536</v>
      </c>
      <c r="C2573" s="385" t="s">
        <v>3447</v>
      </c>
      <c r="D2573" s="387">
        <v>228300</v>
      </c>
      <c r="E2573" s="386" t="s">
        <v>13969</v>
      </c>
    </row>
    <row r="2574" spans="1:5">
      <c r="A2574" s="385">
        <v>12511</v>
      </c>
      <c r="B2574" s="386" t="s">
        <v>16537</v>
      </c>
      <c r="C2574" s="385" t="s">
        <v>27</v>
      </c>
      <c r="D2574" s="387">
        <v>1080695</v>
      </c>
      <c r="E2574" s="386" t="s">
        <v>13969</v>
      </c>
    </row>
    <row r="2575" spans="1:5">
      <c r="A2575" s="385">
        <v>12512</v>
      </c>
      <c r="B2575" s="386" t="s">
        <v>16538</v>
      </c>
      <c r="C2575" s="385" t="s">
        <v>27</v>
      </c>
      <c r="D2575" s="387">
        <v>119328</v>
      </c>
      <c r="E2575" s="386" t="s">
        <v>13969</v>
      </c>
    </row>
    <row r="2576" spans="1:5">
      <c r="A2576" s="385">
        <v>12513</v>
      </c>
      <c r="B2576" s="386" t="s">
        <v>16539</v>
      </c>
      <c r="C2576" s="385" t="s">
        <v>579</v>
      </c>
      <c r="D2576" s="387">
        <v>2353</v>
      </c>
      <c r="E2576" s="386" t="s">
        <v>13969</v>
      </c>
    </row>
    <row r="2577" spans="1:5">
      <c r="A2577" s="385">
        <v>12514</v>
      </c>
      <c r="B2577" s="386" t="s">
        <v>16540</v>
      </c>
      <c r="C2577" s="385" t="s">
        <v>253</v>
      </c>
      <c r="D2577" s="387">
        <v>21849</v>
      </c>
      <c r="E2577" s="386" t="s">
        <v>13969</v>
      </c>
    </row>
    <row r="2578" spans="1:5">
      <c r="A2578" s="385">
        <v>12515</v>
      </c>
      <c r="B2578" s="386" t="s">
        <v>16541</v>
      </c>
      <c r="C2578" s="385" t="s">
        <v>14881</v>
      </c>
      <c r="D2578" s="387">
        <v>300000</v>
      </c>
      <c r="E2578" s="386" t="s">
        <v>13969</v>
      </c>
    </row>
    <row r="2579" spans="1:5">
      <c r="A2579" s="385">
        <v>12516</v>
      </c>
      <c r="B2579" s="386" t="s">
        <v>5158</v>
      </c>
      <c r="C2579" s="385" t="s">
        <v>27</v>
      </c>
      <c r="D2579" s="387">
        <v>23500</v>
      </c>
      <c r="E2579" s="386" t="s">
        <v>13969</v>
      </c>
    </row>
    <row r="2580" spans="1:5">
      <c r="A2580" s="385">
        <v>12517</v>
      </c>
      <c r="B2580" s="386" t="s">
        <v>16542</v>
      </c>
      <c r="C2580" s="385" t="s">
        <v>27</v>
      </c>
      <c r="D2580" s="387">
        <v>6964</v>
      </c>
      <c r="E2580" s="386" t="s">
        <v>13969</v>
      </c>
    </row>
    <row r="2581" spans="1:5">
      <c r="A2581" s="385">
        <v>12518</v>
      </c>
      <c r="B2581" s="386" t="s">
        <v>5183</v>
      </c>
      <c r="C2581" s="385" t="s">
        <v>27</v>
      </c>
      <c r="D2581" s="387">
        <v>922606</v>
      </c>
      <c r="E2581" s="386" t="s">
        <v>13969</v>
      </c>
    </row>
    <row r="2582" spans="1:5">
      <c r="A2582" s="385">
        <v>12519</v>
      </c>
      <c r="B2582" s="386" t="s">
        <v>16543</v>
      </c>
      <c r="C2582" s="385" t="s">
        <v>83</v>
      </c>
      <c r="D2582" s="387">
        <v>311880</v>
      </c>
      <c r="E2582" s="386" t="s">
        <v>13969</v>
      </c>
    </row>
    <row r="2583" spans="1:5">
      <c r="A2583" s="385">
        <v>12520</v>
      </c>
      <c r="B2583" s="386" t="s">
        <v>16544</v>
      </c>
      <c r="C2583" s="385" t="s">
        <v>27</v>
      </c>
      <c r="D2583" s="387">
        <v>282</v>
      </c>
      <c r="E2583" s="386" t="s">
        <v>13969</v>
      </c>
    </row>
    <row r="2584" spans="1:5">
      <c r="A2584" s="385">
        <v>12521</v>
      </c>
      <c r="B2584" s="386" t="s">
        <v>16545</v>
      </c>
      <c r="C2584" s="385" t="s">
        <v>27</v>
      </c>
      <c r="D2584" s="387">
        <v>631</v>
      </c>
      <c r="E2584" s="386" t="s">
        <v>13969</v>
      </c>
    </row>
    <row r="2585" spans="1:5">
      <c r="A2585" s="385">
        <v>12522</v>
      </c>
      <c r="B2585" s="386" t="s">
        <v>16546</v>
      </c>
      <c r="C2585" s="385" t="s">
        <v>27</v>
      </c>
      <c r="D2585" s="387">
        <v>49777</v>
      </c>
      <c r="E2585" s="386" t="s">
        <v>13969</v>
      </c>
    </row>
    <row r="2586" spans="1:5">
      <c r="A2586" s="385">
        <v>12523</v>
      </c>
      <c r="B2586" s="386" t="s">
        <v>16547</v>
      </c>
      <c r="C2586" s="385" t="s">
        <v>27</v>
      </c>
      <c r="D2586" s="387">
        <v>59900</v>
      </c>
      <c r="E2586" s="386" t="s">
        <v>13969</v>
      </c>
    </row>
    <row r="2587" spans="1:5">
      <c r="A2587" s="385">
        <v>12524</v>
      </c>
      <c r="B2587" s="386" t="s">
        <v>16548</v>
      </c>
      <c r="C2587" s="385" t="s">
        <v>579</v>
      </c>
      <c r="D2587" s="387">
        <v>8824</v>
      </c>
      <c r="E2587" s="386" t="s">
        <v>13969</v>
      </c>
    </row>
    <row r="2588" spans="1:5">
      <c r="A2588" s="385">
        <v>12525</v>
      </c>
      <c r="B2588" s="386" t="s">
        <v>16549</v>
      </c>
      <c r="C2588" s="385" t="s">
        <v>27</v>
      </c>
      <c r="D2588" s="387">
        <v>121008</v>
      </c>
      <c r="E2588" s="386" t="s">
        <v>13969</v>
      </c>
    </row>
    <row r="2589" spans="1:5">
      <c r="A2589" s="385">
        <v>12526</v>
      </c>
      <c r="B2589" s="386" t="s">
        <v>16550</v>
      </c>
      <c r="C2589" s="385" t="s">
        <v>579</v>
      </c>
      <c r="D2589" s="387">
        <v>26</v>
      </c>
      <c r="E2589" s="386" t="s">
        <v>13969</v>
      </c>
    </row>
    <row r="2590" spans="1:5">
      <c r="A2590" s="385">
        <v>12668</v>
      </c>
      <c r="B2590" s="386" t="s">
        <v>16551</v>
      </c>
      <c r="C2590" s="385" t="s">
        <v>44</v>
      </c>
      <c r="D2590" s="387">
        <v>1696673</v>
      </c>
      <c r="E2590" s="386" t="s">
        <v>13969</v>
      </c>
    </row>
    <row r="2591" spans="1:5">
      <c r="A2591" s="385">
        <v>12669</v>
      </c>
      <c r="B2591" s="386" t="s">
        <v>16552</v>
      </c>
      <c r="C2591" s="385" t="s">
        <v>30</v>
      </c>
      <c r="D2591" s="387">
        <v>839105</v>
      </c>
      <c r="E2591" s="386" t="s">
        <v>13969</v>
      </c>
    </row>
    <row r="2592" spans="1:5">
      <c r="A2592" s="385">
        <v>12670</v>
      </c>
      <c r="B2592" s="386" t="s">
        <v>16553</v>
      </c>
      <c r="C2592" s="385" t="s">
        <v>30</v>
      </c>
      <c r="D2592" s="387">
        <v>145436</v>
      </c>
      <c r="E2592" s="386" t="s">
        <v>13969</v>
      </c>
    </row>
    <row r="2593" spans="1:5">
      <c r="A2593" s="385">
        <v>12744</v>
      </c>
      <c r="B2593" s="386" t="s">
        <v>16554</v>
      </c>
      <c r="C2593" s="385" t="s">
        <v>30</v>
      </c>
      <c r="D2593" s="387">
        <v>743387</v>
      </c>
      <c r="E2593" s="386" t="s">
        <v>13969</v>
      </c>
    </row>
    <row r="2594" spans="1:5">
      <c r="A2594" s="385">
        <v>12745</v>
      </c>
      <c r="B2594" s="386" t="s">
        <v>16555</v>
      </c>
      <c r="C2594" s="385" t="s">
        <v>30</v>
      </c>
      <c r="D2594" s="387">
        <v>743387</v>
      </c>
      <c r="E2594" s="386" t="s">
        <v>13969</v>
      </c>
    </row>
    <row r="2595" spans="1:5">
      <c r="A2595" s="385">
        <v>12746</v>
      </c>
      <c r="B2595" s="386" t="s">
        <v>16556</v>
      </c>
      <c r="C2595" s="385" t="s">
        <v>30</v>
      </c>
      <c r="D2595" s="387">
        <v>810188</v>
      </c>
      <c r="E2595" s="386" t="s">
        <v>13969</v>
      </c>
    </row>
    <row r="2596" spans="1:5">
      <c r="A2596" s="385">
        <v>12747</v>
      </c>
      <c r="B2596" s="386" t="s">
        <v>16557</v>
      </c>
      <c r="C2596" s="385" t="s">
        <v>30</v>
      </c>
      <c r="D2596" s="387">
        <v>1900549</v>
      </c>
      <c r="E2596" s="386" t="s">
        <v>13969</v>
      </c>
    </row>
    <row r="2597" spans="1:5">
      <c r="A2597" s="385">
        <v>12748</v>
      </c>
      <c r="B2597" s="386" t="s">
        <v>16558</v>
      </c>
      <c r="C2597" s="385" t="s">
        <v>30</v>
      </c>
      <c r="D2597" s="387">
        <v>2524003</v>
      </c>
      <c r="E2597" s="386" t="s">
        <v>13969</v>
      </c>
    </row>
    <row r="2598" spans="1:5">
      <c r="A2598" s="385">
        <v>12778</v>
      </c>
      <c r="B2598" s="386" t="s">
        <v>16559</v>
      </c>
      <c r="C2598" s="385" t="s">
        <v>30</v>
      </c>
      <c r="D2598" s="387">
        <v>2439976</v>
      </c>
      <c r="E2598" s="386" t="s">
        <v>13969</v>
      </c>
    </row>
    <row r="2599" spans="1:5">
      <c r="A2599" s="385">
        <v>12781</v>
      </c>
      <c r="B2599" s="386" t="s">
        <v>16560</v>
      </c>
      <c r="C2599" s="385" t="s">
        <v>14006</v>
      </c>
      <c r="D2599" s="387">
        <v>230000</v>
      </c>
      <c r="E2599" s="386" t="s">
        <v>14016</v>
      </c>
    </row>
    <row r="2600" spans="1:5">
      <c r="A2600" s="385">
        <v>12782</v>
      </c>
      <c r="B2600" s="386" t="s">
        <v>16561</v>
      </c>
      <c r="C2600" s="385" t="s">
        <v>211</v>
      </c>
      <c r="D2600" s="387">
        <v>6997000</v>
      </c>
      <c r="E2600" s="386" t="s">
        <v>14016</v>
      </c>
    </row>
    <row r="2601" spans="1:5">
      <c r="A2601" s="385">
        <v>12783</v>
      </c>
      <c r="B2601" s="386" t="s">
        <v>16562</v>
      </c>
      <c r="C2601" s="385" t="s">
        <v>14006</v>
      </c>
      <c r="D2601" s="387">
        <v>331000</v>
      </c>
      <c r="E2601" s="386" t="s">
        <v>14016</v>
      </c>
    </row>
    <row r="2602" spans="1:5">
      <c r="A2602" s="385">
        <v>12784</v>
      </c>
      <c r="B2602" s="386" t="s">
        <v>16563</v>
      </c>
      <c r="C2602" s="385" t="s">
        <v>211</v>
      </c>
      <c r="D2602" s="387">
        <v>10036000</v>
      </c>
      <c r="E2602" s="386" t="s">
        <v>14016</v>
      </c>
    </row>
    <row r="2603" spans="1:5">
      <c r="A2603" s="385">
        <v>12785</v>
      </c>
      <c r="B2603" s="386" t="s">
        <v>16564</v>
      </c>
      <c r="C2603" s="385" t="s">
        <v>14006</v>
      </c>
      <c r="D2603" s="387">
        <v>315000</v>
      </c>
      <c r="E2603" s="386" t="s">
        <v>14016</v>
      </c>
    </row>
    <row r="2604" spans="1:5">
      <c r="A2604" s="385">
        <v>12786</v>
      </c>
      <c r="B2604" s="386" t="s">
        <v>16565</v>
      </c>
      <c r="C2604" s="385" t="s">
        <v>211</v>
      </c>
      <c r="D2604" s="387">
        <v>9405000</v>
      </c>
      <c r="E2604" s="386" t="s">
        <v>14016</v>
      </c>
    </row>
    <row r="2605" spans="1:5">
      <c r="A2605" s="385">
        <v>12787</v>
      </c>
      <c r="B2605" s="386" t="s">
        <v>16566</v>
      </c>
      <c r="C2605" s="385" t="s">
        <v>14006</v>
      </c>
      <c r="D2605" s="387">
        <v>455000</v>
      </c>
      <c r="E2605" s="386" t="s">
        <v>14016</v>
      </c>
    </row>
    <row r="2606" spans="1:5">
      <c r="A2606" s="385">
        <v>12788</v>
      </c>
      <c r="B2606" s="386" t="s">
        <v>16567</v>
      </c>
      <c r="C2606" s="385" t="s">
        <v>211</v>
      </c>
      <c r="D2606" s="387">
        <v>13649000</v>
      </c>
      <c r="E2606" s="386" t="s">
        <v>14016</v>
      </c>
    </row>
    <row r="2607" spans="1:5">
      <c r="A2607" s="385">
        <v>12830</v>
      </c>
      <c r="B2607" s="386" t="s">
        <v>16568</v>
      </c>
      <c r="C2607" s="385" t="s">
        <v>27</v>
      </c>
      <c r="D2607" s="387">
        <v>282</v>
      </c>
      <c r="E2607" s="386" t="s">
        <v>13969</v>
      </c>
    </row>
    <row r="2608" spans="1:5">
      <c r="A2608" s="385">
        <v>12831</v>
      </c>
      <c r="B2608" s="386" t="s">
        <v>16569</v>
      </c>
      <c r="C2608" s="385" t="s">
        <v>27</v>
      </c>
      <c r="D2608" s="387">
        <v>631</v>
      </c>
      <c r="E2608" s="386" t="s">
        <v>13969</v>
      </c>
    </row>
    <row r="2609" spans="1:5">
      <c r="A2609" s="385">
        <v>12832</v>
      </c>
      <c r="B2609" s="386" t="s">
        <v>16570</v>
      </c>
      <c r="C2609" s="385" t="s">
        <v>253</v>
      </c>
      <c r="D2609" s="387">
        <v>21849</v>
      </c>
      <c r="E2609" s="386" t="s">
        <v>13969</v>
      </c>
    </row>
    <row r="2610" spans="1:5">
      <c r="A2610" s="385">
        <v>12833</v>
      </c>
      <c r="B2610" s="386" t="s">
        <v>16571</v>
      </c>
      <c r="C2610" s="385" t="s">
        <v>14881</v>
      </c>
      <c r="D2610" s="387">
        <v>300000</v>
      </c>
      <c r="E2610" s="386" t="s">
        <v>13969</v>
      </c>
    </row>
    <row r="2611" spans="1:5">
      <c r="A2611" s="385">
        <v>12834</v>
      </c>
      <c r="B2611" s="386" t="s">
        <v>16572</v>
      </c>
      <c r="C2611" s="385" t="s">
        <v>27</v>
      </c>
      <c r="D2611" s="387">
        <v>6964</v>
      </c>
      <c r="E2611" s="386" t="s">
        <v>13969</v>
      </c>
    </row>
    <row r="2612" spans="1:5">
      <c r="A2612" s="385">
        <v>12835</v>
      </c>
      <c r="B2612" s="386" t="s">
        <v>16573</v>
      </c>
      <c r="C2612" s="385" t="s">
        <v>27</v>
      </c>
      <c r="D2612" s="387">
        <v>121008</v>
      </c>
      <c r="E2612" s="386" t="s">
        <v>13969</v>
      </c>
    </row>
    <row r="2613" spans="1:5">
      <c r="A2613" s="385">
        <v>12836</v>
      </c>
      <c r="B2613" s="386" t="s">
        <v>16574</v>
      </c>
      <c r="C2613" s="385" t="s">
        <v>83</v>
      </c>
      <c r="D2613" s="387">
        <v>311880</v>
      </c>
      <c r="E2613" s="386" t="s">
        <v>13969</v>
      </c>
    </row>
    <row r="2614" spans="1:5">
      <c r="A2614" s="385">
        <v>12837</v>
      </c>
      <c r="B2614" s="386" t="s">
        <v>16575</v>
      </c>
      <c r="C2614" s="385" t="s">
        <v>27</v>
      </c>
      <c r="D2614" s="387">
        <v>922606</v>
      </c>
      <c r="E2614" s="386" t="s">
        <v>13969</v>
      </c>
    </row>
    <row r="2615" spans="1:5">
      <c r="A2615" s="385">
        <v>12838</v>
      </c>
      <c r="B2615" s="386" t="s">
        <v>16576</v>
      </c>
      <c r="C2615" s="385" t="s">
        <v>579</v>
      </c>
      <c r="D2615" s="387">
        <v>8824</v>
      </c>
      <c r="E2615" s="386" t="s">
        <v>13969</v>
      </c>
    </row>
    <row r="2616" spans="1:5">
      <c r="A2616" s="385">
        <v>12839</v>
      </c>
      <c r="B2616" s="386" t="s">
        <v>16577</v>
      </c>
      <c r="C2616" s="385" t="s">
        <v>27</v>
      </c>
      <c r="D2616" s="387">
        <v>49777</v>
      </c>
      <c r="E2616" s="386" t="s">
        <v>13969</v>
      </c>
    </row>
    <row r="2617" spans="1:5">
      <c r="A2617" s="385">
        <v>12896</v>
      </c>
      <c r="B2617" s="386" t="s">
        <v>16578</v>
      </c>
      <c r="C2617" s="385" t="s">
        <v>30</v>
      </c>
      <c r="D2617" s="387">
        <v>5484690</v>
      </c>
      <c r="E2617" s="386" t="s">
        <v>13969</v>
      </c>
    </row>
    <row r="2618" spans="1:5">
      <c r="A2618" s="385">
        <v>12918</v>
      </c>
      <c r="B2618" s="386" t="s">
        <v>16579</v>
      </c>
      <c r="C2618" s="385" t="s">
        <v>89</v>
      </c>
      <c r="D2618" s="387">
        <v>19521</v>
      </c>
      <c r="E2618" s="386" t="s">
        <v>13969</v>
      </c>
    </row>
    <row r="2619" spans="1:5">
      <c r="A2619" s="385">
        <v>12919</v>
      </c>
      <c r="B2619" s="386" t="s">
        <v>16580</v>
      </c>
      <c r="C2619" s="385" t="s">
        <v>211</v>
      </c>
      <c r="D2619" s="387">
        <v>3704</v>
      </c>
      <c r="E2619" s="386" t="s">
        <v>13959</v>
      </c>
    </row>
    <row r="2620" spans="1:5">
      <c r="A2620" s="385">
        <v>12920</v>
      </c>
      <c r="B2620" s="386" t="s">
        <v>16581</v>
      </c>
      <c r="C2620" s="385" t="s">
        <v>14006</v>
      </c>
      <c r="D2620" s="387">
        <v>73233</v>
      </c>
      <c r="E2620" s="386" t="s">
        <v>13959</v>
      </c>
    </row>
    <row r="2621" spans="1:5">
      <c r="A2621" s="385">
        <v>12925</v>
      </c>
      <c r="B2621" s="386" t="s">
        <v>16582</v>
      </c>
      <c r="C2621" s="385" t="s">
        <v>27</v>
      </c>
      <c r="D2621" s="387">
        <v>85680</v>
      </c>
      <c r="E2621" s="386" t="s">
        <v>13969</v>
      </c>
    </row>
    <row r="2622" spans="1:5">
      <c r="A2622" s="385">
        <v>12926</v>
      </c>
      <c r="B2622" s="386" t="s">
        <v>16583</v>
      </c>
      <c r="C2622" s="385" t="s">
        <v>27</v>
      </c>
      <c r="D2622" s="387">
        <v>18802</v>
      </c>
      <c r="E2622" s="386" t="s">
        <v>13969</v>
      </c>
    </row>
    <row r="2623" spans="1:5">
      <c r="A2623" s="385">
        <v>12927</v>
      </c>
      <c r="B2623" s="386" t="s">
        <v>16584</v>
      </c>
      <c r="C2623" s="385" t="s">
        <v>14006</v>
      </c>
      <c r="D2623" s="387">
        <v>773500</v>
      </c>
      <c r="E2623" s="386" t="s">
        <v>13969</v>
      </c>
    </row>
    <row r="2624" spans="1:5">
      <c r="A2624" s="385">
        <v>13188</v>
      </c>
      <c r="B2624" s="386" t="s">
        <v>16585</v>
      </c>
      <c r="C2624" s="385" t="s">
        <v>15026</v>
      </c>
      <c r="D2624" s="387">
        <v>403424</v>
      </c>
      <c r="E2624" s="386" t="s">
        <v>13969</v>
      </c>
    </row>
    <row r="2625" spans="1:5">
      <c r="A2625" s="385">
        <v>13189</v>
      </c>
      <c r="B2625" s="386" t="s">
        <v>16586</v>
      </c>
      <c r="C2625" s="385" t="s">
        <v>16587</v>
      </c>
      <c r="D2625" s="387">
        <v>38080000</v>
      </c>
      <c r="E2625" s="386" t="s">
        <v>13969</v>
      </c>
    </row>
    <row r="2626" spans="1:5">
      <c r="A2626" s="385">
        <v>13190</v>
      </c>
      <c r="B2626" s="386" t="s">
        <v>16588</v>
      </c>
      <c r="C2626" s="385" t="s">
        <v>27</v>
      </c>
      <c r="D2626" s="387">
        <v>10670152</v>
      </c>
      <c r="E2626" s="386" t="s">
        <v>13969</v>
      </c>
    </row>
    <row r="2627" spans="1:5">
      <c r="A2627" s="385">
        <v>13191</v>
      </c>
      <c r="B2627" s="386" t="s">
        <v>16589</v>
      </c>
      <c r="C2627" s="385" t="s">
        <v>27</v>
      </c>
      <c r="D2627" s="387">
        <v>11900000</v>
      </c>
      <c r="E2627" s="386" t="s">
        <v>13969</v>
      </c>
    </row>
    <row r="2628" spans="1:5">
      <c r="A2628" s="385">
        <v>13221</v>
      </c>
      <c r="B2628" s="386" t="s">
        <v>16590</v>
      </c>
      <c r="C2628" s="385" t="s">
        <v>44</v>
      </c>
      <c r="D2628" s="387">
        <v>136138</v>
      </c>
      <c r="E2628" s="386" t="s">
        <v>13969</v>
      </c>
    </row>
    <row r="2629" spans="1:5">
      <c r="A2629" s="385">
        <v>13222</v>
      </c>
      <c r="B2629" s="386" t="s">
        <v>16591</v>
      </c>
      <c r="C2629" s="385" t="s">
        <v>16592</v>
      </c>
      <c r="D2629" s="387">
        <v>5538141</v>
      </c>
      <c r="E2629" s="386" t="s">
        <v>13969</v>
      </c>
    </row>
    <row r="2630" spans="1:5">
      <c r="A2630" s="385">
        <v>13249</v>
      </c>
      <c r="B2630" s="386" t="s">
        <v>16593</v>
      </c>
      <c r="C2630" s="385" t="s">
        <v>83</v>
      </c>
      <c r="D2630" s="387">
        <v>923064</v>
      </c>
      <c r="E2630" s="386" t="s">
        <v>13959</v>
      </c>
    </row>
    <row r="2631" spans="1:5">
      <c r="A2631" s="385">
        <v>13250</v>
      </c>
      <c r="B2631" s="386" t="s">
        <v>16594</v>
      </c>
      <c r="C2631" s="385" t="s">
        <v>83</v>
      </c>
      <c r="D2631" s="387">
        <v>840629</v>
      </c>
      <c r="E2631" s="386" t="s">
        <v>13959</v>
      </c>
    </row>
    <row r="2632" spans="1:5">
      <c r="A2632" s="385">
        <v>13251</v>
      </c>
      <c r="B2632" s="386" t="s">
        <v>16595</v>
      </c>
      <c r="C2632" s="385" t="s">
        <v>83</v>
      </c>
      <c r="D2632" s="387">
        <v>1167251</v>
      </c>
      <c r="E2632" s="386" t="s">
        <v>13959</v>
      </c>
    </row>
    <row r="2633" spans="1:5">
      <c r="A2633" s="385">
        <v>13300</v>
      </c>
      <c r="B2633" s="386" t="s">
        <v>16596</v>
      </c>
      <c r="C2633" s="385" t="s">
        <v>83</v>
      </c>
      <c r="D2633" s="387">
        <v>89726</v>
      </c>
      <c r="E2633" s="386" t="s">
        <v>13959</v>
      </c>
    </row>
    <row r="2634" spans="1:5">
      <c r="A2634" s="385">
        <v>13302</v>
      </c>
      <c r="B2634" s="386" t="s">
        <v>16597</v>
      </c>
      <c r="C2634" s="385" t="s">
        <v>27</v>
      </c>
      <c r="D2634" s="387">
        <v>6942537</v>
      </c>
      <c r="E2634" s="386" t="s">
        <v>13969</v>
      </c>
    </row>
    <row r="2635" spans="1:5">
      <c r="A2635" s="385">
        <v>13303</v>
      </c>
      <c r="B2635" s="386" t="s">
        <v>16598</v>
      </c>
      <c r="C2635" s="385" t="s">
        <v>27</v>
      </c>
      <c r="D2635" s="387">
        <v>9254630</v>
      </c>
      <c r="E2635" s="386" t="s">
        <v>13969</v>
      </c>
    </row>
    <row r="2636" spans="1:5">
      <c r="A2636" s="385">
        <v>13318</v>
      </c>
      <c r="B2636" s="386" t="s">
        <v>16599</v>
      </c>
      <c r="C2636" s="385" t="s">
        <v>89</v>
      </c>
      <c r="D2636" s="387">
        <v>236380</v>
      </c>
      <c r="E2636" s="386" t="s">
        <v>13959</v>
      </c>
    </row>
    <row r="2637" spans="1:5">
      <c r="A2637" s="385">
        <v>13319</v>
      </c>
      <c r="B2637" s="386" t="s">
        <v>16600</v>
      </c>
      <c r="C2637" s="385" t="s">
        <v>27</v>
      </c>
      <c r="D2637" s="387">
        <v>927111</v>
      </c>
      <c r="E2637" s="386" t="s">
        <v>13969</v>
      </c>
    </row>
    <row r="2638" spans="1:5">
      <c r="A2638" s="385">
        <v>13320</v>
      </c>
      <c r="B2638" s="386" t="s">
        <v>16601</v>
      </c>
      <c r="C2638" s="385" t="s">
        <v>27</v>
      </c>
      <c r="D2638" s="387">
        <v>367410</v>
      </c>
      <c r="E2638" s="386" t="s">
        <v>13969</v>
      </c>
    </row>
    <row r="2639" spans="1:5">
      <c r="A2639" s="385">
        <v>13321</v>
      </c>
      <c r="B2639" s="386" t="s">
        <v>16602</v>
      </c>
      <c r="C2639" s="385" t="s">
        <v>27</v>
      </c>
      <c r="D2639" s="387">
        <v>2410534</v>
      </c>
      <c r="E2639" s="386" t="s">
        <v>13969</v>
      </c>
    </row>
    <row r="2640" spans="1:5">
      <c r="A2640" s="385">
        <v>13322</v>
      </c>
      <c r="B2640" s="386" t="s">
        <v>16603</v>
      </c>
      <c r="C2640" s="385" t="s">
        <v>27</v>
      </c>
      <c r="D2640" s="387">
        <v>782479</v>
      </c>
      <c r="E2640" s="386" t="s">
        <v>13969</v>
      </c>
    </row>
    <row r="2641" spans="1:5">
      <c r="A2641" s="385">
        <v>13323</v>
      </c>
      <c r="B2641" s="386" t="s">
        <v>16604</v>
      </c>
      <c r="C2641" s="385" t="s">
        <v>27</v>
      </c>
      <c r="D2641" s="387">
        <v>462413</v>
      </c>
      <c r="E2641" s="386" t="s">
        <v>13969</v>
      </c>
    </row>
    <row r="2642" spans="1:5">
      <c r="A2642" s="385">
        <v>13324</v>
      </c>
      <c r="B2642" s="386" t="s">
        <v>16605</v>
      </c>
      <c r="C2642" s="385" t="s">
        <v>27</v>
      </c>
      <c r="D2642" s="387">
        <v>937299</v>
      </c>
      <c r="E2642" s="386" t="s">
        <v>13969</v>
      </c>
    </row>
    <row r="2643" spans="1:5">
      <c r="A2643" s="385">
        <v>13325</v>
      </c>
      <c r="B2643" s="386" t="s">
        <v>16606</v>
      </c>
      <c r="C2643" s="385" t="s">
        <v>27</v>
      </c>
      <c r="D2643" s="387">
        <v>388496</v>
      </c>
      <c r="E2643" s="386" t="s">
        <v>13969</v>
      </c>
    </row>
    <row r="2644" spans="1:5">
      <c r="A2644" s="385">
        <v>13326</v>
      </c>
      <c r="B2644" s="386" t="s">
        <v>16607</v>
      </c>
      <c r="C2644" s="385" t="s">
        <v>27</v>
      </c>
      <c r="D2644" s="387">
        <v>208678</v>
      </c>
      <c r="E2644" s="386" t="s">
        <v>13969</v>
      </c>
    </row>
    <row r="2645" spans="1:5">
      <c r="A2645" s="385">
        <v>13327</v>
      </c>
      <c r="B2645" s="386" t="s">
        <v>16608</v>
      </c>
      <c r="C2645" s="385" t="s">
        <v>27</v>
      </c>
      <c r="D2645" s="387">
        <v>37577</v>
      </c>
      <c r="E2645" s="386" t="s">
        <v>13969</v>
      </c>
    </row>
    <row r="2646" spans="1:5">
      <c r="A2646" s="385">
        <v>13328</v>
      </c>
      <c r="B2646" s="386" t="s">
        <v>16609</v>
      </c>
      <c r="C2646" s="385" t="s">
        <v>27</v>
      </c>
      <c r="D2646" s="387">
        <v>567657</v>
      </c>
      <c r="E2646" s="386" t="s">
        <v>13969</v>
      </c>
    </row>
    <row r="2647" spans="1:5">
      <c r="A2647" s="385">
        <v>13329</v>
      </c>
      <c r="B2647" s="386" t="s">
        <v>16610</v>
      </c>
      <c r="C2647" s="385" t="s">
        <v>27</v>
      </c>
      <c r="D2647" s="387">
        <v>1283518</v>
      </c>
      <c r="E2647" s="386" t="s">
        <v>13969</v>
      </c>
    </row>
    <row r="2648" spans="1:5">
      <c r="A2648" s="385">
        <v>13330</v>
      </c>
      <c r="B2648" s="386" t="s">
        <v>16611</v>
      </c>
      <c r="C2648" s="385" t="s">
        <v>27</v>
      </c>
      <c r="D2648" s="387">
        <v>1710026</v>
      </c>
      <c r="E2648" s="386" t="s">
        <v>13969</v>
      </c>
    </row>
    <row r="2649" spans="1:5">
      <c r="A2649" s="385">
        <v>13331</v>
      </c>
      <c r="B2649" s="386" t="s">
        <v>16612</v>
      </c>
      <c r="C2649" s="385" t="s">
        <v>27</v>
      </c>
      <c r="D2649" s="387">
        <v>2198573</v>
      </c>
      <c r="E2649" s="386" t="s">
        <v>13969</v>
      </c>
    </row>
    <row r="2650" spans="1:5">
      <c r="A2650" s="385">
        <v>13332</v>
      </c>
      <c r="B2650" s="386" t="s">
        <v>16613</v>
      </c>
      <c r="C2650" s="385" t="s">
        <v>27</v>
      </c>
      <c r="D2650" s="387">
        <v>708541</v>
      </c>
      <c r="E2650" s="386" t="s">
        <v>13969</v>
      </c>
    </row>
    <row r="2651" spans="1:5">
      <c r="A2651" s="385">
        <v>13333</v>
      </c>
      <c r="B2651" s="386" t="s">
        <v>16614</v>
      </c>
      <c r="C2651" s="385" t="s">
        <v>27</v>
      </c>
      <c r="D2651" s="387">
        <v>132453</v>
      </c>
      <c r="E2651" s="386" t="s">
        <v>13969</v>
      </c>
    </row>
    <row r="2652" spans="1:5">
      <c r="A2652" s="385">
        <v>13334</v>
      </c>
      <c r="B2652" s="386" t="s">
        <v>16615</v>
      </c>
      <c r="C2652" s="385" t="s">
        <v>30</v>
      </c>
      <c r="D2652" s="387">
        <v>696693</v>
      </c>
      <c r="E2652" s="386" t="s">
        <v>13969</v>
      </c>
    </row>
    <row r="2653" spans="1:5">
      <c r="A2653" s="385">
        <v>13336</v>
      </c>
      <c r="B2653" s="386" t="s">
        <v>16616</v>
      </c>
      <c r="C2653" s="385" t="s">
        <v>27</v>
      </c>
      <c r="D2653" s="387">
        <v>271964</v>
      </c>
      <c r="E2653" s="386" t="s">
        <v>13969</v>
      </c>
    </row>
    <row r="2654" spans="1:5">
      <c r="A2654" s="385">
        <v>13372</v>
      </c>
      <c r="B2654" s="386" t="s">
        <v>16617</v>
      </c>
      <c r="C2654" s="385" t="s">
        <v>44</v>
      </c>
      <c r="D2654" s="387">
        <v>9121</v>
      </c>
      <c r="E2654" s="386" t="s">
        <v>13969</v>
      </c>
    </row>
    <row r="2655" spans="1:5">
      <c r="A2655" s="385">
        <v>13373</v>
      </c>
      <c r="B2655" s="386" t="s">
        <v>16618</v>
      </c>
      <c r="C2655" s="385" t="s">
        <v>44</v>
      </c>
      <c r="D2655" s="387">
        <v>13090</v>
      </c>
      <c r="E2655" s="386" t="s">
        <v>13969</v>
      </c>
    </row>
    <row r="2656" spans="1:5">
      <c r="A2656" s="385">
        <v>13374</v>
      </c>
      <c r="B2656" s="386" t="s">
        <v>16619</v>
      </c>
      <c r="C2656" s="385" t="s">
        <v>44</v>
      </c>
      <c r="D2656" s="387">
        <v>14033</v>
      </c>
      <c r="E2656" s="386" t="s">
        <v>13969</v>
      </c>
    </row>
    <row r="2657" spans="1:5">
      <c r="A2657" s="385">
        <v>13375</v>
      </c>
      <c r="B2657" s="386" t="s">
        <v>16620</v>
      </c>
      <c r="C2657" s="385" t="s">
        <v>44</v>
      </c>
      <c r="D2657" s="387">
        <v>11672</v>
      </c>
      <c r="E2657" s="386" t="s">
        <v>13969</v>
      </c>
    </row>
    <row r="2658" spans="1:5">
      <c r="A2658" s="385">
        <v>13376</v>
      </c>
      <c r="B2658" s="386" t="s">
        <v>16621</v>
      </c>
      <c r="C2658" s="385" t="s">
        <v>27</v>
      </c>
      <c r="D2658" s="387">
        <v>137137194</v>
      </c>
      <c r="E2658" s="386" t="s">
        <v>13969</v>
      </c>
    </row>
    <row r="2659" spans="1:5">
      <c r="A2659" s="385">
        <v>13377</v>
      </c>
      <c r="B2659" s="386" t="s">
        <v>16622</v>
      </c>
      <c r="C2659" s="385" t="s">
        <v>27</v>
      </c>
      <c r="D2659" s="387">
        <v>155768354</v>
      </c>
      <c r="E2659" s="386" t="s">
        <v>13969</v>
      </c>
    </row>
    <row r="2660" spans="1:5">
      <c r="A2660" s="385">
        <v>13378</v>
      </c>
      <c r="B2660" s="386" t="s">
        <v>16623</v>
      </c>
      <c r="C2660" s="385" t="s">
        <v>27</v>
      </c>
      <c r="D2660" s="387">
        <v>173294046</v>
      </c>
      <c r="E2660" s="386" t="s">
        <v>13969</v>
      </c>
    </row>
    <row r="2661" spans="1:5">
      <c r="A2661" s="385">
        <v>13379</v>
      </c>
      <c r="B2661" s="386" t="s">
        <v>16624</v>
      </c>
      <c r="C2661" s="385" t="s">
        <v>27</v>
      </c>
      <c r="D2661" s="387">
        <v>1758579</v>
      </c>
      <c r="E2661" s="386" t="s">
        <v>13969</v>
      </c>
    </row>
    <row r="2662" spans="1:5">
      <c r="A2662" s="385">
        <v>13400</v>
      </c>
      <c r="B2662" s="386" t="s">
        <v>16625</v>
      </c>
      <c r="C2662" s="385" t="s">
        <v>27</v>
      </c>
      <c r="D2662" s="387">
        <v>46053</v>
      </c>
      <c r="E2662" s="386" t="s">
        <v>13969</v>
      </c>
    </row>
    <row r="2663" spans="1:5">
      <c r="A2663" s="385">
        <v>13401</v>
      </c>
      <c r="B2663" s="386" t="s">
        <v>16626</v>
      </c>
      <c r="C2663" s="385" t="s">
        <v>27</v>
      </c>
      <c r="D2663" s="387">
        <v>66457</v>
      </c>
      <c r="E2663" s="386" t="s">
        <v>13969</v>
      </c>
    </row>
    <row r="2664" spans="1:5">
      <c r="A2664" s="385">
        <v>13402</v>
      </c>
      <c r="B2664" s="386" t="s">
        <v>16627</v>
      </c>
      <c r="C2664" s="385" t="s">
        <v>27</v>
      </c>
      <c r="D2664" s="387">
        <v>50403</v>
      </c>
      <c r="E2664" s="386" t="s">
        <v>13969</v>
      </c>
    </row>
    <row r="2665" spans="1:5">
      <c r="A2665" s="385">
        <v>13403</v>
      </c>
      <c r="B2665" s="386" t="s">
        <v>16628</v>
      </c>
      <c r="C2665" s="385" t="s">
        <v>27</v>
      </c>
      <c r="D2665" s="387">
        <v>209976</v>
      </c>
      <c r="E2665" s="386" t="s">
        <v>13969</v>
      </c>
    </row>
    <row r="2666" spans="1:5">
      <c r="A2666" s="385">
        <v>13404</v>
      </c>
      <c r="B2666" s="386" t="s">
        <v>16629</v>
      </c>
      <c r="C2666" s="385" t="s">
        <v>30</v>
      </c>
      <c r="D2666" s="387">
        <v>212493</v>
      </c>
      <c r="E2666" s="386" t="s">
        <v>13969</v>
      </c>
    </row>
    <row r="2667" spans="1:5">
      <c r="A2667" s="385">
        <v>13405</v>
      </c>
      <c r="B2667" s="386" t="s">
        <v>16630</v>
      </c>
      <c r="C2667" s="385" t="s">
        <v>27</v>
      </c>
      <c r="D2667" s="387">
        <v>1365965</v>
      </c>
      <c r="E2667" s="386" t="s">
        <v>13969</v>
      </c>
    </row>
    <row r="2668" spans="1:5">
      <c r="A2668" s="385">
        <v>13406</v>
      </c>
      <c r="B2668" s="386" t="s">
        <v>16631</v>
      </c>
      <c r="C2668" s="385" t="s">
        <v>27</v>
      </c>
      <c r="D2668" s="387">
        <v>1175068</v>
      </c>
      <c r="E2668" s="386" t="s">
        <v>13969</v>
      </c>
    </row>
    <row r="2669" spans="1:5">
      <c r="A2669" s="385">
        <v>13407</v>
      </c>
      <c r="B2669" s="386" t="s">
        <v>16632</v>
      </c>
      <c r="C2669" s="385" t="s">
        <v>27</v>
      </c>
      <c r="D2669" s="387">
        <v>1106552</v>
      </c>
      <c r="E2669" s="386" t="s">
        <v>13969</v>
      </c>
    </row>
    <row r="2670" spans="1:5">
      <c r="A2670" s="385">
        <v>13408</v>
      </c>
      <c r="B2670" s="386" t="s">
        <v>16633</v>
      </c>
      <c r="C2670" s="385" t="s">
        <v>27</v>
      </c>
      <c r="D2670" s="387">
        <v>1126277</v>
      </c>
      <c r="E2670" s="386" t="s">
        <v>13969</v>
      </c>
    </row>
    <row r="2671" spans="1:5">
      <c r="A2671" s="385">
        <v>13409</v>
      </c>
      <c r="B2671" s="386" t="s">
        <v>16634</v>
      </c>
      <c r="C2671" s="385" t="s">
        <v>27</v>
      </c>
      <c r="D2671" s="387">
        <v>1126277</v>
      </c>
      <c r="E2671" s="386" t="s">
        <v>13969</v>
      </c>
    </row>
    <row r="2672" spans="1:5">
      <c r="A2672" s="385">
        <v>13410</v>
      </c>
      <c r="B2672" s="386" t="s">
        <v>16635</v>
      </c>
      <c r="C2672" s="385" t="s">
        <v>27</v>
      </c>
      <c r="D2672" s="387">
        <v>2962588</v>
      </c>
      <c r="E2672" s="386" t="s">
        <v>13969</v>
      </c>
    </row>
    <row r="2673" spans="1:5">
      <c r="A2673" s="385">
        <v>13411</v>
      </c>
      <c r="B2673" s="386" t="s">
        <v>16636</v>
      </c>
      <c r="C2673" s="385" t="s">
        <v>27</v>
      </c>
      <c r="D2673" s="387">
        <v>3425487</v>
      </c>
      <c r="E2673" s="386" t="s">
        <v>13969</v>
      </c>
    </row>
    <row r="2674" spans="1:5">
      <c r="A2674" s="385">
        <v>13412</v>
      </c>
      <c r="B2674" s="386" t="s">
        <v>16637</v>
      </c>
      <c r="C2674" s="385" t="s">
        <v>27</v>
      </c>
      <c r="D2674" s="387">
        <v>3814768</v>
      </c>
      <c r="E2674" s="386" t="s">
        <v>13969</v>
      </c>
    </row>
    <row r="2675" spans="1:5">
      <c r="A2675" s="385">
        <v>13413</v>
      </c>
      <c r="B2675" s="386" t="s">
        <v>16638</v>
      </c>
      <c r="C2675" s="385" t="s">
        <v>27</v>
      </c>
      <c r="D2675" s="387">
        <v>4028327</v>
      </c>
      <c r="E2675" s="386" t="s">
        <v>13969</v>
      </c>
    </row>
    <row r="2676" spans="1:5">
      <c r="A2676" s="385">
        <v>13414</v>
      </c>
      <c r="B2676" s="386" t="s">
        <v>16639</v>
      </c>
      <c r="C2676" s="385" t="s">
        <v>27</v>
      </c>
      <c r="D2676" s="387">
        <v>11276899</v>
      </c>
      <c r="E2676" s="386" t="s">
        <v>13969</v>
      </c>
    </row>
    <row r="2677" spans="1:5">
      <c r="A2677" s="385">
        <v>13415</v>
      </c>
      <c r="B2677" s="386" t="s">
        <v>16640</v>
      </c>
      <c r="C2677" s="385" t="s">
        <v>27</v>
      </c>
      <c r="D2677" s="387">
        <v>14430814</v>
      </c>
      <c r="E2677" s="386" t="s">
        <v>13969</v>
      </c>
    </row>
    <row r="2678" spans="1:5">
      <c r="A2678" s="385">
        <v>13416</v>
      </c>
      <c r="B2678" s="386" t="s">
        <v>16641</v>
      </c>
      <c r="C2678" s="385" t="s">
        <v>89</v>
      </c>
      <c r="D2678" s="387">
        <v>62268</v>
      </c>
      <c r="E2678" s="386" t="s">
        <v>13959</v>
      </c>
    </row>
    <row r="2679" spans="1:5">
      <c r="A2679" s="385">
        <v>13417</v>
      </c>
      <c r="B2679" s="386" t="s">
        <v>16642</v>
      </c>
      <c r="C2679" s="385" t="s">
        <v>83</v>
      </c>
      <c r="D2679" s="387">
        <v>120000</v>
      </c>
      <c r="E2679" s="386" t="s">
        <v>13969</v>
      </c>
    </row>
    <row r="2680" spans="1:5">
      <c r="A2680" s="385">
        <v>13418</v>
      </c>
      <c r="B2680" s="386" t="s">
        <v>16643</v>
      </c>
      <c r="C2680" s="385" t="s">
        <v>211</v>
      </c>
      <c r="D2680" s="387">
        <v>2215256</v>
      </c>
      <c r="E2680" s="386" t="s">
        <v>13969</v>
      </c>
    </row>
    <row r="2681" spans="1:5">
      <c r="A2681" s="385">
        <v>13419</v>
      </c>
      <c r="B2681" s="386" t="s">
        <v>16644</v>
      </c>
      <c r="C2681" s="385" t="s">
        <v>14006</v>
      </c>
      <c r="D2681" s="387">
        <v>119000</v>
      </c>
      <c r="E2681" s="386" t="s">
        <v>13969</v>
      </c>
    </row>
    <row r="2682" spans="1:5">
      <c r="A2682" s="385">
        <v>13420</v>
      </c>
      <c r="B2682" s="386" t="s">
        <v>16645</v>
      </c>
      <c r="C2682" s="385" t="s">
        <v>211</v>
      </c>
      <c r="D2682" s="387">
        <v>2856000</v>
      </c>
      <c r="E2682" s="386" t="s">
        <v>13969</v>
      </c>
    </row>
    <row r="2683" spans="1:5">
      <c r="A2683" s="385">
        <v>13421</v>
      </c>
      <c r="B2683" s="386" t="s">
        <v>16646</v>
      </c>
      <c r="C2683" s="385" t="s">
        <v>211</v>
      </c>
      <c r="D2683" s="387">
        <v>952000</v>
      </c>
      <c r="E2683" s="386" t="s">
        <v>13969</v>
      </c>
    </row>
    <row r="2684" spans="1:5">
      <c r="A2684" s="385">
        <v>13422</v>
      </c>
      <c r="B2684" s="386" t="s">
        <v>16647</v>
      </c>
      <c r="C2684" s="385" t="s">
        <v>14006</v>
      </c>
      <c r="D2684" s="387">
        <v>47600</v>
      </c>
      <c r="E2684" s="386" t="s">
        <v>13969</v>
      </c>
    </row>
    <row r="2685" spans="1:5">
      <c r="A2685" s="385">
        <v>13423</v>
      </c>
      <c r="B2685" s="386" t="s">
        <v>16648</v>
      </c>
      <c r="C2685" s="385" t="s">
        <v>14006</v>
      </c>
      <c r="D2685" s="387">
        <v>321300</v>
      </c>
      <c r="E2685" s="386" t="s">
        <v>13969</v>
      </c>
    </row>
    <row r="2686" spans="1:5">
      <c r="A2686" s="385">
        <v>13424</v>
      </c>
      <c r="B2686" s="386" t="s">
        <v>16649</v>
      </c>
      <c r="C2686" s="385" t="s">
        <v>27</v>
      </c>
      <c r="D2686" s="387">
        <v>273700</v>
      </c>
      <c r="E2686" s="386" t="s">
        <v>13969</v>
      </c>
    </row>
    <row r="2687" spans="1:5">
      <c r="A2687" s="385">
        <v>13425</v>
      </c>
      <c r="B2687" s="386" t="s">
        <v>16650</v>
      </c>
      <c r="C2687" s="385" t="s">
        <v>27</v>
      </c>
      <c r="D2687" s="387">
        <v>196350</v>
      </c>
      <c r="E2687" s="386" t="s">
        <v>13969</v>
      </c>
    </row>
    <row r="2688" spans="1:5">
      <c r="A2688" s="385">
        <v>13426</v>
      </c>
      <c r="B2688" s="386" t="s">
        <v>16651</v>
      </c>
      <c r="C2688" s="385" t="s">
        <v>27</v>
      </c>
      <c r="D2688" s="387">
        <v>1225700</v>
      </c>
      <c r="E2688" s="386" t="s">
        <v>13969</v>
      </c>
    </row>
    <row r="2689" spans="1:5">
      <c r="A2689" s="385">
        <v>13427</v>
      </c>
      <c r="B2689" s="386" t="s">
        <v>16652</v>
      </c>
      <c r="C2689" s="385" t="s">
        <v>27</v>
      </c>
      <c r="D2689" s="387">
        <v>856800</v>
      </c>
      <c r="E2689" s="386" t="s">
        <v>13969</v>
      </c>
    </row>
    <row r="2690" spans="1:5">
      <c r="A2690" s="385">
        <v>13428</v>
      </c>
      <c r="B2690" s="386" t="s">
        <v>16653</v>
      </c>
      <c r="C2690" s="385" t="s">
        <v>27</v>
      </c>
      <c r="D2690" s="387">
        <v>343700</v>
      </c>
      <c r="E2690" s="386" t="s">
        <v>13969</v>
      </c>
    </row>
    <row r="2691" spans="1:5">
      <c r="A2691" s="385">
        <v>13429</v>
      </c>
      <c r="B2691" s="386" t="s">
        <v>16654</v>
      </c>
      <c r="C2691" s="385" t="s">
        <v>44</v>
      </c>
      <c r="D2691" s="387">
        <v>28659</v>
      </c>
      <c r="E2691" s="386" t="s">
        <v>13969</v>
      </c>
    </row>
    <row r="2692" spans="1:5">
      <c r="A2692" s="385">
        <v>13430</v>
      </c>
      <c r="B2692" s="386" t="s">
        <v>16655</v>
      </c>
      <c r="C2692" s="385" t="s">
        <v>30</v>
      </c>
      <c r="D2692" s="387">
        <v>11792</v>
      </c>
      <c r="E2692" s="386" t="s">
        <v>13959</v>
      </c>
    </row>
    <row r="2693" spans="1:5">
      <c r="A2693" s="385">
        <v>13431</v>
      </c>
      <c r="B2693" s="386" t="s">
        <v>16656</v>
      </c>
      <c r="C2693" s="385" t="s">
        <v>14881</v>
      </c>
      <c r="D2693" s="387">
        <v>1400000</v>
      </c>
      <c r="E2693" s="386" t="s">
        <v>13959</v>
      </c>
    </row>
    <row r="2694" spans="1:5">
      <c r="A2694" s="385">
        <v>13432</v>
      </c>
      <c r="B2694" s="386" t="s">
        <v>16657</v>
      </c>
      <c r="C2694" s="385" t="s">
        <v>14881</v>
      </c>
      <c r="D2694" s="387">
        <v>1500000</v>
      </c>
      <c r="E2694" s="386" t="s">
        <v>13959</v>
      </c>
    </row>
    <row r="2695" spans="1:5">
      <c r="A2695" s="385">
        <v>13433</v>
      </c>
      <c r="B2695" s="386" t="s">
        <v>16658</v>
      </c>
      <c r="C2695" s="385" t="s">
        <v>14881</v>
      </c>
      <c r="D2695" s="387">
        <v>2000000</v>
      </c>
      <c r="E2695" s="386" t="s">
        <v>13959</v>
      </c>
    </row>
    <row r="2696" spans="1:5">
      <c r="A2696" s="385">
        <v>13434</v>
      </c>
      <c r="B2696" s="386" t="s">
        <v>16659</v>
      </c>
      <c r="C2696" s="385" t="s">
        <v>14881</v>
      </c>
      <c r="D2696" s="387">
        <v>2500000</v>
      </c>
      <c r="E2696" s="386" t="s">
        <v>13959</v>
      </c>
    </row>
    <row r="2697" spans="1:5">
      <c r="A2697" s="385">
        <v>13435</v>
      </c>
      <c r="B2697" s="386" t="s">
        <v>16660</v>
      </c>
      <c r="C2697" s="385" t="s">
        <v>14881</v>
      </c>
      <c r="D2697" s="387">
        <v>3000000</v>
      </c>
      <c r="E2697" s="386" t="s">
        <v>13959</v>
      </c>
    </row>
    <row r="2698" spans="1:5">
      <c r="A2698" s="385">
        <v>13436</v>
      </c>
      <c r="B2698" s="386" t="s">
        <v>16661</v>
      </c>
      <c r="C2698" s="385" t="s">
        <v>14881</v>
      </c>
      <c r="D2698" s="387">
        <v>3000000</v>
      </c>
      <c r="E2698" s="386" t="s">
        <v>13959</v>
      </c>
    </row>
    <row r="2699" spans="1:5">
      <c r="A2699" s="385">
        <v>13437</v>
      </c>
      <c r="B2699" s="386" t="s">
        <v>16662</v>
      </c>
      <c r="C2699" s="385" t="s">
        <v>83</v>
      </c>
      <c r="D2699" s="387">
        <v>95557</v>
      </c>
      <c r="E2699" s="386" t="s">
        <v>13959</v>
      </c>
    </row>
    <row r="2700" spans="1:5">
      <c r="A2700" s="385">
        <v>13438</v>
      </c>
      <c r="B2700" s="386" t="s">
        <v>16663</v>
      </c>
      <c r="C2700" s="385" t="s">
        <v>83</v>
      </c>
      <c r="D2700" s="387">
        <v>89964</v>
      </c>
      <c r="E2700" s="386" t="s">
        <v>13959</v>
      </c>
    </row>
    <row r="2701" spans="1:5">
      <c r="A2701" s="385">
        <v>13439</v>
      </c>
      <c r="B2701" s="386" t="s">
        <v>16664</v>
      </c>
      <c r="C2701" s="385" t="s">
        <v>83</v>
      </c>
      <c r="D2701" s="387">
        <v>741846</v>
      </c>
      <c r="E2701" s="386" t="s">
        <v>13959</v>
      </c>
    </row>
    <row r="2702" spans="1:5">
      <c r="A2702" s="385">
        <v>13440</v>
      </c>
      <c r="B2702" s="386" t="s">
        <v>16665</v>
      </c>
      <c r="C2702" s="385" t="s">
        <v>83</v>
      </c>
      <c r="D2702" s="387">
        <v>798921</v>
      </c>
      <c r="E2702" s="386" t="s">
        <v>13959</v>
      </c>
    </row>
    <row r="2703" spans="1:5">
      <c r="A2703" s="385">
        <v>13441</v>
      </c>
      <c r="B2703" s="386" t="s">
        <v>16666</v>
      </c>
      <c r="C2703" s="385" t="s">
        <v>83</v>
      </c>
      <c r="D2703" s="387">
        <v>849586</v>
      </c>
      <c r="E2703" s="386" t="s">
        <v>13959</v>
      </c>
    </row>
    <row r="2704" spans="1:5">
      <c r="A2704" s="385">
        <v>13442</v>
      </c>
      <c r="B2704" s="386" t="s">
        <v>16667</v>
      </c>
      <c r="C2704" s="385" t="s">
        <v>211</v>
      </c>
      <c r="D2704" s="387">
        <v>7361890</v>
      </c>
      <c r="E2704" s="386" t="s">
        <v>14016</v>
      </c>
    </row>
    <row r="2705" spans="1:5">
      <c r="A2705" s="385">
        <v>13443</v>
      </c>
      <c r="B2705" s="386" t="s">
        <v>16668</v>
      </c>
      <c r="C2705" s="385" t="s">
        <v>211</v>
      </c>
      <c r="D2705" s="387">
        <v>4467317</v>
      </c>
      <c r="E2705" s="386" t="s">
        <v>14016</v>
      </c>
    </row>
    <row r="2706" spans="1:5">
      <c r="A2706" s="385">
        <v>13444</v>
      </c>
      <c r="B2706" s="386" t="s">
        <v>16669</v>
      </c>
      <c r="C2706" s="385" t="s">
        <v>211</v>
      </c>
      <c r="D2706" s="387">
        <v>5835615</v>
      </c>
      <c r="E2706" s="386" t="s">
        <v>14016</v>
      </c>
    </row>
    <row r="2707" spans="1:5">
      <c r="A2707" s="385">
        <v>13445</v>
      </c>
      <c r="B2707" s="386" t="s">
        <v>16670</v>
      </c>
      <c r="C2707" s="385" t="s">
        <v>211</v>
      </c>
      <c r="D2707" s="387">
        <v>3945223</v>
      </c>
      <c r="E2707" s="386" t="s">
        <v>14016</v>
      </c>
    </row>
    <row r="2708" spans="1:5">
      <c r="A2708" s="385">
        <v>13513</v>
      </c>
      <c r="B2708" s="386" t="s">
        <v>16671</v>
      </c>
      <c r="C2708" s="385" t="s">
        <v>30</v>
      </c>
      <c r="D2708" s="387">
        <v>1106330</v>
      </c>
      <c r="E2708" s="386" t="s">
        <v>13969</v>
      </c>
    </row>
    <row r="2709" spans="1:5">
      <c r="A2709" s="385">
        <v>13514</v>
      </c>
      <c r="B2709" s="386" t="s">
        <v>16672</v>
      </c>
      <c r="C2709" s="385" t="s">
        <v>30</v>
      </c>
      <c r="D2709" s="387">
        <v>1425618</v>
      </c>
      <c r="E2709" s="386" t="s">
        <v>13969</v>
      </c>
    </row>
    <row r="2710" spans="1:5">
      <c r="A2710" s="385">
        <v>13515</v>
      </c>
      <c r="B2710" s="386" t="s">
        <v>16673</v>
      </c>
      <c r="C2710" s="385" t="s">
        <v>30</v>
      </c>
      <c r="D2710" s="387">
        <v>1903835</v>
      </c>
      <c r="E2710" s="386" t="s">
        <v>13969</v>
      </c>
    </row>
    <row r="2711" spans="1:5">
      <c r="A2711" s="385">
        <v>13516</v>
      </c>
      <c r="B2711" s="386" t="s">
        <v>16674</v>
      </c>
      <c r="C2711" s="385" t="s">
        <v>30</v>
      </c>
      <c r="D2711" s="387">
        <v>2673582</v>
      </c>
      <c r="E2711" s="386" t="s">
        <v>13969</v>
      </c>
    </row>
    <row r="2712" spans="1:5">
      <c r="A2712" s="385">
        <v>13517</v>
      </c>
      <c r="B2712" s="386" t="s">
        <v>16675</v>
      </c>
      <c r="C2712" s="385" t="s">
        <v>30</v>
      </c>
      <c r="D2712" s="387">
        <v>4296242</v>
      </c>
      <c r="E2712" s="386" t="s">
        <v>13969</v>
      </c>
    </row>
    <row r="2713" spans="1:5">
      <c r="A2713" s="385">
        <v>13518</v>
      </c>
      <c r="B2713" s="386" t="s">
        <v>16676</v>
      </c>
      <c r="C2713" s="385" t="s">
        <v>30</v>
      </c>
      <c r="D2713" s="387">
        <v>7042024</v>
      </c>
      <c r="E2713" s="386" t="s">
        <v>13969</v>
      </c>
    </row>
    <row r="2714" spans="1:5">
      <c r="A2714" s="385">
        <v>13519</v>
      </c>
      <c r="B2714" s="386" t="s">
        <v>16677</v>
      </c>
      <c r="C2714" s="385" t="s">
        <v>30</v>
      </c>
      <c r="D2714" s="387">
        <v>7042024</v>
      </c>
      <c r="E2714" s="386" t="s">
        <v>13969</v>
      </c>
    </row>
    <row r="2715" spans="1:5">
      <c r="A2715" s="385">
        <v>13520</v>
      </c>
      <c r="B2715" s="386" t="s">
        <v>16678</v>
      </c>
      <c r="C2715" s="385" t="s">
        <v>30</v>
      </c>
      <c r="D2715" s="387">
        <v>8296515</v>
      </c>
      <c r="E2715" s="386" t="s">
        <v>13969</v>
      </c>
    </row>
    <row r="2716" spans="1:5">
      <c r="A2716" s="385">
        <v>13531</v>
      </c>
      <c r="B2716" s="386" t="s">
        <v>16679</v>
      </c>
      <c r="C2716" s="385" t="s">
        <v>27</v>
      </c>
      <c r="D2716" s="387">
        <v>848852</v>
      </c>
      <c r="E2716" s="386" t="s">
        <v>13959</v>
      </c>
    </row>
    <row r="2717" spans="1:5">
      <c r="A2717" s="385">
        <v>13532</v>
      </c>
      <c r="B2717" s="386" t="s">
        <v>16680</v>
      </c>
      <c r="C2717" s="385" t="s">
        <v>27</v>
      </c>
      <c r="D2717" s="387">
        <v>55942</v>
      </c>
      <c r="E2717" s="386" t="s">
        <v>13959</v>
      </c>
    </row>
    <row r="2718" spans="1:5">
      <c r="A2718" s="385">
        <v>13533</v>
      </c>
      <c r="B2718" s="386" t="s">
        <v>16681</v>
      </c>
      <c r="C2718" s="385" t="s">
        <v>27</v>
      </c>
      <c r="D2718" s="387">
        <v>28715</v>
      </c>
      <c r="E2718" s="386" t="s">
        <v>13959</v>
      </c>
    </row>
    <row r="2719" spans="1:5">
      <c r="A2719" s="385">
        <v>13535</v>
      </c>
      <c r="B2719" s="386" t="s">
        <v>16682</v>
      </c>
      <c r="C2719" s="385" t="s">
        <v>30</v>
      </c>
      <c r="D2719" s="387">
        <v>172068</v>
      </c>
      <c r="E2719" s="386" t="s">
        <v>13959</v>
      </c>
    </row>
    <row r="2720" spans="1:5">
      <c r="A2720" s="385">
        <v>13564</v>
      </c>
      <c r="B2720" s="386" t="s">
        <v>16683</v>
      </c>
      <c r="C2720" s="385" t="s">
        <v>27</v>
      </c>
      <c r="D2720" s="387">
        <v>279890</v>
      </c>
      <c r="E2720" s="386" t="s">
        <v>13969</v>
      </c>
    </row>
    <row r="2721" spans="1:5">
      <c r="A2721" s="385">
        <v>13565</v>
      </c>
      <c r="B2721" s="386" t="s">
        <v>16684</v>
      </c>
      <c r="C2721" s="385" t="s">
        <v>27</v>
      </c>
      <c r="D2721" s="387">
        <v>194705</v>
      </c>
      <c r="E2721" s="386" t="s">
        <v>13969</v>
      </c>
    </row>
    <row r="2722" spans="1:5">
      <c r="A2722" s="385">
        <v>13566</v>
      </c>
      <c r="B2722" s="386" t="s">
        <v>16685</v>
      </c>
      <c r="C2722" s="385" t="s">
        <v>27</v>
      </c>
      <c r="D2722" s="387">
        <v>292058</v>
      </c>
      <c r="E2722" s="386" t="s">
        <v>13969</v>
      </c>
    </row>
    <row r="2723" spans="1:5">
      <c r="A2723" s="385">
        <v>13567</v>
      </c>
      <c r="B2723" s="386" t="s">
        <v>16686</v>
      </c>
      <c r="C2723" s="385" t="s">
        <v>27</v>
      </c>
      <c r="D2723" s="387">
        <v>83445</v>
      </c>
      <c r="E2723" s="386" t="s">
        <v>13969</v>
      </c>
    </row>
    <row r="2724" spans="1:5">
      <c r="A2724" s="385">
        <v>13568</v>
      </c>
      <c r="B2724" s="386" t="s">
        <v>16687</v>
      </c>
      <c r="C2724" s="385" t="s">
        <v>27</v>
      </c>
      <c r="D2724" s="387">
        <v>69538</v>
      </c>
      <c r="E2724" s="386" t="s">
        <v>13969</v>
      </c>
    </row>
    <row r="2725" spans="1:5">
      <c r="A2725" s="385">
        <v>13569</v>
      </c>
      <c r="B2725" s="386" t="s">
        <v>16688</v>
      </c>
      <c r="C2725" s="385" t="s">
        <v>27</v>
      </c>
      <c r="D2725" s="387">
        <v>205680</v>
      </c>
      <c r="E2725" s="386" t="s">
        <v>13969</v>
      </c>
    </row>
    <row r="2726" spans="1:5">
      <c r="A2726" s="385">
        <v>13570</v>
      </c>
      <c r="B2726" s="386" t="s">
        <v>16689</v>
      </c>
      <c r="C2726" s="385" t="s">
        <v>27</v>
      </c>
      <c r="D2726" s="387">
        <v>78229</v>
      </c>
      <c r="E2726" s="386" t="s">
        <v>13969</v>
      </c>
    </row>
    <row r="2727" spans="1:5">
      <c r="A2727" s="385">
        <v>13571</v>
      </c>
      <c r="B2727" s="386" t="s">
        <v>16690</v>
      </c>
      <c r="C2727" s="385" t="s">
        <v>27</v>
      </c>
      <c r="D2727" s="387">
        <v>706933</v>
      </c>
      <c r="E2727" s="386" t="s">
        <v>13969</v>
      </c>
    </row>
    <row r="2728" spans="1:5">
      <c r="A2728" s="385">
        <v>13572</v>
      </c>
      <c r="B2728" s="386" t="s">
        <v>16691</v>
      </c>
      <c r="C2728" s="385" t="s">
        <v>27</v>
      </c>
      <c r="D2728" s="387">
        <v>672945</v>
      </c>
      <c r="E2728" s="386" t="s">
        <v>13969</v>
      </c>
    </row>
    <row r="2729" spans="1:5">
      <c r="A2729" s="385">
        <v>13573</v>
      </c>
      <c r="B2729" s="386" t="s">
        <v>16692</v>
      </c>
      <c r="C2729" s="385" t="s">
        <v>27</v>
      </c>
      <c r="D2729" s="387">
        <v>349125</v>
      </c>
      <c r="E2729" s="386" t="s">
        <v>13969</v>
      </c>
    </row>
    <row r="2730" spans="1:5">
      <c r="A2730" s="385">
        <v>13574</v>
      </c>
      <c r="B2730" s="386" t="s">
        <v>16693</v>
      </c>
      <c r="C2730" s="385" t="s">
        <v>27</v>
      </c>
      <c r="D2730" s="387">
        <v>146637</v>
      </c>
      <c r="E2730" s="386" t="s">
        <v>13969</v>
      </c>
    </row>
    <row r="2731" spans="1:5">
      <c r="A2731" s="385">
        <v>13575</v>
      </c>
      <c r="B2731" s="386" t="s">
        <v>16694</v>
      </c>
      <c r="C2731" s="385" t="s">
        <v>27</v>
      </c>
      <c r="D2731" s="387">
        <v>845387</v>
      </c>
      <c r="E2731" s="386" t="s">
        <v>13969</v>
      </c>
    </row>
    <row r="2732" spans="1:5">
      <c r="A2732" s="385">
        <v>13576</v>
      </c>
      <c r="B2732" s="386" t="s">
        <v>16695</v>
      </c>
      <c r="C2732" s="385" t="s">
        <v>15973</v>
      </c>
      <c r="D2732" s="387">
        <v>215304</v>
      </c>
      <c r="E2732" s="386" t="s">
        <v>13969</v>
      </c>
    </row>
    <row r="2733" spans="1:5">
      <c r="A2733" s="385">
        <v>13577</v>
      </c>
      <c r="B2733" s="386" t="s">
        <v>16696</v>
      </c>
      <c r="C2733" s="385" t="s">
        <v>14015</v>
      </c>
      <c r="D2733" s="387">
        <v>3507205</v>
      </c>
      <c r="E2733" s="386" t="s">
        <v>13969</v>
      </c>
    </row>
    <row r="2734" spans="1:5">
      <c r="A2734" s="385">
        <v>13578</v>
      </c>
      <c r="B2734" s="386" t="s">
        <v>16697</v>
      </c>
      <c r="C2734" s="385" t="s">
        <v>27</v>
      </c>
      <c r="D2734" s="387">
        <v>758830</v>
      </c>
      <c r="E2734" s="386" t="s">
        <v>13969</v>
      </c>
    </row>
    <row r="2735" spans="1:5">
      <c r="A2735" s="385">
        <v>13579</v>
      </c>
      <c r="B2735" s="386" t="s">
        <v>16698</v>
      </c>
      <c r="C2735" s="385" t="s">
        <v>14015</v>
      </c>
      <c r="D2735" s="387">
        <v>3566832</v>
      </c>
      <c r="E2735" s="386" t="s">
        <v>13969</v>
      </c>
    </row>
    <row r="2736" spans="1:5">
      <c r="A2736" s="385">
        <v>13580</v>
      </c>
      <c r="B2736" s="386" t="s">
        <v>16699</v>
      </c>
      <c r="C2736" s="385" t="s">
        <v>14015</v>
      </c>
      <c r="D2736" s="387">
        <v>1428000</v>
      </c>
      <c r="E2736" s="386" t="s">
        <v>13969</v>
      </c>
    </row>
    <row r="2737" spans="1:5">
      <c r="A2737" s="385">
        <v>13581</v>
      </c>
      <c r="B2737" s="386" t="s">
        <v>16700</v>
      </c>
      <c r="C2737" s="385" t="s">
        <v>27</v>
      </c>
      <c r="D2737" s="387">
        <v>845387</v>
      </c>
      <c r="E2737" s="386" t="s">
        <v>13969</v>
      </c>
    </row>
    <row r="2738" spans="1:5">
      <c r="A2738" s="385">
        <v>13582</v>
      </c>
      <c r="B2738" s="386" t="s">
        <v>16701</v>
      </c>
      <c r="C2738" s="385" t="s">
        <v>15973</v>
      </c>
      <c r="D2738" s="387">
        <v>131495</v>
      </c>
      <c r="E2738" s="386" t="s">
        <v>13969</v>
      </c>
    </row>
    <row r="2739" spans="1:5">
      <c r="A2739" s="385">
        <v>13583</v>
      </c>
      <c r="B2739" s="386" t="s">
        <v>16702</v>
      </c>
      <c r="C2739" s="385" t="s">
        <v>27</v>
      </c>
      <c r="D2739" s="387">
        <v>97568</v>
      </c>
      <c r="E2739" s="386" t="s">
        <v>13969</v>
      </c>
    </row>
    <row r="2740" spans="1:5">
      <c r="A2740" s="385">
        <v>13584</v>
      </c>
      <c r="B2740" s="386" t="s">
        <v>16703</v>
      </c>
      <c r="C2740" s="385" t="s">
        <v>15973</v>
      </c>
      <c r="D2740" s="387">
        <v>302486</v>
      </c>
      <c r="E2740" s="386" t="s">
        <v>13969</v>
      </c>
    </row>
    <row r="2741" spans="1:5">
      <c r="A2741" s="385">
        <v>13585</v>
      </c>
      <c r="B2741" s="386" t="s">
        <v>16704</v>
      </c>
      <c r="C2741" s="385" t="s">
        <v>15973</v>
      </c>
      <c r="D2741" s="387">
        <v>165026</v>
      </c>
      <c r="E2741" s="386" t="s">
        <v>13969</v>
      </c>
    </row>
    <row r="2742" spans="1:5">
      <c r="A2742" s="385">
        <v>13586</v>
      </c>
      <c r="B2742" s="386" t="s">
        <v>16705</v>
      </c>
      <c r="C2742" s="385" t="s">
        <v>15973</v>
      </c>
      <c r="D2742" s="387">
        <v>174335</v>
      </c>
      <c r="E2742" s="386" t="s">
        <v>13969</v>
      </c>
    </row>
    <row r="2743" spans="1:5">
      <c r="A2743" s="385">
        <v>13587</v>
      </c>
      <c r="B2743" s="386" t="s">
        <v>16706</v>
      </c>
      <c r="C2743" s="385" t="s">
        <v>15973</v>
      </c>
      <c r="D2743" s="387">
        <v>215304</v>
      </c>
      <c r="E2743" s="386" t="s">
        <v>13969</v>
      </c>
    </row>
    <row r="2744" spans="1:5">
      <c r="A2744" s="385">
        <v>13588</v>
      </c>
      <c r="B2744" s="386" t="s">
        <v>16707</v>
      </c>
      <c r="C2744" s="385" t="s">
        <v>15973</v>
      </c>
      <c r="D2744" s="387">
        <v>180258</v>
      </c>
      <c r="E2744" s="386" t="s">
        <v>13969</v>
      </c>
    </row>
    <row r="2745" spans="1:5">
      <c r="A2745" s="385">
        <v>13589</v>
      </c>
      <c r="B2745" s="386" t="s">
        <v>16708</v>
      </c>
      <c r="C2745" s="385" t="s">
        <v>15973</v>
      </c>
      <c r="D2745" s="387">
        <v>239885</v>
      </c>
      <c r="E2745" s="386" t="s">
        <v>13969</v>
      </c>
    </row>
    <row r="2746" spans="1:5">
      <c r="A2746" s="385">
        <v>13590</v>
      </c>
      <c r="B2746" s="386" t="s">
        <v>16709</v>
      </c>
      <c r="C2746" s="385" t="s">
        <v>44</v>
      </c>
      <c r="D2746" s="387">
        <v>18568</v>
      </c>
      <c r="E2746" s="386" t="s">
        <v>13969</v>
      </c>
    </row>
    <row r="2747" spans="1:5">
      <c r="A2747" s="381">
        <v>13407</v>
      </c>
      <c r="B2747" s="382" t="s">
        <v>16632</v>
      </c>
      <c r="C2747" s="381" t="s">
        <v>27</v>
      </c>
      <c r="D2747" s="383">
        <v>1002546</v>
      </c>
      <c r="E2747" s="382" t="s">
        <v>16710</v>
      </c>
    </row>
    <row r="2748" spans="1:5">
      <c r="A2748" s="381">
        <v>13408</v>
      </c>
      <c r="B2748" s="382" t="s">
        <v>16633</v>
      </c>
      <c r="C2748" s="381" t="s">
        <v>27</v>
      </c>
      <c r="D2748" s="383">
        <v>1381404</v>
      </c>
      <c r="E2748" s="382" t="s">
        <v>16710</v>
      </c>
    </row>
    <row r="2749" spans="1:5">
      <c r="A2749" s="381">
        <v>13409</v>
      </c>
      <c r="B2749" s="382" t="s">
        <v>16634</v>
      </c>
      <c r="C2749" s="381" t="s">
        <v>27</v>
      </c>
      <c r="D2749" s="383">
        <v>1002546</v>
      </c>
      <c r="E2749" s="382" t="s">
        <v>16710</v>
      </c>
    </row>
    <row r="2750" spans="1:5">
      <c r="A2750" s="381">
        <v>13410</v>
      </c>
      <c r="B2750" s="382" t="s">
        <v>16635</v>
      </c>
      <c r="C2750" s="381" t="s">
        <v>27</v>
      </c>
      <c r="D2750" s="383">
        <v>2609649</v>
      </c>
      <c r="E2750" s="382" t="s">
        <v>16710</v>
      </c>
    </row>
    <row r="2751" spans="1:5">
      <c r="A2751" s="381">
        <v>13411</v>
      </c>
      <c r="B2751" s="382" t="s">
        <v>16636</v>
      </c>
      <c r="C2751" s="381" t="s">
        <v>27</v>
      </c>
      <c r="D2751" s="383">
        <v>2969601</v>
      </c>
      <c r="E2751" s="382" t="s">
        <v>16710</v>
      </c>
    </row>
    <row r="2752" spans="1:5">
      <c r="A2752" s="381">
        <v>13412</v>
      </c>
      <c r="B2752" s="382" t="s">
        <v>16637</v>
      </c>
      <c r="C2752" s="381" t="s">
        <v>27</v>
      </c>
      <c r="D2752" s="383">
        <v>2875522</v>
      </c>
      <c r="E2752" s="382" t="s">
        <v>16710</v>
      </c>
    </row>
    <row r="2753" spans="1:5">
      <c r="A2753" s="381">
        <v>13413</v>
      </c>
      <c r="B2753" s="382" t="s">
        <v>16638</v>
      </c>
      <c r="C2753" s="381" t="s">
        <v>27</v>
      </c>
      <c r="D2753" s="383">
        <v>3509528</v>
      </c>
      <c r="E2753" s="382" t="s">
        <v>16710</v>
      </c>
    </row>
    <row r="2754" spans="1:5">
      <c r="A2754" s="381">
        <v>13414</v>
      </c>
      <c r="B2754" s="382" t="s">
        <v>16639</v>
      </c>
      <c r="C2754" s="381" t="s">
        <v>27</v>
      </c>
      <c r="D2754" s="383">
        <v>10414054</v>
      </c>
      <c r="E2754" s="382" t="s">
        <v>16710</v>
      </c>
    </row>
    <row r="2755" spans="1:5">
      <c r="A2755" s="381">
        <v>13415</v>
      </c>
      <c r="B2755" s="382" t="s">
        <v>16640</v>
      </c>
      <c r="C2755" s="381" t="s">
        <v>27</v>
      </c>
      <c r="D2755" s="383">
        <v>13289577</v>
      </c>
      <c r="E2755" s="382" t="s">
        <v>16710</v>
      </c>
    </row>
    <row r="2756" spans="1:5">
      <c r="A2756" s="381">
        <v>13416</v>
      </c>
      <c r="B2756" s="382" t="s">
        <v>16711</v>
      </c>
      <c r="C2756" s="381" t="s">
        <v>89</v>
      </c>
      <c r="D2756" s="383">
        <v>24544</v>
      </c>
      <c r="E2756" s="382" t="s">
        <v>16712</v>
      </c>
    </row>
    <row r="2757" spans="1:5">
      <c r="A2757" s="381">
        <v>13417</v>
      </c>
      <c r="B2757" s="382" t="s">
        <v>16642</v>
      </c>
      <c r="C2757" s="381" t="s">
        <v>83</v>
      </c>
      <c r="D2757" s="383">
        <v>120000</v>
      </c>
      <c r="E2757" s="382" t="s">
        <v>16712</v>
      </c>
    </row>
    <row r="2758" spans="1:5">
      <c r="A2758" s="381">
        <v>13418</v>
      </c>
      <c r="B2758" s="382" t="s">
        <v>16643</v>
      </c>
      <c r="C2758" s="381" t="s">
        <v>211</v>
      </c>
      <c r="D2758" s="383">
        <v>2142000</v>
      </c>
      <c r="E2758" s="382" t="s">
        <v>16712</v>
      </c>
    </row>
    <row r="2759" spans="1:5">
      <c r="A2759" s="381">
        <v>13419</v>
      </c>
      <c r="B2759" s="382" t="s">
        <v>16644</v>
      </c>
      <c r="C2759" s="381" t="s">
        <v>14006</v>
      </c>
      <c r="D2759" s="383">
        <v>107100</v>
      </c>
      <c r="E2759" s="382" t="s">
        <v>16712</v>
      </c>
    </row>
    <row r="2760" spans="1:5">
      <c r="A2760" s="381">
        <v>13420</v>
      </c>
      <c r="B2760" s="382" t="s">
        <v>16645</v>
      </c>
      <c r="C2760" s="381" t="s">
        <v>211</v>
      </c>
      <c r="D2760" s="383">
        <v>2499000</v>
      </c>
      <c r="E2760" s="382" t="s">
        <v>16712</v>
      </c>
    </row>
    <row r="2761" spans="1:5">
      <c r="A2761" s="381">
        <v>13421</v>
      </c>
      <c r="B2761" s="382" t="s">
        <v>16646</v>
      </c>
      <c r="C2761" s="381" t="s">
        <v>211</v>
      </c>
      <c r="D2761" s="383">
        <v>952000</v>
      </c>
      <c r="E2761" s="382" t="s">
        <v>16712</v>
      </c>
    </row>
    <row r="2762" spans="1:5">
      <c r="A2762" s="381">
        <v>13422</v>
      </c>
      <c r="B2762" s="382" t="s">
        <v>16647</v>
      </c>
      <c r="C2762" s="381" t="s">
        <v>14006</v>
      </c>
      <c r="D2762" s="383">
        <v>47600</v>
      </c>
      <c r="E2762" s="382" t="s">
        <v>16712</v>
      </c>
    </row>
    <row r="2763" spans="1:5">
      <c r="A2763" s="381">
        <v>13423</v>
      </c>
      <c r="B2763" s="382" t="s">
        <v>16648</v>
      </c>
      <c r="C2763" s="381" t="s">
        <v>14006</v>
      </c>
      <c r="D2763" s="383">
        <v>321300</v>
      </c>
      <c r="E2763" s="382" t="s">
        <v>16712</v>
      </c>
    </row>
    <row r="2764" spans="1:5">
      <c r="A2764" s="381">
        <v>13424</v>
      </c>
      <c r="B2764" s="382" t="s">
        <v>16649</v>
      </c>
      <c r="C2764" s="381" t="s">
        <v>27</v>
      </c>
      <c r="D2764" s="383">
        <v>273700</v>
      </c>
      <c r="E2764" s="382" t="s">
        <v>16712</v>
      </c>
    </row>
    <row r="2765" spans="1:5">
      <c r="A2765" s="381">
        <v>13425</v>
      </c>
      <c r="B2765" s="382" t="s">
        <v>16650</v>
      </c>
      <c r="C2765" s="381" t="s">
        <v>27</v>
      </c>
      <c r="D2765" s="383">
        <v>196350</v>
      </c>
      <c r="E2765" s="382" t="s">
        <v>16712</v>
      </c>
    </row>
    <row r="2766" spans="1:5">
      <c r="A2766" s="381">
        <v>13426</v>
      </c>
      <c r="B2766" s="382" t="s">
        <v>16651</v>
      </c>
      <c r="C2766" s="381" t="s">
        <v>27</v>
      </c>
      <c r="D2766" s="383">
        <v>1225700</v>
      </c>
      <c r="E2766" s="382" t="s">
        <v>16712</v>
      </c>
    </row>
    <row r="2767" spans="1:5">
      <c r="A2767" s="381">
        <v>13427</v>
      </c>
      <c r="B2767" s="382" t="s">
        <v>16652</v>
      </c>
      <c r="C2767" s="381" t="s">
        <v>27</v>
      </c>
      <c r="D2767" s="383">
        <v>856800</v>
      </c>
      <c r="E2767" s="382" t="s">
        <v>16712</v>
      </c>
    </row>
    <row r="2768" spans="1:5">
      <c r="A2768" s="381">
        <v>13428</v>
      </c>
      <c r="B2768" s="382" t="s">
        <v>16653</v>
      </c>
      <c r="C2768" s="381" t="s">
        <v>27</v>
      </c>
      <c r="D2768" s="383">
        <v>343700</v>
      </c>
      <c r="E2768" s="382" t="s">
        <v>16712</v>
      </c>
    </row>
    <row r="2769" spans="1:5">
      <c r="A2769" s="381">
        <v>13429</v>
      </c>
      <c r="B2769" s="382" t="s">
        <v>16654</v>
      </c>
      <c r="C2769" s="381" t="s">
        <v>44</v>
      </c>
      <c r="D2769" s="383">
        <v>27711</v>
      </c>
      <c r="E2769" s="382" t="s">
        <v>16712</v>
      </c>
    </row>
    <row r="2770" spans="1:5">
      <c r="A2770" s="381">
        <v>13430</v>
      </c>
      <c r="B2770" s="382" t="s">
        <v>16655</v>
      </c>
      <c r="C2770" s="381" t="s">
        <v>30</v>
      </c>
      <c r="D2770" s="383">
        <v>11792</v>
      </c>
      <c r="E2770" s="382" t="s">
        <v>16712</v>
      </c>
    </row>
    <row r="2771" spans="1:5">
      <c r="A2771" s="381">
        <v>13431</v>
      </c>
      <c r="B2771" s="382" t="s">
        <v>16713</v>
      </c>
      <c r="C2771" s="381" t="s">
        <v>14881</v>
      </c>
      <c r="D2771" s="383">
        <v>1400000</v>
      </c>
      <c r="E2771" s="382" t="s">
        <v>16712</v>
      </c>
    </row>
    <row r="2772" spans="1:5">
      <c r="A2772" s="381">
        <v>13432</v>
      </c>
      <c r="B2772" s="382" t="s">
        <v>16714</v>
      </c>
      <c r="C2772" s="381" t="s">
        <v>14881</v>
      </c>
      <c r="D2772" s="383">
        <v>1500000</v>
      </c>
      <c r="E2772" s="382" t="s">
        <v>16712</v>
      </c>
    </row>
    <row r="2773" spans="1:5">
      <c r="A2773" s="381">
        <v>13433</v>
      </c>
      <c r="B2773" s="382" t="s">
        <v>16715</v>
      </c>
      <c r="C2773" s="381" t="s">
        <v>14881</v>
      </c>
      <c r="D2773" s="383">
        <v>2000000</v>
      </c>
      <c r="E2773" s="382" t="s">
        <v>16712</v>
      </c>
    </row>
    <row r="2774" spans="1:5">
      <c r="A2774" s="381">
        <v>13434</v>
      </c>
      <c r="B2774" s="382" t="s">
        <v>16716</v>
      </c>
      <c r="C2774" s="381" t="s">
        <v>14881</v>
      </c>
      <c r="D2774" s="383">
        <v>2500000</v>
      </c>
      <c r="E2774" s="382" t="s">
        <v>16712</v>
      </c>
    </row>
    <row r="2775" spans="1:5">
      <c r="A2775" s="381">
        <v>13435</v>
      </c>
      <c r="B2775" s="382" t="s">
        <v>16717</v>
      </c>
      <c r="C2775" s="381" t="s">
        <v>14881</v>
      </c>
      <c r="D2775" s="383">
        <v>3000000</v>
      </c>
      <c r="E2775" s="382" t="s">
        <v>16712</v>
      </c>
    </row>
    <row r="2776" spans="1:5">
      <c r="A2776" s="381">
        <v>13436</v>
      </c>
      <c r="B2776" s="382" t="s">
        <v>16718</v>
      </c>
      <c r="C2776" s="381" t="s">
        <v>14881</v>
      </c>
      <c r="D2776" s="383">
        <v>3000000</v>
      </c>
      <c r="E2776" s="382" t="s">
        <v>16712</v>
      </c>
    </row>
    <row r="2777" spans="1:5">
      <c r="A2777" s="381">
        <v>13437</v>
      </c>
      <c r="B2777" s="382" t="s">
        <v>16662</v>
      </c>
      <c r="C2777" s="381" t="s">
        <v>83</v>
      </c>
      <c r="D2777" s="383">
        <v>95557</v>
      </c>
      <c r="E2777" s="382" t="s">
        <v>16712</v>
      </c>
    </row>
    <row r="2778" spans="1:5">
      <c r="A2778" s="381">
        <v>13438</v>
      </c>
      <c r="B2778" s="382" t="s">
        <v>16663</v>
      </c>
      <c r="C2778" s="381" t="s">
        <v>83</v>
      </c>
      <c r="D2778" s="383">
        <v>85680</v>
      </c>
      <c r="E2778" s="382" t="s">
        <v>16712</v>
      </c>
    </row>
    <row r="2779" spans="1:5">
      <c r="A2779" s="381">
        <v>13439</v>
      </c>
      <c r="B2779" s="382" t="s">
        <v>16664</v>
      </c>
      <c r="C2779" s="381" t="s">
        <v>83</v>
      </c>
      <c r="D2779" s="383">
        <v>690081</v>
      </c>
      <c r="E2779" s="382" t="s">
        <v>16712</v>
      </c>
    </row>
    <row r="2780" spans="1:5">
      <c r="A2780" s="381">
        <v>13440</v>
      </c>
      <c r="B2780" s="382" t="s">
        <v>16665</v>
      </c>
      <c r="C2780" s="381" t="s">
        <v>83</v>
      </c>
      <c r="D2780" s="383">
        <v>709121</v>
      </c>
      <c r="E2780" s="382" t="s">
        <v>16712</v>
      </c>
    </row>
    <row r="2781" spans="1:5">
      <c r="A2781" s="381">
        <v>13441</v>
      </c>
      <c r="B2781" s="382" t="s">
        <v>16666</v>
      </c>
      <c r="C2781" s="381" t="s">
        <v>83</v>
      </c>
      <c r="D2781" s="383">
        <v>728161</v>
      </c>
      <c r="E2781" s="382" t="s">
        <v>16712</v>
      </c>
    </row>
    <row r="2782" spans="1:5">
      <c r="A2782" s="381">
        <v>13442</v>
      </c>
      <c r="B2782" s="382" t="s">
        <v>16667</v>
      </c>
      <c r="C2782" s="381" t="s">
        <v>211</v>
      </c>
      <c r="D2782" s="383">
        <v>6648839</v>
      </c>
      <c r="E2782" s="382" t="s">
        <v>16712</v>
      </c>
    </row>
    <row r="2783" spans="1:5">
      <c r="A2783" s="381">
        <v>13443</v>
      </c>
      <c r="B2783" s="382" t="s">
        <v>16668</v>
      </c>
      <c r="C2783" s="381" t="s">
        <v>211</v>
      </c>
      <c r="D2783" s="383">
        <v>3925227</v>
      </c>
      <c r="E2783" s="382" t="s">
        <v>16712</v>
      </c>
    </row>
    <row r="2784" spans="1:5">
      <c r="A2784" s="381">
        <v>13444</v>
      </c>
      <c r="B2784" s="382" t="s">
        <v>16669</v>
      </c>
      <c r="C2784" s="381" t="s">
        <v>211</v>
      </c>
      <c r="D2784" s="383">
        <v>5162558</v>
      </c>
      <c r="E2784" s="382" t="s">
        <v>16712</v>
      </c>
    </row>
    <row r="2785" spans="1:5">
      <c r="A2785" s="381">
        <v>13445</v>
      </c>
      <c r="B2785" s="382" t="s">
        <v>16670</v>
      </c>
      <c r="C2785" s="381" t="s">
        <v>211</v>
      </c>
      <c r="D2785" s="383">
        <v>3325131</v>
      </c>
      <c r="E2785" s="382" t="s">
        <v>16712</v>
      </c>
    </row>
    <row r="2786" spans="1:5">
      <c r="A2786" s="381">
        <v>13505</v>
      </c>
      <c r="B2786" s="382" t="s">
        <v>16719</v>
      </c>
      <c r="C2786" s="381" t="s">
        <v>27</v>
      </c>
      <c r="D2786" s="383">
        <v>16438422</v>
      </c>
      <c r="E2786" s="382" t="s">
        <v>16712</v>
      </c>
    </row>
    <row r="2787" spans="1:5">
      <c r="A2787" s="381">
        <v>13513</v>
      </c>
      <c r="B2787" s="382" t="s">
        <v>16671</v>
      </c>
      <c r="C2787" s="381" t="s">
        <v>30</v>
      </c>
      <c r="D2787" s="383">
        <v>733303</v>
      </c>
      <c r="E2787" s="382" t="s">
        <v>16720</v>
      </c>
    </row>
    <row r="2788" spans="1:5">
      <c r="A2788" s="381">
        <v>13514</v>
      </c>
      <c r="B2788" s="382" t="s">
        <v>16672</v>
      </c>
      <c r="C2788" s="381" t="s">
        <v>30</v>
      </c>
      <c r="D2788" s="383">
        <v>1041106</v>
      </c>
      <c r="E2788" s="382" t="s">
        <v>16720</v>
      </c>
    </row>
    <row r="2789" spans="1:5">
      <c r="A2789" s="381">
        <v>13515</v>
      </c>
      <c r="B2789" s="382" t="s">
        <v>16673</v>
      </c>
      <c r="C2789" s="381" t="s">
        <v>30</v>
      </c>
      <c r="D2789" s="383">
        <v>1436925</v>
      </c>
      <c r="E2789" s="382" t="s">
        <v>16720</v>
      </c>
    </row>
    <row r="2790" spans="1:5">
      <c r="A2790" s="381">
        <v>13516</v>
      </c>
      <c r="B2790" s="382" t="s">
        <v>16674</v>
      </c>
      <c r="C2790" s="381" t="s">
        <v>30</v>
      </c>
      <c r="D2790" s="383">
        <v>1829822</v>
      </c>
      <c r="E2790" s="382" t="s">
        <v>16720</v>
      </c>
    </row>
    <row r="2791" spans="1:5">
      <c r="A2791" s="381">
        <v>13517</v>
      </c>
      <c r="B2791" s="382" t="s">
        <v>16675</v>
      </c>
      <c r="C2791" s="381" t="s">
        <v>30</v>
      </c>
      <c r="D2791" s="383">
        <v>2618539</v>
      </c>
      <c r="E2791" s="382" t="s">
        <v>16720</v>
      </c>
    </row>
    <row r="2792" spans="1:5">
      <c r="A2792" s="381">
        <v>13518</v>
      </c>
      <c r="B2792" s="382" t="s">
        <v>16676</v>
      </c>
      <c r="C2792" s="381" t="s">
        <v>30</v>
      </c>
      <c r="D2792" s="383">
        <v>6365310</v>
      </c>
      <c r="E2792" s="382" t="s">
        <v>16720</v>
      </c>
    </row>
    <row r="2793" spans="1:5">
      <c r="A2793" s="381">
        <v>13519</v>
      </c>
      <c r="B2793" s="382" t="s">
        <v>16677</v>
      </c>
      <c r="C2793" s="381" t="s">
        <v>30</v>
      </c>
      <c r="D2793" s="383">
        <v>6473243</v>
      </c>
      <c r="E2793" s="382" t="s">
        <v>16720</v>
      </c>
    </row>
    <row r="2794" spans="1:5">
      <c r="A2794" s="381">
        <v>13520</v>
      </c>
      <c r="B2794" s="382" t="s">
        <v>16678</v>
      </c>
      <c r="C2794" s="381" t="s">
        <v>30</v>
      </c>
      <c r="D2794" s="383">
        <v>7613744</v>
      </c>
      <c r="E2794" s="382" t="s">
        <v>16720</v>
      </c>
    </row>
  </sheetData>
  <autoFilter ref="A1:E2794" xr:uid="{83E724B9-E31B-43DE-AA93-A375C5ECB02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2:HE17"/>
  <sheetViews>
    <sheetView zoomScale="116" zoomScaleNormal="116" workbookViewId="0">
      <selection activeCell="B2794" sqref="B2794"/>
    </sheetView>
  </sheetViews>
  <sheetFormatPr baseColWidth="10" defaultColWidth="11.42578125" defaultRowHeight="12.75"/>
  <cols>
    <col min="1" max="213" width="11.42578125" style="45"/>
    <col min="214" max="233" width="11.42578125" style="43"/>
    <col min="234" max="234" width="25.85546875" style="43" bestFit="1" customWidth="1"/>
    <col min="235" max="235" width="15.140625" style="43" bestFit="1" customWidth="1"/>
    <col min="236" max="236" width="28.42578125" style="43" customWidth="1"/>
    <col min="237" max="237" width="18.28515625" style="43" customWidth="1"/>
    <col min="238" max="238" width="17.28515625" style="43" bestFit="1" customWidth="1"/>
    <col min="239" max="239" width="11.7109375" style="43" customWidth="1"/>
    <col min="240" max="242" width="21.85546875" style="43" customWidth="1"/>
    <col min="243" max="243" width="11.42578125" style="43"/>
    <col min="244" max="244" width="16.140625" style="43" bestFit="1" customWidth="1"/>
    <col min="245" max="245" width="12.85546875" style="43" bestFit="1" customWidth="1"/>
    <col min="246" max="489" width="11.42578125" style="43"/>
    <col min="490" max="490" width="25.85546875" style="43" bestFit="1" customWidth="1"/>
    <col min="491" max="491" width="15.140625" style="43" bestFit="1" customWidth="1"/>
    <col min="492" max="492" width="28.42578125" style="43" customWidth="1"/>
    <col min="493" max="493" width="18.28515625" style="43" customWidth="1"/>
    <col min="494" max="494" width="17.28515625" style="43" bestFit="1" customWidth="1"/>
    <col min="495" max="495" width="11.7109375" style="43" customWidth="1"/>
    <col min="496" max="498" width="21.85546875" style="43" customWidth="1"/>
    <col min="499" max="499" width="11.42578125" style="43"/>
    <col min="500" max="500" width="16.140625" style="43" bestFit="1" customWidth="1"/>
    <col min="501" max="501" width="12.85546875" style="43" bestFit="1" customWidth="1"/>
    <col min="502" max="745" width="11.42578125" style="43"/>
    <col min="746" max="746" width="25.85546875" style="43" bestFit="1" customWidth="1"/>
    <col min="747" max="747" width="15.140625" style="43" bestFit="1" customWidth="1"/>
    <col min="748" max="748" width="28.42578125" style="43" customWidth="1"/>
    <col min="749" max="749" width="18.28515625" style="43" customWidth="1"/>
    <col min="750" max="750" width="17.28515625" style="43" bestFit="1" customWidth="1"/>
    <col min="751" max="751" width="11.7109375" style="43" customWidth="1"/>
    <col min="752" max="754" width="21.85546875" style="43" customWidth="1"/>
    <col min="755" max="755" width="11.42578125" style="43"/>
    <col min="756" max="756" width="16.140625" style="43" bestFit="1" customWidth="1"/>
    <col min="757" max="757" width="12.85546875" style="43" bestFit="1" customWidth="1"/>
    <col min="758" max="1001" width="11.42578125" style="43"/>
    <col min="1002" max="1002" width="25.85546875" style="43" bestFit="1" customWidth="1"/>
    <col min="1003" max="1003" width="15.140625" style="43" bestFit="1" customWidth="1"/>
    <col min="1004" max="1004" width="28.42578125" style="43" customWidth="1"/>
    <col min="1005" max="1005" width="18.28515625" style="43" customWidth="1"/>
    <col min="1006" max="1006" width="17.28515625" style="43" bestFit="1" customWidth="1"/>
    <col min="1007" max="1007" width="11.7109375" style="43" customWidth="1"/>
    <col min="1008" max="1010" width="21.85546875" style="43" customWidth="1"/>
    <col min="1011" max="1011" width="11.42578125" style="43"/>
    <col min="1012" max="1012" width="16.140625" style="43" bestFit="1" customWidth="1"/>
    <col min="1013" max="1013" width="12.85546875" style="43" bestFit="1" customWidth="1"/>
    <col min="1014" max="1257" width="11.42578125" style="43"/>
    <col min="1258" max="1258" width="25.85546875" style="43" bestFit="1" customWidth="1"/>
    <col min="1259" max="1259" width="15.140625" style="43" bestFit="1" customWidth="1"/>
    <col min="1260" max="1260" width="28.42578125" style="43" customWidth="1"/>
    <col min="1261" max="1261" width="18.28515625" style="43" customWidth="1"/>
    <col min="1262" max="1262" width="17.28515625" style="43" bestFit="1" customWidth="1"/>
    <col min="1263" max="1263" width="11.7109375" style="43" customWidth="1"/>
    <col min="1264" max="1266" width="21.85546875" style="43" customWidth="1"/>
    <col min="1267" max="1267" width="11.42578125" style="43"/>
    <col min="1268" max="1268" width="16.140625" style="43" bestFit="1" customWidth="1"/>
    <col min="1269" max="1269" width="12.85546875" style="43" bestFit="1" customWidth="1"/>
    <col min="1270" max="1513" width="11.42578125" style="43"/>
    <col min="1514" max="1514" width="25.85546875" style="43" bestFit="1" customWidth="1"/>
    <col min="1515" max="1515" width="15.140625" style="43" bestFit="1" customWidth="1"/>
    <col min="1516" max="1516" width="28.42578125" style="43" customWidth="1"/>
    <col min="1517" max="1517" width="18.28515625" style="43" customWidth="1"/>
    <col min="1518" max="1518" width="17.28515625" style="43" bestFit="1" customWidth="1"/>
    <col min="1519" max="1519" width="11.7109375" style="43" customWidth="1"/>
    <col min="1520" max="1522" width="21.85546875" style="43" customWidth="1"/>
    <col min="1523" max="1523" width="11.42578125" style="43"/>
    <col min="1524" max="1524" width="16.140625" style="43" bestFit="1" customWidth="1"/>
    <col min="1525" max="1525" width="12.85546875" style="43" bestFit="1" customWidth="1"/>
    <col min="1526" max="1769" width="11.42578125" style="43"/>
    <col min="1770" max="1770" width="25.85546875" style="43" bestFit="1" customWidth="1"/>
    <col min="1771" max="1771" width="15.140625" style="43" bestFit="1" customWidth="1"/>
    <col min="1772" max="1772" width="28.42578125" style="43" customWidth="1"/>
    <col min="1773" max="1773" width="18.28515625" style="43" customWidth="1"/>
    <col min="1774" max="1774" width="17.28515625" style="43" bestFit="1" customWidth="1"/>
    <col min="1775" max="1775" width="11.7109375" style="43" customWidth="1"/>
    <col min="1776" max="1778" width="21.85546875" style="43" customWidth="1"/>
    <col min="1779" max="1779" width="11.42578125" style="43"/>
    <col min="1780" max="1780" width="16.140625" style="43" bestFit="1" customWidth="1"/>
    <col min="1781" max="1781" width="12.85546875" style="43" bestFit="1" customWidth="1"/>
    <col min="1782" max="2025" width="11.42578125" style="43"/>
    <col min="2026" max="2026" width="25.85546875" style="43" bestFit="1" customWidth="1"/>
    <col min="2027" max="2027" width="15.140625" style="43" bestFit="1" customWidth="1"/>
    <col min="2028" max="2028" width="28.42578125" style="43" customWidth="1"/>
    <col min="2029" max="2029" width="18.28515625" style="43" customWidth="1"/>
    <col min="2030" max="2030" width="17.28515625" style="43" bestFit="1" customWidth="1"/>
    <col min="2031" max="2031" width="11.7109375" style="43" customWidth="1"/>
    <col min="2032" max="2034" width="21.85546875" style="43" customWidth="1"/>
    <col min="2035" max="2035" width="11.42578125" style="43"/>
    <col min="2036" max="2036" width="16.140625" style="43" bestFit="1" customWidth="1"/>
    <col min="2037" max="2037" width="12.85546875" style="43" bestFit="1" customWidth="1"/>
    <col min="2038" max="2281" width="11.42578125" style="43"/>
    <col min="2282" max="2282" width="25.85546875" style="43" bestFit="1" customWidth="1"/>
    <col min="2283" max="2283" width="15.140625" style="43" bestFit="1" customWidth="1"/>
    <col min="2284" max="2284" width="28.42578125" style="43" customWidth="1"/>
    <col min="2285" max="2285" width="18.28515625" style="43" customWidth="1"/>
    <col min="2286" max="2286" width="17.28515625" style="43" bestFit="1" customWidth="1"/>
    <col min="2287" max="2287" width="11.7109375" style="43" customWidth="1"/>
    <col min="2288" max="2290" width="21.85546875" style="43" customWidth="1"/>
    <col min="2291" max="2291" width="11.42578125" style="43"/>
    <col min="2292" max="2292" width="16.140625" style="43" bestFit="1" customWidth="1"/>
    <col min="2293" max="2293" width="12.85546875" style="43" bestFit="1" customWidth="1"/>
    <col min="2294" max="2537" width="11.42578125" style="43"/>
    <col min="2538" max="2538" width="25.85546875" style="43" bestFit="1" customWidth="1"/>
    <col min="2539" max="2539" width="15.140625" style="43" bestFit="1" customWidth="1"/>
    <col min="2540" max="2540" width="28.42578125" style="43" customWidth="1"/>
    <col min="2541" max="2541" width="18.28515625" style="43" customWidth="1"/>
    <col min="2542" max="2542" width="17.28515625" style="43" bestFit="1" customWidth="1"/>
    <col min="2543" max="2543" width="11.7109375" style="43" customWidth="1"/>
    <col min="2544" max="2546" width="21.85546875" style="43" customWidth="1"/>
    <col min="2547" max="2547" width="11.42578125" style="43"/>
    <col min="2548" max="2548" width="16.140625" style="43" bestFit="1" customWidth="1"/>
    <col min="2549" max="2549" width="12.85546875" style="43" bestFit="1" customWidth="1"/>
    <col min="2550" max="2793" width="11.42578125" style="43"/>
    <col min="2794" max="2794" width="25.85546875" style="43" bestFit="1" customWidth="1"/>
    <col min="2795" max="2795" width="15.140625" style="43" bestFit="1" customWidth="1"/>
    <col min="2796" max="2796" width="28.42578125" style="43" customWidth="1"/>
    <col min="2797" max="2797" width="18.28515625" style="43" customWidth="1"/>
    <col min="2798" max="2798" width="17.28515625" style="43" bestFit="1" customWidth="1"/>
    <col min="2799" max="2799" width="11.7109375" style="43" customWidth="1"/>
    <col min="2800" max="2802" width="21.85546875" style="43" customWidth="1"/>
    <col min="2803" max="2803" width="11.42578125" style="43"/>
    <col min="2804" max="2804" width="16.140625" style="43" bestFit="1" customWidth="1"/>
    <col min="2805" max="2805" width="12.85546875" style="43" bestFit="1" customWidth="1"/>
    <col min="2806" max="3049" width="11.42578125" style="43"/>
    <col min="3050" max="3050" width="25.85546875" style="43" bestFit="1" customWidth="1"/>
    <col min="3051" max="3051" width="15.140625" style="43" bestFit="1" customWidth="1"/>
    <col min="3052" max="3052" width="28.42578125" style="43" customWidth="1"/>
    <col min="3053" max="3053" width="18.28515625" style="43" customWidth="1"/>
    <col min="3054" max="3054" width="17.28515625" style="43" bestFit="1" customWidth="1"/>
    <col min="3055" max="3055" width="11.7109375" style="43" customWidth="1"/>
    <col min="3056" max="3058" width="21.85546875" style="43" customWidth="1"/>
    <col min="3059" max="3059" width="11.42578125" style="43"/>
    <col min="3060" max="3060" width="16.140625" style="43" bestFit="1" customWidth="1"/>
    <col min="3061" max="3061" width="12.85546875" style="43" bestFit="1" customWidth="1"/>
    <col min="3062" max="3305" width="11.42578125" style="43"/>
    <col min="3306" max="3306" width="25.85546875" style="43" bestFit="1" customWidth="1"/>
    <col min="3307" max="3307" width="15.140625" style="43" bestFit="1" customWidth="1"/>
    <col min="3308" max="3308" width="28.42578125" style="43" customWidth="1"/>
    <col min="3309" max="3309" width="18.28515625" style="43" customWidth="1"/>
    <col min="3310" max="3310" width="17.28515625" style="43" bestFit="1" customWidth="1"/>
    <col min="3311" max="3311" width="11.7109375" style="43" customWidth="1"/>
    <col min="3312" max="3314" width="21.85546875" style="43" customWidth="1"/>
    <col min="3315" max="3315" width="11.42578125" style="43"/>
    <col min="3316" max="3316" width="16.140625" style="43" bestFit="1" customWidth="1"/>
    <col min="3317" max="3317" width="12.85546875" style="43" bestFit="1" customWidth="1"/>
    <col min="3318" max="3561" width="11.42578125" style="43"/>
    <col min="3562" max="3562" width="25.85546875" style="43" bestFit="1" customWidth="1"/>
    <col min="3563" max="3563" width="15.140625" style="43" bestFit="1" customWidth="1"/>
    <col min="3564" max="3564" width="28.42578125" style="43" customWidth="1"/>
    <col min="3565" max="3565" width="18.28515625" style="43" customWidth="1"/>
    <col min="3566" max="3566" width="17.28515625" style="43" bestFit="1" customWidth="1"/>
    <col min="3567" max="3567" width="11.7109375" style="43" customWidth="1"/>
    <col min="3568" max="3570" width="21.85546875" style="43" customWidth="1"/>
    <col min="3571" max="3571" width="11.42578125" style="43"/>
    <col min="3572" max="3572" width="16.140625" style="43" bestFit="1" customWidth="1"/>
    <col min="3573" max="3573" width="12.85546875" style="43" bestFit="1" customWidth="1"/>
    <col min="3574" max="3817" width="11.42578125" style="43"/>
    <col min="3818" max="3818" width="25.85546875" style="43" bestFit="1" customWidth="1"/>
    <col min="3819" max="3819" width="15.140625" style="43" bestFit="1" customWidth="1"/>
    <col min="3820" max="3820" width="28.42578125" style="43" customWidth="1"/>
    <col min="3821" max="3821" width="18.28515625" style="43" customWidth="1"/>
    <col min="3822" max="3822" width="17.28515625" style="43" bestFit="1" customWidth="1"/>
    <col min="3823" max="3823" width="11.7109375" style="43" customWidth="1"/>
    <col min="3824" max="3826" width="21.85546875" style="43" customWidth="1"/>
    <col min="3827" max="3827" width="11.42578125" style="43"/>
    <col min="3828" max="3828" width="16.140625" style="43" bestFit="1" customWidth="1"/>
    <col min="3829" max="3829" width="12.85546875" style="43" bestFit="1" customWidth="1"/>
    <col min="3830" max="4073" width="11.42578125" style="43"/>
    <col min="4074" max="4074" width="25.85546875" style="43" bestFit="1" customWidth="1"/>
    <col min="4075" max="4075" width="15.140625" style="43" bestFit="1" customWidth="1"/>
    <col min="4076" max="4076" width="28.42578125" style="43" customWidth="1"/>
    <col min="4077" max="4077" width="18.28515625" style="43" customWidth="1"/>
    <col min="4078" max="4078" width="17.28515625" style="43" bestFit="1" customWidth="1"/>
    <col min="4079" max="4079" width="11.7109375" style="43" customWidth="1"/>
    <col min="4080" max="4082" width="21.85546875" style="43" customWidth="1"/>
    <col min="4083" max="4083" width="11.42578125" style="43"/>
    <col min="4084" max="4084" width="16.140625" style="43" bestFit="1" customWidth="1"/>
    <col min="4085" max="4085" width="12.85546875" style="43" bestFit="1" customWidth="1"/>
    <col min="4086" max="4329" width="11.42578125" style="43"/>
    <col min="4330" max="4330" width="25.85546875" style="43" bestFit="1" customWidth="1"/>
    <col min="4331" max="4331" width="15.140625" style="43" bestFit="1" customWidth="1"/>
    <col min="4332" max="4332" width="28.42578125" style="43" customWidth="1"/>
    <col min="4333" max="4333" width="18.28515625" style="43" customWidth="1"/>
    <col min="4334" max="4334" width="17.28515625" style="43" bestFit="1" customWidth="1"/>
    <col min="4335" max="4335" width="11.7109375" style="43" customWidth="1"/>
    <col min="4336" max="4338" width="21.85546875" style="43" customWidth="1"/>
    <col min="4339" max="4339" width="11.42578125" style="43"/>
    <col min="4340" max="4340" width="16.140625" style="43" bestFit="1" customWidth="1"/>
    <col min="4341" max="4341" width="12.85546875" style="43" bestFit="1" customWidth="1"/>
    <col min="4342" max="4585" width="11.42578125" style="43"/>
    <col min="4586" max="4586" width="25.85546875" style="43" bestFit="1" customWidth="1"/>
    <col min="4587" max="4587" width="15.140625" style="43" bestFit="1" customWidth="1"/>
    <col min="4588" max="4588" width="28.42578125" style="43" customWidth="1"/>
    <col min="4589" max="4589" width="18.28515625" style="43" customWidth="1"/>
    <col min="4590" max="4590" width="17.28515625" style="43" bestFit="1" customWidth="1"/>
    <col min="4591" max="4591" width="11.7109375" style="43" customWidth="1"/>
    <col min="4592" max="4594" width="21.85546875" style="43" customWidth="1"/>
    <col min="4595" max="4595" width="11.42578125" style="43"/>
    <col min="4596" max="4596" width="16.140625" style="43" bestFit="1" customWidth="1"/>
    <col min="4597" max="4597" width="12.85546875" style="43" bestFit="1" customWidth="1"/>
    <col min="4598" max="4841" width="11.42578125" style="43"/>
    <col min="4842" max="4842" width="25.85546875" style="43" bestFit="1" customWidth="1"/>
    <col min="4843" max="4843" width="15.140625" style="43" bestFit="1" customWidth="1"/>
    <col min="4844" max="4844" width="28.42578125" style="43" customWidth="1"/>
    <col min="4845" max="4845" width="18.28515625" style="43" customWidth="1"/>
    <col min="4846" max="4846" width="17.28515625" style="43" bestFit="1" customWidth="1"/>
    <col min="4847" max="4847" width="11.7109375" style="43" customWidth="1"/>
    <col min="4848" max="4850" width="21.85546875" style="43" customWidth="1"/>
    <col min="4851" max="4851" width="11.42578125" style="43"/>
    <col min="4852" max="4852" width="16.140625" style="43" bestFit="1" customWidth="1"/>
    <col min="4853" max="4853" width="12.85546875" style="43" bestFit="1" customWidth="1"/>
    <col min="4854" max="5097" width="11.42578125" style="43"/>
    <col min="5098" max="5098" width="25.85546875" style="43" bestFit="1" customWidth="1"/>
    <col min="5099" max="5099" width="15.140625" style="43" bestFit="1" customWidth="1"/>
    <col min="5100" max="5100" width="28.42578125" style="43" customWidth="1"/>
    <col min="5101" max="5101" width="18.28515625" style="43" customWidth="1"/>
    <col min="5102" max="5102" width="17.28515625" style="43" bestFit="1" customWidth="1"/>
    <col min="5103" max="5103" width="11.7109375" style="43" customWidth="1"/>
    <col min="5104" max="5106" width="21.85546875" style="43" customWidth="1"/>
    <col min="5107" max="5107" width="11.42578125" style="43"/>
    <col min="5108" max="5108" width="16.140625" style="43" bestFit="1" customWidth="1"/>
    <col min="5109" max="5109" width="12.85546875" style="43" bestFit="1" customWidth="1"/>
    <col min="5110" max="5353" width="11.42578125" style="43"/>
    <col min="5354" max="5354" width="25.85546875" style="43" bestFit="1" customWidth="1"/>
    <col min="5355" max="5355" width="15.140625" style="43" bestFit="1" customWidth="1"/>
    <col min="5356" max="5356" width="28.42578125" style="43" customWidth="1"/>
    <col min="5357" max="5357" width="18.28515625" style="43" customWidth="1"/>
    <col min="5358" max="5358" width="17.28515625" style="43" bestFit="1" customWidth="1"/>
    <col min="5359" max="5359" width="11.7109375" style="43" customWidth="1"/>
    <col min="5360" max="5362" width="21.85546875" style="43" customWidth="1"/>
    <col min="5363" max="5363" width="11.42578125" style="43"/>
    <col min="5364" max="5364" width="16.140625" style="43" bestFit="1" customWidth="1"/>
    <col min="5365" max="5365" width="12.85546875" style="43" bestFit="1" customWidth="1"/>
    <col min="5366" max="5609" width="11.42578125" style="43"/>
    <col min="5610" max="5610" width="25.85546875" style="43" bestFit="1" customWidth="1"/>
    <col min="5611" max="5611" width="15.140625" style="43" bestFit="1" customWidth="1"/>
    <col min="5612" max="5612" width="28.42578125" style="43" customWidth="1"/>
    <col min="5613" max="5613" width="18.28515625" style="43" customWidth="1"/>
    <col min="5614" max="5614" width="17.28515625" style="43" bestFit="1" customWidth="1"/>
    <col min="5615" max="5615" width="11.7109375" style="43" customWidth="1"/>
    <col min="5616" max="5618" width="21.85546875" style="43" customWidth="1"/>
    <col min="5619" max="5619" width="11.42578125" style="43"/>
    <col min="5620" max="5620" width="16.140625" style="43" bestFit="1" customWidth="1"/>
    <col min="5621" max="5621" width="12.85546875" style="43" bestFit="1" customWidth="1"/>
    <col min="5622" max="5865" width="11.42578125" style="43"/>
    <col min="5866" max="5866" width="25.85546875" style="43" bestFit="1" customWidth="1"/>
    <col min="5867" max="5867" width="15.140625" style="43" bestFit="1" customWidth="1"/>
    <col min="5868" max="5868" width="28.42578125" style="43" customWidth="1"/>
    <col min="5869" max="5869" width="18.28515625" style="43" customWidth="1"/>
    <col min="5870" max="5870" width="17.28515625" style="43" bestFit="1" customWidth="1"/>
    <col min="5871" max="5871" width="11.7109375" style="43" customWidth="1"/>
    <col min="5872" max="5874" width="21.85546875" style="43" customWidth="1"/>
    <col min="5875" max="5875" width="11.42578125" style="43"/>
    <col min="5876" max="5876" width="16.140625" style="43" bestFit="1" customWidth="1"/>
    <col min="5877" max="5877" width="12.85546875" style="43" bestFit="1" customWidth="1"/>
    <col min="5878" max="6121" width="11.42578125" style="43"/>
    <col min="6122" max="6122" width="25.85546875" style="43" bestFit="1" customWidth="1"/>
    <col min="6123" max="6123" width="15.140625" style="43" bestFit="1" customWidth="1"/>
    <col min="6124" max="6124" width="28.42578125" style="43" customWidth="1"/>
    <col min="6125" max="6125" width="18.28515625" style="43" customWidth="1"/>
    <col min="6126" max="6126" width="17.28515625" style="43" bestFit="1" customWidth="1"/>
    <col min="6127" max="6127" width="11.7109375" style="43" customWidth="1"/>
    <col min="6128" max="6130" width="21.85546875" style="43" customWidth="1"/>
    <col min="6131" max="6131" width="11.42578125" style="43"/>
    <col min="6132" max="6132" width="16.140625" style="43" bestFit="1" customWidth="1"/>
    <col min="6133" max="6133" width="12.85546875" style="43" bestFit="1" customWidth="1"/>
    <col min="6134" max="6377" width="11.42578125" style="43"/>
    <col min="6378" max="6378" width="25.85546875" style="43" bestFit="1" customWidth="1"/>
    <col min="6379" max="6379" width="15.140625" style="43" bestFit="1" customWidth="1"/>
    <col min="6380" max="6380" width="28.42578125" style="43" customWidth="1"/>
    <col min="6381" max="6381" width="18.28515625" style="43" customWidth="1"/>
    <col min="6382" max="6382" width="17.28515625" style="43" bestFit="1" customWidth="1"/>
    <col min="6383" max="6383" width="11.7109375" style="43" customWidth="1"/>
    <col min="6384" max="6386" width="21.85546875" style="43" customWidth="1"/>
    <col min="6387" max="6387" width="11.42578125" style="43"/>
    <col min="6388" max="6388" width="16.140625" style="43" bestFit="1" customWidth="1"/>
    <col min="6389" max="6389" width="12.85546875" style="43" bestFit="1" customWidth="1"/>
    <col min="6390" max="6633" width="11.42578125" style="43"/>
    <col min="6634" max="6634" width="25.85546875" style="43" bestFit="1" customWidth="1"/>
    <col min="6635" max="6635" width="15.140625" style="43" bestFit="1" customWidth="1"/>
    <col min="6636" max="6636" width="28.42578125" style="43" customWidth="1"/>
    <col min="6637" max="6637" width="18.28515625" style="43" customWidth="1"/>
    <col min="6638" max="6638" width="17.28515625" style="43" bestFit="1" customWidth="1"/>
    <col min="6639" max="6639" width="11.7109375" style="43" customWidth="1"/>
    <col min="6640" max="6642" width="21.85546875" style="43" customWidth="1"/>
    <col min="6643" max="6643" width="11.42578125" style="43"/>
    <col min="6644" max="6644" width="16.140625" style="43" bestFit="1" customWidth="1"/>
    <col min="6645" max="6645" width="12.85546875" style="43" bestFit="1" customWidth="1"/>
    <col min="6646" max="6889" width="11.42578125" style="43"/>
    <col min="6890" max="6890" width="25.85546875" style="43" bestFit="1" customWidth="1"/>
    <col min="6891" max="6891" width="15.140625" style="43" bestFit="1" customWidth="1"/>
    <col min="6892" max="6892" width="28.42578125" style="43" customWidth="1"/>
    <col min="6893" max="6893" width="18.28515625" style="43" customWidth="1"/>
    <col min="6894" max="6894" width="17.28515625" style="43" bestFit="1" customWidth="1"/>
    <col min="6895" max="6895" width="11.7109375" style="43" customWidth="1"/>
    <col min="6896" max="6898" width="21.85546875" style="43" customWidth="1"/>
    <col min="6899" max="6899" width="11.42578125" style="43"/>
    <col min="6900" max="6900" width="16.140625" style="43" bestFit="1" customWidth="1"/>
    <col min="6901" max="6901" width="12.85546875" style="43" bestFit="1" customWidth="1"/>
    <col min="6902" max="7145" width="11.42578125" style="43"/>
    <col min="7146" max="7146" width="25.85546875" style="43" bestFit="1" customWidth="1"/>
    <col min="7147" max="7147" width="15.140625" style="43" bestFit="1" customWidth="1"/>
    <col min="7148" max="7148" width="28.42578125" style="43" customWidth="1"/>
    <col min="7149" max="7149" width="18.28515625" style="43" customWidth="1"/>
    <col min="7150" max="7150" width="17.28515625" style="43" bestFit="1" customWidth="1"/>
    <col min="7151" max="7151" width="11.7109375" style="43" customWidth="1"/>
    <col min="7152" max="7154" width="21.85546875" style="43" customWidth="1"/>
    <col min="7155" max="7155" width="11.42578125" style="43"/>
    <col min="7156" max="7156" width="16.140625" style="43" bestFit="1" customWidth="1"/>
    <col min="7157" max="7157" width="12.85546875" style="43" bestFit="1" customWidth="1"/>
    <col min="7158" max="7401" width="11.42578125" style="43"/>
    <col min="7402" max="7402" width="25.85546875" style="43" bestFit="1" customWidth="1"/>
    <col min="7403" max="7403" width="15.140625" style="43" bestFit="1" customWidth="1"/>
    <col min="7404" max="7404" width="28.42578125" style="43" customWidth="1"/>
    <col min="7405" max="7405" width="18.28515625" style="43" customWidth="1"/>
    <col min="7406" max="7406" width="17.28515625" style="43" bestFit="1" customWidth="1"/>
    <col min="7407" max="7407" width="11.7109375" style="43" customWidth="1"/>
    <col min="7408" max="7410" width="21.85546875" style="43" customWidth="1"/>
    <col min="7411" max="7411" width="11.42578125" style="43"/>
    <col min="7412" max="7412" width="16.140625" style="43" bestFit="1" customWidth="1"/>
    <col min="7413" max="7413" width="12.85546875" style="43" bestFit="1" customWidth="1"/>
    <col min="7414" max="7657" width="11.42578125" style="43"/>
    <col min="7658" max="7658" width="25.85546875" style="43" bestFit="1" customWidth="1"/>
    <col min="7659" max="7659" width="15.140625" style="43" bestFit="1" customWidth="1"/>
    <col min="7660" max="7660" width="28.42578125" style="43" customWidth="1"/>
    <col min="7661" max="7661" width="18.28515625" style="43" customWidth="1"/>
    <col min="7662" max="7662" width="17.28515625" style="43" bestFit="1" customWidth="1"/>
    <col min="7663" max="7663" width="11.7109375" style="43" customWidth="1"/>
    <col min="7664" max="7666" width="21.85546875" style="43" customWidth="1"/>
    <col min="7667" max="7667" width="11.42578125" style="43"/>
    <col min="7668" max="7668" width="16.140625" style="43" bestFit="1" customWidth="1"/>
    <col min="7669" max="7669" width="12.85546875" style="43" bestFit="1" customWidth="1"/>
    <col min="7670" max="7913" width="11.42578125" style="43"/>
    <col min="7914" max="7914" width="25.85546875" style="43" bestFit="1" customWidth="1"/>
    <col min="7915" max="7915" width="15.140625" style="43" bestFit="1" customWidth="1"/>
    <col min="7916" max="7916" width="28.42578125" style="43" customWidth="1"/>
    <col min="7917" max="7917" width="18.28515625" style="43" customWidth="1"/>
    <col min="7918" max="7918" width="17.28515625" style="43" bestFit="1" customWidth="1"/>
    <col min="7919" max="7919" width="11.7109375" style="43" customWidth="1"/>
    <col min="7920" max="7922" width="21.85546875" style="43" customWidth="1"/>
    <col min="7923" max="7923" width="11.42578125" style="43"/>
    <col min="7924" max="7924" width="16.140625" style="43" bestFit="1" customWidth="1"/>
    <col min="7925" max="7925" width="12.85546875" style="43" bestFit="1" customWidth="1"/>
    <col min="7926" max="8169" width="11.42578125" style="43"/>
    <col min="8170" max="8170" width="25.85546875" style="43" bestFit="1" customWidth="1"/>
    <col min="8171" max="8171" width="15.140625" style="43" bestFit="1" customWidth="1"/>
    <col min="8172" max="8172" width="28.42578125" style="43" customWidth="1"/>
    <col min="8173" max="8173" width="18.28515625" style="43" customWidth="1"/>
    <col min="8174" max="8174" width="17.28515625" style="43" bestFit="1" customWidth="1"/>
    <col min="8175" max="8175" width="11.7109375" style="43" customWidth="1"/>
    <col min="8176" max="8178" width="21.85546875" style="43" customWidth="1"/>
    <col min="8179" max="8179" width="11.42578125" style="43"/>
    <col min="8180" max="8180" width="16.140625" style="43" bestFit="1" customWidth="1"/>
    <col min="8181" max="8181" width="12.85546875" style="43" bestFit="1" customWidth="1"/>
    <col min="8182" max="8425" width="11.42578125" style="43"/>
    <col min="8426" max="8426" width="25.85546875" style="43" bestFit="1" customWidth="1"/>
    <col min="8427" max="8427" width="15.140625" style="43" bestFit="1" customWidth="1"/>
    <col min="8428" max="8428" width="28.42578125" style="43" customWidth="1"/>
    <col min="8429" max="8429" width="18.28515625" style="43" customWidth="1"/>
    <col min="8430" max="8430" width="17.28515625" style="43" bestFit="1" customWidth="1"/>
    <col min="8431" max="8431" width="11.7109375" style="43" customWidth="1"/>
    <col min="8432" max="8434" width="21.85546875" style="43" customWidth="1"/>
    <col min="8435" max="8435" width="11.42578125" style="43"/>
    <col min="8436" max="8436" width="16.140625" style="43" bestFit="1" customWidth="1"/>
    <col min="8437" max="8437" width="12.85546875" style="43" bestFit="1" customWidth="1"/>
    <col min="8438" max="8681" width="11.42578125" style="43"/>
    <col min="8682" max="8682" width="25.85546875" style="43" bestFit="1" customWidth="1"/>
    <col min="8683" max="8683" width="15.140625" style="43" bestFit="1" customWidth="1"/>
    <col min="8684" max="8684" width="28.42578125" style="43" customWidth="1"/>
    <col min="8685" max="8685" width="18.28515625" style="43" customWidth="1"/>
    <col min="8686" max="8686" width="17.28515625" style="43" bestFit="1" customWidth="1"/>
    <col min="8687" max="8687" width="11.7109375" style="43" customWidth="1"/>
    <col min="8688" max="8690" width="21.85546875" style="43" customWidth="1"/>
    <col min="8691" max="8691" width="11.42578125" style="43"/>
    <col min="8692" max="8692" width="16.140625" style="43" bestFit="1" customWidth="1"/>
    <col min="8693" max="8693" width="12.85546875" style="43" bestFit="1" customWidth="1"/>
    <col min="8694" max="8937" width="11.42578125" style="43"/>
    <col min="8938" max="8938" width="25.85546875" style="43" bestFit="1" customWidth="1"/>
    <col min="8939" max="8939" width="15.140625" style="43" bestFit="1" customWidth="1"/>
    <col min="8940" max="8940" width="28.42578125" style="43" customWidth="1"/>
    <col min="8941" max="8941" width="18.28515625" style="43" customWidth="1"/>
    <col min="8942" max="8942" width="17.28515625" style="43" bestFit="1" customWidth="1"/>
    <col min="8943" max="8943" width="11.7109375" style="43" customWidth="1"/>
    <col min="8944" max="8946" width="21.85546875" style="43" customWidth="1"/>
    <col min="8947" max="8947" width="11.42578125" style="43"/>
    <col min="8948" max="8948" width="16.140625" style="43" bestFit="1" customWidth="1"/>
    <col min="8949" max="8949" width="12.85546875" style="43" bestFit="1" customWidth="1"/>
    <col min="8950" max="9193" width="11.42578125" style="43"/>
    <col min="9194" max="9194" width="25.85546875" style="43" bestFit="1" customWidth="1"/>
    <col min="9195" max="9195" width="15.140625" style="43" bestFit="1" customWidth="1"/>
    <col min="9196" max="9196" width="28.42578125" style="43" customWidth="1"/>
    <col min="9197" max="9197" width="18.28515625" style="43" customWidth="1"/>
    <col min="9198" max="9198" width="17.28515625" style="43" bestFit="1" customWidth="1"/>
    <col min="9199" max="9199" width="11.7109375" style="43" customWidth="1"/>
    <col min="9200" max="9202" width="21.85546875" style="43" customWidth="1"/>
    <col min="9203" max="9203" width="11.42578125" style="43"/>
    <col min="9204" max="9204" width="16.140625" style="43" bestFit="1" customWidth="1"/>
    <col min="9205" max="9205" width="12.85546875" style="43" bestFit="1" customWidth="1"/>
    <col min="9206" max="9449" width="11.42578125" style="43"/>
    <col min="9450" max="9450" width="25.85546875" style="43" bestFit="1" customWidth="1"/>
    <col min="9451" max="9451" width="15.140625" style="43" bestFit="1" customWidth="1"/>
    <col min="9452" max="9452" width="28.42578125" style="43" customWidth="1"/>
    <col min="9453" max="9453" width="18.28515625" style="43" customWidth="1"/>
    <col min="9454" max="9454" width="17.28515625" style="43" bestFit="1" customWidth="1"/>
    <col min="9455" max="9455" width="11.7109375" style="43" customWidth="1"/>
    <col min="9456" max="9458" width="21.85546875" style="43" customWidth="1"/>
    <col min="9459" max="9459" width="11.42578125" style="43"/>
    <col min="9460" max="9460" width="16.140625" style="43" bestFit="1" customWidth="1"/>
    <col min="9461" max="9461" width="12.85546875" style="43" bestFit="1" customWidth="1"/>
    <col min="9462" max="9705" width="11.42578125" style="43"/>
    <col min="9706" max="9706" width="25.85546875" style="43" bestFit="1" customWidth="1"/>
    <col min="9707" max="9707" width="15.140625" style="43" bestFit="1" customWidth="1"/>
    <col min="9708" max="9708" width="28.42578125" style="43" customWidth="1"/>
    <col min="9709" max="9709" width="18.28515625" style="43" customWidth="1"/>
    <col min="9710" max="9710" width="17.28515625" style="43" bestFit="1" customWidth="1"/>
    <col min="9711" max="9711" width="11.7109375" style="43" customWidth="1"/>
    <col min="9712" max="9714" width="21.85546875" style="43" customWidth="1"/>
    <col min="9715" max="9715" width="11.42578125" style="43"/>
    <col min="9716" max="9716" width="16.140625" style="43" bestFit="1" customWidth="1"/>
    <col min="9717" max="9717" width="12.85546875" style="43" bestFit="1" customWidth="1"/>
    <col min="9718" max="9961" width="11.42578125" style="43"/>
    <col min="9962" max="9962" width="25.85546875" style="43" bestFit="1" customWidth="1"/>
    <col min="9963" max="9963" width="15.140625" style="43" bestFit="1" customWidth="1"/>
    <col min="9964" max="9964" width="28.42578125" style="43" customWidth="1"/>
    <col min="9965" max="9965" width="18.28515625" style="43" customWidth="1"/>
    <col min="9966" max="9966" width="17.28515625" style="43" bestFit="1" customWidth="1"/>
    <col min="9967" max="9967" width="11.7109375" style="43" customWidth="1"/>
    <col min="9968" max="9970" width="21.85546875" style="43" customWidth="1"/>
    <col min="9971" max="9971" width="11.42578125" style="43"/>
    <col min="9972" max="9972" width="16.140625" style="43" bestFit="1" customWidth="1"/>
    <col min="9973" max="9973" width="12.85546875" style="43" bestFit="1" customWidth="1"/>
    <col min="9974" max="10217" width="11.42578125" style="43"/>
    <col min="10218" max="10218" width="25.85546875" style="43" bestFit="1" customWidth="1"/>
    <col min="10219" max="10219" width="15.140625" style="43" bestFit="1" customWidth="1"/>
    <col min="10220" max="10220" width="28.42578125" style="43" customWidth="1"/>
    <col min="10221" max="10221" width="18.28515625" style="43" customWidth="1"/>
    <col min="10222" max="10222" width="17.28515625" style="43" bestFit="1" customWidth="1"/>
    <col min="10223" max="10223" width="11.7109375" style="43" customWidth="1"/>
    <col min="10224" max="10226" width="21.85546875" style="43" customWidth="1"/>
    <col min="10227" max="10227" width="11.42578125" style="43"/>
    <col min="10228" max="10228" width="16.140625" style="43" bestFit="1" customWidth="1"/>
    <col min="10229" max="10229" width="12.85546875" style="43" bestFit="1" customWidth="1"/>
    <col min="10230" max="10473" width="11.42578125" style="43"/>
    <col min="10474" max="10474" width="25.85546875" style="43" bestFit="1" customWidth="1"/>
    <col min="10475" max="10475" width="15.140625" style="43" bestFit="1" customWidth="1"/>
    <col min="10476" max="10476" width="28.42578125" style="43" customWidth="1"/>
    <col min="10477" max="10477" width="18.28515625" style="43" customWidth="1"/>
    <col min="10478" max="10478" width="17.28515625" style="43" bestFit="1" customWidth="1"/>
    <col min="10479" max="10479" width="11.7109375" style="43" customWidth="1"/>
    <col min="10480" max="10482" width="21.85546875" style="43" customWidth="1"/>
    <col min="10483" max="10483" width="11.42578125" style="43"/>
    <col min="10484" max="10484" width="16.140625" style="43" bestFit="1" customWidth="1"/>
    <col min="10485" max="10485" width="12.85546875" style="43" bestFit="1" customWidth="1"/>
    <col min="10486" max="10729" width="11.42578125" style="43"/>
    <col min="10730" max="10730" width="25.85546875" style="43" bestFit="1" customWidth="1"/>
    <col min="10731" max="10731" width="15.140625" style="43" bestFit="1" customWidth="1"/>
    <col min="10732" max="10732" width="28.42578125" style="43" customWidth="1"/>
    <col min="10733" max="10733" width="18.28515625" style="43" customWidth="1"/>
    <col min="10734" max="10734" width="17.28515625" style="43" bestFit="1" customWidth="1"/>
    <col min="10735" max="10735" width="11.7109375" style="43" customWidth="1"/>
    <col min="10736" max="10738" width="21.85546875" style="43" customWidth="1"/>
    <col min="10739" max="10739" width="11.42578125" style="43"/>
    <col min="10740" max="10740" width="16.140625" style="43" bestFit="1" customWidth="1"/>
    <col min="10741" max="10741" width="12.85546875" style="43" bestFit="1" customWidth="1"/>
    <col min="10742" max="10985" width="11.42578125" style="43"/>
    <col min="10986" max="10986" width="25.85546875" style="43" bestFit="1" customWidth="1"/>
    <col min="10987" max="10987" width="15.140625" style="43" bestFit="1" customWidth="1"/>
    <col min="10988" max="10988" width="28.42578125" style="43" customWidth="1"/>
    <col min="10989" max="10989" width="18.28515625" style="43" customWidth="1"/>
    <col min="10990" max="10990" width="17.28515625" style="43" bestFit="1" customWidth="1"/>
    <col min="10991" max="10991" width="11.7109375" style="43" customWidth="1"/>
    <col min="10992" max="10994" width="21.85546875" style="43" customWidth="1"/>
    <col min="10995" max="10995" width="11.42578125" style="43"/>
    <col min="10996" max="10996" width="16.140625" style="43" bestFit="1" customWidth="1"/>
    <col min="10997" max="10997" width="12.85546875" style="43" bestFit="1" customWidth="1"/>
    <col min="10998" max="11241" width="11.42578125" style="43"/>
    <col min="11242" max="11242" width="25.85546875" style="43" bestFit="1" customWidth="1"/>
    <col min="11243" max="11243" width="15.140625" style="43" bestFit="1" customWidth="1"/>
    <col min="11244" max="11244" width="28.42578125" style="43" customWidth="1"/>
    <col min="11245" max="11245" width="18.28515625" style="43" customWidth="1"/>
    <col min="11246" max="11246" width="17.28515625" style="43" bestFit="1" customWidth="1"/>
    <col min="11247" max="11247" width="11.7109375" style="43" customWidth="1"/>
    <col min="11248" max="11250" width="21.85546875" style="43" customWidth="1"/>
    <col min="11251" max="11251" width="11.42578125" style="43"/>
    <col min="11252" max="11252" width="16.140625" style="43" bestFit="1" customWidth="1"/>
    <col min="11253" max="11253" width="12.85546875" style="43" bestFit="1" customWidth="1"/>
    <col min="11254" max="11497" width="11.42578125" style="43"/>
    <col min="11498" max="11498" width="25.85546875" style="43" bestFit="1" customWidth="1"/>
    <col min="11499" max="11499" width="15.140625" style="43" bestFit="1" customWidth="1"/>
    <col min="11500" max="11500" width="28.42578125" style="43" customWidth="1"/>
    <col min="11501" max="11501" width="18.28515625" style="43" customWidth="1"/>
    <col min="11502" max="11502" width="17.28515625" style="43" bestFit="1" customWidth="1"/>
    <col min="11503" max="11503" width="11.7109375" style="43" customWidth="1"/>
    <col min="11504" max="11506" width="21.85546875" style="43" customWidth="1"/>
    <col min="11507" max="11507" width="11.42578125" style="43"/>
    <col min="11508" max="11508" width="16.140625" style="43" bestFit="1" customWidth="1"/>
    <col min="11509" max="11509" width="12.85546875" style="43" bestFit="1" customWidth="1"/>
    <col min="11510" max="11753" width="11.42578125" style="43"/>
    <col min="11754" max="11754" width="25.85546875" style="43" bestFit="1" customWidth="1"/>
    <col min="11755" max="11755" width="15.140625" style="43" bestFit="1" customWidth="1"/>
    <col min="11756" max="11756" width="28.42578125" style="43" customWidth="1"/>
    <col min="11757" max="11757" width="18.28515625" style="43" customWidth="1"/>
    <col min="11758" max="11758" width="17.28515625" style="43" bestFit="1" customWidth="1"/>
    <col min="11759" max="11759" width="11.7109375" style="43" customWidth="1"/>
    <col min="11760" max="11762" width="21.85546875" style="43" customWidth="1"/>
    <col min="11763" max="11763" width="11.42578125" style="43"/>
    <col min="11764" max="11764" width="16.140625" style="43" bestFit="1" customWidth="1"/>
    <col min="11765" max="11765" width="12.85546875" style="43" bestFit="1" customWidth="1"/>
    <col min="11766" max="12009" width="11.42578125" style="43"/>
    <col min="12010" max="12010" width="25.85546875" style="43" bestFit="1" customWidth="1"/>
    <col min="12011" max="12011" width="15.140625" style="43" bestFit="1" customWidth="1"/>
    <col min="12012" max="12012" width="28.42578125" style="43" customWidth="1"/>
    <col min="12013" max="12013" width="18.28515625" style="43" customWidth="1"/>
    <col min="12014" max="12014" width="17.28515625" style="43" bestFit="1" customWidth="1"/>
    <col min="12015" max="12015" width="11.7109375" style="43" customWidth="1"/>
    <col min="12016" max="12018" width="21.85546875" style="43" customWidth="1"/>
    <col min="12019" max="12019" width="11.42578125" style="43"/>
    <col min="12020" max="12020" width="16.140625" style="43" bestFit="1" customWidth="1"/>
    <col min="12021" max="12021" width="12.85546875" style="43" bestFit="1" customWidth="1"/>
    <col min="12022" max="12265" width="11.42578125" style="43"/>
    <col min="12266" max="12266" width="25.85546875" style="43" bestFit="1" customWidth="1"/>
    <col min="12267" max="12267" width="15.140625" style="43" bestFit="1" customWidth="1"/>
    <col min="12268" max="12268" width="28.42578125" style="43" customWidth="1"/>
    <col min="12269" max="12269" width="18.28515625" style="43" customWidth="1"/>
    <col min="12270" max="12270" width="17.28515625" style="43" bestFit="1" customWidth="1"/>
    <col min="12271" max="12271" width="11.7109375" style="43" customWidth="1"/>
    <col min="12272" max="12274" width="21.85546875" style="43" customWidth="1"/>
    <col min="12275" max="12275" width="11.42578125" style="43"/>
    <col min="12276" max="12276" width="16.140625" style="43" bestFit="1" customWidth="1"/>
    <col min="12277" max="12277" width="12.85546875" style="43" bestFit="1" customWidth="1"/>
    <col min="12278" max="12521" width="11.42578125" style="43"/>
    <col min="12522" max="12522" width="25.85546875" style="43" bestFit="1" customWidth="1"/>
    <col min="12523" max="12523" width="15.140625" style="43" bestFit="1" customWidth="1"/>
    <col min="12524" max="12524" width="28.42578125" style="43" customWidth="1"/>
    <col min="12525" max="12525" width="18.28515625" style="43" customWidth="1"/>
    <col min="12526" max="12526" width="17.28515625" style="43" bestFit="1" customWidth="1"/>
    <col min="12527" max="12527" width="11.7109375" style="43" customWidth="1"/>
    <col min="12528" max="12530" width="21.85546875" style="43" customWidth="1"/>
    <col min="12531" max="12531" width="11.42578125" style="43"/>
    <col min="12532" max="12532" width="16.140625" style="43" bestFit="1" customWidth="1"/>
    <col min="12533" max="12533" width="12.85546875" style="43" bestFit="1" customWidth="1"/>
    <col min="12534" max="12777" width="11.42578125" style="43"/>
    <col min="12778" max="12778" width="25.85546875" style="43" bestFit="1" customWidth="1"/>
    <col min="12779" max="12779" width="15.140625" style="43" bestFit="1" customWidth="1"/>
    <col min="12780" max="12780" width="28.42578125" style="43" customWidth="1"/>
    <col min="12781" max="12781" width="18.28515625" style="43" customWidth="1"/>
    <col min="12782" max="12782" width="17.28515625" style="43" bestFit="1" customWidth="1"/>
    <col min="12783" max="12783" width="11.7109375" style="43" customWidth="1"/>
    <col min="12784" max="12786" width="21.85546875" style="43" customWidth="1"/>
    <col min="12787" max="12787" width="11.42578125" style="43"/>
    <col min="12788" max="12788" width="16.140625" style="43" bestFit="1" customWidth="1"/>
    <col min="12789" max="12789" width="12.85546875" style="43" bestFit="1" customWidth="1"/>
    <col min="12790" max="13033" width="11.42578125" style="43"/>
    <col min="13034" max="13034" width="25.85546875" style="43" bestFit="1" customWidth="1"/>
    <col min="13035" max="13035" width="15.140625" style="43" bestFit="1" customWidth="1"/>
    <col min="13036" max="13036" width="28.42578125" style="43" customWidth="1"/>
    <col min="13037" max="13037" width="18.28515625" style="43" customWidth="1"/>
    <col min="13038" max="13038" width="17.28515625" style="43" bestFit="1" customWidth="1"/>
    <col min="13039" max="13039" width="11.7109375" style="43" customWidth="1"/>
    <col min="13040" max="13042" width="21.85546875" style="43" customWidth="1"/>
    <col min="13043" max="13043" width="11.42578125" style="43"/>
    <col min="13044" max="13044" width="16.140625" style="43" bestFit="1" customWidth="1"/>
    <col min="13045" max="13045" width="12.85546875" style="43" bestFit="1" customWidth="1"/>
    <col min="13046" max="13289" width="11.42578125" style="43"/>
    <col min="13290" max="13290" width="25.85546875" style="43" bestFit="1" customWidth="1"/>
    <col min="13291" max="13291" width="15.140625" style="43" bestFit="1" customWidth="1"/>
    <col min="13292" max="13292" width="28.42578125" style="43" customWidth="1"/>
    <col min="13293" max="13293" width="18.28515625" style="43" customWidth="1"/>
    <col min="13294" max="13294" width="17.28515625" style="43" bestFit="1" customWidth="1"/>
    <col min="13295" max="13295" width="11.7109375" style="43" customWidth="1"/>
    <col min="13296" max="13298" width="21.85546875" style="43" customWidth="1"/>
    <col min="13299" max="13299" width="11.42578125" style="43"/>
    <col min="13300" max="13300" width="16.140625" style="43" bestFit="1" customWidth="1"/>
    <col min="13301" max="13301" width="12.85546875" style="43" bestFit="1" customWidth="1"/>
    <col min="13302" max="13545" width="11.42578125" style="43"/>
    <col min="13546" max="13546" width="25.85546875" style="43" bestFit="1" customWidth="1"/>
    <col min="13547" max="13547" width="15.140625" style="43" bestFit="1" customWidth="1"/>
    <col min="13548" max="13548" width="28.42578125" style="43" customWidth="1"/>
    <col min="13549" max="13549" width="18.28515625" style="43" customWidth="1"/>
    <col min="13550" max="13550" width="17.28515625" style="43" bestFit="1" customWidth="1"/>
    <col min="13551" max="13551" width="11.7109375" style="43" customWidth="1"/>
    <col min="13552" max="13554" width="21.85546875" style="43" customWidth="1"/>
    <col min="13555" max="13555" width="11.42578125" style="43"/>
    <col min="13556" max="13556" width="16.140625" style="43" bestFit="1" customWidth="1"/>
    <col min="13557" max="13557" width="12.85546875" style="43" bestFit="1" customWidth="1"/>
    <col min="13558" max="13801" width="11.42578125" style="43"/>
    <col min="13802" max="13802" width="25.85546875" style="43" bestFit="1" customWidth="1"/>
    <col min="13803" max="13803" width="15.140625" style="43" bestFit="1" customWidth="1"/>
    <col min="13804" max="13804" width="28.42578125" style="43" customWidth="1"/>
    <col min="13805" max="13805" width="18.28515625" style="43" customWidth="1"/>
    <col min="13806" max="13806" width="17.28515625" style="43" bestFit="1" customWidth="1"/>
    <col min="13807" max="13807" width="11.7109375" style="43" customWidth="1"/>
    <col min="13808" max="13810" width="21.85546875" style="43" customWidth="1"/>
    <col min="13811" max="13811" width="11.42578125" style="43"/>
    <col min="13812" max="13812" width="16.140625" style="43" bestFit="1" customWidth="1"/>
    <col min="13813" max="13813" width="12.85546875" style="43" bestFit="1" customWidth="1"/>
    <col min="13814" max="14057" width="11.42578125" style="43"/>
    <col min="14058" max="14058" width="25.85546875" style="43" bestFit="1" customWidth="1"/>
    <col min="14059" max="14059" width="15.140625" style="43" bestFit="1" customWidth="1"/>
    <col min="14060" max="14060" width="28.42578125" style="43" customWidth="1"/>
    <col min="14061" max="14061" width="18.28515625" style="43" customWidth="1"/>
    <col min="14062" max="14062" width="17.28515625" style="43" bestFit="1" customWidth="1"/>
    <col min="14063" max="14063" width="11.7109375" style="43" customWidth="1"/>
    <col min="14064" max="14066" width="21.85546875" style="43" customWidth="1"/>
    <col min="14067" max="14067" width="11.42578125" style="43"/>
    <col min="14068" max="14068" width="16.140625" style="43" bestFit="1" customWidth="1"/>
    <col min="14069" max="14069" width="12.85546875" style="43" bestFit="1" customWidth="1"/>
    <col min="14070" max="14313" width="11.42578125" style="43"/>
    <col min="14314" max="14314" width="25.85546875" style="43" bestFit="1" customWidth="1"/>
    <col min="14315" max="14315" width="15.140625" style="43" bestFit="1" customWidth="1"/>
    <col min="14316" max="14316" width="28.42578125" style="43" customWidth="1"/>
    <col min="14317" max="14317" width="18.28515625" style="43" customWidth="1"/>
    <col min="14318" max="14318" width="17.28515625" style="43" bestFit="1" customWidth="1"/>
    <col min="14319" max="14319" width="11.7109375" style="43" customWidth="1"/>
    <col min="14320" max="14322" width="21.85546875" style="43" customWidth="1"/>
    <col min="14323" max="14323" width="11.42578125" style="43"/>
    <col min="14324" max="14324" width="16.140625" style="43" bestFit="1" customWidth="1"/>
    <col min="14325" max="14325" width="12.85546875" style="43" bestFit="1" customWidth="1"/>
    <col min="14326" max="14569" width="11.42578125" style="43"/>
    <col min="14570" max="14570" width="25.85546875" style="43" bestFit="1" customWidth="1"/>
    <col min="14571" max="14571" width="15.140625" style="43" bestFit="1" customWidth="1"/>
    <col min="14572" max="14572" width="28.42578125" style="43" customWidth="1"/>
    <col min="14573" max="14573" width="18.28515625" style="43" customWidth="1"/>
    <col min="14574" max="14574" width="17.28515625" style="43" bestFit="1" customWidth="1"/>
    <col min="14575" max="14575" width="11.7109375" style="43" customWidth="1"/>
    <col min="14576" max="14578" width="21.85546875" style="43" customWidth="1"/>
    <col min="14579" max="14579" width="11.42578125" style="43"/>
    <col min="14580" max="14580" width="16.140625" style="43" bestFit="1" customWidth="1"/>
    <col min="14581" max="14581" width="12.85546875" style="43" bestFit="1" customWidth="1"/>
    <col min="14582" max="14825" width="11.42578125" style="43"/>
    <col min="14826" max="14826" width="25.85546875" style="43" bestFit="1" customWidth="1"/>
    <col min="14827" max="14827" width="15.140625" style="43" bestFit="1" customWidth="1"/>
    <col min="14828" max="14828" width="28.42578125" style="43" customWidth="1"/>
    <col min="14829" max="14829" width="18.28515625" style="43" customWidth="1"/>
    <col min="14830" max="14830" width="17.28515625" style="43" bestFit="1" customWidth="1"/>
    <col min="14831" max="14831" width="11.7109375" style="43" customWidth="1"/>
    <col min="14832" max="14834" width="21.85546875" style="43" customWidth="1"/>
    <col min="14835" max="14835" width="11.42578125" style="43"/>
    <col min="14836" max="14836" width="16.140625" style="43" bestFit="1" customWidth="1"/>
    <col min="14837" max="14837" width="12.85546875" style="43" bestFit="1" customWidth="1"/>
    <col min="14838" max="15081" width="11.42578125" style="43"/>
    <col min="15082" max="15082" width="25.85546875" style="43" bestFit="1" customWidth="1"/>
    <col min="15083" max="15083" width="15.140625" style="43" bestFit="1" customWidth="1"/>
    <col min="15084" max="15084" width="28.42578125" style="43" customWidth="1"/>
    <col min="15085" max="15085" width="18.28515625" style="43" customWidth="1"/>
    <col min="15086" max="15086" width="17.28515625" style="43" bestFit="1" customWidth="1"/>
    <col min="15087" max="15087" width="11.7109375" style="43" customWidth="1"/>
    <col min="15088" max="15090" width="21.85546875" style="43" customWidth="1"/>
    <col min="15091" max="15091" width="11.42578125" style="43"/>
    <col min="15092" max="15092" width="16.140625" style="43" bestFit="1" customWidth="1"/>
    <col min="15093" max="15093" width="12.85546875" style="43" bestFit="1" customWidth="1"/>
    <col min="15094" max="15337" width="11.42578125" style="43"/>
    <col min="15338" max="15338" width="25.85546875" style="43" bestFit="1" customWidth="1"/>
    <col min="15339" max="15339" width="15.140625" style="43" bestFit="1" customWidth="1"/>
    <col min="15340" max="15340" width="28.42578125" style="43" customWidth="1"/>
    <col min="15341" max="15341" width="18.28515625" style="43" customWidth="1"/>
    <col min="15342" max="15342" width="17.28515625" style="43" bestFit="1" customWidth="1"/>
    <col min="15343" max="15343" width="11.7109375" style="43" customWidth="1"/>
    <col min="15344" max="15346" width="21.85546875" style="43" customWidth="1"/>
    <col min="15347" max="15347" width="11.42578125" style="43"/>
    <col min="15348" max="15348" width="16.140625" style="43" bestFit="1" customWidth="1"/>
    <col min="15349" max="15349" width="12.85546875" style="43" bestFit="1" customWidth="1"/>
    <col min="15350" max="15593" width="11.42578125" style="43"/>
    <col min="15594" max="15594" width="25.85546875" style="43" bestFit="1" customWidth="1"/>
    <col min="15595" max="15595" width="15.140625" style="43" bestFit="1" customWidth="1"/>
    <col min="15596" max="15596" width="28.42578125" style="43" customWidth="1"/>
    <col min="15597" max="15597" width="18.28515625" style="43" customWidth="1"/>
    <col min="15598" max="15598" width="17.28515625" style="43" bestFit="1" customWidth="1"/>
    <col min="15599" max="15599" width="11.7109375" style="43" customWidth="1"/>
    <col min="15600" max="15602" width="21.85546875" style="43" customWidth="1"/>
    <col min="15603" max="15603" width="11.42578125" style="43"/>
    <col min="15604" max="15604" width="16.140625" style="43" bestFit="1" customWidth="1"/>
    <col min="15605" max="15605" width="12.85546875" style="43" bestFit="1" customWidth="1"/>
    <col min="15606" max="15849" width="11.42578125" style="43"/>
    <col min="15850" max="15850" width="25.85546875" style="43" bestFit="1" customWidth="1"/>
    <col min="15851" max="15851" width="15.140625" style="43" bestFit="1" customWidth="1"/>
    <col min="15852" max="15852" width="28.42578125" style="43" customWidth="1"/>
    <col min="15853" max="15853" width="18.28515625" style="43" customWidth="1"/>
    <col min="15854" max="15854" width="17.28515625" style="43" bestFit="1" customWidth="1"/>
    <col min="15855" max="15855" width="11.7109375" style="43" customWidth="1"/>
    <col min="15856" max="15858" width="21.85546875" style="43" customWidth="1"/>
    <col min="15859" max="15859" width="11.42578125" style="43"/>
    <col min="15860" max="15860" width="16.140625" style="43" bestFit="1" customWidth="1"/>
    <col min="15861" max="15861" width="12.85546875" style="43" bestFit="1" customWidth="1"/>
    <col min="15862" max="16105" width="11.42578125" style="43"/>
    <col min="16106" max="16106" width="25.85546875" style="43" bestFit="1" customWidth="1"/>
    <col min="16107" max="16107" width="15.140625" style="43" bestFit="1" customWidth="1"/>
    <col min="16108" max="16108" width="28.42578125" style="43" customWidth="1"/>
    <col min="16109" max="16109" width="18.28515625" style="43" customWidth="1"/>
    <col min="16110" max="16110" width="17.28515625" style="43" bestFit="1" customWidth="1"/>
    <col min="16111" max="16111" width="11.7109375" style="43" customWidth="1"/>
    <col min="16112" max="16114" width="21.85546875" style="43" customWidth="1"/>
    <col min="16115" max="16115" width="11.42578125" style="43"/>
    <col min="16116" max="16116" width="16.140625" style="43" bestFit="1" customWidth="1"/>
    <col min="16117" max="16117" width="12.85546875" style="43" bestFit="1" customWidth="1"/>
    <col min="16118" max="16384" width="11.42578125" style="43"/>
  </cols>
  <sheetData>
    <row r="2" spans="1:1" ht="31.5" customHeight="1"/>
    <row r="15" spans="1:1" ht="15">
      <c r="A15" s="47"/>
    </row>
    <row r="17" spans="1:1">
      <c r="A17" s="46"/>
    </row>
  </sheetData>
  <pageMargins left="0.7" right="0.7" top="0.75" bottom="0.75" header="0.3" footer="0.3"/>
  <pageSetup paperSize="9" orientation="portrait" horizontalDpi="4294967292"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pageSetUpPr fitToPage="1"/>
  </sheetPr>
  <dimension ref="A1:U157"/>
  <sheetViews>
    <sheetView view="pageBreakPreview" topLeftCell="E133" zoomScale="80" zoomScaleNormal="100" zoomScaleSheetLayoutView="80" workbookViewId="0">
      <selection activeCell="H123" sqref="H123"/>
    </sheetView>
  </sheetViews>
  <sheetFormatPr baseColWidth="10" defaultColWidth="11.42578125" defaultRowHeight="15.75" outlineLevelRow="2"/>
  <cols>
    <col min="1" max="2" width="3.7109375" style="478" customWidth="1"/>
    <col min="3" max="3" width="12.7109375" style="422" customWidth="1"/>
    <col min="4" max="4" width="94.7109375" style="470" customWidth="1"/>
    <col min="5" max="5" width="15.7109375" style="447" customWidth="1"/>
    <col min="6" max="6" width="20" style="478" customWidth="1"/>
    <col min="7" max="7" width="15.28515625" style="423" customWidth="1"/>
    <col min="8" max="8" width="23.28515625" style="478" customWidth="1"/>
    <col min="9" max="9" width="24.42578125" style="478" customWidth="1"/>
    <col min="10" max="10" width="21.7109375" style="478" customWidth="1"/>
    <col min="11" max="11" width="15" style="478" customWidth="1"/>
    <col min="12" max="12" width="24.42578125" style="478" customWidth="1"/>
    <col min="13" max="13" width="11.42578125" style="478" customWidth="1"/>
    <col min="14" max="14" width="24.42578125" style="478" customWidth="1"/>
    <col min="15" max="17" width="11.42578125" style="478" customWidth="1"/>
    <col min="18" max="18" width="23.140625" style="478" customWidth="1"/>
    <col min="19" max="20" width="11.42578125" style="478" customWidth="1"/>
    <col min="21" max="21" width="26.42578125" style="478" customWidth="1"/>
    <col min="22" max="247" width="11.42578125" style="478"/>
    <col min="248" max="248" width="3.7109375" style="478" customWidth="1"/>
    <col min="249" max="249" width="7.85546875" style="478" customWidth="1"/>
    <col min="250" max="251" width="9.28515625" style="478" customWidth="1"/>
    <col min="252" max="252" width="12.7109375" style="478" customWidth="1"/>
    <col min="253" max="253" width="154.140625" style="478" customWidth="1"/>
    <col min="254" max="254" width="23" style="478" customWidth="1"/>
    <col min="255" max="255" width="20" style="478" customWidth="1"/>
    <col min="256" max="256" width="28" style="478" customWidth="1"/>
    <col min="257" max="257" width="20.85546875" style="478" bestFit="1" customWidth="1"/>
    <col min="258" max="258" width="3.7109375" style="478" customWidth="1"/>
    <col min="259" max="503" width="11.42578125" style="478"/>
    <col min="504" max="504" width="3.7109375" style="478" customWidth="1"/>
    <col min="505" max="505" width="7.85546875" style="478" customWidth="1"/>
    <col min="506" max="507" width="9.28515625" style="478" customWidth="1"/>
    <col min="508" max="508" width="12.7109375" style="478" customWidth="1"/>
    <col min="509" max="509" width="154.140625" style="478" customWidth="1"/>
    <col min="510" max="510" width="23" style="478" customWidth="1"/>
    <col min="511" max="511" width="20" style="478" customWidth="1"/>
    <col min="512" max="512" width="28" style="478" customWidth="1"/>
    <col min="513" max="513" width="20.85546875" style="478" bestFit="1" customWidth="1"/>
    <col min="514" max="514" width="3.7109375" style="478" customWidth="1"/>
    <col min="515" max="759" width="11.42578125" style="478"/>
    <col min="760" max="760" width="3.7109375" style="478" customWidth="1"/>
    <col min="761" max="761" width="7.85546875" style="478" customWidth="1"/>
    <col min="762" max="763" width="9.28515625" style="478" customWidth="1"/>
    <col min="764" max="764" width="12.7109375" style="478" customWidth="1"/>
    <col min="765" max="765" width="154.140625" style="478" customWidth="1"/>
    <col min="766" max="766" width="23" style="478" customWidth="1"/>
    <col min="767" max="767" width="20" style="478" customWidth="1"/>
    <col min="768" max="768" width="28" style="478" customWidth="1"/>
    <col min="769" max="769" width="20.85546875" style="478" bestFit="1" customWidth="1"/>
    <col min="770" max="770" width="3.7109375" style="478" customWidth="1"/>
    <col min="771" max="1015" width="11.42578125" style="478"/>
    <col min="1016" max="1016" width="3.7109375" style="478" customWidth="1"/>
    <col min="1017" max="1017" width="7.85546875" style="478" customWidth="1"/>
    <col min="1018" max="1019" width="9.28515625" style="478" customWidth="1"/>
    <col min="1020" max="1020" width="12.7109375" style="478" customWidth="1"/>
    <col min="1021" max="1021" width="154.140625" style="478" customWidth="1"/>
    <col min="1022" max="1022" width="23" style="478" customWidth="1"/>
    <col min="1023" max="1023" width="20" style="478" customWidth="1"/>
    <col min="1024" max="1024" width="28" style="478" customWidth="1"/>
    <col min="1025" max="1025" width="20.85546875" style="478" bestFit="1" customWidth="1"/>
    <col min="1026" max="1026" width="3.7109375" style="478" customWidth="1"/>
    <col min="1027" max="1271" width="11.42578125" style="478"/>
    <col min="1272" max="1272" width="3.7109375" style="478" customWidth="1"/>
    <col min="1273" max="1273" width="7.85546875" style="478" customWidth="1"/>
    <col min="1274" max="1275" width="9.28515625" style="478" customWidth="1"/>
    <col min="1276" max="1276" width="12.7109375" style="478" customWidth="1"/>
    <col min="1277" max="1277" width="154.140625" style="478" customWidth="1"/>
    <col min="1278" max="1278" width="23" style="478" customWidth="1"/>
    <col min="1279" max="1279" width="20" style="478" customWidth="1"/>
    <col min="1280" max="1280" width="28" style="478" customWidth="1"/>
    <col min="1281" max="1281" width="20.85546875" style="478" bestFit="1" customWidth="1"/>
    <col min="1282" max="1282" width="3.7109375" style="478" customWidth="1"/>
    <col min="1283" max="1527" width="11.42578125" style="478"/>
    <col min="1528" max="1528" width="3.7109375" style="478" customWidth="1"/>
    <col min="1529" max="1529" width="7.85546875" style="478" customWidth="1"/>
    <col min="1530" max="1531" width="9.28515625" style="478" customWidth="1"/>
    <col min="1532" max="1532" width="12.7109375" style="478" customWidth="1"/>
    <col min="1533" max="1533" width="154.140625" style="478" customWidth="1"/>
    <col min="1534" max="1534" width="23" style="478" customWidth="1"/>
    <col min="1535" max="1535" width="20" style="478" customWidth="1"/>
    <col min="1536" max="1536" width="28" style="478" customWidth="1"/>
    <col min="1537" max="1537" width="20.85546875" style="478" bestFit="1" customWidth="1"/>
    <col min="1538" max="1538" width="3.7109375" style="478" customWidth="1"/>
    <col min="1539" max="1783" width="11.42578125" style="478"/>
    <col min="1784" max="1784" width="3.7109375" style="478" customWidth="1"/>
    <col min="1785" max="1785" width="7.85546875" style="478" customWidth="1"/>
    <col min="1786" max="1787" width="9.28515625" style="478" customWidth="1"/>
    <col min="1788" max="1788" width="12.7109375" style="478" customWidth="1"/>
    <col min="1789" max="1789" width="154.140625" style="478" customWidth="1"/>
    <col min="1790" max="1790" width="23" style="478" customWidth="1"/>
    <col min="1791" max="1791" width="20" style="478" customWidth="1"/>
    <col min="1792" max="1792" width="28" style="478" customWidth="1"/>
    <col min="1793" max="1793" width="20.85546875" style="478" bestFit="1" customWidth="1"/>
    <col min="1794" max="1794" width="3.7109375" style="478" customWidth="1"/>
    <col min="1795" max="2039" width="11.42578125" style="478"/>
    <col min="2040" max="2040" width="3.7109375" style="478" customWidth="1"/>
    <col min="2041" max="2041" width="7.85546875" style="478" customWidth="1"/>
    <col min="2042" max="2043" width="9.28515625" style="478" customWidth="1"/>
    <col min="2044" max="2044" width="12.7109375" style="478" customWidth="1"/>
    <col min="2045" max="2045" width="154.140625" style="478" customWidth="1"/>
    <col min="2046" max="2046" width="23" style="478" customWidth="1"/>
    <col min="2047" max="2047" width="20" style="478" customWidth="1"/>
    <col min="2048" max="2048" width="28" style="478" customWidth="1"/>
    <col min="2049" max="2049" width="20.85546875" style="478" bestFit="1" customWidth="1"/>
    <col min="2050" max="2050" width="3.7109375" style="478" customWidth="1"/>
    <col min="2051" max="2295" width="11.42578125" style="478"/>
    <col min="2296" max="2296" width="3.7109375" style="478" customWidth="1"/>
    <col min="2297" max="2297" width="7.85546875" style="478" customWidth="1"/>
    <col min="2298" max="2299" width="9.28515625" style="478" customWidth="1"/>
    <col min="2300" max="2300" width="12.7109375" style="478" customWidth="1"/>
    <col min="2301" max="2301" width="154.140625" style="478" customWidth="1"/>
    <col min="2302" max="2302" width="23" style="478" customWidth="1"/>
    <col min="2303" max="2303" width="20" style="478" customWidth="1"/>
    <col min="2304" max="2304" width="28" style="478" customWidth="1"/>
    <col min="2305" max="2305" width="20.85546875" style="478" bestFit="1" customWidth="1"/>
    <col min="2306" max="2306" width="3.7109375" style="478" customWidth="1"/>
    <col min="2307" max="2551" width="11.42578125" style="478"/>
    <col min="2552" max="2552" width="3.7109375" style="478" customWidth="1"/>
    <col min="2553" max="2553" width="7.85546875" style="478" customWidth="1"/>
    <col min="2554" max="2555" width="9.28515625" style="478" customWidth="1"/>
    <col min="2556" max="2556" width="12.7109375" style="478" customWidth="1"/>
    <col min="2557" max="2557" width="154.140625" style="478" customWidth="1"/>
    <col min="2558" max="2558" width="23" style="478" customWidth="1"/>
    <col min="2559" max="2559" width="20" style="478" customWidth="1"/>
    <col min="2560" max="2560" width="28" style="478" customWidth="1"/>
    <col min="2561" max="2561" width="20.85546875" style="478" bestFit="1" customWidth="1"/>
    <col min="2562" max="2562" width="3.7109375" style="478" customWidth="1"/>
    <col min="2563" max="2807" width="11.42578125" style="478"/>
    <col min="2808" max="2808" width="3.7109375" style="478" customWidth="1"/>
    <col min="2809" max="2809" width="7.85546875" style="478" customWidth="1"/>
    <col min="2810" max="2811" width="9.28515625" style="478" customWidth="1"/>
    <col min="2812" max="2812" width="12.7109375" style="478" customWidth="1"/>
    <col min="2813" max="2813" width="154.140625" style="478" customWidth="1"/>
    <col min="2814" max="2814" width="23" style="478" customWidth="1"/>
    <col min="2815" max="2815" width="20" style="478" customWidth="1"/>
    <col min="2816" max="2816" width="28" style="478" customWidth="1"/>
    <col min="2817" max="2817" width="20.85546875" style="478" bestFit="1" customWidth="1"/>
    <col min="2818" max="2818" width="3.7109375" style="478" customWidth="1"/>
    <col min="2819" max="3063" width="11.42578125" style="478"/>
    <col min="3064" max="3064" width="3.7109375" style="478" customWidth="1"/>
    <col min="3065" max="3065" width="7.85546875" style="478" customWidth="1"/>
    <col min="3066" max="3067" width="9.28515625" style="478" customWidth="1"/>
    <col min="3068" max="3068" width="12.7109375" style="478" customWidth="1"/>
    <col min="3069" max="3069" width="154.140625" style="478" customWidth="1"/>
    <col min="3070" max="3070" width="23" style="478" customWidth="1"/>
    <col min="3071" max="3071" width="20" style="478" customWidth="1"/>
    <col min="3072" max="3072" width="28" style="478" customWidth="1"/>
    <col min="3073" max="3073" width="20.85546875" style="478" bestFit="1" customWidth="1"/>
    <col min="3074" max="3074" width="3.7109375" style="478" customWidth="1"/>
    <col min="3075" max="3319" width="11.42578125" style="478"/>
    <col min="3320" max="3320" width="3.7109375" style="478" customWidth="1"/>
    <col min="3321" max="3321" width="7.85546875" style="478" customWidth="1"/>
    <col min="3322" max="3323" width="9.28515625" style="478" customWidth="1"/>
    <col min="3324" max="3324" width="12.7109375" style="478" customWidth="1"/>
    <col min="3325" max="3325" width="154.140625" style="478" customWidth="1"/>
    <col min="3326" max="3326" width="23" style="478" customWidth="1"/>
    <col min="3327" max="3327" width="20" style="478" customWidth="1"/>
    <col min="3328" max="3328" width="28" style="478" customWidth="1"/>
    <col min="3329" max="3329" width="20.85546875" style="478" bestFit="1" customWidth="1"/>
    <col min="3330" max="3330" width="3.7109375" style="478" customWidth="1"/>
    <col min="3331" max="3575" width="11.42578125" style="478"/>
    <col min="3576" max="3576" width="3.7109375" style="478" customWidth="1"/>
    <col min="3577" max="3577" width="7.85546875" style="478" customWidth="1"/>
    <col min="3578" max="3579" width="9.28515625" style="478" customWidth="1"/>
    <col min="3580" max="3580" width="12.7109375" style="478" customWidth="1"/>
    <col min="3581" max="3581" width="154.140625" style="478" customWidth="1"/>
    <col min="3582" max="3582" width="23" style="478" customWidth="1"/>
    <col min="3583" max="3583" width="20" style="478" customWidth="1"/>
    <col min="3584" max="3584" width="28" style="478" customWidth="1"/>
    <col min="3585" max="3585" width="20.85546875" style="478" bestFit="1" customWidth="1"/>
    <col min="3586" max="3586" width="3.7109375" style="478" customWidth="1"/>
    <col min="3587" max="3831" width="11.42578125" style="478"/>
    <col min="3832" max="3832" width="3.7109375" style="478" customWidth="1"/>
    <col min="3833" max="3833" width="7.85546875" style="478" customWidth="1"/>
    <col min="3834" max="3835" width="9.28515625" style="478" customWidth="1"/>
    <col min="3836" max="3836" width="12.7109375" style="478" customWidth="1"/>
    <col min="3837" max="3837" width="154.140625" style="478" customWidth="1"/>
    <col min="3838" max="3838" width="23" style="478" customWidth="1"/>
    <col min="3839" max="3839" width="20" style="478" customWidth="1"/>
    <col min="3840" max="3840" width="28" style="478" customWidth="1"/>
    <col min="3841" max="3841" width="20.85546875" style="478" bestFit="1" customWidth="1"/>
    <col min="3842" max="3842" width="3.7109375" style="478" customWidth="1"/>
    <col min="3843" max="4087" width="11.42578125" style="478"/>
    <col min="4088" max="4088" width="3.7109375" style="478" customWidth="1"/>
    <col min="4089" max="4089" width="7.85546875" style="478" customWidth="1"/>
    <col min="4090" max="4091" width="9.28515625" style="478" customWidth="1"/>
    <col min="4092" max="4092" width="12.7109375" style="478" customWidth="1"/>
    <col min="4093" max="4093" width="154.140625" style="478" customWidth="1"/>
    <col min="4094" max="4094" width="23" style="478" customWidth="1"/>
    <col min="4095" max="4095" width="20" style="478" customWidth="1"/>
    <col min="4096" max="4096" width="28" style="478" customWidth="1"/>
    <col min="4097" max="4097" width="20.85546875" style="478" bestFit="1" customWidth="1"/>
    <col min="4098" max="4098" width="3.7109375" style="478" customWidth="1"/>
    <col min="4099" max="4343" width="11.42578125" style="478"/>
    <col min="4344" max="4344" width="3.7109375" style="478" customWidth="1"/>
    <col min="4345" max="4345" width="7.85546875" style="478" customWidth="1"/>
    <col min="4346" max="4347" width="9.28515625" style="478" customWidth="1"/>
    <col min="4348" max="4348" width="12.7109375" style="478" customWidth="1"/>
    <col min="4349" max="4349" width="154.140625" style="478" customWidth="1"/>
    <col min="4350" max="4350" width="23" style="478" customWidth="1"/>
    <col min="4351" max="4351" width="20" style="478" customWidth="1"/>
    <col min="4352" max="4352" width="28" style="478" customWidth="1"/>
    <col min="4353" max="4353" width="20.85546875" style="478" bestFit="1" customWidth="1"/>
    <col min="4354" max="4354" width="3.7109375" style="478" customWidth="1"/>
    <col min="4355" max="4599" width="11.42578125" style="478"/>
    <col min="4600" max="4600" width="3.7109375" style="478" customWidth="1"/>
    <col min="4601" max="4601" width="7.85546875" style="478" customWidth="1"/>
    <col min="4602" max="4603" width="9.28515625" style="478" customWidth="1"/>
    <col min="4604" max="4604" width="12.7109375" style="478" customWidth="1"/>
    <col min="4605" max="4605" width="154.140625" style="478" customWidth="1"/>
    <col min="4606" max="4606" width="23" style="478" customWidth="1"/>
    <col min="4607" max="4607" width="20" style="478" customWidth="1"/>
    <col min="4608" max="4608" width="28" style="478" customWidth="1"/>
    <col min="4609" max="4609" width="20.85546875" style="478" bestFit="1" customWidth="1"/>
    <col min="4610" max="4610" width="3.7109375" style="478" customWidth="1"/>
    <col min="4611" max="4855" width="11.42578125" style="478"/>
    <col min="4856" max="4856" width="3.7109375" style="478" customWidth="1"/>
    <col min="4857" max="4857" width="7.85546875" style="478" customWidth="1"/>
    <col min="4858" max="4859" width="9.28515625" style="478" customWidth="1"/>
    <col min="4860" max="4860" width="12.7109375" style="478" customWidth="1"/>
    <col min="4861" max="4861" width="154.140625" style="478" customWidth="1"/>
    <col min="4862" max="4862" width="23" style="478" customWidth="1"/>
    <col min="4863" max="4863" width="20" style="478" customWidth="1"/>
    <col min="4864" max="4864" width="28" style="478" customWidth="1"/>
    <col min="4865" max="4865" width="20.85546875" style="478" bestFit="1" customWidth="1"/>
    <col min="4866" max="4866" width="3.7109375" style="478" customWidth="1"/>
    <col min="4867" max="5111" width="11.42578125" style="478"/>
    <col min="5112" max="5112" width="3.7109375" style="478" customWidth="1"/>
    <col min="5113" max="5113" width="7.85546875" style="478" customWidth="1"/>
    <col min="5114" max="5115" width="9.28515625" style="478" customWidth="1"/>
    <col min="5116" max="5116" width="12.7109375" style="478" customWidth="1"/>
    <col min="5117" max="5117" width="154.140625" style="478" customWidth="1"/>
    <col min="5118" max="5118" width="23" style="478" customWidth="1"/>
    <col min="5119" max="5119" width="20" style="478" customWidth="1"/>
    <col min="5120" max="5120" width="28" style="478" customWidth="1"/>
    <col min="5121" max="5121" width="20.85546875" style="478" bestFit="1" customWidth="1"/>
    <col min="5122" max="5122" width="3.7109375" style="478" customWidth="1"/>
    <col min="5123" max="5367" width="11.42578125" style="478"/>
    <col min="5368" max="5368" width="3.7109375" style="478" customWidth="1"/>
    <col min="5369" max="5369" width="7.85546875" style="478" customWidth="1"/>
    <col min="5370" max="5371" width="9.28515625" style="478" customWidth="1"/>
    <col min="5372" max="5372" width="12.7109375" style="478" customWidth="1"/>
    <col min="5373" max="5373" width="154.140625" style="478" customWidth="1"/>
    <col min="5374" max="5374" width="23" style="478" customWidth="1"/>
    <col min="5375" max="5375" width="20" style="478" customWidth="1"/>
    <col min="5376" max="5376" width="28" style="478" customWidth="1"/>
    <col min="5377" max="5377" width="20.85546875" style="478" bestFit="1" customWidth="1"/>
    <col min="5378" max="5378" width="3.7109375" style="478" customWidth="1"/>
    <col min="5379" max="5623" width="11.42578125" style="478"/>
    <col min="5624" max="5624" width="3.7109375" style="478" customWidth="1"/>
    <col min="5625" max="5625" width="7.85546875" style="478" customWidth="1"/>
    <col min="5626" max="5627" width="9.28515625" style="478" customWidth="1"/>
    <col min="5628" max="5628" width="12.7109375" style="478" customWidth="1"/>
    <col min="5629" max="5629" width="154.140625" style="478" customWidth="1"/>
    <col min="5630" max="5630" width="23" style="478" customWidth="1"/>
    <col min="5631" max="5631" width="20" style="478" customWidth="1"/>
    <col min="5632" max="5632" width="28" style="478" customWidth="1"/>
    <col min="5633" max="5633" width="20.85546875" style="478" bestFit="1" customWidth="1"/>
    <col min="5634" max="5634" width="3.7109375" style="478" customWidth="1"/>
    <col min="5635" max="5879" width="11.42578125" style="478"/>
    <col min="5880" max="5880" width="3.7109375" style="478" customWidth="1"/>
    <col min="5881" max="5881" width="7.85546875" style="478" customWidth="1"/>
    <col min="5882" max="5883" width="9.28515625" style="478" customWidth="1"/>
    <col min="5884" max="5884" width="12.7109375" style="478" customWidth="1"/>
    <col min="5885" max="5885" width="154.140625" style="478" customWidth="1"/>
    <col min="5886" max="5886" width="23" style="478" customWidth="1"/>
    <col min="5887" max="5887" width="20" style="478" customWidth="1"/>
    <col min="5888" max="5888" width="28" style="478" customWidth="1"/>
    <col min="5889" max="5889" width="20.85546875" style="478" bestFit="1" customWidth="1"/>
    <col min="5890" max="5890" width="3.7109375" style="478" customWidth="1"/>
    <col min="5891" max="6135" width="11.42578125" style="478"/>
    <col min="6136" max="6136" width="3.7109375" style="478" customWidth="1"/>
    <col min="6137" max="6137" width="7.85546875" style="478" customWidth="1"/>
    <col min="6138" max="6139" width="9.28515625" style="478" customWidth="1"/>
    <col min="6140" max="6140" width="12.7109375" style="478" customWidth="1"/>
    <col min="6141" max="6141" width="154.140625" style="478" customWidth="1"/>
    <col min="6142" max="6142" width="23" style="478" customWidth="1"/>
    <col min="6143" max="6143" width="20" style="478" customWidth="1"/>
    <col min="6144" max="6144" width="28" style="478" customWidth="1"/>
    <col min="6145" max="6145" width="20.85546875" style="478" bestFit="1" customWidth="1"/>
    <col min="6146" max="6146" width="3.7109375" style="478" customWidth="1"/>
    <col min="6147" max="6391" width="11.42578125" style="478"/>
    <col min="6392" max="6392" width="3.7109375" style="478" customWidth="1"/>
    <col min="6393" max="6393" width="7.85546875" style="478" customWidth="1"/>
    <col min="6394" max="6395" width="9.28515625" style="478" customWidth="1"/>
    <col min="6396" max="6396" width="12.7109375" style="478" customWidth="1"/>
    <col min="6397" max="6397" width="154.140625" style="478" customWidth="1"/>
    <col min="6398" max="6398" width="23" style="478" customWidth="1"/>
    <col min="6399" max="6399" width="20" style="478" customWidth="1"/>
    <col min="6400" max="6400" width="28" style="478" customWidth="1"/>
    <col min="6401" max="6401" width="20.85546875" style="478" bestFit="1" customWidth="1"/>
    <col min="6402" max="6402" width="3.7109375" style="478" customWidth="1"/>
    <col min="6403" max="6647" width="11.42578125" style="478"/>
    <col min="6648" max="6648" width="3.7109375" style="478" customWidth="1"/>
    <col min="6649" max="6649" width="7.85546875" style="478" customWidth="1"/>
    <col min="6650" max="6651" width="9.28515625" style="478" customWidth="1"/>
    <col min="6652" max="6652" width="12.7109375" style="478" customWidth="1"/>
    <col min="6653" max="6653" width="154.140625" style="478" customWidth="1"/>
    <col min="6654" max="6654" width="23" style="478" customWidth="1"/>
    <col min="6655" max="6655" width="20" style="478" customWidth="1"/>
    <col min="6656" max="6656" width="28" style="478" customWidth="1"/>
    <col min="6657" max="6657" width="20.85546875" style="478" bestFit="1" customWidth="1"/>
    <col min="6658" max="6658" width="3.7109375" style="478" customWidth="1"/>
    <col min="6659" max="6903" width="11.42578125" style="478"/>
    <col min="6904" max="6904" width="3.7109375" style="478" customWidth="1"/>
    <col min="6905" max="6905" width="7.85546875" style="478" customWidth="1"/>
    <col min="6906" max="6907" width="9.28515625" style="478" customWidth="1"/>
    <col min="6908" max="6908" width="12.7109375" style="478" customWidth="1"/>
    <col min="6909" max="6909" width="154.140625" style="478" customWidth="1"/>
    <col min="6910" max="6910" width="23" style="478" customWidth="1"/>
    <col min="6911" max="6911" width="20" style="478" customWidth="1"/>
    <col min="6912" max="6912" width="28" style="478" customWidth="1"/>
    <col min="6913" max="6913" width="20.85546875" style="478" bestFit="1" customWidth="1"/>
    <col min="6914" max="6914" width="3.7109375" style="478" customWidth="1"/>
    <col min="6915" max="7159" width="11.42578125" style="478"/>
    <col min="7160" max="7160" width="3.7109375" style="478" customWidth="1"/>
    <col min="7161" max="7161" width="7.85546875" style="478" customWidth="1"/>
    <col min="7162" max="7163" width="9.28515625" style="478" customWidth="1"/>
    <col min="7164" max="7164" width="12.7109375" style="478" customWidth="1"/>
    <col min="7165" max="7165" width="154.140625" style="478" customWidth="1"/>
    <col min="7166" max="7166" width="23" style="478" customWidth="1"/>
    <col min="7167" max="7167" width="20" style="478" customWidth="1"/>
    <col min="7168" max="7168" width="28" style="478" customWidth="1"/>
    <col min="7169" max="7169" width="20.85546875" style="478" bestFit="1" customWidth="1"/>
    <col min="7170" max="7170" width="3.7109375" style="478" customWidth="1"/>
    <col min="7171" max="7415" width="11.42578125" style="478"/>
    <col min="7416" max="7416" width="3.7109375" style="478" customWidth="1"/>
    <col min="7417" max="7417" width="7.85546875" style="478" customWidth="1"/>
    <col min="7418" max="7419" width="9.28515625" style="478" customWidth="1"/>
    <col min="7420" max="7420" width="12.7109375" style="478" customWidth="1"/>
    <col min="7421" max="7421" width="154.140625" style="478" customWidth="1"/>
    <col min="7422" max="7422" width="23" style="478" customWidth="1"/>
    <col min="7423" max="7423" width="20" style="478" customWidth="1"/>
    <col min="7424" max="7424" width="28" style="478" customWidth="1"/>
    <col min="7425" max="7425" width="20.85546875" style="478" bestFit="1" customWidth="1"/>
    <col min="7426" max="7426" width="3.7109375" style="478" customWidth="1"/>
    <col min="7427" max="7671" width="11.42578125" style="478"/>
    <col min="7672" max="7672" width="3.7109375" style="478" customWidth="1"/>
    <col min="7673" max="7673" width="7.85546875" style="478" customWidth="1"/>
    <col min="7674" max="7675" width="9.28515625" style="478" customWidth="1"/>
    <col min="7676" max="7676" width="12.7109375" style="478" customWidth="1"/>
    <col min="7677" max="7677" width="154.140625" style="478" customWidth="1"/>
    <col min="7678" max="7678" width="23" style="478" customWidth="1"/>
    <col min="7679" max="7679" width="20" style="478" customWidth="1"/>
    <col min="7680" max="7680" width="28" style="478" customWidth="1"/>
    <col min="7681" max="7681" width="20.85546875" style="478" bestFit="1" customWidth="1"/>
    <col min="7682" max="7682" width="3.7109375" style="478" customWidth="1"/>
    <col min="7683" max="7927" width="11.42578125" style="478"/>
    <col min="7928" max="7928" width="3.7109375" style="478" customWidth="1"/>
    <col min="7929" max="7929" width="7.85546875" style="478" customWidth="1"/>
    <col min="7930" max="7931" width="9.28515625" style="478" customWidth="1"/>
    <col min="7932" max="7932" width="12.7109375" style="478" customWidth="1"/>
    <col min="7933" max="7933" width="154.140625" style="478" customWidth="1"/>
    <col min="7934" max="7934" width="23" style="478" customWidth="1"/>
    <col min="7935" max="7935" width="20" style="478" customWidth="1"/>
    <col min="7936" max="7936" width="28" style="478" customWidth="1"/>
    <col min="7937" max="7937" width="20.85546875" style="478" bestFit="1" customWidth="1"/>
    <col min="7938" max="7938" width="3.7109375" style="478" customWidth="1"/>
    <col min="7939" max="8183" width="11.42578125" style="478"/>
    <col min="8184" max="8184" width="3.7109375" style="478" customWidth="1"/>
    <col min="8185" max="8185" width="7.85546875" style="478" customWidth="1"/>
    <col min="8186" max="8187" width="9.28515625" style="478" customWidth="1"/>
    <col min="8188" max="8188" width="12.7109375" style="478" customWidth="1"/>
    <col min="8189" max="8189" width="154.140625" style="478" customWidth="1"/>
    <col min="8190" max="8190" width="23" style="478" customWidth="1"/>
    <col min="8191" max="8191" width="20" style="478" customWidth="1"/>
    <col min="8192" max="8192" width="28" style="478" customWidth="1"/>
    <col min="8193" max="8193" width="20.85546875" style="478" bestFit="1" customWidth="1"/>
    <col min="8194" max="8194" width="3.7109375" style="478" customWidth="1"/>
    <col min="8195" max="8439" width="11.42578125" style="478"/>
    <col min="8440" max="8440" width="3.7109375" style="478" customWidth="1"/>
    <col min="8441" max="8441" width="7.85546875" style="478" customWidth="1"/>
    <col min="8442" max="8443" width="9.28515625" style="478" customWidth="1"/>
    <col min="8444" max="8444" width="12.7109375" style="478" customWidth="1"/>
    <col min="8445" max="8445" width="154.140625" style="478" customWidth="1"/>
    <col min="8446" max="8446" width="23" style="478" customWidth="1"/>
    <col min="8447" max="8447" width="20" style="478" customWidth="1"/>
    <col min="8448" max="8448" width="28" style="478" customWidth="1"/>
    <col min="8449" max="8449" width="20.85546875" style="478" bestFit="1" customWidth="1"/>
    <col min="8450" max="8450" width="3.7109375" style="478" customWidth="1"/>
    <col min="8451" max="8695" width="11.42578125" style="478"/>
    <col min="8696" max="8696" width="3.7109375" style="478" customWidth="1"/>
    <col min="8697" max="8697" width="7.85546875" style="478" customWidth="1"/>
    <col min="8698" max="8699" width="9.28515625" style="478" customWidth="1"/>
    <col min="8700" max="8700" width="12.7109375" style="478" customWidth="1"/>
    <col min="8701" max="8701" width="154.140625" style="478" customWidth="1"/>
    <col min="8702" max="8702" width="23" style="478" customWidth="1"/>
    <col min="8703" max="8703" width="20" style="478" customWidth="1"/>
    <col min="8704" max="8704" width="28" style="478" customWidth="1"/>
    <col min="8705" max="8705" width="20.85546875" style="478" bestFit="1" customWidth="1"/>
    <col min="8706" max="8706" width="3.7109375" style="478" customWidth="1"/>
    <col min="8707" max="8951" width="11.42578125" style="478"/>
    <col min="8952" max="8952" width="3.7109375" style="478" customWidth="1"/>
    <col min="8953" max="8953" width="7.85546875" style="478" customWidth="1"/>
    <col min="8954" max="8955" width="9.28515625" style="478" customWidth="1"/>
    <col min="8956" max="8956" width="12.7109375" style="478" customWidth="1"/>
    <col min="8957" max="8957" width="154.140625" style="478" customWidth="1"/>
    <col min="8958" max="8958" width="23" style="478" customWidth="1"/>
    <col min="8959" max="8959" width="20" style="478" customWidth="1"/>
    <col min="8960" max="8960" width="28" style="478" customWidth="1"/>
    <col min="8961" max="8961" width="20.85546875" style="478" bestFit="1" customWidth="1"/>
    <col min="8962" max="8962" width="3.7109375" style="478" customWidth="1"/>
    <col min="8963" max="9207" width="11.42578125" style="478"/>
    <col min="9208" max="9208" width="3.7109375" style="478" customWidth="1"/>
    <col min="9209" max="9209" width="7.85546875" style="478" customWidth="1"/>
    <col min="9210" max="9211" width="9.28515625" style="478" customWidth="1"/>
    <col min="9212" max="9212" width="12.7109375" style="478" customWidth="1"/>
    <col min="9213" max="9213" width="154.140625" style="478" customWidth="1"/>
    <col min="9214" max="9214" width="23" style="478" customWidth="1"/>
    <col min="9215" max="9215" width="20" style="478" customWidth="1"/>
    <col min="9216" max="9216" width="28" style="478" customWidth="1"/>
    <col min="9217" max="9217" width="20.85546875" style="478" bestFit="1" customWidth="1"/>
    <col min="9218" max="9218" width="3.7109375" style="478" customWidth="1"/>
    <col min="9219" max="9463" width="11.42578125" style="478"/>
    <col min="9464" max="9464" width="3.7109375" style="478" customWidth="1"/>
    <col min="9465" max="9465" width="7.85546875" style="478" customWidth="1"/>
    <col min="9466" max="9467" width="9.28515625" style="478" customWidth="1"/>
    <col min="9468" max="9468" width="12.7109375" style="478" customWidth="1"/>
    <col min="9469" max="9469" width="154.140625" style="478" customWidth="1"/>
    <col min="9470" max="9470" width="23" style="478" customWidth="1"/>
    <col min="9471" max="9471" width="20" style="478" customWidth="1"/>
    <col min="9472" max="9472" width="28" style="478" customWidth="1"/>
    <col min="9473" max="9473" width="20.85546875" style="478" bestFit="1" customWidth="1"/>
    <col min="9474" max="9474" width="3.7109375" style="478" customWidth="1"/>
    <col min="9475" max="9719" width="11.42578125" style="478"/>
    <col min="9720" max="9720" width="3.7109375" style="478" customWidth="1"/>
    <col min="9721" max="9721" width="7.85546875" style="478" customWidth="1"/>
    <col min="9722" max="9723" width="9.28515625" style="478" customWidth="1"/>
    <col min="9724" max="9724" width="12.7109375" style="478" customWidth="1"/>
    <col min="9725" max="9725" width="154.140625" style="478" customWidth="1"/>
    <col min="9726" max="9726" width="23" style="478" customWidth="1"/>
    <col min="9727" max="9727" width="20" style="478" customWidth="1"/>
    <col min="9728" max="9728" width="28" style="478" customWidth="1"/>
    <col min="9729" max="9729" width="20.85546875" style="478" bestFit="1" customWidth="1"/>
    <col min="9730" max="9730" width="3.7109375" style="478" customWidth="1"/>
    <col min="9731" max="9975" width="11.42578125" style="478"/>
    <col min="9976" max="9976" width="3.7109375" style="478" customWidth="1"/>
    <col min="9977" max="9977" width="7.85546875" style="478" customWidth="1"/>
    <col min="9978" max="9979" width="9.28515625" style="478" customWidth="1"/>
    <col min="9980" max="9980" width="12.7109375" style="478" customWidth="1"/>
    <col min="9981" max="9981" width="154.140625" style="478" customWidth="1"/>
    <col min="9982" max="9982" width="23" style="478" customWidth="1"/>
    <col min="9983" max="9983" width="20" style="478" customWidth="1"/>
    <col min="9984" max="9984" width="28" style="478" customWidth="1"/>
    <col min="9985" max="9985" width="20.85546875" style="478" bestFit="1" customWidth="1"/>
    <col min="9986" max="9986" width="3.7109375" style="478" customWidth="1"/>
    <col min="9987" max="10231" width="11.42578125" style="478"/>
    <col min="10232" max="10232" width="3.7109375" style="478" customWidth="1"/>
    <col min="10233" max="10233" width="7.85546875" style="478" customWidth="1"/>
    <col min="10234" max="10235" width="9.28515625" style="478" customWidth="1"/>
    <col min="10236" max="10236" width="12.7109375" style="478" customWidth="1"/>
    <col min="10237" max="10237" width="154.140625" style="478" customWidth="1"/>
    <col min="10238" max="10238" width="23" style="478" customWidth="1"/>
    <col min="10239" max="10239" width="20" style="478" customWidth="1"/>
    <col min="10240" max="10240" width="28" style="478" customWidth="1"/>
    <col min="10241" max="10241" width="20.85546875" style="478" bestFit="1" customWidth="1"/>
    <col min="10242" max="10242" width="3.7109375" style="478" customWidth="1"/>
    <col min="10243" max="10487" width="11.42578125" style="478"/>
    <col min="10488" max="10488" width="3.7109375" style="478" customWidth="1"/>
    <col min="10489" max="10489" width="7.85546875" style="478" customWidth="1"/>
    <col min="10490" max="10491" width="9.28515625" style="478" customWidth="1"/>
    <col min="10492" max="10492" width="12.7109375" style="478" customWidth="1"/>
    <col min="10493" max="10493" width="154.140625" style="478" customWidth="1"/>
    <col min="10494" max="10494" width="23" style="478" customWidth="1"/>
    <col min="10495" max="10495" width="20" style="478" customWidth="1"/>
    <col min="10496" max="10496" width="28" style="478" customWidth="1"/>
    <col min="10497" max="10497" width="20.85546875" style="478" bestFit="1" customWidth="1"/>
    <col min="10498" max="10498" width="3.7109375" style="478" customWidth="1"/>
    <col min="10499" max="10743" width="11.42578125" style="478"/>
    <col min="10744" max="10744" width="3.7109375" style="478" customWidth="1"/>
    <col min="10745" max="10745" width="7.85546875" style="478" customWidth="1"/>
    <col min="10746" max="10747" width="9.28515625" style="478" customWidth="1"/>
    <col min="10748" max="10748" width="12.7109375" style="478" customWidth="1"/>
    <col min="10749" max="10749" width="154.140625" style="478" customWidth="1"/>
    <col min="10750" max="10750" width="23" style="478" customWidth="1"/>
    <col min="10751" max="10751" width="20" style="478" customWidth="1"/>
    <col min="10752" max="10752" width="28" style="478" customWidth="1"/>
    <col min="10753" max="10753" width="20.85546875" style="478" bestFit="1" customWidth="1"/>
    <col min="10754" max="10754" width="3.7109375" style="478" customWidth="1"/>
    <col min="10755" max="10999" width="11.42578125" style="478"/>
    <col min="11000" max="11000" width="3.7109375" style="478" customWidth="1"/>
    <col min="11001" max="11001" width="7.85546875" style="478" customWidth="1"/>
    <col min="11002" max="11003" width="9.28515625" style="478" customWidth="1"/>
    <col min="11004" max="11004" width="12.7109375" style="478" customWidth="1"/>
    <col min="11005" max="11005" width="154.140625" style="478" customWidth="1"/>
    <col min="11006" max="11006" width="23" style="478" customWidth="1"/>
    <col min="11007" max="11007" width="20" style="478" customWidth="1"/>
    <col min="11008" max="11008" width="28" style="478" customWidth="1"/>
    <col min="11009" max="11009" width="20.85546875" style="478" bestFit="1" customWidth="1"/>
    <col min="11010" max="11010" width="3.7109375" style="478" customWidth="1"/>
    <col min="11011" max="11255" width="11.42578125" style="478"/>
    <col min="11256" max="11256" width="3.7109375" style="478" customWidth="1"/>
    <col min="11257" max="11257" width="7.85546875" style="478" customWidth="1"/>
    <col min="11258" max="11259" width="9.28515625" style="478" customWidth="1"/>
    <col min="11260" max="11260" width="12.7109375" style="478" customWidth="1"/>
    <col min="11261" max="11261" width="154.140625" style="478" customWidth="1"/>
    <col min="11262" max="11262" width="23" style="478" customWidth="1"/>
    <col min="11263" max="11263" width="20" style="478" customWidth="1"/>
    <col min="11264" max="11264" width="28" style="478" customWidth="1"/>
    <col min="11265" max="11265" width="20.85546875" style="478" bestFit="1" customWidth="1"/>
    <col min="11266" max="11266" width="3.7109375" style="478" customWidth="1"/>
    <col min="11267" max="11511" width="11.42578125" style="478"/>
    <col min="11512" max="11512" width="3.7109375" style="478" customWidth="1"/>
    <col min="11513" max="11513" width="7.85546875" style="478" customWidth="1"/>
    <col min="11514" max="11515" width="9.28515625" style="478" customWidth="1"/>
    <col min="11516" max="11516" width="12.7109375" style="478" customWidth="1"/>
    <col min="11517" max="11517" width="154.140625" style="478" customWidth="1"/>
    <col min="11518" max="11518" width="23" style="478" customWidth="1"/>
    <col min="11519" max="11519" width="20" style="478" customWidth="1"/>
    <col min="11520" max="11520" width="28" style="478" customWidth="1"/>
    <col min="11521" max="11521" width="20.85546875" style="478" bestFit="1" customWidth="1"/>
    <col min="11522" max="11522" width="3.7109375" style="478" customWidth="1"/>
    <col min="11523" max="11767" width="11.42578125" style="478"/>
    <col min="11768" max="11768" width="3.7109375" style="478" customWidth="1"/>
    <col min="11769" max="11769" width="7.85546875" style="478" customWidth="1"/>
    <col min="11770" max="11771" width="9.28515625" style="478" customWidth="1"/>
    <col min="11772" max="11772" width="12.7109375" style="478" customWidth="1"/>
    <col min="11773" max="11773" width="154.140625" style="478" customWidth="1"/>
    <col min="11774" max="11774" width="23" style="478" customWidth="1"/>
    <col min="11775" max="11775" width="20" style="478" customWidth="1"/>
    <col min="11776" max="11776" width="28" style="478" customWidth="1"/>
    <col min="11777" max="11777" width="20.85546875" style="478" bestFit="1" customWidth="1"/>
    <col min="11778" max="11778" width="3.7109375" style="478" customWidth="1"/>
    <col min="11779" max="12023" width="11.42578125" style="478"/>
    <col min="12024" max="12024" width="3.7109375" style="478" customWidth="1"/>
    <col min="12025" max="12025" width="7.85546875" style="478" customWidth="1"/>
    <col min="12026" max="12027" width="9.28515625" style="478" customWidth="1"/>
    <col min="12028" max="12028" width="12.7109375" style="478" customWidth="1"/>
    <col min="12029" max="12029" width="154.140625" style="478" customWidth="1"/>
    <col min="12030" max="12030" width="23" style="478" customWidth="1"/>
    <col min="12031" max="12031" width="20" style="478" customWidth="1"/>
    <col min="12032" max="12032" width="28" style="478" customWidth="1"/>
    <col min="12033" max="12033" width="20.85546875" style="478" bestFit="1" customWidth="1"/>
    <col min="12034" max="12034" width="3.7109375" style="478" customWidth="1"/>
    <col min="12035" max="12279" width="11.42578125" style="478"/>
    <col min="12280" max="12280" width="3.7109375" style="478" customWidth="1"/>
    <col min="12281" max="12281" width="7.85546875" style="478" customWidth="1"/>
    <col min="12282" max="12283" width="9.28515625" style="478" customWidth="1"/>
    <col min="12284" max="12284" width="12.7109375" style="478" customWidth="1"/>
    <col min="12285" max="12285" width="154.140625" style="478" customWidth="1"/>
    <col min="12286" max="12286" width="23" style="478" customWidth="1"/>
    <col min="12287" max="12287" width="20" style="478" customWidth="1"/>
    <col min="12288" max="12288" width="28" style="478" customWidth="1"/>
    <col min="12289" max="12289" width="20.85546875" style="478" bestFit="1" customWidth="1"/>
    <col min="12290" max="12290" width="3.7109375" style="478" customWidth="1"/>
    <col min="12291" max="12535" width="11.42578125" style="478"/>
    <col min="12536" max="12536" width="3.7109375" style="478" customWidth="1"/>
    <col min="12537" max="12537" width="7.85546875" style="478" customWidth="1"/>
    <col min="12538" max="12539" width="9.28515625" style="478" customWidth="1"/>
    <col min="12540" max="12540" width="12.7109375" style="478" customWidth="1"/>
    <col min="12541" max="12541" width="154.140625" style="478" customWidth="1"/>
    <col min="12542" max="12542" width="23" style="478" customWidth="1"/>
    <col min="12543" max="12543" width="20" style="478" customWidth="1"/>
    <col min="12544" max="12544" width="28" style="478" customWidth="1"/>
    <col min="12545" max="12545" width="20.85546875" style="478" bestFit="1" customWidth="1"/>
    <col min="12546" max="12546" width="3.7109375" style="478" customWidth="1"/>
    <col min="12547" max="12791" width="11.42578125" style="478"/>
    <col min="12792" max="12792" width="3.7109375" style="478" customWidth="1"/>
    <col min="12793" max="12793" width="7.85546875" style="478" customWidth="1"/>
    <col min="12794" max="12795" width="9.28515625" style="478" customWidth="1"/>
    <col min="12796" max="12796" width="12.7109375" style="478" customWidth="1"/>
    <col min="12797" max="12797" width="154.140625" style="478" customWidth="1"/>
    <col min="12798" max="12798" width="23" style="478" customWidth="1"/>
    <col min="12799" max="12799" width="20" style="478" customWidth="1"/>
    <col min="12800" max="12800" width="28" style="478" customWidth="1"/>
    <col min="12801" max="12801" width="20.85546875" style="478" bestFit="1" customWidth="1"/>
    <col min="12802" max="12802" width="3.7109375" style="478" customWidth="1"/>
    <col min="12803" max="13047" width="11.42578125" style="478"/>
    <col min="13048" max="13048" width="3.7109375" style="478" customWidth="1"/>
    <col min="13049" max="13049" width="7.85546875" style="478" customWidth="1"/>
    <col min="13050" max="13051" width="9.28515625" style="478" customWidth="1"/>
    <col min="13052" max="13052" width="12.7109375" style="478" customWidth="1"/>
    <col min="13053" max="13053" width="154.140625" style="478" customWidth="1"/>
    <col min="13054" max="13054" width="23" style="478" customWidth="1"/>
    <col min="13055" max="13055" width="20" style="478" customWidth="1"/>
    <col min="13056" max="13056" width="28" style="478" customWidth="1"/>
    <col min="13057" max="13057" width="20.85546875" style="478" bestFit="1" customWidth="1"/>
    <col min="13058" max="13058" width="3.7109375" style="478" customWidth="1"/>
    <col min="13059" max="13303" width="11.42578125" style="478"/>
    <col min="13304" max="13304" width="3.7109375" style="478" customWidth="1"/>
    <col min="13305" max="13305" width="7.85546875" style="478" customWidth="1"/>
    <col min="13306" max="13307" width="9.28515625" style="478" customWidth="1"/>
    <col min="13308" max="13308" width="12.7109375" style="478" customWidth="1"/>
    <col min="13309" max="13309" width="154.140625" style="478" customWidth="1"/>
    <col min="13310" max="13310" width="23" style="478" customWidth="1"/>
    <col min="13311" max="13311" width="20" style="478" customWidth="1"/>
    <col min="13312" max="13312" width="28" style="478" customWidth="1"/>
    <col min="13313" max="13313" width="20.85546875" style="478" bestFit="1" customWidth="1"/>
    <col min="13314" max="13314" width="3.7109375" style="478" customWidth="1"/>
    <col min="13315" max="13559" width="11.42578125" style="478"/>
    <col min="13560" max="13560" width="3.7109375" style="478" customWidth="1"/>
    <col min="13561" max="13561" width="7.85546875" style="478" customWidth="1"/>
    <col min="13562" max="13563" width="9.28515625" style="478" customWidth="1"/>
    <col min="13564" max="13564" width="12.7109375" style="478" customWidth="1"/>
    <col min="13565" max="13565" width="154.140625" style="478" customWidth="1"/>
    <col min="13566" max="13566" width="23" style="478" customWidth="1"/>
    <col min="13567" max="13567" width="20" style="478" customWidth="1"/>
    <col min="13568" max="13568" width="28" style="478" customWidth="1"/>
    <col min="13569" max="13569" width="20.85546875" style="478" bestFit="1" customWidth="1"/>
    <col min="13570" max="13570" width="3.7109375" style="478" customWidth="1"/>
    <col min="13571" max="13815" width="11.42578125" style="478"/>
    <col min="13816" max="13816" width="3.7109375" style="478" customWidth="1"/>
    <col min="13817" max="13817" width="7.85546875" style="478" customWidth="1"/>
    <col min="13818" max="13819" width="9.28515625" style="478" customWidth="1"/>
    <col min="13820" max="13820" width="12.7109375" style="478" customWidth="1"/>
    <col min="13821" max="13821" width="154.140625" style="478" customWidth="1"/>
    <col min="13822" max="13822" width="23" style="478" customWidth="1"/>
    <col min="13823" max="13823" width="20" style="478" customWidth="1"/>
    <col min="13824" max="13824" width="28" style="478" customWidth="1"/>
    <col min="13825" max="13825" width="20.85546875" style="478" bestFit="1" customWidth="1"/>
    <col min="13826" max="13826" width="3.7109375" style="478" customWidth="1"/>
    <col min="13827" max="14071" width="11.42578125" style="478"/>
    <col min="14072" max="14072" width="3.7109375" style="478" customWidth="1"/>
    <col min="14073" max="14073" width="7.85546875" style="478" customWidth="1"/>
    <col min="14074" max="14075" width="9.28515625" style="478" customWidth="1"/>
    <col min="14076" max="14076" width="12.7109375" style="478" customWidth="1"/>
    <col min="14077" max="14077" width="154.140625" style="478" customWidth="1"/>
    <col min="14078" max="14078" width="23" style="478" customWidth="1"/>
    <col min="14079" max="14079" width="20" style="478" customWidth="1"/>
    <col min="14080" max="14080" width="28" style="478" customWidth="1"/>
    <col min="14081" max="14081" width="20.85546875" style="478" bestFit="1" customWidth="1"/>
    <col min="14082" max="14082" width="3.7109375" style="478" customWidth="1"/>
    <col min="14083" max="14327" width="11.42578125" style="478"/>
    <col min="14328" max="14328" width="3.7109375" style="478" customWidth="1"/>
    <col min="14329" max="14329" width="7.85546875" style="478" customWidth="1"/>
    <col min="14330" max="14331" width="9.28515625" style="478" customWidth="1"/>
    <col min="14332" max="14332" width="12.7109375" style="478" customWidth="1"/>
    <col min="14333" max="14333" width="154.140625" style="478" customWidth="1"/>
    <col min="14334" max="14334" width="23" style="478" customWidth="1"/>
    <col min="14335" max="14335" width="20" style="478" customWidth="1"/>
    <col min="14336" max="14336" width="28" style="478" customWidth="1"/>
    <col min="14337" max="14337" width="20.85546875" style="478" bestFit="1" customWidth="1"/>
    <col min="14338" max="14338" width="3.7109375" style="478" customWidth="1"/>
    <col min="14339" max="14583" width="11.42578125" style="478"/>
    <col min="14584" max="14584" width="3.7109375" style="478" customWidth="1"/>
    <col min="14585" max="14585" width="7.85546875" style="478" customWidth="1"/>
    <col min="14586" max="14587" width="9.28515625" style="478" customWidth="1"/>
    <col min="14588" max="14588" width="12.7109375" style="478" customWidth="1"/>
    <col min="14589" max="14589" width="154.140625" style="478" customWidth="1"/>
    <col min="14590" max="14590" width="23" style="478" customWidth="1"/>
    <col min="14591" max="14591" width="20" style="478" customWidth="1"/>
    <col min="14592" max="14592" width="28" style="478" customWidth="1"/>
    <col min="14593" max="14593" width="20.85546875" style="478" bestFit="1" customWidth="1"/>
    <col min="14594" max="14594" width="3.7109375" style="478" customWidth="1"/>
    <col min="14595" max="14839" width="11.42578125" style="478"/>
    <col min="14840" max="14840" width="3.7109375" style="478" customWidth="1"/>
    <col min="14841" max="14841" width="7.85546875" style="478" customWidth="1"/>
    <col min="14842" max="14843" width="9.28515625" style="478" customWidth="1"/>
    <col min="14844" max="14844" width="12.7109375" style="478" customWidth="1"/>
    <col min="14845" max="14845" width="154.140625" style="478" customWidth="1"/>
    <col min="14846" max="14846" width="23" style="478" customWidth="1"/>
    <col min="14847" max="14847" width="20" style="478" customWidth="1"/>
    <col min="14848" max="14848" width="28" style="478" customWidth="1"/>
    <col min="14849" max="14849" width="20.85546875" style="478" bestFit="1" customWidth="1"/>
    <col min="14850" max="14850" width="3.7109375" style="478" customWidth="1"/>
    <col min="14851" max="15095" width="11.42578125" style="478"/>
    <col min="15096" max="15096" width="3.7109375" style="478" customWidth="1"/>
    <col min="15097" max="15097" width="7.85546875" style="478" customWidth="1"/>
    <col min="15098" max="15099" width="9.28515625" style="478" customWidth="1"/>
    <col min="15100" max="15100" width="12.7109375" style="478" customWidth="1"/>
    <col min="15101" max="15101" width="154.140625" style="478" customWidth="1"/>
    <col min="15102" max="15102" width="23" style="478" customWidth="1"/>
    <col min="15103" max="15103" width="20" style="478" customWidth="1"/>
    <col min="15104" max="15104" width="28" style="478" customWidth="1"/>
    <col min="15105" max="15105" width="20.85546875" style="478" bestFit="1" customWidth="1"/>
    <col min="15106" max="15106" width="3.7109375" style="478" customWidth="1"/>
    <col min="15107" max="15351" width="11.42578125" style="478"/>
    <col min="15352" max="15352" width="3.7109375" style="478" customWidth="1"/>
    <col min="15353" max="15353" width="7.85546875" style="478" customWidth="1"/>
    <col min="15354" max="15355" width="9.28515625" style="478" customWidth="1"/>
    <col min="15356" max="15356" width="12.7109375" style="478" customWidth="1"/>
    <col min="15357" max="15357" width="154.140625" style="478" customWidth="1"/>
    <col min="15358" max="15358" width="23" style="478" customWidth="1"/>
    <col min="15359" max="15359" width="20" style="478" customWidth="1"/>
    <col min="15360" max="15360" width="28" style="478" customWidth="1"/>
    <col min="15361" max="15361" width="20.85546875" style="478" bestFit="1" customWidth="1"/>
    <col min="15362" max="15362" width="3.7109375" style="478" customWidth="1"/>
    <col min="15363" max="15607" width="11.42578125" style="478"/>
    <col min="15608" max="15608" width="3.7109375" style="478" customWidth="1"/>
    <col min="15609" max="15609" width="7.85546875" style="478" customWidth="1"/>
    <col min="15610" max="15611" width="9.28515625" style="478" customWidth="1"/>
    <col min="15612" max="15612" width="12.7109375" style="478" customWidth="1"/>
    <col min="15613" max="15613" width="154.140625" style="478" customWidth="1"/>
    <col min="15614" max="15614" width="23" style="478" customWidth="1"/>
    <col min="15615" max="15615" width="20" style="478" customWidth="1"/>
    <col min="15616" max="15616" width="28" style="478" customWidth="1"/>
    <col min="15617" max="15617" width="20.85546875" style="478" bestFit="1" customWidth="1"/>
    <col min="15618" max="15618" width="3.7109375" style="478" customWidth="1"/>
    <col min="15619" max="15863" width="11.42578125" style="478"/>
    <col min="15864" max="15864" width="3.7109375" style="478" customWidth="1"/>
    <col min="15865" max="15865" width="7.85546875" style="478" customWidth="1"/>
    <col min="15866" max="15867" width="9.28515625" style="478" customWidth="1"/>
    <col min="15868" max="15868" width="12.7109375" style="478" customWidth="1"/>
    <col min="15869" max="15869" width="154.140625" style="478" customWidth="1"/>
    <col min="15870" max="15870" width="23" style="478" customWidth="1"/>
    <col min="15871" max="15871" width="20" style="478" customWidth="1"/>
    <col min="15872" max="15872" width="28" style="478" customWidth="1"/>
    <col min="15873" max="15873" width="20.85546875" style="478" bestFit="1" customWidth="1"/>
    <col min="15874" max="15874" width="3.7109375" style="478" customWidth="1"/>
    <col min="15875" max="16119" width="11.42578125" style="478"/>
    <col min="16120" max="16120" width="3.7109375" style="478" customWidth="1"/>
    <col min="16121" max="16121" width="7.85546875" style="478" customWidth="1"/>
    <col min="16122" max="16123" width="9.28515625" style="478" customWidth="1"/>
    <col min="16124" max="16124" width="12.7109375" style="478" customWidth="1"/>
    <col min="16125" max="16125" width="154.140625" style="478" customWidth="1"/>
    <col min="16126" max="16126" width="23" style="478" customWidth="1"/>
    <col min="16127" max="16127" width="20" style="478" customWidth="1"/>
    <col min="16128" max="16128" width="28" style="478" customWidth="1"/>
    <col min="16129" max="16129" width="20.85546875" style="478" bestFit="1" customWidth="1"/>
    <col min="16130" max="16130" width="3.7109375" style="478" customWidth="1"/>
    <col min="16131" max="16384" width="11.42578125" style="478"/>
  </cols>
  <sheetData>
    <row r="1" spans="1:18">
      <c r="D1" s="465"/>
      <c r="F1" s="519"/>
    </row>
    <row r="2" spans="1:18" ht="15" customHeight="1">
      <c r="C2" s="590" t="s">
        <v>16721</v>
      </c>
      <c r="D2" s="590" t="s">
        <v>16722</v>
      </c>
      <c r="E2" s="590" t="s">
        <v>16723</v>
      </c>
      <c r="F2" s="590" t="s">
        <v>16724</v>
      </c>
      <c r="G2" s="590" t="s">
        <v>16725</v>
      </c>
      <c r="H2" s="590" t="s">
        <v>16726</v>
      </c>
      <c r="I2" s="508"/>
      <c r="J2" s="466"/>
      <c r="K2" s="503"/>
      <c r="L2" s="503"/>
      <c r="M2" s="503"/>
      <c r="N2" s="503"/>
      <c r="O2" s="466"/>
      <c r="P2" s="466"/>
    </row>
    <row r="3" spans="1:18" ht="15" customHeight="1">
      <c r="C3" s="591"/>
      <c r="D3" s="591"/>
      <c r="E3" s="591"/>
      <c r="F3" s="591"/>
      <c r="G3" s="591"/>
      <c r="H3" s="591"/>
      <c r="I3" s="508"/>
      <c r="J3" s="467"/>
      <c r="K3" s="503"/>
      <c r="L3" s="503"/>
      <c r="M3" s="503"/>
      <c r="N3" s="503"/>
      <c r="O3" s="503"/>
      <c r="P3" s="503"/>
    </row>
    <row r="4" spans="1:18">
      <c r="C4" s="513" t="s">
        <v>16727</v>
      </c>
      <c r="D4" s="539" t="s">
        <v>16728</v>
      </c>
      <c r="E4" s="514" t="s">
        <v>16729</v>
      </c>
      <c r="F4" s="514" t="s">
        <v>16729</v>
      </c>
      <c r="G4" s="514" t="s">
        <v>16729</v>
      </c>
      <c r="H4" s="514" t="s">
        <v>16729</v>
      </c>
      <c r="J4" s="503"/>
      <c r="K4" s="503"/>
      <c r="L4" s="503"/>
      <c r="M4" s="503"/>
      <c r="N4" s="503"/>
      <c r="O4" s="503"/>
      <c r="P4" s="503"/>
    </row>
    <row r="5" spans="1:18" s="479" customFormat="1">
      <c r="A5" s="501"/>
      <c r="B5" s="501"/>
      <c r="C5" s="448" t="s">
        <v>16727</v>
      </c>
      <c r="D5" s="468" t="s">
        <v>16730</v>
      </c>
      <c r="E5" s="449" t="s">
        <v>16729</v>
      </c>
      <c r="F5" s="449" t="s">
        <v>16729</v>
      </c>
      <c r="G5" s="449" t="s">
        <v>16729</v>
      </c>
      <c r="H5" s="534">
        <f>SUM(H6:H8)</f>
        <v>45529</v>
      </c>
      <c r="I5" s="509"/>
      <c r="J5" s="500"/>
      <c r="K5" s="500"/>
      <c r="L5" s="500"/>
      <c r="M5" s="499"/>
      <c r="N5" s="499"/>
      <c r="O5" s="499"/>
      <c r="P5" s="500"/>
    </row>
    <row r="6" spans="1:18" outlineLevel="1">
      <c r="C6" s="424">
        <v>746</v>
      </c>
      <c r="D6" s="469" t="s">
        <v>16731</v>
      </c>
      <c r="E6" s="427" t="s">
        <v>44</v>
      </c>
      <c r="F6" s="520">
        <v>4639.76</v>
      </c>
      <c r="G6" s="425">
        <v>1</v>
      </c>
      <c r="H6" s="486">
        <f>ROUND(F6*G6,0)</f>
        <v>4640</v>
      </c>
      <c r="I6" s="495"/>
      <c r="J6" s="503"/>
      <c r="K6" s="503"/>
      <c r="L6" s="503"/>
      <c r="M6" s="503"/>
      <c r="N6" s="503"/>
      <c r="O6" s="503"/>
      <c r="P6" s="503"/>
    </row>
    <row r="7" spans="1:18" outlineLevel="1">
      <c r="C7" s="424">
        <v>11319</v>
      </c>
      <c r="D7" s="469" t="s">
        <v>16732</v>
      </c>
      <c r="E7" s="427" t="s">
        <v>44</v>
      </c>
      <c r="F7" s="520">
        <v>22397.79</v>
      </c>
      <c r="G7" s="425">
        <v>1</v>
      </c>
      <c r="H7" s="486">
        <f>ROUND(F7*G7,0)</f>
        <v>22398</v>
      </c>
      <c r="I7" s="495"/>
      <c r="J7" s="503"/>
      <c r="K7" s="503"/>
      <c r="L7" s="503"/>
      <c r="M7" s="503"/>
      <c r="N7" s="503"/>
      <c r="O7" s="503"/>
      <c r="P7" s="503"/>
    </row>
    <row r="8" spans="1:18" outlineLevel="1">
      <c r="C8" s="424">
        <v>12444</v>
      </c>
      <c r="D8" s="469" t="s">
        <v>16733</v>
      </c>
      <c r="E8" s="427" t="s">
        <v>30</v>
      </c>
      <c r="F8" s="520">
        <v>18490.96</v>
      </c>
      <c r="G8" s="425">
        <v>1</v>
      </c>
      <c r="H8" s="486">
        <f>ROUND(F8*G8,0)</f>
        <v>18491</v>
      </c>
      <c r="I8" s="495"/>
      <c r="J8" s="503"/>
      <c r="K8" s="503"/>
      <c r="L8" s="503"/>
      <c r="M8" s="503"/>
      <c r="N8" s="503"/>
      <c r="O8" s="503"/>
      <c r="P8" s="503"/>
    </row>
    <row r="9" spans="1:18" outlineLevel="1">
      <c r="C9" s="448" t="s">
        <v>16734</v>
      </c>
      <c r="D9" s="468" t="s">
        <v>16735</v>
      </c>
      <c r="E9" s="449" t="s">
        <v>16729</v>
      </c>
      <c r="F9" s="449"/>
      <c r="G9" s="516"/>
      <c r="H9" s="534">
        <f>SUM(H10:H12)</f>
        <v>314707</v>
      </c>
      <c r="I9" s="509"/>
      <c r="J9" s="503"/>
      <c r="K9" s="503"/>
      <c r="L9" s="503"/>
      <c r="M9" s="503"/>
      <c r="N9" s="503"/>
      <c r="O9" s="503"/>
      <c r="P9" s="503"/>
      <c r="R9" s="498"/>
    </row>
    <row r="10" spans="1:18" outlineLevel="1">
      <c r="C10" s="424">
        <v>10240</v>
      </c>
      <c r="D10" s="469" t="s">
        <v>16736</v>
      </c>
      <c r="E10" s="427" t="s">
        <v>998</v>
      </c>
      <c r="F10" s="520">
        <v>128604.58</v>
      </c>
      <c r="G10" s="425">
        <v>1</v>
      </c>
      <c r="H10" s="486">
        <f>ROUND(F10*G10,0)</f>
        <v>128605</v>
      </c>
      <c r="I10" s="495"/>
      <c r="J10" s="503"/>
      <c r="K10" s="503"/>
      <c r="L10" s="503"/>
      <c r="M10" s="503"/>
      <c r="N10" s="503"/>
      <c r="O10" s="503"/>
      <c r="P10" s="503"/>
      <c r="R10" s="498"/>
    </row>
    <row r="11" spans="1:18" outlineLevel="1">
      <c r="C11" s="424">
        <v>10882</v>
      </c>
      <c r="D11" s="469" t="s">
        <v>16737</v>
      </c>
      <c r="E11" s="427" t="s">
        <v>27</v>
      </c>
      <c r="F11" s="520">
        <v>156633.74</v>
      </c>
      <c r="G11" s="425">
        <v>1</v>
      </c>
      <c r="H11" s="486">
        <f t="shared" ref="H11:H12" si="0">ROUND(F11*G11,0)</f>
        <v>156634</v>
      </c>
      <c r="I11" s="495"/>
      <c r="J11" s="503"/>
      <c r="K11" s="503"/>
      <c r="L11" s="503"/>
      <c r="M11" s="499"/>
      <c r="N11" s="499"/>
      <c r="O11" s="499"/>
      <c r="P11" s="500"/>
      <c r="R11" s="498"/>
    </row>
    <row r="12" spans="1:18" outlineLevel="1">
      <c r="C12" s="424">
        <v>10918</v>
      </c>
      <c r="D12" s="469" t="s">
        <v>16738</v>
      </c>
      <c r="E12" s="427" t="s">
        <v>30</v>
      </c>
      <c r="F12" s="520">
        <v>29467.94</v>
      </c>
      <c r="G12" s="425">
        <v>1</v>
      </c>
      <c r="H12" s="486">
        <f t="shared" si="0"/>
        <v>29468</v>
      </c>
      <c r="I12" s="495"/>
      <c r="J12" s="503"/>
      <c r="K12" s="503"/>
      <c r="L12" s="503"/>
      <c r="M12" s="503"/>
      <c r="N12" s="503"/>
      <c r="O12" s="503"/>
      <c r="P12" s="503"/>
      <c r="R12" s="498"/>
    </row>
    <row r="13" spans="1:18">
      <c r="C13" s="513" t="s">
        <v>16727</v>
      </c>
      <c r="D13" s="539" t="s">
        <v>16739</v>
      </c>
      <c r="E13" s="514" t="s">
        <v>16729</v>
      </c>
      <c r="F13" s="514" t="s">
        <v>16729</v>
      </c>
      <c r="G13" s="518"/>
      <c r="H13" s="518"/>
      <c r="J13" s="503"/>
      <c r="K13" s="503"/>
      <c r="L13" s="503"/>
      <c r="M13" s="503"/>
      <c r="N13" s="503"/>
      <c r="O13" s="503"/>
      <c r="P13" s="503"/>
    </row>
    <row r="14" spans="1:18" s="479" customFormat="1">
      <c r="A14" s="501"/>
      <c r="B14" s="501"/>
      <c r="C14" s="468" t="s">
        <v>16727</v>
      </c>
      <c r="D14" s="468" t="s">
        <v>16740</v>
      </c>
      <c r="E14" s="477" t="s">
        <v>16729</v>
      </c>
      <c r="F14" s="468" t="s">
        <v>16729</v>
      </c>
      <c r="G14" s="468" t="s">
        <v>16729</v>
      </c>
      <c r="H14" s="533">
        <f>SUM(H15:H16)</f>
        <v>107325</v>
      </c>
      <c r="I14" s="509"/>
      <c r="J14" s="499"/>
      <c r="K14" s="499"/>
      <c r="L14" s="499"/>
      <c r="M14" s="499"/>
      <c r="N14" s="499"/>
      <c r="O14" s="499"/>
      <c r="P14" s="500"/>
    </row>
    <row r="15" spans="1:18" outlineLevel="1">
      <c r="C15" s="424">
        <v>10380</v>
      </c>
      <c r="D15" s="469" t="s">
        <v>16741</v>
      </c>
      <c r="E15" s="427" t="s">
        <v>83</v>
      </c>
      <c r="F15" s="520">
        <v>95111.19</v>
      </c>
      <c r="G15" s="425">
        <v>1</v>
      </c>
      <c r="H15" s="486">
        <f>ROUND(F15*G15,0)</f>
        <v>95111</v>
      </c>
      <c r="I15" s="495"/>
      <c r="J15" s="503"/>
      <c r="K15" s="503"/>
      <c r="L15" s="503"/>
      <c r="M15" s="503"/>
      <c r="N15" s="503"/>
      <c r="O15" s="503"/>
      <c r="P15" s="503"/>
    </row>
    <row r="16" spans="1:18" outlineLevel="1">
      <c r="C16" s="424">
        <v>10608</v>
      </c>
      <c r="D16" s="469" t="s">
        <v>16742</v>
      </c>
      <c r="E16" s="427" t="s">
        <v>83</v>
      </c>
      <c r="F16" s="521">
        <v>12214.01</v>
      </c>
      <c r="G16" s="425">
        <v>1</v>
      </c>
      <c r="H16" s="486">
        <f>ROUND(F16*G16,0)</f>
        <v>12214</v>
      </c>
      <c r="I16" s="495"/>
      <c r="J16" s="503"/>
      <c r="K16" s="503"/>
      <c r="L16" s="503"/>
      <c r="M16" s="503"/>
      <c r="N16" s="503"/>
      <c r="O16" s="503"/>
      <c r="P16" s="503"/>
      <c r="Q16" s="497"/>
      <c r="R16" s="497"/>
    </row>
    <row r="17" spans="1:16" s="479" customFormat="1">
      <c r="A17" s="501"/>
      <c r="B17" s="501"/>
      <c r="C17" s="448" t="s">
        <v>16727</v>
      </c>
      <c r="D17" s="468" t="s">
        <v>16743</v>
      </c>
      <c r="E17" s="449" t="s">
        <v>16729</v>
      </c>
      <c r="F17" s="535"/>
      <c r="G17" s="536"/>
      <c r="H17" s="512">
        <f>SUM(H18)</f>
        <v>1637</v>
      </c>
      <c r="I17" s="509"/>
      <c r="J17" s="499"/>
      <c r="K17" s="499"/>
      <c r="L17" s="503"/>
      <c r="M17" s="503"/>
      <c r="N17" s="503"/>
      <c r="O17" s="503"/>
      <c r="P17" s="503"/>
    </row>
    <row r="18" spans="1:16" outlineLevel="1">
      <c r="C18" s="424">
        <v>12506</v>
      </c>
      <c r="D18" s="469" t="s">
        <v>16744</v>
      </c>
      <c r="E18" s="427" t="s">
        <v>44</v>
      </c>
      <c r="F18" s="520">
        <v>1637.36</v>
      </c>
      <c r="G18" s="504">
        <v>1</v>
      </c>
      <c r="H18" s="486">
        <f>ROUND(F18*G18,0)</f>
        <v>1637</v>
      </c>
      <c r="I18" s="495"/>
      <c r="J18" s="503"/>
      <c r="K18" s="503"/>
      <c r="L18" s="503"/>
      <c r="M18" s="503"/>
      <c r="N18" s="503"/>
      <c r="O18" s="503"/>
      <c r="P18" s="503"/>
    </row>
    <row r="19" spans="1:16" s="479" customFormat="1">
      <c r="A19" s="501"/>
      <c r="B19" s="501"/>
      <c r="C19" s="448" t="s">
        <v>16727</v>
      </c>
      <c r="D19" s="468" t="s">
        <v>16745</v>
      </c>
      <c r="E19" s="449" t="s">
        <v>16729</v>
      </c>
      <c r="F19" s="535"/>
      <c r="G19" s="516"/>
      <c r="H19" s="512">
        <f>SUM(H20:H21)</f>
        <v>407958</v>
      </c>
      <c r="I19" s="509"/>
      <c r="J19" s="499"/>
      <c r="K19" s="499"/>
      <c r="L19" s="503"/>
      <c r="M19" s="503"/>
      <c r="N19" s="503"/>
      <c r="O19" s="503"/>
      <c r="P19" s="503"/>
    </row>
    <row r="20" spans="1:16" outlineLevel="1">
      <c r="C20" s="424">
        <v>10724</v>
      </c>
      <c r="D20" s="469" t="s">
        <v>16746</v>
      </c>
      <c r="E20" s="427" t="s">
        <v>83</v>
      </c>
      <c r="F20" s="520">
        <v>214797.41</v>
      </c>
      <c r="G20" s="425">
        <v>1</v>
      </c>
      <c r="H20" s="486">
        <f>ROUND(F20*G20,0)</f>
        <v>214797</v>
      </c>
      <c r="I20" s="495"/>
      <c r="J20" s="503"/>
      <c r="K20" s="503"/>
      <c r="L20" s="503"/>
      <c r="M20" s="503"/>
      <c r="N20" s="503"/>
      <c r="O20" s="503"/>
      <c r="P20" s="503"/>
    </row>
    <row r="21" spans="1:16" outlineLevel="1">
      <c r="C21" s="424">
        <v>12501</v>
      </c>
      <c r="D21" s="469" t="s">
        <v>16747</v>
      </c>
      <c r="E21" s="427" t="s">
        <v>83</v>
      </c>
      <c r="F21" s="520">
        <v>193161.19</v>
      </c>
      <c r="G21" s="425">
        <v>1</v>
      </c>
      <c r="H21" s="486">
        <f>ROUND(F21*G21,0)</f>
        <v>193161</v>
      </c>
      <c r="I21" s="495"/>
      <c r="J21" s="503"/>
      <c r="K21" s="503"/>
      <c r="L21" s="503"/>
      <c r="M21" s="503"/>
      <c r="N21" s="503"/>
      <c r="O21" s="503"/>
      <c r="P21" s="503"/>
    </row>
    <row r="22" spans="1:16">
      <c r="C22" s="513" t="s">
        <v>16734</v>
      </c>
      <c r="D22" s="539" t="s">
        <v>16748</v>
      </c>
      <c r="E22" s="514" t="s">
        <v>16729</v>
      </c>
      <c r="F22" s="517"/>
      <c r="G22" s="537"/>
      <c r="H22" s="538"/>
      <c r="J22" s="503"/>
      <c r="K22" s="503"/>
      <c r="L22" s="503"/>
      <c r="M22" s="503"/>
      <c r="N22" s="503"/>
      <c r="O22" s="503"/>
      <c r="P22" s="503"/>
    </row>
    <row r="23" spans="1:16" s="479" customFormat="1">
      <c r="A23" s="501"/>
      <c r="B23" s="501"/>
      <c r="C23" s="448" t="s">
        <v>16727</v>
      </c>
      <c r="D23" s="468" t="s">
        <v>16749</v>
      </c>
      <c r="E23" s="449" t="s">
        <v>16729</v>
      </c>
      <c r="F23" s="535"/>
      <c r="G23" s="516"/>
      <c r="H23" s="512">
        <f>SUM(H24)</f>
        <v>107729</v>
      </c>
      <c r="I23" s="509"/>
      <c r="J23" s="499"/>
      <c r="K23" s="499"/>
      <c r="L23" s="503"/>
      <c r="M23" s="503"/>
      <c r="N23" s="503"/>
      <c r="O23" s="503"/>
      <c r="P23" s="503"/>
    </row>
    <row r="24" spans="1:16" outlineLevel="1">
      <c r="C24" s="424">
        <v>10685</v>
      </c>
      <c r="D24" s="469" t="s">
        <v>16750</v>
      </c>
      <c r="E24" s="427" t="s">
        <v>44</v>
      </c>
      <c r="F24" s="520">
        <v>107729.38</v>
      </c>
      <c r="G24" s="504">
        <v>1</v>
      </c>
      <c r="H24" s="486">
        <f>ROUND(F24*G24,0)</f>
        <v>107729</v>
      </c>
      <c r="I24" s="495"/>
      <c r="J24" s="503"/>
      <c r="K24" s="503"/>
      <c r="L24" s="503"/>
      <c r="M24" s="503"/>
      <c r="N24" s="503"/>
      <c r="O24" s="503"/>
      <c r="P24" s="503"/>
    </row>
    <row r="25" spans="1:16">
      <c r="C25" s="513" t="s">
        <v>16727</v>
      </c>
      <c r="D25" s="539" t="s">
        <v>16751</v>
      </c>
      <c r="E25" s="514" t="s">
        <v>16729</v>
      </c>
      <c r="F25" s="517"/>
      <c r="G25" s="537"/>
      <c r="H25" s="538"/>
      <c r="J25" s="503"/>
      <c r="K25" s="503"/>
      <c r="L25" s="503"/>
      <c r="M25" s="503"/>
      <c r="N25" s="503"/>
      <c r="O25" s="503"/>
      <c r="P25" s="503"/>
    </row>
    <row r="26" spans="1:16" s="479" customFormat="1">
      <c r="A26" s="501"/>
      <c r="B26" s="501"/>
      <c r="C26" s="448" t="s">
        <v>16727</v>
      </c>
      <c r="D26" s="468" t="s">
        <v>16752</v>
      </c>
      <c r="E26" s="449" t="s">
        <v>16729</v>
      </c>
      <c r="F26" s="535"/>
      <c r="G26" s="516"/>
      <c r="H26" s="512">
        <f>SUM(H27:H35)</f>
        <v>5996618</v>
      </c>
      <c r="I26" s="509"/>
      <c r="J26" s="499"/>
      <c r="K26" s="499"/>
      <c r="L26" s="503"/>
      <c r="M26" s="503"/>
      <c r="N26" s="503"/>
      <c r="O26" s="503"/>
      <c r="P26" s="503"/>
    </row>
    <row r="27" spans="1:16" outlineLevel="2">
      <c r="C27" s="424">
        <v>10030</v>
      </c>
      <c r="D27" s="469" t="s">
        <v>16753</v>
      </c>
      <c r="E27" s="427" t="s">
        <v>30</v>
      </c>
      <c r="F27" s="520">
        <v>146316.20000000001</v>
      </c>
      <c r="G27" s="426">
        <v>1</v>
      </c>
      <c r="H27" s="486">
        <f t="shared" ref="H27:H35" si="1">ROUND(F27*G27,0)</f>
        <v>146316</v>
      </c>
      <c r="I27" s="495"/>
      <c r="J27" s="503"/>
      <c r="K27" s="503"/>
      <c r="L27" s="503"/>
      <c r="M27" s="503"/>
      <c r="N27" s="503"/>
      <c r="O27" s="503"/>
      <c r="P27" s="503"/>
    </row>
    <row r="28" spans="1:16" outlineLevel="2">
      <c r="C28" s="424">
        <v>10726</v>
      </c>
      <c r="D28" s="469" t="s">
        <v>16754</v>
      </c>
      <c r="E28" s="427" t="s">
        <v>30</v>
      </c>
      <c r="F28" s="520">
        <v>259501.96</v>
      </c>
      <c r="G28" s="426">
        <v>1</v>
      </c>
      <c r="H28" s="486">
        <f t="shared" si="1"/>
        <v>259502</v>
      </c>
      <c r="I28" s="495"/>
      <c r="J28" s="503"/>
      <c r="K28" s="503"/>
      <c r="L28" s="503"/>
      <c r="M28" s="503"/>
      <c r="N28" s="503"/>
      <c r="O28" s="503"/>
      <c r="P28" s="503"/>
    </row>
    <row r="29" spans="1:16" outlineLevel="2">
      <c r="C29" s="424">
        <v>13441</v>
      </c>
      <c r="D29" s="469" t="s">
        <v>16755</v>
      </c>
      <c r="E29" s="427" t="s">
        <v>16756</v>
      </c>
      <c r="F29" s="520">
        <v>120854.36</v>
      </c>
      <c r="G29" s="426">
        <v>1</v>
      </c>
      <c r="H29" s="486">
        <f t="shared" si="1"/>
        <v>120854</v>
      </c>
      <c r="I29" s="495"/>
      <c r="J29" s="503"/>
      <c r="K29" s="503"/>
      <c r="L29" s="503"/>
      <c r="M29" s="503"/>
      <c r="N29" s="503"/>
      <c r="O29" s="503"/>
      <c r="P29" s="503"/>
    </row>
    <row r="30" spans="1:16" outlineLevel="2">
      <c r="C30" s="424">
        <v>11702</v>
      </c>
      <c r="D30" s="469" t="s">
        <v>16757</v>
      </c>
      <c r="E30" s="427" t="s">
        <v>16756</v>
      </c>
      <c r="F30" s="520">
        <v>135988.57999999999</v>
      </c>
      <c r="G30" s="426">
        <v>1</v>
      </c>
      <c r="H30" s="486">
        <f t="shared" si="1"/>
        <v>135989</v>
      </c>
      <c r="I30" s="495"/>
      <c r="J30" s="503"/>
      <c r="K30" s="503"/>
      <c r="L30" s="503"/>
      <c r="M30" s="503"/>
      <c r="N30" s="503"/>
      <c r="O30" s="503"/>
      <c r="P30" s="503"/>
    </row>
    <row r="31" spans="1:16" outlineLevel="2">
      <c r="C31" s="424">
        <v>11915</v>
      </c>
      <c r="D31" s="469" t="s">
        <v>16758</v>
      </c>
      <c r="E31" s="427" t="s">
        <v>16756</v>
      </c>
      <c r="F31" s="520">
        <v>65558.59</v>
      </c>
      <c r="G31" s="426">
        <v>1</v>
      </c>
      <c r="H31" s="486">
        <f t="shared" si="1"/>
        <v>65559</v>
      </c>
      <c r="I31" s="495"/>
      <c r="J31" s="503"/>
      <c r="K31" s="503"/>
      <c r="L31" s="503"/>
      <c r="M31" s="503"/>
      <c r="N31" s="503"/>
      <c r="O31" s="503"/>
      <c r="P31" s="503"/>
    </row>
    <row r="32" spans="1:16" outlineLevel="2">
      <c r="C32" s="424">
        <v>10258</v>
      </c>
      <c r="D32" s="469" t="s">
        <v>16759</v>
      </c>
      <c r="E32" s="427" t="s">
        <v>16760</v>
      </c>
      <c r="F32" s="520">
        <v>2729172.16</v>
      </c>
      <c r="G32" s="426">
        <v>1</v>
      </c>
      <c r="H32" s="486">
        <f t="shared" si="1"/>
        <v>2729172</v>
      </c>
      <c r="I32" s="495"/>
      <c r="J32" s="503"/>
      <c r="K32" s="503"/>
      <c r="L32" s="503"/>
      <c r="M32" s="503"/>
      <c r="N32" s="503"/>
      <c r="O32" s="503"/>
      <c r="P32" s="503"/>
    </row>
    <row r="33" spans="1:18" outlineLevel="2">
      <c r="C33" s="424">
        <v>14517</v>
      </c>
      <c r="D33" s="469" t="s">
        <v>16761</v>
      </c>
      <c r="E33" s="427" t="s">
        <v>16760</v>
      </c>
      <c r="F33" s="520">
        <v>619023.71</v>
      </c>
      <c r="G33" s="426">
        <v>1</v>
      </c>
      <c r="H33" s="486">
        <f t="shared" si="1"/>
        <v>619024</v>
      </c>
      <c r="I33" s="495"/>
      <c r="J33" s="503"/>
      <c r="K33" s="503"/>
      <c r="L33" s="503"/>
      <c r="M33" s="503"/>
      <c r="N33" s="503"/>
      <c r="O33" s="503"/>
      <c r="P33" s="503"/>
    </row>
    <row r="34" spans="1:18" outlineLevel="2">
      <c r="C34" s="424">
        <v>10982</v>
      </c>
      <c r="D34" s="469" t="s">
        <v>16762</v>
      </c>
      <c r="E34" s="427" t="s">
        <v>30</v>
      </c>
      <c r="F34" s="520">
        <v>206649.11</v>
      </c>
      <c r="G34" s="426">
        <v>1</v>
      </c>
      <c r="H34" s="486">
        <f t="shared" si="1"/>
        <v>206649</v>
      </c>
      <c r="I34" s="495"/>
      <c r="J34" s="503"/>
      <c r="K34" s="503"/>
      <c r="L34" s="503"/>
      <c r="M34" s="503"/>
      <c r="N34" s="503"/>
      <c r="O34" s="503"/>
      <c r="P34" s="503"/>
    </row>
    <row r="35" spans="1:18" outlineLevel="2">
      <c r="C35" s="424">
        <v>15286</v>
      </c>
      <c r="D35" s="469" t="s">
        <v>16763</v>
      </c>
      <c r="E35" s="427" t="s">
        <v>30</v>
      </c>
      <c r="F35" s="520">
        <v>1713553.33</v>
      </c>
      <c r="G35" s="426">
        <v>1</v>
      </c>
      <c r="H35" s="486">
        <f t="shared" si="1"/>
        <v>1713553</v>
      </c>
      <c r="I35" s="495"/>
      <c r="J35" s="503"/>
      <c r="K35" s="503"/>
      <c r="L35" s="503"/>
      <c r="M35" s="503"/>
      <c r="N35" s="503"/>
      <c r="O35" s="503"/>
      <c r="P35" s="503"/>
    </row>
    <row r="36" spans="1:18" s="479" customFormat="1">
      <c r="A36" s="501"/>
      <c r="B36" s="501"/>
      <c r="C36" s="448" t="s">
        <v>16727</v>
      </c>
      <c r="D36" s="468" t="s">
        <v>16764</v>
      </c>
      <c r="E36" s="449" t="s">
        <v>16729</v>
      </c>
      <c r="F36" s="535"/>
      <c r="G36" s="516"/>
      <c r="H36" s="512">
        <f>SUM(H37:H37)</f>
        <v>139889</v>
      </c>
      <c r="I36" s="509"/>
      <c r="J36" s="478"/>
      <c r="K36" s="478"/>
      <c r="L36" s="497"/>
      <c r="M36" s="497"/>
      <c r="N36" s="497"/>
      <c r="O36" s="497"/>
      <c r="P36" s="497"/>
      <c r="Q36" s="478"/>
    </row>
    <row r="37" spans="1:18" outlineLevel="1">
      <c r="C37" s="424">
        <v>10352</v>
      </c>
      <c r="D37" s="469" t="s">
        <v>16765</v>
      </c>
      <c r="E37" s="427" t="s">
        <v>30</v>
      </c>
      <c r="F37" s="540">
        <v>139888.54999999999</v>
      </c>
      <c r="G37" s="504">
        <v>1</v>
      </c>
      <c r="H37" s="486">
        <f>ROUND(F37*G37,0)</f>
        <v>139889</v>
      </c>
      <c r="I37" s="495"/>
      <c r="J37" s="501"/>
      <c r="K37" s="501"/>
      <c r="L37" s="497"/>
      <c r="M37" s="497"/>
      <c r="N37" s="497"/>
      <c r="O37" s="497"/>
      <c r="P37" s="497"/>
      <c r="Q37" s="479"/>
    </row>
    <row r="38" spans="1:18">
      <c r="C38" s="513" t="s">
        <v>16727</v>
      </c>
      <c r="D38" s="539" t="s">
        <v>16766</v>
      </c>
      <c r="E38" s="514" t="s">
        <v>16729</v>
      </c>
      <c r="F38" s="517"/>
      <c r="G38" s="537"/>
      <c r="H38" s="538"/>
      <c r="L38" s="497"/>
      <c r="M38" s="497"/>
      <c r="N38" s="497"/>
      <c r="O38" s="497"/>
      <c r="P38" s="497"/>
    </row>
    <row r="39" spans="1:18" s="479" customFormat="1">
      <c r="A39" s="501"/>
      <c r="B39" s="501"/>
      <c r="C39" s="448" t="s">
        <v>16727</v>
      </c>
      <c r="D39" s="468" t="s">
        <v>16767</v>
      </c>
      <c r="E39" s="449" t="s">
        <v>16729</v>
      </c>
      <c r="F39" s="535"/>
      <c r="G39" s="516"/>
      <c r="H39" s="512">
        <f>SUM(H40:H47)</f>
        <v>4736138</v>
      </c>
      <c r="I39" s="509"/>
      <c r="J39" s="478"/>
      <c r="K39" s="478"/>
      <c r="L39" s="497"/>
      <c r="M39" s="497"/>
      <c r="N39" s="497"/>
      <c r="O39" s="497"/>
      <c r="P39" s="497"/>
      <c r="Q39" s="478"/>
    </row>
    <row r="40" spans="1:18" outlineLevel="1">
      <c r="C40" s="424">
        <v>15315</v>
      </c>
      <c r="D40" s="469" t="s">
        <v>16768</v>
      </c>
      <c r="E40" s="427" t="s">
        <v>30</v>
      </c>
      <c r="F40" s="520">
        <v>177052.56</v>
      </c>
      <c r="G40" s="426">
        <v>1</v>
      </c>
      <c r="H40" s="486">
        <f t="shared" ref="H40:H47" si="2">ROUND(F40*G40,0)</f>
        <v>177053</v>
      </c>
      <c r="I40" s="495"/>
      <c r="L40" s="497"/>
      <c r="M40" s="497"/>
      <c r="N40" s="497"/>
      <c r="O40" s="497"/>
      <c r="P40" s="497"/>
    </row>
    <row r="41" spans="1:18" outlineLevel="1">
      <c r="C41" s="424">
        <v>10563</v>
      </c>
      <c r="D41" s="469" t="s">
        <v>16769</v>
      </c>
      <c r="E41" s="427" t="s">
        <v>16760</v>
      </c>
      <c r="F41" s="520">
        <v>421612.6</v>
      </c>
      <c r="G41" s="426">
        <v>1</v>
      </c>
      <c r="H41" s="486">
        <f t="shared" si="2"/>
        <v>421613</v>
      </c>
      <c r="I41" s="495"/>
      <c r="L41" s="497"/>
      <c r="M41" s="497"/>
      <c r="N41" s="497"/>
      <c r="O41" s="497"/>
      <c r="P41" s="497"/>
    </row>
    <row r="42" spans="1:18" outlineLevel="1">
      <c r="C42" s="424">
        <v>10162</v>
      </c>
      <c r="D42" s="469" t="s">
        <v>16770</v>
      </c>
      <c r="E42" s="427" t="s">
        <v>16760</v>
      </c>
      <c r="F42" s="520">
        <v>3627258.79</v>
      </c>
      <c r="G42" s="426">
        <v>1</v>
      </c>
      <c r="H42" s="486">
        <f t="shared" si="2"/>
        <v>3627259</v>
      </c>
      <c r="I42" s="495"/>
      <c r="L42" s="497"/>
      <c r="M42" s="497"/>
      <c r="N42" s="497"/>
      <c r="O42" s="497"/>
      <c r="P42" s="497"/>
    </row>
    <row r="43" spans="1:18" outlineLevel="1">
      <c r="C43" s="424">
        <v>15300</v>
      </c>
      <c r="D43" s="469" t="s">
        <v>16771</v>
      </c>
      <c r="E43" s="427" t="s">
        <v>30</v>
      </c>
      <c r="F43" s="520">
        <v>19735.03</v>
      </c>
      <c r="G43" s="426">
        <v>1</v>
      </c>
      <c r="H43" s="486">
        <f t="shared" si="2"/>
        <v>19735</v>
      </c>
      <c r="I43" s="495"/>
      <c r="L43" s="497"/>
      <c r="M43" s="497"/>
      <c r="N43" s="497"/>
      <c r="O43" s="497"/>
      <c r="P43" s="497"/>
    </row>
    <row r="44" spans="1:18" outlineLevel="1">
      <c r="C44" s="424">
        <v>15671</v>
      </c>
      <c r="D44" s="469" t="s">
        <v>16772</v>
      </c>
      <c r="E44" s="427" t="s">
        <v>30</v>
      </c>
      <c r="F44" s="520">
        <v>23099.03</v>
      </c>
      <c r="G44" s="504">
        <v>1</v>
      </c>
      <c r="H44" s="486">
        <f t="shared" si="2"/>
        <v>23099</v>
      </c>
      <c r="I44" s="495"/>
      <c r="L44" s="497"/>
      <c r="M44" s="497"/>
      <c r="N44" s="497"/>
      <c r="O44" s="497"/>
      <c r="P44" s="497"/>
    </row>
    <row r="45" spans="1:18" outlineLevel="1">
      <c r="C45" s="424">
        <v>13618</v>
      </c>
      <c r="D45" s="469" t="s">
        <v>16773</v>
      </c>
      <c r="E45" s="427" t="s">
        <v>30</v>
      </c>
      <c r="F45" s="520">
        <v>74593.84</v>
      </c>
      <c r="G45" s="504">
        <v>1</v>
      </c>
      <c r="H45" s="486">
        <f t="shared" si="2"/>
        <v>74594</v>
      </c>
      <c r="I45" s="495"/>
      <c r="L45" s="497"/>
      <c r="M45" s="497"/>
      <c r="N45" s="497"/>
      <c r="O45" s="497"/>
      <c r="P45" s="497"/>
    </row>
    <row r="46" spans="1:18" outlineLevel="1">
      <c r="C46" s="424">
        <v>11873</v>
      </c>
      <c r="D46" s="469" t="s">
        <v>16774</v>
      </c>
      <c r="E46" s="427" t="s">
        <v>16760</v>
      </c>
      <c r="F46" s="520">
        <v>380023.05</v>
      </c>
      <c r="G46" s="426">
        <v>1</v>
      </c>
      <c r="H46" s="486">
        <f t="shared" si="2"/>
        <v>380023</v>
      </c>
      <c r="I46" s="495"/>
      <c r="L46" s="497"/>
      <c r="M46" s="497"/>
      <c r="N46" s="497"/>
      <c r="O46" s="497"/>
      <c r="P46" s="497"/>
    </row>
    <row r="47" spans="1:18" outlineLevel="1">
      <c r="C47" s="424">
        <v>14507</v>
      </c>
      <c r="D47" s="469" t="s">
        <v>16775</v>
      </c>
      <c r="E47" s="427" t="s">
        <v>30</v>
      </c>
      <c r="F47" s="520">
        <v>12762.29</v>
      </c>
      <c r="G47" s="504">
        <v>1</v>
      </c>
      <c r="H47" s="486">
        <f t="shared" si="2"/>
        <v>12762</v>
      </c>
      <c r="I47" s="495"/>
      <c r="L47" s="497"/>
      <c r="M47" s="497"/>
      <c r="N47" s="497"/>
      <c r="O47" s="497"/>
      <c r="P47" s="497"/>
    </row>
    <row r="48" spans="1:18" s="479" customFormat="1">
      <c r="A48" s="501"/>
      <c r="B48" s="501"/>
      <c r="C48" s="448" t="s">
        <v>16727</v>
      </c>
      <c r="D48" s="468" t="s">
        <v>16776</v>
      </c>
      <c r="E48" s="449" t="s">
        <v>16729</v>
      </c>
      <c r="F48" s="535"/>
      <c r="G48" s="516"/>
      <c r="H48" s="512">
        <f>SUM(H49:H51)</f>
        <v>2697148</v>
      </c>
      <c r="I48" s="509"/>
      <c r="J48" s="501"/>
      <c r="K48" s="501"/>
      <c r="L48" s="497"/>
      <c r="M48" s="497"/>
      <c r="N48" s="497"/>
      <c r="O48" s="497"/>
      <c r="P48" s="497"/>
      <c r="R48" s="478"/>
    </row>
    <row r="49" spans="1:18" outlineLevel="1">
      <c r="C49" s="424">
        <v>11763</v>
      </c>
      <c r="D49" s="469" t="s">
        <v>16777</v>
      </c>
      <c r="E49" s="427" t="s">
        <v>16760</v>
      </c>
      <c r="F49" s="520">
        <v>2056672.02</v>
      </c>
      <c r="G49" s="426">
        <v>1</v>
      </c>
      <c r="H49" s="486">
        <f>ROUND(F49*G49,0)</f>
        <v>2056672</v>
      </c>
      <c r="I49" s="495"/>
      <c r="L49" s="497"/>
      <c r="M49" s="497"/>
      <c r="N49" s="497"/>
      <c r="O49" s="497"/>
      <c r="P49" s="497"/>
      <c r="R49" s="479"/>
    </row>
    <row r="50" spans="1:18" outlineLevel="1">
      <c r="C50" s="424">
        <v>14122</v>
      </c>
      <c r="D50" s="469" t="s">
        <v>16778</v>
      </c>
      <c r="E50" s="427" t="s">
        <v>998</v>
      </c>
      <c r="F50" s="520">
        <v>263370.34999999998</v>
      </c>
      <c r="G50" s="426">
        <v>1</v>
      </c>
      <c r="H50" s="486">
        <f>ROUND(F50*G50,0)</f>
        <v>263370</v>
      </c>
      <c r="I50" s="495"/>
      <c r="L50" s="497"/>
      <c r="M50" s="497"/>
      <c r="N50" s="497"/>
      <c r="O50" s="497"/>
      <c r="P50" s="497"/>
    </row>
    <row r="51" spans="1:18" outlineLevel="1">
      <c r="C51" s="424">
        <v>15697</v>
      </c>
      <c r="D51" s="469" t="s">
        <v>16779</v>
      </c>
      <c r="E51" s="427" t="s">
        <v>16760</v>
      </c>
      <c r="F51" s="520">
        <v>377105.86</v>
      </c>
      <c r="G51" s="426">
        <v>1</v>
      </c>
      <c r="H51" s="486">
        <f>ROUND(F51*G51,0)</f>
        <v>377106</v>
      </c>
      <c r="I51" s="495"/>
      <c r="L51" s="497"/>
      <c r="M51" s="497"/>
      <c r="N51" s="497"/>
      <c r="O51" s="497"/>
      <c r="P51" s="497"/>
    </row>
    <row r="52" spans="1:18" s="479" customFormat="1">
      <c r="A52" s="501"/>
      <c r="B52" s="501"/>
      <c r="C52" s="448" t="s">
        <v>16727</v>
      </c>
      <c r="D52" s="468" t="s">
        <v>16780</v>
      </c>
      <c r="E52" s="449" t="s">
        <v>16729</v>
      </c>
      <c r="F52" s="535"/>
      <c r="G52" s="516"/>
      <c r="H52" s="512">
        <f>SUM(H53)</f>
        <v>2335538</v>
      </c>
      <c r="I52" s="509"/>
      <c r="J52" s="501"/>
      <c r="K52" s="501"/>
      <c r="L52" s="497"/>
      <c r="M52" s="497"/>
      <c r="N52" s="497"/>
      <c r="O52" s="497"/>
      <c r="P52" s="497"/>
      <c r="R52" s="478"/>
    </row>
    <row r="53" spans="1:18" outlineLevel="1">
      <c r="C53" s="424">
        <v>15350</v>
      </c>
      <c r="D53" s="469" t="s">
        <v>16781</v>
      </c>
      <c r="E53" s="427" t="s">
        <v>16760</v>
      </c>
      <c r="F53" s="520">
        <v>2335537.83</v>
      </c>
      <c r="G53" s="504">
        <v>1</v>
      </c>
      <c r="H53" s="486">
        <f>ROUND(F53*G53,0)</f>
        <v>2335538</v>
      </c>
      <c r="I53" s="495"/>
      <c r="L53" s="497"/>
      <c r="M53" s="497"/>
      <c r="N53" s="497"/>
      <c r="O53" s="497"/>
      <c r="P53" s="497"/>
      <c r="R53" s="479"/>
    </row>
    <row r="54" spans="1:18" outlineLevel="1">
      <c r="C54" s="513" t="s">
        <v>16727</v>
      </c>
      <c r="D54" s="539" t="s">
        <v>16782</v>
      </c>
      <c r="E54" s="514" t="s">
        <v>16729</v>
      </c>
      <c r="F54" s="515"/>
      <c r="G54" s="513"/>
      <c r="H54" s="515"/>
      <c r="I54" s="495"/>
      <c r="L54" s="497"/>
      <c r="M54" s="497"/>
      <c r="N54" s="497"/>
      <c r="O54" s="497"/>
      <c r="P54" s="497"/>
    </row>
    <row r="55" spans="1:18" outlineLevel="1">
      <c r="C55" s="448" t="s">
        <v>16727</v>
      </c>
      <c r="D55" s="468" t="s">
        <v>16783</v>
      </c>
      <c r="E55" s="449" t="s">
        <v>16729</v>
      </c>
      <c r="F55" s="535"/>
      <c r="G55" s="516"/>
      <c r="H55" s="534">
        <f>SUM(H56:H61)</f>
        <v>1955520</v>
      </c>
      <c r="I55" s="495"/>
      <c r="L55" s="497"/>
      <c r="M55" s="497"/>
      <c r="N55" s="497"/>
      <c r="O55" s="497"/>
      <c r="P55" s="497"/>
    </row>
    <row r="56" spans="1:18" outlineLevel="1">
      <c r="C56" s="424">
        <v>16669</v>
      </c>
      <c r="D56" s="469" t="s">
        <v>16784</v>
      </c>
      <c r="E56" s="427" t="s">
        <v>44</v>
      </c>
      <c r="F56" s="520">
        <v>576394</v>
      </c>
      <c r="G56" s="504">
        <v>1</v>
      </c>
      <c r="H56" s="486">
        <f t="shared" ref="H56:H61" si="3">ROUND(F56*G56,0)</f>
        <v>576394</v>
      </c>
      <c r="I56" s="495"/>
      <c r="L56" s="497"/>
      <c r="M56" s="497"/>
      <c r="N56" s="497"/>
      <c r="O56" s="497"/>
      <c r="P56" s="497"/>
    </row>
    <row r="57" spans="1:18" outlineLevel="1">
      <c r="C57" s="424">
        <v>16675</v>
      </c>
      <c r="D57" s="469" t="s">
        <v>11473</v>
      </c>
      <c r="E57" s="427" t="s">
        <v>44</v>
      </c>
      <c r="F57" s="520">
        <v>313538</v>
      </c>
      <c r="G57" s="504">
        <v>1</v>
      </c>
      <c r="H57" s="486">
        <f t="shared" si="3"/>
        <v>313538</v>
      </c>
      <c r="I57" s="495"/>
      <c r="L57" s="497"/>
      <c r="M57" s="497"/>
      <c r="N57" s="497"/>
      <c r="O57" s="497"/>
      <c r="P57" s="497"/>
    </row>
    <row r="58" spans="1:18" outlineLevel="1">
      <c r="C58" s="424">
        <v>16676</v>
      </c>
      <c r="D58" s="469" t="s">
        <v>16785</v>
      </c>
      <c r="E58" s="427" t="s">
        <v>44</v>
      </c>
      <c r="F58" s="520">
        <v>315128.01</v>
      </c>
      <c r="G58" s="504">
        <v>1</v>
      </c>
      <c r="H58" s="486">
        <f t="shared" si="3"/>
        <v>315128</v>
      </c>
      <c r="I58" s="495"/>
      <c r="L58" s="497"/>
      <c r="M58" s="497"/>
      <c r="N58" s="497"/>
      <c r="O58" s="497"/>
      <c r="P58" s="497"/>
    </row>
    <row r="59" spans="1:18" outlineLevel="1">
      <c r="C59" s="427">
        <v>16668</v>
      </c>
      <c r="D59" s="469" t="s">
        <v>11477</v>
      </c>
      <c r="E59" s="427" t="s">
        <v>44</v>
      </c>
      <c r="F59" s="520">
        <v>483632.01</v>
      </c>
      <c r="G59" s="504">
        <v>1</v>
      </c>
      <c r="H59" s="486">
        <f t="shared" si="3"/>
        <v>483632</v>
      </c>
      <c r="I59" s="495"/>
      <c r="L59" s="497"/>
      <c r="M59" s="497"/>
      <c r="N59" s="497"/>
      <c r="O59" s="497"/>
      <c r="P59" s="497"/>
    </row>
    <row r="60" spans="1:18" outlineLevel="1">
      <c r="C60" s="427">
        <v>17849</v>
      </c>
      <c r="D60" s="469" t="s">
        <v>16786</v>
      </c>
      <c r="E60" s="427" t="s">
        <v>44</v>
      </c>
      <c r="F60" s="520">
        <v>119532.82</v>
      </c>
      <c r="G60" s="504">
        <v>1</v>
      </c>
      <c r="H60" s="486">
        <f t="shared" si="3"/>
        <v>119533</v>
      </c>
      <c r="I60" s="495"/>
      <c r="L60" s="497"/>
      <c r="M60" s="497"/>
      <c r="N60" s="497"/>
      <c r="O60" s="497"/>
      <c r="P60" s="497"/>
    </row>
    <row r="61" spans="1:18" outlineLevel="1">
      <c r="C61" s="427">
        <v>11704</v>
      </c>
      <c r="D61" s="469" t="s">
        <v>16787</v>
      </c>
      <c r="E61" s="427" t="s">
        <v>44</v>
      </c>
      <c r="F61" s="520">
        <v>147295.06</v>
      </c>
      <c r="G61" s="504">
        <v>1</v>
      </c>
      <c r="H61" s="486">
        <f t="shared" si="3"/>
        <v>147295</v>
      </c>
      <c r="I61" s="495"/>
      <c r="L61" s="497"/>
      <c r="M61" s="497"/>
      <c r="N61" s="497"/>
      <c r="O61" s="497"/>
      <c r="P61" s="497"/>
    </row>
    <row r="62" spans="1:18">
      <c r="C62" s="541" t="s">
        <v>16727</v>
      </c>
      <c r="D62" s="539" t="s">
        <v>16788</v>
      </c>
      <c r="E62" s="542" t="s">
        <v>16729</v>
      </c>
      <c r="F62" s="543"/>
      <c r="G62" s="544"/>
      <c r="H62" s="545"/>
      <c r="L62" s="497"/>
      <c r="M62" s="497"/>
      <c r="N62" s="497"/>
      <c r="O62" s="497"/>
      <c r="P62" s="497"/>
    </row>
    <row r="63" spans="1:18" s="479" customFormat="1">
      <c r="A63" s="501"/>
      <c r="B63" s="501"/>
      <c r="C63" s="448" t="s">
        <v>16727</v>
      </c>
      <c r="D63" s="468" t="s">
        <v>16789</v>
      </c>
      <c r="E63" s="449" t="s">
        <v>16729</v>
      </c>
      <c r="F63" s="535"/>
      <c r="G63" s="516"/>
      <c r="H63" s="512">
        <f>SUM(H64:H65)</f>
        <v>24003</v>
      </c>
      <c r="I63" s="509"/>
      <c r="J63" s="501"/>
      <c r="K63" s="501"/>
      <c r="L63" s="497"/>
      <c r="M63" s="497"/>
      <c r="N63" s="497"/>
      <c r="O63" s="497"/>
      <c r="P63" s="497"/>
      <c r="R63" s="478"/>
    </row>
    <row r="64" spans="1:18" s="479" customFormat="1">
      <c r="A64" s="501"/>
      <c r="B64" s="501"/>
      <c r="C64" s="424">
        <v>10115</v>
      </c>
      <c r="D64" s="469" t="s">
        <v>16790</v>
      </c>
      <c r="E64" s="427" t="s">
        <v>44</v>
      </c>
      <c r="F64" s="520">
        <v>12839.98</v>
      </c>
      <c r="G64" s="504">
        <v>1</v>
      </c>
      <c r="H64" s="486">
        <f>ROUND(F64*G64,0)</f>
        <v>12840</v>
      </c>
      <c r="I64" s="509"/>
      <c r="J64" s="501"/>
      <c r="K64" s="501"/>
      <c r="L64" s="497"/>
      <c r="M64" s="497"/>
      <c r="N64" s="497"/>
      <c r="O64" s="497"/>
      <c r="P64" s="497"/>
      <c r="R64" s="478"/>
    </row>
    <row r="65" spans="1:18" outlineLevel="1">
      <c r="C65" s="424">
        <v>10415</v>
      </c>
      <c r="D65" s="469" t="s">
        <v>16791</v>
      </c>
      <c r="E65" s="427" t="s">
        <v>44</v>
      </c>
      <c r="F65" s="520">
        <v>11162.65</v>
      </c>
      <c r="G65" s="504">
        <v>1</v>
      </c>
      <c r="H65" s="486">
        <f>ROUND(F65*G65,0)</f>
        <v>11163</v>
      </c>
      <c r="I65" s="495"/>
      <c r="L65" s="497"/>
      <c r="M65" s="497"/>
      <c r="N65" s="497"/>
      <c r="O65" s="497"/>
      <c r="P65" s="497"/>
      <c r="R65" s="479"/>
    </row>
    <row r="66" spans="1:18">
      <c r="C66" s="541" t="s">
        <v>16727</v>
      </c>
      <c r="D66" s="539" t="s">
        <v>16792</v>
      </c>
      <c r="E66" s="542" t="s">
        <v>16729</v>
      </c>
      <c r="F66" s="543"/>
      <c r="G66" s="544"/>
      <c r="H66" s="545"/>
      <c r="L66" s="497"/>
      <c r="M66" s="497"/>
      <c r="N66" s="497"/>
      <c r="O66" s="497"/>
      <c r="P66" s="497"/>
    </row>
    <row r="67" spans="1:18" s="479" customFormat="1">
      <c r="A67" s="501"/>
      <c r="B67" s="501"/>
      <c r="C67" s="448" t="s">
        <v>16727</v>
      </c>
      <c r="D67" s="468" t="s">
        <v>16793</v>
      </c>
      <c r="E67" s="449" t="s">
        <v>16729</v>
      </c>
      <c r="F67" s="535"/>
      <c r="G67" s="516"/>
      <c r="H67" s="512">
        <f>SUM(H68:H68)</f>
        <v>64583</v>
      </c>
      <c r="I67" s="509"/>
      <c r="J67" s="501"/>
      <c r="K67" s="501"/>
      <c r="L67" s="497"/>
      <c r="M67" s="497"/>
      <c r="N67" s="497"/>
      <c r="O67" s="497"/>
      <c r="P67" s="497"/>
      <c r="R67" s="478"/>
    </row>
    <row r="68" spans="1:18" outlineLevel="1">
      <c r="C68" s="424">
        <v>12541</v>
      </c>
      <c r="D68" s="469" t="s">
        <v>16794</v>
      </c>
      <c r="E68" s="427" t="s">
        <v>44</v>
      </c>
      <c r="F68" s="520">
        <v>64583</v>
      </c>
      <c r="G68" s="504">
        <v>1</v>
      </c>
      <c r="H68" s="486">
        <f>ROUND(F68*G68,0)</f>
        <v>64583</v>
      </c>
      <c r="I68" s="495"/>
      <c r="L68" s="497"/>
      <c r="M68" s="497"/>
      <c r="N68" s="497"/>
      <c r="O68" s="497"/>
      <c r="P68" s="497"/>
      <c r="R68" s="479"/>
    </row>
    <row r="69" spans="1:18">
      <c r="C69" s="541" t="s">
        <v>16727</v>
      </c>
      <c r="D69" s="539" t="s">
        <v>16795</v>
      </c>
      <c r="E69" s="542" t="s">
        <v>16729</v>
      </c>
      <c r="F69" s="543"/>
      <c r="G69" s="544"/>
      <c r="H69" s="545"/>
      <c r="L69" s="497"/>
      <c r="M69" s="497"/>
      <c r="N69" s="497"/>
      <c r="O69" s="497"/>
      <c r="P69" s="497"/>
    </row>
    <row r="70" spans="1:18" s="479" customFormat="1" ht="16.5" customHeight="1">
      <c r="A70" s="501"/>
      <c r="B70" s="501"/>
      <c r="C70" s="448" t="s">
        <v>16727</v>
      </c>
      <c r="D70" s="468" t="s">
        <v>16796</v>
      </c>
      <c r="E70" s="449" t="s">
        <v>16729</v>
      </c>
      <c r="F70" s="535"/>
      <c r="G70" s="516"/>
      <c r="H70" s="512">
        <f>SUM(H71:H77)</f>
        <v>11165472.220000001</v>
      </c>
      <c r="I70" s="509"/>
      <c r="J70" s="501"/>
      <c r="K70" s="501"/>
      <c r="L70" s="497"/>
      <c r="M70" s="497"/>
      <c r="N70" s="497"/>
      <c r="O70" s="497"/>
      <c r="P70" s="497"/>
      <c r="R70" s="478"/>
    </row>
    <row r="71" spans="1:18" outlineLevel="1">
      <c r="C71" s="424">
        <v>10444</v>
      </c>
      <c r="D71" s="469" t="s">
        <v>16797</v>
      </c>
      <c r="E71" s="427" t="s">
        <v>16760</v>
      </c>
      <c r="F71" s="520">
        <v>3447650.6</v>
      </c>
      <c r="G71" s="504">
        <v>1</v>
      </c>
      <c r="H71" s="486">
        <f t="shared" ref="H71:H76" si="4">ROUND(F71*G71,0)</f>
        <v>3447651</v>
      </c>
      <c r="I71" s="495"/>
      <c r="L71" s="497"/>
      <c r="M71" s="497"/>
      <c r="N71" s="497"/>
      <c r="O71" s="497"/>
      <c r="P71" s="497"/>
      <c r="R71" s="479"/>
    </row>
    <row r="72" spans="1:18" outlineLevel="1">
      <c r="C72" s="424">
        <v>10289</v>
      </c>
      <c r="D72" s="469" t="s">
        <v>16798</v>
      </c>
      <c r="E72" s="427" t="s">
        <v>44</v>
      </c>
      <c r="F72" s="520">
        <v>47310.12</v>
      </c>
      <c r="G72" s="504">
        <v>1</v>
      </c>
      <c r="H72" s="486">
        <f t="shared" si="4"/>
        <v>47310</v>
      </c>
      <c r="I72" s="495"/>
      <c r="L72" s="497"/>
      <c r="M72" s="497"/>
      <c r="N72" s="497"/>
      <c r="O72" s="497"/>
      <c r="P72" s="497"/>
      <c r="R72" s="479"/>
    </row>
    <row r="73" spans="1:18" outlineLevel="1">
      <c r="C73" s="424">
        <v>11308</v>
      </c>
      <c r="D73" s="469" t="s">
        <v>16799</v>
      </c>
      <c r="E73" s="427" t="s">
        <v>16760</v>
      </c>
      <c r="F73" s="520">
        <v>1996266.35</v>
      </c>
      <c r="G73" s="504">
        <v>1</v>
      </c>
      <c r="H73" s="486">
        <f t="shared" si="4"/>
        <v>1996266</v>
      </c>
      <c r="I73" s="495"/>
      <c r="L73" s="497"/>
      <c r="M73" s="497"/>
      <c r="N73" s="497"/>
      <c r="O73" s="497"/>
      <c r="P73" s="497"/>
      <c r="R73" s="479"/>
    </row>
    <row r="74" spans="1:18" outlineLevel="1">
      <c r="C74" s="424">
        <v>10443</v>
      </c>
      <c r="D74" s="469" t="s">
        <v>16800</v>
      </c>
      <c r="E74" s="427" t="s">
        <v>16760</v>
      </c>
      <c r="F74" s="520">
        <v>3121374.3</v>
      </c>
      <c r="G74" s="504">
        <v>1</v>
      </c>
      <c r="H74" s="486">
        <f t="shared" si="4"/>
        <v>3121374</v>
      </c>
      <c r="I74" s="495"/>
      <c r="L74" s="497"/>
      <c r="M74" s="497"/>
      <c r="N74" s="497"/>
      <c r="O74" s="497"/>
      <c r="P74" s="497"/>
      <c r="R74" s="479"/>
    </row>
    <row r="75" spans="1:18" outlineLevel="1">
      <c r="C75" s="424">
        <v>18283</v>
      </c>
      <c r="D75" s="469" t="s">
        <v>16801</v>
      </c>
      <c r="E75" s="427" t="s">
        <v>16760</v>
      </c>
      <c r="F75" s="520">
        <v>263969.62</v>
      </c>
      <c r="G75" s="504">
        <v>1</v>
      </c>
      <c r="H75" s="486">
        <f t="shared" si="4"/>
        <v>263970</v>
      </c>
      <c r="I75" s="495"/>
      <c r="L75" s="497"/>
      <c r="M75" s="497"/>
      <c r="N75" s="497"/>
      <c r="O75" s="497"/>
      <c r="P75" s="497"/>
      <c r="R75" s="479"/>
    </row>
    <row r="76" spans="1:18" outlineLevel="1">
      <c r="C76" s="424">
        <v>11308</v>
      </c>
      <c r="D76" s="469" t="s">
        <v>16799</v>
      </c>
      <c r="E76" s="427" t="s">
        <v>16760</v>
      </c>
      <c r="F76" s="520">
        <v>1996266.35</v>
      </c>
      <c r="G76" s="504">
        <v>1</v>
      </c>
      <c r="H76" s="486">
        <f t="shared" si="4"/>
        <v>1996266</v>
      </c>
      <c r="I76" s="495"/>
      <c r="L76" s="497"/>
      <c r="M76" s="497"/>
      <c r="N76" s="497"/>
      <c r="O76" s="497"/>
      <c r="P76" s="497"/>
    </row>
    <row r="77" spans="1:18" outlineLevel="1">
      <c r="C77" s="424">
        <v>11236</v>
      </c>
      <c r="D77" s="469" t="s">
        <v>16802</v>
      </c>
      <c r="E77" s="427" t="s">
        <v>16760</v>
      </c>
      <c r="F77" s="520">
        <v>292635.21999999997</v>
      </c>
      <c r="G77" s="504">
        <v>1</v>
      </c>
      <c r="H77" s="486">
        <v>292635.21999999997</v>
      </c>
      <c r="I77" s="495"/>
      <c r="L77" s="497"/>
      <c r="M77" s="497"/>
      <c r="N77" s="497"/>
      <c r="O77" s="497"/>
      <c r="P77" s="497"/>
    </row>
    <row r="78" spans="1:18" s="479" customFormat="1">
      <c r="A78" s="501"/>
      <c r="B78" s="501"/>
      <c r="C78" s="448" t="s">
        <v>16727</v>
      </c>
      <c r="D78" s="468" t="s">
        <v>16803</v>
      </c>
      <c r="E78" s="449" t="s">
        <v>16729</v>
      </c>
      <c r="F78" s="535"/>
      <c r="G78" s="536"/>
      <c r="H78" s="512">
        <f>SUM(H79:H82)</f>
        <v>877795</v>
      </c>
      <c r="I78" s="509"/>
      <c r="J78" s="501"/>
      <c r="K78" s="501"/>
      <c r="L78" s="497"/>
      <c r="M78" s="497"/>
      <c r="N78" s="497"/>
      <c r="O78" s="497"/>
      <c r="P78" s="497"/>
      <c r="R78" s="478"/>
    </row>
    <row r="79" spans="1:18" outlineLevel="1">
      <c r="C79" s="424">
        <v>12045</v>
      </c>
      <c r="D79" s="469" t="s">
        <v>16804</v>
      </c>
      <c r="E79" s="427" t="s">
        <v>44</v>
      </c>
      <c r="F79" s="520">
        <v>312476.74</v>
      </c>
      <c r="G79" s="426">
        <v>1</v>
      </c>
      <c r="H79" s="486">
        <f>ROUND(F79*G79,0)</f>
        <v>312477</v>
      </c>
      <c r="I79" s="495"/>
      <c r="L79" s="497"/>
      <c r="M79" s="497"/>
      <c r="N79" s="497"/>
      <c r="O79" s="497"/>
      <c r="P79" s="497"/>
      <c r="R79" s="479"/>
    </row>
    <row r="80" spans="1:18" outlineLevel="1">
      <c r="C80" s="424">
        <v>12026</v>
      </c>
      <c r="D80" s="469" t="s">
        <v>16805</v>
      </c>
      <c r="E80" s="427" t="s">
        <v>44</v>
      </c>
      <c r="F80" s="520">
        <v>244306.65</v>
      </c>
      <c r="G80" s="426">
        <v>1</v>
      </c>
      <c r="H80" s="486">
        <f>ROUND(F80*G80,0)</f>
        <v>244307</v>
      </c>
      <c r="I80" s="495"/>
      <c r="L80" s="497"/>
      <c r="M80" s="497"/>
      <c r="N80" s="497"/>
      <c r="O80" s="497"/>
      <c r="P80" s="497"/>
    </row>
    <row r="81" spans="1:18" outlineLevel="1">
      <c r="C81" s="424">
        <v>12032</v>
      </c>
      <c r="D81" s="469" t="s">
        <v>16806</v>
      </c>
      <c r="E81" s="427" t="s">
        <v>44</v>
      </c>
      <c r="F81" s="520">
        <v>232051.39</v>
      </c>
      <c r="G81" s="426">
        <v>1</v>
      </c>
      <c r="H81" s="486">
        <f>ROUND(F81*G81,0)</f>
        <v>232051</v>
      </c>
      <c r="I81" s="495"/>
      <c r="L81" s="497"/>
      <c r="M81" s="497"/>
      <c r="N81" s="497"/>
      <c r="O81" s="497"/>
      <c r="P81" s="497"/>
    </row>
    <row r="82" spans="1:18" outlineLevel="1">
      <c r="C82" s="424">
        <v>10436</v>
      </c>
      <c r="D82" s="469" t="s">
        <v>16807</v>
      </c>
      <c r="E82" s="427" t="s">
        <v>44</v>
      </c>
      <c r="F82" s="520">
        <v>88960.29</v>
      </c>
      <c r="G82" s="426">
        <v>1</v>
      </c>
      <c r="H82" s="486">
        <f>ROUND(F82*G82,0)</f>
        <v>88960</v>
      </c>
      <c r="I82" s="495"/>
      <c r="L82" s="497"/>
      <c r="M82" s="497"/>
      <c r="N82" s="497"/>
      <c r="O82" s="497"/>
      <c r="P82" s="497"/>
    </row>
    <row r="83" spans="1:18" s="479" customFormat="1">
      <c r="A83" s="501"/>
      <c r="B83" s="501"/>
      <c r="C83" s="448" t="s">
        <v>16727</v>
      </c>
      <c r="D83" s="468" t="s">
        <v>16808</v>
      </c>
      <c r="E83" s="449" t="s">
        <v>16729</v>
      </c>
      <c r="F83" s="535"/>
      <c r="G83" s="516"/>
      <c r="H83" s="512">
        <f>SUM(H84:H85)</f>
        <v>559717</v>
      </c>
      <c r="I83" s="509"/>
      <c r="J83" s="501"/>
      <c r="K83" s="501"/>
      <c r="L83" s="497"/>
      <c r="M83" s="497"/>
      <c r="N83" s="497"/>
      <c r="O83" s="497"/>
      <c r="P83" s="497"/>
      <c r="R83" s="478"/>
    </row>
    <row r="84" spans="1:18" outlineLevel="1">
      <c r="C84" s="424">
        <v>14450</v>
      </c>
      <c r="D84" s="469" t="s">
        <v>16809</v>
      </c>
      <c r="E84" s="427" t="s">
        <v>44</v>
      </c>
      <c r="F84" s="520">
        <v>255298.92</v>
      </c>
      <c r="G84" s="504">
        <v>1</v>
      </c>
      <c r="H84" s="486">
        <f>ROUND(F84*G84,0)</f>
        <v>255299</v>
      </c>
      <c r="I84" s="495"/>
      <c r="L84" s="497"/>
      <c r="M84" s="497"/>
      <c r="N84" s="497"/>
      <c r="O84" s="497"/>
      <c r="P84" s="497"/>
      <c r="R84" s="479"/>
    </row>
    <row r="85" spans="1:18" outlineLevel="1">
      <c r="C85" s="424">
        <v>12007</v>
      </c>
      <c r="D85" s="469" t="s">
        <v>16810</v>
      </c>
      <c r="E85" s="427" t="s">
        <v>44</v>
      </c>
      <c r="F85" s="520">
        <v>304418.46000000002</v>
      </c>
      <c r="G85" s="504">
        <v>1</v>
      </c>
      <c r="H85" s="486">
        <f>ROUND(F85*G85,0)</f>
        <v>304418</v>
      </c>
      <c r="I85" s="495"/>
      <c r="L85" s="497"/>
      <c r="M85" s="497"/>
      <c r="N85" s="497"/>
      <c r="O85" s="497"/>
      <c r="P85" s="497"/>
    </row>
    <row r="86" spans="1:18" s="479" customFormat="1">
      <c r="A86" s="501"/>
      <c r="B86" s="501"/>
      <c r="C86" s="448" t="s">
        <v>16727</v>
      </c>
      <c r="D86" s="468" t="s">
        <v>16811</v>
      </c>
      <c r="E86" s="449" t="s">
        <v>16729</v>
      </c>
      <c r="F86" s="535"/>
      <c r="G86" s="516"/>
      <c r="H86" s="512">
        <f>SUM(H87:H87)</f>
        <v>216075</v>
      </c>
      <c r="I86" s="509"/>
      <c r="J86" s="501"/>
      <c r="K86" s="501"/>
      <c r="L86" s="497"/>
      <c r="M86" s="497"/>
      <c r="N86" s="497"/>
      <c r="O86" s="497"/>
      <c r="P86" s="497"/>
      <c r="R86" s="478"/>
    </row>
    <row r="87" spans="1:18" outlineLevel="1">
      <c r="C87" s="424">
        <v>10152</v>
      </c>
      <c r="D87" s="469" t="s">
        <v>16812</v>
      </c>
      <c r="E87" s="427" t="s">
        <v>44</v>
      </c>
      <c r="F87" s="520">
        <v>216074.7</v>
      </c>
      <c r="G87" s="504">
        <v>1</v>
      </c>
      <c r="H87" s="486">
        <f>ROUND(F87*G87,0)</f>
        <v>216075</v>
      </c>
      <c r="I87" s="495"/>
      <c r="L87" s="497"/>
      <c r="M87" s="497"/>
      <c r="N87" s="497"/>
      <c r="O87" s="497"/>
      <c r="P87" s="497"/>
      <c r="R87" s="479"/>
    </row>
    <row r="88" spans="1:18" s="479" customFormat="1">
      <c r="A88" s="501"/>
      <c r="B88" s="501"/>
      <c r="C88" s="448" t="s">
        <v>16727</v>
      </c>
      <c r="D88" s="468" t="s">
        <v>16813</v>
      </c>
      <c r="E88" s="449" t="s">
        <v>16729</v>
      </c>
      <c r="F88" s="535"/>
      <c r="G88" s="516"/>
      <c r="H88" s="534">
        <f>SUM(H89:H92)</f>
        <v>387686</v>
      </c>
      <c r="I88" s="495"/>
      <c r="J88" s="501"/>
      <c r="K88" s="501"/>
      <c r="L88" s="497"/>
      <c r="M88" s="497"/>
      <c r="N88" s="497"/>
      <c r="O88" s="497"/>
      <c r="P88" s="497"/>
      <c r="R88" s="478"/>
    </row>
    <row r="89" spans="1:18" outlineLevel="1">
      <c r="C89" s="424">
        <v>12066</v>
      </c>
      <c r="D89" s="469" t="s">
        <v>16814</v>
      </c>
      <c r="E89" s="427" t="s">
        <v>30</v>
      </c>
      <c r="F89" s="520">
        <v>126240.46</v>
      </c>
      <c r="G89" s="426">
        <v>1</v>
      </c>
      <c r="H89" s="486">
        <f>ROUND(F89*G89,0)</f>
        <v>126240</v>
      </c>
      <c r="I89" s="495"/>
      <c r="L89" s="497"/>
      <c r="M89" s="497"/>
      <c r="N89" s="497"/>
      <c r="O89" s="497"/>
      <c r="P89" s="497"/>
      <c r="R89" s="479"/>
    </row>
    <row r="90" spans="1:18" outlineLevel="1">
      <c r="C90" s="424">
        <v>12065</v>
      </c>
      <c r="D90" s="469" t="s">
        <v>16815</v>
      </c>
      <c r="E90" s="427" t="s">
        <v>30</v>
      </c>
      <c r="F90" s="520">
        <v>132204.16</v>
      </c>
      <c r="G90" s="426">
        <v>1</v>
      </c>
      <c r="H90" s="486">
        <f>ROUND(F90*G90,0)</f>
        <v>132204</v>
      </c>
      <c r="I90" s="495"/>
      <c r="L90" s="497"/>
      <c r="M90" s="497"/>
      <c r="N90" s="497"/>
      <c r="O90" s="497"/>
      <c r="P90" s="497"/>
    </row>
    <row r="91" spans="1:18" outlineLevel="1">
      <c r="C91" s="424">
        <v>12064</v>
      </c>
      <c r="D91" s="469" t="s">
        <v>16816</v>
      </c>
      <c r="E91" s="427" t="s">
        <v>30</v>
      </c>
      <c r="F91" s="520">
        <v>118501.58</v>
      </c>
      <c r="G91" s="426">
        <v>1</v>
      </c>
      <c r="H91" s="486">
        <f>ROUND(F91*G91,0)</f>
        <v>118502</v>
      </c>
      <c r="I91" s="495"/>
      <c r="L91" s="497"/>
      <c r="M91" s="497"/>
      <c r="N91" s="497"/>
      <c r="O91" s="497"/>
      <c r="P91" s="497"/>
    </row>
    <row r="92" spans="1:18" outlineLevel="1">
      <c r="C92" s="424">
        <v>10880</v>
      </c>
      <c r="D92" s="469" t="s">
        <v>16817</v>
      </c>
      <c r="E92" s="427" t="s">
        <v>44</v>
      </c>
      <c r="F92" s="520">
        <v>10739.58</v>
      </c>
      <c r="G92" s="426">
        <v>1</v>
      </c>
      <c r="H92" s="486">
        <f>ROUND(F92*G92,0)</f>
        <v>10740</v>
      </c>
      <c r="I92" s="495"/>
      <c r="L92" s="497"/>
      <c r="M92" s="497"/>
      <c r="N92" s="497"/>
      <c r="O92" s="497"/>
      <c r="P92" s="497"/>
    </row>
    <row r="93" spans="1:18">
      <c r="C93" s="541" t="s">
        <v>16727</v>
      </c>
      <c r="D93" s="539" t="s">
        <v>16818</v>
      </c>
      <c r="E93" s="542" t="s">
        <v>16729</v>
      </c>
      <c r="F93" s="543"/>
      <c r="G93" s="544"/>
      <c r="H93" s="545"/>
      <c r="L93" s="497"/>
      <c r="M93" s="497"/>
      <c r="N93" s="497"/>
      <c r="O93" s="497"/>
      <c r="P93" s="497"/>
    </row>
    <row r="94" spans="1:18" s="479" customFormat="1">
      <c r="A94" s="501"/>
      <c r="B94" s="501"/>
      <c r="C94" s="448" t="s">
        <v>16727</v>
      </c>
      <c r="D94" s="468" t="s">
        <v>16819</v>
      </c>
      <c r="E94" s="449" t="s">
        <v>16729</v>
      </c>
      <c r="F94" s="535"/>
      <c r="G94" s="516"/>
      <c r="H94" s="512">
        <f>SUM(H95:H116)</f>
        <v>263430936</v>
      </c>
      <c r="I94" s="509"/>
      <c r="J94" s="501"/>
      <c r="K94" s="501"/>
      <c r="L94" s="497"/>
      <c r="M94" s="497"/>
      <c r="N94" s="497"/>
      <c r="O94" s="497"/>
      <c r="P94" s="497"/>
      <c r="R94" s="478"/>
    </row>
    <row r="95" spans="1:18" outlineLevel="1">
      <c r="C95" s="424">
        <v>14642</v>
      </c>
      <c r="D95" s="469" t="s">
        <v>16820</v>
      </c>
      <c r="E95" s="427" t="s">
        <v>30</v>
      </c>
      <c r="F95" s="520">
        <v>606865.78</v>
      </c>
      <c r="G95" s="426">
        <v>1</v>
      </c>
      <c r="H95" s="486">
        <f t="shared" ref="H95:H116" si="5">ROUND(F95*G95,0)</f>
        <v>606866</v>
      </c>
      <c r="I95" s="495"/>
      <c r="L95" s="497"/>
      <c r="M95" s="497"/>
      <c r="N95" s="497"/>
      <c r="O95" s="497"/>
      <c r="P95" s="497"/>
      <c r="R95" s="479"/>
    </row>
    <row r="96" spans="1:18" outlineLevel="1">
      <c r="C96" s="424">
        <v>20821</v>
      </c>
      <c r="D96" s="469" t="s">
        <v>16821</v>
      </c>
      <c r="E96" s="427" t="s">
        <v>30</v>
      </c>
      <c r="F96" s="520">
        <v>345585.15</v>
      </c>
      <c r="G96" s="426">
        <v>1</v>
      </c>
      <c r="H96" s="486">
        <f>ROUND(F96*G96,0)</f>
        <v>345585</v>
      </c>
      <c r="I96" s="495"/>
      <c r="L96" s="497"/>
      <c r="M96" s="497"/>
      <c r="N96" s="497"/>
      <c r="O96" s="497"/>
      <c r="P96" s="497"/>
      <c r="R96" s="479"/>
    </row>
    <row r="97" spans="3:16" outlineLevel="1">
      <c r="C97" s="424">
        <v>14651</v>
      </c>
      <c r="D97" s="469" t="s">
        <v>16822</v>
      </c>
      <c r="E97" s="427" t="s">
        <v>16760</v>
      </c>
      <c r="F97" s="520">
        <v>663231.51</v>
      </c>
      <c r="G97" s="426">
        <v>1</v>
      </c>
      <c r="H97" s="486">
        <f t="shared" si="5"/>
        <v>663232</v>
      </c>
      <c r="I97" s="495"/>
      <c r="L97" s="497"/>
      <c r="M97" s="497"/>
      <c r="N97" s="497"/>
      <c r="O97" s="497"/>
      <c r="P97" s="497"/>
    </row>
    <row r="98" spans="3:16" outlineLevel="1">
      <c r="C98" s="424">
        <v>14670</v>
      </c>
      <c r="D98" s="469" t="s">
        <v>16823</v>
      </c>
      <c r="E98" s="427" t="s">
        <v>998</v>
      </c>
      <c r="F98" s="520">
        <v>6663520.6399999997</v>
      </c>
      <c r="G98" s="426">
        <v>1</v>
      </c>
      <c r="H98" s="486">
        <f t="shared" si="5"/>
        <v>6663521</v>
      </c>
      <c r="I98" s="495"/>
      <c r="L98" s="497"/>
      <c r="M98" s="497"/>
      <c r="N98" s="497"/>
      <c r="O98" s="497"/>
      <c r="P98" s="497"/>
    </row>
    <row r="99" spans="3:16" outlineLevel="1">
      <c r="C99" s="424">
        <v>14695</v>
      </c>
      <c r="D99" s="469" t="s">
        <v>16824</v>
      </c>
      <c r="E99" s="427" t="s">
        <v>16760</v>
      </c>
      <c r="F99" s="520">
        <v>384063.46</v>
      </c>
      <c r="G99" s="426">
        <v>1</v>
      </c>
      <c r="H99" s="486">
        <f t="shared" si="5"/>
        <v>384063</v>
      </c>
      <c r="I99" s="495"/>
      <c r="L99" s="497"/>
      <c r="M99" s="497"/>
      <c r="N99" s="497"/>
      <c r="O99" s="497"/>
      <c r="P99" s="497"/>
    </row>
    <row r="100" spans="3:16" outlineLevel="1">
      <c r="C100" s="424">
        <v>14771</v>
      </c>
      <c r="D100" s="469" t="s">
        <v>16825</v>
      </c>
      <c r="E100" s="427" t="s">
        <v>16760</v>
      </c>
      <c r="F100" s="520">
        <v>4739869.0599999996</v>
      </c>
      <c r="G100" s="426">
        <v>1</v>
      </c>
      <c r="H100" s="486">
        <f t="shared" si="5"/>
        <v>4739869</v>
      </c>
      <c r="I100" s="495"/>
      <c r="L100" s="497"/>
      <c r="M100" s="497"/>
      <c r="N100" s="497"/>
      <c r="O100" s="497"/>
      <c r="P100" s="497"/>
    </row>
    <row r="101" spans="3:16" outlineLevel="1">
      <c r="C101" s="424">
        <v>16066</v>
      </c>
      <c r="D101" s="469" t="s">
        <v>16826</v>
      </c>
      <c r="E101" s="427" t="s">
        <v>16760</v>
      </c>
      <c r="F101" s="520">
        <v>3812433.76</v>
      </c>
      <c r="G101" s="426">
        <v>1</v>
      </c>
      <c r="H101" s="486">
        <f t="shared" si="5"/>
        <v>3812434</v>
      </c>
      <c r="I101" s="495"/>
      <c r="L101" s="497"/>
      <c r="M101" s="497"/>
      <c r="N101" s="497"/>
      <c r="O101" s="497"/>
      <c r="P101" s="497"/>
    </row>
    <row r="102" spans="3:16" outlineLevel="1">
      <c r="C102" s="424">
        <v>16564</v>
      </c>
      <c r="D102" s="469" t="s">
        <v>16827</v>
      </c>
      <c r="E102" s="427" t="s">
        <v>16760</v>
      </c>
      <c r="F102" s="521">
        <v>10668297.42</v>
      </c>
      <c r="G102" s="426">
        <v>1</v>
      </c>
      <c r="H102" s="486">
        <f t="shared" si="5"/>
        <v>10668297</v>
      </c>
      <c r="I102" s="495"/>
      <c r="J102" s="497"/>
      <c r="K102" s="497"/>
      <c r="L102" s="497"/>
      <c r="M102" s="497"/>
      <c r="N102" s="497"/>
      <c r="O102" s="497"/>
      <c r="P102" s="497"/>
    </row>
    <row r="103" spans="3:16" outlineLevel="1">
      <c r="C103" s="424">
        <v>16249</v>
      </c>
      <c r="D103" s="469" t="s">
        <v>16828</v>
      </c>
      <c r="E103" s="427" t="s">
        <v>16760</v>
      </c>
      <c r="F103" s="521">
        <v>37696363.549999997</v>
      </c>
      <c r="G103" s="426">
        <v>1</v>
      </c>
      <c r="H103" s="486">
        <f t="shared" si="5"/>
        <v>37696364</v>
      </c>
      <c r="I103" s="495"/>
      <c r="J103" s="497"/>
      <c r="K103" s="497"/>
      <c r="L103" s="497"/>
      <c r="M103" s="497"/>
      <c r="N103" s="497"/>
      <c r="O103" s="497"/>
      <c r="P103" s="497"/>
    </row>
    <row r="104" spans="3:16" outlineLevel="1">
      <c r="C104" s="424">
        <v>16070</v>
      </c>
      <c r="D104" s="469" t="s">
        <v>16829</v>
      </c>
      <c r="E104" s="427" t="s">
        <v>16760</v>
      </c>
      <c r="F104" s="520">
        <v>21830820.190000001</v>
      </c>
      <c r="G104" s="426">
        <v>1</v>
      </c>
      <c r="H104" s="486">
        <f t="shared" si="5"/>
        <v>21830820</v>
      </c>
      <c r="I104" s="495"/>
      <c r="L104" s="497"/>
      <c r="M104" s="497"/>
      <c r="N104" s="497"/>
      <c r="O104" s="497"/>
      <c r="P104" s="497"/>
    </row>
    <row r="105" spans="3:16" outlineLevel="1">
      <c r="C105" s="424">
        <v>16565</v>
      </c>
      <c r="D105" s="469" t="s">
        <v>16830</v>
      </c>
      <c r="E105" s="427" t="s">
        <v>16760</v>
      </c>
      <c r="F105" s="520">
        <v>11407637.41</v>
      </c>
      <c r="G105" s="426">
        <v>1</v>
      </c>
      <c r="H105" s="486">
        <f t="shared" si="5"/>
        <v>11407637</v>
      </c>
      <c r="I105" s="495"/>
      <c r="L105" s="497"/>
      <c r="M105" s="497"/>
      <c r="N105" s="497"/>
      <c r="O105" s="497"/>
      <c r="P105" s="497"/>
    </row>
    <row r="106" spans="3:16" outlineLevel="1">
      <c r="C106" s="424">
        <v>16573</v>
      </c>
      <c r="D106" s="469" t="s">
        <v>16831</v>
      </c>
      <c r="E106" s="427" t="s">
        <v>16760</v>
      </c>
      <c r="F106" s="520">
        <v>5449242.9199999999</v>
      </c>
      <c r="G106" s="426">
        <v>1</v>
      </c>
      <c r="H106" s="486">
        <f t="shared" ref="H106:H113" si="6">ROUND(F106*G106,0)</f>
        <v>5449243</v>
      </c>
      <c r="I106" s="495"/>
      <c r="L106" s="497"/>
      <c r="M106" s="497"/>
      <c r="N106" s="497"/>
      <c r="O106" s="497"/>
      <c r="P106" s="497"/>
    </row>
    <row r="107" spans="3:16" outlineLevel="1">
      <c r="C107" s="424">
        <v>106523</v>
      </c>
      <c r="D107" s="469" t="s">
        <v>11357</v>
      </c>
      <c r="E107" s="427" t="s">
        <v>16760</v>
      </c>
      <c r="F107" s="520">
        <v>3602558</v>
      </c>
      <c r="G107" s="426">
        <v>1</v>
      </c>
      <c r="H107" s="486">
        <f t="shared" si="6"/>
        <v>3602558</v>
      </c>
      <c r="I107" s="495"/>
      <c r="L107" s="497"/>
      <c r="M107" s="497"/>
      <c r="N107" s="497"/>
      <c r="O107" s="497"/>
      <c r="P107" s="497"/>
    </row>
    <row r="108" spans="3:16" outlineLevel="1">
      <c r="C108" s="424">
        <v>15825</v>
      </c>
      <c r="D108" s="469" t="s">
        <v>16832</v>
      </c>
      <c r="E108" s="427" t="s">
        <v>16760</v>
      </c>
      <c r="F108" s="520">
        <v>11512600.800000001</v>
      </c>
      <c r="G108" s="426">
        <v>1</v>
      </c>
      <c r="H108" s="486">
        <f t="shared" si="6"/>
        <v>11512601</v>
      </c>
      <c r="I108" s="495"/>
      <c r="L108" s="497"/>
      <c r="M108" s="497"/>
      <c r="N108" s="497"/>
      <c r="O108" s="497"/>
      <c r="P108" s="497"/>
    </row>
    <row r="109" spans="3:16" outlineLevel="1">
      <c r="C109" s="424">
        <v>15382</v>
      </c>
      <c r="D109" s="469" t="s">
        <v>16833</v>
      </c>
      <c r="E109" s="427" t="s">
        <v>16760</v>
      </c>
      <c r="F109" s="520">
        <v>304007.25</v>
      </c>
      <c r="G109" s="426">
        <v>1</v>
      </c>
      <c r="H109" s="486">
        <f t="shared" si="6"/>
        <v>304007</v>
      </c>
      <c r="I109" s="495"/>
      <c r="L109" s="497"/>
      <c r="M109" s="497"/>
      <c r="N109" s="497"/>
      <c r="O109" s="497"/>
      <c r="P109" s="497"/>
    </row>
    <row r="110" spans="3:16" outlineLevel="1">
      <c r="C110" s="424">
        <v>10313</v>
      </c>
      <c r="D110" s="469" t="s">
        <v>16834</v>
      </c>
      <c r="E110" s="427" t="s">
        <v>16760</v>
      </c>
      <c r="F110" s="520">
        <v>580533.17000000004</v>
      </c>
      <c r="G110" s="426">
        <v>1</v>
      </c>
      <c r="H110" s="486">
        <f t="shared" si="6"/>
        <v>580533</v>
      </c>
      <c r="I110" s="495"/>
      <c r="L110" s="497"/>
      <c r="M110" s="497"/>
      <c r="N110" s="497"/>
      <c r="O110" s="497"/>
      <c r="P110" s="497"/>
    </row>
    <row r="111" spans="3:16" outlineLevel="1">
      <c r="C111" s="424">
        <v>16134</v>
      </c>
      <c r="D111" s="469" t="s">
        <v>16835</v>
      </c>
      <c r="E111" s="427" t="s">
        <v>16760</v>
      </c>
      <c r="F111" s="520">
        <v>74194589.459999993</v>
      </c>
      <c r="G111" s="426">
        <v>1</v>
      </c>
      <c r="H111" s="486">
        <f t="shared" si="6"/>
        <v>74194589</v>
      </c>
      <c r="I111" s="495"/>
      <c r="L111" s="497"/>
      <c r="M111" s="497"/>
      <c r="N111" s="497"/>
      <c r="O111" s="497"/>
      <c r="P111" s="497"/>
    </row>
    <row r="112" spans="3:16" outlineLevel="1">
      <c r="C112" s="424">
        <v>16133</v>
      </c>
      <c r="D112" s="469" t="s">
        <v>16836</v>
      </c>
      <c r="E112" s="427" t="s">
        <v>16760</v>
      </c>
      <c r="F112" s="520">
        <v>20743097.079999998</v>
      </c>
      <c r="G112" s="426">
        <v>1</v>
      </c>
      <c r="H112" s="486">
        <f t="shared" si="6"/>
        <v>20743097</v>
      </c>
      <c r="I112" s="495"/>
      <c r="L112" s="497"/>
      <c r="M112" s="497"/>
      <c r="N112" s="497"/>
      <c r="O112" s="497"/>
      <c r="P112" s="497"/>
    </row>
    <row r="113" spans="1:18" outlineLevel="1">
      <c r="C113" s="424">
        <v>16629</v>
      </c>
      <c r="D113" s="469" t="s">
        <v>11454</v>
      </c>
      <c r="E113" s="427" t="s">
        <v>16760</v>
      </c>
      <c r="F113" s="520">
        <v>33019847.800000001</v>
      </c>
      <c r="G113" s="426">
        <v>1</v>
      </c>
      <c r="H113" s="486">
        <f t="shared" si="6"/>
        <v>33019848</v>
      </c>
      <c r="I113" s="495"/>
      <c r="L113" s="497"/>
      <c r="M113" s="497"/>
      <c r="N113" s="497"/>
      <c r="O113" s="497"/>
      <c r="P113" s="497"/>
    </row>
    <row r="114" spans="1:18" outlineLevel="1">
      <c r="C114" s="424">
        <v>104461</v>
      </c>
      <c r="D114" s="469" t="s">
        <v>16837</v>
      </c>
      <c r="E114" s="427" t="s">
        <v>16760</v>
      </c>
      <c r="F114" s="520">
        <v>4807493.99</v>
      </c>
      <c r="G114" s="426">
        <v>1</v>
      </c>
      <c r="H114" s="486">
        <f t="shared" si="5"/>
        <v>4807494</v>
      </c>
      <c r="I114" s="495"/>
      <c r="L114" s="497"/>
      <c r="M114" s="497"/>
      <c r="N114" s="497"/>
      <c r="O114" s="497"/>
      <c r="P114" s="497"/>
    </row>
    <row r="115" spans="1:18" outlineLevel="1">
      <c r="C115" s="424">
        <v>15525</v>
      </c>
      <c r="D115" s="469" t="s">
        <v>16838</v>
      </c>
      <c r="E115" s="427" t="s">
        <v>16760</v>
      </c>
      <c r="F115" s="520">
        <v>5310479</v>
      </c>
      <c r="G115" s="426">
        <v>1</v>
      </c>
      <c r="H115" s="486">
        <f t="shared" si="5"/>
        <v>5310479</v>
      </c>
      <c r="I115" s="495"/>
      <c r="L115" s="497"/>
      <c r="M115" s="497"/>
      <c r="N115" s="497"/>
      <c r="O115" s="497"/>
      <c r="P115" s="497"/>
    </row>
    <row r="116" spans="1:18" outlineLevel="1">
      <c r="C116" s="424">
        <v>16076</v>
      </c>
      <c r="D116" s="469" t="s">
        <v>16839</v>
      </c>
      <c r="E116" s="427" t="s">
        <v>16760</v>
      </c>
      <c r="F116" s="520">
        <v>5087799.1500000004</v>
      </c>
      <c r="G116" s="426">
        <v>1</v>
      </c>
      <c r="H116" s="486">
        <f t="shared" si="5"/>
        <v>5087799</v>
      </c>
      <c r="I116" s="495"/>
      <c r="L116" s="497"/>
      <c r="M116" s="497"/>
      <c r="N116" s="497"/>
      <c r="O116" s="497"/>
      <c r="P116" s="497"/>
    </row>
    <row r="117" spans="1:18" s="479" customFormat="1">
      <c r="A117" s="501"/>
      <c r="B117" s="501"/>
      <c r="C117" s="448" t="s">
        <v>16727</v>
      </c>
      <c r="D117" s="468" t="s">
        <v>16840</v>
      </c>
      <c r="E117" s="449" t="s">
        <v>16729</v>
      </c>
      <c r="F117" s="502" t="s">
        <v>16729</v>
      </c>
      <c r="G117" s="516"/>
      <c r="H117" s="512">
        <f>SUM(H118:H120)</f>
        <v>2646838</v>
      </c>
      <c r="I117" s="509"/>
      <c r="J117" s="501"/>
      <c r="K117" s="501"/>
      <c r="L117" s="497"/>
      <c r="M117" s="497"/>
      <c r="N117" s="497"/>
      <c r="O117" s="497"/>
      <c r="P117" s="497"/>
      <c r="R117" s="478"/>
    </row>
    <row r="118" spans="1:18" outlineLevel="1">
      <c r="C118" s="424">
        <v>14684</v>
      </c>
      <c r="D118" s="469" t="s">
        <v>16841</v>
      </c>
      <c r="E118" s="427" t="s">
        <v>16760</v>
      </c>
      <c r="F118" s="520">
        <v>739856.97</v>
      </c>
      <c r="G118" s="504">
        <v>1</v>
      </c>
      <c r="H118" s="486">
        <f>ROUND(F118*G118,0)</f>
        <v>739857</v>
      </c>
      <c r="I118" s="495"/>
      <c r="L118" s="497"/>
      <c r="M118" s="497"/>
      <c r="N118" s="497"/>
      <c r="O118" s="497"/>
      <c r="P118" s="497"/>
      <c r="R118" s="479"/>
    </row>
    <row r="119" spans="1:18" outlineLevel="1">
      <c r="C119" s="424">
        <v>14755</v>
      </c>
      <c r="D119" s="469" t="s">
        <v>16842</v>
      </c>
      <c r="E119" s="427" t="s">
        <v>16760</v>
      </c>
      <c r="F119" s="520">
        <v>804316.23</v>
      </c>
      <c r="G119" s="504">
        <v>1</v>
      </c>
      <c r="H119" s="486">
        <f>ROUND(F119*G119,0)</f>
        <v>804316</v>
      </c>
      <c r="I119" s="495"/>
    </row>
    <row r="120" spans="1:18" outlineLevel="1">
      <c r="C120" s="424">
        <v>11544</v>
      </c>
      <c r="D120" s="469" t="s">
        <v>16843</v>
      </c>
      <c r="E120" s="427" t="s">
        <v>16760</v>
      </c>
      <c r="F120" s="520">
        <v>1102664.8899999999</v>
      </c>
      <c r="G120" s="504">
        <v>1</v>
      </c>
      <c r="H120" s="486">
        <f>ROUND(F120*G120,0)</f>
        <v>1102665</v>
      </c>
      <c r="I120" s="495"/>
    </row>
    <row r="121" spans="1:18">
      <c r="G121" s="422"/>
      <c r="H121" s="527">
        <f>H117+H94+H88+H86+H83+H78+H70+H67+H63+H55+H52+H48+H39+H36+H26+H23+H19+H14+H9+H5+H17</f>
        <v>298218841.22000003</v>
      </c>
      <c r="I121" s="510"/>
      <c r="J121" s="496"/>
    </row>
    <row r="122" spans="1:18">
      <c r="J122" s="478">
        <f>+H126/1300000</f>
        <v>516.07692307692309</v>
      </c>
    </row>
    <row r="124" spans="1:18" ht="16.5" hidden="1" thickBot="1">
      <c r="C124" s="592" t="s">
        <v>16844</v>
      </c>
      <c r="D124" s="593"/>
      <c r="E124" s="450"/>
      <c r="F124" s="522"/>
      <c r="G124" s="451"/>
      <c r="H124" s="528">
        <v>500000000</v>
      </c>
      <c r="L124" s="495">
        <v>200000000</v>
      </c>
      <c r="N124" s="494">
        <f>H132</f>
        <v>843507189</v>
      </c>
    </row>
    <row r="125" spans="1:18" hidden="1">
      <c r="C125" s="452" t="s">
        <v>16845</v>
      </c>
      <c r="D125" s="471"/>
      <c r="E125" s="453"/>
      <c r="F125" s="523"/>
      <c r="G125" s="505">
        <f>H138</f>
        <v>0.34179999999999999</v>
      </c>
      <c r="H125" s="529">
        <f>ROUND(($H$124*G125),0)</f>
        <v>170900000</v>
      </c>
      <c r="L125" s="495"/>
    </row>
    <row r="126" spans="1:18" ht="16.5" hidden="1" thickBot="1">
      <c r="C126" s="594" t="s">
        <v>16846</v>
      </c>
      <c r="D126" s="595"/>
      <c r="E126" s="454"/>
      <c r="F126" s="524"/>
      <c r="G126" s="505"/>
      <c r="H126" s="530">
        <f>SUM(H124:H125)</f>
        <v>670900000</v>
      </c>
      <c r="J126" s="493">
        <f>H126/H132</f>
        <v>0.79536962903110475</v>
      </c>
      <c r="L126" s="495">
        <f>$L$124*J126</f>
        <v>159073925.80622095</v>
      </c>
      <c r="N126" s="494">
        <f>J126*$N$124</f>
        <v>670900000</v>
      </c>
    </row>
    <row r="127" spans="1:18" hidden="1">
      <c r="C127" s="455"/>
      <c r="D127" s="472"/>
      <c r="E127" s="454"/>
      <c r="F127" s="524"/>
      <c r="G127" s="505"/>
      <c r="H127" s="531"/>
      <c r="J127" s="493"/>
      <c r="L127" s="495"/>
      <c r="N127" s="494"/>
    </row>
    <row r="128" spans="1:18" hidden="1">
      <c r="C128" s="596" t="s">
        <v>16847</v>
      </c>
      <c r="D128" s="597"/>
      <c r="E128" s="456"/>
      <c r="F128" s="525"/>
      <c r="G128" s="506">
        <f>'PGA Y SST'!O101</f>
        <v>0.16686045999999999</v>
      </c>
      <c r="H128" s="532">
        <f>$H$124*G128</f>
        <v>83430230</v>
      </c>
      <c r="J128" s="493">
        <f>H128/H132</f>
        <v>9.8908736153047766E-2</v>
      </c>
      <c r="L128" s="495">
        <f>$L$124*J128</f>
        <v>19781747.230609555</v>
      </c>
      <c r="N128" s="494">
        <f>J128*$N$124</f>
        <v>83430230</v>
      </c>
    </row>
    <row r="129" spans="3:21" hidden="1">
      <c r="C129" s="596" t="s">
        <v>16848</v>
      </c>
      <c r="D129" s="597"/>
      <c r="E129" s="456"/>
      <c r="F129" s="525"/>
      <c r="G129" s="506">
        <f>PGS!L43</f>
        <v>0.15118553800000001</v>
      </c>
      <c r="H129" s="532">
        <f>$H$124*G129</f>
        <v>75592769</v>
      </c>
      <c r="J129" s="493">
        <f>H129/H132</f>
        <v>8.9617219610916676E-2</v>
      </c>
      <c r="L129" s="495">
        <f>$L$124*J129</f>
        <v>17923443.922183335</v>
      </c>
      <c r="N129" s="494">
        <f>J129*$N$124</f>
        <v>75592769</v>
      </c>
    </row>
    <row r="130" spans="3:21" hidden="1">
      <c r="C130" s="596" t="s">
        <v>16849</v>
      </c>
      <c r="D130" s="597"/>
      <c r="E130" s="456"/>
      <c r="F130" s="525"/>
      <c r="G130" s="506">
        <f>PMT!M32</f>
        <v>2.7168379999999999E-2</v>
      </c>
      <c r="H130" s="532">
        <f>$H$124*G130</f>
        <v>13584190</v>
      </c>
      <c r="J130" s="493">
        <f>H130/H132</f>
        <v>1.6104415204930753E-2</v>
      </c>
      <c r="L130" s="495">
        <f>$L$124*J130</f>
        <v>3220883.0409861505</v>
      </c>
      <c r="N130" s="494">
        <f>J130*$N$124</f>
        <v>13584189.999999998</v>
      </c>
    </row>
    <row r="131" spans="3:21" hidden="1">
      <c r="C131" s="457"/>
      <c r="D131" s="473"/>
      <c r="E131" s="456"/>
      <c r="F131" s="525"/>
      <c r="G131" s="458"/>
      <c r="H131" s="529"/>
      <c r="J131" s="493">
        <f>SUM(J126:J130)</f>
        <v>1</v>
      </c>
      <c r="L131" s="495">
        <f>SUM(L126:L130)</f>
        <v>200000000</v>
      </c>
      <c r="N131" s="494">
        <f>SUM(N126:N130)</f>
        <v>843507189</v>
      </c>
    </row>
    <row r="132" spans="3:21" ht="22.5" hidden="1" customHeight="1" thickBot="1">
      <c r="C132" s="587" t="s">
        <v>16850</v>
      </c>
      <c r="D132" s="588"/>
      <c r="E132" s="588"/>
      <c r="F132" s="588"/>
      <c r="G132" s="589"/>
      <c r="H132" s="474">
        <f>SUM(H126:H130)</f>
        <v>843507189</v>
      </c>
      <c r="I132" s="478">
        <v>2402842120</v>
      </c>
    </row>
    <row r="133" spans="3:21" ht="16.5" thickBot="1">
      <c r="C133" s="459"/>
      <c r="D133" s="475"/>
      <c r="E133" s="459"/>
      <c r="F133" s="475"/>
      <c r="G133" s="459"/>
      <c r="H133" s="476"/>
    </row>
    <row r="134" spans="3:21" ht="15" customHeight="1">
      <c r="C134" s="459"/>
      <c r="D134" s="475"/>
      <c r="E134" s="459"/>
      <c r="F134" s="475"/>
      <c r="G134" s="549"/>
      <c r="H134" s="546" t="s">
        <v>16851</v>
      </c>
      <c r="J134" s="495"/>
    </row>
    <row r="135" spans="3:21" ht="15.75" customHeight="1">
      <c r="C135" s="459"/>
      <c r="D135" s="475"/>
      <c r="E135" s="459"/>
      <c r="F135" s="475"/>
      <c r="G135" s="550" t="s">
        <v>16852</v>
      </c>
      <c r="H135" s="548">
        <f>+'AIU OBRA'!P61</f>
        <v>0.2918</v>
      </c>
    </row>
    <row r="136" spans="3:21" ht="15.75" customHeight="1">
      <c r="C136" s="459"/>
      <c r="D136" s="475"/>
      <c r="E136" s="459"/>
      <c r="F136" s="476"/>
      <c r="G136" s="551" t="s">
        <v>16853</v>
      </c>
      <c r="H136" s="548">
        <f>'AIU OBRA'!P62</f>
        <v>0.01</v>
      </c>
      <c r="I136" s="511">
        <f>I132-H132</f>
        <v>1559334931</v>
      </c>
    </row>
    <row r="137" spans="3:21" ht="15.75" customHeight="1">
      <c r="C137" s="459"/>
      <c r="D137" s="475"/>
      <c r="E137" s="459"/>
      <c r="F137" s="476"/>
      <c r="G137" s="551" t="s">
        <v>16854</v>
      </c>
      <c r="H137" s="548">
        <f>'AIU OBRA'!P63</f>
        <v>0.04</v>
      </c>
      <c r="J137" s="491">
        <f>H132*0.4</f>
        <v>337402875.60000002</v>
      </c>
      <c r="K137" s="490" t="s">
        <v>16855</v>
      </c>
    </row>
    <row r="138" spans="3:21" ht="16.5" customHeight="1" thickBot="1">
      <c r="C138" s="459"/>
      <c r="D138" s="475"/>
      <c r="E138" s="459"/>
      <c r="F138" s="476"/>
      <c r="G138" s="552" t="s">
        <v>16856</v>
      </c>
      <c r="H138" s="547">
        <f>SUM(H135:H137)</f>
        <v>0.34179999999999999</v>
      </c>
    </row>
    <row r="139" spans="3:21">
      <c r="C139" s="459"/>
      <c r="D139" s="475"/>
      <c r="E139" s="459"/>
      <c r="F139" s="476"/>
      <c r="G139" s="507"/>
      <c r="H139" s="476"/>
      <c r="I139" s="476"/>
      <c r="J139" s="492"/>
      <c r="P139" s="489" t="s">
        <v>16844</v>
      </c>
      <c r="Q139" s="488"/>
      <c r="S139" s="488"/>
      <c r="T139" s="487"/>
      <c r="U139" s="486">
        <f>H124</f>
        <v>500000000</v>
      </c>
    </row>
    <row r="140" spans="3:21" ht="31.5">
      <c r="C140" s="460" t="s">
        <v>16857</v>
      </c>
      <c r="D140" s="475" t="s">
        <v>16858</v>
      </c>
      <c r="E140" s="459"/>
      <c r="F140" s="475"/>
      <c r="G140" s="459"/>
      <c r="H140" s="475"/>
      <c r="I140" s="475"/>
      <c r="J140" s="475"/>
      <c r="P140" s="489" t="s">
        <v>16845</v>
      </c>
      <c r="Q140" s="488"/>
      <c r="R140" s="488"/>
      <c r="S140" s="487"/>
      <c r="T140" s="485">
        <f>G125</f>
        <v>0.34179999999999999</v>
      </c>
      <c r="U140" s="486">
        <f>ROUND($U$139*T140,0)</f>
        <v>170900000</v>
      </c>
    </row>
    <row r="141" spans="3:21" ht="47.25">
      <c r="C141" s="460" t="s">
        <v>16859</v>
      </c>
      <c r="D141" s="475" t="s">
        <v>16860</v>
      </c>
      <c r="E141" s="459"/>
      <c r="F141" s="475"/>
      <c r="G141" s="459"/>
      <c r="H141" s="475"/>
      <c r="I141" s="475"/>
      <c r="J141" s="475"/>
      <c r="P141" s="489"/>
      <c r="Q141" s="488"/>
      <c r="R141" s="488"/>
      <c r="S141" s="488"/>
      <c r="T141" s="484"/>
      <c r="U141" s="487"/>
    </row>
    <row r="142" spans="3:21">
      <c r="C142" s="460" t="s">
        <v>16861</v>
      </c>
      <c r="D142" s="475" t="s">
        <v>16862</v>
      </c>
      <c r="E142" s="459"/>
      <c r="F142" s="475"/>
      <c r="G142" s="459"/>
      <c r="H142" s="475"/>
      <c r="I142" s="475"/>
      <c r="J142" s="475"/>
      <c r="P142" s="489" t="s">
        <v>16847</v>
      </c>
      <c r="Q142" s="488"/>
      <c r="R142" s="488"/>
      <c r="S142" s="487"/>
      <c r="T142" s="485">
        <f>G128</f>
        <v>0.16686045999999999</v>
      </c>
      <c r="U142" s="486">
        <f t="shared" ref="U142" si="7">ROUND($U$139*T142,0)</f>
        <v>83430230</v>
      </c>
    </row>
    <row r="143" spans="3:21" ht="45.6" customHeight="1">
      <c r="C143" s="460" t="s">
        <v>16863</v>
      </c>
      <c r="D143" s="475" t="s">
        <v>16864</v>
      </c>
      <c r="E143" s="459"/>
      <c r="F143" s="475"/>
      <c r="G143" s="459"/>
      <c r="H143" s="475"/>
      <c r="I143" s="475"/>
      <c r="J143" s="475"/>
      <c r="P143" s="489" t="s">
        <v>16848</v>
      </c>
      <c r="Q143" s="488"/>
      <c r="R143" s="488"/>
      <c r="S143" s="487"/>
      <c r="T143" s="485">
        <f>G129</f>
        <v>0.15118553800000001</v>
      </c>
      <c r="U143" s="486">
        <f>ROUND($U$139*T143,0)</f>
        <v>75592769</v>
      </c>
    </row>
    <row r="144" spans="3:21" ht="110.25">
      <c r="C144" s="460" t="s">
        <v>16865</v>
      </c>
      <c r="D144" s="475" t="s">
        <v>16866</v>
      </c>
      <c r="E144" s="459"/>
      <c r="F144" s="475"/>
      <c r="G144" s="459"/>
      <c r="H144" s="475"/>
      <c r="I144" s="475"/>
      <c r="J144" s="475"/>
      <c r="P144" s="489" t="s">
        <v>16849</v>
      </c>
      <c r="Q144" s="488"/>
      <c r="R144" s="488"/>
      <c r="S144" s="487"/>
      <c r="T144" s="485">
        <f>G130</f>
        <v>2.7168379999999999E-2</v>
      </c>
      <c r="U144" s="486">
        <f>ROUND($U$139*T144,0)</f>
        <v>13584190</v>
      </c>
    </row>
    <row r="145" spans="3:21" ht="31.5">
      <c r="C145" s="460" t="s">
        <v>16867</v>
      </c>
      <c r="D145" s="475" t="s">
        <v>16868</v>
      </c>
      <c r="E145" s="459"/>
      <c r="F145" s="475"/>
      <c r="G145" s="459"/>
      <c r="H145" s="475"/>
      <c r="I145" s="475"/>
      <c r="J145" s="475"/>
      <c r="P145" s="489"/>
      <c r="Q145" s="488"/>
      <c r="R145" s="488"/>
      <c r="S145" s="488"/>
      <c r="T145" s="488"/>
      <c r="U145" s="487"/>
    </row>
    <row r="146" spans="3:21" ht="94.5">
      <c r="C146" s="460" t="s">
        <v>16869</v>
      </c>
      <c r="D146" s="475" t="s">
        <v>16870</v>
      </c>
      <c r="E146" s="459"/>
      <c r="F146" s="475"/>
      <c r="G146" s="459"/>
      <c r="H146" s="475"/>
      <c r="I146" s="475"/>
      <c r="J146" s="475"/>
      <c r="P146" s="483" t="s">
        <v>16850</v>
      </c>
      <c r="Q146" s="482"/>
      <c r="R146" s="488"/>
      <c r="S146" s="482"/>
      <c r="T146" s="481"/>
      <c r="U146" s="480">
        <f>SUM(U141:U144)</f>
        <v>172607189</v>
      </c>
    </row>
    <row r="147" spans="3:21" ht="63">
      <c r="C147" s="460" t="s">
        <v>16871</v>
      </c>
      <c r="D147" s="475" t="s">
        <v>16872</v>
      </c>
      <c r="E147" s="459"/>
      <c r="F147" s="475"/>
      <c r="G147" s="459"/>
      <c r="H147" s="475"/>
      <c r="I147" s="475"/>
      <c r="J147" s="475"/>
      <c r="R147" s="482"/>
    </row>
    <row r="148" spans="3:21" ht="220.5">
      <c r="C148" s="460" t="s">
        <v>16873</v>
      </c>
      <c r="D148" s="475" t="s">
        <v>16874</v>
      </c>
      <c r="E148" s="459"/>
      <c r="F148" s="475"/>
      <c r="G148" s="459"/>
      <c r="H148" s="475"/>
      <c r="I148" s="475"/>
      <c r="J148" s="475"/>
      <c r="P148" s="478">
        <f>8857.29*70%</f>
        <v>6200.1030000000001</v>
      </c>
    </row>
    <row r="149" spans="3:21" ht="63">
      <c r="C149" s="460" t="s">
        <v>16875</v>
      </c>
      <c r="D149" s="475" t="s">
        <v>16876</v>
      </c>
      <c r="E149" s="459"/>
      <c r="F149" s="475"/>
      <c r="G149" s="459"/>
      <c r="H149" s="475"/>
      <c r="I149" s="475"/>
      <c r="J149" s="475"/>
    </row>
    <row r="150" spans="3:21" ht="23.45" customHeight="1">
      <c r="C150" s="460"/>
      <c r="D150" s="475"/>
      <c r="E150" s="459"/>
      <c r="F150" s="475"/>
      <c r="G150" s="459"/>
      <c r="H150" s="475"/>
      <c r="I150" s="475"/>
      <c r="J150" s="475"/>
    </row>
    <row r="151" spans="3:21">
      <c r="C151" s="459"/>
      <c r="D151" s="475"/>
      <c r="E151" s="459"/>
      <c r="F151" s="475"/>
      <c r="G151" s="459"/>
      <c r="H151" s="475"/>
      <c r="I151" s="475"/>
      <c r="J151" s="475"/>
    </row>
    <row r="152" spans="3:21">
      <c r="F152" s="526"/>
      <c r="G152" s="422"/>
    </row>
    <row r="153" spans="3:21">
      <c r="F153" s="526"/>
      <c r="G153" s="422"/>
    </row>
    <row r="154" spans="3:21">
      <c r="F154" s="526"/>
      <c r="G154" s="422"/>
    </row>
    <row r="155" spans="3:21">
      <c r="F155" s="526"/>
      <c r="G155" s="422"/>
    </row>
    <row r="156" spans="3:21">
      <c r="F156" s="526"/>
      <c r="G156" s="422"/>
    </row>
    <row r="157" spans="3:21">
      <c r="F157" s="526"/>
      <c r="G157" s="422"/>
    </row>
  </sheetData>
  <dataConsolidate/>
  <mergeCells count="12">
    <mergeCell ref="C132:G132"/>
    <mergeCell ref="H2:H3"/>
    <mergeCell ref="C2:C3"/>
    <mergeCell ref="D2:D3"/>
    <mergeCell ref="E2:E3"/>
    <mergeCell ref="F2:F3"/>
    <mergeCell ref="G2:G3"/>
    <mergeCell ref="C124:D124"/>
    <mergeCell ref="C126:D126"/>
    <mergeCell ref="C128:D128"/>
    <mergeCell ref="C129:D129"/>
    <mergeCell ref="C130:D130"/>
  </mergeCells>
  <phoneticPr fontId="68" type="noConversion"/>
  <conditionalFormatting sqref="C9">
    <cfRule type="duplicateValues" dxfId="2" priority="8"/>
  </conditionalFormatting>
  <conditionalFormatting sqref="C10:C12">
    <cfRule type="duplicateValues" dxfId="1" priority="16"/>
  </conditionalFormatting>
  <conditionalFormatting sqref="C21">
    <cfRule type="duplicateValues" dxfId="0" priority="12"/>
  </conditionalFormatting>
  <printOptions horizontalCentered="1"/>
  <pageMargins left="0.23622047244094491" right="0.23622047244094491" top="0.74803149606299213" bottom="0.74803149606299213" header="0.31496062992125984" footer="0.31496062992125984"/>
  <pageSetup scale="48" fitToHeight="2" orientation="portrait" horizontalDpi="4294967293" r:id="rId1"/>
  <rowBreaks count="1" manualBreakCount="1">
    <brk id="92" max="1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F64E0-417B-4B09-B721-4012ECE5077B}">
  <sheetPr>
    <tabColor rgb="FF00B0F0"/>
  </sheetPr>
  <dimension ref="B1:V44"/>
  <sheetViews>
    <sheetView view="pageBreakPreview" topLeftCell="F18" zoomScaleNormal="100" zoomScaleSheetLayoutView="100" zoomScalePageLayoutView="70" workbookViewId="0">
      <selection activeCell="D20" sqref="D20:E20"/>
    </sheetView>
  </sheetViews>
  <sheetFormatPr baseColWidth="10" defaultColWidth="11.42578125" defaultRowHeight="15"/>
  <cols>
    <col min="1" max="1" width="6" customWidth="1"/>
    <col min="4" max="4" width="15.28515625" customWidth="1"/>
    <col min="5" max="5" width="27.28515625" customWidth="1"/>
    <col min="6" max="6" width="9.42578125" customWidth="1"/>
    <col min="7" max="7" width="10.42578125" customWidth="1"/>
    <col min="8" max="8" width="15.28515625" customWidth="1"/>
    <col min="9" max="10" width="6.7109375" customWidth="1"/>
    <col min="11" max="11" width="6.42578125" customWidth="1"/>
    <col min="12" max="13" width="6.42578125" hidden="1" customWidth="1"/>
    <col min="14" max="14" width="9.85546875" customWidth="1"/>
    <col min="15" max="15" width="15.85546875" customWidth="1"/>
    <col min="16" max="16" width="22" customWidth="1"/>
    <col min="18" max="18" width="19.28515625" customWidth="1"/>
    <col min="19" max="19" width="21.42578125" customWidth="1"/>
    <col min="20" max="20" width="19.28515625" customWidth="1"/>
    <col min="21" max="21" width="11.42578125" customWidth="1"/>
    <col min="22" max="22" width="17.42578125" customWidth="1"/>
    <col min="23" max="23" width="4.42578125" customWidth="1"/>
    <col min="24" max="25" width="19" customWidth="1"/>
  </cols>
  <sheetData>
    <row r="1" spans="2:16">
      <c r="B1" s="600" t="s">
        <v>16877</v>
      </c>
      <c r="C1" s="601"/>
      <c r="D1" s="601"/>
      <c r="E1" s="601"/>
      <c r="F1" s="601"/>
      <c r="G1" s="601"/>
      <c r="H1" s="601"/>
      <c r="I1" s="601"/>
      <c r="J1" s="602"/>
      <c r="K1" s="602"/>
      <c r="L1" s="602"/>
      <c r="M1" s="602"/>
      <c r="N1" s="602"/>
      <c r="O1" s="598"/>
      <c r="P1" s="599"/>
    </row>
    <row r="2" spans="2:16">
      <c r="B2" s="600" t="s">
        <v>0</v>
      </c>
      <c r="C2" s="601"/>
      <c r="D2" s="601"/>
      <c r="E2" s="601"/>
      <c r="F2" s="601"/>
      <c r="G2" s="601"/>
      <c r="H2" s="601"/>
      <c r="I2" s="601"/>
      <c r="J2" s="602"/>
      <c r="K2" s="602"/>
      <c r="L2" s="602"/>
      <c r="M2" s="602"/>
      <c r="N2" s="602"/>
      <c r="O2" s="598"/>
      <c r="P2" s="599"/>
    </row>
    <row r="3" spans="2:16">
      <c r="B3" s="600" t="s">
        <v>1</v>
      </c>
      <c r="C3" s="601"/>
      <c r="D3" s="601"/>
      <c r="E3" s="601"/>
      <c r="F3" s="601"/>
      <c r="G3" s="601"/>
      <c r="H3" s="601"/>
      <c r="I3" s="601"/>
      <c r="J3" s="602"/>
      <c r="K3" s="602"/>
      <c r="L3" s="602"/>
      <c r="M3" s="602"/>
      <c r="N3" s="602"/>
      <c r="O3" s="598"/>
      <c r="P3" s="599"/>
    </row>
    <row r="4" spans="2:16" ht="15.75" thickBot="1">
      <c r="B4" s="600" t="s">
        <v>16878</v>
      </c>
      <c r="C4" s="601"/>
      <c r="D4" s="601"/>
      <c r="E4" s="601"/>
      <c r="F4" s="601"/>
      <c r="G4" s="601"/>
      <c r="H4" s="601"/>
      <c r="I4" s="601"/>
      <c r="J4" s="602"/>
      <c r="K4" s="602"/>
      <c r="L4" s="602"/>
      <c r="M4" s="602"/>
      <c r="N4" s="602"/>
      <c r="O4" s="605" t="s">
        <v>0</v>
      </c>
      <c r="P4" s="606"/>
    </row>
    <row r="5" spans="2:16" ht="49.5" customHeight="1" thickBot="1">
      <c r="B5" s="607" t="str">
        <f>'RESUMEN PPTO'!A6</f>
        <v>OBJETO DE LA LICITACIÓN:</v>
      </c>
      <c r="C5" s="608"/>
      <c r="D5" s="608"/>
      <c r="E5" s="609" t="s">
        <v>4</v>
      </c>
      <c r="F5" s="610"/>
      <c r="G5" s="610"/>
      <c r="H5" s="610"/>
      <c r="I5" s="610"/>
      <c r="J5" s="610"/>
      <c r="K5" s="610"/>
      <c r="L5" s="610"/>
      <c r="M5" s="610"/>
      <c r="N5" s="610"/>
      <c r="O5" s="611"/>
      <c r="P5" s="612"/>
    </row>
    <row r="6" spans="2:16" ht="15.75" thickBot="1">
      <c r="B6" s="7"/>
      <c r="C6" s="8"/>
      <c r="D6" s="8"/>
      <c r="E6" s="8"/>
      <c r="F6" s="8"/>
      <c r="G6" s="8"/>
      <c r="H6" s="8"/>
      <c r="I6" s="8"/>
      <c r="J6" s="8"/>
      <c r="K6" s="8"/>
      <c r="L6" s="8"/>
      <c r="M6" s="8"/>
      <c r="N6" s="8"/>
      <c r="O6" s="8"/>
      <c r="P6" s="9"/>
    </row>
    <row r="7" spans="2:16">
      <c r="B7" s="613" t="s">
        <v>16879</v>
      </c>
      <c r="C7" s="614"/>
      <c r="D7" s="614"/>
      <c r="E7" s="614"/>
      <c r="F7" s="615" t="s">
        <v>17097</v>
      </c>
      <c r="G7" s="615"/>
      <c r="H7" s="616"/>
      <c r="I7" s="617"/>
      <c r="J7" s="618"/>
      <c r="K7" s="618"/>
      <c r="L7" s="618"/>
      <c r="M7" s="618"/>
      <c r="N7" s="618"/>
      <c r="O7" s="619">
        <f ca="1">TODAY()</f>
        <v>46141</v>
      </c>
      <c r="P7" s="620"/>
    </row>
    <row r="8" spans="2:16" ht="15.75" thickBot="1">
      <c r="B8" s="621" t="s">
        <v>16880</v>
      </c>
      <c r="C8" s="622"/>
      <c r="D8" s="622"/>
      <c r="E8" s="622"/>
      <c r="F8" s="428">
        <v>7</v>
      </c>
      <c r="G8" s="622" t="s">
        <v>11</v>
      </c>
      <c r="H8" s="623"/>
      <c r="I8" s="624"/>
      <c r="J8" s="625"/>
      <c r="K8" s="625"/>
      <c r="L8" s="625"/>
      <c r="M8" s="625"/>
      <c r="N8" s="625"/>
      <c r="O8" s="626" t="str">
        <f>'RESUMEN PPTO'!B8</f>
        <v>-</v>
      </c>
      <c r="P8" s="627"/>
    </row>
    <row r="9" spans="2:16">
      <c r="B9" s="10"/>
      <c r="C9" s="10"/>
      <c r="D9" s="7"/>
      <c r="E9" s="7"/>
      <c r="F9" s="7"/>
      <c r="G9" s="7"/>
      <c r="H9" s="7"/>
      <c r="I9" s="7"/>
      <c r="J9" s="7"/>
      <c r="K9" s="7"/>
      <c r="L9" s="7"/>
      <c r="M9" s="7"/>
      <c r="N9" s="7"/>
      <c r="O9" s="7"/>
      <c r="P9" s="7"/>
    </row>
    <row r="10" spans="2:16">
      <c r="B10" s="628" t="s">
        <v>16881</v>
      </c>
      <c r="C10" s="628"/>
      <c r="D10" s="628"/>
      <c r="E10" s="628"/>
      <c r="F10" s="628"/>
      <c r="G10" s="628"/>
      <c r="H10" s="628"/>
      <c r="I10" s="628"/>
      <c r="J10" s="628"/>
      <c r="K10" s="628"/>
      <c r="L10" s="628"/>
      <c r="M10" s="628"/>
      <c r="N10" s="628"/>
      <c r="O10" s="628"/>
      <c r="P10" s="629"/>
    </row>
    <row r="11" spans="2:16">
      <c r="B11" s="603" t="s">
        <v>16882</v>
      </c>
      <c r="C11" s="603"/>
      <c r="D11" s="603"/>
      <c r="E11" s="603"/>
      <c r="F11" s="603"/>
      <c r="G11" s="603"/>
      <c r="H11" s="603"/>
      <c r="I11" s="603"/>
      <c r="J11" s="603"/>
      <c r="K11" s="603"/>
      <c r="L11" s="603"/>
      <c r="M11" s="603"/>
      <c r="N11" s="603"/>
      <c r="O11" s="603"/>
      <c r="P11" s="604"/>
    </row>
    <row r="12" spans="2:16" ht="27.75" customHeight="1">
      <c r="B12" s="632" t="s">
        <v>16883</v>
      </c>
      <c r="C12" s="632" t="s">
        <v>16884</v>
      </c>
      <c r="D12" s="634" t="s">
        <v>16885</v>
      </c>
      <c r="E12" s="634"/>
      <c r="F12" s="632" t="s">
        <v>16886</v>
      </c>
      <c r="G12" s="634" t="s">
        <v>16887</v>
      </c>
      <c r="H12" s="632" t="s">
        <v>16888</v>
      </c>
      <c r="I12" s="635" t="s">
        <v>16889</v>
      </c>
      <c r="J12" s="636"/>
      <c r="K12" s="636"/>
      <c r="L12" s="636"/>
      <c r="M12" s="636"/>
      <c r="N12" s="634" t="s">
        <v>16890</v>
      </c>
      <c r="O12" s="632" t="s">
        <v>16891</v>
      </c>
      <c r="P12" s="632" t="s">
        <v>16892</v>
      </c>
    </row>
    <row r="13" spans="2:16" ht="31.5" customHeight="1">
      <c r="B13" s="633"/>
      <c r="C13" s="633"/>
      <c r="D13" s="634"/>
      <c r="E13" s="634"/>
      <c r="F13" s="633"/>
      <c r="G13" s="634"/>
      <c r="H13" s="633"/>
      <c r="I13" s="392" t="s">
        <v>16893</v>
      </c>
      <c r="J13" s="392" t="s">
        <v>16894</v>
      </c>
      <c r="K13" s="392" t="s">
        <v>16895</v>
      </c>
      <c r="L13" s="392" t="s">
        <v>16896</v>
      </c>
      <c r="M13" s="392" t="s">
        <v>16897</v>
      </c>
      <c r="N13" s="634"/>
      <c r="O13" s="633"/>
      <c r="P13" s="633"/>
    </row>
    <row r="14" spans="2:16">
      <c r="B14" s="392"/>
      <c r="C14" s="392">
        <v>1.1000000000000001</v>
      </c>
      <c r="D14" s="398" t="s">
        <v>16898</v>
      </c>
      <c r="E14" s="399"/>
      <c r="F14" s="395"/>
      <c r="G14" s="395"/>
      <c r="H14" s="395"/>
      <c r="I14" s="395"/>
      <c r="J14" s="395"/>
      <c r="K14" s="395"/>
      <c r="L14" s="395"/>
      <c r="M14" s="395"/>
      <c r="N14" s="395"/>
      <c r="O14" s="395"/>
      <c r="P14" s="397"/>
    </row>
    <row r="15" spans="2:16">
      <c r="B15" s="286">
        <v>9110</v>
      </c>
      <c r="C15" s="287">
        <f>C14+0.001</f>
        <v>1.101</v>
      </c>
      <c r="D15" s="630" t="s">
        <v>16899</v>
      </c>
      <c r="E15" s="631"/>
      <c r="F15" s="12">
        <v>1</v>
      </c>
      <c r="G15" s="12">
        <v>4</v>
      </c>
      <c r="H15" s="288">
        <f>VLOOKUP(B15,'INSUMOS IDU '!$A$2:$E$2794,4,FALSE)</f>
        <v>9522000</v>
      </c>
      <c r="I15" s="289">
        <v>0.3</v>
      </c>
      <c r="J15" s="289">
        <v>0.3</v>
      </c>
      <c r="K15" s="289">
        <v>0.3</v>
      </c>
      <c r="L15" s="289">
        <v>0</v>
      </c>
      <c r="M15" s="289">
        <v>0</v>
      </c>
      <c r="N15" s="49">
        <f t="shared" ref="N15:N20" si="0">SUM(I15:M15)</f>
        <v>0.89999999999999991</v>
      </c>
      <c r="O15" s="290">
        <v>2.14</v>
      </c>
      <c r="P15" s="291">
        <f t="shared" ref="P15:P20" si="1">ROUND(F15*H15*N15*O15,0)</f>
        <v>18339372</v>
      </c>
    </row>
    <row r="16" spans="2:16" ht="15.75" customHeight="1">
      <c r="B16" s="286">
        <v>9111</v>
      </c>
      <c r="C16" s="287">
        <f t="shared" ref="C16:C20" si="2">C15+0.001</f>
        <v>1.1019999999999999</v>
      </c>
      <c r="D16" s="630" t="s">
        <v>17098</v>
      </c>
      <c r="E16" s="631"/>
      <c r="F16" s="12">
        <v>1</v>
      </c>
      <c r="G16" s="13">
        <v>5</v>
      </c>
      <c r="H16" s="288">
        <f>VLOOKUP(B16,'INSUMOS IDU '!$A$2:$E$2794,4,FALSE)</f>
        <v>8589000</v>
      </c>
      <c r="I16" s="289">
        <v>1</v>
      </c>
      <c r="J16" s="289">
        <v>1</v>
      </c>
      <c r="K16" s="289">
        <v>1</v>
      </c>
      <c r="L16" s="289">
        <v>0</v>
      </c>
      <c r="M16" s="289">
        <v>0</v>
      </c>
      <c r="N16" s="49">
        <f t="shared" si="0"/>
        <v>3</v>
      </c>
      <c r="O16" s="290">
        <v>2.14</v>
      </c>
      <c r="P16" s="291">
        <f t="shared" si="1"/>
        <v>55141380</v>
      </c>
    </row>
    <row r="17" spans="2:17" ht="15.75" customHeight="1">
      <c r="B17" s="286">
        <v>9113</v>
      </c>
      <c r="C17" s="287">
        <f t="shared" si="2"/>
        <v>1.1029999999999998</v>
      </c>
      <c r="D17" s="630" t="s">
        <v>17099</v>
      </c>
      <c r="E17" s="643"/>
      <c r="F17" s="48">
        <v>1</v>
      </c>
      <c r="G17" s="284">
        <v>7</v>
      </c>
      <c r="H17" s="288">
        <f>VLOOKUP(B17,'INSUMOS IDU '!$A$2:$E$2794,4,FALSE)</f>
        <v>5791000</v>
      </c>
      <c r="I17" s="289">
        <v>0.5</v>
      </c>
      <c r="J17" s="289">
        <v>0.5</v>
      </c>
      <c r="K17" s="289">
        <v>0.5</v>
      </c>
      <c r="L17" s="289">
        <v>0</v>
      </c>
      <c r="M17" s="289">
        <v>0</v>
      </c>
      <c r="N17" s="49">
        <f t="shared" si="0"/>
        <v>1.5</v>
      </c>
      <c r="O17" s="290">
        <v>2.14</v>
      </c>
      <c r="P17" s="291">
        <f t="shared" si="1"/>
        <v>18589110</v>
      </c>
    </row>
    <row r="18" spans="2:17">
      <c r="B18" s="286">
        <v>9113</v>
      </c>
      <c r="C18" s="287">
        <f t="shared" si="2"/>
        <v>1.1039999999999996</v>
      </c>
      <c r="D18" s="630" t="s">
        <v>16901</v>
      </c>
      <c r="E18" s="643"/>
      <c r="F18" s="284">
        <v>1</v>
      </c>
      <c r="G18" s="284">
        <v>7</v>
      </c>
      <c r="H18" s="288">
        <f>VLOOKUP(B18,'INSUMOS IDU '!$A$2:$E$2794,4,FALSE)</f>
        <v>5791000</v>
      </c>
      <c r="I18" s="289">
        <v>0.2</v>
      </c>
      <c r="J18" s="289">
        <v>0.2</v>
      </c>
      <c r="K18" s="289">
        <v>0.2</v>
      </c>
      <c r="L18" s="289">
        <v>0</v>
      </c>
      <c r="M18" s="289">
        <v>0</v>
      </c>
      <c r="N18" s="289">
        <f t="shared" si="0"/>
        <v>0.60000000000000009</v>
      </c>
      <c r="O18" s="290">
        <v>2.14</v>
      </c>
      <c r="P18" s="291">
        <f t="shared" si="1"/>
        <v>7435644</v>
      </c>
    </row>
    <row r="19" spans="2:17">
      <c r="B19" s="286">
        <v>9113</v>
      </c>
      <c r="C19" s="287">
        <f t="shared" si="2"/>
        <v>1.1049999999999995</v>
      </c>
      <c r="D19" s="630" t="s">
        <v>16902</v>
      </c>
      <c r="E19" s="643"/>
      <c r="F19" s="284">
        <v>1</v>
      </c>
      <c r="G19" s="284">
        <v>7</v>
      </c>
      <c r="H19" s="288">
        <f>VLOOKUP(B19,'INSUMOS IDU '!$A$2:$E$2794,4,FALSE)</f>
        <v>5791000</v>
      </c>
      <c r="I19" s="289">
        <v>0.2</v>
      </c>
      <c r="J19" s="289">
        <v>0.2</v>
      </c>
      <c r="K19" s="289">
        <v>0.2</v>
      </c>
      <c r="L19" s="289">
        <v>0</v>
      </c>
      <c r="M19" s="289">
        <v>0</v>
      </c>
      <c r="N19" s="289">
        <f t="shared" si="0"/>
        <v>0.60000000000000009</v>
      </c>
      <c r="O19" s="290">
        <v>3.14</v>
      </c>
      <c r="P19" s="291">
        <f t="shared" si="1"/>
        <v>10910244</v>
      </c>
    </row>
    <row r="20" spans="2:17">
      <c r="B20" s="286">
        <v>9113</v>
      </c>
      <c r="C20" s="287">
        <f t="shared" si="2"/>
        <v>1.1059999999999994</v>
      </c>
      <c r="D20" s="630" t="s">
        <v>16903</v>
      </c>
      <c r="E20" s="643"/>
      <c r="F20" s="284">
        <v>1</v>
      </c>
      <c r="G20" s="284">
        <v>7</v>
      </c>
      <c r="H20" s="288">
        <f>VLOOKUP(B20,'INSUMOS IDU '!$A$2:$E$2794,4,FALSE)</f>
        <v>5791000</v>
      </c>
      <c r="I20" s="289">
        <v>0.5</v>
      </c>
      <c r="J20" s="289">
        <v>0.5</v>
      </c>
      <c r="K20" s="289">
        <v>0.5</v>
      </c>
      <c r="L20" s="289">
        <v>0</v>
      </c>
      <c r="M20" s="289">
        <v>0</v>
      </c>
      <c r="N20" s="289">
        <f t="shared" si="0"/>
        <v>1.5</v>
      </c>
      <c r="O20" s="290">
        <v>2.14</v>
      </c>
      <c r="P20" s="291">
        <f t="shared" si="1"/>
        <v>18589110</v>
      </c>
    </row>
    <row r="21" spans="2:17">
      <c r="B21" s="391"/>
      <c r="C21" s="392">
        <v>1.2</v>
      </c>
      <c r="D21" s="393" t="s">
        <v>16904</v>
      </c>
      <c r="E21" s="394"/>
      <c r="F21" s="395"/>
      <c r="G21" s="395"/>
      <c r="H21" s="395"/>
      <c r="I21" s="395"/>
      <c r="J21" s="395"/>
      <c r="K21" s="395"/>
      <c r="L21" s="395"/>
      <c r="M21" s="395"/>
      <c r="N21" s="395"/>
      <c r="O21" s="396"/>
      <c r="P21" s="397"/>
    </row>
    <row r="22" spans="2:17" ht="26.25" customHeight="1">
      <c r="B22" s="292">
        <v>9086</v>
      </c>
      <c r="C22" s="287">
        <f>C21+0.001</f>
        <v>1.2009999999999998</v>
      </c>
      <c r="D22" s="642" t="str">
        <f>VLOOKUP(B22,'INSUMOS IDU '!$A$2:$B$2794,2,FALSE)</f>
        <v>TARIFA MES - PERSONAL TÉCNICO - DIBUJANTE 1 (NO INCLUYE FACTOR DE PRESTACIONES)</v>
      </c>
      <c r="E22" s="642"/>
      <c r="F22" s="286">
        <v>1</v>
      </c>
      <c r="G22" s="286" t="s">
        <v>16905</v>
      </c>
      <c r="H22" s="288">
        <f>VLOOKUP(B22,'INSUMOS IDU '!$A$2:$E$2794,4,FALSE)</f>
        <v>3303000</v>
      </c>
      <c r="I22" s="289">
        <v>0.5</v>
      </c>
      <c r="J22" s="289">
        <v>0.5</v>
      </c>
      <c r="K22" s="289">
        <v>0.5</v>
      </c>
      <c r="L22" s="289">
        <v>0</v>
      </c>
      <c r="M22" s="289">
        <v>0</v>
      </c>
      <c r="N22" s="289">
        <f>SUM(I22:M22)</f>
        <v>1.5</v>
      </c>
      <c r="O22" s="290">
        <v>2.14</v>
      </c>
      <c r="P22" s="291">
        <f>ROUND(F22*H22*N22*O22,0)</f>
        <v>10602630</v>
      </c>
    </row>
    <row r="23" spans="2:17" ht="26.25" customHeight="1">
      <c r="B23" s="292">
        <v>9088</v>
      </c>
      <c r="C23" s="287">
        <f>C22+0.001</f>
        <v>1.2019999999999997</v>
      </c>
      <c r="D23" s="642" t="str">
        <f>VLOOKUP(B23,'INSUMOS IDU '!$A$2:$B$2794,2,FALSE)</f>
        <v>TARIFA MES - PERSONAL TÉCNICO - TOPÓGRAFO INSPECTOR (NO INCLUYE FACTOR DE PRESTACIONES)</v>
      </c>
      <c r="E23" s="642"/>
      <c r="F23" s="286">
        <v>1</v>
      </c>
      <c r="G23" s="286" t="s">
        <v>16905</v>
      </c>
      <c r="H23" s="288">
        <f>VLOOKUP(B23,'INSUMOS IDU '!$A$2:$E$2794,4,FALSE)</f>
        <v>3736000</v>
      </c>
      <c r="I23" s="289">
        <v>0.8</v>
      </c>
      <c r="J23" s="289">
        <v>0.2</v>
      </c>
      <c r="K23" s="289">
        <v>0.2</v>
      </c>
      <c r="L23" s="289">
        <v>0</v>
      </c>
      <c r="M23" s="289">
        <v>0</v>
      </c>
      <c r="N23" s="289">
        <f>SUM(I23:M23)</f>
        <v>1.2</v>
      </c>
      <c r="O23" s="290">
        <v>2.14</v>
      </c>
      <c r="P23" s="291">
        <f>ROUND(F23*H23*N23*O23,0)</f>
        <v>9594048</v>
      </c>
      <c r="Q23" s="375"/>
    </row>
    <row r="24" spans="2:17" ht="26.25" customHeight="1">
      <c r="B24" s="292">
        <v>9098</v>
      </c>
      <c r="C24" s="287">
        <f>C23+0.001</f>
        <v>1.2029999999999996</v>
      </c>
      <c r="D24" s="642" t="str">
        <f>VLOOKUP(B24,'INSUMOS IDU '!$A$2:$B$2794,2,FALSE)</f>
        <v>TARIFA MES - PERSONAL AUXILIAR TÉCNICO - CADENERO 1 (NO INCLUYE FACTOR DE PRESTACIONES)</v>
      </c>
      <c r="E24" s="642"/>
      <c r="F24" s="286">
        <v>1</v>
      </c>
      <c r="G24" s="286" t="s">
        <v>16905</v>
      </c>
      <c r="H24" s="288">
        <f>VLOOKUP(B24,'INSUMOS IDU '!$A$2:$E$2794,4,FALSE)</f>
        <v>2316000</v>
      </c>
      <c r="I24" s="289">
        <v>0.8</v>
      </c>
      <c r="J24" s="289">
        <v>0.2</v>
      </c>
      <c r="K24" s="289">
        <v>0.2</v>
      </c>
      <c r="L24" s="289">
        <v>0</v>
      </c>
      <c r="M24" s="289">
        <v>0</v>
      </c>
      <c r="N24" s="289">
        <v>2.4</v>
      </c>
      <c r="O24" s="290">
        <v>2.14</v>
      </c>
      <c r="P24" s="291">
        <f>ROUND(F24*H24*N24*O24,0)</f>
        <v>11894976</v>
      </c>
    </row>
    <row r="25" spans="2:17" hidden="1">
      <c r="B25" s="293"/>
      <c r="C25" s="14">
        <v>1.3</v>
      </c>
      <c r="D25" s="11" t="s">
        <v>16906</v>
      </c>
      <c r="E25" s="15"/>
      <c r="F25" s="16"/>
      <c r="G25" s="16"/>
      <c r="H25" s="16"/>
      <c r="I25" s="17"/>
      <c r="J25" s="17"/>
      <c r="K25" s="17"/>
      <c r="L25" s="17"/>
      <c r="M25" s="17"/>
      <c r="N25" s="17"/>
      <c r="O25" s="18"/>
      <c r="P25" s="19"/>
    </row>
    <row r="26" spans="2:17" hidden="1">
      <c r="B26" s="20"/>
      <c r="C26" s="21"/>
      <c r="D26" s="388"/>
      <c r="E26" s="389"/>
      <c r="F26" s="286"/>
      <c r="G26" s="286"/>
      <c r="H26" s="288"/>
      <c r="I26" s="289"/>
      <c r="J26" s="289"/>
      <c r="K26" s="289"/>
      <c r="L26" s="289"/>
      <c r="M26" s="289"/>
      <c r="N26" s="289"/>
      <c r="O26" s="290"/>
      <c r="P26" s="291"/>
      <c r="Q26" s="375"/>
    </row>
    <row r="27" spans="2:17">
      <c r="B27" s="638" t="s">
        <v>16907</v>
      </c>
      <c r="C27" s="638"/>
      <c r="D27" s="638"/>
      <c r="E27" s="638"/>
      <c r="F27" s="638"/>
      <c r="G27" s="638"/>
      <c r="H27" s="638"/>
      <c r="I27" s="638"/>
      <c r="J27" s="638"/>
      <c r="K27" s="638"/>
      <c r="L27" s="638"/>
      <c r="M27" s="638"/>
      <c r="N27" s="638"/>
      <c r="O27" s="638"/>
      <c r="P27" s="390">
        <f>SUM(P15:P26)</f>
        <v>161096514</v>
      </c>
    </row>
    <row r="28" spans="2:17">
      <c r="B28" s="22"/>
      <c r="C28" s="23"/>
      <c r="D28" s="639"/>
      <c r="E28" s="639"/>
      <c r="F28" s="639"/>
      <c r="G28" s="639"/>
      <c r="H28" s="639"/>
      <c r="I28" s="639"/>
      <c r="J28" s="639"/>
      <c r="K28" s="639"/>
      <c r="L28" s="639"/>
      <c r="M28" s="639"/>
      <c r="N28" s="639"/>
      <c r="O28" s="639"/>
      <c r="P28" s="640"/>
    </row>
    <row r="29" spans="2:17" ht="27" customHeight="1">
      <c r="B29" s="285" t="s">
        <v>16883</v>
      </c>
      <c r="C29" s="285">
        <v>2</v>
      </c>
      <c r="D29" s="641" t="s">
        <v>16908</v>
      </c>
      <c r="E29" s="641"/>
      <c r="F29" s="295" t="s">
        <v>16909</v>
      </c>
      <c r="G29" s="285" t="s">
        <v>16910</v>
      </c>
      <c r="H29" s="295" t="s">
        <v>16911</v>
      </c>
      <c r="I29" s="285" t="s">
        <v>16893</v>
      </c>
      <c r="J29" s="285" t="s">
        <v>16894</v>
      </c>
      <c r="K29" s="285" t="s">
        <v>16895</v>
      </c>
      <c r="L29" s="285" t="s">
        <v>16912</v>
      </c>
      <c r="M29" s="285" t="s">
        <v>16913</v>
      </c>
      <c r="N29" s="285" t="s">
        <v>16914</v>
      </c>
      <c r="O29" s="285" t="s">
        <v>16915</v>
      </c>
      <c r="P29" s="285" t="s">
        <v>16916</v>
      </c>
    </row>
    <row r="30" spans="2:17" ht="26.25" customHeight="1">
      <c r="B30" s="286">
        <v>9724</v>
      </c>
      <c r="C30" s="286">
        <f>C29+0.001</f>
        <v>2.0009999999999999</v>
      </c>
      <c r="D30" s="642" t="str">
        <f>VLOOKUP(B30,'INSUMOS IDU '!$A$2:$B$2794,2,FALSE)</f>
        <v>PORTÁTILES - Procesador minimo: intel, Core i3 4005U, celeron o similar, Memoria RAM de 4 GB(2x2048 MB) Disco duro de 500gb a 7200 rpm Pantalla LED HP BrightView widescreen alta definición con 35,6 cm</v>
      </c>
      <c r="E30" s="642"/>
      <c r="F30" s="292">
        <v>2</v>
      </c>
      <c r="G30" s="296">
        <v>0</v>
      </c>
      <c r="H30" s="297">
        <v>2</v>
      </c>
      <c r="I30" s="298">
        <v>1</v>
      </c>
      <c r="J30" s="289">
        <v>1</v>
      </c>
      <c r="K30" s="289">
        <v>1</v>
      </c>
      <c r="L30" s="289">
        <v>0</v>
      </c>
      <c r="M30" s="289">
        <v>0</v>
      </c>
      <c r="N30" s="289">
        <v>3</v>
      </c>
      <c r="O30" s="299">
        <f>VLOOKUP(B30,'INSUMOS IDU '!$A$2:$D$2794,4,0)</f>
        <v>124818</v>
      </c>
      <c r="P30" s="299">
        <f>H30*N30*O30</f>
        <v>748908</v>
      </c>
    </row>
    <row r="31" spans="2:17" ht="26.25" customHeight="1">
      <c r="B31" s="286">
        <v>9576</v>
      </c>
      <c r="C31" s="286">
        <f>C30+0.001</f>
        <v>2.0019999999999998</v>
      </c>
      <c r="D31" s="642" t="str">
        <f>VLOOKUP(B31,'INSUMOS IDU '!$A$2:$B$2794,2,FALSE)</f>
        <v>TARIFA MES - ARRIENDO OFICINA INCL. ADMINISTRACIÓN, SERVICIOS PÚBLICOS, COMUNICACIONES</v>
      </c>
      <c r="E31" s="642"/>
      <c r="F31" s="292">
        <v>1</v>
      </c>
      <c r="G31" s="296">
        <v>20</v>
      </c>
      <c r="H31" s="297">
        <v>1</v>
      </c>
      <c r="I31" s="298">
        <v>1</v>
      </c>
      <c r="J31" s="289">
        <v>1</v>
      </c>
      <c r="K31" s="289">
        <v>1</v>
      </c>
      <c r="L31" s="289">
        <v>0</v>
      </c>
      <c r="M31" s="289">
        <v>0</v>
      </c>
      <c r="N31" s="289">
        <v>3</v>
      </c>
      <c r="O31" s="299">
        <f>VLOOKUP(B31,'INSUMOS IDU '!$A$2:$D$2794,4,0)</f>
        <v>55270</v>
      </c>
      <c r="P31" s="299">
        <f>G31*N31*O31</f>
        <v>3316200</v>
      </c>
    </row>
    <row r="32" spans="2:17" ht="26.25" customHeight="1">
      <c r="B32" s="286">
        <v>9578</v>
      </c>
      <c r="C32" s="286">
        <f t="shared" ref="C32:C33" si="3">C30+0.001</f>
        <v>2.0019999999999998</v>
      </c>
      <c r="D32" s="642" t="str">
        <f>VLOOKUP(B32,'INSUMOS IDU '!$A$2:$B$2794,2,FALSE)</f>
        <v>TARIFA MES - GASTOS OFICINA (PAPELERIA, FOTOCOPIAS Y OTROS)</v>
      </c>
      <c r="E32" s="642"/>
      <c r="F32" s="292">
        <v>1</v>
      </c>
      <c r="G32" s="292" t="s">
        <v>16905</v>
      </c>
      <c r="H32" s="297">
        <v>0.4</v>
      </c>
      <c r="I32" s="298">
        <v>1</v>
      </c>
      <c r="J32" s="289">
        <v>1</v>
      </c>
      <c r="K32" s="289">
        <v>1</v>
      </c>
      <c r="L32" s="289">
        <v>0</v>
      </c>
      <c r="M32" s="289">
        <v>0</v>
      </c>
      <c r="N32" s="289">
        <v>3</v>
      </c>
      <c r="O32" s="299">
        <f>VLOOKUP(B32,'INSUMOS IDU '!$A$2:$D$2794,4,0)</f>
        <v>1260967</v>
      </c>
      <c r="P32" s="299">
        <f t="shared" ref="P32:P33" si="4">H32*N32*O32</f>
        <v>1513160.4000000001</v>
      </c>
    </row>
    <row r="33" spans="2:22" ht="26.25" customHeight="1">
      <c r="B33" s="286">
        <v>9123</v>
      </c>
      <c r="C33" s="286">
        <f t="shared" si="3"/>
        <v>2.0029999999999997</v>
      </c>
      <c r="D33" s="642" t="str">
        <f>VLOOKUP(B33,'INSUMOS IDU '!$A$2:$B$2794,2,FALSE)</f>
        <v xml:space="preserve">TARIFA MES - PLOTTER </v>
      </c>
      <c r="E33" s="642"/>
      <c r="F33" s="292">
        <v>1</v>
      </c>
      <c r="G33" s="292" t="s">
        <v>16905</v>
      </c>
      <c r="H33" s="297">
        <v>0.4</v>
      </c>
      <c r="I33" s="298">
        <v>0</v>
      </c>
      <c r="J33" s="289">
        <v>1</v>
      </c>
      <c r="K33" s="289">
        <v>1</v>
      </c>
      <c r="L33" s="289">
        <v>0</v>
      </c>
      <c r="M33" s="289">
        <v>0</v>
      </c>
      <c r="N33" s="289">
        <v>3</v>
      </c>
      <c r="O33" s="299">
        <f>VLOOKUP(B33,'INSUMOS IDU '!$A$2:$D$2794,4,0)</f>
        <v>1516361</v>
      </c>
      <c r="P33" s="299">
        <f t="shared" si="4"/>
        <v>1819633.2000000002</v>
      </c>
    </row>
    <row r="34" spans="2:22">
      <c r="B34" s="644" t="s">
        <v>16917</v>
      </c>
      <c r="C34" s="644"/>
      <c r="D34" s="644"/>
      <c r="E34" s="644"/>
      <c r="F34" s="644"/>
      <c r="G34" s="644"/>
      <c r="H34" s="644"/>
      <c r="I34" s="644"/>
      <c r="J34" s="644"/>
      <c r="K34" s="644"/>
      <c r="L34" s="644"/>
      <c r="M34" s="644"/>
      <c r="N34" s="644"/>
      <c r="O34" s="644"/>
      <c r="P34" s="390">
        <f>SUM(P30:P33)</f>
        <v>7397901.6000000006</v>
      </c>
    </row>
    <row r="35" spans="2:22">
      <c r="B35" s="22"/>
      <c r="C35" s="22"/>
      <c r="D35" s="640"/>
      <c r="E35" s="640"/>
      <c r="F35" s="640"/>
      <c r="G35" s="640"/>
      <c r="H35" s="640"/>
      <c r="I35" s="640"/>
      <c r="J35" s="640"/>
      <c r="K35" s="640"/>
      <c r="L35" s="640"/>
      <c r="M35" s="640"/>
      <c r="N35" s="640"/>
      <c r="O35" s="640"/>
      <c r="P35" s="640"/>
    </row>
    <row r="36" spans="2:22">
      <c r="B36" s="637" t="s">
        <v>16918</v>
      </c>
      <c r="C36" s="637"/>
      <c r="D36" s="637"/>
      <c r="E36" s="637"/>
      <c r="F36" s="637"/>
      <c r="G36" s="637"/>
      <c r="H36" s="637"/>
      <c r="I36" s="637"/>
      <c r="J36" s="637"/>
      <c r="K36" s="637"/>
      <c r="L36" s="637"/>
      <c r="M36" s="637"/>
      <c r="N36" s="637"/>
      <c r="O36" s="637"/>
      <c r="P36" s="402">
        <f>(P27+P34)</f>
        <v>168494415.59999999</v>
      </c>
    </row>
    <row r="37" spans="2:22">
      <c r="B37" s="637" t="s">
        <v>16919</v>
      </c>
      <c r="C37" s="637"/>
      <c r="D37" s="637"/>
      <c r="E37" s="637"/>
      <c r="F37" s="637"/>
      <c r="G37" s="637"/>
      <c r="H37" s="637"/>
      <c r="I37" s="637"/>
      <c r="J37" s="637"/>
      <c r="K37" s="637"/>
      <c r="L37" s="637"/>
      <c r="M37" s="637"/>
      <c r="N37" s="637"/>
      <c r="O37" s="637"/>
      <c r="P37" s="402">
        <f>P36*Q37</f>
        <v>32013938.963999998</v>
      </c>
      <c r="Q37" s="375">
        <v>0.19</v>
      </c>
    </row>
    <row r="38" spans="2:22">
      <c r="B38" s="637" t="s">
        <v>16920</v>
      </c>
      <c r="C38" s="637"/>
      <c r="D38" s="637"/>
      <c r="E38" s="637"/>
      <c r="F38" s="637"/>
      <c r="G38" s="637"/>
      <c r="H38" s="637"/>
      <c r="I38" s="637"/>
      <c r="J38" s="637"/>
      <c r="K38" s="637"/>
      <c r="L38" s="637"/>
      <c r="M38" s="637"/>
      <c r="N38" s="637"/>
      <c r="O38" s="637"/>
      <c r="P38" s="402">
        <f>P36+P37</f>
        <v>200508354.56399998</v>
      </c>
    </row>
    <row r="39" spans="2:22">
      <c r="B39" s="22"/>
      <c r="C39" s="22"/>
      <c r="D39" s="25"/>
      <c r="E39" s="25"/>
      <c r="F39" s="25"/>
      <c r="G39" s="25"/>
      <c r="H39" s="25"/>
      <c r="I39" s="22"/>
      <c r="J39" s="22"/>
      <c r="K39" s="22"/>
      <c r="L39" s="22"/>
      <c r="M39" s="22"/>
      <c r="N39" s="22"/>
      <c r="O39" s="25"/>
      <c r="P39" s="26"/>
    </row>
    <row r="40" spans="2:22">
      <c r="B40" s="37"/>
      <c r="C40" s="37"/>
      <c r="D40" s="37"/>
      <c r="E40" s="37"/>
      <c r="F40" s="37"/>
      <c r="G40" s="37"/>
      <c r="H40" s="37"/>
      <c r="I40" s="37"/>
      <c r="J40" s="37"/>
      <c r="K40" s="37"/>
      <c r="L40" s="37"/>
      <c r="M40" s="37"/>
      <c r="N40" s="37"/>
      <c r="O40" s="37"/>
      <c r="P40" s="37"/>
      <c r="Q40" s="213"/>
      <c r="R40" s="214"/>
      <c r="S40" s="215"/>
      <c r="T40" s="215"/>
      <c r="U40" s="215"/>
      <c r="V40" s="215"/>
    </row>
    <row r="41" spans="2:22">
      <c r="Q41" s="213"/>
      <c r="R41" s="214"/>
      <c r="S41" s="215"/>
      <c r="T41" s="215"/>
      <c r="U41" s="215"/>
      <c r="V41" s="215"/>
    </row>
    <row r="42" spans="2:22">
      <c r="Q42" s="213"/>
      <c r="R42" s="216"/>
      <c r="S42" s="217"/>
      <c r="T42" s="215"/>
      <c r="U42" s="215"/>
      <c r="V42" s="215"/>
    </row>
    <row r="43" spans="2:22">
      <c r="Q43" s="213"/>
      <c r="R43" s="214"/>
      <c r="S43" s="215"/>
      <c r="T43" s="215"/>
      <c r="U43" s="215"/>
      <c r="V43" s="215"/>
    </row>
    <row r="44" spans="2:22">
      <c r="Q44" s="213"/>
      <c r="R44" s="215"/>
      <c r="S44" s="215"/>
      <c r="T44" s="215"/>
      <c r="U44" s="215"/>
      <c r="V44" s="215"/>
    </row>
  </sheetData>
  <mergeCells count="49">
    <mergeCell ref="D17:E17"/>
    <mergeCell ref="D32:E32"/>
    <mergeCell ref="B34:O34"/>
    <mergeCell ref="D35:P35"/>
    <mergeCell ref="B36:O36"/>
    <mergeCell ref="D18:E18"/>
    <mergeCell ref="D20:E20"/>
    <mergeCell ref="D22:E22"/>
    <mergeCell ref="D23:E23"/>
    <mergeCell ref="D24:E24"/>
    <mergeCell ref="D19:E19"/>
    <mergeCell ref="B37:O37"/>
    <mergeCell ref="B38:O38"/>
    <mergeCell ref="B27:O27"/>
    <mergeCell ref="D28:P28"/>
    <mergeCell ref="D29:E29"/>
    <mergeCell ref="D30:E30"/>
    <mergeCell ref="D31:E31"/>
    <mergeCell ref="D33:E33"/>
    <mergeCell ref="O8:P8"/>
    <mergeCell ref="B10:P10"/>
    <mergeCell ref="D16:E16"/>
    <mergeCell ref="B12:B13"/>
    <mergeCell ref="C12:C13"/>
    <mergeCell ref="D12:E13"/>
    <mergeCell ref="F12:F13"/>
    <mergeCell ref="I12:M12"/>
    <mergeCell ref="N12:N13"/>
    <mergeCell ref="O12:O13"/>
    <mergeCell ref="P12:P13"/>
    <mergeCell ref="D15:E15"/>
    <mergeCell ref="G12:G13"/>
    <mergeCell ref="H12:H13"/>
    <mergeCell ref="O1:P3"/>
    <mergeCell ref="B1:N1"/>
    <mergeCell ref="B2:N2"/>
    <mergeCell ref="B3:N3"/>
    <mergeCell ref="B11:P11"/>
    <mergeCell ref="B4:N4"/>
    <mergeCell ref="O4:P4"/>
    <mergeCell ref="B5:D5"/>
    <mergeCell ref="E5:P5"/>
    <mergeCell ref="B7:E7"/>
    <mergeCell ref="F7:I7"/>
    <mergeCell ref="J7:N7"/>
    <mergeCell ref="O7:P7"/>
    <mergeCell ref="B8:E8"/>
    <mergeCell ref="G8:I8"/>
    <mergeCell ref="J8:N8"/>
  </mergeCells>
  <phoneticPr fontId="68" type="noConversion"/>
  <pageMargins left="0.38" right="0.70866141732283472" top="0.21" bottom="0.14000000000000001" header="0.15" footer="0.15"/>
  <pageSetup scale="44"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9900"/>
  </sheetPr>
  <dimension ref="B1:X72"/>
  <sheetViews>
    <sheetView view="pageBreakPreview" topLeftCell="B3" zoomScaleNormal="100" zoomScaleSheetLayoutView="100" zoomScalePageLayoutView="70" workbookViewId="0">
      <selection activeCell="P65" sqref="P65"/>
    </sheetView>
  </sheetViews>
  <sheetFormatPr baseColWidth="10" defaultColWidth="11.42578125" defaultRowHeight="15"/>
  <cols>
    <col min="1" max="1" width="6" customWidth="1"/>
    <col min="4" max="4" width="15.28515625" customWidth="1"/>
    <col min="5" max="5" width="27.28515625" customWidth="1"/>
    <col min="6" max="6" width="9.42578125" customWidth="1"/>
    <col min="7" max="7" width="10.42578125" customWidth="1"/>
    <col min="8" max="8" width="15.28515625" customWidth="1"/>
    <col min="9" max="12" width="9.42578125" customWidth="1"/>
    <col min="13" max="13" width="6.42578125" hidden="1" customWidth="1"/>
    <col min="14" max="14" width="9.85546875" customWidth="1"/>
    <col min="15" max="15" width="15.85546875" customWidth="1"/>
    <col min="16" max="16" width="22" customWidth="1"/>
    <col min="18" max="18" width="19.28515625" customWidth="1"/>
    <col min="19" max="19" width="21.42578125" customWidth="1"/>
    <col min="20" max="20" width="19.28515625" customWidth="1"/>
    <col min="21" max="21" width="11.42578125" customWidth="1"/>
    <col min="22" max="22" width="17.42578125" customWidth="1"/>
    <col min="23" max="23" width="4.42578125" customWidth="1"/>
    <col min="24" max="25" width="19" customWidth="1"/>
  </cols>
  <sheetData>
    <row r="1" spans="2:16">
      <c r="B1" s="600" t="s">
        <v>16877</v>
      </c>
      <c r="C1" s="601"/>
      <c r="D1" s="601"/>
      <c r="E1" s="601"/>
      <c r="F1" s="601"/>
      <c r="G1" s="601"/>
      <c r="H1" s="601"/>
      <c r="I1" s="601"/>
      <c r="J1" s="602"/>
      <c r="K1" s="602"/>
      <c r="L1" s="602"/>
      <c r="M1" s="602"/>
      <c r="N1" s="602"/>
      <c r="O1" s="598"/>
      <c r="P1" s="599"/>
    </row>
    <row r="2" spans="2:16">
      <c r="B2" s="600" t="s">
        <v>0</v>
      </c>
      <c r="C2" s="601"/>
      <c r="D2" s="601"/>
      <c r="E2" s="601"/>
      <c r="F2" s="601"/>
      <c r="G2" s="601"/>
      <c r="H2" s="601"/>
      <c r="I2" s="601"/>
      <c r="J2" s="602"/>
      <c r="K2" s="602"/>
      <c r="L2" s="602"/>
      <c r="M2" s="602"/>
      <c r="N2" s="602"/>
      <c r="O2" s="598"/>
      <c r="P2" s="599"/>
    </row>
    <row r="3" spans="2:16">
      <c r="B3" s="600" t="s">
        <v>1</v>
      </c>
      <c r="C3" s="601"/>
      <c r="D3" s="601"/>
      <c r="E3" s="601"/>
      <c r="F3" s="601"/>
      <c r="G3" s="601"/>
      <c r="H3" s="601"/>
      <c r="I3" s="601"/>
      <c r="J3" s="602"/>
      <c r="K3" s="602"/>
      <c r="L3" s="602"/>
      <c r="M3" s="602"/>
      <c r="N3" s="602"/>
      <c r="O3" s="598"/>
      <c r="P3" s="599"/>
    </row>
    <row r="4" spans="2:16" ht="15.75" thickBot="1">
      <c r="B4" s="600" t="s">
        <v>16878</v>
      </c>
      <c r="C4" s="601"/>
      <c r="D4" s="601"/>
      <c r="E4" s="601"/>
      <c r="F4" s="601"/>
      <c r="G4" s="601"/>
      <c r="H4" s="601"/>
      <c r="I4" s="601"/>
      <c r="J4" s="602"/>
      <c r="K4" s="602"/>
      <c r="L4" s="602"/>
      <c r="M4" s="602"/>
      <c r="N4" s="602"/>
      <c r="O4" s="605" t="s">
        <v>0</v>
      </c>
      <c r="P4" s="606"/>
    </row>
    <row r="5" spans="2:16" ht="49.5" customHeight="1" thickBot="1">
      <c r="B5" s="607" t="str">
        <f>'RESUMEN PPTO'!A6</f>
        <v>OBJETO DE LA LICITACIÓN:</v>
      </c>
      <c r="C5" s="608"/>
      <c r="D5" s="608"/>
      <c r="E5" s="609" t="s">
        <v>4</v>
      </c>
      <c r="F5" s="610"/>
      <c r="G5" s="610"/>
      <c r="H5" s="610"/>
      <c r="I5" s="610"/>
      <c r="J5" s="610"/>
      <c r="K5" s="610"/>
      <c r="L5" s="610"/>
      <c r="M5" s="610"/>
      <c r="N5" s="610"/>
      <c r="O5" s="611"/>
      <c r="P5" s="612"/>
    </row>
    <row r="6" spans="2:16" ht="15.75" thickBot="1">
      <c r="B6" s="7"/>
      <c r="C6" s="8"/>
      <c r="D6" s="8"/>
      <c r="E6" s="8"/>
      <c r="F6" s="8"/>
      <c r="G6" s="8"/>
      <c r="H6" s="8"/>
      <c r="I6" s="8"/>
      <c r="J6" s="8"/>
      <c r="K6" s="8"/>
      <c r="L6" s="8"/>
      <c r="M6" s="8"/>
      <c r="N6" s="8"/>
      <c r="O6" s="8"/>
      <c r="P6" s="9"/>
    </row>
    <row r="7" spans="2:16">
      <c r="B7" s="613" t="s">
        <v>16921</v>
      </c>
      <c r="C7" s="614"/>
      <c r="D7" s="614"/>
      <c r="E7" s="614"/>
      <c r="F7" s="615">
        <v>907854815</v>
      </c>
      <c r="G7" s="615"/>
      <c r="H7" s="616"/>
      <c r="I7" s="617"/>
      <c r="J7" s="657"/>
      <c r="K7" s="618"/>
      <c r="L7" s="618"/>
      <c r="M7" s="618"/>
      <c r="N7" s="658"/>
      <c r="O7" s="619">
        <f ca="1">TODAY()</f>
        <v>46141</v>
      </c>
      <c r="P7" s="620"/>
    </row>
    <row r="8" spans="2:16" ht="15.75" thickBot="1">
      <c r="B8" s="621" t="s">
        <v>16880</v>
      </c>
      <c r="C8" s="622"/>
      <c r="D8" s="622"/>
      <c r="E8" s="622"/>
      <c r="F8" s="428">
        <v>4</v>
      </c>
      <c r="G8" s="622" t="s">
        <v>11</v>
      </c>
      <c r="H8" s="623"/>
      <c r="I8" s="624"/>
      <c r="J8" s="605"/>
      <c r="K8" s="625"/>
      <c r="L8" s="625"/>
      <c r="M8" s="625"/>
      <c r="N8" s="659"/>
      <c r="O8" s="626" t="str">
        <f>'RESUMEN PPTO'!B8</f>
        <v>-</v>
      </c>
      <c r="P8" s="627"/>
    </row>
    <row r="9" spans="2:16">
      <c r="B9" s="10"/>
      <c r="C9" s="10"/>
      <c r="D9" s="7"/>
      <c r="E9" s="7"/>
      <c r="F9" s="7"/>
      <c r="G9" s="7"/>
      <c r="H9" s="7"/>
      <c r="I9" s="7"/>
      <c r="J9" s="7"/>
      <c r="K9" s="7"/>
      <c r="L9" s="7"/>
      <c r="M9" s="7"/>
      <c r="N9" s="7"/>
      <c r="O9" s="7"/>
      <c r="P9" s="7"/>
    </row>
    <row r="10" spans="2:16">
      <c r="B10" s="628" t="s">
        <v>16881</v>
      </c>
      <c r="C10" s="628"/>
      <c r="D10" s="628"/>
      <c r="E10" s="628"/>
      <c r="F10" s="628"/>
      <c r="G10" s="628"/>
      <c r="H10" s="628"/>
      <c r="I10" s="628"/>
      <c r="J10" s="628"/>
      <c r="K10" s="628"/>
      <c r="L10" s="628"/>
      <c r="M10" s="628"/>
      <c r="N10" s="628"/>
      <c r="O10" s="628"/>
      <c r="P10" s="629"/>
    </row>
    <row r="11" spans="2:16">
      <c r="B11" s="603" t="s">
        <v>16882</v>
      </c>
      <c r="C11" s="603"/>
      <c r="D11" s="603"/>
      <c r="E11" s="603"/>
      <c r="F11" s="603"/>
      <c r="G11" s="603"/>
      <c r="H11" s="603"/>
      <c r="I11" s="603"/>
      <c r="J11" s="603"/>
      <c r="K11" s="603"/>
      <c r="L11" s="603"/>
      <c r="M11" s="603"/>
      <c r="N11" s="603"/>
      <c r="O11" s="603"/>
      <c r="P11" s="604"/>
    </row>
    <row r="12" spans="2:16" ht="27.75" customHeight="1">
      <c r="B12" s="632" t="s">
        <v>16883</v>
      </c>
      <c r="C12" s="632" t="s">
        <v>16884</v>
      </c>
      <c r="D12" s="634" t="s">
        <v>16885</v>
      </c>
      <c r="E12" s="634"/>
      <c r="F12" s="632" t="s">
        <v>16886</v>
      </c>
      <c r="G12" s="634" t="s">
        <v>16887</v>
      </c>
      <c r="H12" s="632" t="s">
        <v>16888</v>
      </c>
      <c r="I12" s="635" t="s">
        <v>16922</v>
      </c>
      <c r="J12" s="636"/>
      <c r="K12" s="636"/>
      <c r="L12" s="636"/>
      <c r="M12" s="636"/>
      <c r="N12" s="634" t="s">
        <v>16890</v>
      </c>
      <c r="O12" s="632" t="s">
        <v>16891</v>
      </c>
      <c r="P12" s="632" t="s">
        <v>16892</v>
      </c>
    </row>
    <row r="13" spans="2:16" ht="31.5" customHeight="1">
      <c r="B13" s="633"/>
      <c r="C13" s="633"/>
      <c r="D13" s="634"/>
      <c r="E13" s="634"/>
      <c r="F13" s="633"/>
      <c r="G13" s="634"/>
      <c r="H13" s="633"/>
      <c r="I13" s="392" t="s">
        <v>16912</v>
      </c>
      <c r="J13" s="392" t="s">
        <v>16913</v>
      </c>
      <c r="K13" s="392" t="s">
        <v>16923</v>
      </c>
      <c r="L13" s="392" t="s">
        <v>16896</v>
      </c>
      <c r="M13" s="392" t="s">
        <v>16897</v>
      </c>
      <c r="N13" s="634"/>
      <c r="O13" s="633"/>
      <c r="P13" s="633"/>
    </row>
    <row r="14" spans="2:16">
      <c r="B14" s="392"/>
      <c r="C14" s="392">
        <v>1.1000000000000001</v>
      </c>
      <c r="D14" s="398" t="s">
        <v>16898</v>
      </c>
      <c r="E14" s="399"/>
      <c r="F14" s="395"/>
      <c r="G14" s="395"/>
      <c r="H14" s="395"/>
      <c r="I14" s="395"/>
      <c r="J14" s="395"/>
      <c r="K14" s="395"/>
      <c r="L14" s="395"/>
      <c r="M14" s="395"/>
      <c r="N14" s="395"/>
      <c r="O14" s="395"/>
      <c r="P14" s="397"/>
    </row>
    <row r="15" spans="2:16">
      <c r="B15" s="286">
        <v>9110</v>
      </c>
      <c r="C15" s="287">
        <f>C14+0.001</f>
        <v>1.101</v>
      </c>
      <c r="D15" s="630" t="s">
        <v>16899</v>
      </c>
      <c r="E15" s="631"/>
      <c r="F15" s="12">
        <v>1</v>
      </c>
      <c r="G15" s="12">
        <v>4</v>
      </c>
      <c r="H15" s="288">
        <f>VLOOKUP(B15,'INSUMOS IDU '!$A$2:$E$2794,4,FALSE)</f>
        <v>9522000</v>
      </c>
      <c r="I15" s="289">
        <v>0.3</v>
      </c>
      <c r="J15" s="289">
        <v>0.3</v>
      </c>
      <c r="K15" s="289">
        <v>0.3</v>
      </c>
      <c r="L15" s="289">
        <v>0.3</v>
      </c>
      <c r="M15" s="289">
        <v>0</v>
      </c>
      <c r="N15" s="49">
        <f>SUM(I15:M15)</f>
        <v>1.2</v>
      </c>
      <c r="O15" s="290">
        <v>2.14</v>
      </c>
      <c r="P15" s="291">
        <f>ROUND(F15*H15*N15*O15,0)</f>
        <v>24452496</v>
      </c>
    </row>
    <row r="16" spans="2:16" ht="15.75" customHeight="1">
      <c r="B16" s="286">
        <v>9113</v>
      </c>
      <c r="C16" s="287">
        <f>C15+0.001</f>
        <v>1.1019999999999999</v>
      </c>
      <c r="D16" s="630" t="s">
        <v>16924</v>
      </c>
      <c r="E16" s="631"/>
      <c r="F16" s="12">
        <v>1</v>
      </c>
      <c r="G16" s="13">
        <v>6</v>
      </c>
      <c r="H16" s="288">
        <f>VLOOKUP(B16,'INSUMOS IDU '!$A$2:$E$2794,4,FALSE)</f>
        <v>5791000</v>
      </c>
      <c r="I16" s="289">
        <v>1</v>
      </c>
      <c r="J16" s="289">
        <v>1</v>
      </c>
      <c r="K16" s="289">
        <v>1</v>
      </c>
      <c r="L16" s="289">
        <v>1</v>
      </c>
      <c r="M16" s="289">
        <v>0</v>
      </c>
      <c r="N16" s="49">
        <f>SUM(I16:M16)</f>
        <v>4</v>
      </c>
      <c r="O16" s="290">
        <v>2.14</v>
      </c>
      <c r="P16" s="291">
        <f>ROUND(F16*H16*N16*O16,0)</f>
        <v>49570960</v>
      </c>
    </row>
    <row r="17" spans="2:17">
      <c r="B17" s="286">
        <v>9113</v>
      </c>
      <c r="C17" s="287">
        <f t="shared" ref="C17:C18" si="0">C16+0.001</f>
        <v>1.1029999999999998</v>
      </c>
      <c r="D17" s="630" t="s">
        <v>16900</v>
      </c>
      <c r="E17" s="631"/>
      <c r="F17" s="48">
        <v>1</v>
      </c>
      <c r="G17" s="284">
        <v>7</v>
      </c>
      <c r="H17" s="288">
        <f>VLOOKUP(B17,'INSUMOS IDU '!$A$2:$E$2794,4,FALSE)</f>
        <v>5791000</v>
      </c>
      <c r="I17" s="289">
        <v>0.5</v>
      </c>
      <c r="J17" s="289">
        <v>0.5</v>
      </c>
      <c r="K17" s="289">
        <v>0.5</v>
      </c>
      <c r="L17" s="289">
        <v>0.5</v>
      </c>
      <c r="M17" s="289">
        <v>0</v>
      </c>
      <c r="N17" s="49">
        <f>SUM(I17:M17)</f>
        <v>2</v>
      </c>
      <c r="O17" s="290">
        <v>2.14</v>
      </c>
      <c r="P17" s="291">
        <f>ROUND(F17*H17*N17*O17,0)</f>
        <v>24785480</v>
      </c>
    </row>
    <row r="18" spans="2:17">
      <c r="B18" s="286">
        <v>9113</v>
      </c>
      <c r="C18" s="287">
        <f t="shared" si="0"/>
        <v>1.1039999999999996</v>
      </c>
      <c r="D18" s="630" t="s">
        <v>16925</v>
      </c>
      <c r="E18" s="643"/>
      <c r="F18" s="284">
        <v>1</v>
      </c>
      <c r="G18" s="284">
        <v>7</v>
      </c>
      <c r="H18" s="288">
        <f>VLOOKUP(B18,'INSUMOS IDU '!$A$2:$E$2794,4,FALSE)</f>
        <v>5791000</v>
      </c>
      <c r="I18" s="289">
        <v>0.2</v>
      </c>
      <c r="J18" s="289">
        <v>0.2</v>
      </c>
      <c r="K18" s="289">
        <v>0.2</v>
      </c>
      <c r="L18" s="289">
        <v>0.2</v>
      </c>
      <c r="M18" s="289">
        <v>0</v>
      </c>
      <c r="N18" s="289">
        <f>SUM(I18:M18)</f>
        <v>0.8</v>
      </c>
      <c r="O18" s="290">
        <v>2.14</v>
      </c>
      <c r="P18" s="291">
        <f>ROUND(F18*H18*N18*O18,0)</f>
        <v>9914192</v>
      </c>
    </row>
    <row r="19" spans="2:17">
      <c r="B19" s="286">
        <v>9113</v>
      </c>
      <c r="C19" s="287">
        <f>C15+0.001</f>
        <v>1.1019999999999999</v>
      </c>
      <c r="D19" s="630" t="s">
        <v>16901</v>
      </c>
      <c r="E19" s="643"/>
      <c r="F19" s="284">
        <v>1</v>
      </c>
      <c r="G19" s="284">
        <v>7</v>
      </c>
      <c r="H19" s="288">
        <f>VLOOKUP(B19,'INSUMOS IDU '!$A$2:$E$2794,4,FALSE)</f>
        <v>5791000</v>
      </c>
      <c r="I19" s="289">
        <v>0.2</v>
      </c>
      <c r="J19" s="289">
        <v>0.2</v>
      </c>
      <c r="K19" s="289">
        <v>0.2</v>
      </c>
      <c r="L19" s="289">
        <v>0.2</v>
      </c>
      <c r="M19" s="289">
        <v>0</v>
      </c>
      <c r="N19" s="289">
        <f>SUM(I19:M19)</f>
        <v>0.8</v>
      </c>
      <c r="O19" s="290">
        <v>2.14</v>
      </c>
      <c r="P19" s="291">
        <f>ROUND(F19*H19*N19*O19,0)</f>
        <v>9914192</v>
      </c>
    </row>
    <row r="20" spans="2:17">
      <c r="B20" s="391"/>
      <c r="C20" s="392">
        <v>1.2</v>
      </c>
      <c r="D20" s="393" t="s">
        <v>16904</v>
      </c>
      <c r="E20" s="394"/>
      <c r="F20" s="395"/>
      <c r="G20" s="395"/>
      <c r="H20" s="395"/>
      <c r="I20" s="395"/>
      <c r="J20" s="395"/>
      <c r="K20" s="395"/>
      <c r="L20" s="395"/>
      <c r="M20" s="395"/>
      <c r="N20" s="395"/>
      <c r="O20" s="396"/>
      <c r="P20" s="397"/>
    </row>
    <row r="21" spans="2:17" ht="26.25" customHeight="1">
      <c r="B21" s="292">
        <v>9085</v>
      </c>
      <c r="C21" s="287">
        <f>C20+0.001</f>
        <v>1.2009999999999998</v>
      </c>
      <c r="D21" s="642" t="str">
        <f>VLOOKUP(B21,'INSUMOS IDU '!$A$2:$B$2794,2,FALSE)</f>
        <v>TARIFA MES - PERSONAL TÉCNICO - AUXILIAR DE INGENIERÍA (NO INCLUYE FACTOR DE PRESTACIONES)</v>
      </c>
      <c r="E21" s="642"/>
      <c r="F21" s="286">
        <v>1</v>
      </c>
      <c r="G21" s="286" t="s">
        <v>16905</v>
      </c>
      <c r="H21" s="288">
        <f>VLOOKUP(B21,'INSUMOS IDU '!$A$2:$E$2794,4,FALSE)</f>
        <v>3150000</v>
      </c>
      <c r="I21" s="289">
        <v>0.5</v>
      </c>
      <c r="J21" s="289">
        <v>0.5</v>
      </c>
      <c r="K21" s="289">
        <v>0.5</v>
      </c>
      <c r="L21" s="289">
        <v>0.5</v>
      </c>
      <c r="M21" s="289">
        <v>0</v>
      </c>
      <c r="N21" s="289">
        <f>SUM(I21:M21)</f>
        <v>2</v>
      </c>
      <c r="O21" s="290">
        <v>2.14</v>
      </c>
      <c r="P21" s="291">
        <f>ROUND(F21*H21*N21*O21,0)</f>
        <v>13482000</v>
      </c>
    </row>
    <row r="22" spans="2:17" ht="26.25" customHeight="1">
      <c r="B22" s="292">
        <v>9088</v>
      </c>
      <c r="C22" s="287">
        <f>C21+0.001</f>
        <v>1.2019999999999997</v>
      </c>
      <c r="D22" s="642" t="str">
        <f>VLOOKUP(B22,'INSUMOS IDU '!$A$2:$B$2794,2,FALSE)</f>
        <v>TARIFA MES - PERSONAL TÉCNICO - TOPÓGRAFO INSPECTOR (NO INCLUYE FACTOR DE PRESTACIONES)</v>
      </c>
      <c r="E22" s="642"/>
      <c r="F22" s="286">
        <v>1</v>
      </c>
      <c r="G22" s="286" t="s">
        <v>16905</v>
      </c>
      <c r="H22" s="288">
        <f>VLOOKUP(B22,'INSUMOS IDU '!$A$2:$E$2794,4,FALSE)</f>
        <v>3736000</v>
      </c>
      <c r="I22" s="289">
        <v>0.2</v>
      </c>
      <c r="J22" s="289">
        <v>0.2</v>
      </c>
      <c r="K22" s="289">
        <v>0.2</v>
      </c>
      <c r="L22" s="289">
        <v>0.2</v>
      </c>
      <c r="M22" s="289">
        <v>0</v>
      </c>
      <c r="N22" s="289">
        <f>SUM(I22:M22)</f>
        <v>0.8</v>
      </c>
      <c r="O22" s="290">
        <v>2.14</v>
      </c>
      <c r="P22" s="291">
        <f>ROUND(F22*H22*N22*O22,0)</f>
        <v>6396032</v>
      </c>
      <c r="Q22" s="375"/>
    </row>
    <row r="23" spans="2:17" ht="26.25" customHeight="1">
      <c r="B23" s="292">
        <v>9098</v>
      </c>
      <c r="C23" s="287">
        <f>C22+0.001</f>
        <v>1.2029999999999996</v>
      </c>
      <c r="D23" s="642" t="str">
        <f>VLOOKUP(B23,'INSUMOS IDU '!$A$2:$B$2794,2,FALSE)</f>
        <v>TARIFA MES - PERSONAL AUXILIAR TÉCNICO - CADENERO 1 (NO INCLUYE FACTOR DE PRESTACIONES)</v>
      </c>
      <c r="E23" s="642"/>
      <c r="F23" s="286">
        <v>1</v>
      </c>
      <c r="G23" s="286" t="s">
        <v>16905</v>
      </c>
      <c r="H23" s="288">
        <f>VLOOKUP(B23,'INSUMOS IDU '!$A$2:$E$2794,4,FALSE)</f>
        <v>2316000</v>
      </c>
      <c r="I23" s="289">
        <v>0.2</v>
      </c>
      <c r="J23" s="289">
        <v>0.2</v>
      </c>
      <c r="K23" s="289">
        <v>0.2</v>
      </c>
      <c r="L23" s="289">
        <v>0.2</v>
      </c>
      <c r="M23" s="289">
        <v>0</v>
      </c>
      <c r="N23" s="289">
        <f>SUM(I23:M23)</f>
        <v>0.8</v>
      </c>
      <c r="O23" s="290">
        <v>2.14</v>
      </c>
      <c r="P23" s="291">
        <f>ROUND(F23*H23*N23*O23,0)</f>
        <v>3964992</v>
      </c>
    </row>
    <row r="24" spans="2:17" hidden="1">
      <c r="B24" s="293"/>
      <c r="C24" s="14">
        <v>1.3</v>
      </c>
      <c r="D24" s="11" t="s">
        <v>16906</v>
      </c>
      <c r="E24" s="15"/>
      <c r="F24" s="16"/>
      <c r="G24" s="16"/>
      <c r="H24" s="16"/>
      <c r="I24" s="17"/>
      <c r="J24" s="17"/>
      <c r="K24" s="17"/>
      <c r="L24" s="17"/>
      <c r="M24" s="17"/>
      <c r="N24" s="17"/>
      <c r="O24" s="18"/>
      <c r="P24" s="19"/>
    </row>
    <row r="25" spans="2:17" hidden="1">
      <c r="B25" s="20"/>
      <c r="C25" s="21"/>
      <c r="D25" s="388"/>
      <c r="E25" s="389"/>
      <c r="F25" s="286"/>
      <c r="G25" s="286"/>
      <c r="H25" s="288"/>
      <c r="I25" s="289"/>
      <c r="J25" s="289"/>
      <c r="K25" s="289"/>
      <c r="L25" s="289"/>
      <c r="M25" s="289"/>
      <c r="N25" s="289"/>
      <c r="O25" s="290"/>
      <c r="P25" s="291"/>
      <c r="Q25" s="375"/>
    </row>
    <row r="26" spans="2:17">
      <c r="B26" s="638" t="s">
        <v>16907</v>
      </c>
      <c r="C26" s="638"/>
      <c r="D26" s="638"/>
      <c r="E26" s="638"/>
      <c r="F26" s="638"/>
      <c r="G26" s="638"/>
      <c r="H26" s="638"/>
      <c r="I26" s="638"/>
      <c r="J26" s="638"/>
      <c r="K26" s="638"/>
      <c r="L26" s="638"/>
      <c r="M26" s="638"/>
      <c r="N26" s="638"/>
      <c r="O26" s="638"/>
      <c r="P26" s="390">
        <f>SUM(P15:P25)</f>
        <v>142480344</v>
      </c>
    </row>
    <row r="27" spans="2:17">
      <c r="B27" s="22"/>
      <c r="C27" s="23"/>
      <c r="D27" s="639"/>
      <c r="E27" s="639"/>
      <c r="F27" s="639"/>
      <c r="G27" s="639"/>
      <c r="H27" s="639"/>
      <c r="I27" s="639"/>
      <c r="J27" s="639"/>
      <c r="K27" s="639"/>
      <c r="L27" s="639"/>
      <c r="M27" s="639"/>
      <c r="N27" s="639"/>
      <c r="O27" s="639"/>
      <c r="P27" s="640"/>
    </row>
    <row r="28" spans="2:17" ht="27" customHeight="1">
      <c r="B28" s="285" t="s">
        <v>16883</v>
      </c>
      <c r="C28" s="285">
        <v>2</v>
      </c>
      <c r="D28" s="641" t="s">
        <v>16908</v>
      </c>
      <c r="E28" s="641"/>
      <c r="F28" s="295" t="s">
        <v>16909</v>
      </c>
      <c r="G28" s="285" t="s">
        <v>16910</v>
      </c>
      <c r="H28" s="295" t="s">
        <v>16911</v>
      </c>
      <c r="I28" s="285" t="s">
        <v>16926</v>
      </c>
      <c r="J28" s="285" t="s">
        <v>16894</v>
      </c>
      <c r="K28" s="285" t="s">
        <v>16895</v>
      </c>
      <c r="L28" s="285" t="s">
        <v>16912</v>
      </c>
      <c r="M28" s="285" t="s">
        <v>16913</v>
      </c>
      <c r="N28" s="285" t="s">
        <v>16914</v>
      </c>
      <c r="O28" s="285" t="s">
        <v>16915</v>
      </c>
      <c r="P28" s="285" t="s">
        <v>16916</v>
      </c>
    </row>
    <row r="29" spans="2:17" ht="26.25" customHeight="1">
      <c r="B29" s="286">
        <v>9577</v>
      </c>
      <c r="C29" s="286">
        <f>C28+0.001</f>
        <v>2.0009999999999999</v>
      </c>
      <c r="D29" s="642" t="str">
        <f>VLOOKUP(B29,'INSUMOS IDU '!$A$2:$B$2794,2,FALSE)</f>
        <v>TARIFA MES - ALQUILER CAMPAMENTOS INCL. SERVICIOS PÚBLICOS PROVISIONALES</v>
      </c>
      <c r="E29" s="642"/>
      <c r="F29" s="292">
        <v>2</v>
      </c>
      <c r="G29" s="296">
        <v>20</v>
      </c>
      <c r="H29" s="297">
        <v>2</v>
      </c>
      <c r="I29" s="298">
        <f>G29*H29*F29</f>
        <v>80</v>
      </c>
      <c r="J29" s="289">
        <v>1</v>
      </c>
      <c r="K29" s="289">
        <v>1</v>
      </c>
      <c r="L29" s="289">
        <v>1</v>
      </c>
      <c r="M29" s="289">
        <v>0</v>
      </c>
      <c r="N29" s="289">
        <v>8</v>
      </c>
      <c r="O29" s="299">
        <f>VLOOKUP(B29,'INSUMOS IDU '!$A$2:$D$2794,4,0)</f>
        <v>25982</v>
      </c>
      <c r="P29" s="299">
        <f>I29*N29*O29</f>
        <v>16628480</v>
      </c>
    </row>
    <row r="30" spans="2:17" ht="26.25" customHeight="1">
      <c r="B30" s="286">
        <v>9576</v>
      </c>
      <c r="C30" s="286">
        <f>C29+0.001</f>
        <v>2.0019999999999998</v>
      </c>
      <c r="D30" s="642" t="str">
        <f>VLOOKUP(B30,'INSUMOS IDU '!$A$2:$B$2794,2,FALSE)</f>
        <v>TARIFA MES - ARRIENDO OFICINA INCL. ADMINISTRACIÓN, SERVICIOS PÚBLICOS, COMUNICACIONES</v>
      </c>
      <c r="E30" s="642"/>
      <c r="F30" s="292">
        <v>1</v>
      </c>
      <c r="G30" s="296">
        <v>20</v>
      </c>
      <c r="H30" s="297">
        <v>1</v>
      </c>
      <c r="I30" s="298">
        <f>G30*H30*F30</f>
        <v>20</v>
      </c>
      <c r="J30" s="289">
        <v>1</v>
      </c>
      <c r="K30" s="289">
        <v>1</v>
      </c>
      <c r="L30" s="289">
        <v>1</v>
      </c>
      <c r="M30" s="289">
        <v>0</v>
      </c>
      <c r="N30" s="289">
        <v>8</v>
      </c>
      <c r="O30" s="299">
        <f>VLOOKUP(B30,'INSUMOS IDU '!$A$2:$D$2794,4,0)</f>
        <v>55270</v>
      </c>
      <c r="P30" s="299">
        <f>I30*N30*O30</f>
        <v>8843200</v>
      </c>
    </row>
    <row r="31" spans="2:17" ht="26.25" customHeight="1">
      <c r="B31" s="286">
        <v>9578</v>
      </c>
      <c r="C31" s="286">
        <f t="shared" ref="C31" si="1">C30+0.001</f>
        <v>2.0029999999999997</v>
      </c>
      <c r="D31" s="642" t="str">
        <f>VLOOKUP(B31,'INSUMOS IDU '!$A$2:$B$2794,2,FALSE)</f>
        <v>TARIFA MES - GASTOS OFICINA (PAPELERIA, FOTOCOPIAS Y OTROS)</v>
      </c>
      <c r="E31" s="642"/>
      <c r="F31" s="292">
        <v>1</v>
      </c>
      <c r="G31" s="292" t="s">
        <v>16905</v>
      </c>
      <c r="H31" s="297">
        <v>0.4</v>
      </c>
      <c r="I31" s="292" t="s">
        <v>16905</v>
      </c>
      <c r="J31" s="289">
        <v>1</v>
      </c>
      <c r="K31" s="289">
        <v>1</v>
      </c>
      <c r="L31" s="289">
        <v>1</v>
      </c>
      <c r="M31" s="289">
        <v>0</v>
      </c>
      <c r="N31" s="289">
        <v>8</v>
      </c>
      <c r="O31" s="299">
        <f>VLOOKUP(B31,'INSUMOS IDU '!$A$2:$D$2794,4,0)</f>
        <v>1260967</v>
      </c>
      <c r="P31" s="299">
        <f>H31*N31*O31</f>
        <v>4035094.4000000004</v>
      </c>
    </row>
    <row r="32" spans="2:17">
      <c r="B32" s="644" t="s">
        <v>16917</v>
      </c>
      <c r="C32" s="644"/>
      <c r="D32" s="644"/>
      <c r="E32" s="644"/>
      <c r="F32" s="644"/>
      <c r="G32" s="644"/>
      <c r="H32" s="644"/>
      <c r="I32" s="644"/>
      <c r="J32" s="644"/>
      <c r="K32" s="644"/>
      <c r="L32" s="644"/>
      <c r="M32" s="644"/>
      <c r="N32" s="644"/>
      <c r="O32" s="644"/>
      <c r="P32" s="390">
        <f>SUM(P29:P31)</f>
        <v>29506774.399999999</v>
      </c>
    </row>
    <row r="33" spans="2:22">
      <c r="B33" s="22"/>
      <c r="C33" s="22"/>
      <c r="D33" s="656"/>
      <c r="E33" s="656"/>
      <c r="F33" s="656"/>
      <c r="G33" s="656"/>
      <c r="H33" s="656"/>
      <c r="I33" s="656"/>
      <c r="J33" s="656"/>
      <c r="K33" s="656"/>
      <c r="L33" s="656"/>
      <c r="M33" s="656"/>
      <c r="N33" s="656"/>
      <c r="O33" s="656"/>
      <c r="P33" s="656"/>
    </row>
    <row r="34" spans="2:22">
      <c r="B34" s="650" t="s">
        <v>16918</v>
      </c>
      <c r="C34" s="650"/>
      <c r="D34" s="650"/>
      <c r="E34" s="650"/>
      <c r="F34" s="650"/>
      <c r="G34" s="650"/>
      <c r="H34" s="650"/>
      <c r="I34" s="650"/>
      <c r="J34" s="650"/>
      <c r="K34" s="650"/>
      <c r="L34" s="650"/>
      <c r="M34" s="650"/>
      <c r="N34" s="650"/>
      <c r="O34" s="650"/>
      <c r="P34" s="294">
        <f>(P26+P32)</f>
        <v>171987118.40000001</v>
      </c>
    </row>
    <row r="35" spans="2:22">
      <c r="B35" s="650" t="s">
        <v>16927</v>
      </c>
      <c r="C35" s="650"/>
      <c r="D35" s="650"/>
      <c r="E35" s="650"/>
      <c r="F35" s="650"/>
      <c r="G35" s="650"/>
      <c r="H35" s="650"/>
      <c r="I35" s="650"/>
      <c r="J35" s="650"/>
      <c r="K35" s="650"/>
      <c r="L35" s="650"/>
      <c r="M35" s="650"/>
      <c r="N35" s="650"/>
      <c r="O35" s="650"/>
      <c r="P35" s="24">
        <f>+P34/F7</f>
        <v>0.18944341711730636</v>
      </c>
    </row>
    <row r="36" spans="2:22">
      <c r="B36" s="22"/>
      <c r="C36" s="22"/>
      <c r="D36" s="25"/>
      <c r="E36" s="25"/>
      <c r="F36" s="25"/>
      <c r="G36" s="25"/>
      <c r="H36" s="25"/>
      <c r="I36" s="22"/>
      <c r="J36" s="22"/>
      <c r="K36" s="22"/>
      <c r="L36" s="22"/>
      <c r="M36" s="22"/>
      <c r="N36" s="22"/>
      <c r="O36" s="25"/>
      <c r="P36" s="26"/>
    </row>
    <row r="37" spans="2:22">
      <c r="B37" s="22"/>
      <c r="C37" s="22"/>
      <c r="D37" s="25"/>
      <c r="E37" s="25"/>
      <c r="F37" s="25"/>
      <c r="G37" s="25"/>
      <c r="H37" s="25"/>
      <c r="I37" s="22"/>
      <c r="J37" s="22"/>
      <c r="K37" s="22"/>
      <c r="L37" s="22"/>
      <c r="M37" s="22"/>
      <c r="N37" s="22"/>
      <c r="O37" s="25"/>
      <c r="P37" s="26"/>
    </row>
    <row r="38" spans="2:22">
      <c r="B38" s="641" t="s">
        <v>16928</v>
      </c>
      <c r="C38" s="641"/>
      <c r="D38" s="641"/>
      <c r="E38" s="641"/>
      <c r="F38" s="641"/>
      <c r="G38" s="641"/>
      <c r="H38" s="641"/>
      <c r="I38" s="641"/>
      <c r="J38" s="641"/>
      <c r="K38" s="641"/>
      <c r="L38" s="641"/>
      <c r="M38" s="641"/>
      <c r="N38" s="641"/>
      <c r="O38" s="641"/>
      <c r="P38" s="641"/>
    </row>
    <row r="39" spans="2:22">
      <c r="B39" s="295">
        <v>4.0999999999999996</v>
      </c>
      <c r="C39" s="651" t="s">
        <v>16929</v>
      </c>
      <c r="D39" s="651"/>
      <c r="E39" s="651"/>
      <c r="F39" s="651"/>
      <c r="G39" s="651"/>
      <c r="H39" s="651"/>
      <c r="I39" s="651"/>
      <c r="J39" s="651"/>
      <c r="K39" s="651"/>
      <c r="L39" s="651"/>
      <c r="M39" s="651"/>
      <c r="N39" s="651"/>
      <c r="O39" s="651"/>
      <c r="P39" s="651"/>
    </row>
    <row r="40" spans="2:22">
      <c r="B40" s="285" t="s">
        <v>16884</v>
      </c>
      <c r="C40" s="655" t="s">
        <v>16930</v>
      </c>
      <c r="D40" s="655"/>
      <c r="E40" s="655"/>
      <c r="F40" s="655"/>
      <c r="G40" s="655"/>
      <c r="H40" s="655"/>
      <c r="I40" s="655"/>
      <c r="J40" s="655"/>
      <c r="K40" s="655"/>
      <c r="L40" s="655"/>
      <c r="M40" s="655"/>
      <c r="N40" s="655"/>
      <c r="O40" s="285" t="s">
        <v>16931</v>
      </c>
      <c r="P40" s="295" t="s">
        <v>16916</v>
      </c>
    </row>
    <row r="41" spans="2:22">
      <c r="B41" s="27">
        <f>B39+0.001</f>
        <v>4.101</v>
      </c>
      <c r="C41" s="652" t="s">
        <v>16932</v>
      </c>
      <c r="D41" s="652"/>
      <c r="E41" s="652"/>
      <c r="F41" s="652"/>
      <c r="G41" s="652"/>
      <c r="H41" s="652"/>
      <c r="I41" s="652"/>
      <c r="J41" s="652"/>
      <c r="K41" s="652"/>
      <c r="L41" s="652"/>
      <c r="M41" s="652"/>
      <c r="N41" s="652"/>
      <c r="O41" s="44">
        <v>0.05</v>
      </c>
      <c r="P41" s="28">
        <f>ROUND(F7*O41,0)</f>
        <v>45392741</v>
      </c>
    </row>
    <row r="42" spans="2:22">
      <c r="B42" s="287">
        <f>B41+0.001</f>
        <v>4.1020000000000003</v>
      </c>
      <c r="C42" s="652" t="s">
        <v>16933</v>
      </c>
      <c r="D42" s="652"/>
      <c r="E42" s="652"/>
      <c r="F42" s="652"/>
      <c r="G42" s="652"/>
      <c r="H42" s="652"/>
      <c r="I42" s="652"/>
      <c r="J42" s="652"/>
      <c r="K42" s="652"/>
      <c r="L42" s="652"/>
      <c r="M42" s="652"/>
      <c r="N42" s="652"/>
      <c r="O42" s="300">
        <f>8/1000</f>
        <v>8.0000000000000002E-3</v>
      </c>
      <c r="P42" s="301">
        <f>ROUND(F7*O42,0)</f>
        <v>7262839</v>
      </c>
    </row>
    <row r="43" spans="2:22">
      <c r="B43" s="287">
        <f>B42+0.001</f>
        <v>4.1030000000000006</v>
      </c>
      <c r="C43" s="652" t="s">
        <v>16934</v>
      </c>
      <c r="D43" s="652"/>
      <c r="E43" s="652"/>
      <c r="F43" s="652"/>
      <c r="G43" s="652"/>
      <c r="H43" s="652"/>
      <c r="I43" s="652"/>
      <c r="J43" s="652"/>
      <c r="K43" s="652"/>
      <c r="L43" s="652"/>
      <c r="M43" s="652"/>
      <c r="N43" s="652"/>
      <c r="O43" s="300">
        <f>(4/1000)</f>
        <v>4.0000000000000001E-3</v>
      </c>
      <c r="P43" s="301">
        <f>ROUND(F7*O43,0)</f>
        <v>3631419</v>
      </c>
    </row>
    <row r="44" spans="2:22">
      <c r="B44" s="287">
        <f>B43+0.001</f>
        <v>4.104000000000001</v>
      </c>
      <c r="C44" s="652" t="s">
        <v>16935</v>
      </c>
      <c r="D44" s="652"/>
      <c r="E44" s="652"/>
      <c r="F44" s="652"/>
      <c r="G44" s="652"/>
      <c r="H44" s="652"/>
      <c r="I44" s="652"/>
      <c r="J44" s="652"/>
      <c r="K44" s="652"/>
      <c r="L44" s="652"/>
      <c r="M44" s="652"/>
      <c r="N44" s="652"/>
      <c r="O44" s="300">
        <v>0.02</v>
      </c>
      <c r="P44" s="301">
        <f>ROUND(F7*O44,0)</f>
        <v>18157096</v>
      </c>
      <c r="R44" s="218"/>
      <c r="S44" s="218"/>
      <c r="T44" s="218"/>
      <c r="U44" s="218"/>
    </row>
    <row r="45" spans="2:22">
      <c r="B45" s="287">
        <f>B43+0.002</f>
        <v>4.1050000000000004</v>
      </c>
      <c r="C45" s="652" t="s">
        <v>16936</v>
      </c>
      <c r="D45" s="652"/>
      <c r="E45" s="652"/>
      <c r="F45" s="652"/>
      <c r="G45" s="652"/>
      <c r="H45" s="652"/>
      <c r="I45" s="652"/>
      <c r="J45" s="652"/>
      <c r="K45" s="652"/>
      <c r="L45" s="652"/>
      <c r="M45" s="652"/>
      <c r="N45" s="652"/>
      <c r="O45" s="300">
        <v>5.0000000000000001E-3</v>
      </c>
      <c r="P45" s="301">
        <f>ROUND(F7*O45,0)</f>
        <v>4539274</v>
      </c>
      <c r="R45" s="218"/>
      <c r="S45" s="218"/>
      <c r="T45" s="218"/>
      <c r="U45" s="218"/>
    </row>
    <row r="46" spans="2:22">
      <c r="B46" s="287">
        <f>B44+0.002</f>
        <v>4.1060000000000008</v>
      </c>
      <c r="C46" s="652" t="s">
        <v>16937</v>
      </c>
      <c r="D46" s="652"/>
      <c r="E46" s="652"/>
      <c r="F46" s="652"/>
      <c r="G46" s="652"/>
      <c r="H46" s="652"/>
      <c r="I46" s="652"/>
      <c r="J46" s="652"/>
      <c r="K46" s="652"/>
      <c r="L46" s="652"/>
      <c r="M46" s="652"/>
      <c r="N46" s="652"/>
      <c r="O46" s="300">
        <v>0.01</v>
      </c>
      <c r="P46" s="301">
        <f>ROUND(F7*O46,0)</f>
        <v>9078548</v>
      </c>
      <c r="R46" s="218"/>
      <c r="S46" s="218"/>
      <c r="T46" s="218"/>
      <c r="U46" s="218"/>
    </row>
    <row r="47" spans="2:22">
      <c r="B47" s="654" t="s">
        <v>16938</v>
      </c>
      <c r="C47" s="654"/>
      <c r="D47" s="654"/>
      <c r="E47" s="654"/>
      <c r="F47" s="654"/>
      <c r="G47" s="654"/>
      <c r="H47" s="654"/>
      <c r="I47" s="654"/>
      <c r="J47" s="654"/>
      <c r="K47" s="654"/>
      <c r="L47" s="654"/>
      <c r="M47" s="654"/>
      <c r="N47" s="654"/>
      <c r="O47" s="654"/>
      <c r="P47" s="294">
        <f>SUM(P41:P46)</f>
        <v>88061917</v>
      </c>
      <c r="R47" s="218"/>
      <c r="S47" s="218"/>
      <c r="T47" s="218"/>
      <c r="U47" s="218"/>
    </row>
    <row r="48" spans="2:22">
      <c r="B48" s="22"/>
      <c r="C48" s="22"/>
      <c r="D48" s="29"/>
      <c r="E48" s="29"/>
      <c r="F48" s="29"/>
      <c r="G48" s="29"/>
      <c r="H48" s="29"/>
      <c r="I48" s="29"/>
      <c r="J48" s="29"/>
      <c r="K48" s="29"/>
      <c r="L48" s="29"/>
      <c r="M48" s="29"/>
      <c r="N48" s="29"/>
      <c r="O48" s="29"/>
      <c r="P48" s="29"/>
      <c r="Q48" s="213"/>
      <c r="R48" s="218"/>
      <c r="S48" s="218"/>
      <c r="T48" s="218"/>
      <c r="U48" s="218"/>
      <c r="V48" s="213"/>
    </row>
    <row r="49" spans="2:24">
      <c r="B49" s="295">
        <f>B39+0.1</f>
        <v>4.1999999999999993</v>
      </c>
      <c r="C49" s="653" t="s">
        <v>16939</v>
      </c>
      <c r="D49" s="653"/>
      <c r="E49" s="653"/>
      <c r="F49" s="653"/>
      <c r="G49" s="653"/>
      <c r="H49" s="653"/>
      <c r="I49" s="653"/>
      <c r="J49" s="653"/>
      <c r="K49" s="653"/>
      <c r="L49" s="653"/>
      <c r="M49" s="653"/>
      <c r="N49" s="653"/>
      <c r="O49" s="653"/>
      <c r="P49" s="653"/>
      <c r="Q49" s="213"/>
      <c r="R49" s="219"/>
      <c r="S49" s="218"/>
      <c r="T49" s="218"/>
      <c r="U49" s="218"/>
      <c r="V49" s="213"/>
    </row>
    <row r="50" spans="2:24" ht="38.25" customHeight="1">
      <c r="B50" s="285" t="s">
        <v>16884</v>
      </c>
      <c r="C50" s="647" t="s">
        <v>16930</v>
      </c>
      <c r="D50" s="648"/>
      <c r="E50" s="648"/>
      <c r="F50" s="648"/>
      <c r="G50" s="648"/>
      <c r="H50" s="648"/>
      <c r="I50" s="648"/>
      <c r="J50" s="648"/>
      <c r="K50" s="649"/>
      <c r="L50" s="645" t="s">
        <v>16940</v>
      </c>
      <c r="M50" s="646"/>
      <c r="N50" s="273" t="s">
        <v>16941</v>
      </c>
      <c r="O50" s="285" t="s">
        <v>16942</v>
      </c>
      <c r="P50" s="295" t="s">
        <v>16916</v>
      </c>
      <c r="Q50" s="213"/>
      <c r="R50" s="220"/>
      <c r="S50" s="218"/>
      <c r="T50" s="218"/>
      <c r="U50" s="218"/>
      <c r="V50" s="213"/>
    </row>
    <row r="51" spans="2:24" ht="15" customHeight="1">
      <c r="B51" s="287">
        <f>B49+0.001</f>
        <v>4.2009999999999996</v>
      </c>
      <c r="C51" s="665" t="s">
        <v>16943</v>
      </c>
      <c r="D51" s="665"/>
      <c r="E51" s="665"/>
      <c r="F51" s="666" t="s">
        <v>16944</v>
      </c>
      <c r="G51" s="666"/>
      <c r="H51" s="666"/>
      <c r="I51" s="666"/>
      <c r="J51" s="666"/>
      <c r="K51" s="666"/>
      <c r="L51" s="668">
        <f>+F7</f>
        <v>907854815</v>
      </c>
      <c r="M51" s="669"/>
      <c r="N51" s="272">
        <v>0.2</v>
      </c>
      <c r="O51" s="300">
        <v>4.0000000000000001E-3</v>
      </c>
      <c r="P51" s="301">
        <f>L51*N51*O51</f>
        <v>726283.85200000007</v>
      </c>
      <c r="Q51" s="213"/>
      <c r="R51" s="221"/>
      <c r="S51" s="218"/>
      <c r="T51" s="218"/>
      <c r="U51" s="218"/>
      <c r="V51" s="213"/>
    </row>
    <row r="52" spans="2:24" ht="15" customHeight="1">
      <c r="B52" s="287">
        <f>B51+0.001</f>
        <v>4.202</v>
      </c>
      <c r="C52" s="665"/>
      <c r="D52" s="665"/>
      <c r="E52" s="665"/>
      <c r="F52" s="666" t="s">
        <v>16945</v>
      </c>
      <c r="G52" s="666"/>
      <c r="H52" s="666"/>
      <c r="I52" s="666"/>
      <c r="J52" s="666"/>
      <c r="K52" s="666"/>
      <c r="L52" s="668">
        <f>+L51</f>
        <v>907854815</v>
      </c>
      <c r="M52" s="669"/>
      <c r="N52" s="272">
        <v>0.1</v>
      </c>
      <c r="O52" s="300">
        <v>3.0000000000000001E-3</v>
      </c>
      <c r="P52" s="301">
        <f t="shared" ref="P52:P53" si="2">L52*N52*O52</f>
        <v>272356.44449999998</v>
      </c>
      <c r="Q52" s="213"/>
      <c r="R52" s="218"/>
      <c r="S52" s="218"/>
      <c r="T52" s="218"/>
      <c r="U52" s="218"/>
      <c r="V52" s="213"/>
    </row>
    <row r="53" spans="2:24" ht="15" customHeight="1">
      <c r="B53" s="287">
        <f>B52+0.001</f>
        <v>4.2030000000000003</v>
      </c>
      <c r="C53" s="665"/>
      <c r="D53" s="665"/>
      <c r="E53" s="665"/>
      <c r="F53" s="666" t="s">
        <v>16946</v>
      </c>
      <c r="G53" s="666"/>
      <c r="H53" s="666"/>
      <c r="I53" s="666"/>
      <c r="J53" s="666"/>
      <c r="K53" s="666"/>
      <c r="L53" s="668">
        <f>+L51</f>
        <v>907854815</v>
      </c>
      <c r="M53" s="669"/>
      <c r="N53" s="272">
        <v>0.3</v>
      </c>
      <c r="O53" s="300">
        <v>4.0000000000000001E-3</v>
      </c>
      <c r="P53" s="301">
        <f t="shared" si="2"/>
        <v>1089425.7779999999</v>
      </c>
      <c r="Q53" s="213"/>
      <c r="R53" s="222"/>
      <c r="S53" s="218"/>
      <c r="T53" s="223"/>
      <c r="U53" s="218"/>
      <c r="V53" s="226">
        <v>400000000</v>
      </c>
      <c r="W53" s="50"/>
      <c r="X53" s="50">
        <f>R50</f>
        <v>0</v>
      </c>
    </row>
    <row r="54" spans="2:24">
      <c r="B54" s="287">
        <f>B53+0.001</f>
        <v>4.2040000000000006</v>
      </c>
      <c r="C54" s="665" t="s">
        <v>16947</v>
      </c>
      <c r="D54" s="665"/>
      <c r="E54" s="665"/>
      <c r="F54" s="667" t="s">
        <v>16948</v>
      </c>
      <c r="G54" s="667"/>
      <c r="H54" s="667"/>
      <c r="I54" s="667"/>
      <c r="J54" s="667"/>
      <c r="K54" s="667"/>
      <c r="L54" s="668">
        <f>+L52</f>
        <v>907854815</v>
      </c>
      <c r="M54" s="669"/>
      <c r="N54" s="400">
        <v>400</v>
      </c>
      <c r="O54" s="300">
        <v>4.0000000000000001E-3</v>
      </c>
      <c r="P54" s="301">
        <f>(N54*1750000)*O54</f>
        <v>2800000</v>
      </c>
      <c r="Q54" s="213"/>
      <c r="R54" s="218"/>
      <c r="S54" s="224"/>
      <c r="T54" s="218"/>
      <c r="U54" s="218"/>
      <c r="V54" s="226"/>
      <c r="W54" s="50"/>
      <c r="X54" s="50"/>
    </row>
    <row r="55" spans="2:24">
      <c r="B55" s="10"/>
      <c r="C55" s="10"/>
      <c r="D55" s="7"/>
      <c r="E55" s="7"/>
      <c r="F55" s="7"/>
      <c r="G55" s="7"/>
      <c r="H55" s="7"/>
      <c r="I55" s="7"/>
      <c r="J55" s="7"/>
      <c r="K55" s="7"/>
      <c r="L55" s="7"/>
      <c r="M55" s="7"/>
      <c r="N55" s="7"/>
      <c r="O55" s="7"/>
      <c r="P55" s="7"/>
      <c r="Q55" s="213"/>
      <c r="R55" s="223"/>
      <c r="S55" s="218"/>
      <c r="T55" s="225"/>
      <c r="U55" s="218"/>
      <c r="V55" s="226">
        <f>V53*T55</f>
        <v>0</v>
      </c>
      <c r="W55" s="50"/>
      <c r="X55" s="50">
        <f>R49</f>
        <v>0</v>
      </c>
    </row>
    <row r="56" spans="2:24">
      <c r="B56" s="654" t="s">
        <v>16949</v>
      </c>
      <c r="C56" s="654"/>
      <c r="D56" s="654"/>
      <c r="E56" s="654"/>
      <c r="F56" s="654"/>
      <c r="G56" s="654"/>
      <c r="H56" s="654"/>
      <c r="I56" s="654"/>
      <c r="J56" s="654"/>
      <c r="K56" s="654"/>
      <c r="L56" s="654"/>
      <c r="M56" s="654"/>
      <c r="N56" s="654"/>
      <c r="O56" s="654"/>
      <c r="P56" s="294">
        <f>ROUND(SUM(P51:P54),0)</f>
        <v>4888066</v>
      </c>
      <c r="Q56" s="213"/>
      <c r="R56" s="223"/>
      <c r="S56" s="218"/>
      <c r="T56" s="223"/>
      <c r="U56" s="218"/>
      <c r="V56" s="226"/>
      <c r="W56" s="50"/>
      <c r="X56" s="50"/>
    </row>
    <row r="57" spans="2:24">
      <c r="B57" s="22"/>
      <c r="C57" s="22"/>
      <c r="D57" s="656"/>
      <c r="E57" s="656"/>
      <c r="F57" s="656"/>
      <c r="G57" s="656"/>
      <c r="H57" s="656"/>
      <c r="I57" s="656"/>
      <c r="J57" s="656"/>
      <c r="K57" s="656"/>
      <c r="L57" s="656"/>
      <c r="M57" s="656"/>
      <c r="N57" s="656"/>
      <c r="O57" s="656"/>
      <c r="P57" s="656"/>
      <c r="Q57" s="213"/>
      <c r="R57" s="218"/>
      <c r="S57" s="218"/>
      <c r="T57" s="221"/>
      <c r="U57" s="218"/>
      <c r="V57" s="226">
        <f>V53*T57</f>
        <v>0</v>
      </c>
      <c r="W57" s="50"/>
      <c r="X57" s="50">
        <f>R57</f>
        <v>0</v>
      </c>
    </row>
    <row r="58" spans="2:24">
      <c r="B58" s="670" t="s">
        <v>16950</v>
      </c>
      <c r="C58" s="670"/>
      <c r="D58" s="670"/>
      <c r="E58" s="670"/>
      <c r="F58" s="670"/>
      <c r="G58" s="670"/>
      <c r="H58" s="670"/>
      <c r="I58" s="670"/>
      <c r="J58" s="670"/>
      <c r="K58" s="670"/>
      <c r="L58" s="670"/>
      <c r="M58" s="670"/>
      <c r="N58" s="670"/>
      <c r="O58" s="670"/>
      <c r="P58" s="294">
        <f>(P47+P56)</f>
        <v>92949983</v>
      </c>
      <c r="Q58" s="213"/>
      <c r="R58" s="218"/>
      <c r="S58" s="218"/>
      <c r="T58" s="221"/>
      <c r="U58" s="218"/>
      <c r="V58" s="226">
        <f>V53*T58</f>
        <v>0</v>
      </c>
      <c r="W58" s="50"/>
      <c r="X58" s="50">
        <f>R58</f>
        <v>0</v>
      </c>
    </row>
    <row r="59" spans="2:24">
      <c r="B59" s="670" t="s">
        <v>16951</v>
      </c>
      <c r="C59" s="670"/>
      <c r="D59" s="670"/>
      <c r="E59" s="670"/>
      <c r="F59" s="670"/>
      <c r="G59" s="670"/>
      <c r="H59" s="670"/>
      <c r="I59" s="670"/>
      <c r="J59" s="670"/>
      <c r="K59" s="670"/>
      <c r="L59" s="670"/>
      <c r="M59" s="670"/>
      <c r="N59" s="670"/>
      <c r="O59" s="670"/>
      <c r="P59" s="30">
        <f>+P58/F7</f>
        <v>0.10238419344617344</v>
      </c>
      <c r="Q59" s="213"/>
      <c r="R59" s="218"/>
      <c r="S59" s="218"/>
      <c r="T59" s="221"/>
      <c r="U59" s="218"/>
      <c r="V59" s="226">
        <f>V53*T59</f>
        <v>0</v>
      </c>
      <c r="W59" s="50"/>
      <c r="X59" s="50">
        <f>R59</f>
        <v>0</v>
      </c>
    </row>
    <row r="60" spans="2:24">
      <c r="B60" s="22"/>
      <c r="C60" s="22"/>
      <c r="D60" s="656"/>
      <c r="E60" s="656"/>
      <c r="F60" s="656"/>
      <c r="G60" s="656"/>
      <c r="H60" s="656"/>
      <c r="I60" s="656"/>
      <c r="J60" s="656"/>
      <c r="K60" s="656"/>
      <c r="L60" s="656"/>
      <c r="M60" s="656"/>
      <c r="N60" s="656"/>
      <c r="O60" s="656"/>
      <c r="P60" s="656"/>
      <c r="Q60" s="213"/>
      <c r="R60" s="218"/>
      <c r="S60" s="218"/>
      <c r="T60" s="228"/>
      <c r="U60" s="218"/>
      <c r="V60" s="226">
        <f>SUM(V55:V59)</f>
        <v>0</v>
      </c>
      <c r="W60" s="50"/>
      <c r="X60" s="50">
        <f>SUM(X55:X59)</f>
        <v>0</v>
      </c>
    </row>
    <row r="61" spans="2:24">
      <c r="B61" s="660" t="s">
        <v>16952</v>
      </c>
      <c r="C61" s="660"/>
      <c r="D61" s="660"/>
      <c r="E61" s="660"/>
      <c r="F61" s="660"/>
      <c r="G61" s="660"/>
      <c r="H61" s="660"/>
      <c r="I61" s="660"/>
      <c r="J61" s="660"/>
      <c r="K61" s="660"/>
      <c r="L61" s="660"/>
      <c r="M61" s="660"/>
      <c r="N61" s="660"/>
      <c r="O61" s="660"/>
      <c r="P61" s="302">
        <f>ROUND(P35+P59,4)</f>
        <v>0.2918</v>
      </c>
      <c r="Q61" s="213"/>
      <c r="R61" s="218"/>
      <c r="S61" s="218"/>
      <c r="T61" s="218"/>
      <c r="U61" s="218"/>
      <c r="V61" s="226"/>
      <c r="W61" s="50"/>
      <c r="X61" s="50"/>
    </row>
    <row r="62" spans="2:24">
      <c r="B62" s="660" t="s">
        <v>16953</v>
      </c>
      <c r="C62" s="660"/>
      <c r="D62" s="660"/>
      <c r="E62" s="660"/>
      <c r="F62" s="660"/>
      <c r="G62" s="660"/>
      <c r="H62" s="660"/>
      <c r="I62" s="660"/>
      <c r="J62" s="660"/>
      <c r="K62" s="660"/>
      <c r="L62" s="660"/>
      <c r="M62" s="660"/>
      <c r="N62" s="660"/>
      <c r="O62" s="660"/>
      <c r="P62" s="302">
        <v>0.01</v>
      </c>
      <c r="Q62" s="213"/>
      <c r="R62" s="218"/>
      <c r="S62" s="218"/>
      <c r="T62" s="218"/>
      <c r="U62" s="218"/>
      <c r="V62" s="213"/>
    </row>
    <row r="63" spans="2:24">
      <c r="B63" s="660" t="s">
        <v>16954</v>
      </c>
      <c r="C63" s="660"/>
      <c r="D63" s="660"/>
      <c r="E63" s="660"/>
      <c r="F63" s="660"/>
      <c r="G63" s="660"/>
      <c r="H63" s="660"/>
      <c r="I63" s="660"/>
      <c r="J63" s="660"/>
      <c r="K63" s="660"/>
      <c r="L63" s="660"/>
      <c r="M63" s="660"/>
      <c r="N63" s="660"/>
      <c r="O63" s="660"/>
      <c r="P63" s="302">
        <v>0.04</v>
      </c>
      <c r="Q63" s="213"/>
      <c r="R63" s="218"/>
      <c r="S63" s="218"/>
      <c r="T63" s="218"/>
      <c r="U63" s="218"/>
      <c r="V63" s="213"/>
    </row>
    <row r="64" spans="2:24">
      <c r="B64" s="22"/>
      <c r="C64" s="22"/>
      <c r="D64" s="656"/>
      <c r="E64" s="656"/>
      <c r="F64" s="656"/>
      <c r="G64" s="656"/>
      <c r="H64" s="656"/>
      <c r="I64" s="656"/>
      <c r="J64" s="656"/>
      <c r="K64" s="656"/>
      <c r="L64" s="656"/>
      <c r="M64" s="656"/>
      <c r="N64" s="656"/>
      <c r="O64" s="656"/>
      <c r="P64" s="656"/>
      <c r="Q64" s="213"/>
      <c r="R64" s="218"/>
      <c r="S64" s="218"/>
      <c r="T64" s="218"/>
      <c r="U64" s="218"/>
      <c r="V64" s="213"/>
    </row>
    <row r="65" spans="2:22">
      <c r="B65" s="661" t="s">
        <v>16955</v>
      </c>
      <c r="C65" s="662"/>
      <c r="D65" s="662"/>
      <c r="E65" s="662"/>
      <c r="F65" s="662"/>
      <c r="G65" s="662"/>
      <c r="H65" s="662"/>
      <c r="I65" s="662"/>
      <c r="J65" s="662"/>
      <c r="K65" s="662"/>
      <c r="L65" s="662"/>
      <c r="M65" s="662"/>
      <c r="N65" s="662"/>
      <c r="O65" s="662"/>
      <c r="P65" s="303">
        <f>ROUND(SUM(P61:P63),4)</f>
        <v>0.34179999999999999</v>
      </c>
      <c r="Q65" s="213"/>
      <c r="R65" s="225"/>
      <c r="S65" s="218"/>
      <c r="T65" s="218"/>
      <c r="U65" s="218"/>
      <c r="V65" s="213"/>
    </row>
    <row r="66" spans="2:22">
      <c r="B66" s="22"/>
      <c r="C66" s="22"/>
      <c r="D66" s="31"/>
      <c r="E66" s="31"/>
      <c r="F66" s="31"/>
      <c r="G66" s="31"/>
      <c r="H66" s="31"/>
      <c r="I66" s="32"/>
      <c r="J66" s="32"/>
      <c r="K66" s="32"/>
      <c r="L66" s="32"/>
      <c r="M66" s="32"/>
      <c r="N66" s="32"/>
      <c r="O66" s="32"/>
      <c r="P66" s="33"/>
      <c r="Q66" s="213"/>
      <c r="R66" s="218"/>
      <c r="S66" s="218"/>
      <c r="T66" s="218"/>
      <c r="U66" s="218"/>
      <c r="V66" s="213"/>
    </row>
    <row r="67" spans="2:22">
      <c r="B67" s="34"/>
      <c r="C67" s="35"/>
      <c r="D67" s="36"/>
      <c r="E67" s="663"/>
      <c r="F67" s="663"/>
      <c r="G67" s="663"/>
      <c r="H67" s="663"/>
      <c r="I67" s="663"/>
      <c r="J67" s="663"/>
      <c r="K67" s="663"/>
      <c r="L67" s="663"/>
      <c r="M67" s="663"/>
      <c r="N67" s="663"/>
      <c r="O67" s="663"/>
      <c r="P67" s="664"/>
      <c r="Q67" s="213"/>
      <c r="R67" s="218"/>
      <c r="S67" s="218"/>
      <c r="T67" s="218"/>
      <c r="U67" s="218"/>
      <c r="V67" s="213"/>
    </row>
    <row r="68" spans="2:22">
      <c r="B68" s="37"/>
      <c r="C68" s="37"/>
      <c r="D68" s="37"/>
      <c r="E68" s="37"/>
      <c r="F68" s="37"/>
      <c r="G68" s="37"/>
      <c r="H68" s="37"/>
      <c r="I68" s="37"/>
      <c r="J68" s="37"/>
      <c r="K68" s="37"/>
      <c r="L68" s="37"/>
      <c r="M68" s="37"/>
      <c r="N68" s="37"/>
      <c r="O68" s="37"/>
      <c r="P68" s="37"/>
      <c r="Q68" s="213"/>
      <c r="R68" s="214"/>
      <c r="S68" s="215"/>
      <c r="T68" s="215"/>
      <c r="U68" s="215"/>
      <c r="V68" s="215"/>
    </row>
    <row r="69" spans="2:22">
      <c r="Q69" s="213"/>
      <c r="R69" s="214"/>
      <c r="S69" s="215"/>
      <c r="T69" s="215"/>
      <c r="U69" s="215"/>
      <c r="V69" s="215"/>
    </row>
    <row r="70" spans="2:22">
      <c r="Q70" s="213"/>
      <c r="R70" s="216"/>
      <c r="S70" s="217"/>
      <c r="T70" s="215"/>
      <c r="U70" s="215"/>
      <c r="V70" s="215"/>
    </row>
    <row r="71" spans="2:22">
      <c r="Q71" s="213"/>
      <c r="R71" s="214"/>
      <c r="S71" s="215"/>
      <c r="T71" s="215"/>
      <c r="U71" s="215"/>
      <c r="V71" s="215"/>
    </row>
    <row r="72" spans="2:22">
      <c r="Q72" s="213"/>
      <c r="R72" s="215"/>
      <c r="S72" s="215"/>
      <c r="T72" s="215"/>
      <c r="U72" s="215"/>
      <c r="V72" s="215"/>
    </row>
  </sheetData>
  <mergeCells count="79">
    <mergeCell ref="B61:O61"/>
    <mergeCell ref="C54:E54"/>
    <mergeCell ref="F51:K51"/>
    <mergeCell ref="F54:K54"/>
    <mergeCell ref="L54:M54"/>
    <mergeCell ref="B56:O56"/>
    <mergeCell ref="D57:P57"/>
    <mergeCell ref="B58:O58"/>
    <mergeCell ref="B59:O59"/>
    <mergeCell ref="D60:P60"/>
    <mergeCell ref="L53:M53"/>
    <mergeCell ref="C51:E53"/>
    <mergeCell ref="F53:K53"/>
    <mergeCell ref="F52:K52"/>
    <mergeCell ref="L51:M51"/>
    <mergeCell ref="L52:M52"/>
    <mergeCell ref="B62:O62"/>
    <mergeCell ref="B63:O63"/>
    <mergeCell ref="D64:P64"/>
    <mergeCell ref="B65:O65"/>
    <mergeCell ref="E67:P67"/>
    <mergeCell ref="D27:P27"/>
    <mergeCell ref="D28:E28"/>
    <mergeCell ref="D23:E23"/>
    <mergeCell ref="D21:E21"/>
    <mergeCell ref="D22:E22"/>
    <mergeCell ref="D15:E15"/>
    <mergeCell ref="D16:E16"/>
    <mergeCell ref="D17:E17"/>
    <mergeCell ref="B26:O26"/>
    <mergeCell ref="D18:E18"/>
    <mergeCell ref="D19:E19"/>
    <mergeCell ref="P12:P13"/>
    <mergeCell ref="B10:P10"/>
    <mergeCell ref="B11:P11"/>
    <mergeCell ref="B12:B13"/>
    <mergeCell ref="C12:C13"/>
    <mergeCell ref="D12:E13"/>
    <mergeCell ref="G12:G13"/>
    <mergeCell ref="F12:F13"/>
    <mergeCell ref="O12:O13"/>
    <mergeCell ref="H12:H13"/>
    <mergeCell ref="N12:N13"/>
    <mergeCell ref="I12:M12"/>
    <mergeCell ref="B5:D5"/>
    <mergeCell ref="E5:P5"/>
    <mergeCell ref="B7:E7"/>
    <mergeCell ref="F7:I7"/>
    <mergeCell ref="O7:P7"/>
    <mergeCell ref="J7:N8"/>
    <mergeCell ref="O1:P3"/>
    <mergeCell ref="B1:N1"/>
    <mergeCell ref="B2:N2"/>
    <mergeCell ref="B3:N3"/>
    <mergeCell ref="B47:O47"/>
    <mergeCell ref="C40:N40"/>
    <mergeCell ref="D31:E31"/>
    <mergeCell ref="D29:E29"/>
    <mergeCell ref="B32:O32"/>
    <mergeCell ref="D33:P33"/>
    <mergeCell ref="D30:E30"/>
    <mergeCell ref="B8:E8"/>
    <mergeCell ref="G8:I8"/>
    <mergeCell ref="O8:P8"/>
    <mergeCell ref="B4:N4"/>
    <mergeCell ref="O4:P4"/>
    <mergeCell ref="L50:M50"/>
    <mergeCell ref="C50:K50"/>
    <mergeCell ref="B34:O34"/>
    <mergeCell ref="B35:O35"/>
    <mergeCell ref="B38:P38"/>
    <mergeCell ref="C39:P39"/>
    <mergeCell ref="C41:N41"/>
    <mergeCell ref="C42:N42"/>
    <mergeCell ref="C49:P49"/>
    <mergeCell ref="C43:N43"/>
    <mergeCell ref="C44:N44"/>
    <mergeCell ref="C46:N46"/>
    <mergeCell ref="C45:N45"/>
  </mergeCells>
  <phoneticPr fontId="68" type="noConversion"/>
  <pageMargins left="0.38" right="0.70866141732283472" top="0.21" bottom="0.14000000000000001" header="0.15" footer="0.15"/>
  <pageSetup scale="4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499984740745262"/>
    <pageSetUpPr fitToPage="1"/>
  </sheetPr>
  <dimension ref="B1:Z109"/>
  <sheetViews>
    <sheetView showGridLines="0" view="pageBreakPreview" topLeftCell="G61" zoomScale="80" zoomScaleNormal="80" zoomScaleSheetLayoutView="80" workbookViewId="0">
      <selection activeCell="N90" sqref="N90:O90"/>
    </sheetView>
  </sheetViews>
  <sheetFormatPr baseColWidth="10" defaultColWidth="11.42578125" defaultRowHeight="14.25"/>
  <cols>
    <col min="1" max="1" width="1.7109375" style="51" customWidth="1"/>
    <col min="2" max="2" width="8.140625" style="51" customWidth="1"/>
    <col min="3" max="3" width="6.42578125" style="51" customWidth="1"/>
    <col min="4" max="4" width="10.28515625" style="51" customWidth="1"/>
    <col min="5" max="5" width="9.42578125" style="51" customWidth="1"/>
    <col min="6" max="6" width="11.85546875" style="51" customWidth="1"/>
    <col min="7" max="7" width="51.28515625" style="51" customWidth="1"/>
    <col min="8" max="8" width="9.140625" style="67" customWidth="1"/>
    <col min="9" max="9" width="9.140625" style="51" customWidth="1"/>
    <col min="10" max="10" width="9.28515625" style="51" customWidth="1"/>
    <col min="11" max="12" width="9.42578125" style="51" customWidth="1"/>
    <col min="13" max="13" width="11.140625" style="51" customWidth="1"/>
    <col min="14" max="14" width="7.140625" style="51" customWidth="1"/>
    <col min="15" max="15" width="17.28515625" style="71" customWidth="1"/>
    <col min="16" max="16" width="4.7109375" style="51" customWidth="1"/>
    <col min="17" max="17" width="22.7109375" style="51" customWidth="1"/>
    <col min="18" max="18" width="14.28515625" style="51" bestFit="1" customWidth="1"/>
    <col min="19" max="256" width="11.42578125" style="51"/>
    <col min="257" max="257" width="1.7109375" style="51" customWidth="1"/>
    <col min="258" max="258" width="8.140625" style="51" customWidth="1"/>
    <col min="259" max="259" width="6.42578125" style="51" customWidth="1"/>
    <col min="260" max="261" width="11.42578125" style="51"/>
    <col min="262" max="262" width="19.28515625" style="51" customWidth="1"/>
    <col min="263" max="263" width="51.28515625" style="51" customWidth="1"/>
    <col min="264" max="264" width="9.140625" style="51" customWidth="1"/>
    <col min="265" max="265" width="5.85546875" style="51" customWidth="1"/>
    <col min="266" max="266" width="7.7109375" style="51" customWidth="1"/>
    <col min="267" max="267" width="7.42578125" style="51" bestFit="1" customWidth="1"/>
    <col min="268" max="268" width="7.42578125" style="51" customWidth="1"/>
    <col min="269" max="269" width="13.7109375" style="51" customWidth="1"/>
    <col min="270" max="270" width="8.85546875" style="51" customWidth="1"/>
    <col min="271" max="271" width="19.42578125" style="51" customWidth="1"/>
    <col min="272" max="272" width="20.28515625" style="51" customWidth="1"/>
    <col min="273" max="273" width="14.85546875" style="51" customWidth="1"/>
    <col min="274" max="274" width="14.28515625" style="51" bestFit="1" customWidth="1"/>
    <col min="275" max="512" width="11.42578125" style="51"/>
    <col min="513" max="513" width="1.7109375" style="51" customWidth="1"/>
    <col min="514" max="514" width="8.140625" style="51" customWidth="1"/>
    <col min="515" max="515" width="6.42578125" style="51" customWidth="1"/>
    <col min="516" max="517" width="11.42578125" style="51"/>
    <col min="518" max="518" width="19.28515625" style="51" customWidth="1"/>
    <col min="519" max="519" width="51.28515625" style="51" customWidth="1"/>
    <col min="520" max="520" width="9.140625" style="51" customWidth="1"/>
    <col min="521" max="521" width="5.85546875" style="51" customWidth="1"/>
    <col min="522" max="522" width="7.7109375" style="51" customWidth="1"/>
    <col min="523" max="523" width="7.42578125" style="51" bestFit="1" customWidth="1"/>
    <col min="524" max="524" width="7.42578125" style="51" customWidth="1"/>
    <col min="525" max="525" width="13.7109375" style="51" customWidth="1"/>
    <col min="526" max="526" width="8.85546875" style="51" customWidth="1"/>
    <col min="527" max="527" width="19.42578125" style="51" customWidth="1"/>
    <col min="528" max="528" width="20.28515625" style="51" customWidth="1"/>
    <col min="529" max="529" width="14.85546875" style="51" customWidth="1"/>
    <col min="530" max="530" width="14.28515625" style="51" bestFit="1" customWidth="1"/>
    <col min="531" max="768" width="11.42578125" style="51"/>
    <col min="769" max="769" width="1.7109375" style="51" customWidth="1"/>
    <col min="770" max="770" width="8.140625" style="51" customWidth="1"/>
    <col min="771" max="771" width="6.42578125" style="51" customWidth="1"/>
    <col min="772" max="773" width="11.42578125" style="51"/>
    <col min="774" max="774" width="19.28515625" style="51" customWidth="1"/>
    <col min="775" max="775" width="51.28515625" style="51" customWidth="1"/>
    <col min="776" max="776" width="9.140625" style="51" customWidth="1"/>
    <col min="777" max="777" width="5.85546875" style="51" customWidth="1"/>
    <col min="778" max="778" width="7.7109375" style="51" customWidth="1"/>
    <col min="779" max="779" width="7.42578125" style="51" bestFit="1" customWidth="1"/>
    <col min="780" max="780" width="7.42578125" style="51" customWidth="1"/>
    <col min="781" max="781" width="13.7109375" style="51" customWidth="1"/>
    <col min="782" max="782" width="8.85546875" style="51" customWidth="1"/>
    <col min="783" max="783" width="19.42578125" style="51" customWidth="1"/>
    <col min="784" max="784" width="20.28515625" style="51" customWidth="1"/>
    <col min="785" max="785" width="14.85546875" style="51" customWidth="1"/>
    <col min="786" max="786" width="14.28515625" style="51" bestFit="1" customWidth="1"/>
    <col min="787" max="1024" width="11.42578125" style="51"/>
    <col min="1025" max="1025" width="1.7109375" style="51" customWidth="1"/>
    <col min="1026" max="1026" width="8.140625" style="51" customWidth="1"/>
    <col min="1027" max="1027" width="6.42578125" style="51" customWidth="1"/>
    <col min="1028" max="1029" width="11.42578125" style="51"/>
    <col min="1030" max="1030" width="19.28515625" style="51" customWidth="1"/>
    <col min="1031" max="1031" width="51.28515625" style="51" customWidth="1"/>
    <col min="1032" max="1032" width="9.140625" style="51" customWidth="1"/>
    <col min="1033" max="1033" width="5.85546875" style="51" customWidth="1"/>
    <col min="1034" max="1034" width="7.7109375" style="51" customWidth="1"/>
    <col min="1035" max="1035" width="7.42578125" style="51" bestFit="1" customWidth="1"/>
    <col min="1036" max="1036" width="7.42578125" style="51" customWidth="1"/>
    <col min="1037" max="1037" width="13.7109375" style="51" customWidth="1"/>
    <col min="1038" max="1038" width="8.85546875" style="51" customWidth="1"/>
    <col min="1039" max="1039" width="19.42578125" style="51" customWidth="1"/>
    <col min="1040" max="1040" width="20.28515625" style="51" customWidth="1"/>
    <col min="1041" max="1041" width="14.85546875" style="51" customWidth="1"/>
    <col min="1042" max="1042" width="14.28515625" style="51" bestFit="1" customWidth="1"/>
    <col min="1043" max="1280" width="11.42578125" style="51"/>
    <col min="1281" max="1281" width="1.7109375" style="51" customWidth="1"/>
    <col min="1282" max="1282" width="8.140625" style="51" customWidth="1"/>
    <col min="1283" max="1283" width="6.42578125" style="51" customWidth="1"/>
    <col min="1284" max="1285" width="11.42578125" style="51"/>
    <col min="1286" max="1286" width="19.28515625" style="51" customWidth="1"/>
    <col min="1287" max="1287" width="51.28515625" style="51" customWidth="1"/>
    <col min="1288" max="1288" width="9.140625" style="51" customWidth="1"/>
    <col min="1289" max="1289" width="5.85546875" style="51" customWidth="1"/>
    <col min="1290" max="1290" width="7.7109375" style="51" customWidth="1"/>
    <col min="1291" max="1291" width="7.42578125" style="51" bestFit="1" customWidth="1"/>
    <col min="1292" max="1292" width="7.42578125" style="51" customWidth="1"/>
    <col min="1293" max="1293" width="13.7109375" style="51" customWidth="1"/>
    <col min="1294" max="1294" width="8.85546875" style="51" customWidth="1"/>
    <col min="1295" max="1295" width="19.42578125" style="51" customWidth="1"/>
    <col min="1296" max="1296" width="20.28515625" style="51" customWidth="1"/>
    <col min="1297" max="1297" width="14.85546875" style="51" customWidth="1"/>
    <col min="1298" max="1298" width="14.28515625" style="51" bestFit="1" customWidth="1"/>
    <col min="1299" max="1536" width="11.42578125" style="51"/>
    <col min="1537" max="1537" width="1.7109375" style="51" customWidth="1"/>
    <col min="1538" max="1538" width="8.140625" style="51" customWidth="1"/>
    <col min="1539" max="1539" width="6.42578125" style="51" customWidth="1"/>
    <col min="1540" max="1541" width="11.42578125" style="51"/>
    <col min="1542" max="1542" width="19.28515625" style="51" customWidth="1"/>
    <col min="1543" max="1543" width="51.28515625" style="51" customWidth="1"/>
    <col min="1544" max="1544" width="9.140625" style="51" customWidth="1"/>
    <col min="1545" max="1545" width="5.85546875" style="51" customWidth="1"/>
    <col min="1546" max="1546" width="7.7109375" style="51" customWidth="1"/>
    <col min="1547" max="1547" width="7.42578125" style="51" bestFit="1" customWidth="1"/>
    <col min="1548" max="1548" width="7.42578125" style="51" customWidth="1"/>
    <col min="1549" max="1549" width="13.7109375" style="51" customWidth="1"/>
    <col min="1550" max="1550" width="8.85546875" style="51" customWidth="1"/>
    <col min="1551" max="1551" width="19.42578125" style="51" customWidth="1"/>
    <col min="1552" max="1552" width="20.28515625" style="51" customWidth="1"/>
    <col min="1553" max="1553" width="14.85546875" style="51" customWidth="1"/>
    <col min="1554" max="1554" width="14.28515625" style="51" bestFit="1" customWidth="1"/>
    <col min="1555" max="1792" width="11.42578125" style="51"/>
    <col min="1793" max="1793" width="1.7109375" style="51" customWidth="1"/>
    <col min="1794" max="1794" width="8.140625" style="51" customWidth="1"/>
    <col min="1795" max="1795" width="6.42578125" style="51" customWidth="1"/>
    <col min="1796" max="1797" width="11.42578125" style="51"/>
    <col min="1798" max="1798" width="19.28515625" style="51" customWidth="1"/>
    <col min="1799" max="1799" width="51.28515625" style="51" customWidth="1"/>
    <col min="1800" max="1800" width="9.140625" style="51" customWidth="1"/>
    <col min="1801" max="1801" width="5.85546875" style="51" customWidth="1"/>
    <col min="1802" max="1802" width="7.7109375" style="51" customWidth="1"/>
    <col min="1803" max="1803" width="7.42578125" style="51" bestFit="1" customWidth="1"/>
    <col min="1804" max="1804" width="7.42578125" style="51" customWidth="1"/>
    <col min="1805" max="1805" width="13.7109375" style="51" customWidth="1"/>
    <col min="1806" max="1806" width="8.85546875" style="51" customWidth="1"/>
    <col min="1807" max="1807" width="19.42578125" style="51" customWidth="1"/>
    <col min="1808" max="1808" width="20.28515625" style="51" customWidth="1"/>
    <col min="1809" max="1809" width="14.85546875" style="51" customWidth="1"/>
    <col min="1810" max="1810" width="14.28515625" style="51" bestFit="1" customWidth="1"/>
    <col min="1811" max="2048" width="11.42578125" style="51"/>
    <col min="2049" max="2049" width="1.7109375" style="51" customWidth="1"/>
    <col min="2050" max="2050" width="8.140625" style="51" customWidth="1"/>
    <col min="2051" max="2051" width="6.42578125" style="51" customWidth="1"/>
    <col min="2052" max="2053" width="11.42578125" style="51"/>
    <col min="2054" max="2054" width="19.28515625" style="51" customWidth="1"/>
    <col min="2055" max="2055" width="51.28515625" style="51" customWidth="1"/>
    <col min="2056" max="2056" width="9.140625" style="51" customWidth="1"/>
    <col min="2057" max="2057" width="5.85546875" style="51" customWidth="1"/>
    <col min="2058" max="2058" width="7.7109375" style="51" customWidth="1"/>
    <col min="2059" max="2059" width="7.42578125" style="51" bestFit="1" customWidth="1"/>
    <col min="2060" max="2060" width="7.42578125" style="51" customWidth="1"/>
    <col min="2061" max="2061" width="13.7109375" style="51" customWidth="1"/>
    <col min="2062" max="2062" width="8.85546875" style="51" customWidth="1"/>
    <col min="2063" max="2063" width="19.42578125" style="51" customWidth="1"/>
    <col min="2064" max="2064" width="20.28515625" style="51" customWidth="1"/>
    <col min="2065" max="2065" width="14.85546875" style="51" customWidth="1"/>
    <col min="2066" max="2066" width="14.28515625" style="51" bestFit="1" customWidth="1"/>
    <col min="2067" max="2304" width="11.42578125" style="51"/>
    <col min="2305" max="2305" width="1.7109375" style="51" customWidth="1"/>
    <col min="2306" max="2306" width="8.140625" style="51" customWidth="1"/>
    <col min="2307" max="2307" width="6.42578125" style="51" customWidth="1"/>
    <col min="2308" max="2309" width="11.42578125" style="51"/>
    <col min="2310" max="2310" width="19.28515625" style="51" customWidth="1"/>
    <col min="2311" max="2311" width="51.28515625" style="51" customWidth="1"/>
    <col min="2312" max="2312" width="9.140625" style="51" customWidth="1"/>
    <col min="2313" max="2313" width="5.85546875" style="51" customWidth="1"/>
    <col min="2314" max="2314" width="7.7109375" style="51" customWidth="1"/>
    <col min="2315" max="2315" width="7.42578125" style="51" bestFit="1" customWidth="1"/>
    <col min="2316" max="2316" width="7.42578125" style="51" customWidth="1"/>
    <col min="2317" max="2317" width="13.7109375" style="51" customWidth="1"/>
    <col min="2318" max="2318" width="8.85546875" style="51" customWidth="1"/>
    <col min="2319" max="2319" width="19.42578125" style="51" customWidth="1"/>
    <col min="2320" max="2320" width="20.28515625" style="51" customWidth="1"/>
    <col min="2321" max="2321" width="14.85546875" style="51" customWidth="1"/>
    <col min="2322" max="2322" width="14.28515625" style="51" bestFit="1" customWidth="1"/>
    <col min="2323" max="2560" width="11.42578125" style="51"/>
    <col min="2561" max="2561" width="1.7109375" style="51" customWidth="1"/>
    <col min="2562" max="2562" width="8.140625" style="51" customWidth="1"/>
    <col min="2563" max="2563" width="6.42578125" style="51" customWidth="1"/>
    <col min="2564" max="2565" width="11.42578125" style="51"/>
    <col min="2566" max="2566" width="19.28515625" style="51" customWidth="1"/>
    <col min="2567" max="2567" width="51.28515625" style="51" customWidth="1"/>
    <col min="2568" max="2568" width="9.140625" style="51" customWidth="1"/>
    <col min="2569" max="2569" width="5.85546875" style="51" customWidth="1"/>
    <col min="2570" max="2570" width="7.7109375" style="51" customWidth="1"/>
    <col min="2571" max="2571" width="7.42578125" style="51" bestFit="1" customWidth="1"/>
    <col min="2572" max="2572" width="7.42578125" style="51" customWidth="1"/>
    <col min="2573" max="2573" width="13.7109375" style="51" customWidth="1"/>
    <col min="2574" max="2574" width="8.85546875" style="51" customWidth="1"/>
    <col min="2575" max="2575" width="19.42578125" style="51" customWidth="1"/>
    <col min="2576" max="2576" width="20.28515625" style="51" customWidth="1"/>
    <col min="2577" max="2577" width="14.85546875" style="51" customWidth="1"/>
    <col min="2578" max="2578" width="14.28515625" style="51" bestFit="1" customWidth="1"/>
    <col min="2579" max="2816" width="11.42578125" style="51"/>
    <col min="2817" max="2817" width="1.7109375" style="51" customWidth="1"/>
    <col min="2818" max="2818" width="8.140625" style="51" customWidth="1"/>
    <col min="2819" max="2819" width="6.42578125" style="51" customWidth="1"/>
    <col min="2820" max="2821" width="11.42578125" style="51"/>
    <col min="2822" max="2822" width="19.28515625" style="51" customWidth="1"/>
    <col min="2823" max="2823" width="51.28515625" style="51" customWidth="1"/>
    <col min="2824" max="2824" width="9.140625" style="51" customWidth="1"/>
    <col min="2825" max="2825" width="5.85546875" style="51" customWidth="1"/>
    <col min="2826" max="2826" width="7.7109375" style="51" customWidth="1"/>
    <col min="2827" max="2827" width="7.42578125" style="51" bestFit="1" customWidth="1"/>
    <col min="2828" max="2828" width="7.42578125" style="51" customWidth="1"/>
    <col min="2829" max="2829" width="13.7109375" style="51" customWidth="1"/>
    <col min="2830" max="2830" width="8.85546875" style="51" customWidth="1"/>
    <col min="2831" max="2831" width="19.42578125" style="51" customWidth="1"/>
    <col min="2832" max="2832" width="20.28515625" style="51" customWidth="1"/>
    <col min="2833" max="2833" width="14.85546875" style="51" customWidth="1"/>
    <col min="2834" max="2834" width="14.28515625" style="51" bestFit="1" customWidth="1"/>
    <col min="2835" max="3072" width="11.42578125" style="51"/>
    <col min="3073" max="3073" width="1.7109375" style="51" customWidth="1"/>
    <col min="3074" max="3074" width="8.140625" style="51" customWidth="1"/>
    <col min="3075" max="3075" width="6.42578125" style="51" customWidth="1"/>
    <col min="3076" max="3077" width="11.42578125" style="51"/>
    <col min="3078" max="3078" width="19.28515625" style="51" customWidth="1"/>
    <col min="3079" max="3079" width="51.28515625" style="51" customWidth="1"/>
    <col min="3080" max="3080" width="9.140625" style="51" customWidth="1"/>
    <col min="3081" max="3081" width="5.85546875" style="51" customWidth="1"/>
    <col min="3082" max="3082" width="7.7109375" style="51" customWidth="1"/>
    <col min="3083" max="3083" width="7.42578125" style="51" bestFit="1" customWidth="1"/>
    <col min="3084" max="3084" width="7.42578125" style="51" customWidth="1"/>
    <col min="3085" max="3085" width="13.7109375" style="51" customWidth="1"/>
    <col min="3086" max="3086" width="8.85546875" style="51" customWidth="1"/>
    <col min="3087" max="3087" width="19.42578125" style="51" customWidth="1"/>
    <col min="3088" max="3088" width="20.28515625" style="51" customWidth="1"/>
    <col min="3089" max="3089" width="14.85546875" style="51" customWidth="1"/>
    <col min="3090" max="3090" width="14.28515625" style="51" bestFit="1" customWidth="1"/>
    <col min="3091" max="3328" width="11.42578125" style="51"/>
    <col min="3329" max="3329" width="1.7109375" style="51" customWidth="1"/>
    <col min="3330" max="3330" width="8.140625" style="51" customWidth="1"/>
    <col min="3331" max="3331" width="6.42578125" style="51" customWidth="1"/>
    <col min="3332" max="3333" width="11.42578125" style="51"/>
    <col min="3334" max="3334" width="19.28515625" style="51" customWidth="1"/>
    <col min="3335" max="3335" width="51.28515625" style="51" customWidth="1"/>
    <col min="3336" max="3336" width="9.140625" style="51" customWidth="1"/>
    <col min="3337" max="3337" width="5.85546875" style="51" customWidth="1"/>
    <col min="3338" max="3338" width="7.7109375" style="51" customWidth="1"/>
    <col min="3339" max="3339" width="7.42578125" style="51" bestFit="1" customWidth="1"/>
    <col min="3340" max="3340" width="7.42578125" style="51" customWidth="1"/>
    <col min="3341" max="3341" width="13.7109375" style="51" customWidth="1"/>
    <col min="3342" max="3342" width="8.85546875" style="51" customWidth="1"/>
    <col min="3343" max="3343" width="19.42578125" style="51" customWidth="1"/>
    <col min="3344" max="3344" width="20.28515625" style="51" customWidth="1"/>
    <col min="3345" max="3345" width="14.85546875" style="51" customWidth="1"/>
    <col min="3346" max="3346" width="14.28515625" style="51" bestFit="1" customWidth="1"/>
    <col min="3347" max="3584" width="11.42578125" style="51"/>
    <col min="3585" max="3585" width="1.7109375" style="51" customWidth="1"/>
    <col min="3586" max="3586" width="8.140625" style="51" customWidth="1"/>
    <col min="3587" max="3587" width="6.42578125" style="51" customWidth="1"/>
    <col min="3588" max="3589" width="11.42578125" style="51"/>
    <col min="3590" max="3590" width="19.28515625" style="51" customWidth="1"/>
    <col min="3591" max="3591" width="51.28515625" style="51" customWidth="1"/>
    <col min="3592" max="3592" width="9.140625" style="51" customWidth="1"/>
    <col min="3593" max="3593" width="5.85546875" style="51" customWidth="1"/>
    <col min="3594" max="3594" width="7.7109375" style="51" customWidth="1"/>
    <col min="3595" max="3595" width="7.42578125" style="51" bestFit="1" customWidth="1"/>
    <col min="3596" max="3596" width="7.42578125" style="51" customWidth="1"/>
    <col min="3597" max="3597" width="13.7109375" style="51" customWidth="1"/>
    <col min="3598" max="3598" width="8.85546875" style="51" customWidth="1"/>
    <col min="3599" max="3599" width="19.42578125" style="51" customWidth="1"/>
    <col min="3600" max="3600" width="20.28515625" style="51" customWidth="1"/>
    <col min="3601" max="3601" width="14.85546875" style="51" customWidth="1"/>
    <col min="3602" max="3602" width="14.28515625" style="51" bestFit="1" customWidth="1"/>
    <col min="3603" max="3840" width="11.42578125" style="51"/>
    <col min="3841" max="3841" width="1.7109375" style="51" customWidth="1"/>
    <col min="3842" max="3842" width="8.140625" style="51" customWidth="1"/>
    <col min="3843" max="3843" width="6.42578125" style="51" customWidth="1"/>
    <col min="3844" max="3845" width="11.42578125" style="51"/>
    <col min="3846" max="3846" width="19.28515625" style="51" customWidth="1"/>
    <col min="3847" max="3847" width="51.28515625" style="51" customWidth="1"/>
    <col min="3848" max="3848" width="9.140625" style="51" customWidth="1"/>
    <col min="3849" max="3849" width="5.85546875" style="51" customWidth="1"/>
    <col min="3850" max="3850" width="7.7109375" style="51" customWidth="1"/>
    <col min="3851" max="3851" width="7.42578125" style="51" bestFit="1" customWidth="1"/>
    <col min="3852" max="3852" width="7.42578125" style="51" customWidth="1"/>
    <col min="3853" max="3853" width="13.7109375" style="51" customWidth="1"/>
    <col min="3854" max="3854" width="8.85546875" style="51" customWidth="1"/>
    <col min="3855" max="3855" width="19.42578125" style="51" customWidth="1"/>
    <col min="3856" max="3856" width="20.28515625" style="51" customWidth="1"/>
    <col min="3857" max="3857" width="14.85546875" style="51" customWidth="1"/>
    <col min="3858" max="3858" width="14.28515625" style="51" bestFit="1" customWidth="1"/>
    <col min="3859" max="4096" width="11.42578125" style="51"/>
    <col min="4097" max="4097" width="1.7109375" style="51" customWidth="1"/>
    <col min="4098" max="4098" width="8.140625" style="51" customWidth="1"/>
    <col min="4099" max="4099" width="6.42578125" style="51" customWidth="1"/>
    <col min="4100" max="4101" width="11.42578125" style="51"/>
    <col min="4102" max="4102" width="19.28515625" style="51" customWidth="1"/>
    <col min="4103" max="4103" width="51.28515625" style="51" customWidth="1"/>
    <col min="4104" max="4104" width="9.140625" style="51" customWidth="1"/>
    <col min="4105" max="4105" width="5.85546875" style="51" customWidth="1"/>
    <col min="4106" max="4106" width="7.7109375" style="51" customWidth="1"/>
    <col min="4107" max="4107" width="7.42578125" style="51" bestFit="1" customWidth="1"/>
    <col min="4108" max="4108" width="7.42578125" style="51" customWidth="1"/>
    <col min="4109" max="4109" width="13.7109375" style="51" customWidth="1"/>
    <col min="4110" max="4110" width="8.85546875" style="51" customWidth="1"/>
    <col min="4111" max="4111" width="19.42578125" style="51" customWidth="1"/>
    <col min="4112" max="4112" width="20.28515625" style="51" customWidth="1"/>
    <col min="4113" max="4113" width="14.85546875" style="51" customWidth="1"/>
    <col min="4114" max="4114" width="14.28515625" style="51" bestFit="1" customWidth="1"/>
    <col min="4115" max="4352" width="11.42578125" style="51"/>
    <col min="4353" max="4353" width="1.7109375" style="51" customWidth="1"/>
    <col min="4354" max="4354" width="8.140625" style="51" customWidth="1"/>
    <col min="4355" max="4355" width="6.42578125" style="51" customWidth="1"/>
    <col min="4356" max="4357" width="11.42578125" style="51"/>
    <col min="4358" max="4358" width="19.28515625" style="51" customWidth="1"/>
    <col min="4359" max="4359" width="51.28515625" style="51" customWidth="1"/>
    <col min="4360" max="4360" width="9.140625" style="51" customWidth="1"/>
    <col min="4361" max="4361" width="5.85546875" style="51" customWidth="1"/>
    <col min="4362" max="4362" width="7.7109375" style="51" customWidth="1"/>
    <col min="4363" max="4363" width="7.42578125" style="51" bestFit="1" customWidth="1"/>
    <col min="4364" max="4364" width="7.42578125" style="51" customWidth="1"/>
    <col min="4365" max="4365" width="13.7109375" style="51" customWidth="1"/>
    <col min="4366" max="4366" width="8.85546875" style="51" customWidth="1"/>
    <col min="4367" max="4367" width="19.42578125" style="51" customWidth="1"/>
    <col min="4368" max="4368" width="20.28515625" style="51" customWidth="1"/>
    <col min="4369" max="4369" width="14.85546875" style="51" customWidth="1"/>
    <col min="4370" max="4370" width="14.28515625" style="51" bestFit="1" customWidth="1"/>
    <col min="4371" max="4608" width="11.42578125" style="51"/>
    <col min="4609" max="4609" width="1.7109375" style="51" customWidth="1"/>
    <col min="4610" max="4610" width="8.140625" style="51" customWidth="1"/>
    <col min="4611" max="4611" width="6.42578125" style="51" customWidth="1"/>
    <col min="4612" max="4613" width="11.42578125" style="51"/>
    <col min="4614" max="4614" width="19.28515625" style="51" customWidth="1"/>
    <col min="4615" max="4615" width="51.28515625" style="51" customWidth="1"/>
    <col min="4616" max="4616" width="9.140625" style="51" customWidth="1"/>
    <col min="4617" max="4617" width="5.85546875" style="51" customWidth="1"/>
    <col min="4618" max="4618" width="7.7109375" style="51" customWidth="1"/>
    <col min="4619" max="4619" width="7.42578125" style="51" bestFit="1" customWidth="1"/>
    <col min="4620" max="4620" width="7.42578125" style="51" customWidth="1"/>
    <col min="4621" max="4621" width="13.7109375" style="51" customWidth="1"/>
    <col min="4622" max="4622" width="8.85546875" style="51" customWidth="1"/>
    <col min="4623" max="4623" width="19.42578125" style="51" customWidth="1"/>
    <col min="4624" max="4624" width="20.28515625" style="51" customWidth="1"/>
    <col min="4625" max="4625" width="14.85546875" style="51" customWidth="1"/>
    <col min="4626" max="4626" width="14.28515625" style="51" bestFit="1" customWidth="1"/>
    <col min="4627" max="4864" width="11.42578125" style="51"/>
    <col min="4865" max="4865" width="1.7109375" style="51" customWidth="1"/>
    <col min="4866" max="4866" width="8.140625" style="51" customWidth="1"/>
    <col min="4867" max="4867" width="6.42578125" style="51" customWidth="1"/>
    <col min="4868" max="4869" width="11.42578125" style="51"/>
    <col min="4870" max="4870" width="19.28515625" style="51" customWidth="1"/>
    <col min="4871" max="4871" width="51.28515625" style="51" customWidth="1"/>
    <col min="4872" max="4872" width="9.140625" style="51" customWidth="1"/>
    <col min="4873" max="4873" width="5.85546875" style="51" customWidth="1"/>
    <col min="4874" max="4874" width="7.7109375" style="51" customWidth="1"/>
    <col min="4875" max="4875" width="7.42578125" style="51" bestFit="1" customWidth="1"/>
    <col min="4876" max="4876" width="7.42578125" style="51" customWidth="1"/>
    <col min="4877" max="4877" width="13.7109375" style="51" customWidth="1"/>
    <col min="4878" max="4878" width="8.85546875" style="51" customWidth="1"/>
    <col min="4879" max="4879" width="19.42578125" style="51" customWidth="1"/>
    <col min="4880" max="4880" width="20.28515625" style="51" customWidth="1"/>
    <col min="4881" max="4881" width="14.85546875" style="51" customWidth="1"/>
    <col min="4882" max="4882" width="14.28515625" style="51" bestFit="1" customWidth="1"/>
    <col min="4883" max="5120" width="11.42578125" style="51"/>
    <col min="5121" max="5121" width="1.7109375" style="51" customWidth="1"/>
    <col min="5122" max="5122" width="8.140625" style="51" customWidth="1"/>
    <col min="5123" max="5123" width="6.42578125" style="51" customWidth="1"/>
    <col min="5124" max="5125" width="11.42578125" style="51"/>
    <col min="5126" max="5126" width="19.28515625" style="51" customWidth="1"/>
    <col min="5127" max="5127" width="51.28515625" style="51" customWidth="1"/>
    <col min="5128" max="5128" width="9.140625" style="51" customWidth="1"/>
    <col min="5129" max="5129" width="5.85546875" style="51" customWidth="1"/>
    <col min="5130" max="5130" width="7.7109375" style="51" customWidth="1"/>
    <col min="5131" max="5131" width="7.42578125" style="51" bestFit="1" customWidth="1"/>
    <col min="5132" max="5132" width="7.42578125" style="51" customWidth="1"/>
    <col min="5133" max="5133" width="13.7109375" style="51" customWidth="1"/>
    <col min="5134" max="5134" width="8.85546875" style="51" customWidth="1"/>
    <col min="5135" max="5135" width="19.42578125" style="51" customWidth="1"/>
    <col min="5136" max="5136" width="20.28515625" style="51" customWidth="1"/>
    <col min="5137" max="5137" width="14.85546875" style="51" customWidth="1"/>
    <col min="5138" max="5138" width="14.28515625" style="51" bestFit="1" customWidth="1"/>
    <col min="5139" max="5376" width="11.42578125" style="51"/>
    <col min="5377" max="5377" width="1.7109375" style="51" customWidth="1"/>
    <col min="5378" max="5378" width="8.140625" style="51" customWidth="1"/>
    <col min="5379" max="5379" width="6.42578125" style="51" customWidth="1"/>
    <col min="5380" max="5381" width="11.42578125" style="51"/>
    <col min="5382" max="5382" width="19.28515625" style="51" customWidth="1"/>
    <col min="5383" max="5383" width="51.28515625" style="51" customWidth="1"/>
    <col min="5384" max="5384" width="9.140625" style="51" customWidth="1"/>
    <col min="5385" max="5385" width="5.85546875" style="51" customWidth="1"/>
    <col min="5386" max="5386" width="7.7109375" style="51" customWidth="1"/>
    <col min="5387" max="5387" width="7.42578125" style="51" bestFit="1" customWidth="1"/>
    <col min="5388" max="5388" width="7.42578125" style="51" customWidth="1"/>
    <col min="5389" max="5389" width="13.7109375" style="51" customWidth="1"/>
    <col min="5390" max="5390" width="8.85546875" style="51" customWidth="1"/>
    <col min="5391" max="5391" width="19.42578125" style="51" customWidth="1"/>
    <col min="5392" max="5392" width="20.28515625" style="51" customWidth="1"/>
    <col min="5393" max="5393" width="14.85546875" style="51" customWidth="1"/>
    <col min="5394" max="5394" width="14.28515625" style="51" bestFit="1" customWidth="1"/>
    <col min="5395" max="5632" width="11.42578125" style="51"/>
    <col min="5633" max="5633" width="1.7109375" style="51" customWidth="1"/>
    <col min="5634" max="5634" width="8.140625" style="51" customWidth="1"/>
    <col min="5635" max="5635" width="6.42578125" style="51" customWidth="1"/>
    <col min="5636" max="5637" width="11.42578125" style="51"/>
    <col min="5638" max="5638" width="19.28515625" style="51" customWidth="1"/>
    <col min="5639" max="5639" width="51.28515625" style="51" customWidth="1"/>
    <col min="5640" max="5640" width="9.140625" style="51" customWidth="1"/>
    <col min="5641" max="5641" width="5.85546875" style="51" customWidth="1"/>
    <col min="5642" max="5642" width="7.7109375" style="51" customWidth="1"/>
    <col min="5643" max="5643" width="7.42578125" style="51" bestFit="1" customWidth="1"/>
    <col min="5644" max="5644" width="7.42578125" style="51" customWidth="1"/>
    <col min="5645" max="5645" width="13.7109375" style="51" customWidth="1"/>
    <col min="5646" max="5646" width="8.85546875" style="51" customWidth="1"/>
    <col min="5647" max="5647" width="19.42578125" style="51" customWidth="1"/>
    <col min="5648" max="5648" width="20.28515625" style="51" customWidth="1"/>
    <col min="5649" max="5649" width="14.85546875" style="51" customWidth="1"/>
    <col min="5650" max="5650" width="14.28515625" style="51" bestFit="1" customWidth="1"/>
    <col min="5651" max="5888" width="11.42578125" style="51"/>
    <col min="5889" max="5889" width="1.7109375" style="51" customWidth="1"/>
    <col min="5890" max="5890" width="8.140625" style="51" customWidth="1"/>
    <col min="5891" max="5891" width="6.42578125" style="51" customWidth="1"/>
    <col min="5892" max="5893" width="11.42578125" style="51"/>
    <col min="5894" max="5894" width="19.28515625" style="51" customWidth="1"/>
    <col min="5895" max="5895" width="51.28515625" style="51" customWidth="1"/>
    <col min="5896" max="5896" width="9.140625" style="51" customWidth="1"/>
    <col min="5897" max="5897" width="5.85546875" style="51" customWidth="1"/>
    <col min="5898" max="5898" width="7.7109375" style="51" customWidth="1"/>
    <col min="5899" max="5899" width="7.42578125" style="51" bestFit="1" customWidth="1"/>
    <col min="5900" max="5900" width="7.42578125" style="51" customWidth="1"/>
    <col min="5901" max="5901" width="13.7109375" style="51" customWidth="1"/>
    <col min="5902" max="5902" width="8.85546875" style="51" customWidth="1"/>
    <col min="5903" max="5903" width="19.42578125" style="51" customWidth="1"/>
    <col min="5904" max="5904" width="20.28515625" style="51" customWidth="1"/>
    <col min="5905" max="5905" width="14.85546875" style="51" customWidth="1"/>
    <col min="5906" max="5906" width="14.28515625" style="51" bestFit="1" customWidth="1"/>
    <col min="5907" max="6144" width="11.42578125" style="51"/>
    <col min="6145" max="6145" width="1.7109375" style="51" customWidth="1"/>
    <col min="6146" max="6146" width="8.140625" style="51" customWidth="1"/>
    <col min="6147" max="6147" width="6.42578125" style="51" customWidth="1"/>
    <col min="6148" max="6149" width="11.42578125" style="51"/>
    <col min="6150" max="6150" width="19.28515625" style="51" customWidth="1"/>
    <col min="6151" max="6151" width="51.28515625" style="51" customWidth="1"/>
    <col min="6152" max="6152" width="9.140625" style="51" customWidth="1"/>
    <col min="6153" max="6153" width="5.85546875" style="51" customWidth="1"/>
    <col min="6154" max="6154" width="7.7109375" style="51" customWidth="1"/>
    <col min="6155" max="6155" width="7.42578125" style="51" bestFit="1" customWidth="1"/>
    <col min="6156" max="6156" width="7.42578125" style="51" customWidth="1"/>
    <col min="6157" max="6157" width="13.7109375" style="51" customWidth="1"/>
    <col min="6158" max="6158" width="8.85546875" style="51" customWidth="1"/>
    <col min="6159" max="6159" width="19.42578125" style="51" customWidth="1"/>
    <col min="6160" max="6160" width="20.28515625" style="51" customWidth="1"/>
    <col min="6161" max="6161" width="14.85546875" style="51" customWidth="1"/>
    <col min="6162" max="6162" width="14.28515625" style="51" bestFit="1" customWidth="1"/>
    <col min="6163" max="6400" width="11.42578125" style="51"/>
    <col min="6401" max="6401" width="1.7109375" style="51" customWidth="1"/>
    <col min="6402" max="6402" width="8.140625" style="51" customWidth="1"/>
    <col min="6403" max="6403" width="6.42578125" style="51" customWidth="1"/>
    <col min="6404" max="6405" width="11.42578125" style="51"/>
    <col min="6406" max="6406" width="19.28515625" style="51" customWidth="1"/>
    <col min="6407" max="6407" width="51.28515625" style="51" customWidth="1"/>
    <col min="6408" max="6408" width="9.140625" style="51" customWidth="1"/>
    <col min="6409" max="6409" width="5.85546875" style="51" customWidth="1"/>
    <col min="6410" max="6410" width="7.7109375" style="51" customWidth="1"/>
    <col min="6411" max="6411" width="7.42578125" style="51" bestFit="1" customWidth="1"/>
    <col min="6412" max="6412" width="7.42578125" style="51" customWidth="1"/>
    <col min="6413" max="6413" width="13.7109375" style="51" customWidth="1"/>
    <col min="6414" max="6414" width="8.85546875" style="51" customWidth="1"/>
    <col min="6415" max="6415" width="19.42578125" style="51" customWidth="1"/>
    <col min="6416" max="6416" width="20.28515625" style="51" customWidth="1"/>
    <col min="6417" max="6417" width="14.85546875" style="51" customWidth="1"/>
    <col min="6418" max="6418" width="14.28515625" style="51" bestFit="1" customWidth="1"/>
    <col min="6419" max="6656" width="11.42578125" style="51"/>
    <col min="6657" max="6657" width="1.7109375" style="51" customWidth="1"/>
    <col min="6658" max="6658" width="8.140625" style="51" customWidth="1"/>
    <col min="6659" max="6659" width="6.42578125" style="51" customWidth="1"/>
    <col min="6660" max="6661" width="11.42578125" style="51"/>
    <col min="6662" max="6662" width="19.28515625" style="51" customWidth="1"/>
    <col min="6663" max="6663" width="51.28515625" style="51" customWidth="1"/>
    <col min="6664" max="6664" width="9.140625" style="51" customWidth="1"/>
    <col min="6665" max="6665" width="5.85546875" style="51" customWidth="1"/>
    <col min="6666" max="6666" width="7.7109375" style="51" customWidth="1"/>
    <col min="6667" max="6667" width="7.42578125" style="51" bestFit="1" customWidth="1"/>
    <col min="6668" max="6668" width="7.42578125" style="51" customWidth="1"/>
    <col min="6669" max="6669" width="13.7109375" style="51" customWidth="1"/>
    <col min="6670" max="6670" width="8.85546875" style="51" customWidth="1"/>
    <col min="6671" max="6671" width="19.42578125" style="51" customWidth="1"/>
    <col min="6672" max="6672" width="20.28515625" style="51" customWidth="1"/>
    <col min="6673" max="6673" width="14.85546875" style="51" customWidth="1"/>
    <col min="6674" max="6674" width="14.28515625" style="51" bestFit="1" customWidth="1"/>
    <col min="6675" max="6912" width="11.42578125" style="51"/>
    <col min="6913" max="6913" width="1.7109375" style="51" customWidth="1"/>
    <col min="6914" max="6914" width="8.140625" style="51" customWidth="1"/>
    <col min="6915" max="6915" width="6.42578125" style="51" customWidth="1"/>
    <col min="6916" max="6917" width="11.42578125" style="51"/>
    <col min="6918" max="6918" width="19.28515625" style="51" customWidth="1"/>
    <col min="6919" max="6919" width="51.28515625" style="51" customWidth="1"/>
    <col min="6920" max="6920" width="9.140625" style="51" customWidth="1"/>
    <col min="6921" max="6921" width="5.85546875" style="51" customWidth="1"/>
    <col min="6922" max="6922" width="7.7109375" style="51" customWidth="1"/>
    <col min="6923" max="6923" width="7.42578125" style="51" bestFit="1" customWidth="1"/>
    <col min="6924" max="6924" width="7.42578125" style="51" customWidth="1"/>
    <col min="6925" max="6925" width="13.7109375" style="51" customWidth="1"/>
    <col min="6926" max="6926" width="8.85546875" style="51" customWidth="1"/>
    <col min="6927" max="6927" width="19.42578125" style="51" customWidth="1"/>
    <col min="6928" max="6928" width="20.28515625" style="51" customWidth="1"/>
    <col min="6929" max="6929" width="14.85546875" style="51" customWidth="1"/>
    <col min="6930" max="6930" width="14.28515625" style="51" bestFit="1" customWidth="1"/>
    <col min="6931" max="7168" width="11.42578125" style="51"/>
    <col min="7169" max="7169" width="1.7109375" style="51" customWidth="1"/>
    <col min="7170" max="7170" width="8.140625" style="51" customWidth="1"/>
    <col min="7171" max="7171" width="6.42578125" style="51" customWidth="1"/>
    <col min="7172" max="7173" width="11.42578125" style="51"/>
    <col min="7174" max="7174" width="19.28515625" style="51" customWidth="1"/>
    <col min="7175" max="7175" width="51.28515625" style="51" customWidth="1"/>
    <col min="7176" max="7176" width="9.140625" style="51" customWidth="1"/>
    <col min="7177" max="7177" width="5.85546875" style="51" customWidth="1"/>
    <col min="7178" max="7178" width="7.7109375" style="51" customWidth="1"/>
    <col min="7179" max="7179" width="7.42578125" style="51" bestFit="1" customWidth="1"/>
    <col min="7180" max="7180" width="7.42578125" style="51" customWidth="1"/>
    <col min="7181" max="7181" width="13.7109375" style="51" customWidth="1"/>
    <col min="7182" max="7182" width="8.85546875" style="51" customWidth="1"/>
    <col min="7183" max="7183" width="19.42578125" style="51" customWidth="1"/>
    <col min="7184" max="7184" width="20.28515625" style="51" customWidth="1"/>
    <col min="7185" max="7185" width="14.85546875" style="51" customWidth="1"/>
    <col min="7186" max="7186" width="14.28515625" style="51" bestFit="1" customWidth="1"/>
    <col min="7187" max="7424" width="11.42578125" style="51"/>
    <col min="7425" max="7425" width="1.7109375" style="51" customWidth="1"/>
    <col min="7426" max="7426" width="8.140625" style="51" customWidth="1"/>
    <col min="7427" max="7427" width="6.42578125" style="51" customWidth="1"/>
    <col min="7428" max="7429" width="11.42578125" style="51"/>
    <col min="7430" max="7430" width="19.28515625" style="51" customWidth="1"/>
    <col min="7431" max="7431" width="51.28515625" style="51" customWidth="1"/>
    <col min="7432" max="7432" width="9.140625" style="51" customWidth="1"/>
    <col min="7433" max="7433" width="5.85546875" style="51" customWidth="1"/>
    <col min="7434" max="7434" width="7.7109375" style="51" customWidth="1"/>
    <col min="7435" max="7435" width="7.42578125" style="51" bestFit="1" customWidth="1"/>
    <col min="7436" max="7436" width="7.42578125" style="51" customWidth="1"/>
    <col min="7437" max="7437" width="13.7109375" style="51" customWidth="1"/>
    <col min="7438" max="7438" width="8.85546875" style="51" customWidth="1"/>
    <col min="7439" max="7439" width="19.42578125" style="51" customWidth="1"/>
    <col min="7440" max="7440" width="20.28515625" style="51" customWidth="1"/>
    <col min="7441" max="7441" width="14.85546875" style="51" customWidth="1"/>
    <col min="7442" max="7442" width="14.28515625" style="51" bestFit="1" customWidth="1"/>
    <col min="7443" max="7680" width="11.42578125" style="51"/>
    <col min="7681" max="7681" width="1.7109375" style="51" customWidth="1"/>
    <col min="7682" max="7682" width="8.140625" style="51" customWidth="1"/>
    <col min="7683" max="7683" width="6.42578125" style="51" customWidth="1"/>
    <col min="7684" max="7685" width="11.42578125" style="51"/>
    <col min="7686" max="7686" width="19.28515625" style="51" customWidth="1"/>
    <col min="7687" max="7687" width="51.28515625" style="51" customWidth="1"/>
    <col min="7688" max="7688" width="9.140625" style="51" customWidth="1"/>
    <col min="7689" max="7689" width="5.85546875" style="51" customWidth="1"/>
    <col min="7690" max="7690" width="7.7109375" style="51" customWidth="1"/>
    <col min="7691" max="7691" width="7.42578125" style="51" bestFit="1" customWidth="1"/>
    <col min="7692" max="7692" width="7.42578125" style="51" customWidth="1"/>
    <col min="7693" max="7693" width="13.7109375" style="51" customWidth="1"/>
    <col min="7694" max="7694" width="8.85546875" style="51" customWidth="1"/>
    <col min="7695" max="7695" width="19.42578125" style="51" customWidth="1"/>
    <col min="7696" max="7696" width="20.28515625" style="51" customWidth="1"/>
    <col min="7697" max="7697" width="14.85546875" style="51" customWidth="1"/>
    <col min="7698" max="7698" width="14.28515625" style="51" bestFit="1" customWidth="1"/>
    <col min="7699" max="7936" width="11.42578125" style="51"/>
    <col min="7937" max="7937" width="1.7109375" style="51" customWidth="1"/>
    <col min="7938" max="7938" width="8.140625" style="51" customWidth="1"/>
    <col min="7939" max="7939" width="6.42578125" style="51" customWidth="1"/>
    <col min="7940" max="7941" width="11.42578125" style="51"/>
    <col min="7942" max="7942" width="19.28515625" style="51" customWidth="1"/>
    <col min="7943" max="7943" width="51.28515625" style="51" customWidth="1"/>
    <col min="7944" max="7944" width="9.140625" style="51" customWidth="1"/>
    <col min="7945" max="7945" width="5.85546875" style="51" customWidth="1"/>
    <col min="7946" max="7946" width="7.7109375" style="51" customWidth="1"/>
    <col min="7947" max="7947" width="7.42578125" style="51" bestFit="1" customWidth="1"/>
    <col min="7948" max="7948" width="7.42578125" style="51" customWidth="1"/>
    <col min="7949" max="7949" width="13.7109375" style="51" customWidth="1"/>
    <col min="7950" max="7950" width="8.85546875" style="51" customWidth="1"/>
    <col min="7951" max="7951" width="19.42578125" style="51" customWidth="1"/>
    <col min="7952" max="7952" width="20.28515625" style="51" customWidth="1"/>
    <col min="7953" max="7953" width="14.85546875" style="51" customWidth="1"/>
    <col min="7954" max="7954" width="14.28515625" style="51" bestFit="1" customWidth="1"/>
    <col min="7955" max="8192" width="11.42578125" style="51"/>
    <col min="8193" max="8193" width="1.7109375" style="51" customWidth="1"/>
    <col min="8194" max="8194" width="8.140625" style="51" customWidth="1"/>
    <col min="8195" max="8195" width="6.42578125" style="51" customWidth="1"/>
    <col min="8196" max="8197" width="11.42578125" style="51"/>
    <col min="8198" max="8198" width="19.28515625" style="51" customWidth="1"/>
    <col min="8199" max="8199" width="51.28515625" style="51" customWidth="1"/>
    <col min="8200" max="8200" width="9.140625" style="51" customWidth="1"/>
    <col min="8201" max="8201" width="5.85546875" style="51" customWidth="1"/>
    <col min="8202" max="8202" width="7.7109375" style="51" customWidth="1"/>
    <col min="8203" max="8203" width="7.42578125" style="51" bestFit="1" customWidth="1"/>
    <col min="8204" max="8204" width="7.42578125" style="51" customWidth="1"/>
    <col min="8205" max="8205" width="13.7109375" style="51" customWidth="1"/>
    <col min="8206" max="8206" width="8.85546875" style="51" customWidth="1"/>
    <col min="8207" max="8207" width="19.42578125" style="51" customWidth="1"/>
    <col min="8208" max="8208" width="20.28515625" style="51" customWidth="1"/>
    <col min="8209" max="8209" width="14.85546875" style="51" customWidth="1"/>
    <col min="8210" max="8210" width="14.28515625" style="51" bestFit="1" customWidth="1"/>
    <col min="8211" max="8448" width="11.42578125" style="51"/>
    <col min="8449" max="8449" width="1.7109375" style="51" customWidth="1"/>
    <col min="8450" max="8450" width="8.140625" style="51" customWidth="1"/>
    <col min="8451" max="8451" width="6.42578125" style="51" customWidth="1"/>
    <col min="8452" max="8453" width="11.42578125" style="51"/>
    <col min="8454" max="8454" width="19.28515625" style="51" customWidth="1"/>
    <col min="8455" max="8455" width="51.28515625" style="51" customWidth="1"/>
    <col min="8456" max="8456" width="9.140625" style="51" customWidth="1"/>
    <col min="8457" max="8457" width="5.85546875" style="51" customWidth="1"/>
    <col min="8458" max="8458" width="7.7109375" style="51" customWidth="1"/>
    <col min="8459" max="8459" width="7.42578125" style="51" bestFit="1" customWidth="1"/>
    <col min="8460" max="8460" width="7.42578125" style="51" customWidth="1"/>
    <col min="8461" max="8461" width="13.7109375" style="51" customWidth="1"/>
    <col min="8462" max="8462" width="8.85546875" style="51" customWidth="1"/>
    <col min="8463" max="8463" width="19.42578125" style="51" customWidth="1"/>
    <col min="8464" max="8464" width="20.28515625" style="51" customWidth="1"/>
    <col min="8465" max="8465" width="14.85546875" style="51" customWidth="1"/>
    <col min="8466" max="8466" width="14.28515625" style="51" bestFit="1" customWidth="1"/>
    <col min="8467" max="8704" width="11.42578125" style="51"/>
    <col min="8705" max="8705" width="1.7109375" style="51" customWidth="1"/>
    <col min="8706" max="8706" width="8.140625" style="51" customWidth="1"/>
    <col min="8707" max="8707" width="6.42578125" style="51" customWidth="1"/>
    <col min="8708" max="8709" width="11.42578125" style="51"/>
    <col min="8710" max="8710" width="19.28515625" style="51" customWidth="1"/>
    <col min="8711" max="8711" width="51.28515625" style="51" customWidth="1"/>
    <col min="8712" max="8712" width="9.140625" style="51" customWidth="1"/>
    <col min="8713" max="8713" width="5.85546875" style="51" customWidth="1"/>
    <col min="8714" max="8714" width="7.7109375" style="51" customWidth="1"/>
    <col min="8715" max="8715" width="7.42578125" style="51" bestFit="1" customWidth="1"/>
    <col min="8716" max="8716" width="7.42578125" style="51" customWidth="1"/>
    <col min="8717" max="8717" width="13.7109375" style="51" customWidth="1"/>
    <col min="8718" max="8718" width="8.85546875" style="51" customWidth="1"/>
    <col min="8719" max="8719" width="19.42578125" style="51" customWidth="1"/>
    <col min="8720" max="8720" width="20.28515625" style="51" customWidth="1"/>
    <col min="8721" max="8721" width="14.85546875" style="51" customWidth="1"/>
    <col min="8722" max="8722" width="14.28515625" style="51" bestFit="1" customWidth="1"/>
    <col min="8723" max="8960" width="11.42578125" style="51"/>
    <col min="8961" max="8961" width="1.7109375" style="51" customWidth="1"/>
    <col min="8962" max="8962" width="8.140625" style="51" customWidth="1"/>
    <col min="8963" max="8963" width="6.42578125" style="51" customWidth="1"/>
    <col min="8964" max="8965" width="11.42578125" style="51"/>
    <col min="8966" max="8966" width="19.28515625" style="51" customWidth="1"/>
    <col min="8967" max="8967" width="51.28515625" style="51" customWidth="1"/>
    <col min="8968" max="8968" width="9.140625" style="51" customWidth="1"/>
    <col min="8969" max="8969" width="5.85546875" style="51" customWidth="1"/>
    <col min="8970" max="8970" width="7.7109375" style="51" customWidth="1"/>
    <col min="8971" max="8971" width="7.42578125" style="51" bestFit="1" customWidth="1"/>
    <col min="8972" max="8972" width="7.42578125" style="51" customWidth="1"/>
    <col min="8973" max="8973" width="13.7109375" style="51" customWidth="1"/>
    <col min="8974" max="8974" width="8.85546875" style="51" customWidth="1"/>
    <col min="8975" max="8975" width="19.42578125" style="51" customWidth="1"/>
    <col min="8976" max="8976" width="20.28515625" style="51" customWidth="1"/>
    <col min="8977" max="8977" width="14.85546875" style="51" customWidth="1"/>
    <col min="8978" max="8978" width="14.28515625" style="51" bestFit="1" customWidth="1"/>
    <col min="8979" max="9216" width="11.42578125" style="51"/>
    <col min="9217" max="9217" width="1.7109375" style="51" customWidth="1"/>
    <col min="9218" max="9218" width="8.140625" style="51" customWidth="1"/>
    <col min="9219" max="9219" width="6.42578125" style="51" customWidth="1"/>
    <col min="9220" max="9221" width="11.42578125" style="51"/>
    <col min="9222" max="9222" width="19.28515625" style="51" customWidth="1"/>
    <col min="9223" max="9223" width="51.28515625" style="51" customWidth="1"/>
    <col min="9224" max="9224" width="9.140625" style="51" customWidth="1"/>
    <col min="9225" max="9225" width="5.85546875" style="51" customWidth="1"/>
    <col min="9226" max="9226" width="7.7109375" style="51" customWidth="1"/>
    <col min="9227" max="9227" width="7.42578125" style="51" bestFit="1" customWidth="1"/>
    <col min="9228" max="9228" width="7.42578125" style="51" customWidth="1"/>
    <col min="9229" max="9229" width="13.7109375" style="51" customWidth="1"/>
    <col min="9230" max="9230" width="8.85546875" style="51" customWidth="1"/>
    <col min="9231" max="9231" width="19.42578125" style="51" customWidth="1"/>
    <col min="9232" max="9232" width="20.28515625" style="51" customWidth="1"/>
    <col min="9233" max="9233" width="14.85546875" style="51" customWidth="1"/>
    <col min="9234" max="9234" width="14.28515625" style="51" bestFit="1" customWidth="1"/>
    <col min="9235" max="9472" width="11.42578125" style="51"/>
    <col min="9473" max="9473" width="1.7109375" style="51" customWidth="1"/>
    <col min="9474" max="9474" width="8.140625" style="51" customWidth="1"/>
    <col min="9475" max="9475" width="6.42578125" style="51" customWidth="1"/>
    <col min="9476" max="9477" width="11.42578125" style="51"/>
    <col min="9478" max="9478" width="19.28515625" style="51" customWidth="1"/>
    <col min="9479" max="9479" width="51.28515625" style="51" customWidth="1"/>
    <col min="9480" max="9480" width="9.140625" style="51" customWidth="1"/>
    <col min="9481" max="9481" width="5.85546875" style="51" customWidth="1"/>
    <col min="9482" max="9482" width="7.7109375" style="51" customWidth="1"/>
    <col min="9483" max="9483" width="7.42578125" style="51" bestFit="1" customWidth="1"/>
    <col min="9484" max="9484" width="7.42578125" style="51" customWidth="1"/>
    <col min="9485" max="9485" width="13.7109375" style="51" customWidth="1"/>
    <col min="9486" max="9486" width="8.85546875" style="51" customWidth="1"/>
    <col min="9487" max="9487" width="19.42578125" style="51" customWidth="1"/>
    <col min="9488" max="9488" width="20.28515625" style="51" customWidth="1"/>
    <col min="9489" max="9489" width="14.85546875" style="51" customWidth="1"/>
    <col min="9490" max="9490" width="14.28515625" style="51" bestFit="1" customWidth="1"/>
    <col min="9491" max="9728" width="11.42578125" style="51"/>
    <col min="9729" max="9729" width="1.7109375" style="51" customWidth="1"/>
    <col min="9730" max="9730" width="8.140625" style="51" customWidth="1"/>
    <col min="9731" max="9731" width="6.42578125" style="51" customWidth="1"/>
    <col min="9732" max="9733" width="11.42578125" style="51"/>
    <col min="9734" max="9734" width="19.28515625" style="51" customWidth="1"/>
    <col min="9735" max="9735" width="51.28515625" style="51" customWidth="1"/>
    <col min="9736" max="9736" width="9.140625" style="51" customWidth="1"/>
    <col min="9737" max="9737" width="5.85546875" style="51" customWidth="1"/>
    <col min="9738" max="9738" width="7.7109375" style="51" customWidth="1"/>
    <col min="9739" max="9739" width="7.42578125" style="51" bestFit="1" customWidth="1"/>
    <col min="9740" max="9740" width="7.42578125" style="51" customWidth="1"/>
    <col min="9741" max="9741" width="13.7109375" style="51" customWidth="1"/>
    <col min="9742" max="9742" width="8.85546875" style="51" customWidth="1"/>
    <col min="9743" max="9743" width="19.42578125" style="51" customWidth="1"/>
    <col min="9744" max="9744" width="20.28515625" style="51" customWidth="1"/>
    <col min="9745" max="9745" width="14.85546875" style="51" customWidth="1"/>
    <col min="9746" max="9746" width="14.28515625" style="51" bestFit="1" customWidth="1"/>
    <col min="9747" max="9984" width="11.42578125" style="51"/>
    <col min="9985" max="9985" width="1.7109375" style="51" customWidth="1"/>
    <col min="9986" max="9986" width="8.140625" style="51" customWidth="1"/>
    <col min="9987" max="9987" width="6.42578125" style="51" customWidth="1"/>
    <col min="9988" max="9989" width="11.42578125" style="51"/>
    <col min="9990" max="9990" width="19.28515625" style="51" customWidth="1"/>
    <col min="9991" max="9991" width="51.28515625" style="51" customWidth="1"/>
    <col min="9992" max="9992" width="9.140625" style="51" customWidth="1"/>
    <col min="9993" max="9993" width="5.85546875" style="51" customWidth="1"/>
    <col min="9994" max="9994" width="7.7109375" style="51" customWidth="1"/>
    <col min="9995" max="9995" width="7.42578125" style="51" bestFit="1" customWidth="1"/>
    <col min="9996" max="9996" width="7.42578125" style="51" customWidth="1"/>
    <col min="9997" max="9997" width="13.7109375" style="51" customWidth="1"/>
    <col min="9998" max="9998" width="8.85546875" style="51" customWidth="1"/>
    <col min="9999" max="9999" width="19.42578125" style="51" customWidth="1"/>
    <col min="10000" max="10000" width="20.28515625" style="51" customWidth="1"/>
    <col min="10001" max="10001" width="14.85546875" style="51" customWidth="1"/>
    <col min="10002" max="10002" width="14.28515625" style="51" bestFit="1" customWidth="1"/>
    <col min="10003" max="10240" width="11.42578125" style="51"/>
    <col min="10241" max="10241" width="1.7109375" style="51" customWidth="1"/>
    <col min="10242" max="10242" width="8.140625" style="51" customWidth="1"/>
    <col min="10243" max="10243" width="6.42578125" style="51" customWidth="1"/>
    <col min="10244" max="10245" width="11.42578125" style="51"/>
    <col min="10246" max="10246" width="19.28515625" style="51" customWidth="1"/>
    <col min="10247" max="10247" width="51.28515625" style="51" customWidth="1"/>
    <col min="10248" max="10248" width="9.140625" style="51" customWidth="1"/>
    <col min="10249" max="10249" width="5.85546875" style="51" customWidth="1"/>
    <col min="10250" max="10250" width="7.7109375" style="51" customWidth="1"/>
    <col min="10251" max="10251" width="7.42578125" style="51" bestFit="1" customWidth="1"/>
    <col min="10252" max="10252" width="7.42578125" style="51" customWidth="1"/>
    <col min="10253" max="10253" width="13.7109375" style="51" customWidth="1"/>
    <col min="10254" max="10254" width="8.85546875" style="51" customWidth="1"/>
    <col min="10255" max="10255" width="19.42578125" style="51" customWidth="1"/>
    <col min="10256" max="10256" width="20.28515625" style="51" customWidth="1"/>
    <col min="10257" max="10257" width="14.85546875" style="51" customWidth="1"/>
    <col min="10258" max="10258" width="14.28515625" style="51" bestFit="1" customWidth="1"/>
    <col min="10259" max="10496" width="11.42578125" style="51"/>
    <col min="10497" max="10497" width="1.7109375" style="51" customWidth="1"/>
    <col min="10498" max="10498" width="8.140625" style="51" customWidth="1"/>
    <col min="10499" max="10499" width="6.42578125" style="51" customWidth="1"/>
    <col min="10500" max="10501" width="11.42578125" style="51"/>
    <col min="10502" max="10502" width="19.28515625" style="51" customWidth="1"/>
    <col min="10503" max="10503" width="51.28515625" style="51" customWidth="1"/>
    <col min="10504" max="10504" width="9.140625" style="51" customWidth="1"/>
    <col min="10505" max="10505" width="5.85546875" style="51" customWidth="1"/>
    <col min="10506" max="10506" width="7.7109375" style="51" customWidth="1"/>
    <col min="10507" max="10507" width="7.42578125" style="51" bestFit="1" customWidth="1"/>
    <col min="10508" max="10508" width="7.42578125" style="51" customWidth="1"/>
    <col min="10509" max="10509" width="13.7109375" style="51" customWidth="1"/>
    <col min="10510" max="10510" width="8.85546875" style="51" customWidth="1"/>
    <col min="10511" max="10511" width="19.42578125" style="51" customWidth="1"/>
    <col min="10512" max="10512" width="20.28515625" style="51" customWidth="1"/>
    <col min="10513" max="10513" width="14.85546875" style="51" customWidth="1"/>
    <col min="10514" max="10514" width="14.28515625" style="51" bestFit="1" customWidth="1"/>
    <col min="10515" max="10752" width="11.42578125" style="51"/>
    <col min="10753" max="10753" width="1.7109375" style="51" customWidth="1"/>
    <col min="10754" max="10754" width="8.140625" style="51" customWidth="1"/>
    <col min="10755" max="10755" width="6.42578125" style="51" customWidth="1"/>
    <col min="10756" max="10757" width="11.42578125" style="51"/>
    <col min="10758" max="10758" width="19.28515625" style="51" customWidth="1"/>
    <col min="10759" max="10759" width="51.28515625" style="51" customWidth="1"/>
    <col min="10760" max="10760" width="9.140625" style="51" customWidth="1"/>
    <col min="10761" max="10761" width="5.85546875" style="51" customWidth="1"/>
    <col min="10762" max="10762" width="7.7109375" style="51" customWidth="1"/>
    <col min="10763" max="10763" width="7.42578125" style="51" bestFit="1" customWidth="1"/>
    <col min="10764" max="10764" width="7.42578125" style="51" customWidth="1"/>
    <col min="10765" max="10765" width="13.7109375" style="51" customWidth="1"/>
    <col min="10766" max="10766" width="8.85546875" style="51" customWidth="1"/>
    <col min="10767" max="10767" width="19.42578125" style="51" customWidth="1"/>
    <col min="10768" max="10768" width="20.28515625" style="51" customWidth="1"/>
    <col min="10769" max="10769" width="14.85546875" style="51" customWidth="1"/>
    <col min="10770" max="10770" width="14.28515625" style="51" bestFit="1" customWidth="1"/>
    <col min="10771" max="11008" width="11.42578125" style="51"/>
    <col min="11009" max="11009" width="1.7109375" style="51" customWidth="1"/>
    <col min="11010" max="11010" width="8.140625" style="51" customWidth="1"/>
    <col min="11011" max="11011" width="6.42578125" style="51" customWidth="1"/>
    <col min="11012" max="11013" width="11.42578125" style="51"/>
    <col min="11014" max="11014" width="19.28515625" style="51" customWidth="1"/>
    <col min="11015" max="11015" width="51.28515625" style="51" customWidth="1"/>
    <col min="11016" max="11016" width="9.140625" style="51" customWidth="1"/>
    <col min="11017" max="11017" width="5.85546875" style="51" customWidth="1"/>
    <col min="11018" max="11018" width="7.7109375" style="51" customWidth="1"/>
    <col min="11019" max="11019" width="7.42578125" style="51" bestFit="1" customWidth="1"/>
    <col min="11020" max="11020" width="7.42578125" style="51" customWidth="1"/>
    <col min="11021" max="11021" width="13.7109375" style="51" customWidth="1"/>
    <col min="11022" max="11022" width="8.85546875" style="51" customWidth="1"/>
    <col min="11023" max="11023" width="19.42578125" style="51" customWidth="1"/>
    <col min="11024" max="11024" width="20.28515625" style="51" customWidth="1"/>
    <col min="11025" max="11025" width="14.85546875" style="51" customWidth="1"/>
    <col min="11026" max="11026" width="14.28515625" style="51" bestFit="1" customWidth="1"/>
    <col min="11027" max="11264" width="11.42578125" style="51"/>
    <col min="11265" max="11265" width="1.7109375" style="51" customWidth="1"/>
    <col min="11266" max="11266" width="8.140625" style="51" customWidth="1"/>
    <col min="11267" max="11267" width="6.42578125" style="51" customWidth="1"/>
    <col min="11268" max="11269" width="11.42578125" style="51"/>
    <col min="11270" max="11270" width="19.28515625" style="51" customWidth="1"/>
    <col min="11271" max="11271" width="51.28515625" style="51" customWidth="1"/>
    <col min="11272" max="11272" width="9.140625" style="51" customWidth="1"/>
    <col min="11273" max="11273" width="5.85546875" style="51" customWidth="1"/>
    <col min="11274" max="11274" width="7.7109375" style="51" customWidth="1"/>
    <col min="11275" max="11275" width="7.42578125" style="51" bestFit="1" customWidth="1"/>
    <col min="11276" max="11276" width="7.42578125" style="51" customWidth="1"/>
    <col min="11277" max="11277" width="13.7109375" style="51" customWidth="1"/>
    <col min="11278" max="11278" width="8.85546875" style="51" customWidth="1"/>
    <col min="11279" max="11279" width="19.42578125" style="51" customWidth="1"/>
    <col min="11280" max="11280" width="20.28515625" style="51" customWidth="1"/>
    <col min="11281" max="11281" width="14.85546875" style="51" customWidth="1"/>
    <col min="11282" max="11282" width="14.28515625" style="51" bestFit="1" customWidth="1"/>
    <col min="11283" max="11520" width="11.42578125" style="51"/>
    <col min="11521" max="11521" width="1.7109375" style="51" customWidth="1"/>
    <col min="11522" max="11522" width="8.140625" style="51" customWidth="1"/>
    <col min="11523" max="11523" width="6.42578125" style="51" customWidth="1"/>
    <col min="11524" max="11525" width="11.42578125" style="51"/>
    <col min="11526" max="11526" width="19.28515625" style="51" customWidth="1"/>
    <col min="11527" max="11527" width="51.28515625" style="51" customWidth="1"/>
    <col min="11528" max="11528" width="9.140625" style="51" customWidth="1"/>
    <col min="11529" max="11529" width="5.85546875" style="51" customWidth="1"/>
    <col min="11530" max="11530" width="7.7109375" style="51" customWidth="1"/>
    <col min="11531" max="11531" width="7.42578125" style="51" bestFit="1" customWidth="1"/>
    <col min="11532" max="11532" width="7.42578125" style="51" customWidth="1"/>
    <col min="11533" max="11533" width="13.7109375" style="51" customWidth="1"/>
    <col min="11534" max="11534" width="8.85546875" style="51" customWidth="1"/>
    <col min="11535" max="11535" width="19.42578125" style="51" customWidth="1"/>
    <col min="11536" max="11536" width="20.28515625" style="51" customWidth="1"/>
    <col min="11537" max="11537" width="14.85546875" style="51" customWidth="1"/>
    <col min="11538" max="11538" width="14.28515625" style="51" bestFit="1" customWidth="1"/>
    <col min="11539" max="11776" width="11.42578125" style="51"/>
    <col min="11777" max="11777" width="1.7109375" style="51" customWidth="1"/>
    <col min="11778" max="11778" width="8.140625" style="51" customWidth="1"/>
    <col min="11779" max="11779" width="6.42578125" style="51" customWidth="1"/>
    <col min="11780" max="11781" width="11.42578125" style="51"/>
    <col min="11782" max="11782" width="19.28515625" style="51" customWidth="1"/>
    <col min="11783" max="11783" width="51.28515625" style="51" customWidth="1"/>
    <col min="11784" max="11784" width="9.140625" style="51" customWidth="1"/>
    <col min="11785" max="11785" width="5.85546875" style="51" customWidth="1"/>
    <col min="11786" max="11786" width="7.7109375" style="51" customWidth="1"/>
    <col min="11787" max="11787" width="7.42578125" style="51" bestFit="1" customWidth="1"/>
    <col min="11788" max="11788" width="7.42578125" style="51" customWidth="1"/>
    <col min="11789" max="11789" width="13.7109375" style="51" customWidth="1"/>
    <col min="11790" max="11790" width="8.85546875" style="51" customWidth="1"/>
    <col min="11791" max="11791" width="19.42578125" style="51" customWidth="1"/>
    <col min="11792" max="11792" width="20.28515625" style="51" customWidth="1"/>
    <col min="11793" max="11793" width="14.85546875" style="51" customWidth="1"/>
    <col min="11794" max="11794" width="14.28515625" style="51" bestFit="1" customWidth="1"/>
    <col min="11795" max="12032" width="11.42578125" style="51"/>
    <col min="12033" max="12033" width="1.7109375" style="51" customWidth="1"/>
    <col min="12034" max="12034" width="8.140625" style="51" customWidth="1"/>
    <col min="12035" max="12035" width="6.42578125" style="51" customWidth="1"/>
    <col min="12036" max="12037" width="11.42578125" style="51"/>
    <col min="12038" max="12038" width="19.28515625" style="51" customWidth="1"/>
    <col min="12039" max="12039" width="51.28515625" style="51" customWidth="1"/>
    <col min="12040" max="12040" width="9.140625" style="51" customWidth="1"/>
    <col min="12041" max="12041" width="5.85546875" style="51" customWidth="1"/>
    <col min="12042" max="12042" width="7.7109375" style="51" customWidth="1"/>
    <col min="12043" max="12043" width="7.42578125" style="51" bestFit="1" customWidth="1"/>
    <col min="12044" max="12044" width="7.42578125" style="51" customWidth="1"/>
    <col min="12045" max="12045" width="13.7109375" style="51" customWidth="1"/>
    <col min="12046" max="12046" width="8.85546875" style="51" customWidth="1"/>
    <col min="12047" max="12047" width="19.42578125" style="51" customWidth="1"/>
    <col min="12048" max="12048" width="20.28515625" style="51" customWidth="1"/>
    <col min="12049" max="12049" width="14.85546875" style="51" customWidth="1"/>
    <col min="12050" max="12050" width="14.28515625" style="51" bestFit="1" customWidth="1"/>
    <col min="12051" max="12288" width="11.42578125" style="51"/>
    <col min="12289" max="12289" width="1.7109375" style="51" customWidth="1"/>
    <col min="12290" max="12290" width="8.140625" style="51" customWidth="1"/>
    <col min="12291" max="12291" width="6.42578125" style="51" customWidth="1"/>
    <col min="12292" max="12293" width="11.42578125" style="51"/>
    <col min="12294" max="12294" width="19.28515625" style="51" customWidth="1"/>
    <col min="12295" max="12295" width="51.28515625" style="51" customWidth="1"/>
    <col min="12296" max="12296" width="9.140625" style="51" customWidth="1"/>
    <col min="12297" max="12297" width="5.85546875" style="51" customWidth="1"/>
    <col min="12298" max="12298" width="7.7109375" style="51" customWidth="1"/>
    <col min="12299" max="12299" width="7.42578125" style="51" bestFit="1" customWidth="1"/>
    <col min="12300" max="12300" width="7.42578125" style="51" customWidth="1"/>
    <col min="12301" max="12301" width="13.7109375" style="51" customWidth="1"/>
    <col min="12302" max="12302" width="8.85546875" style="51" customWidth="1"/>
    <col min="12303" max="12303" width="19.42578125" style="51" customWidth="1"/>
    <col min="12304" max="12304" width="20.28515625" style="51" customWidth="1"/>
    <col min="12305" max="12305" width="14.85546875" style="51" customWidth="1"/>
    <col min="12306" max="12306" width="14.28515625" style="51" bestFit="1" customWidth="1"/>
    <col min="12307" max="12544" width="11.42578125" style="51"/>
    <col min="12545" max="12545" width="1.7109375" style="51" customWidth="1"/>
    <col min="12546" max="12546" width="8.140625" style="51" customWidth="1"/>
    <col min="12547" max="12547" width="6.42578125" style="51" customWidth="1"/>
    <col min="12548" max="12549" width="11.42578125" style="51"/>
    <col min="12550" max="12550" width="19.28515625" style="51" customWidth="1"/>
    <col min="12551" max="12551" width="51.28515625" style="51" customWidth="1"/>
    <col min="12552" max="12552" width="9.140625" style="51" customWidth="1"/>
    <col min="12553" max="12553" width="5.85546875" style="51" customWidth="1"/>
    <col min="12554" max="12554" width="7.7109375" style="51" customWidth="1"/>
    <col min="12555" max="12555" width="7.42578125" style="51" bestFit="1" customWidth="1"/>
    <col min="12556" max="12556" width="7.42578125" style="51" customWidth="1"/>
    <col min="12557" max="12557" width="13.7109375" style="51" customWidth="1"/>
    <col min="12558" max="12558" width="8.85546875" style="51" customWidth="1"/>
    <col min="12559" max="12559" width="19.42578125" style="51" customWidth="1"/>
    <col min="12560" max="12560" width="20.28515625" style="51" customWidth="1"/>
    <col min="12561" max="12561" width="14.85546875" style="51" customWidth="1"/>
    <col min="12562" max="12562" width="14.28515625" style="51" bestFit="1" customWidth="1"/>
    <col min="12563" max="12800" width="11.42578125" style="51"/>
    <col min="12801" max="12801" width="1.7109375" style="51" customWidth="1"/>
    <col min="12802" max="12802" width="8.140625" style="51" customWidth="1"/>
    <col min="12803" max="12803" width="6.42578125" style="51" customWidth="1"/>
    <col min="12804" max="12805" width="11.42578125" style="51"/>
    <col min="12806" max="12806" width="19.28515625" style="51" customWidth="1"/>
    <col min="12807" max="12807" width="51.28515625" style="51" customWidth="1"/>
    <col min="12808" max="12808" width="9.140625" style="51" customWidth="1"/>
    <col min="12809" max="12809" width="5.85546875" style="51" customWidth="1"/>
    <col min="12810" max="12810" width="7.7109375" style="51" customWidth="1"/>
    <col min="12811" max="12811" width="7.42578125" style="51" bestFit="1" customWidth="1"/>
    <col min="12812" max="12812" width="7.42578125" style="51" customWidth="1"/>
    <col min="12813" max="12813" width="13.7109375" style="51" customWidth="1"/>
    <col min="12814" max="12814" width="8.85546875" style="51" customWidth="1"/>
    <col min="12815" max="12815" width="19.42578125" style="51" customWidth="1"/>
    <col min="12816" max="12816" width="20.28515625" style="51" customWidth="1"/>
    <col min="12817" max="12817" width="14.85546875" style="51" customWidth="1"/>
    <col min="12818" max="12818" width="14.28515625" style="51" bestFit="1" customWidth="1"/>
    <col min="12819" max="13056" width="11.42578125" style="51"/>
    <col min="13057" max="13057" width="1.7109375" style="51" customWidth="1"/>
    <col min="13058" max="13058" width="8.140625" style="51" customWidth="1"/>
    <col min="13059" max="13059" width="6.42578125" style="51" customWidth="1"/>
    <col min="13060" max="13061" width="11.42578125" style="51"/>
    <col min="13062" max="13062" width="19.28515625" style="51" customWidth="1"/>
    <col min="13063" max="13063" width="51.28515625" style="51" customWidth="1"/>
    <col min="13064" max="13064" width="9.140625" style="51" customWidth="1"/>
    <col min="13065" max="13065" width="5.85546875" style="51" customWidth="1"/>
    <col min="13066" max="13066" width="7.7109375" style="51" customWidth="1"/>
    <col min="13067" max="13067" width="7.42578125" style="51" bestFit="1" customWidth="1"/>
    <col min="13068" max="13068" width="7.42578125" style="51" customWidth="1"/>
    <col min="13069" max="13069" width="13.7109375" style="51" customWidth="1"/>
    <col min="13070" max="13070" width="8.85546875" style="51" customWidth="1"/>
    <col min="13071" max="13071" width="19.42578125" style="51" customWidth="1"/>
    <col min="13072" max="13072" width="20.28515625" style="51" customWidth="1"/>
    <col min="13073" max="13073" width="14.85546875" style="51" customWidth="1"/>
    <col min="13074" max="13074" width="14.28515625" style="51" bestFit="1" customWidth="1"/>
    <col min="13075" max="13312" width="11.42578125" style="51"/>
    <col min="13313" max="13313" width="1.7109375" style="51" customWidth="1"/>
    <col min="13314" max="13314" width="8.140625" style="51" customWidth="1"/>
    <col min="13315" max="13315" width="6.42578125" style="51" customWidth="1"/>
    <col min="13316" max="13317" width="11.42578125" style="51"/>
    <col min="13318" max="13318" width="19.28515625" style="51" customWidth="1"/>
    <col min="13319" max="13319" width="51.28515625" style="51" customWidth="1"/>
    <col min="13320" max="13320" width="9.140625" style="51" customWidth="1"/>
    <col min="13321" max="13321" width="5.85546875" style="51" customWidth="1"/>
    <col min="13322" max="13322" width="7.7109375" style="51" customWidth="1"/>
    <col min="13323" max="13323" width="7.42578125" style="51" bestFit="1" customWidth="1"/>
    <col min="13324" max="13324" width="7.42578125" style="51" customWidth="1"/>
    <col min="13325" max="13325" width="13.7109375" style="51" customWidth="1"/>
    <col min="13326" max="13326" width="8.85546875" style="51" customWidth="1"/>
    <col min="13327" max="13327" width="19.42578125" style="51" customWidth="1"/>
    <col min="13328" max="13328" width="20.28515625" style="51" customWidth="1"/>
    <col min="13329" max="13329" width="14.85546875" style="51" customWidth="1"/>
    <col min="13330" max="13330" width="14.28515625" style="51" bestFit="1" customWidth="1"/>
    <col min="13331" max="13568" width="11.42578125" style="51"/>
    <col min="13569" max="13569" width="1.7109375" style="51" customWidth="1"/>
    <col min="13570" max="13570" width="8.140625" style="51" customWidth="1"/>
    <col min="13571" max="13571" width="6.42578125" style="51" customWidth="1"/>
    <col min="13572" max="13573" width="11.42578125" style="51"/>
    <col min="13574" max="13574" width="19.28515625" style="51" customWidth="1"/>
    <col min="13575" max="13575" width="51.28515625" style="51" customWidth="1"/>
    <col min="13576" max="13576" width="9.140625" style="51" customWidth="1"/>
    <col min="13577" max="13577" width="5.85546875" style="51" customWidth="1"/>
    <col min="13578" max="13578" width="7.7109375" style="51" customWidth="1"/>
    <col min="13579" max="13579" width="7.42578125" style="51" bestFit="1" customWidth="1"/>
    <col min="13580" max="13580" width="7.42578125" style="51" customWidth="1"/>
    <col min="13581" max="13581" width="13.7109375" style="51" customWidth="1"/>
    <col min="13582" max="13582" width="8.85546875" style="51" customWidth="1"/>
    <col min="13583" max="13583" width="19.42578125" style="51" customWidth="1"/>
    <col min="13584" max="13584" width="20.28515625" style="51" customWidth="1"/>
    <col min="13585" max="13585" width="14.85546875" style="51" customWidth="1"/>
    <col min="13586" max="13586" width="14.28515625" style="51" bestFit="1" customWidth="1"/>
    <col min="13587" max="13824" width="11.42578125" style="51"/>
    <col min="13825" max="13825" width="1.7109375" style="51" customWidth="1"/>
    <col min="13826" max="13826" width="8.140625" style="51" customWidth="1"/>
    <col min="13827" max="13827" width="6.42578125" style="51" customWidth="1"/>
    <col min="13828" max="13829" width="11.42578125" style="51"/>
    <col min="13830" max="13830" width="19.28515625" style="51" customWidth="1"/>
    <col min="13831" max="13831" width="51.28515625" style="51" customWidth="1"/>
    <col min="13832" max="13832" width="9.140625" style="51" customWidth="1"/>
    <col min="13833" max="13833" width="5.85546875" style="51" customWidth="1"/>
    <col min="13834" max="13834" width="7.7109375" style="51" customWidth="1"/>
    <col min="13835" max="13835" width="7.42578125" style="51" bestFit="1" customWidth="1"/>
    <col min="13836" max="13836" width="7.42578125" style="51" customWidth="1"/>
    <col min="13837" max="13837" width="13.7109375" style="51" customWidth="1"/>
    <col min="13838" max="13838" width="8.85546875" style="51" customWidth="1"/>
    <col min="13839" max="13839" width="19.42578125" style="51" customWidth="1"/>
    <col min="13840" max="13840" width="20.28515625" style="51" customWidth="1"/>
    <col min="13841" max="13841" width="14.85546875" style="51" customWidth="1"/>
    <col min="13842" max="13842" width="14.28515625" style="51" bestFit="1" customWidth="1"/>
    <col min="13843" max="14080" width="11.42578125" style="51"/>
    <col min="14081" max="14081" width="1.7109375" style="51" customWidth="1"/>
    <col min="14082" max="14082" width="8.140625" style="51" customWidth="1"/>
    <col min="14083" max="14083" width="6.42578125" style="51" customWidth="1"/>
    <col min="14084" max="14085" width="11.42578125" style="51"/>
    <col min="14086" max="14086" width="19.28515625" style="51" customWidth="1"/>
    <col min="14087" max="14087" width="51.28515625" style="51" customWidth="1"/>
    <col min="14088" max="14088" width="9.140625" style="51" customWidth="1"/>
    <col min="14089" max="14089" width="5.85546875" style="51" customWidth="1"/>
    <col min="14090" max="14090" width="7.7109375" style="51" customWidth="1"/>
    <col min="14091" max="14091" width="7.42578125" style="51" bestFit="1" customWidth="1"/>
    <col min="14092" max="14092" width="7.42578125" style="51" customWidth="1"/>
    <col min="14093" max="14093" width="13.7109375" style="51" customWidth="1"/>
    <col min="14094" max="14094" width="8.85546875" style="51" customWidth="1"/>
    <col min="14095" max="14095" width="19.42578125" style="51" customWidth="1"/>
    <col min="14096" max="14096" width="20.28515625" style="51" customWidth="1"/>
    <col min="14097" max="14097" width="14.85546875" style="51" customWidth="1"/>
    <col min="14098" max="14098" width="14.28515625" style="51" bestFit="1" customWidth="1"/>
    <col min="14099" max="14336" width="11.42578125" style="51"/>
    <col min="14337" max="14337" width="1.7109375" style="51" customWidth="1"/>
    <col min="14338" max="14338" width="8.140625" style="51" customWidth="1"/>
    <col min="14339" max="14339" width="6.42578125" style="51" customWidth="1"/>
    <col min="14340" max="14341" width="11.42578125" style="51"/>
    <col min="14342" max="14342" width="19.28515625" style="51" customWidth="1"/>
    <col min="14343" max="14343" width="51.28515625" style="51" customWidth="1"/>
    <col min="14344" max="14344" width="9.140625" style="51" customWidth="1"/>
    <col min="14345" max="14345" width="5.85546875" style="51" customWidth="1"/>
    <col min="14346" max="14346" width="7.7109375" style="51" customWidth="1"/>
    <col min="14347" max="14347" width="7.42578125" style="51" bestFit="1" customWidth="1"/>
    <col min="14348" max="14348" width="7.42578125" style="51" customWidth="1"/>
    <col min="14349" max="14349" width="13.7109375" style="51" customWidth="1"/>
    <col min="14350" max="14350" width="8.85546875" style="51" customWidth="1"/>
    <col min="14351" max="14351" width="19.42578125" style="51" customWidth="1"/>
    <col min="14352" max="14352" width="20.28515625" style="51" customWidth="1"/>
    <col min="14353" max="14353" width="14.85546875" style="51" customWidth="1"/>
    <col min="14354" max="14354" width="14.28515625" style="51" bestFit="1" customWidth="1"/>
    <col min="14355" max="14592" width="11.42578125" style="51"/>
    <col min="14593" max="14593" width="1.7109375" style="51" customWidth="1"/>
    <col min="14594" max="14594" width="8.140625" style="51" customWidth="1"/>
    <col min="14595" max="14595" width="6.42578125" style="51" customWidth="1"/>
    <col min="14596" max="14597" width="11.42578125" style="51"/>
    <col min="14598" max="14598" width="19.28515625" style="51" customWidth="1"/>
    <col min="14599" max="14599" width="51.28515625" style="51" customWidth="1"/>
    <col min="14600" max="14600" width="9.140625" style="51" customWidth="1"/>
    <col min="14601" max="14601" width="5.85546875" style="51" customWidth="1"/>
    <col min="14602" max="14602" width="7.7109375" style="51" customWidth="1"/>
    <col min="14603" max="14603" width="7.42578125" style="51" bestFit="1" customWidth="1"/>
    <col min="14604" max="14604" width="7.42578125" style="51" customWidth="1"/>
    <col min="14605" max="14605" width="13.7109375" style="51" customWidth="1"/>
    <col min="14606" max="14606" width="8.85546875" style="51" customWidth="1"/>
    <col min="14607" max="14607" width="19.42578125" style="51" customWidth="1"/>
    <col min="14608" max="14608" width="20.28515625" style="51" customWidth="1"/>
    <col min="14609" max="14609" width="14.85546875" style="51" customWidth="1"/>
    <col min="14610" max="14610" width="14.28515625" style="51" bestFit="1" customWidth="1"/>
    <col min="14611" max="14848" width="11.42578125" style="51"/>
    <col min="14849" max="14849" width="1.7109375" style="51" customWidth="1"/>
    <col min="14850" max="14850" width="8.140625" style="51" customWidth="1"/>
    <col min="14851" max="14851" width="6.42578125" style="51" customWidth="1"/>
    <col min="14852" max="14853" width="11.42578125" style="51"/>
    <col min="14854" max="14854" width="19.28515625" style="51" customWidth="1"/>
    <col min="14855" max="14855" width="51.28515625" style="51" customWidth="1"/>
    <col min="14856" max="14856" width="9.140625" style="51" customWidth="1"/>
    <col min="14857" max="14857" width="5.85546875" style="51" customWidth="1"/>
    <col min="14858" max="14858" width="7.7109375" style="51" customWidth="1"/>
    <col min="14859" max="14859" width="7.42578125" style="51" bestFit="1" customWidth="1"/>
    <col min="14860" max="14860" width="7.42578125" style="51" customWidth="1"/>
    <col min="14861" max="14861" width="13.7109375" style="51" customWidth="1"/>
    <col min="14862" max="14862" width="8.85546875" style="51" customWidth="1"/>
    <col min="14863" max="14863" width="19.42578125" style="51" customWidth="1"/>
    <col min="14864" max="14864" width="20.28515625" style="51" customWidth="1"/>
    <col min="14865" max="14865" width="14.85546875" style="51" customWidth="1"/>
    <col min="14866" max="14866" width="14.28515625" style="51" bestFit="1" customWidth="1"/>
    <col min="14867" max="15104" width="11.42578125" style="51"/>
    <col min="15105" max="15105" width="1.7109375" style="51" customWidth="1"/>
    <col min="15106" max="15106" width="8.140625" style="51" customWidth="1"/>
    <col min="15107" max="15107" width="6.42578125" style="51" customWidth="1"/>
    <col min="15108" max="15109" width="11.42578125" style="51"/>
    <col min="15110" max="15110" width="19.28515625" style="51" customWidth="1"/>
    <col min="15111" max="15111" width="51.28515625" style="51" customWidth="1"/>
    <col min="15112" max="15112" width="9.140625" style="51" customWidth="1"/>
    <col min="15113" max="15113" width="5.85546875" style="51" customWidth="1"/>
    <col min="15114" max="15114" width="7.7109375" style="51" customWidth="1"/>
    <col min="15115" max="15115" width="7.42578125" style="51" bestFit="1" customWidth="1"/>
    <col min="15116" max="15116" width="7.42578125" style="51" customWidth="1"/>
    <col min="15117" max="15117" width="13.7109375" style="51" customWidth="1"/>
    <col min="15118" max="15118" width="8.85546875" style="51" customWidth="1"/>
    <col min="15119" max="15119" width="19.42578125" style="51" customWidth="1"/>
    <col min="15120" max="15120" width="20.28515625" style="51" customWidth="1"/>
    <col min="15121" max="15121" width="14.85546875" style="51" customWidth="1"/>
    <col min="15122" max="15122" width="14.28515625" style="51" bestFit="1" customWidth="1"/>
    <col min="15123" max="15360" width="11.42578125" style="51"/>
    <col min="15361" max="15361" width="1.7109375" style="51" customWidth="1"/>
    <col min="15362" max="15362" width="8.140625" style="51" customWidth="1"/>
    <col min="15363" max="15363" width="6.42578125" style="51" customWidth="1"/>
    <col min="15364" max="15365" width="11.42578125" style="51"/>
    <col min="15366" max="15366" width="19.28515625" style="51" customWidth="1"/>
    <col min="15367" max="15367" width="51.28515625" style="51" customWidth="1"/>
    <col min="15368" max="15368" width="9.140625" style="51" customWidth="1"/>
    <col min="15369" max="15369" width="5.85546875" style="51" customWidth="1"/>
    <col min="15370" max="15370" width="7.7109375" style="51" customWidth="1"/>
    <col min="15371" max="15371" width="7.42578125" style="51" bestFit="1" customWidth="1"/>
    <col min="15372" max="15372" width="7.42578125" style="51" customWidth="1"/>
    <col min="15373" max="15373" width="13.7109375" style="51" customWidth="1"/>
    <col min="15374" max="15374" width="8.85546875" style="51" customWidth="1"/>
    <col min="15375" max="15375" width="19.42578125" style="51" customWidth="1"/>
    <col min="15376" max="15376" width="20.28515625" style="51" customWidth="1"/>
    <col min="15377" max="15377" width="14.85546875" style="51" customWidth="1"/>
    <col min="15378" max="15378" width="14.28515625" style="51" bestFit="1" customWidth="1"/>
    <col min="15379" max="15616" width="11.42578125" style="51"/>
    <col min="15617" max="15617" width="1.7109375" style="51" customWidth="1"/>
    <col min="15618" max="15618" width="8.140625" style="51" customWidth="1"/>
    <col min="15619" max="15619" width="6.42578125" style="51" customWidth="1"/>
    <col min="15620" max="15621" width="11.42578125" style="51"/>
    <col min="15622" max="15622" width="19.28515625" style="51" customWidth="1"/>
    <col min="15623" max="15623" width="51.28515625" style="51" customWidth="1"/>
    <col min="15624" max="15624" width="9.140625" style="51" customWidth="1"/>
    <col min="15625" max="15625" width="5.85546875" style="51" customWidth="1"/>
    <col min="15626" max="15626" width="7.7109375" style="51" customWidth="1"/>
    <col min="15627" max="15627" width="7.42578125" style="51" bestFit="1" customWidth="1"/>
    <col min="15628" max="15628" width="7.42578125" style="51" customWidth="1"/>
    <col min="15629" max="15629" width="13.7109375" style="51" customWidth="1"/>
    <col min="15630" max="15630" width="8.85546875" style="51" customWidth="1"/>
    <col min="15631" max="15631" width="19.42578125" style="51" customWidth="1"/>
    <col min="15632" max="15632" width="20.28515625" style="51" customWidth="1"/>
    <col min="15633" max="15633" width="14.85546875" style="51" customWidth="1"/>
    <col min="15634" max="15634" width="14.28515625" style="51" bestFit="1" customWidth="1"/>
    <col min="15635" max="15872" width="11.42578125" style="51"/>
    <col min="15873" max="15873" width="1.7109375" style="51" customWidth="1"/>
    <col min="15874" max="15874" width="8.140625" style="51" customWidth="1"/>
    <col min="15875" max="15875" width="6.42578125" style="51" customWidth="1"/>
    <col min="15876" max="15877" width="11.42578125" style="51"/>
    <col min="15878" max="15878" width="19.28515625" style="51" customWidth="1"/>
    <col min="15879" max="15879" width="51.28515625" style="51" customWidth="1"/>
    <col min="15880" max="15880" width="9.140625" style="51" customWidth="1"/>
    <col min="15881" max="15881" width="5.85546875" style="51" customWidth="1"/>
    <col min="15882" max="15882" width="7.7109375" style="51" customWidth="1"/>
    <col min="15883" max="15883" width="7.42578125" style="51" bestFit="1" customWidth="1"/>
    <col min="15884" max="15884" width="7.42578125" style="51" customWidth="1"/>
    <col min="15885" max="15885" width="13.7109375" style="51" customWidth="1"/>
    <col min="15886" max="15886" width="8.85546875" style="51" customWidth="1"/>
    <col min="15887" max="15887" width="19.42578125" style="51" customWidth="1"/>
    <col min="15888" max="15888" width="20.28515625" style="51" customWidth="1"/>
    <col min="15889" max="15889" width="14.85546875" style="51" customWidth="1"/>
    <col min="15890" max="15890" width="14.28515625" style="51" bestFit="1" customWidth="1"/>
    <col min="15891" max="16128" width="11.42578125" style="51"/>
    <col min="16129" max="16129" width="1.7109375" style="51" customWidth="1"/>
    <col min="16130" max="16130" width="8.140625" style="51" customWidth="1"/>
    <col min="16131" max="16131" width="6.42578125" style="51" customWidth="1"/>
    <col min="16132" max="16133" width="11.42578125" style="51"/>
    <col min="16134" max="16134" width="19.28515625" style="51" customWidth="1"/>
    <col min="16135" max="16135" width="51.28515625" style="51" customWidth="1"/>
    <col min="16136" max="16136" width="9.140625" style="51" customWidth="1"/>
    <col min="16137" max="16137" width="5.85546875" style="51" customWidth="1"/>
    <col min="16138" max="16138" width="7.7109375" style="51" customWidth="1"/>
    <col min="16139" max="16139" width="7.42578125" style="51" bestFit="1" customWidth="1"/>
    <col min="16140" max="16140" width="7.42578125" style="51" customWidth="1"/>
    <col min="16141" max="16141" width="13.7109375" style="51" customWidth="1"/>
    <col min="16142" max="16142" width="8.85546875" style="51" customWidth="1"/>
    <col min="16143" max="16143" width="19.42578125" style="51" customWidth="1"/>
    <col min="16144" max="16144" width="20.28515625" style="51" customWidth="1"/>
    <col min="16145" max="16145" width="14.85546875" style="51" customWidth="1"/>
    <col min="16146" max="16146" width="14.28515625" style="51" bestFit="1" customWidth="1"/>
    <col min="16147" max="16384" width="11.42578125" style="51"/>
  </cols>
  <sheetData>
    <row r="1" spans="2:26" ht="15" thickBot="1">
      <c r="C1" s="52"/>
      <c r="D1" s="53"/>
      <c r="E1" s="53"/>
      <c r="F1" s="53"/>
      <c r="G1" s="53"/>
      <c r="H1" s="53"/>
      <c r="I1" s="53"/>
      <c r="J1" s="53"/>
      <c r="K1" s="53"/>
      <c r="L1" s="53"/>
      <c r="M1" s="53"/>
      <c r="N1" s="43"/>
      <c r="O1" s="43"/>
    </row>
    <row r="2" spans="2:26">
      <c r="C2" s="686" t="s">
        <v>16877</v>
      </c>
      <c r="D2" s="687"/>
      <c r="E2" s="687"/>
      <c r="F2" s="687"/>
      <c r="G2" s="687"/>
      <c r="H2" s="687"/>
      <c r="I2" s="687"/>
      <c r="J2" s="687"/>
      <c r="K2" s="687"/>
      <c r="L2" s="688"/>
      <c r="M2" s="689"/>
      <c r="N2" s="690"/>
      <c r="O2" s="691"/>
    </row>
    <row r="3" spans="2:26">
      <c r="C3" s="698" t="s">
        <v>0</v>
      </c>
      <c r="D3" s="699"/>
      <c r="E3" s="699"/>
      <c r="F3" s="699"/>
      <c r="G3" s="699"/>
      <c r="H3" s="699"/>
      <c r="I3" s="699"/>
      <c r="J3" s="699"/>
      <c r="K3" s="699"/>
      <c r="L3" s="700"/>
      <c r="M3" s="692"/>
      <c r="N3" s="693"/>
      <c r="O3" s="694"/>
    </row>
    <row r="4" spans="2:26">
      <c r="C4" s="698" t="s">
        <v>1</v>
      </c>
      <c r="D4" s="699"/>
      <c r="E4" s="699"/>
      <c r="F4" s="699"/>
      <c r="G4" s="699"/>
      <c r="H4" s="699"/>
      <c r="I4" s="699"/>
      <c r="J4" s="699"/>
      <c r="K4" s="699"/>
      <c r="L4" s="700"/>
      <c r="M4" s="695"/>
      <c r="N4" s="696"/>
      <c r="O4" s="697"/>
    </row>
    <row r="5" spans="2:26" ht="15" thickBot="1">
      <c r="C5" s="701" t="s">
        <v>2</v>
      </c>
      <c r="D5" s="702"/>
      <c r="E5" s="702"/>
      <c r="F5" s="702"/>
      <c r="G5" s="702"/>
      <c r="H5" s="702"/>
      <c r="I5" s="702"/>
      <c r="J5" s="702"/>
      <c r="K5" s="702"/>
      <c r="L5" s="703"/>
      <c r="M5" s="704" t="s">
        <v>0</v>
      </c>
      <c r="N5" s="705"/>
      <c r="O5" s="706"/>
    </row>
    <row r="6" spans="2:26" ht="48.75" customHeight="1" thickBot="1">
      <c r="C6" s="672" t="str">
        <f>'[24]DATOS ENTRADA'!$B$7</f>
        <v>OBJETO DE LA LICITACIÓN:</v>
      </c>
      <c r="D6" s="673"/>
      <c r="E6" s="674"/>
      <c r="F6" s="675" t="s">
        <v>4</v>
      </c>
      <c r="G6" s="676"/>
      <c r="H6" s="676"/>
      <c r="I6" s="676"/>
      <c r="J6" s="676"/>
      <c r="K6" s="676"/>
      <c r="L6" s="676"/>
      <c r="M6" s="676"/>
      <c r="N6" s="676"/>
      <c r="O6" s="677"/>
    </row>
    <row r="7" spans="2:26">
      <c r="D7" s="54"/>
      <c r="E7" s="54"/>
      <c r="F7" s="54"/>
      <c r="G7" s="54"/>
      <c r="H7" s="54"/>
      <c r="I7" s="54"/>
      <c r="J7" s="54"/>
      <c r="K7" s="54"/>
      <c r="L7" s="54"/>
      <c r="M7" s="54"/>
      <c r="N7" s="54"/>
      <c r="O7" s="55"/>
    </row>
    <row r="8" spans="2:26">
      <c r="C8" s="678" t="s">
        <v>16956</v>
      </c>
      <c r="D8" s="678"/>
      <c r="E8" s="678"/>
      <c r="F8" s="678"/>
      <c r="G8" s="678"/>
      <c r="H8" s="678"/>
      <c r="I8" s="678"/>
      <c r="J8" s="678"/>
      <c r="K8" s="678"/>
      <c r="L8" s="678"/>
      <c r="M8" s="678"/>
      <c r="N8" s="678"/>
      <c r="O8" s="678"/>
    </row>
    <row r="9" spans="2:26">
      <c r="C9" s="679" t="s">
        <v>16957</v>
      </c>
      <c r="D9" s="680"/>
      <c r="E9" s="680"/>
      <c r="F9" s="680"/>
      <c r="G9" s="680"/>
      <c r="H9" s="680"/>
      <c r="I9" s="680"/>
      <c r="J9" s="680"/>
      <c r="K9" s="680"/>
      <c r="L9" s="680"/>
      <c r="M9" s="680"/>
      <c r="N9" s="680"/>
      <c r="O9" s="681"/>
    </row>
    <row r="10" spans="2:26" ht="40.5" customHeight="1">
      <c r="C10" s="304"/>
      <c r="D10" s="56"/>
      <c r="E10" s="56"/>
      <c r="F10" s="56"/>
      <c r="G10" s="57"/>
      <c r="H10" s="57"/>
      <c r="I10" s="56"/>
      <c r="J10" s="56"/>
      <c r="K10" s="682" t="s">
        <v>16958</v>
      </c>
      <c r="L10" s="682"/>
      <c r="M10" s="682"/>
      <c r="N10" s="57">
        <v>4</v>
      </c>
      <c r="O10" s="58" t="s">
        <v>11</v>
      </c>
      <c r="Q10" s="789"/>
      <c r="R10" s="789"/>
      <c r="S10" s="789"/>
      <c r="T10" s="789"/>
      <c r="U10" s="789"/>
      <c r="V10" s="789"/>
      <c r="W10" s="789"/>
      <c r="X10" s="789"/>
      <c r="Y10" s="789"/>
    </row>
    <row r="11" spans="2:26">
      <c r="C11" s="683" t="s">
        <v>16959</v>
      </c>
      <c r="D11" s="684"/>
      <c r="E11" s="684"/>
      <c r="F11" s="684"/>
      <c r="G11" s="684"/>
      <c r="H11" s="684"/>
      <c r="I11" s="684"/>
      <c r="J11" s="684"/>
      <c r="K11" s="684"/>
      <c r="L11" s="684"/>
      <c r="M11" s="684"/>
      <c r="N11" s="684"/>
      <c r="O11" s="685"/>
      <c r="Q11" s="789"/>
      <c r="R11" s="15"/>
      <c r="S11" s="15"/>
      <c r="T11" s="15"/>
      <c r="U11" s="15"/>
      <c r="V11" s="15"/>
      <c r="W11" s="15"/>
      <c r="X11" s="15"/>
      <c r="Y11" s="15"/>
    </row>
    <row r="12" spans="2:26" ht="33" customHeight="1">
      <c r="C12" s="707" t="s">
        <v>16960</v>
      </c>
      <c r="D12" s="708"/>
      <c r="E12" s="708"/>
      <c r="F12" s="708"/>
      <c r="G12" s="709"/>
      <c r="H12" s="305" t="s">
        <v>16961</v>
      </c>
      <c r="I12" s="404" t="s">
        <v>16962</v>
      </c>
      <c r="J12" s="405" t="s">
        <v>16963</v>
      </c>
      <c r="K12" s="306" t="s">
        <v>16964</v>
      </c>
      <c r="L12" s="307" t="s">
        <v>16965</v>
      </c>
      <c r="M12" s="308" t="s">
        <v>16966</v>
      </c>
      <c r="N12" s="309" t="s">
        <v>16967</v>
      </c>
      <c r="O12" s="308" t="s">
        <v>16968</v>
      </c>
      <c r="Q12" s="159"/>
      <c r="R12" s="159"/>
      <c r="S12" s="159"/>
      <c r="T12" s="159"/>
      <c r="U12" s="159"/>
      <c r="V12" s="159"/>
      <c r="W12" s="159"/>
      <c r="X12" s="159"/>
      <c r="Y12" s="159"/>
    </row>
    <row r="13" spans="2:26" ht="15">
      <c r="B13" s="51">
        <v>9113</v>
      </c>
      <c r="C13" s="310">
        <v>1</v>
      </c>
      <c r="D13" s="710" t="s">
        <v>16969</v>
      </c>
      <c r="E13" s="711"/>
      <c r="F13" s="711"/>
      <c r="G13" s="712"/>
      <c r="H13" s="311" t="s">
        <v>211</v>
      </c>
      <c r="I13" s="406">
        <v>1</v>
      </c>
      <c r="J13" s="406">
        <v>7</v>
      </c>
      <c r="K13" s="312">
        <v>1</v>
      </c>
      <c r="L13" s="313">
        <f>I13*K13*$N$10</f>
        <v>4</v>
      </c>
      <c r="M13" s="314">
        <f>VLOOKUP(B13,'INSUMOS IDU '!$A$2:$E$2794,4,0)</f>
        <v>5791000</v>
      </c>
      <c r="N13" s="315">
        <v>2.14</v>
      </c>
      <c r="O13" s="316">
        <f>ROUND((L13*M13*N13),0)</f>
        <v>49570960</v>
      </c>
      <c r="Q13" s="160"/>
      <c r="R13" s="160"/>
      <c r="S13" s="160"/>
      <c r="T13" s="160"/>
      <c r="U13" s="160"/>
      <c r="V13" s="160"/>
      <c r="W13" s="160"/>
      <c r="X13" s="160"/>
      <c r="Y13" s="160"/>
      <c r="Z13" s="160"/>
    </row>
    <row r="14" spans="2:26" ht="15">
      <c r="B14" s="51">
        <v>9113</v>
      </c>
      <c r="C14" s="310">
        <v>3</v>
      </c>
      <c r="D14" s="792" t="s">
        <v>16970</v>
      </c>
      <c r="E14" s="793"/>
      <c r="F14" s="793"/>
      <c r="G14" s="793"/>
      <c r="H14" s="311" t="s">
        <v>211</v>
      </c>
      <c r="I14" s="406">
        <v>1</v>
      </c>
      <c r="J14" s="406">
        <v>7</v>
      </c>
      <c r="K14" s="312">
        <v>0.1</v>
      </c>
      <c r="L14" s="313">
        <f>I14*K14*$N$10</f>
        <v>0.4</v>
      </c>
      <c r="M14" s="314">
        <f>VLOOKUP(B14,'INSUMOS IDU '!$A$2:$E$2794,4,0)</f>
        <v>5791000</v>
      </c>
      <c r="N14" s="315">
        <v>2.14</v>
      </c>
      <c r="O14" s="316">
        <f>ROUND((L14*M14*N14),0)</f>
        <v>4957096</v>
      </c>
      <c r="Q14" s="160"/>
      <c r="R14" s="160"/>
      <c r="S14" s="160"/>
      <c r="T14" s="160"/>
      <c r="U14" s="160"/>
      <c r="V14" s="160"/>
      <c r="W14" s="160"/>
      <c r="X14" s="160"/>
      <c r="Y14" s="160"/>
      <c r="Z14" s="160"/>
    </row>
    <row r="15" spans="2:26">
      <c r="D15" s="60"/>
      <c r="E15" s="60"/>
      <c r="F15" s="60"/>
      <c r="G15" s="60"/>
      <c r="H15" s="671" t="s">
        <v>16971</v>
      </c>
      <c r="I15" s="671"/>
      <c r="J15" s="671"/>
      <c r="K15" s="671"/>
      <c r="L15" s="671"/>
      <c r="M15" s="671"/>
      <c r="N15" s="671"/>
      <c r="O15" s="317">
        <f>SUM(O13:O14)</f>
        <v>54528056</v>
      </c>
    </row>
    <row r="16" spans="2:26">
      <c r="D16" s="60"/>
      <c r="E16" s="60"/>
      <c r="F16" s="60"/>
      <c r="G16" s="60"/>
      <c r="H16" s="61"/>
      <c r="I16" s="61"/>
      <c r="J16" s="61"/>
      <c r="K16" s="61"/>
      <c r="L16" s="61"/>
      <c r="M16" s="61"/>
      <c r="N16" s="61"/>
      <c r="O16" s="62"/>
      <c r="Q16" s="63"/>
      <c r="R16" s="63"/>
    </row>
    <row r="17" spans="2:17">
      <c r="C17" s="724" t="s">
        <v>16972</v>
      </c>
      <c r="D17" s="725"/>
      <c r="E17" s="725"/>
      <c r="F17" s="725"/>
      <c r="G17" s="725"/>
      <c r="H17" s="725"/>
      <c r="I17" s="725"/>
      <c r="J17" s="725"/>
      <c r="K17" s="725"/>
      <c r="L17" s="725"/>
      <c r="M17" s="725"/>
      <c r="N17" s="725"/>
      <c r="O17" s="726"/>
    </row>
    <row r="18" spans="2:17" ht="15" customHeight="1">
      <c r="C18" s="727" t="s">
        <v>16960</v>
      </c>
      <c r="D18" s="727"/>
      <c r="E18" s="727"/>
      <c r="F18" s="727"/>
      <c r="G18" s="64" t="s">
        <v>16973</v>
      </c>
      <c r="H18" s="64" t="s">
        <v>16961</v>
      </c>
      <c r="I18" s="728" t="s">
        <v>16725</v>
      </c>
      <c r="J18" s="728"/>
      <c r="K18" s="729" t="s">
        <v>16974</v>
      </c>
      <c r="L18" s="729"/>
      <c r="M18" s="729"/>
      <c r="N18" s="730" t="s">
        <v>16975</v>
      </c>
      <c r="O18" s="730"/>
    </row>
    <row r="19" spans="2:17" ht="15" customHeight="1">
      <c r="C19" s="318" t="s">
        <v>16976</v>
      </c>
      <c r="D19" s="731" t="s">
        <v>16977</v>
      </c>
      <c r="E19" s="731"/>
      <c r="F19" s="731"/>
      <c r="G19" s="731"/>
      <c r="H19" s="731"/>
      <c r="I19" s="731"/>
      <c r="J19" s="731"/>
      <c r="K19" s="731"/>
      <c r="L19" s="731"/>
      <c r="M19" s="731"/>
      <c r="N19" s="731"/>
      <c r="O19" s="731"/>
    </row>
    <row r="20" spans="2:17" ht="14.1" customHeight="1">
      <c r="B20" s="53">
        <v>9290</v>
      </c>
      <c r="C20" s="310">
        <v>1.1000000000000001</v>
      </c>
      <c r="D20" s="713" t="s">
        <v>16978</v>
      </c>
      <c r="E20" s="713"/>
      <c r="F20" s="713"/>
      <c r="G20" s="319" t="str">
        <f>VLOOKUP(B20,'[25]INSUMOS IDU'!$D$12:$G$2845,2,0)</f>
        <v>CANECA PLÁSTICA NEGRA DE 55 GALONES CON TAPA PLANA.</v>
      </c>
      <c r="H20" s="278" t="str">
        <f>VLOOKUP(B20,'[25]INSUMOS IDU'!$D$12:$G$2845,3,0)</f>
        <v>UN</v>
      </c>
      <c r="I20" s="714">
        <v>1</v>
      </c>
      <c r="J20" s="715"/>
      <c r="K20" s="716">
        <f>VLOOKUP(B20,[26]INSUMOS!$A$1:$D$2794,4,FALSE)</f>
        <v>137784</v>
      </c>
      <c r="L20" s="717"/>
      <c r="M20" s="718"/>
      <c r="N20" s="719">
        <f>ROUND((I20*K20),0)</f>
        <v>137784</v>
      </c>
      <c r="O20" s="719"/>
      <c r="Q20" s="65"/>
    </row>
    <row r="21" spans="2:17" ht="15" customHeight="1">
      <c r="C21" s="720"/>
      <c r="D21" s="720"/>
      <c r="E21" s="720"/>
      <c r="F21" s="720"/>
      <c r="G21" s="721"/>
      <c r="H21" s="722" t="s">
        <v>16979</v>
      </c>
      <c r="I21" s="722"/>
      <c r="J21" s="722"/>
      <c r="K21" s="722"/>
      <c r="L21" s="722"/>
      <c r="M21" s="722"/>
      <c r="N21" s="723">
        <f>SUM(N20:N20)</f>
        <v>137784</v>
      </c>
      <c r="O21" s="723"/>
    </row>
    <row r="22" spans="2:17" ht="13.5" customHeight="1">
      <c r="C22" s="734"/>
      <c r="D22" s="734"/>
      <c r="E22" s="734"/>
      <c r="F22" s="734"/>
      <c r="G22" s="734"/>
      <c r="H22" s="734"/>
      <c r="I22" s="734"/>
      <c r="J22" s="734"/>
      <c r="K22" s="734"/>
      <c r="L22" s="734"/>
      <c r="M22" s="734"/>
      <c r="N22" s="734"/>
      <c r="O22" s="734"/>
    </row>
    <row r="23" spans="2:17">
      <c r="C23" s="310" t="s">
        <v>16980</v>
      </c>
      <c r="D23" s="733" t="s">
        <v>16981</v>
      </c>
      <c r="E23" s="733"/>
      <c r="F23" s="733"/>
      <c r="G23" s="733"/>
      <c r="H23" s="733"/>
      <c r="I23" s="733"/>
      <c r="J23" s="733"/>
      <c r="K23" s="733"/>
      <c r="L23" s="733"/>
      <c r="M23" s="733"/>
      <c r="N23" s="733"/>
      <c r="O23" s="733"/>
    </row>
    <row r="24" spans="2:17">
      <c r="B24" s="51">
        <v>7556</v>
      </c>
      <c r="C24" s="735">
        <v>2.1</v>
      </c>
      <c r="D24" s="738" t="s">
        <v>16982</v>
      </c>
      <c r="E24" s="739"/>
      <c r="F24" s="740"/>
      <c r="G24" s="319" t="str">
        <f>VLOOKUP(B24,'[25]INSUMOS IDU'!$D$12:$G$2845,2,0)</f>
        <v>PLASTICO NEGRO CALIBRE 6</v>
      </c>
      <c r="H24" s="278" t="str">
        <f>VLOOKUP(B24,'[25]INSUMOS IDU'!$D$12:$G$2845,3,0)</f>
        <v>M2</v>
      </c>
      <c r="I24" s="732">
        <v>150</v>
      </c>
      <c r="J24" s="732"/>
      <c r="K24" s="716">
        <f>VLOOKUP(B24,[26]INSUMOS!$A$1:$D$2794,4,FALSE)</f>
        <v>1671</v>
      </c>
      <c r="L24" s="717"/>
      <c r="M24" s="718"/>
      <c r="N24" s="719">
        <f>ROUND((I24*K24),0)</f>
        <v>250650</v>
      </c>
      <c r="O24" s="719"/>
      <c r="Q24" s="65"/>
    </row>
    <row r="25" spans="2:17">
      <c r="B25" s="51">
        <v>7554</v>
      </c>
      <c r="C25" s="736"/>
      <c r="D25" s="741"/>
      <c r="E25" s="742"/>
      <c r="F25" s="743"/>
      <c r="G25" s="319" t="str">
        <f>VLOOKUP(B25,'[25]INSUMOS IDU'!$D$12:$G$2845,2,0)</f>
        <v>SEÑALIZACION TUBULAR COLOMBINA PLASTICA</v>
      </c>
      <c r="H25" s="278" t="str">
        <f>VLOOKUP(B25,'[25]INSUMOS IDU'!$D$12:$G$2845,3,0)</f>
        <v>UN</v>
      </c>
      <c r="I25" s="732">
        <v>10</v>
      </c>
      <c r="J25" s="732"/>
      <c r="K25" s="716">
        <f>VLOOKUP(B25,[26]INSUMOS!$A$1:$D$2794,4,FALSE)</f>
        <v>44982</v>
      </c>
      <c r="L25" s="717"/>
      <c r="M25" s="718"/>
      <c r="N25" s="719">
        <f>ROUND((I25*K25),0)</f>
        <v>449820</v>
      </c>
      <c r="O25" s="719"/>
      <c r="Q25" s="65"/>
    </row>
    <row r="26" spans="2:17" ht="25.5">
      <c r="B26" s="51">
        <v>7850</v>
      </c>
      <c r="C26" s="737"/>
      <c r="D26" s="744"/>
      <c r="E26" s="745"/>
      <c r="F26" s="746"/>
      <c r="G26" s="319" t="str">
        <f>VLOOKUP(B26,'[25]INSUMOS IDU'!$D$12:$G$2845,2,0)</f>
        <v>CINTA PARA SEÑALIZACION DE 500MT X 4" PELIGRO CALIBRE 3.5</v>
      </c>
      <c r="H26" s="278" t="str">
        <f>VLOOKUP(B26,'[25]INSUMOS IDU'!$D$12:$G$2845,3,0)</f>
        <v>ROLLO</v>
      </c>
      <c r="I26" s="732">
        <v>4</v>
      </c>
      <c r="J26" s="732"/>
      <c r="K26" s="716">
        <f>VLOOKUP(B26,[26]INSUMOS!$A$1:$D$2794,4,FALSE)</f>
        <v>25149</v>
      </c>
      <c r="L26" s="717"/>
      <c r="M26" s="718"/>
      <c r="N26" s="719">
        <f>ROUND((I26*K26),0)</f>
        <v>100596</v>
      </c>
      <c r="O26" s="719"/>
      <c r="Q26" s="65"/>
    </row>
    <row r="27" spans="2:17" ht="15" customHeight="1">
      <c r="D27" s="66"/>
      <c r="E27" s="66"/>
      <c r="F27" s="66"/>
      <c r="G27" s="66"/>
      <c r="H27" s="722" t="s">
        <v>16983</v>
      </c>
      <c r="I27" s="722"/>
      <c r="J27" s="722"/>
      <c r="K27" s="722"/>
      <c r="L27" s="722"/>
      <c r="M27" s="722"/>
      <c r="N27" s="723">
        <f>SUM(N24:O26)</f>
        <v>801066</v>
      </c>
      <c r="O27" s="723"/>
    </row>
    <row r="28" spans="2:17" ht="11.25" customHeight="1">
      <c r="D28" s="66"/>
      <c r="E28" s="66"/>
      <c r="F28" s="66"/>
      <c r="G28" s="66"/>
      <c r="H28" s="59"/>
      <c r="I28" s="59"/>
      <c r="J28" s="59"/>
      <c r="K28" s="59"/>
      <c r="L28" s="59"/>
      <c r="M28" s="59"/>
      <c r="N28" s="62"/>
      <c r="O28" s="62"/>
    </row>
    <row r="29" spans="2:17">
      <c r="C29" s="310" t="s">
        <v>16984</v>
      </c>
      <c r="D29" s="733" t="s">
        <v>16985</v>
      </c>
      <c r="E29" s="733"/>
      <c r="F29" s="733"/>
      <c r="G29" s="733"/>
      <c r="H29" s="733"/>
      <c r="I29" s="733"/>
      <c r="J29" s="733"/>
      <c r="K29" s="733"/>
      <c r="L29" s="733"/>
      <c r="M29" s="733"/>
      <c r="N29" s="733"/>
      <c r="O29" s="733"/>
    </row>
    <row r="30" spans="2:17" ht="30" customHeight="1">
      <c r="B30" s="51">
        <v>7556</v>
      </c>
      <c r="C30" s="310">
        <v>3.1</v>
      </c>
      <c r="D30" s="747" t="s">
        <v>16986</v>
      </c>
      <c r="E30" s="748"/>
      <c r="F30" s="748"/>
      <c r="G30" s="319" t="str">
        <f>VLOOKUP(B30,'[25]INSUMOS IDU'!$D$12:$G$2845,2,0)</f>
        <v>PLASTICO NEGRO CALIBRE 6</v>
      </c>
      <c r="H30" s="278" t="str">
        <f>VLOOKUP(B30,'[25]INSUMOS IDU'!$D$12:$G$2845,3,0)</f>
        <v>M2</v>
      </c>
      <c r="I30" s="732">
        <v>150</v>
      </c>
      <c r="J30" s="732"/>
      <c r="K30" s="716">
        <f>VLOOKUP(B30,[26]INSUMOS!$A$1:$D$2794,4,FALSE)</f>
        <v>1671</v>
      </c>
      <c r="L30" s="717"/>
      <c r="M30" s="718"/>
      <c r="N30" s="719">
        <f>ROUND((I30*K30),0)</f>
        <v>250650</v>
      </c>
      <c r="O30" s="719"/>
      <c r="Q30" s="65"/>
    </row>
    <row r="31" spans="2:17" ht="37.5" customHeight="1">
      <c r="B31" s="276">
        <v>109187</v>
      </c>
      <c r="C31" s="722">
        <v>3.2</v>
      </c>
      <c r="D31" s="713" t="s">
        <v>16987</v>
      </c>
      <c r="E31" s="713"/>
      <c r="F31" s="713"/>
      <c r="G31" s="319" t="str">
        <f>VLOOKUP(B31,'INSUMOS IDRD'!A3:D14081,2,0)</f>
        <v>CARRETILLA METALICA LLANTA ANTIPINCHAZO</v>
      </c>
      <c r="H31" s="278" t="str">
        <f>VLOOKUP(B31,'INSUMOS IDRD'!A3:D14081,3,0)</f>
        <v>UN</v>
      </c>
      <c r="I31" s="714">
        <v>5</v>
      </c>
      <c r="J31" s="715"/>
      <c r="K31" s="716">
        <f>VLOOKUP(B31,'INSUMOS IDRD'!A3:D14081,4,0)</f>
        <v>226238</v>
      </c>
      <c r="L31" s="717"/>
      <c r="M31" s="718"/>
      <c r="N31" s="719">
        <f t="shared" ref="N31:N36" si="0">ROUND((I31*K31),0)</f>
        <v>1131190</v>
      </c>
      <c r="O31" s="719"/>
      <c r="Q31" s="65"/>
    </row>
    <row r="32" spans="2:17" ht="21.75" customHeight="1">
      <c r="B32" s="51">
        <v>9287</v>
      </c>
      <c r="C32" s="722"/>
      <c r="D32" s="713"/>
      <c r="E32" s="713"/>
      <c r="F32" s="713"/>
      <c r="G32" s="319" t="str">
        <f>VLOOKUP(B32,'[25]INSUMOS IDU'!$D$12:$G$2845,2,0)</f>
        <v>PALA REDONDA No.  2 CON CABO</v>
      </c>
      <c r="H32" s="278" t="str">
        <f>VLOOKUP(B32,'[25]INSUMOS IDU'!$D$12:$G$2845,3,0)</f>
        <v>UN</v>
      </c>
      <c r="I32" s="714">
        <v>5</v>
      </c>
      <c r="J32" s="715"/>
      <c r="K32" s="716">
        <f>VLOOKUP(B32,[26]INSUMOS!$A$1:$D$2794,4,FALSE)</f>
        <v>21317</v>
      </c>
      <c r="L32" s="717"/>
      <c r="M32" s="718"/>
      <c r="N32" s="719">
        <f t="shared" si="0"/>
        <v>106585</v>
      </c>
      <c r="O32" s="719"/>
      <c r="Q32" s="65"/>
    </row>
    <row r="33" spans="2:18" ht="34.35" customHeight="1">
      <c r="B33" s="51">
        <v>7811</v>
      </c>
      <c r="C33" s="722"/>
      <c r="D33" s="713"/>
      <c r="E33" s="713"/>
      <c r="F33" s="713"/>
      <c r="G33" s="319" t="str">
        <f>VLOOKUP(B33,'[25]INSUMOS IDU'!$D$12:$G$2845,2,0)</f>
        <v>CEPILLO INDUSTRIAL DE NYLON CON CABO DE 35CM A 42CM X 9CM X 17CM</v>
      </c>
      <c r="H33" s="278" t="str">
        <f>VLOOKUP(B33,'[25]INSUMOS IDU'!$D$12:$G$2845,3,0)</f>
        <v>UN</v>
      </c>
      <c r="I33" s="714">
        <v>5</v>
      </c>
      <c r="J33" s="715"/>
      <c r="K33" s="716">
        <f>VLOOKUP(B33,[26]INSUMOS!$A$1:$D$2794,4,FALSE)</f>
        <v>15938</v>
      </c>
      <c r="L33" s="717"/>
      <c r="M33" s="718"/>
      <c r="N33" s="719">
        <f t="shared" si="0"/>
        <v>79690</v>
      </c>
      <c r="O33" s="719"/>
      <c r="Q33" s="65"/>
    </row>
    <row r="34" spans="2:18" ht="19.5" customHeight="1">
      <c r="B34" s="51">
        <v>7813</v>
      </c>
      <c r="C34" s="722"/>
      <c r="D34" s="713"/>
      <c r="E34" s="713"/>
      <c r="F34" s="713"/>
      <c r="G34" s="319" t="s">
        <v>16988</v>
      </c>
      <c r="H34" s="278" t="str">
        <f>VLOOKUP(B34,'[27]INSUMOS IDU'!$D$16:$G$3307,3,0)</f>
        <v>UN</v>
      </c>
      <c r="I34" s="714">
        <v>5</v>
      </c>
      <c r="J34" s="715"/>
      <c r="K34" s="716">
        <v>108900</v>
      </c>
      <c r="L34" s="717"/>
      <c r="M34" s="718"/>
      <c r="N34" s="719">
        <f t="shared" si="0"/>
        <v>544500</v>
      </c>
      <c r="O34" s="719"/>
      <c r="Q34" s="65"/>
    </row>
    <row r="35" spans="2:18" ht="32.1" customHeight="1">
      <c r="B35" s="276">
        <v>102985</v>
      </c>
      <c r="C35" s="722"/>
      <c r="D35" s="713"/>
      <c r="E35" s="713"/>
      <c r="F35" s="713"/>
      <c r="G35" s="319" t="str">
        <f>VLOOKUP(B35,'INSUMOS IDRD'!A7:D12897,2,0)</f>
        <v>MARTILLO DE UÑA- 20 ONZAS  MANGO EN FIBRA O CAUCHO</v>
      </c>
      <c r="H35" s="278" t="str">
        <f>VLOOKUP(B35,'INSUMOS IDRD'!A7:D12897,3,0)</f>
        <v>UN</v>
      </c>
      <c r="I35" s="714">
        <v>5</v>
      </c>
      <c r="J35" s="715"/>
      <c r="K35" s="716">
        <f>VLOOKUP(B35,'INSUMOS IDRD'!A7:D12897,4,0)</f>
        <v>36353</v>
      </c>
      <c r="L35" s="717"/>
      <c r="M35" s="718"/>
      <c r="N35" s="719">
        <f t="shared" si="0"/>
        <v>181765</v>
      </c>
      <c r="O35" s="719"/>
      <c r="Q35" s="65"/>
    </row>
    <row r="36" spans="2:18" ht="34.35" customHeight="1">
      <c r="B36" s="51">
        <v>530</v>
      </c>
      <c r="C36" s="722"/>
      <c r="D36" s="713"/>
      <c r="E36" s="713"/>
      <c r="F36" s="713"/>
      <c r="G36" s="319" t="str">
        <f>VLOOKUP(B36,'INSUMOS IDRD'!A8:D12898,2,0)</f>
        <v>SERRUCHO DE 20" MANGO PLÁSTICO DIENTE DIAMANTADO</v>
      </c>
      <c r="H36" s="278" t="str">
        <f>VLOOKUP(B36,'INSUMOS IDRD'!A8:D12898,3,0)</f>
        <v>UN</v>
      </c>
      <c r="I36" s="714">
        <v>5</v>
      </c>
      <c r="J36" s="715"/>
      <c r="K36" s="716">
        <f>VLOOKUP(B36,'INSUMOS IDRD'!A8:D12898,4,0)</f>
        <v>31341.01</v>
      </c>
      <c r="L36" s="717"/>
      <c r="M36" s="718"/>
      <c r="N36" s="719">
        <f t="shared" si="0"/>
        <v>156705</v>
      </c>
      <c r="O36" s="719"/>
      <c r="Q36" s="65"/>
    </row>
    <row r="37" spans="2:18" ht="15" customHeight="1">
      <c r="C37" s="749"/>
      <c r="D37" s="749"/>
      <c r="E37" s="749"/>
      <c r="F37" s="749"/>
      <c r="G37" s="750"/>
      <c r="H37" s="737" t="s">
        <v>16989</v>
      </c>
      <c r="I37" s="737"/>
      <c r="J37" s="737"/>
      <c r="K37" s="737"/>
      <c r="L37" s="737"/>
      <c r="M37" s="737"/>
      <c r="N37" s="751">
        <f>SUM(N30:O36)</f>
        <v>2451085</v>
      </c>
      <c r="O37" s="751"/>
    </row>
    <row r="38" spans="2:18" ht="11.25" customHeight="1">
      <c r="C38" s="734"/>
      <c r="D38" s="734"/>
      <c r="E38" s="734"/>
      <c r="F38" s="734"/>
      <c r="G38" s="734"/>
      <c r="H38" s="734"/>
      <c r="I38" s="734"/>
      <c r="J38" s="734"/>
      <c r="K38" s="734"/>
      <c r="L38" s="734"/>
      <c r="M38" s="734"/>
      <c r="N38" s="734"/>
      <c r="O38" s="734"/>
    </row>
    <row r="39" spans="2:18">
      <c r="C39" s="310" t="s">
        <v>16990</v>
      </c>
      <c r="D39" s="733" t="s">
        <v>16991</v>
      </c>
      <c r="E39" s="733"/>
      <c r="F39" s="733"/>
      <c r="G39" s="733"/>
      <c r="H39" s="733"/>
      <c r="I39" s="733"/>
      <c r="J39" s="733"/>
      <c r="K39" s="733"/>
      <c r="L39" s="733"/>
      <c r="M39" s="733"/>
      <c r="N39" s="733"/>
      <c r="O39" s="733"/>
    </row>
    <row r="40" spans="2:18" ht="19.5" customHeight="1">
      <c r="B40" s="51">
        <v>7554</v>
      </c>
      <c r="C40" s="310">
        <v>4.0999999999999996</v>
      </c>
      <c r="D40" s="748" t="s">
        <v>16992</v>
      </c>
      <c r="E40" s="748"/>
      <c r="F40" s="748"/>
      <c r="G40" s="319" t="str">
        <f>VLOOKUP(B40,'[25]INSUMOS IDU'!$D$12:$G$2845,2,0)</f>
        <v>SEÑALIZACION TUBULAR COLOMBINA PLASTICA</v>
      </c>
      <c r="H40" s="278" t="str">
        <f>VLOOKUP(B40,'[25]INSUMOS IDU'!$D$12:$G$2845,3,0)</f>
        <v>UN</v>
      </c>
      <c r="I40" s="732">
        <v>10</v>
      </c>
      <c r="J40" s="732"/>
      <c r="K40" s="716">
        <f>VLOOKUP(B40,[26]INSUMOS!$A$1:$D$2794,4,FALSE)</f>
        <v>44982</v>
      </c>
      <c r="L40" s="717"/>
      <c r="M40" s="718"/>
      <c r="N40" s="719">
        <f>ROUND((I40*K40),0)</f>
        <v>449820</v>
      </c>
      <c r="O40" s="719"/>
      <c r="P40" s="67"/>
      <c r="Q40" s="65"/>
    </row>
    <row r="41" spans="2:18" ht="30.75" customHeight="1">
      <c r="B41" s="51">
        <v>7852</v>
      </c>
      <c r="C41" s="310">
        <v>4.2</v>
      </c>
      <c r="D41" s="748"/>
      <c r="E41" s="748"/>
      <c r="F41" s="748"/>
      <c r="G41" s="319" t="str">
        <f>VLOOKUP(B41,'[25]INSUMOS IDU'!$D$12:$G$2845,2,0)</f>
        <v>TELA VERDE PARA CERRAMIENTO 2.10 METRO DE ANCHO DE 60GR</v>
      </c>
      <c r="H41" s="278" t="str">
        <f>VLOOKUP(B41,'[25]INSUMOS IDU'!$D$12:$G$2845,3,0)</f>
        <v>ML</v>
      </c>
      <c r="I41" s="732">
        <v>500</v>
      </c>
      <c r="J41" s="732"/>
      <c r="K41" s="716">
        <f>VLOOKUP(B41,[26]INSUMOS!$A$1:$D$2794,4,FALSE)</f>
        <v>2827</v>
      </c>
      <c r="L41" s="717"/>
      <c r="M41" s="718"/>
      <c r="N41" s="719">
        <f>ROUND((I41*K41),0)</f>
        <v>1413500</v>
      </c>
      <c r="O41" s="719"/>
      <c r="P41" s="67"/>
      <c r="Q41" s="65"/>
    </row>
    <row r="42" spans="2:18" ht="15" customHeight="1">
      <c r="D42" s="66"/>
      <c r="E42" s="66"/>
      <c r="F42" s="66"/>
      <c r="G42" s="66"/>
      <c r="H42" s="737" t="s">
        <v>16993</v>
      </c>
      <c r="I42" s="737"/>
      <c r="J42" s="737"/>
      <c r="K42" s="737"/>
      <c r="L42" s="737"/>
      <c r="M42" s="737"/>
      <c r="N42" s="751">
        <f>SUM(N40:O41)</f>
        <v>1863320</v>
      </c>
      <c r="O42" s="751"/>
    </row>
    <row r="43" spans="2:18" ht="9.75" customHeight="1">
      <c r="D43" s="66"/>
      <c r="E43" s="66"/>
      <c r="F43" s="66"/>
      <c r="G43" s="66"/>
      <c r="H43" s="59"/>
      <c r="I43" s="59"/>
      <c r="J43" s="59"/>
      <c r="K43" s="59"/>
      <c r="L43" s="59"/>
      <c r="M43" s="59"/>
      <c r="N43" s="62"/>
      <c r="O43" s="62"/>
    </row>
    <row r="44" spans="2:18" ht="15" customHeight="1">
      <c r="D44" s="66"/>
      <c r="E44" s="66"/>
      <c r="F44" s="66"/>
      <c r="G44" s="66"/>
      <c r="H44" s="722" t="s">
        <v>16994</v>
      </c>
      <c r="I44" s="722"/>
      <c r="J44" s="722"/>
      <c r="K44" s="722"/>
      <c r="L44" s="722"/>
      <c r="M44" s="722"/>
      <c r="N44" s="752">
        <f>N21+N27+N37+N42</f>
        <v>5253255</v>
      </c>
      <c r="O44" s="752"/>
    </row>
    <row r="45" spans="2:18" ht="15" customHeight="1">
      <c r="D45" s="66"/>
      <c r="E45" s="66"/>
      <c r="F45" s="66"/>
      <c r="G45" s="66"/>
      <c r="H45" s="59"/>
      <c r="I45" s="59"/>
      <c r="J45" s="59"/>
      <c r="K45" s="59"/>
      <c r="L45" s="59"/>
      <c r="M45" s="59"/>
      <c r="N45" s="62"/>
      <c r="O45" s="62"/>
    </row>
    <row r="46" spans="2:18">
      <c r="C46" s="724" t="s">
        <v>16995</v>
      </c>
      <c r="D46" s="725"/>
      <c r="E46" s="725"/>
      <c r="F46" s="725"/>
      <c r="G46" s="725"/>
      <c r="H46" s="725"/>
      <c r="I46" s="725"/>
      <c r="J46" s="725"/>
      <c r="K46" s="725"/>
      <c r="L46" s="725"/>
      <c r="M46" s="725"/>
      <c r="N46" s="725"/>
      <c r="O46" s="726"/>
    </row>
    <row r="47" spans="2:18">
      <c r="C47" s="727" t="s">
        <v>16960</v>
      </c>
      <c r="D47" s="727"/>
      <c r="E47" s="727"/>
      <c r="F47" s="727"/>
      <c r="G47" s="64" t="s">
        <v>16973</v>
      </c>
      <c r="H47" s="64" t="s">
        <v>16961</v>
      </c>
      <c r="I47" s="728" t="s">
        <v>16725</v>
      </c>
      <c r="J47" s="728"/>
      <c r="K47" s="729" t="s">
        <v>16974</v>
      </c>
      <c r="L47" s="729"/>
      <c r="M47" s="729"/>
      <c r="N47" s="730" t="s">
        <v>16975</v>
      </c>
      <c r="O47" s="730"/>
      <c r="Q47" s="67"/>
      <c r="R47" s="67"/>
    </row>
    <row r="48" spans="2:18">
      <c r="C48" s="318" t="s">
        <v>16996</v>
      </c>
      <c r="D48" s="731" t="s">
        <v>16997</v>
      </c>
      <c r="E48" s="731"/>
      <c r="F48" s="731"/>
      <c r="G48" s="731"/>
      <c r="H48" s="731"/>
      <c r="I48" s="731"/>
      <c r="J48" s="731"/>
      <c r="K48" s="731"/>
      <c r="L48" s="731"/>
      <c r="M48" s="731"/>
      <c r="N48" s="731"/>
      <c r="O48" s="731"/>
    </row>
    <row r="49" spans="2:17" ht="25.5" customHeight="1">
      <c r="B49" s="51">
        <v>7559</v>
      </c>
      <c r="C49" s="310">
        <v>1.1000000000000001</v>
      </c>
      <c r="D49" s="713" t="s">
        <v>16998</v>
      </c>
      <c r="E49" s="713"/>
      <c r="F49" s="713"/>
      <c r="G49" s="319" t="str">
        <f>VLOOKUP(B49,'[25]INSUMOS IDU'!$D$12:$G$2845,2,0)</f>
        <v>TELA VERDE DE CERRAMIENTO (2.10mx250)</v>
      </c>
      <c r="H49" s="319" t="str">
        <f>VLOOKUP(B49,'[25]INSUMOS IDU'!$D$12:$G$2845,3,0)</f>
        <v>M2</v>
      </c>
      <c r="I49" s="714">
        <v>100</v>
      </c>
      <c r="J49" s="715"/>
      <c r="K49" s="716">
        <f>VLOOKUP(B49,[26]INSUMOS!$A$1:$D$2794,4,FALSE)</f>
        <v>2672</v>
      </c>
      <c r="L49" s="717"/>
      <c r="M49" s="718"/>
      <c r="N49" s="719">
        <f>ROUND((I49*K49),0)</f>
        <v>267200</v>
      </c>
      <c r="O49" s="719"/>
      <c r="Q49" s="65"/>
    </row>
    <row r="50" spans="2:17">
      <c r="B50" s="51">
        <v>7285</v>
      </c>
      <c r="C50" s="310">
        <v>1.2</v>
      </c>
      <c r="D50" s="713" t="s">
        <v>16999</v>
      </c>
      <c r="E50" s="713"/>
      <c r="F50" s="713"/>
      <c r="G50" s="319" t="str">
        <f>VLOOKUP(B50,'[25]INSUMOS IDU'!$D$12:$G$2845,2,0)</f>
        <v>VARA DE CORREDOR 6.0 M</v>
      </c>
      <c r="H50" s="319" t="str">
        <f>VLOOKUP(B50,'[25]INSUMOS IDU'!$D$12:$G$2845,3,0)</f>
        <v>UN</v>
      </c>
      <c r="I50" s="714">
        <v>10</v>
      </c>
      <c r="J50" s="715"/>
      <c r="K50" s="716">
        <f>VLOOKUP(B50,[26]INSUMOS!$A$1:$D$2794,4,FALSE)</f>
        <v>16800</v>
      </c>
      <c r="L50" s="717"/>
      <c r="M50" s="718"/>
      <c r="N50" s="719">
        <f>ROUND((I50*K50),0)</f>
        <v>168000</v>
      </c>
      <c r="O50" s="719"/>
      <c r="Q50" s="65"/>
    </row>
    <row r="51" spans="2:17">
      <c r="C51" s="720"/>
      <c r="D51" s="720"/>
      <c r="E51" s="720"/>
      <c r="F51" s="720"/>
      <c r="G51" s="721"/>
      <c r="H51" s="722" t="s">
        <v>16994</v>
      </c>
      <c r="I51" s="722"/>
      <c r="J51" s="722"/>
      <c r="K51" s="722"/>
      <c r="L51" s="722"/>
      <c r="M51" s="722"/>
      <c r="N51" s="753">
        <f>SUM(N49:O50)</f>
        <v>435200</v>
      </c>
      <c r="O51" s="753"/>
    </row>
    <row r="52" spans="2:17" ht="15" customHeight="1">
      <c r="D52" s="66"/>
      <c r="E52" s="66"/>
      <c r="F52" s="66"/>
      <c r="G52" s="66"/>
      <c r="H52" s="59"/>
      <c r="I52" s="59"/>
      <c r="J52" s="59"/>
      <c r="K52" s="59"/>
      <c r="L52" s="59"/>
      <c r="M52" s="59"/>
      <c r="N52" s="62"/>
      <c r="O52" s="62"/>
    </row>
    <row r="53" spans="2:17" ht="14.25" customHeight="1">
      <c r="C53" s="724" t="s">
        <v>17000</v>
      </c>
      <c r="D53" s="725"/>
      <c r="E53" s="725"/>
      <c r="F53" s="725"/>
      <c r="G53" s="725"/>
      <c r="H53" s="725"/>
      <c r="I53" s="725"/>
      <c r="J53" s="725"/>
      <c r="K53" s="725"/>
      <c r="L53" s="725"/>
      <c r="M53" s="725"/>
      <c r="N53" s="725"/>
      <c r="O53" s="726"/>
    </row>
    <row r="54" spans="2:17" ht="14.25" customHeight="1">
      <c r="C54" s="707" t="s">
        <v>16960</v>
      </c>
      <c r="D54" s="708"/>
      <c r="E54" s="708"/>
      <c r="F54" s="708"/>
      <c r="G54" s="709"/>
      <c r="H54" s="305" t="s">
        <v>16961</v>
      </c>
      <c r="I54" s="707" t="s">
        <v>16725</v>
      </c>
      <c r="J54" s="709"/>
      <c r="K54" s="754" t="s">
        <v>16974</v>
      </c>
      <c r="L54" s="755"/>
      <c r="M54" s="756"/>
      <c r="N54" s="757" t="s">
        <v>16975</v>
      </c>
      <c r="O54" s="758"/>
    </row>
    <row r="55" spans="2:17" ht="14.25" customHeight="1">
      <c r="C55" s="310" t="s">
        <v>17001</v>
      </c>
      <c r="D55" s="759" t="s">
        <v>17002</v>
      </c>
      <c r="E55" s="760"/>
      <c r="F55" s="760"/>
      <c r="G55" s="760"/>
      <c r="H55" s="760"/>
      <c r="I55" s="760"/>
      <c r="J55" s="760"/>
      <c r="K55" s="760"/>
      <c r="L55" s="760"/>
      <c r="M55" s="760"/>
      <c r="N55" s="760"/>
      <c r="O55" s="761"/>
    </row>
    <row r="56" spans="2:17" ht="14.25" customHeight="1">
      <c r="B56" s="51">
        <v>7569</v>
      </c>
      <c r="C56" s="320">
        <v>1.01</v>
      </c>
      <c r="D56" s="762" t="str">
        <f>VLOOKUP(B56,'[25]INSUMOS IDU'!$D$12:$G$2845,2,0)</f>
        <v>BOTIQUIN PRIMEROS AUXILIOS CON MEDICAMENTOS DE 22CM X 27CM</v>
      </c>
      <c r="E56" s="763"/>
      <c r="F56" s="763"/>
      <c r="G56" s="764"/>
      <c r="H56" s="319" t="str">
        <f>VLOOKUP(B56,'[25]INSUMOS IDU'!$D$12:$G$2845,3,0)</f>
        <v>UN</v>
      </c>
      <c r="I56" s="714">
        <v>1</v>
      </c>
      <c r="J56" s="715"/>
      <c r="K56" s="716">
        <f>VLOOKUP(B56,[26]INSUMOS!$A$1:$D$2794,4,FALSE)</f>
        <v>58501</v>
      </c>
      <c r="L56" s="717"/>
      <c r="M56" s="718"/>
      <c r="N56" s="765">
        <f>ROUND((I56*K56),0)</f>
        <v>58501</v>
      </c>
      <c r="O56" s="766"/>
      <c r="Q56" s="65"/>
    </row>
    <row r="57" spans="2:17" ht="14.25" customHeight="1">
      <c r="B57" s="51">
        <v>7818</v>
      </c>
      <c r="C57" s="320">
        <f>C56+0.01</f>
        <v>1.02</v>
      </c>
      <c r="D57" s="762" t="str">
        <f>VLOOKUP(B57,'[25]INSUMOS IDU'!$D$12:$G$2845,2,0)</f>
        <v>CAMILLA MADERA PRIMEROS AUXILIOS INMOVILIZADOR CABEZA</v>
      </c>
      <c r="E57" s="763"/>
      <c r="F57" s="763"/>
      <c r="G57" s="764"/>
      <c r="H57" s="319" t="str">
        <f>VLOOKUP(B57,'[25]INSUMOS IDU'!$D$12:$G$2845,3,0)</f>
        <v>UN</v>
      </c>
      <c r="I57" s="732">
        <v>2</v>
      </c>
      <c r="J57" s="732"/>
      <c r="K57" s="716">
        <f>VLOOKUP(B57,[26]INSUMOS!$A$1:$D$2794,4,FALSE)</f>
        <v>207247</v>
      </c>
      <c r="L57" s="717"/>
      <c r="M57" s="718"/>
      <c r="N57" s="719">
        <f t="shared" ref="N57:N74" si="1">ROUND((I57*K57),0)</f>
        <v>414494</v>
      </c>
      <c r="O57" s="719"/>
      <c r="Q57" s="65"/>
    </row>
    <row r="58" spans="2:17" ht="14.25" customHeight="1">
      <c r="B58" s="51">
        <v>7819</v>
      </c>
      <c r="C58" s="320">
        <f t="shared" ref="C58:C74" si="2">C57+0.01</f>
        <v>1.03</v>
      </c>
      <c r="D58" s="762" t="str">
        <f>VLOOKUP(B58,'[25]INSUMOS IDU'!$D$12:$G$2845,2,0)</f>
        <v>EXTINTOR POLVO QUIMICO SECO DE 20LB TIPO ABC METALICO CON GANCHO Y AVISO</v>
      </c>
      <c r="E58" s="763"/>
      <c r="F58" s="763"/>
      <c r="G58" s="764"/>
      <c r="H58" s="319" t="str">
        <f>VLOOKUP(B58,'[25]INSUMOS IDU'!$D$12:$G$2845,3,0)</f>
        <v>UN</v>
      </c>
      <c r="I58" s="732">
        <v>2</v>
      </c>
      <c r="J58" s="732"/>
      <c r="K58" s="716">
        <f>VLOOKUP(B58,[26]INSUMOS!$A$1:$D$2794,4,FALSE)</f>
        <v>92920</v>
      </c>
      <c r="L58" s="717"/>
      <c r="M58" s="718"/>
      <c r="N58" s="719">
        <f t="shared" si="1"/>
        <v>185840</v>
      </c>
      <c r="O58" s="719"/>
      <c r="Q58" s="65"/>
    </row>
    <row r="59" spans="2:17" ht="14.25" customHeight="1">
      <c r="B59" s="51">
        <v>7822</v>
      </c>
      <c r="C59" s="320">
        <f>C58+0.01</f>
        <v>1.04</v>
      </c>
      <c r="D59" s="762" t="str">
        <f>VLOOKUP(B59,'[25]INSUMOS IDU'!$D$12:$G$2845,2,0)</f>
        <v>BOTA CUERO LISA NEGRA SEGURIDAD PUNTERA DE ACERO</v>
      </c>
      <c r="E59" s="763"/>
      <c r="F59" s="763"/>
      <c r="G59" s="764"/>
      <c r="H59" s="319" t="str">
        <f>VLOOKUP(B59,'[25]INSUMOS IDU'!$D$12:$G$2845,3,0)</f>
        <v>PAR</v>
      </c>
      <c r="I59" s="714">
        <v>15</v>
      </c>
      <c r="J59" s="715"/>
      <c r="K59" s="716">
        <f>VLOOKUP(B59,[26]INSUMOS!$A$1:$D$2794,4,FALSE)</f>
        <v>70000</v>
      </c>
      <c r="L59" s="717"/>
      <c r="M59" s="718"/>
      <c r="N59" s="719">
        <f t="shared" si="1"/>
        <v>1050000</v>
      </c>
      <c r="O59" s="719"/>
      <c r="Q59" s="65"/>
    </row>
    <row r="60" spans="2:17" ht="14.25" customHeight="1">
      <c r="B60" s="51">
        <v>7823</v>
      </c>
      <c r="C60" s="320">
        <f>C59+0.01</f>
        <v>1.05</v>
      </c>
      <c r="D60" s="762" t="str">
        <f>VLOOKUP(B60,'[25]INSUMOS IDU'!$D$12:$G$2845,2,0)</f>
        <v>BOTA DE CAUCHO, CINTA AMARILLA, PUNTERA Y PLANTILLA EN ACERO</v>
      </c>
      <c r="E60" s="763"/>
      <c r="F60" s="763"/>
      <c r="G60" s="764"/>
      <c r="H60" s="319" t="str">
        <f>VLOOKUP(B60,'[25]INSUMOS IDU'!$D$12:$G$2845,3,0)</f>
        <v>PAR</v>
      </c>
      <c r="I60" s="714">
        <v>15</v>
      </c>
      <c r="J60" s="715"/>
      <c r="K60" s="716">
        <f>VLOOKUP(B60,[26]INSUMOS!$A$1:$D$2794,4,FALSE)</f>
        <v>130000</v>
      </c>
      <c r="L60" s="717"/>
      <c r="M60" s="718"/>
      <c r="N60" s="719">
        <f t="shared" si="1"/>
        <v>1950000</v>
      </c>
      <c r="O60" s="719"/>
      <c r="Q60" s="65"/>
    </row>
    <row r="61" spans="2:17" ht="32.25" customHeight="1">
      <c r="B61" s="51">
        <v>7827</v>
      </c>
      <c r="C61" s="320">
        <f t="shared" si="2"/>
        <v>1.06</v>
      </c>
      <c r="D61" s="762" t="str">
        <f>VLOOKUP(B61,'[25]INSUMOS IDU'!$D$12:$G$2845,2,0)</f>
        <v>PROTECTOR AUDITIVO TIPO TAPON INSERCION EN SILICONA CON CORDEL EN ESTUCHE</v>
      </c>
      <c r="E61" s="763"/>
      <c r="F61" s="763"/>
      <c r="G61" s="764"/>
      <c r="H61" s="319" t="str">
        <f>VLOOKUP(B61,'[25]INSUMOS IDU'!$D$12:$G$2845,3,0)</f>
        <v>PAR</v>
      </c>
      <c r="I61" s="714">
        <v>16</v>
      </c>
      <c r="J61" s="715"/>
      <c r="K61" s="716">
        <f>VLOOKUP(B61,[26]INSUMOS!$A$1:$D$2794,4,FALSE)</f>
        <v>2618</v>
      </c>
      <c r="L61" s="717"/>
      <c r="M61" s="718"/>
      <c r="N61" s="719">
        <f t="shared" si="1"/>
        <v>41888</v>
      </c>
      <c r="O61" s="719"/>
      <c r="Q61" s="65"/>
    </row>
    <row r="62" spans="2:17" ht="14.25" customHeight="1">
      <c r="B62" s="51">
        <v>7583</v>
      </c>
      <c r="C62" s="320">
        <f t="shared" si="2"/>
        <v>1.07</v>
      </c>
      <c r="D62" s="762" t="str">
        <f>VLOOKUP(B62,'[25]INSUMOS IDU'!$D$12:$G$2845,2,0)</f>
        <v>PROTECTOR AUDITIVO TIPO COPA</v>
      </c>
      <c r="E62" s="763"/>
      <c r="F62" s="763"/>
      <c r="G62" s="764"/>
      <c r="H62" s="319" t="str">
        <f>VLOOKUP(B62,'[25]INSUMOS IDU'!$D$12:$G$2845,3,0)</f>
        <v>UN</v>
      </c>
      <c r="I62" s="714">
        <v>16</v>
      </c>
      <c r="J62" s="715"/>
      <c r="K62" s="716">
        <f>VLOOKUP(B62,[26]INSUMOS!$A$1:$D$2794,4,FALSE)</f>
        <v>29750</v>
      </c>
      <c r="L62" s="717"/>
      <c r="M62" s="718"/>
      <c r="N62" s="719">
        <f t="shared" si="1"/>
        <v>476000</v>
      </c>
      <c r="O62" s="719"/>
      <c r="Q62" s="65"/>
    </row>
    <row r="63" spans="2:17" ht="14.25" customHeight="1">
      <c r="B63" s="51">
        <v>7825</v>
      </c>
      <c r="C63" s="320">
        <f>C62+0.01</f>
        <v>1.08</v>
      </c>
      <c r="D63" s="762" t="str">
        <f>VLOOKUP(B63,'[25]INSUMOS IDU'!$D$12:$G$2845,2,0)</f>
        <v>MASCARILLA DESECHABLE CONTRA POLVOS Y PARTICULAS NO TOXICAS</v>
      </c>
      <c r="E63" s="763"/>
      <c r="F63" s="763"/>
      <c r="G63" s="764"/>
      <c r="H63" s="319" t="str">
        <f>VLOOKUP(B63,'[25]INSUMOS IDU'!$D$12:$G$2845,3,0)</f>
        <v>UN</v>
      </c>
      <c r="I63" s="714">
        <v>100</v>
      </c>
      <c r="J63" s="715"/>
      <c r="K63" s="716">
        <f>VLOOKUP(B63,[26]INSUMOS!$A$1:$D$2794,4,FALSE)</f>
        <v>4379</v>
      </c>
      <c r="L63" s="717"/>
      <c r="M63" s="718"/>
      <c r="N63" s="719">
        <f t="shared" si="1"/>
        <v>437900</v>
      </c>
      <c r="O63" s="719"/>
      <c r="Q63" s="65"/>
    </row>
    <row r="64" spans="2:17" ht="14.25" customHeight="1">
      <c r="B64" s="51">
        <v>7851</v>
      </c>
      <c r="C64" s="320">
        <f t="shared" si="2"/>
        <v>1.0900000000000001</v>
      </c>
      <c r="D64" s="762" t="str">
        <f>VLOOKUP(B64,'[25]INSUMOS IDU'!$D$12:$G$2845,2,0)</f>
        <v>RESPIRADOR PARA GASES DOBLE SIN CARTUCHO</v>
      </c>
      <c r="E64" s="763"/>
      <c r="F64" s="763"/>
      <c r="G64" s="764"/>
      <c r="H64" s="319" t="str">
        <f>VLOOKUP(B64,'[25]INSUMOS IDU'!$D$12:$G$2845,3,0)</f>
        <v>UN</v>
      </c>
      <c r="I64" s="714">
        <v>5</v>
      </c>
      <c r="J64" s="715"/>
      <c r="K64" s="716">
        <f>VLOOKUP(B64,[26]INSUMOS!$A$1:$D$2794,4,FALSE)</f>
        <v>68900</v>
      </c>
      <c r="L64" s="717"/>
      <c r="M64" s="718"/>
      <c r="N64" s="719">
        <f t="shared" si="1"/>
        <v>344500</v>
      </c>
      <c r="O64" s="719"/>
      <c r="Q64" s="65"/>
    </row>
    <row r="65" spans="2:17" ht="14.25" customHeight="1">
      <c r="B65" s="51">
        <v>9289</v>
      </c>
      <c r="C65" s="320">
        <f t="shared" si="2"/>
        <v>1.1000000000000001</v>
      </c>
      <c r="D65" s="762" t="str">
        <f>VLOOKUP(B65,'[25]INSUMOS IDU'!$D$12:$G$2845,2,0)</f>
        <v>FILTRO CONTRA POLVO PARA RESPIRADORES</v>
      </c>
      <c r="E65" s="763"/>
      <c r="F65" s="763"/>
      <c r="G65" s="764"/>
      <c r="H65" s="319" t="str">
        <f>VLOOKUP(B65,'[25]INSUMOS IDU'!$D$12:$G$2845,3,0)</f>
        <v>UN</v>
      </c>
      <c r="I65" s="714">
        <v>30</v>
      </c>
      <c r="J65" s="715"/>
      <c r="K65" s="716">
        <f>VLOOKUP(B65,[26]INSUMOS!$A$1:$D$2794,4,FALSE)</f>
        <v>12350</v>
      </c>
      <c r="L65" s="717"/>
      <c r="M65" s="718"/>
      <c r="N65" s="719">
        <f t="shared" si="1"/>
        <v>370500</v>
      </c>
      <c r="O65" s="719"/>
      <c r="Q65" s="65"/>
    </row>
    <row r="66" spans="2:17" ht="14.25" customHeight="1">
      <c r="B66" s="51">
        <v>7580</v>
      </c>
      <c r="C66" s="320">
        <f>C65+0.01</f>
        <v>1.1100000000000001</v>
      </c>
      <c r="D66" s="762" t="str">
        <f>VLOOKUP(B66,'[25]INSUMOS IDU'!$D$12:$G$2845,2,0)</f>
        <v>CASCO DE SEGURIDAD DIELECTRICO</v>
      </c>
      <c r="E66" s="763"/>
      <c r="F66" s="763"/>
      <c r="G66" s="764"/>
      <c r="H66" s="319" t="str">
        <f>VLOOKUP(B66,'[25]INSUMOS IDU'!$D$12:$G$2845,3,0)</f>
        <v>UN</v>
      </c>
      <c r="I66" s="714">
        <v>16</v>
      </c>
      <c r="J66" s="715"/>
      <c r="K66" s="716">
        <f>VLOOKUP(B66,[26]INSUMOS!$A$1:$D$2794,4,FALSE)</f>
        <v>24000</v>
      </c>
      <c r="L66" s="717"/>
      <c r="M66" s="718"/>
      <c r="N66" s="719">
        <f t="shared" si="1"/>
        <v>384000</v>
      </c>
      <c r="O66" s="719"/>
      <c r="Q66" s="65"/>
    </row>
    <row r="67" spans="2:17" ht="14.25" customHeight="1">
      <c r="B67" s="51">
        <v>7832</v>
      </c>
      <c r="C67" s="320">
        <f t="shared" si="2"/>
        <v>1.1200000000000001</v>
      </c>
      <c r="D67" s="762" t="str">
        <f>VLOOKUP(B67,'[25]INSUMOS IDU'!$D$12:$G$2845,2,0)</f>
        <v>BARBUQUEJO EN REATA CON MENTONERA CON TRES APOYOS PARA CASCO</v>
      </c>
      <c r="E67" s="763"/>
      <c r="F67" s="763"/>
      <c r="G67" s="764"/>
      <c r="H67" s="319" t="str">
        <f>VLOOKUP(B67,'[25]INSUMOS IDU'!$D$12:$G$2845,3,0)</f>
        <v>UN</v>
      </c>
      <c r="I67" s="714">
        <v>16</v>
      </c>
      <c r="J67" s="715"/>
      <c r="K67" s="716">
        <f>VLOOKUP(B67,[26]INSUMOS!$A$1:$D$2794,4,FALSE)</f>
        <v>6000</v>
      </c>
      <c r="L67" s="717"/>
      <c r="M67" s="718"/>
      <c r="N67" s="719">
        <f t="shared" si="1"/>
        <v>96000</v>
      </c>
      <c r="O67" s="719"/>
      <c r="Q67" s="65"/>
    </row>
    <row r="68" spans="2:17" ht="14.25" customHeight="1">
      <c r="B68" s="51">
        <v>7577</v>
      </c>
      <c r="C68" s="320">
        <f t="shared" si="2"/>
        <v>1.1300000000000001</v>
      </c>
      <c r="D68" s="762" t="str">
        <f>VLOOKUP(B68,'[25]INSUMOS IDU'!$D$12:$G$2845,2,0)</f>
        <v>GAFAS DE SEGURIDAD</v>
      </c>
      <c r="E68" s="763"/>
      <c r="F68" s="763"/>
      <c r="G68" s="764"/>
      <c r="H68" s="319" t="str">
        <f>VLOOKUP(B68,'[25]INSUMOS IDU'!$D$12:$G$2845,3,0)</f>
        <v>UN</v>
      </c>
      <c r="I68" s="714">
        <v>16</v>
      </c>
      <c r="J68" s="715"/>
      <c r="K68" s="716">
        <f>VLOOKUP(B68,[26]INSUMOS!$A$1:$D$2794,4,FALSE)</f>
        <v>7735</v>
      </c>
      <c r="L68" s="717"/>
      <c r="M68" s="718"/>
      <c r="N68" s="719">
        <f t="shared" si="1"/>
        <v>123760</v>
      </c>
      <c r="O68" s="719"/>
      <c r="Q68" s="65"/>
    </row>
    <row r="69" spans="2:17" ht="14.25" customHeight="1">
      <c r="B69" s="51">
        <v>9286</v>
      </c>
      <c r="C69" s="320">
        <f t="shared" si="2"/>
        <v>1.1400000000000001</v>
      </c>
      <c r="D69" s="762" t="str">
        <f>VLOOKUP(B69,'[25]INSUMOS IDU'!$D$12:$G$2845,2,0)</f>
        <v>OVEROL EN DRILL DOS PIEZAS, CAMISA Y PANTALÓN</v>
      </c>
      <c r="E69" s="763"/>
      <c r="F69" s="763"/>
      <c r="G69" s="764"/>
      <c r="H69" s="319" t="str">
        <f>VLOOKUP(B69,'[25]INSUMOS IDU'!$D$12:$G$2845,3,0)</f>
        <v>UN</v>
      </c>
      <c r="I69" s="714">
        <v>15</v>
      </c>
      <c r="J69" s="715"/>
      <c r="K69" s="716">
        <f>VLOOKUP(B69,[26]INSUMOS!$A$1:$D$2794,4,FALSE)</f>
        <v>71019</v>
      </c>
      <c r="L69" s="717"/>
      <c r="M69" s="718"/>
      <c r="N69" s="719">
        <f t="shared" si="1"/>
        <v>1065285</v>
      </c>
      <c r="O69" s="719"/>
      <c r="Q69" s="65"/>
    </row>
    <row r="70" spans="2:17" ht="14.25" customHeight="1">
      <c r="B70" s="51">
        <v>7839</v>
      </c>
      <c r="C70" s="320">
        <f t="shared" si="2"/>
        <v>1.1500000000000001</v>
      </c>
      <c r="D70" s="762" t="str">
        <f>VLOOKUP(B70,'[25]INSUMOS IDU'!$D$12:$G$2845,2,0)</f>
        <v>OVEROL IMPERMEABLE INDUSTRIAL AMARILLO 2 PIEZAS CON CAPUCHA</v>
      </c>
      <c r="E70" s="763"/>
      <c r="F70" s="763"/>
      <c r="G70" s="764"/>
      <c r="H70" s="319" t="str">
        <f>VLOOKUP(B70,'[25]INSUMOS IDU'!$D$12:$G$2845,3,0)</f>
        <v>UN</v>
      </c>
      <c r="I70" s="714">
        <v>15</v>
      </c>
      <c r="J70" s="715"/>
      <c r="K70" s="716">
        <f>VLOOKUP(B70,[26]INSUMOS!$A$1:$D$2794,4,FALSE)</f>
        <v>57715</v>
      </c>
      <c r="L70" s="717"/>
      <c r="M70" s="718"/>
      <c r="N70" s="719">
        <f t="shared" si="1"/>
        <v>865725</v>
      </c>
      <c r="O70" s="719"/>
      <c r="Q70" s="65"/>
    </row>
    <row r="71" spans="2:17" ht="14.25" customHeight="1">
      <c r="B71" s="51">
        <v>7846</v>
      </c>
      <c r="C71" s="320">
        <f t="shared" si="2"/>
        <v>1.1600000000000001</v>
      </c>
      <c r="D71" s="762" t="str">
        <f>VLOOKUP(B71,'[25]INSUMOS IDU'!$D$12:$G$2845,2,0)</f>
        <v>GUANTE CARNAZA REFORZADO EN CARNAZA LARGO</v>
      </c>
      <c r="E71" s="763"/>
      <c r="F71" s="763"/>
      <c r="G71" s="764"/>
      <c r="H71" s="319" t="str">
        <f>VLOOKUP(B71,'[25]INSUMOS IDU'!$D$12:$G$2845,3,0)</f>
        <v>PAR</v>
      </c>
      <c r="I71" s="714">
        <v>30</v>
      </c>
      <c r="J71" s="715"/>
      <c r="K71" s="716">
        <f>VLOOKUP(B71,[26]INSUMOS!$A$1:$D$2794,4,FALSE)</f>
        <v>10591</v>
      </c>
      <c r="L71" s="717"/>
      <c r="M71" s="718"/>
      <c r="N71" s="719">
        <f t="shared" si="1"/>
        <v>317730</v>
      </c>
      <c r="O71" s="719"/>
      <c r="Q71" s="65"/>
    </row>
    <row r="72" spans="2:17" ht="14.25" customHeight="1">
      <c r="B72" s="51">
        <v>7578</v>
      </c>
      <c r="C72" s="320">
        <f t="shared" si="2"/>
        <v>1.1700000000000002</v>
      </c>
      <c r="D72" s="762" t="str">
        <f>VLOOKUP(B72,'[25]INSUMOS IDU'!$D$12:$G$2845,2,0)</f>
        <v>GUANTES DE VAQUETA</v>
      </c>
      <c r="E72" s="763"/>
      <c r="F72" s="763"/>
      <c r="G72" s="764"/>
      <c r="H72" s="319" t="str">
        <f>VLOOKUP(B72,'[25]INSUMOS IDU'!$D$12:$G$2845,3,0)</f>
        <v>UN</v>
      </c>
      <c r="I72" s="714">
        <v>30</v>
      </c>
      <c r="J72" s="715"/>
      <c r="K72" s="716">
        <f>VLOOKUP(B72,[26]INSUMOS!$A$1:$D$2794,4,FALSE)</f>
        <v>9401</v>
      </c>
      <c r="L72" s="717"/>
      <c r="M72" s="718"/>
      <c r="N72" s="719">
        <f t="shared" si="1"/>
        <v>282030</v>
      </c>
      <c r="O72" s="719"/>
      <c r="Q72" s="65"/>
    </row>
    <row r="73" spans="2:17" ht="14.25" customHeight="1">
      <c r="B73" s="51">
        <v>9283</v>
      </c>
      <c r="C73" s="320">
        <f t="shared" si="2"/>
        <v>1.1800000000000002</v>
      </c>
      <c r="D73" s="762" t="str">
        <f>VLOOKUP(B73,'[25]INSUMOS IDU'!$D$12:$G$2845,2,0)</f>
        <v>GUANTE CAUCHO NEGRO CORRUGADO CALIBRE 35</v>
      </c>
      <c r="E73" s="763"/>
      <c r="F73" s="763"/>
      <c r="G73" s="764"/>
      <c r="H73" s="319" t="str">
        <f>VLOOKUP(B73,'[25]INSUMOS IDU'!$D$12:$G$2845,3,0)</f>
        <v>PAR</v>
      </c>
      <c r="I73" s="714">
        <v>30</v>
      </c>
      <c r="J73" s="715"/>
      <c r="K73" s="716">
        <f>VLOOKUP(B73,[26]INSUMOS!$A$1:$D$2794,4,FALSE)</f>
        <v>6500</v>
      </c>
      <c r="L73" s="717"/>
      <c r="M73" s="718"/>
      <c r="N73" s="719">
        <f t="shared" si="1"/>
        <v>195000</v>
      </c>
      <c r="O73" s="719"/>
      <c r="Q73" s="65"/>
    </row>
    <row r="74" spans="2:17" ht="25.5" customHeight="1">
      <c r="B74" s="51">
        <v>7844</v>
      </c>
      <c r="C74" s="320">
        <f t="shared" si="2"/>
        <v>1.1900000000000002</v>
      </c>
      <c r="D74" s="762" t="str">
        <f>VLOOKUP(B74,'[25]INSUMOS IDU'!$D$12:$G$2845,2,0)</f>
        <v>GUANTE NITRILO 13" RESISTENTE CONTRA QUIMICOS COMBUSTIBLES SOLVENTES GRASAS</v>
      </c>
      <c r="E74" s="763"/>
      <c r="F74" s="763"/>
      <c r="G74" s="764"/>
      <c r="H74" s="319" t="str">
        <f>VLOOKUP(B74,'[25]INSUMOS IDU'!$D$12:$G$2845,3,0)</f>
        <v>PAR</v>
      </c>
      <c r="I74" s="714">
        <v>25</v>
      </c>
      <c r="J74" s="715"/>
      <c r="K74" s="716">
        <f>VLOOKUP(B74,[26]INSUMOS!$A$1:$D$2794,4,FALSE)</f>
        <v>10591</v>
      </c>
      <c r="L74" s="717"/>
      <c r="M74" s="718"/>
      <c r="N74" s="719">
        <f t="shared" si="1"/>
        <v>264775</v>
      </c>
      <c r="O74" s="719"/>
      <c r="Q74" s="65"/>
    </row>
    <row r="75" spans="2:17">
      <c r="C75" s="321"/>
      <c r="D75" s="322" t="s">
        <v>17003</v>
      </c>
      <c r="E75" s="68"/>
      <c r="F75" s="69"/>
      <c r="G75" s="70"/>
      <c r="H75" s="323"/>
      <c r="I75" s="767"/>
      <c r="J75" s="768"/>
      <c r="K75" s="767"/>
      <c r="L75" s="768"/>
      <c r="M75" s="769"/>
      <c r="N75" s="770"/>
      <c r="O75" s="771"/>
      <c r="Q75" s="65"/>
    </row>
    <row r="76" spans="2:17" ht="14.25" customHeight="1">
      <c r="B76" s="51">
        <v>7904</v>
      </c>
      <c r="C76" s="320">
        <f>C74+0.01</f>
        <v>1.2000000000000002</v>
      </c>
      <c r="D76" s="762" t="str">
        <f>VLOOKUP(B76,'[25]INSUMOS IDU'!$D$12:$G$2845,2,0)</f>
        <v>EXÁMEN MÉDICO OCUPACIONAL DE INGRESO O RETIRO</v>
      </c>
      <c r="E76" s="763"/>
      <c r="F76" s="763"/>
      <c r="G76" s="764"/>
      <c r="H76" s="319" t="str">
        <f>VLOOKUP(B76,'[25]INSUMOS IDU'!$D$12:$G$2845,3,0)</f>
        <v>UN</v>
      </c>
      <c r="I76" s="732">
        <v>20</v>
      </c>
      <c r="J76" s="732"/>
      <c r="K76" s="716">
        <f>VLOOKUP(B76,[26]INSUMOS!$A$1:$D$2794,4,FALSE)</f>
        <v>30000</v>
      </c>
      <c r="L76" s="717"/>
      <c r="M76" s="718"/>
      <c r="N76" s="719">
        <f>ROUND((I76*K76),0)</f>
        <v>600000</v>
      </c>
      <c r="O76" s="719"/>
      <c r="Q76" s="65"/>
    </row>
    <row r="77" spans="2:17" ht="14.25" customHeight="1">
      <c r="B77" s="51">
        <v>7906</v>
      </c>
      <c r="C77" s="320">
        <f>C76+0.01</f>
        <v>1.2100000000000002</v>
      </c>
      <c r="D77" s="762" t="str">
        <f>VLOOKUP(B77,'[25]INSUMOS IDU'!$D$12:$G$2845,2,0)</f>
        <v>EXAMEN DE AUDIOMETRÍA DE INGRESO O EGRESO</v>
      </c>
      <c r="E77" s="763"/>
      <c r="F77" s="763"/>
      <c r="G77" s="764"/>
      <c r="H77" s="319" t="str">
        <f>VLOOKUP(B77,'[25]INSUMOS IDU'!$D$12:$G$2845,3,0)</f>
        <v>UN</v>
      </c>
      <c r="I77" s="732">
        <v>20</v>
      </c>
      <c r="J77" s="732"/>
      <c r="K77" s="716">
        <f>VLOOKUP(B77,[26]INSUMOS!$A$1:$D$2794,4,FALSE)</f>
        <v>25000</v>
      </c>
      <c r="L77" s="717"/>
      <c r="M77" s="718"/>
      <c r="N77" s="719">
        <f>ROUND((I77*K77),0)</f>
        <v>500000</v>
      </c>
      <c r="O77" s="719"/>
      <c r="Q77" s="65"/>
    </row>
    <row r="78" spans="2:17" ht="14.25" customHeight="1">
      <c r="B78" s="51">
        <v>7908</v>
      </c>
      <c r="C78" s="320">
        <f>C77+0.01</f>
        <v>1.2200000000000002</v>
      </c>
      <c r="D78" s="762" t="str">
        <f>VLOOKUP(B78,'[25]INSUMOS IDU'!$D$12:$G$2845,2,0)</f>
        <v>EXAMEN DE OPTOMETRÍA DE INGRESO O EGRESO</v>
      </c>
      <c r="E78" s="763"/>
      <c r="F78" s="763"/>
      <c r="G78" s="764"/>
      <c r="H78" s="319" t="str">
        <f>VLOOKUP(B78,'[25]INSUMOS IDU'!$D$12:$G$2845,3,0)</f>
        <v>UN</v>
      </c>
      <c r="I78" s="732">
        <v>20</v>
      </c>
      <c r="J78" s="732"/>
      <c r="K78" s="716">
        <f>VLOOKUP(B78,[26]INSUMOS!$A$1:$D$2794,4,FALSE)</f>
        <v>25600</v>
      </c>
      <c r="L78" s="717"/>
      <c r="M78" s="718"/>
      <c r="N78" s="719">
        <f>ROUND((I78*K78),0)</f>
        <v>512000</v>
      </c>
      <c r="O78" s="719"/>
      <c r="Q78" s="65"/>
    </row>
    <row r="79" spans="2:17" ht="14.25" customHeight="1">
      <c r="B79" s="51">
        <v>7910</v>
      </c>
      <c r="C79" s="320">
        <f>C78+0.01</f>
        <v>1.2300000000000002</v>
      </c>
      <c r="D79" s="762" t="str">
        <f>VLOOKUP(B79,'[25]INSUMOS IDU'!$D$12:$G$2845,2,0)</f>
        <v>EXAMEN DE ESPIROMETRÍA DE INGRESO O EGRESO</v>
      </c>
      <c r="E79" s="763"/>
      <c r="F79" s="763"/>
      <c r="G79" s="764"/>
      <c r="H79" s="319" t="str">
        <f>VLOOKUP(B79,'[25]INSUMOS IDU'!$D$12:$G$2845,3,0)</f>
        <v>UN</v>
      </c>
      <c r="I79" s="732">
        <v>20</v>
      </c>
      <c r="J79" s="732"/>
      <c r="K79" s="716">
        <f>VLOOKUP(B79,[26]INSUMOS!$A$1:$D$2794,4,FALSE)</f>
        <v>30000</v>
      </c>
      <c r="L79" s="717"/>
      <c r="M79" s="718"/>
      <c r="N79" s="719">
        <f>ROUND((I79*K79),0)</f>
        <v>600000</v>
      </c>
      <c r="O79" s="719"/>
      <c r="Q79" s="65"/>
    </row>
    <row r="80" spans="2:17" ht="15" customHeight="1">
      <c r="D80" s="66"/>
      <c r="E80" s="66"/>
      <c r="F80" s="66"/>
      <c r="G80" s="66"/>
      <c r="H80" s="772" t="s">
        <v>17004</v>
      </c>
      <c r="I80" s="773"/>
      <c r="J80" s="773"/>
      <c r="K80" s="773"/>
      <c r="L80" s="773"/>
      <c r="M80" s="774"/>
      <c r="N80" s="775">
        <f>SUM(N56:O79)</f>
        <v>11135928</v>
      </c>
      <c r="O80" s="776"/>
    </row>
    <row r="81" spans="2:17" ht="15" customHeight="1">
      <c r="D81" s="66"/>
      <c r="E81" s="66"/>
      <c r="F81" s="66"/>
      <c r="G81" s="66"/>
      <c r="H81" s="59"/>
      <c r="I81" s="59"/>
      <c r="J81" s="59"/>
      <c r="K81" s="59"/>
      <c r="L81" s="59"/>
      <c r="M81" s="59"/>
      <c r="N81" s="74"/>
      <c r="O81" s="74"/>
    </row>
    <row r="82" spans="2:17">
      <c r="D82" s="66"/>
      <c r="E82" s="66"/>
      <c r="F82" s="66"/>
      <c r="G82" s="66"/>
      <c r="H82" s="783"/>
      <c r="I82" s="783"/>
      <c r="J82" s="783"/>
      <c r="K82" s="783"/>
      <c r="L82" s="783"/>
      <c r="M82" s="783"/>
      <c r="N82" s="784"/>
      <c r="O82" s="784"/>
    </row>
    <row r="83" spans="2:17" ht="24" hidden="1" customHeight="1">
      <c r="C83" s="785" t="s">
        <v>17005</v>
      </c>
      <c r="D83" s="785"/>
      <c r="E83" s="785"/>
      <c r="F83" s="785"/>
      <c r="G83" s="785"/>
      <c r="H83" s="785"/>
      <c r="I83" s="785"/>
      <c r="J83" s="785"/>
      <c r="K83" s="785"/>
      <c r="L83" s="785"/>
      <c r="M83" s="785"/>
      <c r="N83" s="785"/>
      <c r="O83" s="785"/>
    </row>
    <row r="84" spans="2:17" hidden="1"/>
    <row r="85" spans="2:17">
      <c r="C85" s="733" t="s">
        <v>17006</v>
      </c>
      <c r="D85" s="733"/>
      <c r="E85" s="733"/>
      <c r="F85" s="733"/>
      <c r="G85" s="733"/>
      <c r="H85" s="733"/>
      <c r="I85" s="733"/>
      <c r="J85" s="733"/>
      <c r="K85" s="733"/>
      <c r="L85" s="733"/>
      <c r="M85" s="733"/>
      <c r="N85" s="733"/>
      <c r="O85" s="733"/>
    </row>
    <row r="86" spans="2:17">
      <c r="C86" s="786" t="s">
        <v>16960</v>
      </c>
      <c r="D86" s="786"/>
      <c r="E86" s="786"/>
      <c r="F86" s="786"/>
      <c r="G86" s="305" t="s">
        <v>16973</v>
      </c>
      <c r="H86" s="305" t="s">
        <v>16961</v>
      </c>
      <c r="I86" s="786" t="s">
        <v>16725</v>
      </c>
      <c r="J86" s="786"/>
      <c r="K86" s="787" t="s">
        <v>16974</v>
      </c>
      <c r="L86" s="787"/>
      <c r="M86" s="787"/>
      <c r="N86" s="788" t="s">
        <v>16975</v>
      </c>
      <c r="O86" s="788"/>
    </row>
    <row r="87" spans="2:17">
      <c r="C87" s="310" t="s">
        <v>17007</v>
      </c>
      <c r="D87" s="733" t="s">
        <v>17008</v>
      </c>
      <c r="E87" s="733"/>
      <c r="F87" s="733"/>
      <c r="G87" s="733"/>
      <c r="H87" s="733"/>
      <c r="I87" s="733"/>
      <c r="J87" s="733"/>
      <c r="K87" s="733"/>
      <c r="L87" s="733"/>
      <c r="M87" s="733"/>
      <c r="N87" s="733"/>
      <c r="O87" s="733"/>
    </row>
    <row r="88" spans="2:17" ht="24.75" customHeight="1">
      <c r="B88" s="51">
        <v>7554</v>
      </c>
      <c r="C88" s="735">
        <v>1.1000000000000001</v>
      </c>
      <c r="D88" s="777" t="s">
        <v>17009</v>
      </c>
      <c r="E88" s="778"/>
      <c r="F88" s="779"/>
      <c r="G88" s="319" t="str">
        <f>VLOOKUP(B88,[28]INSUMOS!$D$9:$G$2957,2,FALSE)</f>
        <v>SEÑALIZACION TUBULAR COLOMBINA PLASTICA</v>
      </c>
      <c r="H88" s="278" t="str">
        <f>VLOOKUP(B88,[28]INSUMOS!$D$9:$G$2957,3,FALSE)</f>
        <v>UN</v>
      </c>
      <c r="I88" s="732">
        <v>10</v>
      </c>
      <c r="J88" s="732"/>
      <c r="K88" s="716">
        <f>VLOOKUP(B88,[26]INSUMOS!$A$1:$D$2794,4,FALSE)</f>
        <v>44982</v>
      </c>
      <c r="L88" s="717"/>
      <c r="M88" s="718"/>
      <c r="N88" s="719">
        <f>ROUND((I88*K88),0)</f>
        <v>449820</v>
      </c>
      <c r="O88" s="719"/>
      <c r="Q88" s="65"/>
    </row>
    <row r="89" spans="2:17" ht="27.75" customHeight="1">
      <c r="B89" s="51">
        <v>7850</v>
      </c>
      <c r="C89" s="737"/>
      <c r="D89" s="780"/>
      <c r="E89" s="781"/>
      <c r="F89" s="782"/>
      <c r="G89" s="319" t="str">
        <f>VLOOKUP(B89,[28]INSUMOS!$D$9:$G$2957,2,FALSE)</f>
        <v>CINTA PARA SEÑALIZACION DE 500MT X 4" PELIGRO CALIBRE 3.5</v>
      </c>
      <c r="H89" s="278" t="str">
        <f>VLOOKUP(B89,[28]INSUMOS!$D$9:$G$2957,3,FALSE)</f>
        <v>ROLLO</v>
      </c>
      <c r="I89" s="732">
        <v>4</v>
      </c>
      <c r="J89" s="732"/>
      <c r="K89" s="716">
        <f>VLOOKUP(B89,[26]INSUMOS!$A$1:$D$2794,4,FALSE)</f>
        <v>25149</v>
      </c>
      <c r="L89" s="717"/>
      <c r="M89" s="718"/>
      <c r="N89" s="719">
        <f>ROUND((I89*K89),0)</f>
        <v>100596</v>
      </c>
      <c r="O89" s="719"/>
      <c r="Q89" s="65"/>
    </row>
    <row r="90" spans="2:17" ht="27.75" customHeight="1">
      <c r="B90" s="51">
        <v>9985</v>
      </c>
      <c r="C90" s="735">
        <v>1.2</v>
      </c>
      <c r="D90" s="794" t="s">
        <v>17010</v>
      </c>
      <c r="E90" s="795"/>
      <c r="F90" s="796"/>
      <c r="G90" s="319" t="str">
        <f>VLOOKUP(B90,[28]INSUMOS!$D$9:$G$2957,2,FALSE)</f>
        <v>SEÑAL EN POLIESTIRENO (30cm x 20cm) FOTOLUMINISCENTE - NORMA NTC - ISO</v>
      </c>
      <c r="H90" s="278" t="str">
        <f>VLOOKUP(B90,[28]INSUMOS!$D$9:$G$2957,3,FALSE)</f>
        <v>UN</v>
      </c>
      <c r="I90" s="732">
        <v>5</v>
      </c>
      <c r="J90" s="732"/>
      <c r="K90" s="716">
        <f>VLOOKUP(B90,[26]INSUMOS!$A$1:$D$2794,4,FALSE)</f>
        <v>68425</v>
      </c>
      <c r="L90" s="717"/>
      <c r="M90" s="718"/>
      <c r="N90" s="719">
        <f>ROUND((I90*K90),0)</f>
        <v>342125</v>
      </c>
      <c r="O90" s="719"/>
      <c r="Q90" s="65"/>
    </row>
    <row r="91" spans="2:17" ht="28.5" customHeight="1">
      <c r="B91" s="51">
        <v>9986</v>
      </c>
      <c r="C91" s="737"/>
      <c r="D91" s="797"/>
      <c r="E91" s="798"/>
      <c r="F91" s="799"/>
      <c r="G91" s="319" t="str">
        <f>VLOOKUP(B91,[28]INSUMOS!$D$9:$G$2957,2,FALSE)</f>
        <v>SEÑAL EN POLIESTRIENO (30cm x 45cm) REFLECTIVO GRADO INGENIERÍA - NORMA ISO</v>
      </c>
      <c r="H91" s="278" t="str">
        <f>VLOOKUP(B91,[28]INSUMOS!$D$9:$G$2957,3,FALSE)</f>
        <v>UN</v>
      </c>
      <c r="I91" s="732">
        <v>5</v>
      </c>
      <c r="J91" s="732"/>
      <c r="K91" s="716">
        <f>VLOOKUP(B91,[26]INSUMOS!$A$1:$D$2794,4,FALSE)</f>
        <v>90797</v>
      </c>
      <c r="L91" s="717"/>
      <c r="M91" s="718"/>
      <c r="N91" s="719">
        <f>ROUND((I91*K91),0)</f>
        <v>453985</v>
      </c>
      <c r="O91" s="719"/>
      <c r="Q91" s="65"/>
    </row>
    <row r="92" spans="2:17">
      <c r="D92" s="66"/>
      <c r="E92" s="66"/>
      <c r="F92" s="66"/>
      <c r="G92" s="66"/>
      <c r="H92" s="722" t="s">
        <v>17011</v>
      </c>
      <c r="I92" s="722"/>
      <c r="J92" s="722"/>
      <c r="K92" s="722"/>
      <c r="L92" s="722"/>
      <c r="M92" s="722"/>
      <c r="N92" s="752">
        <f>SUM(N88:O91)</f>
        <v>1346526</v>
      </c>
      <c r="O92" s="752"/>
    </row>
    <row r="93" spans="2:17">
      <c r="D93" s="66"/>
      <c r="E93" s="66"/>
      <c r="F93" s="66"/>
      <c r="G93" s="66"/>
      <c r="H93" s="59"/>
      <c r="I93" s="59"/>
      <c r="J93" s="59"/>
      <c r="K93" s="59"/>
      <c r="L93" s="59"/>
      <c r="M93" s="59"/>
      <c r="N93" s="62"/>
      <c r="O93" s="62"/>
    </row>
    <row r="94" spans="2:17">
      <c r="D94" s="66"/>
      <c r="E94" s="66"/>
      <c r="F94" s="66"/>
      <c r="G94" s="66"/>
      <c r="H94" s="783"/>
      <c r="I94" s="783"/>
      <c r="J94" s="783"/>
      <c r="K94" s="783"/>
      <c r="L94" s="783"/>
      <c r="M94" s="783"/>
      <c r="N94" s="784"/>
      <c r="O94" s="784"/>
    </row>
    <row r="95" spans="2:17">
      <c r="C95" s="722" t="s">
        <v>17012</v>
      </c>
      <c r="D95" s="722"/>
      <c r="E95" s="722"/>
      <c r="F95" s="722"/>
      <c r="G95" s="722"/>
      <c r="H95" s="722"/>
      <c r="I95" s="722"/>
      <c r="J95" s="722"/>
      <c r="K95" s="722"/>
      <c r="L95" s="722"/>
      <c r="M95" s="722"/>
      <c r="N95" s="790">
        <f>O15+N51+N44+N80+N92</f>
        <v>72698965</v>
      </c>
      <c r="O95" s="790"/>
    </row>
    <row r="96" spans="2:17" ht="15">
      <c r="C96" s="772" t="s">
        <v>16856</v>
      </c>
      <c r="D96" s="773"/>
      <c r="E96" s="773"/>
      <c r="F96" s="773"/>
      <c r="G96" s="773"/>
      <c r="H96" s="773"/>
      <c r="I96" s="773"/>
      <c r="J96" s="773"/>
      <c r="K96" s="773"/>
      <c r="L96" s="774"/>
      <c r="M96" s="324">
        <f>'AIU PGA-SST'!M37</f>
        <v>0.147612342625878</v>
      </c>
      <c r="N96" s="790">
        <f>ROUND((N95*M96),0)</f>
        <v>10731265</v>
      </c>
      <c r="O96" s="790"/>
      <c r="Q96" s="75"/>
    </row>
    <row r="97" spans="3:17">
      <c r="C97" s="722" t="s">
        <v>17013</v>
      </c>
      <c r="D97" s="722"/>
      <c r="E97" s="722"/>
      <c r="F97" s="722"/>
      <c r="G97" s="722"/>
      <c r="H97" s="722"/>
      <c r="I97" s="722"/>
      <c r="J97" s="722"/>
      <c r="K97" s="722"/>
      <c r="L97" s="722"/>
      <c r="M97" s="722"/>
      <c r="N97" s="790">
        <f>N95+N96</f>
        <v>83430230</v>
      </c>
      <c r="O97" s="790"/>
      <c r="Q97" s="75"/>
    </row>
    <row r="99" spans="3:17" ht="15" customHeight="1">
      <c r="C99" s="791" t="s">
        <v>17014</v>
      </c>
      <c r="D99" s="791"/>
      <c r="E99" s="791"/>
      <c r="F99" s="791"/>
      <c r="G99" s="791"/>
      <c r="H99" s="791"/>
      <c r="I99" s="791"/>
      <c r="J99" s="791"/>
      <c r="K99" s="791"/>
      <c r="L99" s="791"/>
      <c r="M99" s="791"/>
      <c r="N99" s="791"/>
      <c r="O99" s="791"/>
    </row>
    <row r="100" spans="3:17">
      <c r="C100" s="791"/>
      <c r="D100" s="791"/>
      <c r="E100" s="791"/>
      <c r="F100" s="791"/>
      <c r="G100" s="791"/>
      <c r="H100" s="791"/>
      <c r="I100" s="791"/>
      <c r="J100" s="791"/>
      <c r="K100" s="791"/>
      <c r="L100" s="791"/>
      <c r="M100" s="791"/>
      <c r="N100" s="791"/>
      <c r="O100" s="791"/>
    </row>
    <row r="101" spans="3:17">
      <c r="O101" s="73">
        <f>N97/'ITEMS OBRA'!H124</f>
        <v>0.16686045999999999</v>
      </c>
      <c r="P101" s="72">
        <f>O101*100</f>
        <v>16.686045999999997</v>
      </c>
    </row>
    <row r="102" spans="3:17">
      <c r="O102" s="51"/>
    </row>
    <row r="103" spans="3:17">
      <c r="O103" s="51"/>
    </row>
    <row r="104" spans="3:17">
      <c r="O104" s="51"/>
    </row>
    <row r="105" spans="3:17">
      <c r="O105" s="51"/>
    </row>
    <row r="106" spans="3:17">
      <c r="O106" s="51"/>
    </row>
    <row r="107" spans="3:17">
      <c r="O107" s="51"/>
    </row>
    <row r="108" spans="3:17">
      <c r="O108" s="51"/>
    </row>
    <row r="109" spans="3:17">
      <c r="O109" s="51"/>
    </row>
  </sheetData>
  <mergeCells count="243">
    <mergeCell ref="Q10:Q11"/>
    <mergeCell ref="R10:Y10"/>
    <mergeCell ref="C96:L96"/>
    <mergeCell ref="N96:O96"/>
    <mergeCell ref="C97:M97"/>
    <mergeCell ref="N97:O97"/>
    <mergeCell ref="C99:O100"/>
    <mergeCell ref="D14:G14"/>
    <mergeCell ref="H92:M92"/>
    <mergeCell ref="N92:O92"/>
    <mergeCell ref="H94:M94"/>
    <mergeCell ref="N94:O94"/>
    <mergeCell ref="C95:M95"/>
    <mergeCell ref="N95:O95"/>
    <mergeCell ref="C90:C91"/>
    <mergeCell ref="D90:F91"/>
    <mergeCell ref="I90:J90"/>
    <mergeCell ref="K90:M90"/>
    <mergeCell ref="N90:O90"/>
    <mergeCell ref="I91:J91"/>
    <mergeCell ref="K91:M91"/>
    <mergeCell ref="N91:O91"/>
    <mergeCell ref="D87:O87"/>
    <mergeCell ref="C88:C89"/>
    <mergeCell ref="D88:F89"/>
    <mergeCell ref="I88:J88"/>
    <mergeCell ref="K88:M88"/>
    <mergeCell ref="N88:O88"/>
    <mergeCell ref="I89:J89"/>
    <mergeCell ref="K89:M89"/>
    <mergeCell ref="N89:O89"/>
    <mergeCell ref="H82:M82"/>
    <mergeCell ref="N82:O82"/>
    <mergeCell ref="C83:O83"/>
    <mergeCell ref="C85:O85"/>
    <mergeCell ref="C86:F86"/>
    <mergeCell ref="I86:J86"/>
    <mergeCell ref="K86:M86"/>
    <mergeCell ref="N86:O86"/>
    <mergeCell ref="D79:G79"/>
    <mergeCell ref="I79:J79"/>
    <mergeCell ref="K79:M79"/>
    <mergeCell ref="N79:O79"/>
    <mergeCell ref="H80:M80"/>
    <mergeCell ref="N80:O80"/>
    <mergeCell ref="D77:G77"/>
    <mergeCell ref="I77:J77"/>
    <mergeCell ref="K77:M77"/>
    <mergeCell ref="N77:O77"/>
    <mergeCell ref="D78:G78"/>
    <mergeCell ref="I78:J78"/>
    <mergeCell ref="K78:M78"/>
    <mergeCell ref="N78:O78"/>
    <mergeCell ref="I75:J75"/>
    <mergeCell ref="K75:M75"/>
    <mergeCell ref="N75:O75"/>
    <mergeCell ref="D76:G76"/>
    <mergeCell ref="I76:J76"/>
    <mergeCell ref="K76:M76"/>
    <mergeCell ref="N76:O76"/>
    <mergeCell ref="D73:G73"/>
    <mergeCell ref="I73:J73"/>
    <mergeCell ref="K73:M73"/>
    <mergeCell ref="N73:O73"/>
    <mergeCell ref="D74:G74"/>
    <mergeCell ref="I74:J74"/>
    <mergeCell ref="K74:M74"/>
    <mergeCell ref="N74:O74"/>
    <mergeCell ref="D71:G71"/>
    <mergeCell ref="I71:J71"/>
    <mergeCell ref="K71:M71"/>
    <mergeCell ref="N71:O71"/>
    <mergeCell ref="D72:G72"/>
    <mergeCell ref="I72:J72"/>
    <mergeCell ref="K72:M72"/>
    <mergeCell ref="N72:O72"/>
    <mergeCell ref="D69:G69"/>
    <mergeCell ref="I69:J69"/>
    <mergeCell ref="K69:M69"/>
    <mergeCell ref="N69:O69"/>
    <mergeCell ref="D70:G70"/>
    <mergeCell ref="I70:J70"/>
    <mergeCell ref="K70:M70"/>
    <mergeCell ref="N70:O70"/>
    <mergeCell ref="D68:G68"/>
    <mergeCell ref="I68:J68"/>
    <mergeCell ref="K68:M68"/>
    <mergeCell ref="N68:O68"/>
    <mergeCell ref="D66:G66"/>
    <mergeCell ref="I66:J66"/>
    <mergeCell ref="K66:M66"/>
    <mergeCell ref="N66:O66"/>
    <mergeCell ref="D67:G67"/>
    <mergeCell ref="I67:J67"/>
    <mergeCell ref="K67:M67"/>
    <mergeCell ref="N67:O67"/>
    <mergeCell ref="D64:G64"/>
    <mergeCell ref="I64:J64"/>
    <mergeCell ref="K64:M64"/>
    <mergeCell ref="N64:O64"/>
    <mergeCell ref="D65:G65"/>
    <mergeCell ref="I65:J65"/>
    <mergeCell ref="K65:M65"/>
    <mergeCell ref="N65:O65"/>
    <mergeCell ref="D62:G62"/>
    <mergeCell ref="I62:J62"/>
    <mergeCell ref="K62:M62"/>
    <mergeCell ref="N62:O62"/>
    <mergeCell ref="D63:G63"/>
    <mergeCell ref="I63:J63"/>
    <mergeCell ref="K63:M63"/>
    <mergeCell ref="N63:O63"/>
    <mergeCell ref="D60:G60"/>
    <mergeCell ref="I60:J60"/>
    <mergeCell ref="K60:M60"/>
    <mergeCell ref="N60:O60"/>
    <mergeCell ref="D61:G61"/>
    <mergeCell ref="I61:J61"/>
    <mergeCell ref="K61:M61"/>
    <mergeCell ref="N61:O61"/>
    <mergeCell ref="D58:G58"/>
    <mergeCell ref="I58:J58"/>
    <mergeCell ref="K58:M58"/>
    <mergeCell ref="N58:O58"/>
    <mergeCell ref="D59:G59"/>
    <mergeCell ref="I59:J59"/>
    <mergeCell ref="K59:M59"/>
    <mergeCell ref="N59:O59"/>
    <mergeCell ref="D55:O55"/>
    <mergeCell ref="D56:G56"/>
    <mergeCell ref="I56:J56"/>
    <mergeCell ref="K56:M56"/>
    <mergeCell ref="N56:O56"/>
    <mergeCell ref="D57:G57"/>
    <mergeCell ref="I57:J57"/>
    <mergeCell ref="K57:M57"/>
    <mergeCell ref="N57:O57"/>
    <mergeCell ref="C51:G51"/>
    <mergeCell ref="H51:M51"/>
    <mergeCell ref="N51:O51"/>
    <mergeCell ref="C53:O53"/>
    <mergeCell ref="C54:G54"/>
    <mergeCell ref="I54:J54"/>
    <mergeCell ref="K54:M54"/>
    <mergeCell ref="N54:O54"/>
    <mergeCell ref="D49:F49"/>
    <mergeCell ref="I49:J49"/>
    <mergeCell ref="K49:M49"/>
    <mergeCell ref="N49:O49"/>
    <mergeCell ref="D50:F50"/>
    <mergeCell ref="I50:J50"/>
    <mergeCell ref="K50:M50"/>
    <mergeCell ref="N50:O50"/>
    <mergeCell ref="C46:O46"/>
    <mergeCell ref="C47:F47"/>
    <mergeCell ref="I47:J47"/>
    <mergeCell ref="K47:M47"/>
    <mergeCell ref="N47:O47"/>
    <mergeCell ref="D48:O48"/>
    <mergeCell ref="H44:M44"/>
    <mergeCell ref="N44:O44"/>
    <mergeCell ref="H42:M42"/>
    <mergeCell ref="N42:O42"/>
    <mergeCell ref="C38:O38"/>
    <mergeCell ref="D39:O39"/>
    <mergeCell ref="D40:F41"/>
    <mergeCell ref="I40:J40"/>
    <mergeCell ref="K40:M40"/>
    <mergeCell ref="N40:O40"/>
    <mergeCell ref="I41:J41"/>
    <mergeCell ref="K41:M41"/>
    <mergeCell ref="N41:O41"/>
    <mergeCell ref="C37:G37"/>
    <mergeCell ref="H37:M37"/>
    <mergeCell ref="N37:O37"/>
    <mergeCell ref="I35:J35"/>
    <mergeCell ref="K35:M35"/>
    <mergeCell ref="N35:O35"/>
    <mergeCell ref="I36:J36"/>
    <mergeCell ref="K36:M36"/>
    <mergeCell ref="N36:O36"/>
    <mergeCell ref="C31:C36"/>
    <mergeCell ref="K32:M32"/>
    <mergeCell ref="N32:O32"/>
    <mergeCell ref="I33:J33"/>
    <mergeCell ref="K33:M33"/>
    <mergeCell ref="N33:O33"/>
    <mergeCell ref="I34:J34"/>
    <mergeCell ref="K34:M34"/>
    <mergeCell ref="N34:O34"/>
    <mergeCell ref="D30:F30"/>
    <mergeCell ref="I30:J30"/>
    <mergeCell ref="K30:M30"/>
    <mergeCell ref="N30:O30"/>
    <mergeCell ref="D31:F36"/>
    <mergeCell ref="I31:J31"/>
    <mergeCell ref="K31:M31"/>
    <mergeCell ref="N31:O31"/>
    <mergeCell ref="I32:J32"/>
    <mergeCell ref="I26:J26"/>
    <mergeCell ref="K26:M26"/>
    <mergeCell ref="N26:O26"/>
    <mergeCell ref="H27:M27"/>
    <mergeCell ref="N27:O27"/>
    <mergeCell ref="D29:O29"/>
    <mergeCell ref="C22:O22"/>
    <mergeCell ref="D23:O23"/>
    <mergeCell ref="C24:C26"/>
    <mergeCell ref="D24:F26"/>
    <mergeCell ref="I24:J24"/>
    <mergeCell ref="K24:M24"/>
    <mergeCell ref="N24:O24"/>
    <mergeCell ref="I25:J25"/>
    <mergeCell ref="K25:M25"/>
    <mergeCell ref="N25:O25"/>
    <mergeCell ref="D20:F20"/>
    <mergeCell ref="I20:J20"/>
    <mergeCell ref="K20:M20"/>
    <mergeCell ref="N20:O20"/>
    <mergeCell ref="C21:G21"/>
    <mergeCell ref="H21:M21"/>
    <mergeCell ref="N21:O21"/>
    <mergeCell ref="C17:O17"/>
    <mergeCell ref="C18:F18"/>
    <mergeCell ref="I18:J18"/>
    <mergeCell ref="K18:M18"/>
    <mergeCell ref="N18:O18"/>
    <mergeCell ref="D19:O19"/>
    <mergeCell ref="H15:N15"/>
    <mergeCell ref="C6:E6"/>
    <mergeCell ref="F6:O6"/>
    <mergeCell ref="C8:O8"/>
    <mergeCell ref="C9:O9"/>
    <mergeCell ref="K10:M10"/>
    <mergeCell ref="C11:O11"/>
    <mergeCell ref="C2:L2"/>
    <mergeCell ref="M2:O4"/>
    <mergeCell ref="C3:L3"/>
    <mergeCell ref="C4:L4"/>
    <mergeCell ref="C5:L5"/>
    <mergeCell ref="M5:O5"/>
    <mergeCell ref="C12:G12"/>
    <mergeCell ref="D13:G13"/>
  </mergeCells>
  <printOptions horizontalCentered="1"/>
  <pageMargins left="0.51181102362204722" right="0.51181102362204722" top="0.74803149606299213" bottom="0.74803149606299213" header="0.31496062992125984" footer="0.31496062992125984"/>
  <pageSetup scale="55" fitToHeight="2" orientation="portrait" r:id="rId1"/>
  <rowBreaks count="1" manualBreakCount="1">
    <brk id="35" min="2" max="14" man="1"/>
  </rowBreaks>
  <colBreaks count="1" manualBreakCount="1">
    <brk id="15"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8" tint="-0.499984740745262"/>
  </sheetPr>
  <dimension ref="A1:S57"/>
  <sheetViews>
    <sheetView view="pageBreakPreview" zoomScale="85" zoomScaleNormal="70" zoomScaleSheetLayoutView="85" workbookViewId="0">
      <selection activeCell="D5" sqref="D5:K5"/>
    </sheetView>
  </sheetViews>
  <sheetFormatPr baseColWidth="10" defaultColWidth="11.42578125" defaultRowHeight="15"/>
  <cols>
    <col min="1" max="1" width="9.28515625" customWidth="1"/>
    <col min="2" max="2" width="23.42578125" customWidth="1"/>
    <col min="3" max="3" width="37.140625" customWidth="1"/>
    <col min="7" max="7" width="21.85546875" customWidth="1"/>
    <col min="8" max="8" width="16" customWidth="1"/>
    <col min="9" max="9" width="22.140625" customWidth="1"/>
    <col min="10" max="10" width="24.28515625" customWidth="1"/>
    <col min="11" max="11" width="24.42578125" customWidth="1"/>
    <col min="13" max="13" width="20.7109375" customWidth="1"/>
    <col min="15" max="15" width="35" customWidth="1"/>
    <col min="16" max="16" width="9.28515625" customWidth="1"/>
    <col min="17" max="17" width="26.85546875" customWidth="1"/>
    <col min="19" max="19" width="20.7109375" customWidth="1"/>
  </cols>
  <sheetData>
    <row r="1" spans="1:19" ht="22.5" customHeight="1">
      <c r="A1" s="804" t="s">
        <v>17015</v>
      </c>
      <c r="B1" s="804"/>
      <c r="C1" s="804"/>
      <c r="D1" s="804"/>
      <c r="E1" s="804"/>
      <c r="F1" s="804"/>
      <c r="G1" s="804"/>
      <c r="H1" s="808" t="s">
        <v>0</v>
      </c>
      <c r="I1" s="803"/>
      <c r="J1" s="803"/>
      <c r="K1" s="803"/>
    </row>
    <row r="2" spans="1:19" ht="22.5" customHeight="1">
      <c r="A2" s="804" t="s">
        <v>0</v>
      </c>
      <c r="B2" s="804"/>
      <c r="C2" s="804"/>
      <c r="D2" s="804"/>
      <c r="E2" s="804"/>
      <c r="F2" s="804"/>
      <c r="G2" s="804"/>
      <c r="H2" s="803"/>
      <c r="I2" s="803"/>
      <c r="J2" s="803"/>
      <c r="K2" s="803"/>
    </row>
    <row r="3" spans="1:19" ht="22.5" customHeight="1">
      <c r="A3" s="804" t="s">
        <v>17016</v>
      </c>
      <c r="B3" s="804"/>
      <c r="C3" s="804"/>
      <c r="D3" s="804"/>
      <c r="E3" s="804"/>
      <c r="F3" s="804"/>
      <c r="G3" s="804"/>
      <c r="H3" s="803"/>
      <c r="I3" s="803"/>
      <c r="J3" s="803"/>
      <c r="K3" s="803"/>
    </row>
    <row r="4" spans="1:19" ht="22.5" customHeight="1">
      <c r="A4" s="804" t="s">
        <v>17017</v>
      </c>
      <c r="B4" s="804"/>
      <c r="C4" s="804"/>
      <c r="D4" s="804"/>
      <c r="E4" s="804"/>
      <c r="F4" s="804"/>
      <c r="G4" s="804"/>
      <c r="H4" s="803"/>
      <c r="I4" s="803"/>
      <c r="J4" s="803"/>
      <c r="K4" s="803"/>
      <c r="L4" s="218"/>
      <c r="M4" s="218"/>
      <c r="N4" s="218"/>
      <c r="O4" s="218"/>
      <c r="P4" s="218"/>
      <c r="Q4" s="218"/>
      <c r="R4" s="218"/>
      <c r="S4" s="218"/>
    </row>
    <row r="5" spans="1:19" ht="33.75" customHeight="1">
      <c r="A5" s="814" t="s">
        <v>17018</v>
      </c>
      <c r="B5" s="814"/>
      <c r="C5" s="814"/>
      <c r="D5" s="815" t="s">
        <v>4</v>
      </c>
      <c r="E5" s="815"/>
      <c r="F5" s="815"/>
      <c r="G5" s="815"/>
      <c r="H5" s="815"/>
      <c r="I5" s="815"/>
      <c r="J5" s="815"/>
      <c r="K5" s="815"/>
      <c r="L5" s="218"/>
      <c r="M5" s="218"/>
      <c r="N5" s="218"/>
      <c r="O5" s="218"/>
      <c r="P5" s="218"/>
      <c r="Q5" s="218"/>
      <c r="R5" s="218"/>
      <c r="S5" s="218"/>
    </row>
    <row r="6" spans="1:19">
      <c r="L6" s="218"/>
      <c r="M6" s="218"/>
      <c r="N6" s="218"/>
      <c r="O6" s="218"/>
      <c r="P6" s="218"/>
      <c r="Q6" s="218"/>
      <c r="R6" s="218"/>
      <c r="S6" s="218"/>
    </row>
    <row r="7" spans="1:19">
      <c r="A7" s="808" t="s">
        <v>17019</v>
      </c>
      <c r="B7" s="808"/>
      <c r="C7" s="808"/>
      <c r="D7" s="808"/>
      <c r="E7" s="808"/>
      <c r="F7" s="808"/>
      <c r="G7" s="808"/>
      <c r="H7" s="808"/>
      <c r="I7" s="808"/>
      <c r="J7" s="808"/>
      <c r="K7" s="808"/>
      <c r="L7" s="218"/>
      <c r="M7" s="218"/>
      <c r="N7" s="218"/>
      <c r="O7" s="218"/>
      <c r="P7" s="218"/>
      <c r="Q7" s="218"/>
      <c r="R7" s="218"/>
      <c r="S7" s="218"/>
    </row>
    <row r="8" spans="1:19">
      <c r="A8" s="809" t="s">
        <v>17012</v>
      </c>
      <c r="B8" s="809"/>
      <c r="C8" s="809"/>
      <c r="D8" s="810">
        <f>'PGA Y SST'!N95</f>
        <v>72698965</v>
      </c>
      <c r="E8" s="810"/>
      <c r="F8" s="810"/>
      <c r="G8" s="800" t="s">
        <v>17020</v>
      </c>
      <c r="H8" s="800"/>
      <c r="I8" s="822">
        <f ca="1">TODAY()</f>
        <v>46141</v>
      </c>
      <c r="J8" s="814"/>
      <c r="K8" s="814"/>
      <c r="L8" s="218"/>
      <c r="M8" s="218"/>
      <c r="N8" s="218"/>
      <c r="O8" s="218"/>
      <c r="P8" s="218"/>
      <c r="Q8" s="218"/>
      <c r="R8" s="218"/>
      <c r="S8" s="218"/>
    </row>
    <row r="9" spans="1:19">
      <c r="A9" s="809" t="s">
        <v>17021</v>
      </c>
      <c r="B9" s="809"/>
      <c r="C9" s="809"/>
      <c r="D9" s="327">
        <v>4</v>
      </c>
      <c r="E9" s="803" t="s">
        <v>11</v>
      </c>
      <c r="F9" s="803"/>
      <c r="G9" s="800" t="s">
        <v>5</v>
      </c>
      <c r="H9" s="800"/>
      <c r="I9" s="814"/>
      <c r="J9" s="814"/>
      <c r="K9" s="814"/>
      <c r="L9" s="218"/>
      <c r="M9" s="218"/>
      <c r="N9" s="218"/>
      <c r="O9" s="218"/>
      <c r="P9" s="218"/>
      <c r="Q9" s="218"/>
      <c r="R9" s="218"/>
      <c r="S9" s="218"/>
    </row>
    <row r="10" spans="1:19">
      <c r="L10" s="218"/>
      <c r="M10" s="218"/>
      <c r="N10" s="218"/>
      <c r="O10" s="218"/>
      <c r="P10" s="218"/>
      <c r="Q10" s="218"/>
      <c r="R10" s="218"/>
      <c r="S10" s="218"/>
    </row>
    <row r="11" spans="1:19">
      <c r="A11" s="816" t="s">
        <v>17022</v>
      </c>
      <c r="B11" s="817"/>
      <c r="C11" s="817"/>
      <c r="D11" s="817"/>
      <c r="E11" s="817"/>
      <c r="F11" s="817"/>
      <c r="G11" s="817"/>
      <c r="H11" s="817"/>
      <c r="I11" s="817"/>
      <c r="J11" s="817"/>
      <c r="K11" s="818"/>
      <c r="L11" s="218"/>
      <c r="M11" s="218"/>
      <c r="N11" s="218"/>
      <c r="O11" s="218"/>
      <c r="P11" s="218"/>
      <c r="Q11" s="218"/>
      <c r="R11" s="218"/>
      <c r="S11" s="218"/>
    </row>
    <row r="12" spans="1:19">
      <c r="A12" s="328">
        <v>3.1</v>
      </c>
      <c r="B12" s="816" t="s">
        <v>16929</v>
      </c>
      <c r="C12" s="817"/>
      <c r="D12" s="817"/>
      <c r="E12" s="817"/>
      <c r="F12" s="817"/>
      <c r="G12" s="817"/>
      <c r="H12" s="817"/>
      <c r="I12" s="817"/>
      <c r="J12" s="817"/>
      <c r="K12" s="818"/>
      <c r="L12" s="218"/>
      <c r="M12" s="218"/>
      <c r="N12" s="218"/>
      <c r="O12" s="218"/>
      <c r="P12" s="218"/>
      <c r="Q12" s="218"/>
      <c r="R12" s="218"/>
      <c r="S12" s="218"/>
    </row>
    <row r="13" spans="1:19">
      <c r="A13" s="327" t="s">
        <v>16884</v>
      </c>
      <c r="B13" s="819" t="s">
        <v>16930</v>
      </c>
      <c r="C13" s="820"/>
      <c r="D13" s="820"/>
      <c r="E13" s="820"/>
      <c r="F13" s="820"/>
      <c r="G13" s="820"/>
      <c r="H13" s="820"/>
      <c r="I13" s="821"/>
      <c r="J13" s="327" t="s">
        <v>16931</v>
      </c>
      <c r="K13" s="327" t="s">
        <v>16916</v>
      </c>
      <c r="L13" s="218"/>
      <c r="M13" s="218"/>
      <c r="N13" s="218"/>
      <c r="O13" s="218"/>
      <c r="P13" s="218"/>
      <c r="Q13" s="218"/>
      <c r="R13" s="218"/>
      <c r="S13" s="218"/>
    </row>
    <row r="14" spans="1:19">
      <c r="A14" s="327">
        <f>A12+0.001</f>
        <v>3.101</v>
      </c>
      <c r="B14" s="811" t="s">
        <v>16932</v>
      </c>
      <c r="C14" s="812"/>
      <c r="D14" s="812"/>
      <c r="E14" s="812"/>
      <c r="F14" s="812"/>
      <c r="G14" s="812"/>
      <c r="H14" s="812"/>
      <c r="I14" s="813"/>
      <c r="J14" s="329">
        <v>0.05</v>
      </c>
      <c r="K14" s="327">
        <f>ROUND($D$8*J14,0)</f>
        <v>3634948</v>
      </c>
      <c r="L14" s="218"/>
      <c r="M14" s="218"/>
      <c r="N14" s="218"/>
      <c r="O14" s="218"/>
      <c r="P14" s="218"/>
      <c r="Q14" s="218"/>
      <c r="R14" s="218"/>
      <c r="S14" s="218"/>
    </row>
    <row r="15" spans="1:19">
      <c r="A15" s="327">
        <f>A14+0.001</f>
        <v>3.1019999999999999</v>
      </c>
      <c r="B15" s="811" t="s">
        <v>16933</v>
      </c>
      <c r="C15" s="812"/>
      <c r="D15" s="812"/>
      <c r="E15" s="812"/>
      <c r="F15" s="812"/>
      <c r="G15" s="812"/>
      <c r="H15" s="812"/>
      <c r="I15" s="813"/>
      <c r="J15" s="330">
        <v>6.8999999999999999E-3</v>
      </c>
      <c r="K15" s="327">
        <f t="shared" ref="K15:K18" si="0">ROUND($D$8*J15,0)</f>
        <v>501623</v>
      </c>
      <c r="L15" s="218"/>
      <c r="M15" s="218"/>
      <c r="N15" s="218"/>
      <c r="O15" s="218"/>
      <c r="P15" s="218"/>
      <c r="Q15" s="218"/>
      <c r="R15" s="218"/>
      <c r="S15" s="218"/>
    </row>
    <row r="16" spans="1:19">
      <c r="A16" s="327">
        <f t="shared" ref="A16:A19" si="1">A15+0.001</f>
        <v>3.1029999999999998</v>
      </c>
      <c r="B16" s="811" t="s">
        <v>16934</v>
      </c>
      <c r="C16" s="812"/>
      <c r="D16" s="812"/>
      <c r="E16" s="812"/>
      <c r="F16" s="812"/>
      <c r="G16" s="812"/>
      <c r="H16" s="812"/>
      <c r="I16" s="813"/>
      <c r="J16" s="330">
        <v>4.0000000000000001E-3</v>
      </c>
      <c r="K16" s="327">
        <f t="shared" si="0"/>
        <v>290796</v>
      </c>
      <c r="L16" s="218"/>
      <c r="M16" s="218"/>
      <c r="N16" s="218"/>
      <c r="O16" s="218"/>
      <c r="P16" s="218"/>
      <c r="Q16" s="218"/>
      <c r="R16" s="218"/>
      <c r="S16" s="218"/>
    </row>
    <row r="17" spans="1:19">
      <c r="A17" s="327">
        <f t="shared" si="1"/>
        <v>3.1039999999999996</v>
      </c>
      <c r="B17" s="811" t="s">
        <v>16935</v>
      </c>
      <c r="C17" s="812"/>
      <c r="D17" s="812"/>
      <c r="E17" s="812"/>
      <c r="F17" s="812"/>
      <c r="G17" s="812"/>
      <c r="H17" s="812"/>
      <c r="I17" s="813"/>
      <c r="J17" s="330">
        <v>0.02</v>
      </c>
      <c r="K17" s="327">
        <f t="shared" si="0"/>
        <v>1453979</v>
      </c>
      <c r="L17" s="218"/>
      <c r="M17" s="218"/>
      <c r="N17" s="218"/>
      <c r="O17" s="218"/>
      <c r="P17" s="218"/>
      <c r="Q17" s="218"/>
      <c r="R17" s="218"/>
      <c r="S17" s="218"/>
    </row>
    <row r="18" spans="1:19">
      <c r="A18" s="327">
        <f t="shared" si="1"/>
        <v>3.1049999999999995</v>
      </c>
      <c r="B18" s="811" t="s">
        <v>16936</v>
      </c>
      <c r="C18" s="812"/>
      <c r="D18" s="812"/>
      <c r="E18" s="812"/>
      <c r="F18" s="812"/>
      <c r="G18" s="812"/>
      <c r="H18" s="812"/>
      <c r="I18" s="813"/>
      <c r="J18" s="330">
        <v>5.0000000000000001E-3</v>
      </c>
      <c r="K18" s="327">
        <f t="shared" si="0"/>
        <v>363495</v>
      </c>
      <c r="L18" s="218"/>
      <c r="M18" s="218"/>
      <c r="N18" s="218"/>
      <c r="O18" s="218"/>
      <c r="P18" s="218"/>
      <c r="Q18" s="218"/>
      <c r="R18" s="218"/>
      <c r="S18" s="218"/>
    </row>
    <row r="19" spans="1:19">
      <c r="A19" s="327">
        <f t="shared" si="1"/>
        <v>3.1059999999999994</v>
      </c>
      <c r="B19" s="811" t="s">
        <v>16937</v>
      </c>
      <c r="C19" s="812"/>
      <c r="D19" s="812"/>
      <c r="E19" s="812"/>
      <c r="F19" s="812"/>
      <c r="G19" s="812"/>
      <c r="H19" s="812"/>
      <c r="I19" s="813"/>
      <c r="J19" s="330">
        <v>0.01</v>
      </c>
      <c r="K19" s="327">
        <f t="shared" ref="K19" si="2">ROUND($D$8*J19,0)</f>
        <v>726990</v>
      </c>
      <c r="L19" s="218"/>
      <c r="M19" s="218"/>
      <c r="N19" s="218"/>
      <c r="O19" s="218"/>
      <c r="P19" s="218"/>
      <c r="Q19" s="218"/>
      <c r="R19" s="218"/>
      <c r="S19" s="218"/>
    </row>
    <row r="20" spans="1:19">
      <c r="A20" s="805" t="s">
        <v>16938</v>
      </c>
      <c r="B20" s="806"/>
      <c r="C20" s="806"/>
      <c r="D20" s="806"/>
      <c r="E20" s="806"/>
      <c r="F20" s="806"/>
      <c r="G20" s="806"/>
      <c r="H20" s="806"/>
      <c r="I20" s="806"/>
      <c r="J20" s="807"/>
      <c r="K20" s="327">
        <f>SUM(K14:K19)</f>
        <v>6971831</v>
      </c>
      <c r="L20" s="218"/>
      <c r="M20" s="218"/>
      <c r="N20" s="218"/>
      <c r="O20" s="218"/>
      <c r="P20" s="218"/>
      <c r="Q20" s="218"/>
      <c r="R20" s="218"/>
      <c r="S20" s="218"/>
    </row>
    <row r="21" spans="1:19">
      <c r="L21" s="218"/>
      <c r="M21" s="218"/>
      <c r="N21" s="218"/>
      <c r="O21" s="218"/>
      <c r="P21" s="218"/>
      <c r="Q21" s="218"/>
      <c r="R21" s="218"/>
      <c r="S21" s="218"/>
    </row>
    <row r="22" spans="1:19">
      <c r="A22" s="327">
        <v>3.2</v>
      </c>
      <c r="B22" s="802" t="s">
        <v>17023</v>
      </c>
      <c r="C22" s="802"/>
      <c r="D22" s="802"/>
      <c r="E22" s="802"/>
      <c r="F22" s="802"/>
      <c r="G22" s="802"/>
      <c r="H22" s="802"/>
      <c r="I22" s="802"/>
      <c r="J22" s="802"/>
      <c r="K22" s="802"/>
      <c r="L22" s="218"/>
      <c r="M22" s="218"/>
      <c r="N22" s="218"/>
      <c r="O22" s="218"/>
      <c r="P22" s="218"/>
      <c r="Q22" s="213"/>
    </row>
    <row r="23" spans="1:19" ht="48" customHeight="1">
      <c r="A23" s="327" t="s">
        <v>16884</v>
      </c>
      <c r="B23" s="803" t="s">
        <v>16930</v>
      </c>
      <c r="C23" s="803"/>
      <c r="D23" s="803"/>
      <c r="E23" s="803"/>
      <c r="F23" s="803"/>
      <c r="G23" s="325" t="s">
        <v>16940</v>
      </c>
      <c r="H23" s="326" t="s">
        <v>16941</v>
      </c>
      <c r="I23" s="326" t="s">
        <v>17024</v>
      </c>
      <c r="J23" s="326" t="s">
        <v>17025</v>
      </c>
      <c r="K23" s="327" t="s">
        <v>16916</v>
      </c>
      <c r="L23" s="218"/>
      <c r="M23" s="218"/>
      <c r="N23" s="218"/>
      <c r="O23" s="223"/>
      <c r="P23" s="218"/>
      <c r="Q23" s="226">
        <f>'AIU OBRA'!V53</f>
        <v>400000000</v>
      </c>
      <c r="R23" s="50"/>
      <c r="S23" s="50">
        <f>'AIU OBRA'!X53</f>
        <v>0</v>
      </c>
    </row>
    <row r="24" spans="1:19">
      <c r="A24" s="327">
        <f>A22+0.001</f>
        <v>3.2010000000000001</v>
      </c>
      <c r="B24" s="800" t="s">
        <v>16944</v>
      </c>
      <c r="C24" s="800"/>
      <c r="D24" s="814" t="s">
        <v>16943</v>
      </c>
      <c r="E24" s="814"/>
      <c r="F24" s="814"/>
      <c r="G24" s="331">
        <f>+D8</f>
        <v>72698965</v>
      </c>
      <c r="H24" s="332">
        <v>0.2</v>
      </c>
      <c r="I24" s="333">
        <v>5</v>
      </c>
      <c r="J24" s="330">
        <v>4.0000000000000001E-3</v>
      </c>
      <c r="K24" s="334">
        <f>(((((G24*H24)*J24)/12)*I24)+2500)*1.19</f>
        <v>31812.256116666667</v>
      </c>
      <c r="L24" s="218"/>
      <c r="M24" s="222">
        <f>'ITEMS OBRA'!H128</f>
        <v>83430230</v>
      </c>
      <c r="N24" s="218"/>
      <c r="O24" s="218"/>
      <c r="P24" s="218"/>
      <c r="Q24" s="226"/>
      <c r="R24" s="50"/>
      <c r="S24" s="50"/>
    </row>
    <row r="25" spans="1:19">
      <c r="A25" s="327">
        <f>A24+0.001</f>
        <v>3.202</v>
      </c>
      <c r="B25" s="800" t="s">
        <v>16945</v>
      </c>
      <c r="C25" s="800"/>
      <c r="D25" s="814"/>
      <c r="E25" s="814"/>
      <c r="F25" s="814"/>
      <c r="G25" s="331">
        <f>+G24</f>
        <v>72698965</v>
      </c>
      <c r="H25" s="332">
        <v>0.1</v>
      </c>
      <c r="I25" s="333">
        <v>5</v>
      </c>
      <c r="J25" s="330">
        <v>3.0000000000000001E-3</v>
      </c>
      <c r="K25" s="334">
        <f t="shared" ref="K25:K26" si="3">(((((G25*H25)*J25)/12)*I25)+2500)*1.19</f>
        <v>13788.971043749998</v>
      </c>
      <c r="L25" s="218"/>
      <c r="M25" s="227"/>
      <c r="N25" s="218"/>
      <c r="O25" s="225">
        <v>0.93550119630568995</v>
      </c>
      <c r="P25" s="218"/>
      <c r="Q25" s="226">
        <v>374200477.86163539</v>
      </c>
      <c r="R25" s="50"/>
      <c r="S25" s="50">
        <f>'AIU OBRA'!X55</f>
        <v>0</v>
      </c>
    </row>
    <row r="26" spans="1:19">
      <c r="A26" s="327">
        <f t="shared" ref="A26:A27" si="4">A25+0.001</f>
        <v>3.2029999999999998</v>
      </c>
      <c r="B26" s="800" t="s">
        <v>17026</v>
      </c>
      <c r="C26" s="800"/>
      <c r="D26" s="814"/>
      <c r="E26" s="814"/>
      <c r="F26" s="814"/>
      <c r="G26" s="331">
        <f>+G25</f>
        <v>72698965</v>
      </c>
      <c r="H26" s="332">
        <v>0.3</v>
      </c>
      <c r="I26" s="333">
        <v>5</v>
      </c>
      <c r="J26" s="330">
        <v>4.0000000000000001E-3</v>
      </c>
      <c r="K26" s="334">
        <f t="shared" si="3"/>
        <v>46230.884174999999</v>
      </c>
      <c r="L26" s="218"/>
      <c r="M26" s="222"/>
      <c r="N26" s="218"/>
      <c r="O26" s="225"/>
      <c r="P26" s="218"/>
      <c r="Q26" s="226"/>
      <c r="R26" s="50"/>
      <c r="S26" s="50"/>
    </row>
    <row r="27" spans="1:19" ht="33.75" customHeight="1">
      <c r="A27" s="327">
        <f t="shared" si="4"/>
        <v>3.2039999999999997</v>
      </c>
      <c r="B27" s="801" t="s">
        <v>17027</v>
      </c>
      <c r="C27" s="801"/>
      <c r="D27" s="801" t="s">
        <v>16947</v>
      </c>
      <c r="E27" s="801"/>
      <c r="F27" s="801"/>
      <c r="G27" s="331">
        <f>Q27</f>
        <v>14963782.583846644</v>
      </c>
      <c r="H27" s="332" t="s">
        <v>17028</v>
      </c>
      <c r="I27" s="333">
        <v>5</v>
      </c>
      <c r="J27" s="330">
        <v>4.0000000000000001E-3</v>
      </c>
      <c r="K27" s="334">
        <f>(((((G27*J27)/12)*I27)+2500)*1.19)</f>
        <v>32653.16879129584</v>
      </c>
      <c r="L27" s="218"/>
      <c r="M27" s="222"/>
      <c r="N27" s="218"/>
      <c r="O27" s="225">
        <v>3.7409454760189309E-2</v>
      </c>
      <c r="P27" s="218"/>
      <c r="Q27" s="268">
        <v>14963782.583846644</v>
      </c>
      <c r="R27" s="50"/>
      <c r="S27" s="50">
        <f>'AIU OBRA'!X57</f>
        <v>0</v>
      </c>
    </row>
    <row r="28" spans="1:19">
      <c r="A28" s="805" t="s">
        <v>16949</v>
      </c>
      <c r="B28" s="806"/>
      <c r="C28" s="806"/>
      <c r="D28" s="806"/>
      <c r="E28" s="806"/>
      <c r="F28" s="806"/>
      <c r="G28" s="806"/>
      <c r="H28" s="806"/>
      <c r="I28" s="806"/>
      <c r="J28" s="807"/>
      <c r="K28" s="331">
        <f>SUM(K24:K27)</f>
        <v>124485.28012671252</v>
      </c>
      <c r="L28" s="218"/>
      <c r="M28" s="218"/>
      <c r="N28" s="218"/>
      <c r="O28" s="225">
        <v>1.8758035496463824E-2</v>
      </c>
      <c r="P28" s="218"/>
      <c r="Q28" s="226">
        <v>7503214.1853388092</v>
      </c>
      <c r="R28" s="50"/>
      <c r="S28" s="50">
        <f>'AIU OBRA'!X58</f>
        <v>0</v>
      </c>
    </row>
    <row r="29" spans="1:19">
      <c r="L29" s="218"/>
      <c r="M29" s="218"/>
      <c r="N29" s="218"/>
      <c r="O29" s="225">
        <v>8.3313134376565238E-3</v>
      </c>
      <c r="P29" s="218"/>
      <c r="Q29" s="226">
        <v>3332525.3691791268</v>
      </c>
      <c r="R29" s="50"/>
      <c r="S29" s="50">
        <f>'AIU OBRA'!X59</f>
        <v>0</v>
      </c>
    </row>
    <row r="30" spans="1:19">
      <c r="A30" s="811" t="s">
        <v>16950</v>
      </c>
      <c r="B30" s="812"/>
      <c r="C30" s="812"/>
      <c r="D30" s="812"/>
      <c r="E30" s="812"/>
      <c r="F30" s="812"/>
      <c r="G30" s="812"/>
      <c r="H30" s="812"/>
      <c r="I30" s="812"/>
      <c r="J30" s="813"/>
      <c r="K30" s="331">
        <f>K20+K28</f>
        <v>7096316.2801267123</v>
      </c>
      <c r="L30" s="218"/>
      <c r="M30" s="218"/>
      <c r="N30" s="218"/>
      <c r="O30" s="225">
        <v>1</v>
      </c>
      <c r="P30" s="218"/>
      <c r="Q30" s="226">
        <v>400000000</v>
      </c>
      <c r="R30" s="50"/>
      <c r="S30" s="50">
        <f>'AIU OBRA'!X60</f>
        <v>0</v>
      </c>
    </row>
    <row r="31" spans="1:19">
      <c r="A31" s="811" t="s">
        <v>16951</v>
      </c>
      <c r="B31" s="812"/>
      <c r="C31" s="812"/>
      <c r="D31" s="812"/>
      <c r="E31" s="812"/>
      <c r="F31" s="812"/>
      <c r="G31" s="812"/>
      <c r="H31" s="812"/>
      <c r="I31" s="812"/>
      <c r="J31" s="813"/>
      <c r="K31" s="330">
        <f>K30/D8</f>
        <v>9.7612342625877993E-2</v>
      </c>
      <c r="L31" s="218"/>
      <c r="M31" s="218"/>
      <c r="N31" s="218"/>
      <c r="O31" s="218"/>
      <c r="P31" s="218"/>
      <c r="Q31" s="226"/>
      <c r="R31" s="50"/>
      <c r="S31" s="50"/>
    </row>
    <row r="32" spans="1:19">
      <c r="L32" s="218"/>
      <c r="M32" s="218"/>
      <c r="N32" s="218"/>
      <c r="O32" s="218"/>
      <c r="P32" s="218"/>
      <c r="Q32" s="213"/>
    </row>
    <row r="33" spans="1:19">
      <c r="A33" s="811" t="s">
        <v>17029</v>
      </c>
      <c r="B33" s="812"/>
      <c r="C33" s="812"/>
      <c r="D33" s="812"/>
      <c r="E33" s="812"/>
      <c r="F33" s="812"/>
      <c r="G33" s="812"/>
      <c r="H33" s="812"/>
      <c r="I33" s="812"/>
      <c r="J33" s="813"/>
      <c r="K33" s="329">
        <f>K31</f>
        <v>9.7612342625877993E-2</v>
      </c>
      <c r="L33" s="218"/>
      <c r="M33" s="218"/>
      <c r="N33" s="218"/>
      <c r="O33" s="218"/>
      <c r="P33" s="218"/>
      <c r="Q33" s="218"/>
      <c r="R33" s="218"/>
      <c r="S33" s="218"/>
    </row>
    <row r="34" spans="1:19">
      <c r="A34" s="811" t="s">
        <v>17030</v>
      </c>
      <c r="B34" s="812"/>
      <c r="C34" s="812"/>
      <c r="D34" s="812"/>
      <c r="E34" s="812"/>
      <c r="F34" s="812"/>
      <c r="G34" s="812"/>
      <c r="H34" s="812"/>
      <c r="I34" s="812"/>
      <c r="J34" s="813"/>
      <c r="K34" s="330">
        <v>0.01</v>
      </c>
      <c r="L34" s="218"/>
      <c r="M34" s="218"/>
      <c r="N34" s="218"/>
      <c r="O34" s="218"/>
      <c r="P34" s="218"/>
      <c r="Q34" s="218"/>
      <c r="R34" s="218"/>
      <c r="S34" s="267"/>
    </row>
    <row r="35" spans="1:19">
      <c r="A35" s="811" t="s">
        <v>16954</v>
      </c>
      <c r="B35" s="812"/>
      <c r="C35" s="812"/>
      <c r="D35" s="812"/>
      <c r="E35" s="812"/>
      <c r="F35" s="812"/>
      <c r="G35" s="812"/>
      <c r="H35" s="812"/>
      <c r="I35" s="812"/>
      <c r="J35" s="813"/>
      <c r="K35" s="330">
        <v>0.04</v>
      </c>
      <c r="L35" s="218"/>
      <c r="M35" s="218"/>
      <c r="N35" s="218"/>
      <c r="O35" s="218"/>
      <c r="P35" s="218"/>
      <c r="Q35" s="218"/>
      <c r="R35" s="218"/>
      <c r="S35" s="267"/>
    </row>
    <row r="36" spans="1:19">
      <c r="L36" s="218"/>
      <c r="M36" s="218"/>
      <c r="N36" s="218"/>
      <c r="O36" s="218"/>
      <c r="P36" s="218"/>
      <c r="Q36" s="218"/>
      <c r="R36" s="218"/>
      <c r="S36" s="267"/>
    </row>
    <row r="37" spans="1:19">
      <c r="A37" s="816" t="s">
        <v>16955</v>
      </c>
      <c r="B37" s="817"/>
      <c r="C37" s="817"/>
      <c r="D37" s="817"/>
      <c r="E37" s="817"/>
      <c r="F37" s="817"/>
      <c r="G37" s="817"/>
      <c r="H37" s="817"/>
      <c r="I37" s="817"/>
      <c r="J37" s="818"/>
      <c r="K37" s="329">
        <f>SUM(K33:K35)</f>
        <v>0.147612342625878</v>
      </c>
      <c r="L37" s="218"/>
      <c r="M37" s="228">
        <f>K37</f>
        <v>0.147612342625878</v>
      </c>
      <c r="N37" s="218"/>
      <c r="O37" s="218"/>
      <c r="P37" s="218"/>
      <c r="Q37" s="218"/>
      <c r="R37" s="218"/>
      <c r="S37" s="267"/>
    </row>
    <row r="38" spans="1:19">
      <c r="L38" s="218"/>
      <c r="M38" s="218"/>
      <c r="N38" s="218"/>
      <c r="O38" s="218"/>
      <c r="P38" s="218"/>
      <c r="Q38" s="218"/>
      <c r="R38" s="218"/>
      <c r="S38" s="267"/>
    </row>
    <row r="39" spans="1:19">
      <c r="L39" s="218"/>
      <c r="M39" s="218"/>
      <c r="N39" s="218"/>
      <c r="O39" s="218"/>
      <c r="P39" s="218"/>
      <c r="Q39" s="218"/>
      <c r="R39" s="218"/>
      <c r="S39" s="267"/>
    </row>
    <row r="40" spans="1:19">
      <c r="L40" s="218"/>
      <c r="M40" s="218"/>
      <c r="N40" s="218"/>
      <c r="O40" s="218"/>
      <c r="P40" s="218"/>
      <c r="Q40" s="218"/>
      <c r="R40" s="218"/>
      <c r="S40" s="267"/>
    </row>
    <row r="41" spans="1:19">
      <c r="L41" s="218"/>
      <c r="M41" s="218"/>
      <c r="N41" s="218"/>
      <c r="O41" s="218"/>
      <c r="P41" s="218"/>
      <c r="Q41" s="218"/>
      <c r="R41" s="218"/>
      <c r="S41" s="267"/>
    </row>
    <row r="42" spans="1:19">
      <c r="L42" s="218"/>
      <c r="M42" s="218"/>
      <c r="N42" s="218"/>
      <c r="O42" s="218"/>
      <c r="P42" s="218"/>
      <c r="Q42" s="218"/>
      <c r="R42" s="218"/>
      <c r="S42" s="218"/>
    </row>
    <row r="43" spans="1:19">
      <c r="L43" s="218"/>
      <c r="M43" s="218"/>
      <c r="N43" s="218"/>
      <c r="O43" s="218"/>
      <c r="P43" s="218"/>
      <c r="Q43" s="218"/>
      <c r="R43" s="218"/>
      <c r="S43" s="218"/>
    </row>
    <row r="44" spans="1:19">
      <c r="L44" s="218"/>
      <c r="M44" s="218"/>
      <c r="N44" s="218"/>
      <c r="O44" s="218"/>
      <c r="P44" s="218"/>
      <c r="Q44" s="218"/>
      <c r="R44" s="218"/>
      <c r="S44" s="218"/>
    </row>
    <row r="45" spans="1:19">
      <c r="L45" s="218"/>
      <c r="M45" s="218"/>
      <c r="N45" s="218"/>
      <c r="O45" s="218"/>
      <c r="P45" s="218"/>
      <c r="Q45" s="218"/>
      <c r="R45" s="218"/>
      <c r="S45" s="218"/>
    </row>
    <row r="46" spans="1:19">
      <c r="L46" s="218"/>
      <c r="M46" s="218"/>
      <c r="N46" s="218"/>
      <c r="O46" s="218"/>
      <c r="P46" s="218"/>
      <c r="Q46" s="218"/>
      <c r="R46" s="218"/>
      <c r="S46" s="218"/>
    </row>
    <row r="47" spans="1:19">
      <c r="L47" s="218"/>
      <c r="M47" s="218"/>
      <c r="N47" s="218"/>
      <c r="O47" s="218"/>
      <c r="P47" s="218"/>
      <c r="Q47" s="218"/>
      <c r="R47" s="218"/>
      <c r="S47" s="218"/>
    </row>
    <row r="48" spans="1:19">
      <c r="L48" s="218"/>
      <c r="M48" s="218"/>
      <c r="N48" s="218"/>
      <c r="O48" s="218"/>
      <c r="P48" s="218"/>
      <c r="Q48" s="218"/>
      <c r="R48" s="218"/>
      <c r="S48" s="218"/>
    </row>
    <row r="49" spans="12:19">
      <c r="L49" s="218"/>
      <c r="M49" s="218"/>
      <c r="N49" s="218"/>
      <c r="O49" s="218"/>
      <c r="P49" s="218"/>
      <c r="Q49" s="218"/>
      <c r="R49" s="218"/>
      <c r="S49" s="218"/>
    </row>
    <row r="50" spans="12:19">
      <c r="L50" s="218"/>
      <c r="M50" s="218"/>
      <c r="N50" s="218"/>
      <c r="O50" s="218"/>
      <c r="P50" s="218"/>
      <c r="Q50" s="218"/>
      <c r="R50" s="218"/>
      <c r="S50" s="218"/>
    </row>
    <row r="51" spans="12:19">
      <c r="L51" s="218"/>
      <c r="M51" s="218"/>
      <c r="N51" s="218"/>
      <c r="O51" s="218"/>
      <c r="P51" s="218"/>
      <c r="Q51" s="218"/>
      <c r="R51" s="218"/>
      <c r="S51" s="218"/>
    </row>
    <row r="52" spans="12:19">
      <c r="L52" s="218"/>
      <c r="M52" s="218"/>
      <c r="N52" s="218"/>
      <c r="O52" s="218"/>
      <c r="P52" s="218"/>
      <c r="Q52" s="218"/>
      <c r="R52" s="218"/>
      <c r="S52" s="218"/>
    </row>
    <row r="53" spans="12:19">
      <c r="L53" s="218"/>
      <c r="M53" s="218"/>
      <c r="N53" s="218"/>
      <c r="O53" s="218"/>
      <c r="P53" s="218"/>
      <c r="Q53" s="218"/>
      <c r="R53" s="218"/>
      <c r="S53" s="218"/>
    </row>
    <row r="54" spans="12:19">
      <c r="L54" s="218"/>
      <c r="M54" s="218"/>
      <c r="N54" s="218"/>
      <c r="O54" s="218"/>
      <c r="P54" s="218"/>
      <c r="Q54" s="218"/>
      <c r="R54" s="218"/>
      <c r="S54" s="218"/>
    </row>
    <row r="55" spans="12:19">
      <c r="L55" s="218"/>
      <c r="M55" s="218"/>
      <c r="N55" s="218"/>
      <c r="O55" s="218"/>
      <c r="P55" s="218"/>
      <c r="Q55" s="218"/>
      <c r="R55" s="218"/>
      <c r="S55" s="218"/>
    </row>
    <row r="56" spans="12:19">
      <c r="L56" s="218"/>
      <c r="M56" s="218"/>
      <c r="N56" s="218"/>
      <c r="O56" s="218"/>
      <c r="P56" s="218"/>
      <c r="Q56" s="218"/>
      <c r="R56" s="218"/>
      <c r="S56" s="218"/>
    </row>
    <row r="57" spans="12:19">
      <c r="L57" s="218"/>
      <c r="M57" s="218"/>
      <c r="N57" s="218"/>
      <c r="O57" s="218"/>
      <c r="P57" s="218"/>
      <c r="Q57" s="218"/>
      <c r="R57" s="218"/>
      <c r="S57" s="218"/>
    </row>
  </sheetData>
  <mergeCells count="41">
    <mergeCell ref="A37:J37"/>
    <mergeCell ref="A30:J30"/>
    <mergeCell ref="A31:J31"/>
    <mergeCell ref="A33:J33"/>
    <mergeCell ref="A34:J34"/>
    <mergeCell ref="A35:J35"/>
    <mergeCell ref="A28:J28"/>
    <mergeCell ref="A5:C5"/>
    <mergeCell ref="D5:K5"/>
    <mergeCell ref="D24:F26"/>
    <mergeCell ref="D27:F27"/>
    <mergeCell ref="A11:K11"/>
    <mergeCell ref="B12:K12"/>
    <mergeCell ref="B13:I13"/>
    <mergeCell ref="B14:I14"/>
    <mergeCell ref="B15:I15"/>
    <mergeCell ref="B16:I16"/>
    <mergeCell ref="B17:I17"/>
    <mergeCell ref="B18:I18"/>
    <mergeCell ref="I8:K8"/>
    <mergeCell ref="I9:K9"/>
    <mergeCell ref="B25:C25"/>
    <mergeCell ref="A1:G1"/>
    <mergeCell ref="A2:G2"/>
    <mergeCell ref="A3:G3"/>
    <mergeCell ref="A4:G4"/>
    <mergeCell ref="A20:J20"/>
    <mergeCell ref="H1:K4"/>
    <mergeCell ref="A7:K7"/>
    <mergeCell ref="A8:C8"/>
    <mergeCell ref="A9:C9"/>
    <mergeCell ref="D8:F8"/>
    <mergeCell ref="E9:F9"/>
    <mergeCell ref="G8:H8"/>
    <mergeCell ref="G9:H9"/>
    <mergeCell ref="B19:I19"/>
    <mergeCell ref="B26:C26"/>
    <mergeCell ref="B27:C27"/>
    <mergeCell ref="B24:C24"/>
    <mergeCell ref="B22:K22"/>
    <mergeCell ref="B23:F23"/>
  </mergeCells>
  <pageMargins left="0.7" right="0.7" top="0.75" bottom="0.75" header="0.3" footer="0.3"/>
  <pageSetup scale="42"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499984740745262"/>
    <pageSetUpPr fitToPage="1"/>
  </sheetPr>
  <dimension ref="B2:P46"/>
  <sheetViews>
    <sheetView view="pageBreakPreview" topLeftCell="E22" zoomScaleNormal="80" zoomScaleSheetLayoutView="100" workbookViewId="0">
      <selection activeCell="L43" sqref="L43"/>
    </sheetView>
  </sheetViews>
  <sheetFormatPr baseColWidth="10" defaultColWidth="11.42578125" defaultRowHeight="14.25"/>
  <cols>
    <col min="1" max="1" width="1.7109375" style="80" customWidth="1"/>
    <col min="2" max="2" width="6" style="76" bestFit="1" customWidth="1"/>
    <col min="3" max="3" width="8.7109375" style="80" customWidth="1"/>
    <col min="4" max="4" width="48.42578125" style="80" customWidth="1"/>
    <col min="5" max="5" width="14.28515625" style="106" customWidth="1"/>
    <col min="6" max="6" width="13.42578125" style="80" bestFit="1" customWidth="1"/>
    <col min="7" max="7" width="7.7109375" style="80" customWidth="1"/>
    <col min="8" max="8" width="9" style="80" customWidth="1"/>
    <col min="9" max="9" width="11.42578125" style="80" customWidth="1"/>
    <col min="10" max="10" width="10.42578125" style="80" customWidth="1"/>
    <col min="11" max="11" width="12.42578125" style="80" bestFit="1" customWidth="1"/>
    <col min="12" max="12" width="25.140625" style="80" customWidth="1"/>
    <col min="13" max="13" width="15.28515625" style="80" bestFit="1" customWidth="1"/>
    <col min="14" max="14" width="14.140625" style="80" bestFit="1" customWidth="1"/>
    <col min="15" max="256" width="11.42578125" style="80"/>
    <col min="257" max="257" width="1.7109375" style="80" customWidth="1"/>
    <col min="258" max="258" width="6" style="80" bestFit="1" customWidth="1"/>
    <col min="259" max="259" width="8.7109375" style="80" customWidth="1"/>
    <col min="260" max="260" width="48.42578125" style="80" customWidth="1"/>
    <col min="261" max="261" width="14.28515625" style="80" customWidth="1"/>
    <col min="262" max="262" width="12.85546875" style="80" bestFit="1" customWidth="1"/>
    <col min="263" max="263" width="14" style="80" customWidth="1"/>
    <col min="264" max="264" width="9.7109375" style="80" customWidth="1"/>
    <col min="265" max="265" width="11.42578125" style="80" customWidth="1"/>
    <col min="266" max="266" width="10.42578125" style="80" customWidth="1"/>
    <col min="267" max="267" width="9.42578125" style="80" bestFit="1" customWidth="1"/>
    <col min="268" max="268" width="18.42578125" style="80" customWidth="1"/>
    <col min="269" max="269" width="11.42578125" style="80"/>
    <col min="270" max="270" width="14.140625" style="80" bestFit="1" customWidth="1"/>
    <col min="271" max="512" width="11.42578125" style="80"/>
    <col min="513" max="513" width="1.7109375" style="80" customWidth="1"/>
    <col min="514" max="514" width="6" style="80" bestFit="1" customWidth="1"/>
    <col min="515" max="515" width="8.7109375" style="80" customWidth="1"/>
    <col min="516" max="516" width="48.42578125" style="80" customWidth="1"/>
    <col min="517" max="517" width="14.28515625" style="80" customWidth="1"/>
    <col min="518" max="518" width="12.85546875" style="80" bestFit="1" customWidth="1"/>
    <col min="519" max="519" width="14" style="80" customWidth="1"/>
    <col min="520" max="520" width="9.7109375" style="80" customWidth="1"/>
    <col min="521" max="521" width="11.42578125" style="80" customWidth="1"/>
    <col min="522" max="522" width="10.42578125" style="80" customWidth="1"/>
    <col min="523" max="523" width="9.42578125" style="80" bestFit="1" customWidth="1"/>
    <col min="524" max="524" width="18.42578125" style="80" customWidth="1"/>
    <col min="525" max="525" width="11.42578125" style="80"/>
    <col min="526" max="526" width="14.140625" style="80" bestFit="1" customWidth="1"/>
    <col min="527" max="768" width="11.42578125" style="80"/>
    <col min="769" max="769" width="1.7109375" style="80" customWidth="1"/>
    <col min="770" max="770" width="6" style="80" bestFit="1" customWidth="1"/>
    <col min="771" max="771" width="8.7109375" style="80" customWidth="1"/>
    <col min="772" max="772" width="48.42578125" style="80" customWidth="1"/>
    <col min="773" max="773" width="14.28515625" style="80" customWidth="1"/>
    <col min="774" max="774" width="12.85546875" style="80" bestFit="1" customWidth="1"/>
    <col min="775" max="775" width="14" style="80" customWidth="1"/>
    <col min="776" max="776" width="9.7109375" style="80" customWidth="1"/>
    <col min="777" max="777" width="11.42578125" style="80" customWidth="1"/>
    <col min="778" max="778" width="10.42578125" style="80" customWidth="1"/>
    <col min="779" max="779" width="9.42578125" style="80" bestFit="1" customWidth="1"/>
    <col min="780" max="780" width="18.42578125" style="80" customWidth="1"/>
    <col min="781" max="781" width="11.42578125" style="80"/>
    <col min="782" max="782" width="14.140625" style="80" bestFit="1" customWidth="1"/>
    <col min="783" max="1024" width="11.42578125" style="80"/>
    <col min="1025" max="1025" width="1.7109375" style="80" customWidth="1"/>
    <col min="1026" max="1026" width="6" style="80" bestFit="1" customWidth="1"/>
    <col min="1027" max="1027" width="8.7109375" style="80" customWidth="1"/>
    <col min="1028" max="1028" width="48.42578125" style="80" customWidth="1"/>
    <col min="1029" max="1029" width="14.28515625" style="80" customWidth="1"/>
    <col min="1030" max="1030" width="12.85546875" style="80" bestFit="1" customWidth="1"/>
    <col min="1031" max="1031" width="14" style="80" customWidth="1"/>
    <col min="1032" max="1032" width="9.7109375" style="80" customWidth="1"/>
    <col min="1033" max="1033" width="11.42578125" style="80" customWidth="1"/>
    <col min="1034" max="1034" width="10.42578125" style="80" customWidth="1"/>
    <col min="1035" max="1035" width="9.42578125" style="80" bestFit="1" customWidth="1"/>
    <col min="1036" max="1036" width="18.42578125" style="80" customWidth="1"/>
    <col min="1037" max="1037" width="11.42578125" style="80"/>
    <col min="1038" max="1038" width="14.140625" style="80" bestFit="1" customWidth="1"/>
    <col min="1039" max="1280" width="11.42578125" style="80"/>
    <col min="1281" max="1281" width="1.7109375" style="80" customWidth="1"/>
    <col min="1282" max="1282" width="6" style="80" bestFit="1" customWidth="1"/>
    <col min="1283" max="1283" width="8.7109375" style="80" customWidth="1"/>
    <col min="1284" max="1284" width="48.42578125" style="80" customWidth="1"/>
    <col min="1285" max="1285" width="14.28515625" style="80" customWidth="1"/>
    <col min="1286" max="1286" width="12.85546875" style="80" bestFit="1" customWidth="1"/>
    <col min="1287" max="1287" width="14" style="80" customWidth="1"/>
    <col min="1288" max="1288" width="9.7109375" style="80" customWidth="1"/>
    <col min="1289" max="1289" width="11.42578125" style="80" customWidth="1"/>
    <col min="1290" max="1290" width="10.42578125" style="80" customWidth="1"/>
    <col min="1291" max="1291" width="9.42578125" style="80" bestFit="1" customWidth="1"/>
    <col min="1292" max="1292" width="18.42578125" style="80" customWidth="1"/>
    <col min="1293" max="1293" width="11.42578125" style="80"/>
    <col min="1294" max="1294" width="14.140625" style="80" bestFit="1" customWidth="1"/>
    <col min="1295" max="1536" width="11.42578125" style="80"/>
    <col min="1537" max="1537" width="1.7109375" style="80" customWidth="1"/>
    <col min="1538" max="1538" width="6" style="80" bestFit="1" customWidth="1"/>
    <col min="1539" max="1539" width="8.7109375" style="80" customWidth="1"/>
    <col min="1540" max="1540" width="48.42578125" style="80" customWidth="1"/>
    <col min="1541" max="1541" width="14.28515625" style="80" customWidth="1"/>
    <col min="1542" max="1542" width="12.85546875" style="80" bestFit="1" customWidth="1"/>
    <col min="1543" max="1543" width="14" style="80" customWidth="1"/>
    <col min="1544" max="1544" width="9.7109375" style="80" customWidth="1"/>
    <col min="1545" max="1545" width="11.42578125" style="80" customWidth="1"/>
    <col min="1546" max="1546" width="10.42578125" style="80" customWidth="1"/>
    <col min="1547" max="1547" width="9.42578125" style="80" bestFit="1" customWidth="1"/>
    <col min="1548" max="1548" width="18.42578125" style="80" customWidth="1"/>
    <col min="1549" max="1549" width="11.42578125" style="80"/>
    <col min="1550" max="1550" width="14.140625" style="80" bestFit="1" customWidth="1"/>
    <col min="1551" max="1792" width="11.42578125" style="80"/>
    <col min="1793" max="1793" width="1.7109375" style="80" customWidth="1"/>
    <col min="1794" max="1794" width="6" style="80" bestFit="1" customWidth="1"/>
    <col min="1795" max="1795" width="8.7109375" style="80" customWidth="1"/>
    <col min="1796" max="1796" width="48.42578125" style="80" customWidth="1"/>
    <col min="1797" max="1797" width="14.28515625" style="80" customWidth="1"/>
    <col min="1798" max="1798" width="12.85546875" style="80" bestFit="1" customWidth="1"/>
    <col min="1799" max="1799" width="14" style="80" customWidth="1"/>
    <col min="1800" max="1800" width="9.7109375" style="80" customWidth="1"/>
    <col min="1801" max="1801" width="11.42578125" style="80" customWidth="1"/>
    <col min="1802" max="1802" width="10.42578125" style="80" customWidth="1"/>
    <col min="1803" max="1803" width="9.42578125" style="80" bestFit="1" customWidth="1"/>
    <col min="1804" max="1804" width="18.42578125" style="80" customWidth="1"/>
    <col min="1805" max="1805" width="11.42578125" style="80"/>
    <col min="1806" max="1806" width="14.140625" style="80" bestFit="1" customWidth="1"/>
    <col min="1807" max="2048" width="11.42578125" style="80"/>
    <col min="2049" max="2049" width="1.7109375" style="80" customWidth="1"/>
    <col min="2050" max="2050" width="6" style="80" bestFit="1" customWidth="1"/>
    <col min="2051" max="2051" width="8.7109375" style="80" customWidth="1"/>
    <col min="2052" max="2052" width="48.42578125" style="80" customWidth="1"/>
    <col min="2053" max="2053" width="14.28515625" style="80" customWidth="1"/>
    <col min="2054" max="2054" width="12.85546875" style="80" bestFit="1" customWidth="1"/>
    <col min="2055" max="2055" width="14" style="80" customWidth="1"/>
    <col min="2056" max="2056" width="9.7109375" style="80" customWidth="1"/>
    <col min="2057" max="2057" width="11.42578125" style="80" customWidth="1"/>
    <col min="2058" max="2058" width="10.42578125" style="80" customWidth="1"/>
    <col min="2059" max="2059" width="9.42578125" style="80" bestFit="1" customWidth="1"/>
    <col min="2060" max="2060" width="18.42578125" style="80" customWidth="1"/>
    <col min="2061" max="2061" width="11.42578125" style="80"/>
    <col min="2062" max="2062" width="14.140625" style="80" bestFit="1" customWidth="1"/>
    <col min="2063" max="2304" width="11.42578125" style="80"/>
    <col min="2305" max="2305" width="1.7109375" style="80" customWidth="1"/>
    <col min="2306" max="2306" width="6" style="80" bestFit="1" customWidth="1"/>
    <col min="2307" max="2307" width="8.7109375" style="80" customWidth="1"/>
    <col min="2308" max="2308" width="48.42578125" style="80" customWidth="1"/>
    <col min="2309" max="2309" width="14.28515625" style="80" customWidth="1"/>
    <col min="2310" max="2310" width="12.85546875" style="80" bestFit="1" customWidth="1"/>
    <col min="2311" max="2311" width="14" style="80" customWidth="1"/>
    <col min="2312" max="2312" width="9.7109375" style="80" customWidth="1"/>
    <col min="2313" max="2313" width="11.42578125" style="80" customWidth="1"/>
    <col min="2314" max="2314" width="10.42578125" style="80" customWidth="1"/>
    <col min="2315" max="2315" width="9.42578125" style="80" bestFit="1" customWidth="1"/>
    <col min="2316" max="2316" width="18.42578125" style="80" customWidth="1"/>
    <col min="2317" max="2317" width="11.42578125" style="80"/>
    <col min="2318" max="2318" width="14.140625" style="80" bestFit="1" customWidth="1"/>
    <col min="2319" max="2560" width="11.42578125" style="80"/>
    <col min="2561" max="2561" width="1.7109375" style="80" customWidth="1"/>
    <col min="2562" max="2562" width="6" style="80" bestFit="1" customWidth="1"/>
    <col min="2563" max="2563" width="8.7109375" style="80" customWidth="1"/>
    <col min="2564" max="2564" width="48.42578125" style="80" customWidth="1"/>
    <col min="2565" max="2565" width="14.28515625" style="80" customWidth="1"/>
    <col min="2566" max="2566" width="12.85546875" style="80" bestFit="1" customWidth="1"/>
    <col min="2567" max="2567" width="14" style="80" customWidth="1"/>
    <col min="2568" max="2568" width="9.7109375" style="80" customWidth="1"/>
    <col min="2569" max="2569" width="11.42578125" style="80" customWidth="1"/>
    <col min="2570" max="2570" width="10.42578125" style="80" customWidth="1"/>
    <col min="2571" max="2571" width="9.42578125" style="80" bestFit="1" customWidth="1"/>
    <col min="2572" max="2572" width="18.42578125" style="80" customWidth="1"/>
    <col min="2573" max="2573" width="11.42578125" style="80"/>
    <col min="2574" max="2574" width="14.140625" style="80" bestFit="1" customWidth="1"/>
    <col min="2575" max="2816" width="11.42578125" style="80"/>
    <col min="2817" max="2817" width="1.7109375" style="80" customWidth="1"/>
    <col min="2818" max="2818" width="6" style="80" bestFit="1" customWidth="1"/>
    <col min="2819" max="2819" width="8.7109375" style="80" customWidth="1"/>
    <col min="2820" max="2820" width="48.42578125" style="80" customWidth="1"/>
    <col min="2821" max="2821" width="14.28515625" style="80" customWidth="1"/>
    <col min="2822" max="2822" width="12.85546875" style="80" bestFit="1" customWidth="1"/>
    <col min="2823" max="2823" width="14" style="80" customWidth="1"/>
    <col min="2824" max="2824" width="9.7109375" style="80" customWidth="1"/>
    <col min="2825" max="2825" width="11.42578125" style="80" customWidth="1"/>
    <col min="2826" max="2826" width="10.42578125" style="80" customWidth="1"/>
    <col min="2827" max="2827" width="9.42578125" style="80" bestFit="1" customWidth="1"/>
    <col min="2828" max="2828" width="18.42578125" style="80" customWidth="1"/>
    <col min="2829" max="2829" width="11.42578125" style="80"/>
    <col min="2830" max="2830" width="14.140625" style="80" bestFit="1" customWidth="1"/>
    <col min="2831" max="3072" width="11.42578125" style="80"/>
    <col min="3073" max="3073" width="1.7109375" style="80" customWidth="1"/>
    <col min="3074" max="3074" width="6" style="80" bestFit="1" customWidth="1"/>
    <col min="3075" max="3075" width="8.7109375" style="80" customWidth="1"/>
    <col min="3076" max="3076" width="48.42578125" style="80" customWidth="1"/>
    <col min="3077" max="3077" width="14.28515625" style="80" customWidth="1"/>
    <col min="3078" max="3078" width="12.85546875" style="80" bestFit="1" customWidth="1"/>
    <col min="3079" max="3079" width="14" style="80" customWidth="1"/>
    <col min="3080" max="3080" width="9.7109375" style="80" customWidth="1"/>
    <col min="3081" max="3081" width="11.42578125" style="80" customWidth="1"/>
    <col min="3082" max="3082" width="10.42578125" style="80" customWidth="1"/>
    <col min="3083" max="3083" width="9.42578125" style="80" bestFit="1" customWidth="1"/>
    <col min="3084" max="3084" width="18.42578125" style="80" customWidth="1"/>
    <col min="3085" max="3085" width="11.42578125" style="80"/>
    <col min="3086" max="3086" width="14.140625" style="80" bestFit="1" customWidth="1"/>
    <col min="3087" max="3328" width="11.42578125" style="80"/>
    <col min="3329" max="3329" width="1.7109375" style="80" customWidth="1"/>
    <col min="3330" max="3330" width="6" style="80" bestFit="1" customWidth="1"/>
    <col min="3331" max="3331" width="8.7109375" style="80" customWidth="1"/>
    <col min="3332" max="3332" width="48.42578125" style="80" customWidth="1"/>
    <col min="3333" max="3333" width="14.28515625" style="80" customWidth="1"/>
    <col min="3334" max="3334" width="12.85546875" style="80" bestFit="1" customWidth="1"/>
    <col min="3335" max="3335" width="14" style="80" customWidth="1"/>
    <col min="3336" max="3336" width="9.7109375" style="80" customWidth="1"/>
    <col min="3337" max="3337" width="11.42578125" style="80" customWidth="1"/>
    <col min="3338" max="3338" width="10.42578125" style="80" customWidth="1"/>
    <col min="3339" max="3339" width="9.42578125" style="80" bestFit="1" customWidth="1"/>
    <col min="3340" max="3340" width="18.42578125" style="80" customWidth="1"/>
    <col min="3341" max="3341" width="11.42578125" style="80"/>
    <col min="3342" max="3342" width="14.140625" style="80" bestFit="1" customWidth="1"/>
    <col min="3343" max="3584" width="11.42578125" style="80"/>
    <col min="3585" max="3585" width="1.7109375" style="80" customWidth="1"/>
    <col min="3586" max="3586" width="6" style="80" bestFit="1" customWidth="1"/>
    <col min="3587" max="3587" width="8.7109375" style="80" customWidth="1"/>
    <col min="3588" max="3588" width="48.42578125" style="80" customWidth="1"/>
    <col min="3589" max="3589" width="14.28515625" style="80" customWidth="1"/>
    <col min="3590" max="3590" width="12.85546875" style="80" bestFit="1" customWidth="1"/>
    <col min="3591" max="3591" width="14" style="80" customWidth="1"/>
    <col min="3592" max="3592" width="9.7109375" style="80" customWidth="1"/>
    <col min="3593" max="3593" width="11.42578125" style="80" customWidth="1"/>
    <col min="3594" max="3594" width="10.42578125" style="80" customWidth="1"/>
    <col min="3595" max="3595" width="9.42578125" style="80" bestFit="1" customWidth="1"/>
    <col min="3596" max="3596" width="18.42578125" style="80" customWidth="1"/>
    <col min="3597" max="3597" width="11.42578125" style="80"/>
    <col min="3598" max="3598" width="14.140625" style="80" bestFit="1" customWidth="1"/>
    <col min="3599" max="3840" width="11.42578125" style="80"/>
    <col min="3841" max="3841" width="1.7109375" style="80" customWidth="1"/>
    <col min="3842" max="3842" width="6" style="80" bestFit="1" customWidth="1"/>
    <col min="3843" max="3843" width="8.7109375" style="80" customWidth="1"/>
    <col min="3844" max="3844" width="48.42578125" style="80" customWidth="1"/>
    <col min="3845" max="3845" width="14.28515625" style="80" customWidth="1"/>
    <col min="3846" max="3846" width="12.85546875" style="80" bestFit="1" customWidth="1"/>
    <col min="3847" max="3847" width="14" style="80" customWidth="1"/>
    <col min="3848" max="3848" width="9.7109375" style="80" customWidth="1"/>
    <col min="3849" max="3849" width="11.42578125" style="80" customWidth="1"/>
    <col min="3850" max="3850" width="10.42578125" style="80" customWidth="1"/>
    <col min="3851" max="3851" width="9.42578125" style="80" bestFit="1" customWidth="1"/>
    <col min="3852" max="3852" width="18.42578125" style="80" customWidth="1"/>
    <col min="3853" max="3853" width="11.42578125" style="80"/>
    <col min="3854" max="3854" width="14.140625" style="80" bestFit="1" customWidth="1"/>
    <col min="3855" max="4096" width="11.42578125" style="80"/>
    <col min="4097" max="4097" width="1.7109375" style="80" customWidth="1"/>
    <col min="4098" max="4098" width="6" style="80" bestFit="1" customWidth="1"/>
    <col min="4099" max="4099" width="8.7109375" style="80" customWidth="1"/>
    <col min="4100" max="4100" width="48.42578125" style="80" customWidth="1"/>
    <col min="4101" max="4101" width="14.28515625" style="80" customWidth="1"/>
    <col min="4102" max="4102" width="12.85546875" style="80" bestFit="1" customWidth="1"/>
    <col min="4103" max="4103" width="14" style="80" customWidth="1"/>
    <col min="4104" max="4104" width="9.7109375" style="80" customWidth="1"/>
    <col min="4105" max="4105" width="11.42578125" style="80" customWidth="1"/>
    <col min="4106" max="4106" width="10.42578125" style="80" customWidth="1"/>
    <col min="4107" max="4107" width="9.42578125" style="80" bestFit="1" customWidth="1"/>
    <col min="4108" max="4108" width="18.42578125" style="80" customWidth="1"/>
    <col min="4109" max="4109" width="11.42578125" style="80"/>
    <col min="4110" max="4110" width="14.140625" style="80" bestFit="1" customWidth="1"/>
    <col min="4111" max="4352" width="11.42578125" style="80"/>
    <col min="4353" max="4353" width="1.7109375" style="80" customWidth="1"/>
    <col min="4354" max="4354" width="6" style="80" bestFit="1" customWidth="1"/>
    <col min="4355" max="4355" width="8.7109375" style="80" customWidth="1"/>
    <col min="4356" max="4356" width="48.42578125" style="80" customWidth="1"/>
    <col min="4357" max="4357" width="14.28515625" style="80" customWidth="1"/>
    <col min="4358" max="4358" width="12.85546875" style="80" bestFit="1" customWidth="1"/>
    <col min="4359" max="4359" width="14" style="80" customWidth="1"/>
    <col min="4360" max="4360" width="9.7109375" style="80" customWidth="1"/>
    <col min="4361" max="4361" width="11.42578125" style="80" customWidth="1"/>
    <col min="4362" max="4362" width="10.42578125" style="80" customWidth="1"/>
    <col min="4363" max="4363" width="9.42578125" style="80" bestFit="1" customWidth="1"/>
    <col min="4364" max="4364" width="18.42578125" style="80" customWidth="1"/>
    <col min="4365" max="4365" width="11.42578125" style="80"/>
    <col min="4366" max="4366" width="14.140625" style="80" bestFit="1" customWidth="1"/>
    <col min="4367" max="4608" width="11.42578125" style="80"/>
    <col min="4609" max="4609" width="1.7109375" style="80" customWidth="1"/>
    <col min="4610" max="4610" width="6" style="80" bestFit="1" customWidth="1"/>
    <col min="4611" max="4611" width="8.7109375" style="80" customWidth="1"/>
    <col min="4612" max="4612" width="48.42578125" style="80" customWidth="1"/>
    <col min="4613" max="4613" width="14.28515625" style="80" customWidth="1"/>
    <col min="4614" max="4614" width="12.85546875" style="80" bestFit="1" customWidth="1"/>
    <col min="4615" max="4615" width="14" style="80" customWidth="1"/>
    <col min="4616" max="4616" width="9.7109375" style="80" customWidth="1"/>
    <col min="4617" max="4617" width="11.42578125" style="80" customWidth="1"/>
    <col min="4618" max="4618" width="10.42578125" style="80" customWidth="1"/>
    <col min="4619" max="4619" width="9.42578125" style="80" bestFit="1" customWidth="1"/>
    <col min="4620" max="4620" width="18.42578125" style="80" customWidth="1"/>
    <col min="4621" max="4621" width="11.42578125" style="80"/>
    <col min="4622" max="4622" width="14.140625" style="80" bestFit="1" customWidth="1"/>
    <col min="4623" max="4864" width="11.42578125" style="80"/>
    <col min="4865" max="4865" width="1.7109375" style="80" customWidth="1"/>
    <col min="4866" max="4866" width="6" style="80" bestFit="1" customWidth="1"/>
    <col min="4867" max="4867" width="8.7109375" style="80" customWidth="1"/>
    <col min="4868" max="4868" width="48.42578125" style="80" customWidth="1"/>
    <col min="4869" max="4869" width="14.28515625" style="80" customWidth="1"/>
    <col min="4870" max="4870" width="12.85546875" style="80" bestFit="1" customWidth="1"/>
    <col min="4871" max="4871" width="14" style="80" customWidth="1"/>
    <col min="4872" max="4872" width="9.7109375" style="80" customWidth="1"/>
    <col min="4873" max="4873" width="11.42578125" style="80" customWidth="1"/>
    <col min="4874" max="4874" width="10.42578125" style="80" customWidth="1"/>
    <col min="4875" max="4875" width="9.42578125" style="80" bestFit="1" customWidth="1"/>
    <col min="4876" max="4876" width="18.42578125" style="80" customWidth="1"/>
    <col min="4877" max="4877" width="11.42578125" style="80"/>
    <col min="4878" max="4878" width="14.140625" style="80" bestFit="1" customWidth="1"/>
    <col min="4879" max="5120" width="11.42578125" style="80"/>
    <col min="5121" max="5121" width="1.7109375" style="80" customWidth="1"/>
    <col min="5122" max="5122" width="6" style="80" bestFit="1" customWidth="1"/>
    <col min="5123" max="5123" width="8.7109375" style="80" customWidth="1"/>
    <col min="5124" max="5124" width="48.42578125" style="80" customWidth="1"/>
    <col min="5125" max="5125" width="14.28515625" style="80" customWidth="1"/>
    <col min="5126" max="5126" width="12.85546875" style="80" bestFit="1" customWidth="1"/>
    <col min="5127" max="5127" width="14" style="80" customWidth="1"/>
    <col min="5128" max="5128" width="9.7109375" style="80" customWidth="1"/>
    <col min="5129" max="5129" width="11.42578125" style="80" customWidth="1"/>
    <col min="5130" max="5130" width="10.42578125" style="80" customWidth="1"/>
    <col min="5131" max="5131" width="9.42578125" style="80" bestFit="1" customWidth="1"/>
    <col min="5132" max="5132" width="18.42578125" style="80" customWidth="1"/>
    <col min="5133" max="5133" width="11.42578125" style="80"/>
    <col min="5134" max="5134" width="14.140625" style="80" bestFit="1" customWidth="1"/>
    <col min="5135" max="5376" width="11.42578125" style="80"/>
    <col min="5377" max="5377" width="1.7109375" style="80" customWidth="1"/>
    <col min="5378" max="5378" width="6" style="80" bestFit="1" customWidth="1"/>
    <col min="5379" max="5379" width="8.7109375" style="80" customWidth="1"/>
    <col min="5380" max="5380" width="48.42578125" style="80" customWidth="1"/>
    <col min="5381" max="5381" width="14.28515625" style="80" customWidth="1"/>
    <col min="5382" max="5382" width="12.85546875" style="80" bestFit="1" customWidth="1"/>
    <col min="5383" max="5383" width="14" style="80" customWidth="1"/>
    <col min="5384" max="5384" width="9.7109375" style="80" customWidth="1"/>
    <col min="5385" max="5385" width="11.42578125" style="80" customWidth="1"/>
    <col min="5386" max="5386" width="10.42578125" style="80" customWidth="1"/>
    <col min="5387" max="5387" width="9.42578125" style="80" bestFit="1" customWidth="1"/>
    <col min="5388" max="5388" width="18.42578125" style="80" customWidth="1"/>
    <col min="5389" max="5389" width="11.42578125" style="80"/>
    <col min="5390" max="5390" width="14.140625" style="80" bestFit="1" customWidth="1"/>
    <col min="5391" max="5632" width="11.42578125" style="80"/>
    <col min="5633" max="5633" width="1.7109375" style="80" customWidth="1"/>
    <col min="5634" max="5634" width="6" style="80" bestFit="1" customWidth="1"/>
    <col min="5635" max="5635" width="8.7109375" style="80" customWidth="1"/>
    <col min="5636" max="5636" width="48.42578125" style="80" customWidth="1"/>
    <col min="5637" max="5637" width="14.28515625" style="80" customWidth="1"/>
    <col min="5638" max="5638" width="12.85546875" style="80" bestFit="1" customWidth="1"/>
    <col min="5639" max="5639" width="14" style="80" customWidth="1"/>
    <col min="5640" max="5640" width="9.7109375" style="80" customWidth="1"/>
    <col min="5641" max="5641" width="11.42578125" style="80" customWidth="1"/>
    <col min="5642" max="5642" width="10.42578125" style="80" customWidth="1"/>
    <col min="5643" max="5643" width="9.42578125" style="80" bestFit="1" customWidth="1"/>
    <col min="5644" max="5644" width="18.42578125" style="80" customWidth="1"/>
    <col min="5645" max="5645" width="11.42578125" style="80"/>
    <col min="5646" max="5646" width="14.140625" style="80" bestFit="1" customWidth="1"/>
    <col min="5647" max="5888" width="11.42578125" style="80"/>
    <col min="5889" max="5889" width="1.7109375" style="80" customWidth="1"/>
    <col min="5890" max="5890" width="6" style="80" bestFit="1" customWidth="1"/>
    <col min="5891" max="5891" width="8.7109375" style="80" customWidth="1"/>
    <col min="5892" max="5892" width="48.42578125" style="80" customWidth="1"/>
    <col min="5893" max="5893" width="14.28515625" style="80" customWidth="1"/>
    <col min="5894" max="5894" width="12.85546875" style="80" bestFit="1" customWidth="1"/>
    <col min="5895" max="5895" width="14" style="80" customWidth="1"/>
    <col min="5896" max="5896" width="9.7109375" style="80" customWidth="1"/>
    <col min="5897" max="5897" width="11.42578125" style="80" customWidth="1"/>
    <col min="5898" max="5898" width="10.42578125" style="80" customWidth="1"/>
    <col min="5899" max="5899" width="9.42578125" style="80" bestFit="1" customWidth="1"/>
    <col min="5900" max="5900" width="18.42578125" style="80" customWidth="1"/>
    <col min="5901" max="5901" width="11.42578125" style="80"/>
    <col min="5902" max="5902" width="14.140625" style="80" bestFit="1" customWidth="1"/>
    <col min="5903" max="6144" width="11.42578125" style="80"/>
    <col min="6145" max="6145" width="1.7109375" style="80" customWidth="1"/>
    <col min="6146" max="6146" width="6" style="80" bestFit="1" customWidth="1"/>
    <col min="6147" max="6147" width="8.7109375" style="80" customWidth="1"/>
    <col min="6148" max="6148" width="48.42578125" style="80" customWidth="1"/>
    <col min="6149" max="6149" width="14.28515625" style="80" customWidth="1"/>
    <col min="6150" max="6150" width="12.85546875" style="80" bestFit="1" customWidth="1"/>
    <col min="6151" max="6151" width="14" style="80" customWidth="1"/>
    <col min="6152" max="6152" width="9.7109375" style="80" customWidth="1"/>
    <col min="6153" max="6153" width="11.42578125" style="80" customWidth="1"/>
    <col min="6154" max="6154" width="10.42578125" style="80" customWidth="1"/>
    <col min="6155" max="6155" width="9.42578125" style="80" bestFit="1" customWidth="1"/>
    <col min="6156" max="6156" width="18.42578125" style="80" customWidth="1"/>
    <col min="6157" max="6157" width="11.42578125" style="80"/>
    <col min="6158" max="6158" width="14.140625" style="80" bestFit="1" customWidth="1"/>
    <col min="6159" max="6400" width="11.42578125" style="80"/>
    <col min="6401" max="6401" width="1.7109375" style="80" customWidth="1"/>
    <col min="6402" max="6402" width="6" style="80" bestFit="1" customWidth="1"/>
    <col min="6403" max="6403" width="8.7109375" style="80" customWidth="1"/>
    <col min="6404" max="6404" width="48.42578125" style="80" customWidth="1"/>
    <col min="6405" max="6405" width="14.28515625" style="80" customWidth="1"/>
    <col min="6406" max="6406" width="12.85546875" style="80" bestFit="1" customWidth="1"/>
    <col min="6407" max="6407" width="14" style="80" customWidth="1"/>
    <col min="6408" max="6408" width="9.7109375" style="80" customWidth="1"/>
    <col min="6409" max="6409" width="11.42578125" style="80" customWidth="1"/>
    <col min="6410" max="6410" width="10.42578125" style="80" customWidth="1"/>
    <col min="6411" max="6411" width="9.42578125" style="80" bestFit="1" customWidth="1"/>
    <col min="6412" max="6412" width="18.42578125" style="80" customWidth="1"/>
    <col min="6413" max="6413" width="11.42578125" style="80"/>
    <col min="6414" max="6414" width="14.140625" style="80" bestFit="1" customWidth="1"/>
    <col min="6415" max="6656" width="11.42578125" style="80"/>
    <col min="6657" max="6657" width="1.7109375" style="80" customWidth="1"/>
    <col min="6658" max="6658" width="6" style="80" bestFit="1" customWidth="1"/>
    <col min="6659" max="6659" width="8.7109375" style="80" customWidth="1"/>
    <col min="6660" max="6660" width="48.42578125" style="80" customWidth="1"/>
    <col min="6661" max="6661" width="14.28515625" style="80" customWidth="1"/>
    <col min="6662" max="6662" width="12.85546875" style="80" bestFit="1" customWidth="1"/>
    <col min="6663" max="6663" width="14" style="80" customWidth="1"/>
    <col min="6664" max="6664" width="9.7109375" style="80" customWidth="1"/>
    <col min="6665" max="6665" width="11.42578125" style="80" customWidth="1"/>
    <col min="6666" max="6666" width="10.42578125" style="80" customWidth="1"/>
    <col min="6667" max="6667" width="9.42578125" style="80" bestFit="1" customWidth="1"/>
    <col min="6668" max="6668" width="18.42578125" style="80" customWidth="1"/>
    <col min="6669" max="6669" width="11.42578125" style="80"/>
    <col min="6670" max="6670" width="14.140625" style="80" bestFit="1" customWidth="1"/>
    <col min="6671" max="6912" width="11.42578125" style="80"/>
    <col min="6913" max="6913" width="1.7109375" style="80" customWidth="1"/>
    <col min="6914" max="6914" width="6" style="80" bestFit="1" customWidth="1"/>
    <col min="6915" max="6915" width="8.7109375" style="80" customWidth="1"/>
    <col min="6916" max="6916" width="48.42578125" style="80" customWidth="1"/>
    <col min="6917" max="6917" width="14.28515625" style="80" customWidth="1"/>
    <col min="6918" max="6918" width="12.85546875" style="80" bestFit="1" customWidth="1"/>
    <col min="6919" max="6919" width="14" style="80" customWidth="1"/>
    <col min="6920" max="6920" width="9.7109375" style="80" customWidth="1"/>
    <col min="6921" max="6921" width="11.42578125" style="80" customWidth="1"/>
    <col min="6922" max="6922" width="10.42578125" style="80" customWidth="1"/>
    <col min="6923" max="6923" width="9.42578125" style="80" bestFit="1" customWidth="1"/>
    <col min="6924" max="6924" width="18.42578125" style="80" customWidth="1"/>
    <col min="6925" max="6925" width="11.42578125" style="80"/>
    <col min="6926" max="6926" width="14.140625" style="80" bestFit="1" customWidth="1"/>
    <col min="6927" max="7168" width="11.42578125" style="80"/>
    <col min="7169" max="7169" width="1.7109375" style="80" customWidth="1"/>
    <col min="7170" max="7170" width="6" style="80" bestFit="1" customWidth="1"/>
    <col min="7171" max="7171" width="8.7109375" style="80" customWidth="1"/>
    <col min="7172" max="7172" width="48.42578125" style="80" customWidth="1"/>
    <col min="7173" max="7173" width="14.28515625" style="80" customWidth="1"/>
    <col min="7174" max="7174" width="12.85546875" style="80" bestFit="1" customWidth="1"/>
    <col min="7175" max="7175" width="14" style="80" customWidth="1"/>
    <col min="7176" max="7176" width="9.7109375" style="80" customWidth="1"/>
    <col min="7177" max="7177" width="11.42578125" style="80" customWidth="1"/>
    <col min="7178" max="7178" width="10.42578125" style="80" customWidth="1"/>
    <col min="7179" max="7179" width="9.42578125" style="80" bestFit="1" customWidth="1"/>
    <col min="7180" max="7180" width="18.42578125" style="80" customWidth="1"/>
    <col min="7181" max="7181" width="11.42578125" style="80"/>
    <col min="7182" max="7182" width="14.140625" style="80" bestFit="1" customWidth="1"/>
    <col min="7183" max="7424" width="11.42578125" style="80"/>
    <col min="7425" max="7425" width="1.7109375" style="80" customWidth="1"/>
    <col min="7426" max="7426" width="6" style="80" bestFit="1" customWidth="1"/>
    <col min="7427" max="7427" width="8.7109375" style="80" customWidth="1"/>
    <col min="7428" max="7428" width="48.42578125" style="80" customWidth="1"/>
    <col min="7429" max="7429" width="14.28515625" style="80" customWidth="1"/>
    <col min="7430" max="7430" width="12.85546875" style="80" bestFit="1" customWidth="1"/>
    <col min="7431" max="7431" width="14" style="80" customWidth="1"/>
    <col min="7432" max="7432" width="9.7109375" style="80" customWidth="1"/>
    <col min="7433" max="7433" width="11.42578125" style="80" customWidth="1"/>
    <col min="7434" max="7434" width="10.42578125" style="80" customWidth="1"/>
    <col min="7435" max="7435" width="9.42578125" style="80" bestFit="1" customWidth="1"/>
    <col min="7436" max="7436" width="18.42578125" style="80" customWidth="1"/>
    <col min="7437" max="7437" width="11.42578125" style="80"/>
    <col min="7438" max="7438" width="14.140625" style="80" bestFit="1" customWidth="1"/>
    <col min="7439" max="7680" width="11.42578125" style="80"/>
    <col min="7681" max="7681" width="1.7109375" style="80" customWidth="1"/>
    <col min="7682" max="7682" width="6" style="80" bestFit="1" customWidth="1"/>
    <col min="7683" max="7683" width="8.7109375" style="80" customWidth="1"/>
    <col min="7684" max="7684" width="48.42578125" style="80" customWidth="1"/>
    <col min="7685" max="7685" width="14.28515625" style="80" customWidth="1"/>
    <col min="7686" max="7686" width="12.85546875" style="80" bestFit="1" customWidth="1"/>
    <col min="7687" max="7687" width="14" style="80" customWidth="1"/>
    <col min="7688" max="7688" width="9.7109375" style="80" customWidth="1"/>
    <col min="7689" max="7689" width="11.42578125" style="80" customWidth="1"/>
    <col min="7690" max="7690" width="10.42578125" style="80" customWidth="1"/>
    <col min="7691" max="7691" width="9.42578125" style="80" bestFit="1" customWidth="1"/>
    <col min="7692" max="7692" width="18.42578125" style="80" customWidth="1"/>
    <col min="7693" max="7693" width="11.42578125" style="80"/>
    <col min="7694" max="7694" width="14.140625" style="80" bestFit="1" customWidth="1"/>
    <col min="7695" max="7936" width="11.42578125" style="80"/>
    <col min="7937" max="7937" width="1.7109375" style="80" customWidth="1"/>
    <col min="7938" max="7938" width="6" style="80" bestFit="1" customWidth="1"/>
    <col min="7939" max="7939" width="8.7109375" style="80" customWidth="1"/>
    <col min="7940" max="7940" width="48.42578125" style="80" customWidth="1"/>
    <col min="7941" max="7941" width="14.28515625" style="80" customWidth="1"/>
    <col min="7942" max="7942" width="12.85546875" style="80" bestFit="1" customWidth="1"/>
    <col min="7943" max="7943" width="14" style="80" customWidth="1"/>
    <col min="7944" max="7944" width="9.7109375" style="80" customWidth="1"/>
    <col min="7945" max="7945" width="11.42578125" style="80" customWidth="1"/>
    <col min="7946" max="7946" width="10.42578125" style="80" customWidth="1"/>
    <col min="7947" max="7947" width="9.42578125" style="80" bestFit="1" customWidth="1"/>
    <col min="7948" max="7948" width="18.42578125" style="80" customWidth="1"/>
    <col min="7949" max="7949" width="11.42578125" style="80"/>
    <col min="7950" max="7950" width="14.140625" style="80" bestFit="1" customWidth="1"/>
    <col min="7951" max="8192" width="11.42578125" style="80"/>
    <col min="8193" max="8193" width="1.7109375" style="80" customWidth="1"/>
    <col min="8194" max="8194" width="6" style="80" bestFit="1" customWidth="1"/>
    <col min="8195" max="8195" width="8.7109375" style="80" customWidth="1"/>
    <col min="8196" max="8196" width="48.42578125" style="80" customWidth="1"/>
    <col min="8197" max="8197" width="14.28515625" style="80" customWidth="1"/>
    <col min="8198" max="8198" width="12.85546875" style="80" bestFit="1" customWidth="1"/>
    <col min="8199" max="8199" width="14" style="80" customWidth="1"/>
    <col min="8200" max="8200" width="9.7109375" style="80" customWidth="1"/>
    <col min="8201" max="8201" width="11.42578125" style="80" customWidth="1"/>
    <col min="8202" max="8202" width="10.42578125" style="80" customWidth="1"/>
    <col min="8203" max="8203" width="9.42578125" style="80" bestFit="1" customWidth="1"/>
    <col min="8204" max="8204" width="18.42578125" style="80" customWidth="1"/>
    <col min="8205" max="8205" width="11.42578125" style="80"/>
    <col min="8206" max="8206" width="14.140625" style="80" bestFit="1" customWidth="1"/>
    <col min="8207" max="8448" width="11.42578125" style="80"/>
    <col min="8449" max="8449" width="1.7109375" style="80" customWidth="1"/>
    <col min="8450" max="8450" width="6" style="80" bestFit="1" customWidth="1"/>
    <col min="8451" max="8451" width="8.7109375" style="80" customWidth="1"/>
    <col min="8452" max="8452" width="48.42578125" style="80" customWidth="1"/>
    <col min="8453" max="8453" width="14.28515625" style="80" customWidth="1"/>
    <col min="8454" max="8454" width="12.85546875" style="80" bestFit="1" customWidth="1"/>
    <col min="8455" max="8455" width="14" style="80" customWidth="1"/>
    <col min="8456" max="8456" width="9.7109375" style="80" customWidth="1"/>
    <col min="8457" max="8457" width="11.42578125" style="80" customWidth="1"/>
    <col min="8458" max="8458" width="10.42578125" style="80" customWidth="1"/>
    <col min="8459" max="8459" width="9.42578125" style="80" bestFit="1" customWidth="1"/>
    <col min="8460" max="8460" width="18.42578125" style="80" customWidth="1"/>
    <col min="8461" max="8461" width="11.42578125" style="80"/>
    <col min="8462" max="8462" width="14.140625" style="80" bestFit="1" customWidth="1"/>
    <col min="8463" max="8704" width="11.42578125" style="80"/>
    <col min="8705" max="8705" width="1.7109375" style="80" customWidth="1"/>
    <col min="8706" max="8706" width="6" style="80" bestFit="1" customWidth="1"/>
    <col min="8707" max="8707" width="8.7109375" style="80" customWidth="1"/>
    <col min="8708" max="8708" width="48.42578125" style="80" customWidth="1"/>
    <col min="8709" max="8709" width="14.28515625" style="80" customWidth="1"/>
    <col min="8710" max="8710" width="12.85546875" style="80" bestFit="1" customWidth="1"/>
    <col min="8711" max="8711" width="14" style="80" customWidth="1"/>
    <col min="8712" max="8712" width="9.7109375" style="80" customWidth="1"/>
    <col min="8713" max="8713" width="11.42578125" style="80" customWidth="1"/>
    <col min="8714" max="8714" width="10.42578125" style="80" customWidth="1"/>
    <col min="8715" max="8715" width="9.42578125" style="80" bestFit="1" customWidth="1"/>
    <col min="8716" max="8716" width="18.42578125" style="80" customWidth="1"/>
    <col min="8717" max="8717" width="11.42578125" style="80"/>
    <col min="8718" max="8718" width="14.140625" style="80" bestFit="1" customWidth="1"/>
    <col min="8719" max="8960" width="11.42578125" style="80"/>
    <col min="8961" max="8961" width="1.7109375" style="80" customWidth="1"/>
    <col min="8962" max="8962" width="6" style="80" bestFit="1" customWidth="1"/>
    <col min="8963" max="8963" width="8.7109375" style="80" customWidth="1"/>
    <col min="8964" max="8964" width="48.42578125" style="80" customWidth="1"/>
    <col min="8965" max="8965" width="14.28515625" style="80" customWidth="1"/>
    <col min="8966" max="8966" width="12.85546875" style="80" bestFit="1" customWidth="1"/>
    <col min="8967" max="8967" width="14" style="80" customWidth="1"/>
    <col min="8968" max="8968" width="9.7109375" style="80" customWidth="1"/>
    <col min="8969" max="8969" width="11.42578125" style="80" customWidth="1"/>
    <col min="8970" max="8970" width="10.42578125" style="80" customWidth="1"/>
    <col min="8971" max="8971" width="9.42578125" style="80" bestFit="1" customWidth="1"/>
    <col min="8972" max="8972" width="18.42578125" style="80" customWidth="1"/>
    <col min="8973" max="8973" width="11.42578125" style="80"/>
    <col min="8974" max="8974" width="14.140625" style="80" bestFit="1" customWidth="1"/>
    <col min="8975" max="9216" width="11.42578125" style="80"/>
    <col min="9217" max="9217" width="1.7109375" style="80" customWidth="1"/>
    <col min="9218" max="9218" width="6" style="80" bestFit="1" customWidth="1"/>
    <col min="9219" max="9219" width="8.7109375" style="80" customWidth="1"/>
    <col min="9220" max="9220" width="48.42578125" style="80" customWidth="1"/>
    <col min="9221" max="9221" width="14.28515625" style="80" customWidth="1"/>
    <col min="9222" max="9222" width="12.85546875" style="80" bestFit="1" customWidth="1"/>
    <col min="9223" max="9223" width="14" style="80" customWidth="1"/>
    <col min="9224" max="9224" width="9.7109375" style="80" customWidth="1"/>
    <col min="9225" max="9225" width="11.42578125" style="80" customWidth="1"/>
    <col min="9226" max="9226" width="10.42578125" style="80" customWidth="1"/>
    <col min="9227" max="9227" width="9.42578125" style="80" bestFit="1" customWidth="1"/>
    <col min="9228" max="9228" width="18.42578125" style="80" customWidth="1"/>
    <col min="9229" max="9229" width="11.42578125" style="80"/>
    <col min="9230" max="9230" width="14.140625" style="80" bestFit="1" customWidth="1"/>
    <col min="9231" max="9472" width="11.42578125" style="80"/>
    <col min="9473" max="9473" width="1.7109375" style="80" customWidth="1"/>
    <col min="9474" max="9474" width="6" style="80" bestFit="1" customWidth="1"/>
    <col min="9475" max="9475" width="8.7109375" style="80" customWidth="1"/>
    <col min="9476" max="9476" width="48.42578125" style="80" customWidth="1"/>
    <col min="9477" max="9477" width="14.28515625" style="80" customWidth="1"/>
    <col min="9478" max="9478" width="12.85546875" style="80" bestFit="1" customWidth="1"/>
    <col min="9479" max="9479" width="14" style="80" customWidth="1"/>
    <col min="9480" max="9480" width="9.7109375" style="80" customWidth="1"/>
    <col min="9481" max="9481" width="11.42578125" style="80" customWidth="1"/>
    <col min="9482" max="9482" width="10.42578125" style="80" customWidth="1"/>
    <col min="9483" max="9483" width="9.42578125" style="80" bestFit="1" customWidth="1"/>
    <col min="9484" max="9484" width="18.42578125" style="80" customWidth="1"/>
    <col min="9485" max="9485" width="11.42578125" style="80"/>
    <col min="9486" max="9486" width="14.140625" style="80" bestFit="1" customWidth="1"/>
    <col min="9487" max="9728" width="11.42578125" style="80"/>
    <col min="9729" max="9729" width="1.7109375" style="80" customWidth="1"/>
    <col min="9730" max="9730" width="6" style="80" bestFit="1" customWidth="1"/>
    <col min="9731" max="9731" width="8.7109375" style="80" customWidth="1"/>
    <col min="9732" max="9732" width="48.42578125" style="80" customWidth="1"/>
    <col min="9733" max="9733" width="14.28515625" style="80" customWidth="1"/>
    <col min="9734" max="9734" width="12.85546875" style="80" bestFit="1" customWidth="1"/>
    <col min="9735" max="9735" width="14" style="80" customWidth="1"/>
    <col min="9736" max="9736" width="9.7109375" style="80" customWidth="1"/>
    <col min="9737" max="9737" width="11.42578125" style="80" customWidth="1"/>
    <col min="9738" max="9738" width="10.42578125" style="80" customWidth="1"/>
    <col min="9739" max="9739" width="9.42578125" style="80" bestFit="1" customWidth="1"/>
    <col min="9740" max="9740" width="18.42578125" style="80" customWidth="1"/>
    <col min="9741" max="9741" width="11.42578125" style="80"/>
    <col min="9742" max="9742" width="14.140625" style="80" bestFit="1" customWidth="1"/>
    <col min="9743" max="9984" width="11.42578125" style="80"/>
    <col min="9985" max="9985" width="1.7109375" style="80" customWidth="1"/>
    <col min="9986" max="9986" width="6" style="80" bestFit="1" customWidth="1"/>
    <col min="9987" max="9987" width="8.7109375" style="80" customWidth="1"/>
    <col min="9988" max="9988" width="48.42578125" style="80" customWidth="1"/>
    <col min="9989" max="9989" width="14.28515625" style="80" customWidth="1"/>
    <col min="9990" max="9990" width="12.85546875" style="80" bestFit="1" customWidth="1"/>
    <col min="9991" max="9991" width="14" style="80" customWidth="1"/>
    <col min="9992" max="9992" width="9.7109375" style="80" customWidth="1"/>
    <col min="9993" max="9993" width="11.42578125" style="80" customWidth="1"/>
    <col min="9994" max="9994" width="10.42578125" style="80" customWidth="1"/>
    <col min="9995" max="9995" width="9.42578125" style="80" bestFit="1" customWidth="1"/>
    <col min="9996" max="9996" width="18.42578125" style="80" customWidth="1"/>
    <col min="9997" max="9997" width="11.42578125" style="80"/>
    <col min="9998" max="9998" width="14.140625" style="80" bestFit="1" customWidth="1"/>
    <col min="9999" max="10240" width="11.42578125" style="80"/>
    <col min="10241" max="10241" width="1.7109375" style="80" customWidth="1"/>
    <col min="10242" max="10242" width="6" style="80" bestFit="1" customWidth="1"/>
    <col min="10243" max="10243" width="8.7109375" style="80" customWidth="1"/>
    <col min="10244" max="10244" width="48.42578125" style="80" customWidth="1"/>
    <col min="10245" max="10245" width="14.28515625" style="80" customWidth="1"/>
    <col min="10246" max="10246" width="12.85546875" style="80" bestFit="1" customWidth="1"/>
    <col min="10247" max="10247" width="14" style="80" customWidth="1"/>
    <col min="10248" max="10248" width="9.7109375" style="80" customWidth="1"/>
    <col min="10249" max="10249" width="11.42578125" style="80" customWidth="1"/>
    <col min="10250" max="10250" width="10.42578125" style="80" customWidth="1"/>
    <col min="10251" max="10251" width="9.42578125" style="80" bestFit="1" customWidth="1"/>
    <col min="10252" max="10252" width="18.42578125" style="80" customWidth="1"/>
    <col min="10253" max="10253" width="11.42578125" style="80"/>
    <col min="10254" max="10254" width="14.140625" style="80" bestFit="1" customWidth="1"/>
    <col min="10255" max="10496" width="11.42578125" style="80"/>
    <col min="10497" max="10497" width="1.7109375" style="80" customWidth="1"/>
    <col min="10498" max="10498" width="6" style="80" bestFit="1" customWidth="1"/>
    <col min="10499" max="10499" width="8.7109375" style="80" customWidth="1"/>
    <col min="10500" max="10500" width="48.42578125" style="80" customWidth="1"/>
    <col min="10501" max="10501" width="14.28515625" style="80" customWidth="1"/>
    <col min="10502" max="10502" width="12.85546875" style="80" bestFit="1" customWidth="1"/>
    <col min="10503" max="10503" width="14" style="80" customWidth="1"/>
    <col min="10504" max="10504" width="9.7109375" style="80" customWidth="1"/>
    <col min="10505" max="10505" width="11.42578125" style="80" customWidth="1"/>
    <col min="10506" max="10506" width="10.42578125" style="80" customWidth="1"/>
    <col min="10507" max="10507" width="9.42578125" style="80" bestFit="1" customWidth="1"/>
    <col min="10508" max="10508" width="18.42578125" style="80" customWidth="1"/>
    <col min="10509" max="10509" width="11.42578125" style="80"/>
    <col min="10510" max="10510" width="14.140625" style="80" bestFit="1" customWidth="1"/>
    <col min="10511" max="10752" width="11.42578125" style="80"/>
    <col min="10753" max="10753" width="1.7109375" style="80" customWidth="1"/>
    <col min="10754" max="10754" width="6" style="80" bestFit="1" customWidth="1"/>
    <col min="10755" max="10755" width="8.7109375" style="80" customWidth="1"/>
    <col min="10756" max="10756" width="48.42578125" style="80" customWidth="1"/>
    <col min="10757" max="10757" width="14.28515625" style="80" customWidth="1"/>
    <col min="10758" max="10758" width="12.85546875" style="80" bestFit="1" customWidth="1"/>
    <col min="10759" max="10759" width="14" style="80" customWidth="1"/>
    <col min="10760" max="10760" width="9.7109375" style="80" customWidth="1"/>
    <col min="10761" max="10761" width="11.42578125" style="80" customWidth="1"/>
    <col min="10762" max="10762" width="10.42578125" style="80" customWidth="1"/>
    <col min="10763" max="10763" width="9.42578125" style="80" bestFit="1" customWidth="1"/>
    <col min="10764" max="10764" width="18.42578125" style="80" customWidth="1"/>
    <col min="10765" max="10765" width="11.42578125" style="80"/>
    <col min="10766" max="10766" width="14.140625" style="80" bestFit="1" customWidth="1"/>
    <col min="10767" max="11008" width="11.42578125" style="80"/>
    <col min="11009" max="11009" width="1.7109375" style="80" customWidth="1"/>
    <col min="11010" max="11010" width="6" style="80" bestFit="1" customWidth="1"/>
    <col min="11011" max="11011" width="8.7109375" style="80" customWidth="1"/>
    <col min="11012" max="11012" width="48.42578125" style="80" customWidth="1"/>
    <col min="11013" max="11013" width="14.28515625" style="80" customWidth="1"/>
    <col min="11014" max="11014" width="12.85546875" style="80" bestFit="1" customWidth="1"/>
    <col min="11015" max="11015" width="14" style="80" customWidth="1"/>
    <col min="11016" max="11016" width="9.7109375" style="80" customWidth="1"/>
    <col min="11017" max="11017" width="11.42578125" style="80" customWidth="1"/>
    <col min="11018" max="11018" width="10.42578125" style="80" customWidth="1"/>
    <col min="11019" max="11019" width="9.42578125" style="80" bestFit="1" customWidth="1"/>
    <col min="11020" max="11020" width="18.42578125" style="80" customWidth="1"/>
    <col min="11021" max="11021" width="11.42578125" style="80"/>
    <col min="11022" max="11022" width="14.140625" style="80" bestFit="1" customWidth="1"/>
    <col min="11023" max="11264" width="11.42578125" style="80"/>
    <col min="11265" max="11265" width="1.7109375" style="80" customWidth="1"/>
    <col min="11266" max="11266" width="6" style="80" bestFit="1" customWidth="1"/>
    <col min="11267" max="11267" width="8.7109375" style="80" customWidth="1"/>
    <col min="11268" max="11268" width="48.42578125" style="80" customWidth="1"/>
    <col min="11269" max="11269" width="14.28515625" style="80" customWidth="1"/>
    <col min="11270" max="11270" width="12.85546875" style="80" bestFit="1" customWidth="1"/>
    <col min="11271" max="11271" width="14" style="80" customWidth="1"/>
    <col min="11272" max="11272" width="9.7109375" style="80" customWidth="1"/>
    <col min="11273" max="11273" width="11.42578125" style="80" customWidth="1"/>
    <col min="11274" max="11274" width="10.42578125" style="80" customWidth="1"/>
    <col min="11275" max="11275" width="9.42578125" style="80" bestFit="1" customWidth="1"/>
    <col min="11276" max="11276" width="18.42578125" style="80" customWidth="1"/>
    <col min="11277" max="11277" width="11.42578125" style="80"/>
    <col min="11278" max="11278" width="14.140625" style="80" bestFit="1" customWidth="1"/>
    <col min="11279" max="11520" width="11.42578125" style="80"/>
    <col min="11521" max="11521" width="1.7109375" style="80" customWidth="1"/>
    <col min="11522" max="11522" width="6" style="80" bestFit="1" customWidth="1"/>
    <col min="11523" max="11523" width="8.7109375" style="80" customWidth="1"/>
    <col min="11524" max="11524" width="48.42578125" style="80" customWidth="1"/>
    <col min="11525" max="11525" width="14.28515625" style="80" customWidth="1"/>
    <col min="11526" max="11526" width="12.85546875" style="80" bestFit="1" customWidth="1"/>
    <col min="11527" max="11527" width="14" style="80" customWidth="1"/>
    <col min="11528" max="11528" width="9.7109375" style="80" customWidth="1"/>
    <col min="11529" max="11529" width="11.42578125" style="80" customWidth="1"/>
    <col min="11530" max="11530" width="10.42578125" style="80" customWidth="1"/>
    <col min="11531" max="11531" width="9.42578125" style="80" bestFit="1" customWidth="1"/>
    <col min="11532" max="11532" width="18.42578125" style="80" customWidth="1"/>
    <col min="11533" max="11533" width="11.42578125" style="80"/>
    <col min="11534" max="11534" width="14.140625" style="80" bestFit="1" customWidth="1"/>
    <col min="11535" max="11776" width="11.42578125" style="80"/>
    <col min="11777" max="11777" width="1.7109375" style="80" customWidth="1"/>
    <col min="11778" max="11778" width="6" style="80" bestFit="1" customWidth="1"/>
    <col min="11779" max="11779" width="8.7109375" style="80" customWidth="1"/>
    <col min="11780" max="11780" width="48.42578125" style="80" customWidth="1"/>
    <col min="11781" max="11781" width="14.28515625" style="80" customWidth="1"/>
    <col min="11782" max="11782" width="12.85546875" style="80" bestFit="1" customWidth="1"/>
    <col min="11783" max="11783" width="14" style="80" customWidth="1"/>
    <col min="11784" max="11784" width="9.7109375" style="80" customWidth="1"/>
    <col min="11785" max="11785" width="11.42578125" style="80" customWidth="1"/>
    <col min="11786" max="11786" width="10.42578125" style="80" customWidth="1"/>
    <col min="11787" max="11787" width="9.42578125" style="80" bestFit="1" customWidth="1"/>
    <col min="11788" max="11788" width="18.42578125" style="80" customWidth="1"/>
    <col min="11789" max="11789" width="11.42578125" style="80"/>
    <col min="11790" max="11790" width="14.140625" style="80" bestFit="1" customWidth="1"/>
    <col min="11791" max="12032" width="11.42578125" style="80"/>
    <col min="12033" max="12033" width="1.7109375" style="80" customWidth="1"/>
    <col min="12034" max="12034" width="6" style="80" bestFit="1" customWidth="1"/>
    <col min="12035" max="12035" width="8.7109375" style="80" customWidth="1"/>
    <col min="12036" max="12036" width="48.42578125" style="80" customWidth="1"/>
    <col min="12037" max="12037" width="14.28515625" style="80" customWidth="1"/>
    <col min="12038" max="12038" width="12.85546875" style="80" bestFit="1" customWidth="1"/>
    <col min="12039" max="12039" width="14" style="80" customWidth="1"/>
    <col min="12040" max="12040" width="9.7109375" style="80" customWidth="1"/>
    <col min="12041" max="12041" width="11.42578125" style="80" customWidth="1"/>
    <col min="12042" max="12042" width="10.42578125" style="80" customWidth="1"/>
    <col min="12043" max="12043" width="9.42578125" style="80" bestFit="1" customWidth="1"/>
    <col min="12044" max="12044" width="18.42578125" style="80" customWidth="1"/>
    <col min="12045" max="12045" width="11.42578125" style="80"/>
    <col min="12046" max="12046" width="14.140625" style="80" bestFit="1" customWidth="1"/>
    <col min="12047" max="12288" width="11.42578125" style="80"/>
    <col min="12289" max="12289" width="1.7109375" style="80" customWidth="1"/>
    <col min="12290" max="12290" width="6" style="80" bestFit="1" customWidth="1"/>
    <col min="12291" max="12291" width="8.7109375" style="80" customWidth="1"/>
    <col min="12292" max="12292" width="48.42578125" style="80" customWidth="1"/>
    <col min="12293" max="12293" width="14.28515625" style="80" customWidth="1"/>
    <col min="12294" max="12294" width="12.85546875" style="80" bestFit="1" customWidth="1"/>
    <col min="12295" max="12295" width="14" style="80" customWidth="1"/>
    <col min="12296" max="12296" width="9.7109375" style="80" customWidth="1"/>
    <col min="12297" max="12297" width="11.42578125" style="80" customWidth="1"/>
    <col min="12298" max="12298" width="10.42578125" style="80" customWidth="1"/>
    <col min="12299" max="12299" width="9.42578125" style="80" bestFit="1" customWidth="1"/>
    <col min="12300" max="12300" width="18.42578125" style="80" customWidth="1"/>
    <col min="12301" max="12301" width="11.42578125" style="80"/>
    <col min="12302" max="12302" width="14.140625" style="80" bestFit="1" customWidth="1"/>
    <col min="12303" max="12544" width="11.42578125" style="80"/>
    <col min="12545" max="12545" width="1.7109375" style="80" customWidth="1"/>
    <col min="12546" max="12546" width="6" style="80" bestFit="1" customWidth="1"/>
    <col min="12547" max="12547" width="8.7109375" style="80" customWidth="1"/>
    <col min="12548" max="12548" width="48.42578125" style="80" customWidth="1"/>
    <col min="12549" max="12549" width="14.28515625" style="80" customWidth="1"/>
    <col min="12550" max="12550" width="12.85546875" style="80" bestFit="1" customWidth="1"/>
    <col min="12551" max="12551" width="14" style="80" customWidth="1"/>
    <col min="12552" max="12552" width="9.7109375" style="80" customWidth="1"/>
    <col min="12553" max="12553" width="11.42578125" style="80" customWidth="1"/>
    <col min="12554" max="12554" width="10.42578125" style="80" customWidth="1"/>
    <col min="12555" max="12555" width="9.42578125" style="80" bestFit="1" customWidth="1"/>
    <col min="12556" max="12556" width="18.42578125" style="80" customWidth="1"/>
    <col min="12557" max="12557" width="11.42578125" style="80"/>
    <col min="12558" max="12558" width="14.140625" style="80" bestFit="1" customWidth="1"/>
    <col min="12559" max="12800" width="11.42578125" style="80"/>
    <col min="12801" max="12801" width="1.7109375" style="80" customWidth="1"/>
    <col min="12802" max="12802" width="6" style="80" bestFit="1" customWidth="1"/>
    <col min="12803" max="12803" width="8.7109375" style="80" customWidth="1"/>
    <col min="12804" max="12804" width="48.42578125" style="80" customWidth="1"/>
    <col min="12805" max="12805" width="14.28515625" style="80" customWidth="1"/>
    <col min="12806" max="12806" width="12.85546875" style="80" bestFit="1" customWidth="1"/>
    <col min="12807" max="12807" width="14" style="80" customWidth="1"/>
    <col min="12808" max="12808" width="9.7109375" style="80" customWidth="1"/>
    <col min="12809" max="12809" width="11.42578125" style="80" customWidth="1"/>
    <col min="12810" max="12810" width="10.42578125" style="80" customWidth="1"/>
    <col min="12811" max="12811" width="9.42578125" style="80" bestFit="1" customWidth="1"/>
    <col min="12812" max="12812" width="18.42578125" style="80" customWidth="1"/>
    <col min="12813" max="12813" width="11.42578125" style="80"/>
    <col min="12814" max="12814" width="14.140625" style="80" bestFit="1" customWidth="1"/>
    <col min="12815" max="13056" width="11.42578125" style="80"/>
    <col min="13057" max="13057" width="1.7109375" style="80" customWidth="1"/>
    <col min="13058" max="13058" width="6" style="80" bestFit="1" customWidth="1"/>
    <col min="13059" max="13059" width="8.7109375" style="80" customWidth="1"/>
    <col min="13060" max="13060" width="48.42578125" style="80" customWidth="1"/>
    <col min="13061" max="13061" width="14.28515625" style="80" customWidth="1"/>
    <col min="13062" max="13062" width="12.85546875" style="80" bestFit="1" customWidth="1"/>
    <col min="13063" max="13063" width="14" style="80" customWidth="1"/>
    <col min="13064" max="13064" width="9.7109375" style="80" customWidth="1"/>
    <col min="13065" max="13065" width="11.42578125" style="80" customWidth="1"/>
    <col min="13066" max="13066" width="10.42578125" style="80" customWidth="1"/>
    <col min="13067" max="13067" width="9.42578125" style="80" bestFit="1" customWidth="1"/>
    <col min="13068" max="13068" width="18.42578125" style="80" customWidth="1"/>
    <col min="13069" max="13069" width="11.42578125" style="80"/>
    <col min="13070" max="13070" width="14.140625" style="80" bestFit="1" customWidth="1"/>
    <col min="13071" max="13312" width="11.42578125" style="80"/>
    <col min="13313" max="13313" width="1.7109375" style="80" customWidth="1"/>
    <col min="13314" max="13314" width="6" style="80" bestFit="1" customWidth="1"/>
    <col min="13315" max="13315" width="8.7109375" style="80" customWidth="1"/>
    <col min="13316" max="13316" width="48.42578125" style="80" customWidth="1"/>
    <col min="13317" max="13317" width="14.28515625" style="80" customWidth="1"/>
    <col min="13318" max="13318" width="12.85546875" style="80" bestFit="1" customWidth="1"/>
    <col min="13319" max="13319" width="14" style="80" customWidth="1"/>
    <col min="13320" max="13320" width="9.7109375" style="80" customWidth="1"/>
    <col min="13321" max="13321" width="11.42578125" style="80" customWidth="1"/>
    <col min="13322" max="13322" width="10.42578125" style="80" customWidth="1"/>
    <col min="13323" max="13323" width="9.42578125" style="80" bestFit="1" customWidth="1"/>
    <col min="13324" max="13324" width="18.42578125" style="80" customWidth="1"/>
    <col min="13325" max="13325" width="11.42578125" style="80"/>
    <col min="13326" max="13326" width="14.140625" style="80" bestFit="1" customWidth="1"/>
    <col min="13327" max="13568" width="11.42578125" style="80"/>
    <col min="13569" max="13569" width="1.7109375" style="80" customWidth="1"/>
    <col min="13570" max="13570" width="6" style="80" bestFit="1" customWidth="1"/>
    <col min="13571" max="13571" width="8.7109375" style="80" customWidth="1"/>
    <col min="13572" max="13572" width="48.42578125" style="80" customWidth="1"/>
    <col min="13573" max="13573" width="14.28515625" style="80" customWidth="1"/>
    <col min="13574" max="13574" width="12.85546875" style="80" bestFit="1" customWidth="1"/>
    <col min="13575" max="13575" width="14" style="80" customWidth="1"/>
    <col min="13576" max="13576" width="9.7109375" style="80" customWidth="1"/>
    <col min="13577" max="13577" width="11.42578125" style="80" customWidth="1"/>
    <col min="13578" max="13578" width="10.42578125" style="80" customWidth="1"/>
    <col min="13579" max="13579" width="9.42578125" style="80" bestFit="1" customWidth="1"/>
    <col min="13580" max="13580" width="18.42578125" style="80" customWidth="1"/>
    <col min="13581" max="13581" width="11.42578125" style="80"/>
    <col min="13582" max="13582" width="14.140625" style="80" bestFit="1" customWidth="1"/>
    <col min="13583" max="13824" width="11.42578125" style="80"/>
    <col min="13825" max="13825" width="1.7109375" style="80" customWidth="1"/>
    <col min="13826" max="13826" width="6" style="80" bestFit="1" customWidth="1"/>
    <col min="13827" max="13827" width="8.7109375" style="80" customWidth="1"/>
    <col min="13828" max="13828" width="48.42578125" style="80" customWidth="1"/>
    <col min="13829" max="13829" width="14.28515625" style="80" customWidth="1"/>
    <col min="13830" max="13830" width="12.85546875" style="80" bestFit="1" customWidth="1"/>
    <col min="13831" max="13831" width="14" style="80" customWidth="1"/>
    <col min="13832" max="13832" width="9.7109375" style="80" customWidth="1"/>
    <col min="13833" max="13833" width="11.42578125" style="80" customWidth="1"/>
    <col min="13834" max="13834" width="10.42578125" style="80" customWidth="1"/>
    <col min="13835" max="13835" width="9.42578125" style="80" bestFit="1" customWidth="1"/>
    <col min="13836" max="13836" width="18.42578125" style="80" customWidth="1"/>
    <col min="13837" max="13837" width="11.42578125" style="80"/>
    <col min="13838" max="13838" width="14.140625" style="80" bestFit="1" customWidth="1"/>
    <col min="13839" max="14080" width="11.42578125" style="80"/>
    <col min="14081" max="14081" width="1.7109375" style="80" customWidth="1"/>
    <col min="14082" max="14082" width="6" style="80" bestFit="1" customWidth="1"/>
    <col min="14083" max="14083" width="8.7109375" style="80" customWidth="1"/>
    <col min="14084" max="14084" width="48.42578125" style="80" customWidth="1"/>
    <col min="14085" max="14085" width="14.28515625" style="80" customWidth="1"/>
    <col min="14086" max="14086" width="12.85546875" style="80" bestFit="1" customWidth="1"/>
    <col min="14087" max="14087" width="14" style="80" customWidth="1"/>
    <col min="14088" max="14088" width="9.7109375" style="80" customWidth="1"/>
    <col min="14089" max="14089" width="11.42578125" style="80" customWidth="1"/>
    <col min="14090" max="14090" width="10.42578125" style="80" customWidth="1"/>
    <col min="14091" max="14091" width="9.42578125" style="80" bestFit="1" customWidth="1"/>
    <col min="14092" max="14092" width="18.42578125" style="80" customWidth="1"/>
    <col min="14093" max="14093" width="11.42578125" style="80"/>
    <col min="14094" max="14094" width="14.140625" style="80" bestFit="1" customWidth="1"/>
    <col min="14095" max="14336" width="11.42578125" style="80"/>
    <col min="14337" max="14337" width="1.7109375" style="80" customWidth="1"/>
    <col min="14338" max="14338" width="6" style="80" bestFit="1" customWidth="1"/>
    <col min="14339" max="14339" width="8.7109375" style="80" customWidth="1"/>
    <col min="14340" max="14340" width="48.42578125" style="80" customWidth="1"/>
    <col min="14341" max="14341" width="14.28515625" style="80" customWidth="1"/>
    <col min="14342" max="14342" width="12.85546875" style="80" bestFit="1" customWidth="1"/>
    <col min="14343" max="14343" width="14" style="80" customWidth="1"/>
    <col min="14344" max="14344" width="9.7109375" style="80" customWidth="1"/>
    <col min="14345" max="14345" width="11.42578125" style="80" customWidth="1"/>
    <col min="14346" max="14346" width="10.42578125" style="80" customWidth="1"/>
    <col min="14347" max="14347" width="9.42578125" style="80" bestFit="1" customWidth="1"/>
    <col min="14348" max="14348" width="18.42578125" style="80" customWidth="1"/>
    <col min="14349" max="14349" width="11.42578125" style="80"/>
    <col min="14350" max="14350" width="14.140625" style="80" bestFit="1" customWidth="1"/>
    <col min="14351" max="14592" width="11.42578125" style="80"/>
    <col min="14593" max="14593" width="1.7109375" style="80" customWidth="1"/>
    <col min="14594" max="14594" width="6" style="80" bestFit="1" customWidth="1"/>
    <col min="14595" max="14595" width="8.7109375" style="80" customWidth="1"/>
    <col min="14596" max="14596" width="48.42578125" style="80" customWidth="1"/>
    <col min="14597" max="14597" width="14.28515625" style="80" customWidth="1"/>
    <col min="14598" max="14598" width="12.85546875" style="80" bestFit="1" customWidth="1"/>
    <col min="14599" max="14599" width="14" style="80" customWidth="1"/>
    <col min="14600" max="14600" width="9.7109375" style="80" customWidth="1"/>
    <col min="14601" max="14601" width="11.42578125" style="80" customWidth="1"/>
    <col min="14602" max="14602" width="10.42578125" style="80" customWidth="1"/>
    <col min="14603" max="14603" width="9.42578125" style="80" bestFit="1" customWidth="1"/>
    <col min="14604" max="14604" width="18.42578125" style="80" customWidth="1"/>
    <col min="14605" max="14605" width="11.42578125" style="80"/>
    <col min="14606" max="14606" width="14.140625" style="80" bestFit="1" customWidth="1"/>
    <col min="14607" max="14848" width="11.42578125" style="80"/>
    <col min="14849" max="14849" width="1.7109375" style="80" customWidth="1"/>
    <col min="14850" max="14850" width="6" style="80" bestFit="1" customWidth="1"/>
    <col min="14851" max="14851" width="8.7109375" style="80" customWidth="1"/>
    <col min="14852" max="14852" width="48.42578125" style="80" customWidth="1"/>
    <col min="14853" max="14853" width="14.28515625" style="80" customWidth="1"/>
    <col min="14854" max="14854" width="12.85546875" style="80" bestFit="1" customWidth="1"/>
    <col min="14855" max="14855" width="14" style="80" customWidth="1"/>
    <col min="14856" max="14856" width="9.7109375" style="80" customWidth="1"/>
    <col min="14857" max="14857" width="11.42578125" style="80" customWidth="1"/>
    <col min="14858" max="14858" width="10.42578125" style="80" customWidth="1"/>
    <col min="14859" max="14859" width="9.42578125" style="80" bestFit="1" customWidth="1"/>
    <col min="14860" max="14860" width="18.42578125" style="80" customWidth="1"/>
    <col min="14861" max="14861" width="11.42578125" style="80"/>
    <col min="14862" max="14862" width="14.140625" style="80" bestFit="1" customWidth="1"/>
    <col min="14863" max="15104" width="11.42578125" style="80"/>
    <col min="15105" max="15105" width="1.7109375" style="80" customWidth="1"/>
    <col min="15106" max="15106" width="6" style="80" bestFit="1" customWidth="1"/>
    <col min="15107" max="15107" width="8.7109375" style="80" customWidth="1"/>
    <col min="15108" max="15108" width="48.42578125" style="80" customWidth="1"/>
    <col min="15109" max="15109" width="14.28515625" style="80" customWidth="1"/>
    <col min="15110" max="15110" width="12.85546875" style="80" bestFit="1" customWidth="1"/>
    <col min="15111" max="15111" width="14" style="80" customWidth="1"/>
    <col min="15112" max="15112" width="9.7109375" style="80" customWidth="1"/>
    <col min="15113" max="15113" width="11.42578125" style="80" customWidth="1"/>
    <col min="15114" max="15114" width="10.42578125" style="80" customWidth="1"/>
    <col min="15115" max="15115" width="9.42578125" style="80" bestFit="1" customWidth="1"/>
    <col min="15116" max="15116" width="18.42578125" style="80" customWidth="1"/>
    <col min="15117" max="15117" width="11.42578125" style="80"/>
    <col min="15118" max="15118" width="14.140625" style="80" bestFit="1" customWidth="1"/>
    <col min="15119" max="15360" width="11.42578125" style="80"/>
    <col min="15361" max="15361" width="1.7109375" style="80" customWidth="1"/>
    <col min="15362" max="15362" width="6" style="80" bestFit="1" customWidth="1"/>
    <col min="15363" max="15363" width="8.7109375" style="80" customWidth="1"/>
    <col min="15364" max="15364" width="48.42578125" style="80" customWidth="1"/>
    <col min="15365" max="15365" width="14.28515625" style="80" customWidth="1"/>
    <col min="15366" max="15366" width="12.85546875" style="80" bestFit="1" customWidth="1"/>
    <col min="15367" max="15367" width="14" style="80" customWidth="1"/>
    <col min="15368" max="15368" width="9.7109375" style="80" customWidth="1"/>
    <col min="15369" max="15369" width="11.42578125" style="80" customWidth="1"/>
    <col min="15370" max="15370" width="10.42578125" style="80" customWidth="1"/>
    <col min="15371" max="15371" width="9.42578125" style="80" bestFit="1" customWidth="1"/>
    <col min="15372" max="15372" width="18.42578125" style="80" customWidth="1"/>
    <col min="15373" max="15373" width="11.42578125" style="80"/>
    <col min="15374" max="15374" width="14.140625" style="80" bestFit="1" customWidth="1"/>
    <col min="15375" max="15616" width="11.42578125" style="80"/>
    <col min="15617" max="15617" width="1.7109375" style="80" customWidth="1"/>
    <col min="15618" max="15618" width="6" style="80" bestFit="1" customWidth="1"/>
    <col min="15619" max="15619" width="8.7109375" style="80" customWidth="1"/>
    <col min="15620" max="15620" width="48.42578125" style="80" customWidth="1"/>
    <col min="15621" max="15621" width="14.28515625" style="80" customWidth="1"/>
    <col min="15622" max="15622" width="12.85546875" style="80" bestFit="1" customWidth="1"/>
    <col min="15623" max="15623" width="14" style="80" customWidth="1"/>
    <col min="15624" max="15624" width="9.7109375" style="80" customWidth="1"/>
    <col min="15625" max="15625" width="11.42578125" style="80" customWidth="1"/>
    <col min="15626" max="15626" width="10.42578125" style="80" customWidth="1"/>
    <col min="15627" max="15627" width="9.42578125" style="80" bestFit="1" customWidth="1"/>
    <col min="15628" max="15628" width="18.42578125" style="80" customWidth="1"/>
    <col min="15629" max="15629" width="11.42578125" style="80"/>
    <col min="15630" max="15630" width="14.140625" style="80" bestFit="1" customWidth="1"/>
    <col min="15631" max="15872" width="11.42578125" style="80"/>
    <col min="15873" max="15873" width="1.7109375" style="80" customWidth="1"/>
    <col min="15874" max="15874" width="6" style="80" bestFit="1" customWidth="1"/>
    <col min="15875" max="15875" width="8.7109375" style="80" customWidth="1"/>
    <col min="15876" max="15876" width="48.42578125" style="80" customWidth="1"/>
    <col min="15877" max="15877" width="14.28515625" style="80" customWidth="1"/>
    <col min="15878" max="15878" width="12.85546875" style="80" bestFit="1" customWidth="1"/>
    <col min="15879" max="15879" width="14" style="80" customWidth="1"/>
    <col min="15880" max="15880" width="9.7109375" style="80" customWidth="1"/>
    <col min="15881" max="15881" width="11.42578125" style="80" customWidth="1"/>
    <col min="15882" max="15882" width="10.42578125" style="80" customWidth="1"/>
    <col min="15883" max="15883" width="9.42578125" style="80" bestFit="1" customWidth="1"/>
    <col min="15884" max="15884" width="18.42578125" style="80" customWidth="1"/>
    <col min="15885" max="15885" width="11.42578125" style="80"/>
    <col min="15886" max="15886" width="14.140625" style="80" bestFit="1" customWidth="1"/>
    <col min="15887" max="16128" width="11.42578125" style="80"/>
    <col min="16129" max="16129" width="1.7109375" style="80" customWidth="1"/>
    <col min="16130" max="16130" width="6" style="80" bestFit="1" customWidth="1"/>
    <col min="16131" max="16131" width="8.7109375" style="80" customWidth="1"/>
    <col min="16132" max="16132" width="48.42578125" style="80" customWidth="1"/>
    <col min="16133" max="16133" width="14.28515625" style="80" customWidth="1"/>
    <col min="16134" max="16134" width="12.85546875" style="80" bestFit="1" customWidth="1"/>
    <col min="16135" max="16135" width="14" style="80" customWidth="1"/>
    <col min="16136" max="16136" width="9.7109375" style="80" customWidth="1"/>
    <col min="16137" max="16137" width="11.42578125" style="80" customWidth="1"/>
    <col min="16138" max="16138" width="10.42578125" style="80" customWidth="1"/>
    <col min="16139" max="16139" width="9.42578125" style="80" bestFit="1" customWidth="1"/>
    <col min="16140" max="16140" width="18.42578125" style="80" customWidth="1"/>
    <col min="16141" max="16141" width="11.42578125" style="80"/>
    <col min="16142" max="16142" width="14.140625" style="80" bestFit="1" customWidth="1"/>
    <col min="16143" max="16384" width="11.42578125" style="80"/>
  </cols>
  <sheetData>
    <row r="2" spans="2:16" ht="15" thickBot="1">
      <c r="C2" s="77"/>
      <c r="D2" s="78"/>
      <c r="E2" s="78"/>
      <c r="F2" s="78"/>
      <c r="G2" s="78"/>
      <c r="H2" s="78"/>
      <c r="I2" s="78"/>
      <c r="J2" s="78"/>
      <c r="K2" s="78"/>
      <c r="L2" s="78"/>
      <c r="M2" s="78"/>
      <c r="N2" s="78"/>
      <c r="O2" s="79"/>
      <c r="P2" s="79"/>
    </row>
    <row r="3" spans="2:16">
      <c r="C3" s="856"/>
      <c r="D3" s="857"/>
      <c r="E3" s="81"/>
      <c r="F3" s="857"/>
      <c r="G3" s="857"/>
      <c r="H3" s="81"/>
      <c r="I3" s="857"/>
      <c r="J3" s="858"/>
      <c r="K3" s="859"/>
      <c r="L3" s="860"/>
      <c r="M3" s="82"/>
      <c r="N3" s="865"/>
      <c r="O3" s="865"/>
      <c r="P3" s="865"/>
    </row>
    <row r="4" spans="2:16">
      <c r="C4" s="866"/>
      <c r="D4" s="867"/>
      <c r="E4" s="335"/>
      <c r="F4" s="867"/>
      <c r="G4" s="867"/>
      <c r="H4" s="335"/>
      <c r="I4" s="867"/>
      <c r="J4" s="868"/>
      <c r="K4" s="861"/>
      <c r="L4" s="862"/>
      <c r="M4" s="78"/>
      <c r="N4" s="865"/>
      <c r="O4" s="865"/>
      <c r="P4" s="865"/>
    </row>
    <row r="5" spans="2:16">
      <c r="C5" s="843" t="s">
        <v>17015</v>
      </c>
      <c r="D5" s="844"/>
      <c r="E5" s="844"/>
      <c r="F5" s="844"/>
      <c r="G5" s="844"/>
      <c r="H5" s="844"/>
      <c r="I5" s="844"/>
      <c r="J5" s="845"/>
      <c r="K5" s="861"/>
      <c r="L5" s="862"/>
      <c r="M5" s="82"/>
      <c r="N5" s="865"/>
      <c r="O5" s="865"/>
      <c r="P5" s="865"/>
    </row>
    <row r="6" spans="2:16">
      <c r="C6" s="843" t="s">
        <v>0</v>
      </c>
      <c r="D6" s="844"/>
      <c r="E6" s="844"/>
      <c r="F6" s="844"/>
      <c r="G6" s="844"/>
      <c r="H6" s="844"/>
      <c r="I6" s="844"/>
      <c r="J6" s="845"/>
      <c r="K6" s="861"/>
      <c r="L6" s="862"/>
      <c r="M6" s="82"/>
      <c r="N6" s="865"/>
      <c r="O6" s="865"/>
      <c r="P6" s="865"/>
    </row>
    <row r="7" spans="2:16">
      <c r="C7" s="843" t="s">
        <v>1</v>
      </c>
      <c r="D7" s="844"/>
      <c r="E7" s="844"/>
      <c r="F7" s="844"/>
      <c r="G7" s="844"/>
      <c r="H7" s="844"/>
      <c r="I7" s="844"/>
      <c r="J7" s="845"/>
      <c r="K7" s="863"/>
      <c r="L7" s="864"/>
      <c r="M7" s="82"/>
      <c r="N7" s="865"/>
      <c r="O7" s="865"/>
      <c r="P7" s="865"/>
    </row>
    <row r="8" spans="2:16" ht="15" thickBot="1">
      <c r="C8" s="846" t="s">
        <v>2</v>
      </c>
      <c r="D8" s="847"/>
      <c r="E8" s="847"/>
      <c r="F8" s="847"/>
      <c r="G8" s="847"/>
      <c r="H8" s="847"/>
      <c r="I8" s="847"/>
      <c r="J8" s="847"/>
      <c r="K8" s="848" t="s">
        <v>0</v>
      </c>
      <c r="L8" s="849"/>
      <c r="M8" s="82"/>
      <c r="N8" s="865"/>
      <c r="O8" s="865"/>
      <c r="P8" s="865"/>
    </row>
    <row r="9" spans="2:16" ht="60.75" customHeight="1" thickBot="1">
      <c r="C9" s="850" t="str">
        <f>'[29]D. ENTRADA'!B7</f>
        <v>OBJETO DE LA LICITACIÓN:</v>
      </c>
      <c r="D9" s="851"/>
      <c r="E9" s="852" t="s">
        <v>4</v>
      </c>
      <c r="F9" s="853"/>
      <c r="G9" s="853"/>
      <c r="H9" s="853"/>
      <c r="I9" s="853"/>
      <c r="J9" s="853"/>
      <c r="K9" s="853"/>
      <c r="L9" s="854"/>
      <c r="M9" s="83"/>
      <c r="N9" s="83"/>
      <c r="O9" s="83"/>
      <c r="P9" s="83"/>
    </row>
    <row r="10" spans="2:16" ht="15">
      <c r="D10" s="84"/>
      <c r="E10" s="84"/>
      <c r="F10" s="84"/>
      <c r="G10" s="84"/>
      <c r="H10" s="855" t="s">
        <v>16958</v>
      </c>
      <c r="I10" s="855"/>
      <c r="J10" s="855"/>
      <c r="K10" s="85">
        <v>4</v>
      </c>
      <c r="L10" s="86" t="s">
        <v>11</v>
      </c>
      <c r="M10" s="87"/>
      <c r="N10" s="87"/>
      <c r="O10" s="87"/>
      <c r="P10" s="87"/>
    </row>
    <row r="11" spans="2:16" ht="15.75" customHeight="1">
      <c r="C11" s="839" t="s">
        <v>17031</v>
      </c>
      <c r="D11" s="830"/>
      <c r="E11" s="830"/>
      <c r="F11" s="830"/>
      <c r="G11" s="830"/>
      <c r="H11" s="830"/>
      <c r="I11" s="830"/>
      <c r="J11" s="830"/>
      <c r="K11" s="830"/>
      <c r="L11" s="88"/>
    </row>
    <row r="12" spans="2:16" ht="22.5">
      <c r="C12" s="840" t="s">
        <v>17032</v>
      </c>
      <c r="D12" s="840"/>
      <c r="E12" s="89" t="s">
        <v>17033</v>
      </c>
      <c r="F12" s="89" t="s">
        <v>25</v>
      </c>
      <c r="G12" s="90" t="s">
        <v>17034</v>
      </c>
      <c r="H12" s="90" t="s">
        <v>17035</v>
      </c>
      <c r="I12" s="90" t="s">
        <v>17036</v>
      </c>
      <c r="J12" s="90" t="s">
        <v>17037</v>
      </c>
      <c r="K12" s="90" t="s">
        <v>17038</v>
      </c>
      <c r="L12" s="89" t="s">
        <v>17039</v>
      </c>
    </row>
    <row r="13" spans="2:16" ht="15" customHeight="1">
      <c r="C13" s="841" t="s">
        <v>17040</v>
      </c>
      <c r="D13" s="842"/>
      <c r="E13" s="91"/>
      <c r="F13" s="92"/>
      <c r="G13" s="92"/>
      <c r="H13" s="92"/>
      <c r="I13" s="92"/>
      <c r="J13" s="92"/>
      <c r="K13" s="92"/>
      <c r="L13" s="93"/>
    </row>
    <row r="14" spans="2:16">
      <c r="B14" s="76">
        <v>9113</v>
      </c>
      <c r="C14" s="337" t="s">
        <v>17041</v>
      </c>
      <c r="D14" s="338" t="s">
        <v>17042</v>
      </c>
      <c r="E14" s="337">
        <v>5</v>
      </c>
      <c r="F14" s="314">
        <f>VLOOKUP(B14,'INSUMOS IDU '!$A$2:$E$2794,4,0)</f>
        <v>5791000</v>
      </c>
      <c r="G14" s="339">
        <v>2.14</v>
      </c>
      <c r="H14" s="340">
        <v>1</v>
      </c>
      <c r="I14" s="409">
        <v>0.7</v>
      </c>
      <c r="J14" s="340">
        <v>7</v>
      </c>
      <c r="K14" s="340">
        <f>H14*I14*J14</f>
        <v>4.8999999999999995</v>
      </c>
      <c r="L14" s="341">
        <f>ROUND((F14*G14*K14),0)</f>
        <v>60724426</v>
      </c>
      <c r="M14" s="129"/>
    </row>
    <row r="15" spans="2:16">
      <c r="C15" s="342"/>
      <c r="D15" s="94"/>
      <c r="E15" s="91"/>
      <c r="F15" s="95"/>
      <c r="G15" s="95"/>
      <c r="H15" s="95"/>
      <c r="I15" s="96"/>
      <c r="J15" s="96"/>
      <c r="K15" s="97" t="s">
        <v>17043</v>
      </c>
      <c r="L15" s="98">
        <f>SUM(L14:L14)</f>
        <v>60724426</v>
      </c>
    </row>
    <row r="16" spans="2:16" ht="13.5" customHeight="1">
      <c r="C16" s="342"/>
      <c r="D16" s="99"/>
      <c r="E16" s="100"/>
      <c r="F16" s="101"/>
      <c r="G16" s="101"/>
      <c r="H16" s="101"/>
      <c r="I16" s="102"/>
      <c r="J16" s="102"/>
      <c r="K16" s="103"/>
      <c r="L16" s="104"/>
    </row>
    <row r="17" spans="2:16" ht="15" customHeight="1">
      <c r="C17" s="825" t="s">
        <v>17044</v>
      </c>
      <c r="D17" s="826"/>
      <c r="E17" s="826"/>
      <c r="F17" s="826"/>
      <c r="G17" s="826"/>
      <c r="H17" s="826"/>
      <c r="I17" s="826"/>
      <c r="J17" s="826"/>
      <c r="K17" s="826"/>
      <c r="L17" s="827"/>
    </row>
    <row r="18" spans="2:16" ht="22.5" customHeight="1">
      <c r="C18" s="832" t="s">
        <v>17032</v>
      </c>
      <c r="D18" s="832"/>
      <c r="E18" s="832"/>
      <c r="F18" s="343" t="s">
        <v>24</v>
      </c>
      <c r="G18" s="832" t="s">
        <v>25</v>
      </c>
      <c r="H18" s="832"/>
      <c r="I18" s="832"/>
      <c r="J18" s="835" t="s">
        <v>17045</v>
      </c>
      <c r="K18" s="835"/>
      <c r="L18" s="343" t="s">
        <v>17039</v>
      </c>
      <c r="O18" s="105"/>
      <c r="P18" s="105"/>
    </row>
    <row r="19" spans="2:16">
      <c r="C19" s="344" t="s">
        <v>17046</v>
      </c>
      <c r="D19" s="833" t="s">
        <v>17047</v>
      </c>
      <c r="E19" s="833"/>
      <c r="F19" s="833"/>
      <c r="G19" s="833"/>
      <c r="H19" s="833"/>
      <c r="I19" s="833"/>
      <c r="J19" s="833"/>
      <c r="K19" s="833"/>
      <c r="L19" s="833"/>
    </row>
    <row r="20" spans="2:16" ht="24" customHeight="1">
      <c r="B20" s="76">
        <v>7897</v>
      </c>
      <c r="C20" s="337" t="s">
        <v>17048</v>
      </c>
      <c r="D20" s="834" t="str">
        <f>VLOOKUP(B20,'[25]INSUMOS IDU'!$D$12:$G$2845,2,0)</f>
        <v>AFICHE TAMAÑO MEDIO PLIEGO A 4X0 TINTAS EN PROPALCOTE DE 115 GR.</v>
      </c>
      <c r="E20" s="834"/>
      <c r="F20" s="345" t="str">
        <f>VLOOKUP(B20,[28]INSUMOS!$D$9:$G$2957,3,FALSE)</f>
        <v>UN</v>
      </c>
      <c r="G20" s="831">
        <f>VLOOKUP(B20,[26]INSUMOS!$A$1:$D$2794,4,FALSE)</f>
        <v>1322</v>
      </c>
      <c r="H20" s="831"/>
      <c r="I20" s="831"/>
      <c r="J20" s="836">
        <v>80</v>
      </c>
      <c r="K20" s="836"/>
      <c r="L20" s="341">
        <v>70703.692069651326</v>
      </c>
    </row>
    <row r="21" spans="2:16" ht="26.25" customHeight="1">
      <c r="B21" s="76">
        <v>7898</v>
      </c>
      <c r="C21" s="337" t="s">
        <v>17049</v>
      </c>
      <c r="D21" s="834" t="str">
        <f>VLOOKUP(B21,'[25]INSUMOS IDU'!$D$12:$G$2845,2,0)</f>
        <v>PLEGABLES DE SOSTENIBILIDAD EN TRES CUERPOS TAMAÑO CARTA A 4X4 TINTAS EN PROPALCOTE.</v>
      </c>
      <c r="E21" s="834"/>
      <c r="F21" s="345" t="str">
        <f>VLOOKUP(B21,[28]INSUMOS!$D$9:$G$2957,3,FALSE)</f>
        <v>UN</v>
      </c>
      <c r="G21" s="831">
        <f>VLOOKUP(B21,[26]INSUMOS!$A$1:$D$2794,4,FALSE)</f>
        <v>500</v>
      </c>
      <c r="H21" s="831"/>
      <c r="I21" s="831"/>
      <c r="J21" s="836">
        <v>300</v>
      </c>
      <c r="K21" s="836"/>
      <c r="L21" s="341">
        <f>ROUND((G21*J21),0)</f>
        <v>150000</v>
      </c>
    </row>
    <row r="22" spans="2:16" ht="31.5" customHeight="1">
      <c r="B22" s="76">
        <v>7896</v>
      </c>
      <c r="C22" s="337" t="s">
        <v>17050</v>
      </c>
      <c r="D22" s="834" t="str">
        <f>VLOOKUP(B22,'[25]INSUMOS IDU'!$D$12:$G$2845,2,0)</f>
        <v>IMPRESIÓN HOJA CARTA, A 1X0 TINTAS EN PAPEL BOND DE 75 GR.</v>
      </c>
      <c r="E22" s="834"/>
      <c r="F22" s="345" t="str">
        <f>VLOOKUP(B22,[28]INSUMOS!$D$9:$G$2957,3,FALSE)</f>
        <v>UN</v>
      </c>
      <c r="G22" s="831">
        <f>VLOOKUP(B22,[26]INSUMOS!$A$1:$D$2794,4,FALSE)</f>
        <v>120</v>
      </c>
      <c r="H22" s="831"/>
      <c r="I22" s="831"/>
      <c r="J22" s="836">
        <v>300</v>
      </c>
      <c r="K22" s="836"/>
      <c r="L22" s="341">
        <f>ROUND((G22*J22),0)</f>
        <v>36000</v>
      </c>
    </row>
    <row r="23" spans="2:16">
      <c r="C23" s="342"/>
      <c r="D23" s="94"/>
      <c r="E23" s="91"/>
      <c r="F23" s="95"/>
      <c r="G23" s="95"/>
      <c r="H23" s="95"/>
      <c r="I23" s="96"/>
      <c r="J23" s="96"/>
      <c r="K23" s="97" t="s">
        <v>17051</v>
      </c>
      <c r="L23" s="98">
        <f>SUM(L20:L22)</f>
        <v>256703.69206965133</v>
      </c>
    </row>
    <row r="24" spans="2:16" ht="4.5" customHeight="1"/>
    <row r="25" spans="2:16">
      <c r="C25" s="337" t="s">
        <v>17052</v>
      </c>
      <c r="D25" s="336" t="s">
        <v>17053</v>
      </c>
      <c r="E25" s="108"/>
      <c r="F25" s="94"/>
      <c r="G25" s="94"/>
      <c r="H25" s="94"/>
      <c r="I25" s="94"/>
      <c r="J25" s="94"/>
      <c r="K25" s="94"/>
      <c r="L25" s="94"/>
    </row>
    <row r="26" spans="2:16" ht="22.5">
      <c r="C26" s="832" t="s">
        <v>17032</v>
      </c>
      <c r="D26" s="832"/>
      <c r="E26" s="343" t="s">
        <v>24</v>
      </c>
      <c r="F26" s="343" t="s">
        <v>25</v>
      </c>
      <c r="G26" s="828" t="s">
        <v>17035</v>
      </c>
      <c r="H26" s="829"/>
      <c r="I26" s="90" t="s">
        <v>17054</v>
      </c>
      <c r="J26" s="90" t="s">
        <v>17037</v>
      </c>
      <c r="K26" s="90" t="s">
        <v>17038</v>
      </c>
      <c r="L26" s="343" t="s">
        <v>17039</v>
      </c>
    </row>
    <row r="27" spans="2:16" s="111" customFormat="1" ht="30" customHeight="1">
      <c r="B27" s="109"/>
      <c r="C27" s="344" t="s">
        <v>17055</v>
      </c>
      <c r="D27" s="336" t="s">
        <v>17056</v>
      </c>
      <c r="E27" s="107"/>
      <c r="F27" s="107"/>
      <c r="G27" s="830"/>
      <c r="H27" s="830"/>
      <c r="I27" s="107"/>
      <c r="J27" s="107"/>
      <c r="K27" s="107"/>
      <c r="L27" s="110"/>
    </row>
    <row r="28" spans="2:16" ht="27.75" customHeight="1">
      <c r="B28" s="76">
        <v>9409</v>
      </c>
      <c r="C28" s="337" t="s">
        <v>17057</v>
      </c>
      <c r="D28" s="346" t="str">
        <f>VLOOKUP(B28,'INSUMOS IDU '!$A$2:$D$2794,2,0)</f>
        <v>SILLA ESCRITORIO GIRATORIA CON BRAZOS</v>
      </c>
      <c r="E28" s="346" t="str">
        <f>VLOOKUP(B28,'INSUMOS IDU '!$A$2:$D$2794,3,0)</f>
        <v>UN</v>
      </c>
      <c r="F28" s="348">
        <f>VLOOKUP(B28,'INSUMOS IDU '!$A$2:$D$2794,4,0)</f>
        <v>191249</v>
      </c>
      <c r="G28" s="823">
        <v>1</v>
      </c>
      <c r="H28" s="824"/>
      <c r="I28" s="407">
        <v>0.5</v>
      </c>
      <c r="J28" s="340">
        <f>$K$10</f>
        <v>4</v>
      </c>
      <c r="K28" s="340">
        <f>G28*I28*J28</f>
        <v>2</v>
      </c>
      <c r="L28" s="349">
        <f>ROUND((F28*J28*K28),0)</f>
        <v>1529992</v>
      </c>
    </row>
    <row r="29" spans="2:16">
      <c r="B29" s="76">
        <v>9408</v>
      </c>
      <c r="C29" s="337" t="s">
        <v>17058</v>
      </c>
      <c r="D29" s="346" t="str">
        <f>VLOOKUP(B29,'INSUMOS IDU '!$A$2:$D$2794,2,0)</f>
        <v>PUESTO DE TRABAJO - ESCRITORIO 75x120x50</v>
      </c>
      <c r="E29" s="346" t="str">
        <f>VLOOKUP(B29,'INSUMOS IDU '!$A$2:$D$2794,3,0)</f>
        <v>UN</v>
      </c>
      <c r="F29" s="348">
        <f>VLOOKUP(B29,'INSUMOS IDU '!$A$2:$D$2794,4,0)</f>
        <v>211607</v>
      </c>
      <c r="G29" s="823">
        <v>1</v>
      </c>
      <c r="H29" s="824"/>
      <c r="I29" s="407">
        <v>0.5</v>
      </c>
      <c r="J29" s="340">
        <f>$K$10</f>
        <v>4</v>
      </c>
      <c r="K29" s="340">
        <f>G29*I29*J29</f>
        <v>2</v>
      </c>
      <c r="L29" s="349">
        <f>ROUND((F29*J29*K29),0)</f>
        <v>1692856</v>
      </c>
    </row>
    <row r="30" spans="2:16">
      <c r="B30" s="76">
        <v>9414</v>
      </c>
      <c r="C30" s="337" t="s">
        <v>17059</v>
      </c>
      <c r="D30" s="346" t="str">
        <f>VLOOKUP(B30,'INSUMOS IDU '!$A$2:$D$2794,2,0)</f>
        <v>SILLA PLÁSTICA SIN BRAZOS</v>
      </c>
      <c r="E30" s="346" t="str">
        <f>VLOOKUP(B30,'INSUMOS IDU '!$A$2:$D$2794,3,0)</f>
        <v>UN</v>
      </c>
      <c r="F30" s="348">
        <f>VLOOKUP(B30,'INSUMOS IDU '!$A$2:$D$2794,4,0)</f>
        <v>36607</v>
      </c>
      <c r="G30" s="823">
        <v>15</v>
      </c>
      <c r="H30" s="824"/>
      <c r="I30" s="407">
        <v>0.1</v>
      </c>
      <c r="J30" s="340">
        <f>$K$10</f>
        <v>4</v>
      </c>
      <c r="K30" s="340">
        <f>G30*I30*J30</f>
        <v>6</v>
      </c>
      <c r="L30" s="349">
        <f>ROUND((F30*J30*K30),0)</f>
        <v>878568</v>
      </c>
    </row>
    <row r="31" spans="2:16" ht="56.25" customHeight="1">
      <c r="B31" s="76">
        <v>9724</v>
      </c>
      <c r="C31" s="337" t="s">
        <v>17060</v>
      </c>
      <c r="D31" s="346" t="str">
        <f>VLOOKUP(B31,'INSUMOS IDU '!$A$2:$D$2794,2,0)</f>
        <v>PORTÁTILES - Procesador minimo: intel, Core i3 4005U, celeron o similar, Memoria RAM de 4 GB(2x2048 MB) Disco duro de 500gb a 7200 rpm Pantalla LED HP BrightView widescreen alta definición con 35,6 cm</v>
      </c>
      <c r="E31" s="346" t="str">
        <f>VLOOKUP(B31,'INSUMOS IDU '!$A$2:$D$2794,3,0)</f>
        <v>UN/MES</v>
      </c>
      <c r="F31" s="348">
        <f>VLOOKUP(B31,'INSUMOS IDU '!$A$2:$D$2794,4,0)</f>
        <v>124818</v>
      </c>
      <c r="G31" s="823">
        <v>1</v>
      </c>
      <c r="H31" s="824"/>
      <c r="I31" s="408">
        <v>1</v>
      </c>
      <c r="J31" s="350">
        <v>4</v>
      </c>
      <c r="K31" s="340">
        <v>4</v>
      </c>
      <c r="L31" s="349">
        <f>ROUND((F31*K31*G31),0)</f>
        <v>499272</v>
      </c>
    </row>
    <row r="32" spans="2:16" ht="41.25" customHeight="1">
      <c r="B32" s="76">
        <v>9835</v>
      </c>
      <c r="C32" s="337" t="s">
        <v>17061</v>
      </c>
      <c r="D32" s="346" t="str">
        <f>VLOOKUP(B32,'[25]INSUMOS IDU'!$D$12:$G$2845,2,0)</f>
        <v>TARIFA MES - SERVICIO TELEFONIA LOCAL ILIMITADA E INTERNET ILIMITADO VELOCIDAD PROMEDIO (80-500 MB) ESTRATO 3</v>
      </c>
      <c r="E32" s="347" t="str">
        <f>VLOOKUP(B32,'[25]INSUMOS IDU'!$D$12:$G$2845,3,0)</f>
        <v>MES</v>
      </c>
      <c r="F32" s="348">
        <f>VLOOKUP(B32,[26]INSUMOS!$A$1:$D$2794,4,FALSE)</f>
        <v>74320</v>
      </c>
      <c r="G32" s="823">
        <v>1</v>
      </c>
      <c r="H32" s="824"/>
      <c r="I32" s="407">
        <v>1</v>
      </c>
      <c r="J32" s="340">
        <f>$K$10</f>
        <v>4</v>
      </c>
      <c r="K32" s="340">
        <f>I32*J32</f>
        <v>4</v>
      </c>
      <c r="L32" s="349">
        <f>ROUND((F32*G32*K32),0)</f>
        <v>297280</v>
      </c>
    </row>
    <row r="33" spans="3:13" ht="18.75" customHeight="1">
      <c r="C33" s="342"/>
      <c r="D33" s="94"/>
      <c r="E33" s="91"/>
      <c r="F33" s="95"/>
      <c r="G33" s="95"/>
      <c r="H33" s="95"/>
      <c r="I33" s="96"/>
      <c r="J33" s="96"/>
      <c r="K33" s="97" t="s">
        <v>17062</v>
      </c>
      <c r="L33" s="98">
        <f>SUM(L28:L32)</f>
        <v>4897968</v>
      </c>
    </row>
    <row r="34" spans="3:13" ht="18" customHeight="1">
      <c r="C34" s="112"/>
      <c r="D34" s="113"/>
      <c r="E34" s="114"/>
      <c r="F34" s="113"/>
      <c r="G34" s="113"/>
      <c r="H34" s="113"/>
      <c r="I34" s="115"/>
      <c r="J34" s="115"/>
      <c r="K34" s="112"/>
      <c r="L34" s="116"/>
    </row>
    <row r="35" spans="3:13" ht="15.75" customHeight="1">
      <c r="C35" s="117"/>
      <c r="D35" s="825" t="s">
        <v>17063</v>
      </c>
      <c r="E35" s="826"/>
      <c r="F35" s="826"/>
      <c r="G35" s="826"/>
      <c r="H35" s="826"/>
      <c r="I35" s="826"/>
      <c r="J35" s="826"/>
      <c r="K35" s="118"/>
      <c r="L35" s="98">
        <f>L15</f>
        <v>60724426</v>
      </c>
    </row>
    <row r="36" spans="3:13" ht="15.75" customHeight="1">
      <c r="C36" s="117"/>
      <c r="D36" s="825" t="s">
        <v>17064</v>
      </c>
      <c r="E36" s="826"/>
      <c r="F36" s="826"/>
      <c r="G36" s="826"/>
      <c r="H36" s="826"/>
      <c r="I36" s="826"/>
      <c r="J36" s="826"/>
      <c r="K36" s="118"/>
      <c r="L36" s="98">
        <f>L23+L33</f>
        <v>5154671.6920696516</v>
      </c>
    </row>
    <row r="37" spans="3:13" ht="18.75" customHeight="1">
      <c r="C37" s="115"/>
      <c r="D37" s="119"/>
      <c r="E37" s="837"/>
      <c r="F37" s="837"/>
      <c r="G37" s="837"/>
      <c r="H37" s="837"/>
      <c r="I37" s="837"/>
      <c r="J37" s="837"/>
      <c r="K37" s="120"/>
      <c r="L37" s="116"/>
    </row>
    <row r="38" spans="3:13">
      <c r="C38" s="115"/>
      <c r="D38" s="825" t="s">
        <v>17065</v>
      </c>
      <c r="E38" s="826"/>
      <c r="F38" s="826"/>
      <c r="G38" s="826"/>
      <c r="H38" s="826"/>
      <c r="I38" s="826"/>
      <c r="J38" s="826"/>
      <c r="K38" s="118"/>
      <c r="L38" s="98">
        <f>L35+L36</f>
        <v>65879097.69206965</v>
      </c>
    </row>
    <row r="39" spans="3:13" ht="16.5" customHeight="1">
      <c r="C39" s="117"/>
      <c r="D39" s="119"/>
      <c r="E39" s="838"/>
      <c r="F39" s="838"/>
      <c r="G39" s="838"/>
      <c r="H39" s="838"/>
      <c r="I39" s="838"/>
      <c r="J39" s="838"/>
      <c r="K39" s="117"/>
      <c r="L39" s="121"/>
    </row>
    <row r="40" spans="3:13">
      <c r="C40" s="112"/>
      <c r="D40" s="825" t="s">
        <v>16845</v>
      </c>
      <c r="E40" s="826"/>
      <c r="F40" s="826"/>
      <c r="G40" s="826"/>
      <c r="H40" s="826"/>
      <c r="I40" s="826"/>
      <c r="J40" s="826"/>
      <c r="K40" s="122">
        <f>'AIU PGS'!N39</f>
        <v>0.1474469327131174</v>
      </c>
      <c r="L40" s="98">
        <f>L38*K40</f>
        <v>9713670.8846034817</v>
      </c>
    </row>
    <row r="41" spans="3:13">
      <c r="C41" s="112"/>
      <c r="D41" s="123"/>
      <c r="E41" s="112"/>
      <c r="F41" s="123"/>
      <c r="G41" s="123"/>
      <c r="H41" s="123"/>
      <c r="I41" s="123"/>
      <c r="J41" s="123"/>
      <c r="K41" s="124"/>
      <c r="L41" s="125"/>
    </row>
    <row r="42" spans="3:13" ht="21.75" customHeight="1">
      <c r="C42" s="117"/>
      <c r="D42" s="825" t="s">
        <v>17066</v>
      </c>
      <c r="E42" s="826"/>
      <c r="F42" s="826"/>
      <c r="G42" s="826"/>
      <c r="H42" s="826"/>
      <c r="I42" s="826"/>
      <c r="J42" s="826"/>
      <c r="K42" s="118"/>
      <c r="L42" s="98">
        <f>ROUND((L38+L40),0)</f>
        <v>75592769</v>
      </c>
      <c r="M42" s="129"/>
    </row>
    <row r="43" spans="3:13">
      <c r="L43" s="158">
        <f>L42/'ITEMS OBRA'!H124</f>
        <v>0.15118553800000001</v>
      </c>
      <c r="M43" s="126">
        <f>L43*100</f>
        <v>15.118553800000001</v>
      </c>
    </row>
    <row r="44" spans="3:13">
      <c r="L44" s="127"/>
    </row>
    <row r="45" spans="3:13">
      <c r="L45" s="128"/>
    </row>
    <row r="46" spans="3:13">
      <c r="L46" s="128"/>
    </row>
  </sheetData>
  <mergeCells count="48">
    <mergeCell ref="C3:D3"/>
    <mergeCell ref="F3:G3"/>
    <mergeCell ref="I3:J3"/>
    <mergeCell ref="K3:L7"/>
    <mergeCell ref="N3:P8"/>
    <mergeCell ref="C4:D4"/>
    <mergeCell ref="F4:G4"/>
    <mergeCell ref="I4:J4"/>
    <mergeCell ref="C5:J5"/>
    <mergeCell ref="C6:J6"/>
    <mergeCell ref="C11:K11"/>
    <mergeCell ref="C12:D12"/>
    <mergeCell ref="C13:D13"/>
    <mergeCell ref="C7:J7"/>
    <mergeCell ref="C8:J8"/>
    <mergeCell ref="K8:L8"/>
    <mergeCell ref="C9:D9"/>
    <mergeCell ref="E9:L9"/>
    <mergeCell ref="H10:J10"/>
    <mergeCell ref="D40:J40"/>
    <mergeCell ref="D42:J42"/>
    <mergeCell ref="J18:K18"/>
    <mergeCell ref="J20:K20"/>
    <mergeCell ref="J21:K21"/>
    <mergeCell ref="J22:K22"/>
    <mergeCell ref="G18:I18"/>
    <mergeCell ref="G20:I20"/>
    <mergeCell ref="G21:I21"/>
    <mergeCell ref="C26:D26"/>
    <mergeCell ref="D35:J35"/>
    <mergeCell ref="D36:J36"/>
    <mergeCell ref="E37:J37"/>
    <mergeCell ref="D38:J38"/>
    <mergeCell ref="E39:J39"/>
    <mergeCell ref="G32:H32"/>
    <mergeCell ref="G28:H28"/>
    <mergeCell ref="G29:H29"/>
    <mergeCell ref="G30:H30"/>
    <mergeCell ref="G31:H31"/>
    <mergeCell ref="C17:L17"/>
    <mergeCell ref="G26:H26"/>
    <mergeCell ref="G27:H27"/>
    <mergeCell ref="G22:I22"/>
    <mergeCell ref="C18:E18"/>
    <mergeCell ref="D19:L19"/>
    <mergeCell ref="D20:E20"/>
    <mergeCell ref="D21:E21"/>
    <mergeCell ref="D22:E22"/>
  </mergeCells>
  <pageMargins left="0.7" right="0.7" top="0.75" bottom="0.75" header="0.3" footer="0.3"/>
  <pageSetup scale="76" fitToHeight="0" orientation="landscape" r:id="rId1"/>
  <rowBreaks count="1" manualBreakCount="1">
    <brk id="24" min="2" max="11"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8" tint="-0.499984740745262"/>
    <pageSetUpPr fitToPage="1"/>
  </sheetPr>
  <dimension ref="A1:V45"/>
  <sheetViews>
    <sheetView view="pageBreakPreview" zoomScale="90" zoomScaleNormal="100" zoomScaleSheetLayoutView="90" workbookViewId="0">
      <selection activeCell="D6" sqref="D6:L6"/>
    </sheetView>
  </sheetViews>
  <sheetFormatPr baseColWidth="10" defaultColWidth="11.42578125" defaultRowHeight="12.75"/>
  <cols>
    <col min="1" max="1" width="7.140625" style="77" bestFit="1" customWidth="1"/>
    <col min="2" max="2" width="5.28515625" style="77" bestFit="1" customWidth="1"/>
    <col min="3" max="3" width="43.7109375" style="78" customWidth="1"/>
    <col min="4" max="4" width="13.42578125" style="78" customWidth="1"/>
    <col min="5" max="5" width="10.140625" style="78" customWidth="1"/>
    <col min="6" max="6" width="10" style="78" customWidth="1"/>
    <col min="7" max="7" width="6.140625" style="78" bestFit="1" customWidth="1"/>
    <col min="8" max="8" width="4.7109375" style="78" customWidth="1"/>
    <col min="9" max="9" width="14.85546875" style="78" bestFit="1" customWidth="1"/>
    <col min="10" max="10" width="12.85546875" style="78" bestFit="1" customWidth="1"/>
    <col min="11" max="11" width="7.7109375" style="78" customWidth="1"/>
    <col min="12" max="12" width="18" style="78" customWidth="1"/>
    <col min="13" max="13" width="8.28515625" style="78" customWidth="1"/>
    <col min="14" max="14" width="16" style="78" customWidth="1"/>
    <col min="15" max="15" width="9.140625" style="78" customWidth="1"/>
    <col min="16" max="16" width="21.140625" style="78" customWidth="1"/>
    <col min="17" max="17" width="11.42578125" style="78"/>
    <col min="18" max="18" width="20.7109375" style="78" customWidth="1"/>
    <col min="19" max="19" width="6.7109375" style="78" customWidth="1"/>
    <col min="20" max="20" width="20" style="78" customWidth="1"/>
    <col min="21" max="252" width="11.42578125" style="78"/>
    <col min="253" max="253" width="7.140625" style="78" bestFit="1" customWidth="1"/>
    <col min="254" max="254" width="5.28515625" style="78" bestFit="1" customWidth="1"/>
    <col min="255" max="255" width="43.7109375" style="78" customWidth="1"/>
    <col min="256" max="256" width="13.42578125" style="78" customWidth="1"/>
    <col min="257" max="257" width="10.140625" style="78" customWidth="1"/>
    <col min="258" max="258" width="10" style="78" customWidth="1"/>
    <col min="259" max="259" width="6.140625" style="78" bestFit="1" customWidth="1"/>
    <col min="260" max="260" width="4.7109375" style="78" customWidth="1"/>
    <col min="261" max="261" width="14.85546875" style="78" bestFit="1" customWidth="1"/>
    <col min="262" max="262" width="12.85546875" style="78" bestFit="1" customWidth="1"/>
    <col min="263" max="263" width="7.7109375" style="78" customWidth="1"/>
    <col min="264" max="264" width="18" style="78" customWidth="1"/>
    <col min="265" max="265" width="8.28515625" style="78" customWidth="1"/>
    <col min="266" max="266" width="16" style="78" customWidth="1"/>
    <col min="267" max="267" width="15.140625" style="78" bestFit="1" customWidth="1"/>
    <col min="268" max="268" width="14.140625" style="78" bestFit="1" customWidth="1"/>
    <col min="269" max="508" width="11.42578125" style="78"/>
    <col min="509" max="509" width="7.140625" style="78" bestFit="1" customWidth="1"/>
    <col min="510" max="510" width="5.28515625" style="78" bestFit="1" customWidth="1"/>
    <col min="511" max="511" width="43.7109375" style="78" customWidth="1"/>
    <col min="512" max="512" width="13.42578125" style="78" customWidth="1"/>
    <col min="513" max="513" width="10.140625" style="78" customWidth="1"/>
    <col min="514" max="514" width="10" style="78" customWidth="1"/>
    <col min="515" max="515" width="6.140625" style="78" bestFit="1" customWidth="1"/>
    <col min="516" max="516" width="4.7109375" style="78" customWidth="1"/>
    <col min="517" max="517" width="14.85546875" style="78" bestFit="1" customWidth="1"/>
    <col min="518" max="518" width="12.85546875" style="78" bestFit="1" customWidth="1"/>
    <col min="519" max="519" width="7.7109375" style="78" customWidth="1"/>
    <col min="520" max="520" width="18" style="78" customWidth="1"/>
    <col min="521" max="521" width="8.28515625" style="78" customWidth="1"/>
    <col min="522" max="522" width="16" style="78" customWidth="1"/>
    <col min="523" max="523" width="15.140625" style="78" bestFit="1" customWidth="1"/>
    <col min="524" max="524" width="14.140625" style="78" bestFit="1" customWidth="1"/>
    <col min="525" max="764" width="11.42578125" style="78"/>
    <col min="765" max="765" width="7.140625" style="78" bestFit="1" customWidth="1"/>
    <col min="766" max="766" width="5.28515625" style="78" bestFit="1" customWidth="1"/>
    <col min="767" max="767" width="43.7109375" style="78" customWidth="1"/>
    <col min="768" max="768" width="13.42578125" style="78" customWidth="1"/>
    <col min="769" max="769" width="10.140625" style="78" customWidth="1"/>
    <col min="770" max="770" width="10" style="78" customWidth="1"/>
    <col min="771" max="771" width="6.140625" style="78" bestFit="1" customWidth="1"/>
    <col min="772" max="772" width="4.7109375" style="78" customWidth="1"/>
    <col min="773" max="773" width="14.85546875" style="78" bestFit="1" customWidth="1"/>
    <col min="774" max="774" width="12.85546875" style="78" bestFit="1" customWidth="1"/>
    <col min="775" max="775" width="7.7109375" style="78" customWidth="1"/>
    <col min="776" max="776" width="18" style="78" customWidth="1"/>
    <col min="777" max="777" width="8.28515625" style="78" customWidth="1"/>
    <col min="778" max="778" width="16" style="78" customWidth="1"/>
    <col min="779" max="779" width="15.140625" style="78" bestFit="1" customWidth="1"/>
    <col min="780" max="780" width="14.140625" style="78" bestFit="1" customWidth="1"/>
    <col min="781" max="1020" width="11.42578125" style="78"/>
    <col min="1021" max="1021" width="7.140625" style="78" bestFit="1" customWidth="1"/>
    <col min="1022" max="1022" width="5.28515625" style="78" bestFit="1" customWidth="1"/>
    <col min="1023" max="1023" width="43.7109375" style="78" customWidth="1"/>
    <col min="1024" max="1024" width="13.42578125" style="78" customWidth="1"/>
    <col min="1025" max="1025" width="10.140625" style="78" customWidth="1"/>
    <col min="1026" max="1026" width="10" style="78" customWidth="1"/>
    <col min="1027" max="1027" width="6.140625" style="78" bestFit="1" customWidth="1"/>
    <col min="1028" max="1028" width="4.7109375" style="78" customWidth="1"/>
    <col min="1029" max="1029" width="14.85546875" style="78" bestFit="1" customWidth="1"/>
    <col min="1030" max="1030" width="12.85546875" style="78" bestFit="1" customWidth="1"/>
    <col min="1031" max="1031" width="7.7109375" style="78" customWidth="1"/>
    <col min="1032" max="1032" width="18" style="78" customWidth="1"/>
    <col min="1033" max="1033" width="8.28515625" style="78" customWidth="1"/>
    <col min="1034" max="1034" width="16" style="78" customWidth="1"/>
    <col min="1035" max="1035" width="15.140625" style="78" bestFit="1" customWidth="1"/>
    <col min="1036" max="1036" width="14.140625" style="78" bestFit="1" customWidth="1"/>
    <col min="1037" max="1276" width="11.42578125" style="78"/>
    <col min="1277" max="1277" width="7.140625" style="78" bestFit="1" customWidth="1"/>
    <col min="1278" max="1278" width="5.28515625" style="78" bestFit="1" customWidth="1"/>
    <col min="1279" max="1279" width="43.7109375" style="78" customWidth="1"/>
    <col min="1280" max="1280" width="13.42578125" style="78" customWidth="1"/>
    <col min="1281" max="1281" width="10.140625" style="78" customWidth="1"/>
    <col min="1282" max="1282" width="10" style="78" customWidth="1"/>
    <col min="1283" max="1283" width="6.140625" style="78" bestFit="1" customWidth="1"/>
    <col min="1284" max="1284" width="4.7109375" style="78" customWidth="1"/>
    <col min="1285" max="1285" width="14.85546875" style="78" bestFit="1" customWidth="1"/>
    <col min="1286" max="1286" width="12.85546875" style="78" bestFit="1" customWidth="1"/>
    <col min="1287" max="1287" width="7.7109375" style="78" customWidth="1"/>
    <col min="1288" max="1288" width="18" style="78" customWidth="1"/>
    <col min="1289" max="1289" width="8.28515625" style="78" customWidth="1"/>
    <col min="1290" max="1290" width="16" style="78" customWidth="1"/>
    <col min="1291" max="1291" width="15.140625" style="78" bestFit="1" customWidth="1"/>
    <col min="1292" max="1292" width="14.140625" style="78" bestFit="1" customWidth="1"/>
    <col min="1293" max="1532" width="11.42578125" style="78"/>
    <col min="1533" max="1533" width="7.140625" style="78" bestFit="1" customWidth="1"/>
    <col min="1534" max="1534" width="5.28515625" style="78" bestFit="1" customWidth="1"/>
    <col min="1535" max="1535" width="43.7109375" style="78" customWidth="1"/>
    <col min="1536" max="1536" width="13.42578125" style="78" customWidth="1"/>
    <col min="1537" max="1537" width="10.140625" style="78" customWidth="1"/>
    <col min="1538" max="1538" width="10" style="78" customWidth="1"/>
    <col min="1539" max="1539" width="6.140625" style="78" bestFit="1" customWidth="1"/>
    <col min="1540" max="1540" width="4.7109375" style="78" customWidth="1"/>
    <col min="1541" max="1541" width="14.85546875" style="78" bestFit="1" customWidth="1"/>
    <col min="1542" max="1542" width="12.85546875" style="78" bestFit="1" customWidth="1"/>
    <col min="1543" max="1543" width="7.7109375" style="78" customWidth="1"/>
    <col min="1544" max="1544" width="18" style="78" customWidth="1"/>
    <col min="1545" max="1545" width="8.28515625" style="78" customWidth="1"/>
    <col min="1546" max="1546" width="16" style="78" customWidth="1"/>
    <col min="1547" max="1547" width="15.140625" style="78" bestFit="1" customWidth="1"/>
    <col min="1548" max="1548" width="14.140625" style="78" bestFit="1" customWidth="1"/>
    <col min="1549" max="1788" width="11.42578125" style="78"/>
    <col min="1789" max="1789" width="7.140625" style="78" bestFit="1" customWidth="1"/>
    <col min="1790" max="1790" width="5.28515625" style="78" bestFit="1" customWidth="1"/>
    <col min="1791" max="1791" width="43.7109375" style="78" customWidth="1"/>
    <col min="1792" max="1792" width="13.42578125" style="78" customWidth="1"/>
    <col min="1793" max="1793" width="10.140625" style="78" customWidth="1"/>
    <col min="1794" max="1794" width="10" style="78" customWidth="1"/>
    <col min="1795" max="1795" width="6.140625" style="78" bestFit="1" customWidth="1"/>
    <col min="1796" max="1796" width="4.7109375" style="78" customWidth="1"/>
    <col min="1797" max="1797" width="14.85546875" style="78" bestFit="1" customWidth="1"/>
    <col min="1798" max="1798" width="12.85546875" style="78" bestFit="1" customWidth="1"/>
    <col min="1799" max="1799" width="7.7109375" style="78" customWidth="1"/>
    <col min="1800" max="1800" width="18" style="78" customWidth="1"/>
    <col min="1801" max="1801" width="8.28515625" style="78" customWidth="1"/>
    <col min="1802" max="1802" width="16" style="78" customWidth="1"/>
    <col min="1803" max="1803" width="15.140625" style="78" bestFit="1" customWidth="1"/>
    <col min="1804" max="1804" width="14.140625" style="78" bestFit="1" customWidth="1"/>
    <col min="1805" max="2044" width="11.42578125" style="78"/>
    <col min="2045" max="2045" width="7.140625" style="78" bestFit="1" customWidth="1"/>
    <col min="2046" max="2046" width="5.28515625" style="78" bestFit="1" customWidth="1"/>
    <col min="2047" max="2047" width="43.7109375" style="78" customWidth="1"/>
    <col min="2048" max="2048" width="13.42578125" style="78" customWidth="1"/>
    <col min="2049" max="2049" width="10.140625" style="78" customWidth="1"/>
    <col min="2050" max="2050" width="10" style="78" customWidth="1"/>
    <col min="2051" max="2051" width="6.140625" style="78" bestFit="1" customWidth="1"/>
    <col min="2052" max="2052" width="4.7109375" style="78" customWidth="1"/>
    <col min="2053" max="2053" width="14.85546875" style="78" bestFit="1" customWidth="1"/>
    <col min="2054" max="2054" width="12.85546875" style="78" bestFit="1" customWidth="1"/>
    <col min="2055" max="2055" width="7.7109375" style="78" customWidth="1"/>
    <col min="2056" max="2056" width="18" style="78" customWidth="1"/>
    <col min="2057" max="2057" width="8.28515625" style="78" customWidth="1"/>
    <col min="2058" max="2058" width="16" style="78" customWidth="1"/>
    <col min="2059" max="2059" width="15.140625" style="78" bestFit="1" customWidth="1"/>
    <col min="2060" max="2060" width="14.140625" style="78" bestFit="1" customWidth="1"/>
    <col min="2061" max="2300" width="11.42578125" style="78"/>
    <col min="2301" max="2301" width="7.140625" style="78" bestFit="1" customWidth="1"/>
    <col min="2302" max="2302" width="5.28515625" style="78" bestFit="1" customWidth="1"/>
    <col min="2303" max="2303" width="43.7109375" style="78" customWidth="1"/>
    <col min="2304" max="2304" width="13.42578125" style="78" customWidth="1"/>
    <col min="2305" max="2305" width="10.140625" style="78" customWidth="1"/>
    <col min="2306" max="2306" width="10" style="78" customWidth="1"/>
    <col min="2307" max="2307" width="6.140625" style="78" bestFit="1" customWidth="1"/>
    <col min="2308" max="2308" width="4.7109375" style="78" customWidth="1"/>
    <col min="2309" max="2309" width="14.85546875" style="78" bestFit="1" customWidth="1"/>
    <col min="2310" max="2310" width="12.85546875" style="78" bestFit="1" customWidth="1"/>
    <col min="2311" max="2311" width="7.7109375" style="78" customWidth="1"/>
    <col min="2312" max="2312" width="18" style="78" customWidth="1"/>
    <col min="2313" max="2313" width="8.28515625" style="78" customWidth="1"/>
    <col min="2314" max="2314" width="16" style="78" customWidth="1"/>
    <col min="2315" max="2315" width="15.140625" style="78" bestFit="1" customWidth="1"/>
    <col min="2316" max="2316" width="14.140625" style="78" bestFit="1" customWidth="1"/>
    <col min="2317" max="2556" width="11.42578125" style="78"/>
    <col min="2557" max="2557" width="7.140625" style="78" bestFit="1" customWidth="1"/>
    <col min="2558" max="2558" width="5.28515625" style="78" bestFit="1" customWidth="1"/>
    <col min="2559" max="2559" width="43.7109375" style="78" customWidth="1"/>
    <col min="2560" max="2560" width="13.42578125" style="78" customWidth="1"/>
    <col min="2561" max="2561" width="10.140625" style="78" customWidth="1"/>
    <col min="2562" max="2562" width="10" style="78" customWidth="1"/>
    <col min="2563" max="2563" width="6.140625" style="78" bestFit="1" customWidth="1"/>
    <col min="2564" max="2564" width="4.7109375" style="78" customWidth="1"/>
    <col min="2565" max="2565" width="14.85546875" style="78" bestFit="1" customWidth="1"/>
    <col min="2566" max="2566" width="12.85546875" style="78" bestFit="1" customWidth="1"/>
    <col min="2567" max="2567" width="7.7109375" style="78" customWidth="1"/>
    <col min="2568" max="2568" width="18" style="78" customWidth="1"/>
    <col min="2569" max="2569" width="8.28515625" style="78" customWidth="1"/>
    <col min="2570" max="2570" width="16" style="78" customWidth="1"/>
    <col min="2571" max="2571" width="15.140625" style="78" bestFit="1" customWidth="1"/>
    <col min="2572" max="2572" width="14.140625" style="78" bestFit="1" customWidth="1"/>
    <col min="2573" max="2812" width="11.42578125" style="78"/>
    <col min="2813" max="2813" width="7.140625" style="78" bestFit="1" customWidth="1"/>
    <col min="2814" max="2814" width="5.28515625" style="78" bestFit="1" customWidth="1"/>
    <col min="2815" max="2815" width="43.7109375" style="78" customWidth="1"/>
    <col min="2816" max="2816" width="13.42578125" style="78" customWidth="1"/>
    <col min="2817" max="2817" width="10.140625" style="78" customWidth="1"/>
    <col min="2818" max="2818" width="10" style="78" customWidth="1"/>
    <col min="2819" max="2819" width="6.140625" style="78" bestFit="1" customWidth="1"/>
    <col min="2820" max="2820" width="4.7109375" style="78" customWidth="1"/>
    <col min="2821" max="2821" width="14.85546875" style="78" bestFit="1" customWidth="1"/>
    <col min="2822" max="2822" width="12.85546875" style="78" bestFit="1" customWidth="1"/>
    <col min="2823" max="2823" width="7.7109375" style="78" customWidth="1"/>
    <col min="2824" max="2824" width="18" style="78" customWidth="1"/>
    <col min="2825" max="2825" width="8.28515625" style="78" customWidth="1"/>
    <col min="2826" max="2826" width="16" style="78" customWidth="1"/>
    <col min="2827" max="2827" width="15.140625" style="78" bestFit="1" customWidth="1"/>
    <col min="2828" max="2828" width="14.140625" style="78" bestFit="1" customWidth="1"/>
    <col min="2829" max="3068" width="11.42578125" style="78"/>
    <col min="3069" max="3069" width="7.140625" style="78" bestFit="1" customWidth="1"/>
    <col min="3070" max="3070" width="5.28515625" style="78" bestFit="1" customWidth="1"/>
    <col min="3071" max="3071" width="43.7109375" style="78" customWidth="1"/>
    <col min="3072" max="3072" width="13.42578125" style="78" customWidth="1"/>
    <col min="3073" max="3073" width="10.140625" style="78" customWidth="1"/>
    <col min="3074" max="3074" width="10" style="78" customWidth="1"/>
    <col min="3075" max="3075" width="6.140625" style="78" bestFit="1" customWidth="1"/>
    <col min="3076" max="3076" width="4.7109375" style="78" customWidth="1"/>
    <col min="3077" max="3077" width="14.85546875" style="78" bestFit="1" customWidth="1"/>
    <col min="3078" max="3078" width="12.85546875" style="78" bestFit="1" customWidth="1"/>
    <col min="3079" max="3079" width="7.7109375" style="78" customWidth="1"/>
    <col min="3080" max="3080" width="18" style="78" customWidth="1"/>
    <col min="3081" max="3081" width="8.28515625" style="78" customWidth="1"/>
    <col min="3082" max="3082" width="16" style="78" customWidth="1"/>
    <col min="3083" max="3083" width="15.140625" style="78" bestFit="1" customWidth="1"/>
    <col min="3084" max="3084" width="14.140625" style="78" bestFit="1" customWidth="1"/>
    <col min="3085" max="3324" width="11.42578125" style="78"/>
    <col min="3325" max="3325" width="7.140625" style="78" bestFit="1" customWidth="1"/>
    <col min="3326" max="3326" width="5.28515625" style="78" bestFit="1" customWidth="1"/>
    <col min="3327" max="3327" width="43.7109375" style="78" customWidth="1"/>
    <col min="3328" max="3328" width="13.42578125" style="78" customWidth="1"/>
    <col min="3329" max="3329" width="10.140625" style="78" customWidth="1"/>
    <col min="3330" max="3330" width="10" style="78" customWidth="1"/>
    <col min="3331" max="3331" width="6.140625" style="78" bestFit="1" customWidth="1"/>
    <col min="3332" max="3332" width="4.7109375" style="78" customWidth="1"/>
    <col min="3333" max="3333" width="14.85546875" style="78" bestFit="1" customWidth="1"/>
    <col min="3334" max="3334" width="12.85546875" style="78" bestFit="1" customWidth="1"/>
    <col min="3335" max="3335" width="7.7109375" style="78" customWidth="1"/>
    <col min="3336" max="3336" width="18" style="78" customWidth="1"/>
    <col min="3337" max="3337" width="8.28515625" style="78" customWidth="1"/>
    <col min="3338" max="3338" width="16" style="78" customWidth="1"/>
    <col min="3339" max="3339" width="15.140625" style="78" bestFit="1" customWidth="1"/>
    <col min="3340" max="3340" width="14.140625" style="78" bestFit="1" customWidth="1"/>
    <col min="3341" max="3580" width="11.42578125" style="78"/>
    <col min="3581" max="3581" width="7.140625" style="78" bestFit="1" customWidth="1"/>
    <col min="3582" max="3582" width="5.28515625" style="78" bestFit="1" customWidth="1"/>
    <col min="3583" max="3583" width="43.7109375" style="78" customWidth="1"/>
    <col min="3584" max="3584" width="13.42578125" style="78" customWidth="1"/>
    <col min="3585" max="3585" width="10.140625" style="78" customWidth="1"/>
    <col min="3586" max="3586" width="10" style="78" customWidth="1"/>
    <col min="3587" max="3587" width="6.140625" style="78" bestFit="1" customWidth="1"/>
    <col min="3588" max="3588" width="4.7109375" style="78" customWidth="1"/>
    <col min="3589" max="3589" width="14.85546875" style="78" bestFit="1" customWidth="1"/>
    <col min="3590" max="3590" width="12.85546875" style="78" bestFit="1" customWidth="1"/>
    <col min="3591" max="3591" width="7.7109375" style="78" customWidth="1"/>
    <col min="3592" max="3592" width="18" style="78" customWidth="1"/>
    <col min="3593" max="3593" width="8.28515625" style="78" customWidth="1"/>
    <col min="3594" max="3594" width="16" style="78" customWidth="1"/>
    <col min="3595" max="3595" width="15.140625" style="78" bestFit="1" customWidth="1"/>
    <col min="3596" max="3596" width="14.140625" style="78" bestFit="1" customWidth="1"/>
    <col min="3597" max="3836" width="11.42578125" style="78"/>
    <col min="3837" max="3837" width="7.140625" style="78" bestFit="1" customWidth="1"/>
    <col min="3838" max="3838" width="5.28515625" style="78" bestFit="1" customWidth="1"/>
    <col min="3839" max="3839" width="43.7109375" style="78" customWidth="1"/>
    <col min="3840" max="3840" width="13.42578125" style="78" customWidth="1"/>
    <col min="3841" max="3841" width="10.140625" style="78" customWidth="1"/>
    <col min="3842" max="3842" width="10" style="78" customWidth="1"/>
    <col min="3843" max="3843" width="6.140625" style="78" bestFit="1" customWidth="1"/>
    <col min="3844" max="3844" width="4.7109375" style="78" customWidth="1"/>
    <col min="3845" max="3845" width="14.85546875" style="78" bestFit="1" customWidth="1"/>
    <col min="3846" max="3846" width="12.85546875" style="78" bestFit="1" customWidth="1"/>
    <col min="3847" max="3847" width="7.7109375" style="78" customWidth="1"/>
    <col min="3848" max="3848" width="18" style="78" customWidth="1"/>
    <col min="3849" max="3849" width="8.28515625" style="78" customWidth="1"/>
    <col min="3850" max="3850" width="16" style="78" customWidth="1"/>
    <col min="3851" max="3851" width="15.140625" style="78" bestFit="1" customWidth="1"/>
    <col min="3852" max="3852" width="14.140625" style="78" bestFit="1" customWidth="1"/>
    <col min="3853" max="4092" width="11.42578125" style="78"/>
    <col min="4093" max="4093" width="7.140625" style="78" bestFit="1" customWidth="1"/>
    <col min="4094" max="4094" width="5.28515625" style="78" bestFit="1" customWidth="1"/>
    <col min="4095" max="4095" width="43.7109375" style="78" customWidth="1"/>
    <col min="4096" max="4096" width="13.42578125" style="78" customWidth="1"/>
    <col min="4097" max="4097" width="10.140625" style="78" customWidth="1"/>
    <col min="4098" max="4098" width="10" style="78" customWidth="1"/>
    <col min="4099" max="4099" width="6.140625" style="78" bestFit="1" customWidth="1"/>
    <col min="4100" max="4100" width="4.7109375" style="78" customWidth="1"/>
    <col min="4101" max="4101" width="14.85546875" style="78" bestFit="1" customWidth="1"/>
    <col min="4102" max="4102" width="12.85546875" style="78" bestFit="1" customWidth="1"/>
    <col min="4103" max="4103" width="7.7109375" style="78" customWidth="1"/>
    <col min="4104" max="4104" width="18" style="78" customWidth="1"/>
    <col min="4105" max="4105" width="8.28515625" style="78" customWidth="1"/>
    <col min="4106" max="4106" width="16" style="78" customWidth="1"/>
    <col min="4107" max="4107" width="15.140625" style="78" bestFit="1" customWidth="1"/>
    <col min="4108" max="4108" width="14.140625" style="78" bestFit="1" customWidth="1"/>
    <col min="4109" max="4348" width="11.42578125" style="78"/>
    <col min="4349" max="4349" width="7.140625" style="78" bestFit="1" customWidth="1"/>
    <col min="4350" max="4350" width="5.28515625" style="78" bestFit="1" customWidth="1"/>
    <col min="4351" max="4351" width="43.7109375" style="78" customWidth="1"/>
    <col min="4352" max="4352" width="13.42578125" style="78" customWidth="1"/>
    <col min="4353" max="4353" width="10.140625" style="78" customWidth="1"/>
    <col min="4354" max="4354" width="10" style="78" customWidth="1"/>
    <col min="4355" max="4355" width="6.140625" style="78" bestFit="1" customWidth="1"/>
    <col min="4356" max="4356" width="4.7109375" style="78" customWidth="1"/>
    <col min="4357" max="4357" width="14.85546875" style="78" bestFit="1" customWidth="1"/>
    <col min="4358" max="4358" width="12.85546875" style="78" bestFit="1" customWidth="1"/>
    <col min="4359" max="4359" width="7.7109375" style="78" customWidth="1"/>
    <col min="4360" max="4360" width="18" style="78" customWidth="1"/>
    <col min="4361" max="4361" width="8.28515625" style="78" customWidth="1"/>
    <col min="4362" max="4362" width="16" style="78" customWidth="1"/>
    <col min="4363" max="4363" width="15.140625" style="78" bestFit="1" customWidth="1"/>
    <col min="4364" max="4364" width="14.140625" style="78" bestFit="1" customWidth="1"/>
    <col min="4365" max="4604" width="11.42578125" style="78"/>
    <col min="4605" max="4605" width="7.140625" style="78" bestFit="1" customWidth="1"/>
    <col min="4606" max="4606" width="5.28515625" style="78" bestFit="1" customWidth="1"/>
    <col min="4607" max="4607" width="43.7109375" style="78" customWidth="1"/>
    <col min="4608" max="4608" width="13.42578125" style="78" customWidth="1"/>
    <col min="4609" max="4609" width="10.140625" style="78" customWidth="1"/>
    <col min="4610" max="4610" width="10" style="78" customWidth="1"/>
    <col min="4611" max="4611" width="6.140625" style="78" bestFit="1" customWidth="1"/>
    <col min="4612" max="4612" width="4.7109375" style="78" customWidth="1"/>
    <col min="4613" max="4613" width="14.85546875" style="78" bestFit="1" customWidth="1"/>
    <col min="4614" max="4614" width="12.85546875" style="78" bestFit="1" customWidth="1"/>
    <col min="4615" max="4615" width="7.7109375" style="78" customWidth="1"/>
    <col min="4616" max="4616" width="18" style="78" customWidth="1"/>
    <col min="4617" max="4617" width="8.28515625" style="78" customWidth="1"/>
    <col min="4618" max="4618" width="16" style="78" customWidth="1"/>
    <col min="4619" max="4619" width="15.140625" style="78" bestFit="1" customWidth="1"/>
    <col min="4620" max="4620" width="14.140625" style="78" bestFit="1" customWidth="1"/>
    <col min="4621" max="4860" width="11.42578125" style="78"/>
    <col min="4861" max="4861" width="7.140625" style="78" bestFit="1" customWidth="1"/>
    <col min="4862" max="4862" width="5.28515625" style="78" bestFit="1" customWidth="1"/>
    <col min="4863" max="4863" width="43.7109375" style="78" customWidth="1"/>
    <col min="4864" max="4864" width="13.42578125" style="78" customWidth="1"/>
    <col min="4865" max="4865" width="10.140625" style="78" customWidth="1"/>
    <col min="4866" max="4866" width="10" style="78" customWidth="1"/>
    <col min="4867" max="4867" width="6.140625" style="78" bestFit="1" customWidth="1"/>
    <col min="4868" max="4868" width="4.7109375" style="78" customWidth="1"/>
    <col min="4869" max="4869" width="14.85546875" style="78" bestFit="1" customWidth="1"/>
    <col min="4870" max="4870" width="12.85546875" style="78" bestFit="1" customWidth="1"/>
    <col min="4871" max="4871" width="7.7109375" style="78" customWidth="1"/>
    <col min="4872" max="4872" width="18" style="78" customWidth="1"/>
    <col min="4873" max="4873" width="8.28515625" style="78" customWidth="1"/>
    <col min="4874" max="4874" width="16" style="78" customWidth="1"/>
    <col min="4875" max="4875" width="15.140625" style="78" bestFit="1" customWidth="1"/>
    <col min="4876" max="4876" width="14.140625" style="78" bestFit="1" customWidth="1"/>
    <col min="4877" max="5116" width="11.42578125" style="78"/>
    <col min="5117" max="5117" width="7.140625" style="78" bestFit="1" customWidth="1"/>
    <col min="5118" max="5118" width="5.28515625" style="78" bestFit="1" customWidth="1"/>
    <col min="5119" max="5119" width="43.7109375" style="78" customWidth="1"/>
    <col min="5120" max="5120" width="13.42578125" style="78" customWidth="1"/>
    <col min="5121" max="5121" width="10.140625" style="78" customWidth="1"/>
    <col min="5122" max="5122" width="10" style="78" customWidth="1"/>
    <col min="5123" max="5123" width="6.140625" style="78" bestFit="1" customWidth="1"/>
    <col min="5124" max="5124" width="4.7109375" style="78" customWidth="1"/>
    <col min="5125" max="5125" width="14.85546875" style="78" bestFit="1" customWidth="1"/>
    <col min="5126" max="5126" width="12.85546875" style="78" bestFit="1" customWidth="1"/>
    <col min="5127" max="5127" width="7.7109375" style="78" customWidth="1"/>
    <col min="5128" max="5128" width="18" style="78" customWidth="1"/>
    <col min="5129" max="5129" width="8.28515625" style="78" customWidth="1"/>
    <col min="5130" max="5130" width="16" style="78" customWidth="1"/>
    <col min="5131" max="5131" width="15.140625" style="78" bestFit="1" customWidth="1"/>
    <col min="5132" max="5132" width="14.140625" style="78" bestFit="1" customWidth="1"/>
    <col min="5133" max="5372" width="11.42578125" style="78"/>
    <col min="5373" max="5373" width="7.140625" style="78" bestFit="1" customWidth="1"/>
    <col min="5374" max="5374" width="5.28515625" style="78" bestFit="1" customWidth="1"/>
    <col min="5375" max="5375" width="43.7109375" style="78" customWidth="1"/>
    <col min="5376" max="5376" width="13.42578125" style="78" customWidth="1"/>
    <col min="5377" max="5377" width="10.140625" style="78" customWidth="1"/>
    <col min="5378" max="5378" width="10" style="78" customWidth="1"/>
    <col min="5379" max="5379" width="6.140625" style="78" bestFit="1" customWidth="1"/>
    <col min="5380" max="5380" width="4.7109375" style="78" customWidth="1"/>
    <col min="5381" max="5381" width="14.85546875" style="78" bestFit="1" customWidth="1"/>
    <col min="5382" max="5382" width="12.85546875" style="78" bestFit="1" customWidth="1"/>
    <col min="5383" max="5383" width="7.7109375" style="78" customWidth="1"/>
    <col min="5384" max="5384" width="18" style="78" customWidth="1"/>
    <col min="5385" max="5385" width="8.28515625" style="78" customWidth="1"/>
    <col min="5386" max="5386" width="16" style="78" customWidth="1"/>
    <col min="5387" max="5387" width="15.140625" style="78" bestFit="1" customWidth="1"/>
    <col min="5388" max="5388" width="14.140625" style="78" bestFit="1" customWidth="1"/>
    <col min="5389" max="5628" width="11.42578125" style="78"/>
    <col min="5629" max="5629" width="7.140625" style="78" bestFit="1" customWidth="1"/>
    <col min="5630" max="5630" width="5.28515625" style="78" bestFit="1" customWidth="1"/>
    <col min="5631" max="5631" width="43.7109375" style="78" customWidth="1"/>
    <col min="5632" max="5632" width="13.42578125" style="78" customWidth="1"/>
    <col min="5633" max="5633" width="10.140625" style="78" customWidth="1"/>
    <col min="5634" max="5634" width="10" style="78" customWidth="1"/>
    <col min="5635" max="5635" width="6.140625" style="78" bestFit="1" customWidth="1"/>
    <col min="5636" max="5636" width="4.7109375" style="78" customWidth="1"/>
    <col min="5637" max="5637" width="14.85546875" style="78" bestFit="1" customWidth="1"/>
    <col min="5638" max="5638" width="12.85546875" style="78" bestFit="1" customWidth="1"/>
    <col min="5639" max="5639" width="7.7109375" style="78" customWidth="1"/>
    <col min="5640" max="5640" width="18" style="78" customWidth="1"/>
    <col min="5641" max="5641" width="8.28515625" style="78" customWidth="1"/>
    <col min="5642" max="5642" width="16" style="78" customWidth="1"/>
    <col min="5643" max="5643" width="15.140625" style="78" bestFit="1" customWidth="1"/>
    <col min="5644" max="5644" width="14.140625" style="78" bestFit="1" customWidth="1"/>
    <col min="5645" max="5884" width="11.42578125" style="78"/>
    <col min="5885" max="5885" width="7.140625" style="78" bestFit="1" customWidth="1"/>
    <col min="5886" max="5886" width="5.28515625" style="78" bestFit="1" customWidth="1"/>
    <col min="5887" max="5887" width="43.7109375" style="78" customWidth="1"/>
    <col min="5888" max="5888" width="13.42578125" style="78" customWidth="1"/>
    <col min="5889" max="5889" width="10.140625" style="78" customWidth="1"/>
    <col min="5890" max="5890" width="10" style="78" customWidth="1"/>
    <col min="5891" max="5891" width="6.140625" style="78" bestFit="1" customWidth="1"/>
    <col min="5892" max="5892" width="4.7109375" style="78" customWidth="1"/>
    <col min="5893" max="5893" width="14.85546875" style="78" bestFit="1" customWidth="1"/>
    <col min="5894" max="5894" width="12.85546875" style="78" bestFit="1" customWidth="1"/>
    <col min="5895" max="5895" width="7.7109375" style="78" customWidth="1"/>
    <col min="5896" max="5896" width="18" style="78" customWidth="1"/>
    <col min="5897" max="5897" width="8.28515625" style="78" customWidth="1"/>
    <col min="5898" max="5898" width="16" style="78" customWidth="1"/>
    <col min="5899" max="5899" width="15.140625" style="78" bestFit="1" customWidth="1"/>
    <col min="5900" max="5900" width="14.140625" style="78" bestFit="1" customWidth="1"/>
    <col min="5901" max="6140" width="11.42578125" style="78"/>
    <col min="6141" max="6141" width="7.140625" style="78" bestFit="1" customWidth="1"/>
    <col min="6142" max="6142" width="5.28515625" style="78" bestFit="1" customWidth="1"/>
    <col min="6143" max="6143" width="43.7109375" style="78" customWidth="1"/>
    <col min="6144" max="6144" width="13.42578125" style="78" customWidth="1"/>
    <col min="6145" max="6145" width="10.140625" style="78" customWidth="1"/>
    <col min="6146" max="6146" width="10" style="78" customWidth="1"/>
    <col min="6147" max="6147" width="6.140625" style="78" bestFit="1" customWidth="1"/>
    <col min="6148" max="6148" width="4.7109375" style="78" customWidth="1"/>
    <col min="6149" max="6149" width="14.85546875" style="78" bestFit="1" customWidth="1"/>
    <col min="6150" max="6150" width="12.85546875" style="78" bestFit="1" customWidth="1"/>
    <col min="6151" max="6151" width="7.7109375" style="78" customWidth="1"/>
    <col min="6152" max="6152" width="18" style="78" customWidth="1"/>
    <col min="6153" max="6153" width="8.28515625" style="78" customWidth="1"/>
    <col min="6154" max="6154" width="16" style="78" customWidth="1"/>
    <col min="6155" max="6155" width="15.140625" style="78" bestFit="1" customWidth="1"/>
    <col min="6156" max="6156" width="14.140625" style="78" bestFit="1" customWidth="1"/>
    <col min="6157" max="6396" width="11.42578125" style="78"/>
    <col min="6397" max="6397" width="7.140625" style="78" bestFit="1" customWidth="1"/>
    <col min="6398" max="6398" width="5.28515625" style="78" bestFit="1" customWidth="1"/>
    <col min="6399" max="6399" width="43.7109375" style="78" customWidth="1"/>
    <col min="6400" max="6400" width="13.42578125" style="78" customWidth="1"/>
    <col min="6401" max="6401" width="10.140625" style="78" customWidth="1"/>
    <col min="6402" max="6402" width="10" style="78" customWidth="1"/>
    <col min="6403" max="6403" width="6.140625" style="78" bestFit="1" customWidth="1"/>
    <col min="6404" max="6404" width="4.7109375" style="78" customWidth="1"/>
    <col min="6405" max="6405" width="14.85546875" style="78" bestFit="1" customWidth="1"/>
    <col min="6406" max="6406" width="12.85546875" style="78" bestFit="1" customWidth="1"/>
    <col min="6407" max="6407" width="7.7109375" style="78" customWidth="1"/>
    <col min="6408" max="6408" width="18" style="78" customWidth="1"/>
    <col min="6409" max="6409" width="8.28515625" style="78" customWidth="1"/>
    <col min="6410" max="6410" width="16" style="78" customWidth="1"/>
    <col min="6411" max="6411" width="15.140625" style="78" bestFit="1" customWidth="1"/>
    <col min="6412" max="6412" width="14.140625" style="78" bestFit="1" customWidth="1"/>
    <col min="6413" max="6652" width="11.42578125" style="78"/>
    <col min="6653" max="6653" width="7.140625" style="78" bestFit="1" customWidth="1"/>
    <col min="6654" max="6654" width="5.28515625" style="78" bestFit="1" customWidth="1"/>
    <col min="6655" max="6655" width="43.7109375" style="78" customWidth="1"/>
    <col min="6656" max="6656" width="13.42578125" style="78" customWidth="1"/>
    <col min="6657" max="6657" width="10.140625" style="78" customWidth="1"/>
    <col min="6658" max="6658" width="10" style="78" customWidth="1"/>
    <col min="6659" max="6659" width="6.140625" style="78" bestFit="1" customWidth="1"/>
    <col min="6660" max="6660" width="4.7109375" style="78" customWidth="1"/>
    <col min="6661" max="6661" width="14.85546875" style="78" bestFit="1" customWidth="1"/>
    <col min="6662" max="6662" width="12.85546875" style="78" bestFit="1" customWidth="1"/>
    <col min="6663" max="6663" width="7.7109375" style="78" customWidth="1"/>
    <col min="6664" max="6664" width="18" style="78" customWidth="1"/>
    <col min="6665" max="6665" width="8.28515625" style="78" customWidth="1"/>
    <col min="6666" max="6666" width="16" style="78" customWidth="1"/>
    <col min="6667" max="6667" width="15.140625" style="78" bestFit="1" customWidth="1"/>
    <col min="6668" max="6668" width="14.140625" style="78" bestFit="1" customWidth="1"/>
    <col min="6669" max="6908" width="11.42578125" style="78"/>
    <col min="6909" max="6909" width="7.140625" style="78" bestFit="1" customWidth="1"/>
    <col min="6910" max="6910" width="5.28515625" style="78" bestFit="1" customWidth="1"/>
    <col min="6911" max="6911" width="43.7109375" style="78" customWidth="1"/>
    <col min="6912" max="6912" width="13.42578125" style="78" customWidth="1"/>
    <col min="6913" max="6913" width="10.140625" style="78" customWidth="1"/>
    <col min="6914" max="6914" width="10" style="78" customWidth="1"/>
    <col min="6915" max="6915" width="6.140625" style="78" bestFit="1" customWidth="1"/>
    <col min="6916" max="6916" width="4.7109375" style="78" customWidth="1"/>
    <col min="6917" max="6917" width="14.85546875" style="78" bestFit="1" customWidth="1"/>
    <col min="6918" max="6918" width="12.85546875" style="78" bestFit="1" customWidth="1"/>
    <col min="6919" max="6919" width="7.7109375" style="78" customWidth="1"/>
    <col min="6920" max="6920" width="18" style="78" customWidth="1"/>
    <col min="6921" max="6921" width="8.28515625" style="78" customWidth="1"/>
    <col min="6922" max="6922" width="16" style="78" customWidth="1"/>
    <col min="6923" max="6923" width="15.140625" style="78" bestFit="1" customWidth="1"/>
    <col min="6924" max="6924" width="14.140625" style="78" bestFit="1" customWidth="1"/>
    <col min="6925" max="7164" width="11.42578125" style="78"/>
    <col min="7165" max="7165" width="7.140625" style="78" bestFit="1" customWidth="1"/>
    <col min="7166" max="7166" width="5.28515625" style="78" bestFit="1" customWidth="1"/>
    <col min="7167" max="7167" width="43.7109375" style="78" customWidth="1"/>
    <col min="7168" max="7168" width="13.42578125" style="78" customWidth="1"/>
    <col min="7169" max="7169" width="10.140625" style="78" customWidth="1"/>
    <col min="7170" max="7170" width="10" style="78" customWidth="1"/>
    <col min="7171" max="7171" width="6.140625" style="78" bestFit="1" customWidth="1"/>
    <col min="7172" max="7172" width="4.7109375" style="78" customWidth="1"/>
    <col min="7173" max="7173" width="14.85546875" style="78" bestFit="1" customWidth="1"/>
    <col min="7174" max="7174" width="12.85546875" style="78" bestFit="1" customWidth="1"/>
    <col min="7175" max="7175" width="7.7109375" style="78" customWidth="1"/>
    <col min="7176" max="7176" width="18" style="78" customWidth="1"/>
    <col min="7177" max="7177" width="8.28515625" style="78" customWidth="1"/>
    <col min="7178" max="7178" width="16" style="78" customWidth="1"/>
    <col min="7179" max="7179" width="15.140625" style="78" bestFit="1" customWidth="1"/>
    <col min="7180" max="7180" width="14.140625" style="78" bestFit="1" customWidth="1"/>
    <col min="7181" max="7420" width="11.42578125" style="78"/>
    <col min="7421" max="7421" width="7.140625" style="78" bestFit="1" customWidth="1"/>
    <col min="7422" max="7422" width="5.28515625" style="78" bestFit="1" customWidth="1"/>
    <col min="7423" max="7423" width="43.7109375" style="78" customWidth="1"/>
    <col min="7424" max="7424" width="13.42578125" style="78" customWidth="1"/>
    <col min="7425" max="7425" width="10.140625" style="78" customWidth="1"/>
    <col min="7426" max="7426" width="10" style="78" customWidth="1"/>
    <col min="7427" max="7427" width="6.140625" style="78" bestFit="1" customWidth="1"/>
    <col min="7428" max="7428" width="4.7109375" style="78" customWidth="1"/>
    <col min="7429" max="7429" width="14.85546875" style="78" bestFit="1" customWidth="1"/>
    <col min="7430" max="7430" width="12.85546875" style="78" bestFit="1" customWidth="1"/>
    <col min="7431" max="7431" width="7.7109375" style="78" customWidth="1"/>
    <col min="7432" max="7432" width="18" style="78" customWidth="1"/>
    <col min="7433" max="7433" width="8.28515625" style="78" customWidth="1"/>
    <col min="7434" max="7434" width="16" style="78" customWidth="1"/>
    <col min="7435" max="7435" width="15.140625" style="78" bestFit="1" customWidth="1"/>
    <col min="7436" max="7436" width="14.140625" style="78" bestFit="1" customWidth="1"/>
    <col min="7437" max="7676" width="11.42578125" style="78"/>
    <col min="7677" max="7677" width="7.140625" style="78" bestFit="1" customWidth="1"/>
    <col min="7678" max="7678" width="5.28515625" style="78" bestFit="1" customWidth="1"/>
    <col min="7679" max="7679" width="43.7109375" style="78" customWidth="1"/>
    <col min="7680" max="7680" width="13.42578125" style="78" customWidth="1"/>
    <col min="7681" max="7681" width="10.140625" style="78" customWidth="1"/>
    <col min="7682" max="7682" width="10" style="78" customWidth="1"/>
    <col min="7683" max="7683" width="6.140625" style="78" bestFit="1" customWidth="1"/>
    <col min="7684" max="7684" width="4.7109375" style="78" customWidth="1"/>
    <col min="7685" max="7685" width="14.85546875" style="78" bestFit="1" customWidth="1"/>
    <col min="7686" max="7686" width="12.85546875" style="78" bestFit="1" customWidth="1"/>
    <col min="7687" max="7687" width="7.7109375" style="78" customWidth="1"/>
    <col min="7688" max="7688" width="18" style="78" customWidth="1"/>
    <col min="7689" max="7689" width="8.28515625" style="78" customWidth="1"/>
    <col min="7690" max="7690" width="16" style="78" customWidth="1"/>
    <col min="7691" max="7691" width="15.140625" style="78" bestFit="1" customWidth="1"/>
    <col min="7692" max="7692" width="14.140625" style="78" bestFit="1" customWidth="1"/>
    <col min="7693" max="7932" width="11.42578125" style="78"/>
    <col min="7933" max="7933" width="7.140625" style="78" bestFit="1" customWidth="1"/>
    <col min="7934" max="7934" width="5.28515625" style="78" bestFit="1" customWidth="1"/>
    <col min="7935" max="7935" width="43.7109375" style="78" customWidth="1"/>
    <col min="7936" max="7936" width="13.42578125" style="78" customWidth="1"/>
    <col min="7937" max="7937" width="10.140625" style="78" customWidth="1"/>
    <col min="7938" max="7938" width="10" style="78" customWidth="1"/>
    <col min="7939" max="7939" width="6.140625" style="78" bestFit="1" customWidth="1"/>
    <col min="7940" max="7940" width="4.7109375" style="78" customWidth="1"/>
    <col min="7941" max="7941" width="14.85546875" style="78" bestFit="1" customWidth="1"/>
    <col min="7942" max="7942" width="12.85546875" style="78" bestFit="1" customWidth="1"/>
    <col min="7943" max="7943" width="7.7109375" style="78" customWidth="1"/>
    <col min="7944" max="7944" width="18" style="78" customWidth="1"/>
    <col min="7945" max="7945" width="8.28515625" style="78" customWidth="1"/>
    <col min="7946" max="7946" width="16" style="78" customWidth="1"/>
    <col min="7947" max="7947" width="15.140625" style="78" bestFit="1" customWidth="1"/>
    <col min="7948" max="7948" width="14.140625" style="78" bestFit="1" customWidth="1"/>
    <col min="7949" max="8188" width="11.42578125" style="78"/>
    <col min="8189" max="8189" width="7.140625" style="78" bestFit="1" customWidth="1"/>
    <col min="8190" max="8190" width="5.28515625" style="78" bestFit="1" customWidth="1"/>
    <col min="8191" max="8191" width="43.7109375" style="78" customWidth="1"/>
    <col min="8192" max="8192" width="13.42578125" style="78" customWidth="1"/>
    <col min="8193" max="8193" width="10.140625" style="78" customWidth="1"/>
    <col min="8194" max="8194" width="10" style="78" customWidth="1"/>
    <col min="8195" max="8195" width="6.140625" style="78" bestFit="1" customWidth="1"/>
    <col min="8196" max="8196" width="4.7109375" style="78" customWidth="1"/>
    <col min="8197" max="8197" width="14.85546875" style="78" bestFit="1" customWidth="1"/>
    <col min="8198" max="8198" width="12.85546875" style="78" bestFit="1" customWidth="1"/>
    <col min="8199" max="8199" width="7.7109375" style="78" customWidth="1"/>
    <col min="8200" max="8200" width="18" style="78" customWidth="1"/>
    <col min="8201" max="8201" width="8.28515625" style="78" customWidth="1"/>
    <col min="8202" max="8202" width="16" style="78" customWidth="1"/>
    <col min="8203" max="8203" width="15.140625" style="78" bestFit="1" customWidth="1"/>
    <col min="8204" max="8204" width="14.140625" style="78" bestFit="1" customWidth="1"/>
    <col min="8205" max="8444" width="11.42578125" style="78"/>
    <col min="8445" max="8445" width="7.140625" style="78" bestFit="1" customWidth="1"/>
    <col min="8446" max="8446" width="5.28515625" style="78" bestFit="1" customWidth="1"/>
    <col min="8447" max="8447" width="43.7109375" style="78" customWidth="1"/>
    <col min="8448" max="8448" width="13.42578125" style="78" customWidth="1"/>
    <col min="8449" max="8449" width="10.140625" style="78" customWidth="1"/>
    <col min="8450" max="8450" width="10" style="78" customWidth="1"/>
    <col min="8451" max="8451" width="6.140625" style="78" bestFit="1" customWidth="1"/>
    <col min="8452" max="8452" width="4.7109375" style="78" customWidth="1"/>
    <col min="8453" max="8453" width="14.85546875" style="78" bestFit="1" customWidth="1"/>
    <col min="8454" max="8454" width="12.85546875" style="78" bestFit="1" customWidth="1"/>
    <col min="8455" max="8455" width="7.7109375" style="78" customWidth="1"/>
    <col min="8456" max="8456" width="18" style="78" customWidth="1"/>
    <col min="8457" max="8457" width="8.28515625" style="78" customWidth="1"/>
    <col min="8458" max="8458" width="16" style="78" customWidth="1"/>
    <col min="8459" max="8459" width="15.140625" style="78" bestFit="1" customWidth="1"/>
    <col min="8460" max="8460" width="14.140625" style="78" bestFit="1" customWidth="1"/>
    <col min="8461" max="8700" width="11.42578125" style="78"/>
    <col min="8701" max="8701" width="7.140625" style="78" bestFit="1" customWidth="1"/>
    <col min="8702" max="8702" width="5.28515625" style="78" bestFit="1" customWidth="1"/>
    <col min="8703" max="8703" width="43.7109375" style="78" customWidth="1"/>
    <col min="8704" max="8704" width="13.42578125" style="78" customWidth="1"/>
    <col min="8705" max="8705" width="10.140625" style="78" customWidth="1"/>
    <col min="8706" max="8706" width="10" style="78" customWidth="1"/>
    <col min="8707" max="8707" width="6.140625" style="78" bestFit="1" customWidth="1"/>
    <col min="8708" max="8708" width="4.7109375" style="78" customWidth="1"/>
    <col min="8709" max="8709" width="14.85546875" style="78" bestFit="1" customWidth="1"/>
    <col min="8710" max="8710" width="12.85546875" style="78" bestFit="1" customWidth="1"/>
    <col min="8711" max="8711" width="7.7109375" style="78" customWidth="1"/>
    <col min="8712" max="8712" width="18" style="78" customWidth="1"/>
    <col min="8713" max="8713" width="8.28515625" style="78" customWidth="1"/>
    <col min="8714" max="8714" width="16" style="78" customWidth="1"/>
    <col min="8715" max="8715" width="15.140625" style="78" bestFit="1" customWidth="1"/>
    <col min="8716" max="8716" width="14.140625" style="78" bestFit="1" customWidth="1"/>
    <col min="8717" max="8956" width="11.42578125" style="78"/>
    <col min="8957" max="8957" width="7.140625" style="78" bestFit="1" customWidth="1"/>
    <col min="8958" max="8958" width="5.28515625" style="78" bestFit="1" customWidth="1"/>
    <col min="8959" max="8959" width="43.7109375" style="78" customWidth="1"/>
    <col min="8960" max="8960" width="13.42578125" style="78" customWidth="1"/>
    <col min="8961" max="8961" width="10.140625" style="78" customWidth="1"/>
    <col min="8962" max="8962" width="10" style="78" customWidth="1"/>
    <col min="8963" max="8963" width="6.140625" style="78" bestFit="1" customWidth="1"/>
    <col min="8964" max="8964" width="4.7109375" style="78" customWidth="1"/>
    <col min="8965" max="8965" width="14.85546875" style="78" bestFit="1" customWidth="1"/>
    <col min="8966" max="8966" width="12.85546875" style="78" bestFit="1" customWidth="1"/>
    <col min="8967" max="8967" width="7.7109375" style="78" customWidth="1"/>
    <col min="8968" max="8968" width="18" style="78" customWidth="1"/>
    <col min="8969" max="8969" width="8.28515625" style="78" customWidth="1"/>
    <col min="8970" max="8970" width="16" style="78" customWidth="1"/>
    <col min="8971" max="8971" width="15.140625" style="78" bestFit="1" customWidth="1"/>
    <col min="8972" max="8972" width="14.140625" style="78" bestFit="1" customWidth="1"/>
    <col min="8973" max="9212" width="11.42578125" style="78"/>
    <col min="9213" max="9213" width="7.140625" style="78" bestFit="1" customWidth="1"/>
    <col min="9214" max="9214" width="5.28515625" style="78" bestFit="1" customWidth="1"/>
    <col min="9215" max="9215" width="43.7109375" style="78" customWidth="1"/>
    <col min="9216" max="9216" width="13.42578125" style="78" customWidth="1"/>
    <col min="9217" max="9217" width="10.140625" style="78" customWidth="1"/>
    <col min="9218" max="9218" width="10" style="78" customWidth="1"/>
    <col min="9219" max="9219" width="6.140625" style="78" bestFit="1" customWidth="1"/>
    <col min="9220" max="9220" width="4.7109375" style="78" customWidth="1"/>
    <col min="9221" max="9221" width="14.85546875" style="78" bestFit="1" customWidth="1"/>
    <col min="9222" max="9222" width="12.85546875" style="78" bestFit="1" customWidth="1"/>
    <col min="9223" max="9223" width="7.7109375" style="78" customWidth="1"/>
    <col min="9224" max="9224" width="18" style="78" customWidth="1"/>
    <col min="9225" max="9225" width="8.28515625" style="78" customWidth="1"/>
    <col min="9226" max="9226" width="16" style="78" customWidth="1"/>
    <col min="9227" max="9227" width="15.140625" style="78" bestFit="1" customWidth="1"/>
    <col min="9228" max="9228" width="14.140625" style="78" bestFit="1" customWidth="1"/>
    <col min="9229" max="9468" width="11.42578125" style="78"/>
    <col min="9469" max="9469" width="7.140625" style="78" bestFit="1" customWidth="1"/>
    <col min="9470" max="9470" width="5.28515625" style="78" bestFit="1" customWidth="1"/>
    <col min="9471" max="9471" width="43.7109375" style="78" customWidth="1"/>
    <col min="9472" max="9472" width="13.42578125" style="78" customWidth="1"/>
    <col min="9473" max="9473" width="10.140625" style="78" customWidth="1"/>
    <col min="9474" max="9474" width="10" style="78" customWidth="1"/>
    <col min="9475" max="9475" width="6.140625" style="78" bestFit="1" customWidth="1"/>
    <col min="9476" max="9476" width="4.7109375" style="78" customWidth="1"/>
    <col min="9477" max="9477" width="14.85546875" style="78" bestFit="1" customWidth="1"/>
    <col min="9478" max="9478" width="12.85546875" style="78" bestFit="1" customWidth="1"/>
    <col min="9479" max="9479" width="7.7109375" style="78" customWidth="1"/>
    <col min="9480" max="9480" width="18" style="78" customWidth="1"/>
    <col min="9481" max="9481" width="8.28515625" style="78" customWidth="1"/>
    <col min="9482" max="9482" width="16" style="78" customWidth="1"/>
    <col min="9483" max="9483" width="15.140625" style="78" bestFit="1" customWidth="1"/>
    <col min="9484" max="9484" width="14.140625" style="78" bestFit="1" customWidth="1"/>
    <col min="9485" max="9724" width="11.42578125" style="78"/>
    <col min="9725" max="9725" width="7.140625" style="78" bestFit="1" customWidth="1"/>
    <col min="9726" max="9726" width="5.28515625" style="78" bestFit="1" customWidth="1"/>
    <col min="9727" max="9727" width="43.7109375" style="78" customWidth="1"/>
    <col min="9728" max="9728" width="13.42578125" style="78" customWidth="1"/>
    <col min="9729" max="9729" width="10.140625" style="78" customWidth="1"/>
    <col min="9730" max="9730" width="10" style="78" customWidth="1"/>
    <col min="9731" max="9731" width="6.140625" style="78" bestFit="1" customWidth="1"/>
    <col min="9732" max="9732" width="4.7109375" style="78" customWidth="1"/>
    <col min="9733" max="9733" width="14.85546875" style="78" bestFit="1" customWidth="1"/>
    <col min="9734" max="9734" width="12.85546875" style="78" bestFit="1" customWidth="1"/>
    <col min="9735" max="9735" width="7.7109375" style="78" customWidth="1"/>
    <col min="9736" max="9736" width="18" style="78" customWidth="1"/>
    <col min="9737" max="9737" width="8.28515625" style="78" customWidth="1"/>
    <col min="9738" max="9738" width="16" style="78" customWidth="1"/>
    <col min="9739" max="9739" width="15.140625" style="78" bestFit="1" customWidth="1"/>
    <col min="9740" max="9740" width="14.140625" style="78" bestFit="1" customWidth="1"/>
    <col min="9741" max="9980" width="11.42578125" style="78"/>
    <col min="9981" max="9981" width="7.140625" style="78" bestFit="1" customWidth="1"/>
    <col min="9982" max="9982" width="5.28515625" style="78" bestFit="1" customWidth="1"/>
    <col min="9983" max="9983" width="43.7109375" style="78" customWidth="1"/>
    <col min="9984" max="9984" width="13.42578125" style="78" customWidth="1"/>
    <col min="9985" max="9985" width="10.140625" style="78" customWidth="1"/>
    <col min="9986" max="9986" width="10" style="78" customWidth="1"/>
    <col min="9987" max="9987" width="6.140625" style="78" bestFit="1" customWidth="1"/>
    <col min="9988" max="9988" width="4.7109375" style="78" customWidth="1"/>
    <col min="9989" max="9989" width="14.85546875" style="78" bestFit="1" customWidth="1"/>
    <col min="9990" max="9990" width="12.85546875" style="78" bestFit="1" customWidth="1"/>
    <col min="9991" max="9991" width="7.7109375" style="78" customWidth="1"/>
    <col min="9992" max="9992" width="18" style="78" customWidth="1"/>
    <col min="9993" max="9993" width="8.28515625" style="78" customWidth="1"/>
    <col min="9994" max="9994" width="16" style="78" customWidth="1"/>
    <col min="9995" max="9995" width="15.140625" style="78" bestFit="1" customWidth="1"/>
    <col min="9996" max="9996" width="14.140625" style="78" bestFit="1" customWidth="1"/>
    <col min="9997" max="10236" width="11.42578125" style="78"/>
    <col min="10237" max="10237" width="7.140625" style="78" bestFit="1" customWidth="1"/>
    <col min="10238" max="10238" width="5.28515625" style="78" bestFit="1" customWidth="1"/>
    <col min="10239" max="10239" width="43.7109375" style="78" customWidth="1"/>
    <col min="10240" max="10240" width="13.42578125" style="78" customWidth="1"/>
    <col min="10241" max="10241" width="10.140625" style="78" customWidth="1"/>
    <col min="10242" max="10242" width="10" style="78" customWidth="1"/>
    <col min="10243" max="10243" width="6.140625" style="78" bestFit="1" customWidth="1"/>
    <col min="10244" max="10244" width="4.7109375" style="78" customWidth="1"/>
    <col min="10245" max="10245" width="14.85546875" style="78" bestFit="1" customWidth="1"/>
    <col min="10246" max="10246" width="12.85546875" style="78" bestFit="1" customWidth="1"/>
    <col min="10247" max="10247" width="7.7109375" style="78" customWidth="1"/>
    <col min="10248" max="10248" width="18" style="78" customWidth="1"/>
    <col min="10249" max="10249" width="8.28515625" style="78" customWidth="1"/>
    <col min="10250" max="10250" width="16" style="78" customWidth="1"/>
    <col min="10251" max="10251" width="15.140625" style="78" bestFit="1" customWidth="1"/>
    <col min="10252" max="10252" width="14.140625" style="78" bestFit="1" customWidth="1"/>
    <col min="10253" max="10492" width="11.42578125" style="78"/>
    <col min="10493" max="10493" width="7.140625" style="78" bestFit="1" customWidth="1"/>
    <col min="10494" max="10494" width="5.28515625" style="78" bestFit="1" customWidth="1"/>
    <col min="10495" max="10495" width="43.7109375" style="78" customWidth="1"/>
    <col min="10496" max="10496" width="13.42578125" style="78" customWidth="1"/>
    <col min="10497" max="10497" width="10.140625" style="78" customWidth="1"/>
    <col min="10498" max="10498" width="10" style="78" customWidth="1"/>
    <col min="10499" max="10499" width="6.140625" style="78" bestFit="1" customWidth="1"/>
    <col min="10500" max="10500" width="4.7109375" style="78" customWidth="1"/>
    <col min="10501" max="10501" width="14.85546875" style="78" bestFit="1" customWidth="1"/>
    <col min="10502" max="10502" width="12.85546875" style="78" bestFit="1" customWidth="1"/>
    <col min="10503" max="10503" width="7.7109375" style="78" customWidth="1"/>
    <col min="10504" max="10504" width="18" style="78" customWidth="1"/>
    <col min="10505" max="10505" width="8.28515625" style="78" customWidth="1"/>
    <col min="10506" max="10506" width="16" style="78" customWidth="1"/>
    <col min="10507" max="10507" width="15.140625" style="78" bestFit="1" customWidth="1"/>
    <col min="10508" max="10508" width="14.140625" style="78" bestFit="1" customWidth="1"/>
    <col min="10509" max="10748" width="11.42578125" style="78"/>
    <col min="10749" max="10749" width="7.140625" style="78" bestFit="1" customWidth="1"/>
    <col min="10750" max="10750" width="5.28515625" style="78" bestFit="1" customWidth="1"/>
    <col min="10751" max="10751" width="43.7109375" style="78" customWidth="1"/>
    <col min="10752" max="10752" width="13.42578125" style="78" customWidth="1"/>
    <col min="10753" max="10753" width="10.140625" style="78" customWidth="1"/>
    <col min="10754" max="10754" width="10" style="78" customWidth="1"/>
    <col min="10755" max="10755" width="6.140625" style="78" bestFit="1" customWidth="1"/>
    <col min="10756" max="10756" width="4.7109375" style="78" customWidth="1"/>
    <col min="10757" max="10757" width="14.85546875" style="78" bestFit="1" customWidth="1"/>
    <col min="10758" max="10758" width="12.85546875" style="78" bestFit="1" customWidth="1"/>
    <col min="10759" max="10759" width="7.7109375" style="78" customWidth="1"/>
    <col min="10760" max="10760" width="18" style="78" customWidth="1"/>
    <col min="10761" max="10761" width="8.28515625" style="78" customWidth="1"/>
    <col min="10762" max="10762" width="16" style="78" customWidth="1"/>
    <col min="10763" max="10763" width="15.140625" style="78" bestFit="1" customWidth="1"/>
    <col min="10764" max="10764" width="14.140625" style="78" bestFit="1" customWidth="1"/>
    <col min="10765" max="11004" width="11.42578125" style="78"/>
    <col min="11005" max="11005" width="7.140625" style="78" bestFit="1" customWidth="1"/>
    <col min="11006" max="11006" width="5.28515625" style="78" bestFit="1" customWidth="1"/>
    <col min="11007" max="11007" width="43.7109375" style="78" customWidth="1"/>
    <col min="11008" max="11008" width="13.42578125" style="78" customWidth="1"/>
    <col min="11009" max="11009" width="10.140625" style="78" customWidth="1"/>
    <col min="11010" max="11010" width="10" style="78" customWidth="1"/>
    <col min="11011" max="11011" width="6.140625" style="78" bestFit="1" customWidth="1"/>
    <col min="11012" max="11012" width="4.7109375" style="78" customWidth="1"/>
    <col min="11013" max="11013" width="14.85546875" style="78" bestFit="1" customWidth="1"/>
    <col min="11014" max="11014" width="12.85546875" style="78" bestFit="1" customWidth="1"/>
    <col min="11015" max="11015" width="7.7109375" style="78" customWidth="1"/>
    <col min="11016" max="11016" width="18" style="78" customWidth="1"/>
    <col min="11017" max="11017" width="8.28515625" style="78" customWidth="1"/>
    <col min="11018" max="11018" width="16" style="78" customWidth="1"/>
    <col min="11019" max="11019" width="15.140625" style="78" bestFit="1" customWidth="1"/>
    <col min="11020" max="11020" width="14.140625" style="78" bestFit="1" customWidth="1"/>
    <col min="11021" max="11260" width="11.42578125" style="78"/>
    <col min="11261" max="11261" width="7.140625" style="78" bestFit="1" customWidth="1"/>
    <col min="11262" max="11262" width="5.28515625" style="78" bestFit="1" customWidth="1"/>
    <col min="11263" max="11263" width="43.7109375" style="78" customWidth="1"/>
    <col min="11264" max="11264" width="13.42578125" style="78" customWidth="1"/>
    <col min="11265" max="11265" width="10.140625" style="78" customWidth="1"/>
    <col min="11266" max="11266" width="10" style="78" customWidth="1"/>
    <col min="11267" max="11267" width="6.140625" style="78" bestFit="1" customWidth="1"/>
    <col min="11268" max="11268" width="4.7109375" style="78" customWidth="1"/>
    <col min="11269" max="11269" width="14.85546875" style="78" bestFit="1" customWidth="1"/>
    <col min="11270" max="11270" width="12.85546875" style="78" bestFit="1" customWidth="1"/>
    <col min="11271" max="11271" width="7.7109375" style="78" customWidth="1"/>
    <col min="11272" max="11272" width="18" style="78" customWidth="1"/>
    <col min="11273" max="11273" width="8.28515625" style="78" customWidth="1"/>
    <col min="11274" max="11274" width="16" style="78" customWidth="1"/>
    <col min="11275" max="11275" width="15.140625" style="78" bestFit="1" customWidth="1"/>
    <col min="11276" max="11276" width="14.140625" style="78" bestFit="1" customWidth="1"/>
    <col min="11277" max="11516" width="11.42578125" style="78"/>
    <col min="11517" max="11517" width="7.140625" style="78" bestFit="1" customWidth="1"/>
    <col min="11518" max="11518" width="5.28515625" style="78" bestFit="1" customWidth="1"/>
    <col min="11519" max="11519" width="43.7109375" style="78" customWidth="1"/>
    <col min="11520" max="11520" width="13.42578125" style="78" customWidth="1"/>
    <col min="11521" max="11521" width="10.140625" style="78" customWidth="1"/>
    <col min="11522" max="11522" width="10" style="78" customWidth="1"/>
    <col min="11523" max="11523" width="6.140625" style="78" bestFit="1" customWidth="1"/>
    <col min="11524" max="11524" width="4.7109375" style="78" customWidth="1"/>
    <col min="11525" max="11525" width="14.85546875" style="78" bestFit="1" customWidth="1"/>
    <col min="11526" max="11526" width="12.85546875" style="78" bestFit="1" customWidth="1"/>
    <col min="11527" max="11527" width="7.7109375" style="78" customWidth="1"/>
    <col min="11528" max="11528" width="18" style="78" customWidth="1"/>
    <col min="11529" max="11529" width="8.28515625" style="78" customWidth="1"/>
    <col min="11530" max="11530" width="16" style="78" customWidth="1"/>
    <col min="11531" max="11531" width="15.140625" style="78" bestFit="1" customWidth="1"/>
    <col min="11532" max="11532" width="14.140625" style="78" bestFit="1" customWidth="1"/>
    <col min="11533" max="11772" width="11.42578125" style="78"/>
    <col min="11773" max="11773" width="7.140625" style="78" bestFit="1" customWidth="1"/>
    <col min="11774" max="11774" width="5.28515625" style="78" bestFit="1" customWidth="1"/>
    <col min="11775" max="11775" width="43.7109375" style="78" customWidth="1"/>
    <col min="11776" max="11776" width="13.42578125" style="78" customWidth="1"/>
    <col min="11777" max="11777" width="10.140625" style="78" customWidth="1"/>
    <col min="11778" max="11778" width="10" style="78" customWidth="1"/>
    <col min="11779" max="11779" width="6.140625" style="78" bestFit="1" customWidth="1"/>
    <col min="11780" max="11780" width="4.7109375" style="78" customWidth="1"/>
    <col min="11781" max="11781" width="14.85546875" style="78" bestFit="1" customWidth="1"/>
    <col min="11782" max="11782" width="12.85546875" style="78" bestFit="1" customWidth="1"/>
    <col min="11783" max="11783" width="7.7109375" style="78" customWidth="1"/>
    <col min="11784" max="11784" width="18" style="78" customWidth="1"/>
    <col min="11785" max="11785" width="8.28515625" style="78" customWidth="1"/>
    <col min="11786" max="11786" width="16" style="78" customWidth="1"/>
    <col min="11787" max="11787" width="15.140625" style="78" bestFit="1" customWidth="1"/>
    <col min="11788" max="11788" width="14.140625" style="78" bestFit="1" customWidth="1"/>
    <col min="11789" max="12028" width="11.42578125" style="78"/>
    <col min="12029" max="12029" width="7.140625" style="78" bestFit="1" customWidth="1"/>
    <col min="12030" max="12030" width="5.28515625" style="78" bestFit="1" customWidth="1"/>
    <col min="12031" max="12031" width="43.7109375" style="78" customWidth="1"/>
    <col min="12032" max="12032" width="13.42578125" style="78" customWidth="1"/>
    <col min="12033" max="12033" width="10.140625" style="78" customWidth="1"/>
    <col min="12034" max="12034" width="10" style="78" customWidth="1"/>
    <col min="12035" max="12035" width="6.140625" style="78" bestFit="1" customWidth="1"/>
    <col min="12036" max="12036" width="4.7109375" style="78" customWidth="1"/>
    <col min="12037" max="12037" width="14.85546875" style="78" bestFit="1" customWidth="1"/>
    <col min="12038" max="12038" width="12.85546875" style="78" bestFit="1" customWidth="1"/>
    <col min="12039" max="12039" width="7.7109375" style="78" customWidth="1"/>
    <col min="12040" max="12040" width="18" style="78" customWidth="1"/>
    <col min="12041" max="12041" width="8.28515625" style="78" customWidth="1"/>
    <col min="12042" max="12042" width="16" style="78" customWidth="1"/>
    <col min="12043" max="12043" width="15.140625" style="78" bestFit="1" customWidth="1"/>
    <col min="12044" max="12044" width="14.140625" style="78" bestFit="1" customWidth="1"/>
    <col min="12045" max="12284" width="11.42578125" style="78"/>
    <col min="12285" max="12285" width="7.140625" style="78" bestFit="1" customWidth="1"/>
    <col min="12286" max="12286" width="5.28515625" style="78" bestFit="1" customWidth="1"/>
    <col min="12287" max="12287" width="43.7109375" style="78" customWidth="1"/>
    <col min="12288" max="12288" width="13.42578125" style="78" customWidth="1"/>
    <col min="12289" max="12289" width="10.140625" style="78" customWidth="1"/>
    <col min="12290" max="12290" width="10" style="78" customWidth="1"/>
    <col min="12291" max="12291" width="6.140625" style="78" bestFit="1" customWidth="1"/>
    <col min="12292" max="12292" width="4.7109375" style="78" customWidth="1"/>
    <col min="12293" max="12293" width="14.85546875" style="78" bestFit="1" customWidth="1"/>
    <col min="12294" max="12294" width="12.85546875" style="78" bestFit="1" customWidth="1"/>
    <col min="12295" max="12295" width="7.7109375" style="78" customWidth="1"/>
    <col min="12296" max="12296" width="18" style="78" customWidth="1"/>
    <col min="12297" max="12297" width="8.28515625" style="78" customWidth="1"/>
    <col min="12298" max="12298" width="16" style="78" customWidth="1"/>
    <col min="12299" max="12299" width="15.140625" style="78" bestFit="1" customWidth="1"/>
    <col min="12300" max="12300" width="14.140625" style="78" bestFit="1" customWidth="1"/>
    <col min="12301" max="12540" width="11.42578125" style="78"/>
    <col min="12541" max="12541" width="7.140625" style="78" bestFit="1" customWidth="1"/>
    <col min="12542" max="12542" width="5.28515625" style="78" bestFit="1" customWidth="1"/>
    <col min="12543" max="12543" width="43.7109375" style="78" customWidth="1"/>
    <col min="12544" max="12544" width="13.42578125" style="78" customWidth="1"/>
    <col min="12545" max="12545" width="10.140625" style="78" customWidth="1"/>
    <col min="12546" max="12546" width="10" style="78" customWidth="1"/>
    <col min="12547" max="12547" width="6.140625" style="78" bestFit="1" customWidth="1"/>
    <col min="12548" max="12548" width="4.7109375" style="78" customWidth="1"/>
    <col min="12549" max="12549" width="14.85546875" style="78" bestFit="1" customWidth="1"/>
    <col min="12550" max="12550" width="12.85546875" style="78" bestFit="1" customWidth="1"/>
    <col min="12551" max="12551" width="7.7109375" style="78" customWidth="1"/>
    <col min="12552" max="12552" width="18" style="78" customWidth="1"/>
    <col min="12553" max="12553" width="8.28515625" style="78" customWidth="1"/>
    <col min="12554" max="12554" width="16" style="78" customWidth="1"/>
    <col min="12555" max="12555" width="15.140625" style="78" bestFit="1" customWidth="1"/>
    <col min="12556" max="12556" width="14.140625" style="78" bestFit="1" customWidth="1"/>
    <col min="12557" max="12796" width="11.42578125" style="78"/>
    <col min="12797" max="12797" width="7.140625" style="78" bestFit="1" customWidth="1"/>
    <col min="12798" max="12798" width="5.28515625" style="78" bestFit="1" customWidth="1"/>
    <col min="12799" max="12799" width="43.7109375" style="78" customWidth="1"/>
    <col min="12800" max="12800" width="13.42578125" style="78" customWidth="1"/>
    <col min="12801" max="12801" width="10.140625" style="78" customWidth="1"/>
    <col min="12802" max="12802" width="10" style="78" customWidth="1"/>
    <col min="12803" max="12803" width="6.140625" style="78" bestFit="1" customWidth="1"/>
    <col min="12804" max="12804" width="4.7109375" style="78" customWidth="1"/>
    <col min="12805" max="12805" width="14.85546875" style="78" bestFit="1" customWidth="1"/>
    <col min="12806" max="12806" width="12.85546875" style="78" bestFit="1" customWidth="1"/>
    <col min="12807" max="12807" width="7.7109375" style="78" customWidth="1"/>
    <col min="12808" max="12808" width="18" style="78" customWidth="1"/>
    <col min="12809" max="12809" width="8.28515625" style="78" customWidth="1"/>
    <col min="12810" max="12810" width="16" style="78" customWidth="1"/>
    <col min="12811" max="12811" width="15.140625" style="78" bestFit="1" customWidth="1"/>
    <col min="12812" max="12812" width="14.140625" style="78" bestFit="1" customWidth="1"/>
    <col min="12813" max="13052" width="11.42578125" style="78"/>
    <col min="13053" max="13053" width="7.140625" style="78" bestFit="1" customWidth="1"/>
    <col min="13054" max="13054" width="5.28515625" style="78" bestFit="1" customWidth="1"/>
    <col min="13055" max="13055" width="43.7109375" style="78" customWidth="1"/>
    <col min="13056" max="13056" width="13.42578125" style="78" customWidth="1"/>
    <col min="13057" max="13057" width="10.140625" style="78" customWidth="1"/>
    <col min="13058" max="13058" width="10" style="78" customWidth="1"/>
    <col min="13059" max="13059" width="6.140625" style="78" bestFit="1" customWidth="1"/>
    <col min="13060" max="13060" width="4.7109375" style="78" customWidth="1"/>
    <col min="13061" max="13061" width="14.85546875" style="78" bestFit="1" customWidth="1"/>
    <col min="13062" max="13062" width="12.85546875" style="78" bestFit="1" customWidth="1"/>
    <col min="13063" max="13063" width="7.7109375" style="78" customWidth="1"/>
    <col min="13064" max="13064" width="18" style="78" customWidth="1"/>
    <col min="13065" max="13065" width="8.28515625" style="78" customWidth="1"/>
    <col min="13066" max="13066" width="16" style="78" customWidth="1"/>
    <col min="13067" max="13067" width="15.140625" style="78" bestFit="1" customWidth="1"/>
    <col min="13068" max="13068" width="14.140625" style="78" bestFit="1" customWidth="1"/>
    <col min="13069" max="13308" width="11.42578125" style="78"/>
    <col min="13309" max="13309" width="7.140625" style="78" bestFit="1" customWidth="1"/>
    <col min="13310" max="13310" width="5.28515625" style="78" bestFit="1" customWidth="1"/>
    <col min="13311" max="13311" width="43.7109375" style="78" customWidth="1"/>
    <col min="13312" max="13312" width="13.42578125" style="78" customWidth="1"/>
    <col min="13313" max="13313" width="10.140625" style="78" customWidth="1"/>
    <col min="13314" max="13314" width="10" style="78" customWidth="1"/>
    <col min="13315" max="13315" width="6.140625" style="78" bestFit="1" customWidth="1"/>
    <col min="13316" max="13316" width="4.7109375" style="78" customWidth="1"/>
    <col min="13317" max="13317" width="14.85546875" style="78" bestFit="1" customWidth="1"/>
    <col min="13318" max="13318" width="12.85546875" style="78" bestFit="1" customWidth="1"/>
    <col min="13319" max="13319" width="7.7109375" style="78" customWidth="1"/>
    <col min="13320" max="13320" width="18" style="78" customWidth="1"/>
    <col min="13321" max="13321" width="8.28515625" style="78" customWidth="1"/>
    <col min="13322" max="13322" width="16" style="78" customWidth="1"/>
    <col min="13323" max="13323" width="15.140625" style="78" bestFit="1" customWidth="1"/>
    <col min="13324" max="13324" width="14.140625" style="78" bestFit="1" customWidth="1"/>
    <col min="13325" max="13564" width="11.42578125" style="78"/>
    <col min="13565" max="13565" width="7.140625" style="78" bestFit="1" customWidth="1"/>
    <col min="13566" max="13566" width="5.28515625" style="78" bestFit="1" customWidth="1"/>
    <col min="13567" max="13567" width="43.7109375" style="78" customWidth="1"/>
    <col min="13568" max="13568" width="13.42578125" style="78" customWidth="1"/>
    <col min="13569" max="13569" width="10.140625" style="78" customWidth="1"/>
    <col min="13570" max="13570" width="10" style="78" customWidth="1"/>
    <col min="13571" max="13571" width="6.140625" style="78" bestFit="1" customWidth="1"/>
    <col min="13572" max="13572" width="4.7109375" style="78" customWidth="1"/>
    <col min="13573" max="13573" width="14.85546875" style="78" bestFit="1" customWidth="1"/>
    <col min="13574" max="13574" width="12.85546875" style="78" bestFit="1" customWidth="1"/>
    <col min="13575" max="13575" width="7.7109375" style="78" customWidth="1"/>
    <col min="13576" max="13576" width="18" style="78" customWidth="1"/>
    <col min="13577" max="13577" width="8.28515625" style="78" customWidth="1"/>
    <col min="13578" max="13578" width="16" style="78" customWidth="1"/>
    <col min="13579" max="13579" width="15.140625" style="78" bestFit="1" customWidth="1"/>
    <col min="13580" max="13580" width="14.140625" style="78" bestFit="1" customWidth="1"/>
    <col min="13581" max="13820" width="11.42578125" style="78"/>
    <col min="13821" max="13821" width="7.140625" style="78" bestFit="1" customWidth="1"/>
    <col min="13822" max="13822" width="5.28515625" style="78" bestFit="1" customWidth="1"/>
    <col min="13823" max="13823" width="43.7109375" style="78" customWidth="1"/>
    <col min="13824" max="13824" width="13.42578125" style="78" customWidth="1"/>
    <col min="13825" max="13825" width="10.140625" style="78" customWidth="1"/>
    <col min="13826" max="13826" width="10" style="78" customWidth="1"/>
    <col min="13827" max="13827" width="6.140625" style="78" bestFit="1" customWidth="1"/>
    <col min="13828" max="13828" width="4.7109375" style="78" customWidth="1"/>
    <col min="13829" max="13829" width="14.85546875" style="78" bestFit="1" customWidth="1"/>
    <col min="13830" max="13830" width="12.85546875" style="78" bestFit="1" customWidth="1"/>
    <col min="13831" max="13831" width="7.7109375" style="78" customWidth="1"/>
    <col min="13832" max="13832" width="18" style="78" customWidth="1"/>
    <col min="13833" max="13833" width="8.28515625" style="78" customWidth="1"/>
    <col min="13834" max="13834" width="16" style="78" customWidth="1"/>
    <col min="13835" max="13835" width="15.140625" style="78" bestFit="1" customWidth="1"/>
    <col min="13836" max="13836" width="14.140625" style="78" bestFit="1" customWidth="1"/>
    <col min="13837" max="14076" width="11.42578125" style="78"/>
    <col min="14077" max="14077" width="7.140625" style="78" bestFit="1" customWidth="1"/>
    <col min="14078" max="14078" width="5.28515625" style="78" bestFit="1" customWidth="1"/>
    <col min="14079" max="14079" width="43.7109375" style="78" customWidth="1"/>
    <col min="14080" max="14080" width="13.42578125" style="78" customWidth="1"/>
    <col min="14081" max="14081" width="10.140625" style="78" customWidth="1"/>
    <col min="14082" max="14082" width="10" style="78" customWidth="1"/>
    <col min="14083" max="14083" width="6.140625" style="78" bestFit="1" customWidth="1"/>
    <col min="14084" max="14084" width="4.7109375" style="78" customWidth="1"/>
    <col min="14085" max="14085" width="14.85546875" style="78" bestFit="1" customWidth="1"/>
    <col min="14086" max="14086" width="12.85546875" style="78" bestFit="1" customWidth="1"/>
    <col min="14087" max="14087" width="7.7109375" style="78" customWidth="1"/>
    <col min="14088" max="14088" width="18" style="78" customWidth="1"/>
    <col min="14089" max="14089" width="8.28515625" style="78" customWidth="1"/>
    <col min="14090" max="14090" width="16" style="78" customWidth="1"/>
    <col min="14091" max="14091" width="15.140625" style="78" bestFit="1" customWidth="1"/>
    <col min="14092" max="14092" width="14.140625" style="78" bestFit="1" customWidth="1"/>
    <col min="14093" max="14332" width="11.42578125" style="78"/>
    <col min="14333" max="14333" width="7.140625" style="78" bestFit="1" customWidth="1"/>
    <col min="14334" max="14334" width="5.28515625" style="78" bestFit="1" customWidth="1"/>
    <col min="14335" max="14335" width="43.7109375" style="78" customWidth="1"/>
    <col min="14336" max="14336" width="13.42578125" style="78" customWidth="1"/>
    <col min="14337" max="14337" width="10.140625" style="78" customWidth="1"/>
    <col min="14338" max="14338" width="10" style="78" customWidth="1"/>
    <col min="14339" max="14339" width="6.140625" style="78" bestFit="1" customWidth="1"/>
    <col min="14340" max="14340" width="4.7109375" style="78" customWidth="1"/>
    <col min="14341" max="14341" width="14.85546875" style="78" bestFit="1" customWidth="1"/>
    <col min="14342" max="14342" width="12.85546875" style="78" bestFit="1" customWidth="1"/>
    <col min="14343" max="14343" width="7.7109375" style="78" customWidth="1"/>
    <col min="14344" max="14344" width="18" style="78" customWidth="1"/>
    <col min="14345" max="14345" width="8.28515625" style="78" customWidth="1"/>
    <col min="14346" max="14346" width="16" style="78" customWidth="1"/>
    <col min="14347" max="14347" width="15.140625" style="78" bestFit="1" customWidth="1"/>
    <col min="14348" max="14348" width="14.140625" style="78" bestFit="1" customWidth="1"/>
    <col min="14349" max="14588" width="11.42578125" style="78"/>
    <col min="14589" max="14589" width="7.140625" style="78" bestFit="1" customWidth="1"/>
    <col min="14590" max="14590" width="5.28515625" style="78" bestFit="1" customWidth="1"/>
    <col min="14591" max="14591" width="43.7109375" style="78" customWidth="1"/>
    <col min="14592" max="14592" width="13.42578125" style="78" customWidth="1"/>
    <col min="14593" max="14593" width="10.140625" style="78" customWidth="1"/>
    <col min="14594" max="14594" width="10" style="78" customWidth="1"/>
    <col min="14595" max="14595" width="6.140625" style="78" bestFit="1" customWidth="1"/>
    <col min="14596" max="14596" width="4.7109375" style="78" customWidth="1"/>
    <col min="14597" max="14597" width="14.85546875" style="78" bestFit="1" customWidth="1"/>
    <col min="14598" max="14598" width="12.85546875" style="78" bestFit="1" customWidth="1"/>
    <col min="14599" max="14599" width="7.7109375" style="78" customWidth="1"/>
    <col min="14600" max="14600" width="18" style="78" customWidth="1"/>
    <col min="14601" max="14601" width="8.28515625" style="78" customWidth="1"/>
    <col min="14602" max="14602" width="16" style="78" customWidth="1"/>
    <col min="14603" max="14603" width="15.140625" style="78" bestFit="1" customWidth="1"/>
    <col min="14604" max="14604" width="14.140625" style="78" bestFit="1" customWidth="1"/>
    <col min="14605" max="14844" width="11.42578125" style="78"/>
    <col min="14845" max="14845" width="7.140625" style="78" bestFit="1" customWidth="1"/>
    <col min="14846" max="14846" width="5.28515625" style="78" bestFit="1" customWidth="1"/>
    <col min="14847" max="14847" width="43.7109375" style="78" customWidth="1"/>
    <col min="14848" max="14848" width="13.42578125" style="78" customWidth="1"/>
    <col min="14849" max="14849" width="10.140625" style="78" customWidth="1"/>
    <col min="14850" max="14850" width="10" style="78" customWidth="1"/>
    <col min="14851" max="14851" width="6.140625" style="78" bestFit="1" customWidth="1"/>
    <col min="14852" max="14852" width="4.7109375" style="78" customWidth="1"/>
    <col min="14853" max="14853" width="14.85546875" style="78" bestFit="1" customWidth="1"/>
    <col min="14854" max="14854" width="12.85546875" style="78" bestFit="1" customWidth="1"/>
    <col min="14855" max="14855" width="7.7109375" style="78" customWidth="1"/>
    <col min="14856" max="14856" width="18" style="78" customWidth="1"/>
    <col min="14857" max="14857" width="8.28515625" style="78" customWidth="1"/>
    <col min="14858" max="14858" width="16" style="78" customWidth="1"/>
    <col min="14859" max="14859" width="15.140625" style="78" bestFit="1" customWidth="1"/>
    <col min="14860" max="14860" width="14.140625" style="78" bestFit="1" customWidth="1"/>
    <col min="14861" max="15100" width="11.42578125" style="78"/>
    <col min="15101" max="15101" width="7.140625" style="78" bestFit="1" customWidth="1"/>
    <col min="15102" max="15102" width="5.28515625" style="78" bestFit="1" customWidth="1"/>
    <col min="15103" max="15103" width="43.7109375" style="78" customWidth="1"/>
    <col min="15104" max="15104" width="13.42578125" style="78" customWidth="1"/>
    <col min="15105" max="15105" width="10.140625" style="78" customWidth="1"/>
    <col min="15106" max="15106" width="10" style="78" customWidth="1"/>
    <col min="15107" max="15107" width="6.140625" style="78" bestFit="1" customWidth="1"/>
    <col min="15108" max="15108" width="4.7109375" style="78" customWidth="1"/>
    <col min="15109" max="15109" width="14.85546875" style="78" bestFit="1" customWidth="1"/>
    <col min="15110" max="15110" width="12.85546875" style="78" bestFit="1" customWidth="1"/>
    <col min="15111" max="15111" width="7.7109375" style="78" customWidth="1"/>
    <col min="15112" max="15112" width="18" style="78" customWidth="1"/>
    <col min="15113" max="15113" width="8.28515625" style="78" customWidth="1"/>
    <col min="15114" max="15114" width="16" style="78" customWidth="1"/>
    <col min="15115" max="15115" width="15.140625" style="78" bestFit="1" customWidth="1"/>
    <col min="15116" max="15116" width="14.140625" style="78" bestFit="1" customWidth="1"/>
    <col min="15117" max="15356" width="11.42578125" style="78"/>
    <col min="15357" max="15357" width="7.140625" style="78" bestFit="1" customWidth="1"/>
    <col min="15358" max="15358" width="5.28515625" style="78" bestFit="1" customWidth="1"/>
    <col min="15359" max="15359" width="43.7109375" style="78" customWidth="1"/>
    <col min="15360" max="15360" width="13.42578125" style="78" customWidth="1"/>
    <col min="15361" max="15361" width="10.140625" style="78" customWidth="1"/>
    <col min="15362" max="15362" width="10" style="78" customWidth="1"/>
    <col min="15363" max="15363" width="6.140625" style="78" bestFit="1" customWidth="1"/>
    <col min="15364" max="15364" width="4.7109375" style="78" customWidth="1"/>
    <col min="15365" max="15365" width="14.85546875" style="78" bestFit="1" customWidth="1"/>
    <col min="15366" max="15366" width="12.85546875" style="78" bestFit="1" customWidth="1"/>
    <col min="15367" max="15367" width="7.7109375" style="78" customWidth="1"/>
    <col min="15368" max="15368" width="18" style="78" customWidth="1"/>
    <col min="15369" max="15369" width="8.28515625" style="78" customWidth="1"/>
    <col min="15370" max="15370" width="16" style="78" customWidth="1"/>
    <col min="15371" max="15371" width="15.140625" style="78" bestFit="1" customWidth="1"/>
    <col min="15372" max="15372" width="14.140625" style="78" bestFit="1" customWidth="1"/>
    <col min="15373" max="15612" width="11.42578125" style="78"/>
    <col min="15613" max="15613" width="7.140625" style="78" bestFit="1" customWidth="1"/>
    <col min="15614" max="15614" width="5.28515625" style="78" bestFit="1" customWidth="1"/>
    <col min="15615" max="15615" width="43.7109375" style="78" customWidth="1"/>
    <col min="15616" max="15616" width="13.42578125" style="78" customWidth="1"/>
    <col min="15617" max="15617" width="10.140625" style="78" customWidth="1"/>
    <col min="15618" max="15618" width="10" style="78" customWidth="1"/>
    <col min="15619" max="15619" width="6.140625" style="78" bestFit="1" customWidth="1"/>
    <col min="15620" max="15620" width="4.7109375" style="78" customWidth="1"/>
    <col min="15621" max="15621" width="14.85546875" style="78" bestFit="1" customWidth="1"/>
    <col min="15622" max="15622" width="12.85546875" style="78" bestFit="1" customWidth="1"/>
    <col min="15623" max="15623" width="7.7109375" style="78" customWidth="1"/>
    <col min="15624" max="15624" width="18" style="78" customWidth="1"/>
    <col min="15625" max="15625" width="8.28515625" style="78" customWidth="1"/>
    <col min="15626" max="15626" width="16" style="78" customWidth="1"/>
    <col min="15627" max="15627" width="15.140625" style="78" bestFit="1" customWidth="1"/>
    <col min="15628" max="15628" width="14.140625" style="78" bestFit="1" customWidth="1"/>
    <col min="15629" max="15868" width="11.42578125" style="78"/>
    <col min="15869" max="15869" width="7.140625" style="78" bestFit="1" customWidth="1"/>
    <col min="15870" max="15870" width="5.28515625" style="78" bestFit="1" customWidth="1"/>
    <col min="15871" max="15871" width="43.7109375" style="78" customWidth="1"/>
    <col min="15872" max="15872" width="13.42578125" style="78" customWidth="1"/>
    <col min="15873" max="15873" width="10.140625" style="78" customWidth="1"/>
    <col min="15874" max="15874" width="10" style="78" customWidth="1"/>
    <col min="15875" max="15875" width="6.140625" style="78" bestFit="1" customWidth="1"/>
    <col min="15876" max="15876" width="4.7109375" style="78" customWidth="1"/>
    <col min="15877" max="15877" width="14.85546875" style="78" bestFit="1" customWidth="1"/>
    <col min="15878" max="15878" width="12.85546875" style="78" bestFit="1" customWidth="1"/>
    <col min="15879" max="15879" width="7.7109375" style="78" customWidth="1"/>
    <col min="15880" max="15880" width="18" style="78" customWidth="1"/>
    <col min="15881" max="15881" width="8.28515625" style="78" customWidth="1"/>
    <col min="15882" max="15882" width="16" style="78" customWidth="1"/>
    <col min="15883" max="15883" width="15.140625" style="78" bestFit="1" customWidth="1"/>
    <col min="15884" max="15884" width="14.140625" style="78" bestFit="1" customWidth="1"/>
    <col min="15885" max="16124" width="11.42578125" style="78"/>
    <col min="16125" max="16125" width="7.140625" style="78" bestFit="1" customWidth="1"/>
    <col min="16126" max="16126" width="5.28515625" style="78" bestFit="1" customWidth="1"/>
    <col min="16127" max="16127" width="43.7109375" style="78" customWidth="1"/>
    <col min="16128" max="16128" width="13.42578125" style="78" customWidth="1"/>
    <col min="16129" max="16129" width="10.140625" style="78" customWidth="1"/>
    <col min="16130" max="16130" width="10" style="78" customWidth="1"/>
    <col min="16131" max="16131" width="6.140625" style="78" bestFit="1" customWidth="1"/>
    <col min="16132" max="16132" width="4.7109375" style="78" customWidth="1"/>
    <col min="16133" max="16133" width="14.85546875" style="78" bestFit="1" customWidth="1"/>
    <col min="16134" max="16134" width="12.85546875" style="78" bestFit="1" customWidth="1"/>
    <col min="16135" max="16135" width="7.7109375" style="78" customWidth="1"/>
    <col min="16136" max="16136" width="18" style="78" customWidth="1"/>
    <col min="16137" max="16137" width="8.28515625" style="78" customWidth="1"/>
    <col min="16138" max="16138" width="16" style="78" customWidth="1"/>
    <col min="16139" max="16139" width="15.140625" style="78" bestFit="1" customWidth="1"/>
    <col min="16140" max="16140" width="14.140625" style="78" bestFit="1" customWidth="1"/>
    <col min="16141" max="16384" width="11.42578125" style="78"/>
  </cols>
  <sheetData>
    <row r="1" spans="1:12" ht="7.5" customHeight="1" thickBot="1"/>
    <row r="2" spans="1:12">
      <c r="B2" s="856" t="s">
        <v>17015</v>
      </c>
      <c r="C2" s="857"/>
      <c r="D2" s="857"/>
      <c r="E2" s="857"/>
      <c r="F2" s="857"/>
      <c r="G2" s="857"/>
      <c r="H2" s="857"/>
      <c r="I2" s="917"/>
      <c r="J2" s="130"/>
      <c r="K2" s="130"/>
      <c r="L2" s="131"/>
    </row>
    <row r="3" spans="1:12">
      <c r="B3" s="843" t="s">
        <v>0</v>
      </c>
      <c r="C3" s="844"/>
      <c r="D3" s="844"/>
      <c r="E3" s="844"/>
      <c r="F3" s="844"/>
      <c r="G3" s="844"/>
      <c r="H3" s="844"/>
      <c r="I3" s="918"/>
      <c r="J3" s="132"/>
      <c r="K3" s="132"/>
      <c r="L3" s="133"/>
    </row>
    <row r="4" spans="1:12">
      <c r="B4" s="843" t="s">
        <v>17067</v>
      </c>
      <c r="C4" s="844"/>
      <c r="D4" s="844"/>
      <c r="E4" s="844"/>
      <c r="F4" s="844"/>
      <c r="G4" s="844"/>
      <c r="H4" s="844"/>
      <c r="I4" s="918"/>
      <c r="J4" s="132"/>
      <c r="K4" s="132"/>
      <c r="L4" s="133"/>
    </row>
    <row r="5" spans="1:12" ht="13.5" thickBot="1">
      <c r="B5" s="919" t="s">
        <v>17068</v>
      </c>
      <c r="C5" s="920"/>
      <c r="D5" s="920"/>
      <c r="E5" s="920"/>
      <c r="F5" s="920"/>
      <c r="G5" s="920"/>
      <c r="H5" s="920"/>
      <c r="I5" s="921"/>
      <c r="J5" s="922" t="s">
        <v>17069</v>
      </c>
      <c r="K5" s="923"/>
      <c r="L5" s="924"/>
    </row>
    <row r="6" spans="1:12" ht="47.25" customHeight="1" thickBot="1">
      <c r="B6" s="850" t="s">
        <v>3</v>
      </c>
      <c r="C6" s="912"/>
      <c r="D6" s="913" t="s">
        <v>4</v>
      </c>
      <c r="E6" s="914"/>
      <c r="F6" s="914"/>
      <c r="G6" s="914"/>
      <c r="H6" s="914"/>
      <c r="I6" s="914"/>
      <c r="J6" s="915"/>
      <c r="K6" s="915"/>
      <c r="L6" s="916"/>
    </row>
    <row r="7" spans="1:12" ht="13.5" thickBot="1">
      <c r="A7" s="78"/>
      <c r="B7" s="87"/>
      <c r="C7" s="87"/>
      <c r="D7" s="87"/>
      <c r="E7" s="87"/>
      <c r="F7" s="87"/>
      <c r="G7" s="87"/>
      <c r="H7" s="87"/>
      <c r="I7" s="87"/>
      <c r="J7" s="87"/>
      <c r="K7" s="87"/>
      <c r="L7" s="134"/>
    </row>
    <row r="8" spans="1:12" ht="13.5" thickBot="1">
      <c r="A8" s="78"/>
      <c r="B8" s="897" t="s">
        <v>17070</v>
      </c>
      <c r="C8" s="898"/>
      <c r="D8" s="898"/>
      <c r="E8" s="898"/>
      <c r="F8" s="898"/>
      <c r="G8" s="898"/>
      <c r="H8" s="898"/>
      <c r="I8" s="898"/>
      <c r="J8" s="898"/>
      <c r="K8" s="898"/>
      <c r="L8" s="899"/>
    </row>
    <row r="9" spans="1:12">
      <c r="B9" s="900" t="s">
        <v>17012</v>
      </c>
      <c r="C9" s="901"/>
      <c r="D9" s="901"/>
      <c r="E9" s="902">
        <f>PGS!L38</f>
        <v>65879097.69206965</v>
      </c>
      <c r="F9" s="903"/>
      <c r="G9" s="904"/>
      <c r="H9" s="135"/>
      <c r="I9" s="136" t="s">
        <v>9</v>
      </c>
      <c r="J9" s="905">
        <f ca="1">TODAY()</f>
        <v>46141</v>
      </c>
      <c r="K9" s="905"/>
      <c r="L9" s="906"/>
    </row>
    <row r="10" spans="1:12" ht="13.5" thickBot="1">
      <c r="B10" s="907" t="s">
        <v>17071</v>
      </c>
      <c r="C10" s="908"/>
      <c r="D10" s="908"/>
      <c r="E10" s="429">
        <v>4</v>
      </c>
      <c r="F10" s="908" t="s">
        <v>11</v>
      </c>
      <c r="G10" s="909"/>
      <c r="H10" s="430"/>
      <c r="I10" s="431" t="s">
        <v>5</v>
      </c>
      <c r="J10" s="910"/>
      <c r="K10" s="910"/>
      <c r="L10" s="911"/>
    </row>
    <row r="12" spans="1:12" s="138" customFormat="1" ht="12.75" customHeight="1">
      <c r="A12" s="137"/>
      <c r="B12" s="893" t="s">
        <v>16928</v>
      </c>
      <c r="C12" s="893"/>
      <c r="D12" s="893"/>
      <c r="E12" s="893"/>
      <c r="F12" s="893"/>
      <c r="G12" s="893"/>
      <c r="H12" s="893"/>
      <c r="I12" s="893"/>
      <c r="J12" s="893"/>
      <c r="K12" s="893"/>
      <c r="L12" s="893"/>
    </row>
    <row r="13" spans="1:12" s="140" customFormat="1" ht="11.25">
      <c r="A13" s="139"/>
      <c r="B13" s="351">
        <v>3.1</v>
      </c>
      <c r="C13" s="894" t="s">
        <v>16929</v>
      </c>
      <c r="D13" s="894"/>
      <c r="E13" s="894"/>
      <c r="F13" s="894"/>
      <c r="G13" s="894"/>
      <c r="H13" s="894"/>
      <c r="I13" s="894"/>
      <c r="J13" s="894"/>
      <c r="K13" s="894"/>
      <c r="L13" s="894"/>
    </row>
    <row r="14" spans="1:12" s="140" customFormat="1" ht="11.25">
      <c r="A14" s="139"/>
      <c r="B14" s="352" t="s">
        <v>16884</v>
      </c>
      <c r="C14" s="888" t="s">
        <v>16930</v>
      </c>
      <c r="D14" s="895"/>
      <c r="E14" s="141"/>
      <c r="F14" s="142"/>
      <c r="G14" s="896"/>
      <c r="H14" s="896"/>
      <c r="I14" s="143"/>
      <c r="J14" s="888" t="s">
        <v>16931</v>
      </c>
      <c r="K14" s="889"/>
      <c r="L14" s="351" t="s">
        <v>16916</v>
      </c>
    </row>
    <row r="15" spans="1:12" s="138" customFormat="1" ht="11.25">
      <c r="A15" s="139"/>
      <c r="B15" s="353">
        <f>B13+0.001</f>
        <v>3.101</v>
      </c>
      <c r="C15" s="354" t="s">
        <v>16932</v>
      </c>
      <c r="D15" s="144"/>
      <c r="E15" s="144"/>
      <c r="F15" s="144"/>
      <c r="G15" s="144"/>
      <c r="H15" s="144"/>
      <c r="I15" s="145"/>
      <c r="J15" s="873">
        <v>0.05</v>
      </c>
      <c r="K15" s="874"/>
      <c r="L15" s="355">
        <f t="shared" ref="L15:L20" si="0">ROUND($E$9*J15,0)</f>
        <v>3293955</v>
      </c>
    </row>
    <row r="16" spans="1:12" s="138" customFormat="1" ht="11.25">
      <c r="A16" s="139"/>
      <c r="B16" s="353">
        <f>B15+0.001</f>
        <v>3.1019999999999999</v>
      </c>
      <c r="C16" s="354" t="s">
        <v>16933</v>
      </c>
      <c r="D16" s="144"/>
      <c r="E16" s="144"/>
      <c r="F16" s="144"/>
      <c r="G16" s="144"/>
      <c r="H16" s="144"/>
      <c r="I16" s="145"/>
      <c r="J16" s="873">
        <f>6.9/1000</f>
        <v>6.9000000000000008E-3</v>
      </c>
      <c r="K16" s="874"/>
      <c r="L16" s="355">
        <f t="shared" si="0"/>
        <v>454566</v>
      </c>
    </row>
    <row r="17" spans="1:22" s="138" customFormat="1" ht="11.25">
      <c r="A17" s="139"/>
      <c r="B17" s="353">
        <f>B16+0.001</f>
        <v>3.1029999999999998</v>
      </c>
      <c r="C17" s="354" t="s">
        <v>16934</v>
      </c>
      <c r="D17" s="144"/>
      <c r="E17" s="144"/>
      <c r="F17" s="144"/>
      <c r="G17" s="144"/>
      <c r="H17" s="144"/>
      <c r="I17" s="145"/>
      <c r="J17" s="873">
        <f>(4/1000)</f>
        <v>4.0000000000000001E-3</v>
      </c>
      <c r="K17" s="874"/>
      <c r="L17" s="355">
        <f t="shared" si="0"/>
        <v>263516</v>
      </c>
    </row>
    <row r="18" spans="1:22" s="138" customFormat="1" ht="11.25" customHeight="1">
      <c r="A18" s="139"/>
      <c r="B18" s="353">
        <f>B17+0.001</f>
        <v>3.1039999999999996</v>
      </c>
      <c r="C18" s="354" t="s">
        <v>16935</v>
      </c>
      <c r="D18" s="144"/>
      <c r="E18" s="144"/>
      <c r="F18" s="144"/>
      <c r="G18" s="144"/>
      <c r="H18" s="144"/>
      <c r="I18" s="145"/>
      <c r="J18" s="873">
        <v>0.02</v>
      </c>
      <c r="K18" s="874"/>
      <c r="L18" s="355">
        <f t="shared" si="0"/>
        <v>1317582</v>
      </c>
    </row>
    <row r="19" spans="1:22" s="138" customFormat="1" ht="11.25" customHeight="1">
      <c r="A19" s="139"/>
      <c r="B19" s="353">
        <f>B17+0.002</f>
        <v>3.1049999999999995</v>
      </c>
      <c r="C19" s="354" t="s">
        <v>16936</v>
      </c>
      <c r="D19" s="144"/>
      <c r="E19" s="144"/>
      <c r="F19" s="144"/>
      <c r="G19" s="144"/>
      <c r="H19" s="144"/>
      <c r="I19" s="145"/>
      <c r="J19" s="873">
        <v>5.0000000000000001E-3</v>
      </c>
      <c r="K19" s="874"/>
      <c r="L19" s="355">
        <f t="shared" si="0"/>
        <v>329395</v>
      </c>
    </row>
    <row r="20" spans="1:22" s="138" customFormat="1" ht="11.25">
      <c r="A20" s="139"/>
      <c r="B20" s="353">
        <f>B18+0.002</f>
        <v>3.1059999999999994</v>
      </c>
      <c r="C20" s="354" t="s">
        <v>16937</v>
      </c>
      <c r="D20" s="144"/>
      <c r="E20" s="144"/>
      <c r="F20" s="144"/>
      <c r="G20" s="144"/>
      <c r="H20" s="144"/>
      <c r="I20" s="145"/>
      <c r="J20" s="873">
        <v>0.01</v>
      </c>
      <c r="K20" s="874"/>
      <c r="L20" s="355">
        <f t="shared" si="0"/>
        <v>658791</v>
      </c>
    </row>
    <row r="21" spans="1:22" s="138" customFormat="1" ht="11.25">
      <c r="A21" s="139"/>
      <c r="B21" s="139"/>
      <c r="C21" s="877" t="s">
        <v>16938</v>
      </c>
      <c r="D21" s="878"/>
      <c r="E21" s="878"/>
      <c r="F21" s="878"/>
      <c r="G21" s="878"/>
      <c r="H21" s="878"/>
      <c r="I21" s="878"/>
      <c r="J21" s="878"/>
      <c r="K21" s="879"/>
      <c r="L21" s="356">
        <f>SUM(L15:L20)</f>
        <v>6317805</v>
      </c>
    </row>
    <row r="22" spans="1:22" s="138" customFormat="1" ht="11.25">
      <c r="A22" s="139"/>
      <c r="B22" s="139"/>
      <c r="C22" s="146"/>
      <c r="D22" s="146"/>
      <c r="E22" s="146"/>
      <c r="F22" s="146"/>
      <c r="G22" s="146"/>
      <c r="H22" s="146"/>
      <c r="I22" s="146"/>
      <c r="J22" s="146"/>
      <c r="K22" s="146"/>
      <c r="L22" s="146"/>
      <c r="M22" s="229"/>
      <c r="N22" s="229"/>
      <c r="O22" s="229"/>
      <c r="P22" s="229"/>
      <c r="Q22" s="229"/>
      <c r="R22" s="229"/>
      <c r="S22" s="229"/>
      <c r="T22" s="229"/>
      <c r="U22" s="229"/>
      <c r="V22" s="229"/>
    </row>
    <row r="23" spans="1:22" s="138" customFormat="1" ht="11.25">
      <c r="A23" s="139"/>
      <c r="B23" s="351">
        <f>B13+0.1</f>
        <v>3.2</v>
      </c>
      <c r="C23" s="892" t="s">
        <v>16939</v>
      </c>
      <c r="D23" s="892"/>
      <c r="E23" s="892"/>
      <c r="F23" s="892"/>
      <c r="G23" s="892"/>
      <c r="H23" s="892"/>
      <c r="I23" s="892"/>
      <c r="J23" s="892"/>
      <c r="K23" s="892"/>
      <c r="L23" s="892"/>
      <c r="M23" s="229"/>
      <c r="N23" s="230"/>
      <c r="O23" s="229"/>
      <c r="P23" s="229"/>
      <c r="Q23" s="229"/>
      <c r="R23" s="229"/>
      <c r="S23" s="229"/>
      <c r="T23" s="229"/>
      <c r="U23" s="229"/>
      <c r="V23" s="229"/>
    </row>
    <row r="24" spans="1:22" s="147" customFormat="1" ht="22.5">
      <c r="A24" s="139"/>
      <c r="B24" s="352" t="s">
        <v>16884</v>
      </c>
      <c r="C24" s="885" t="s">
        <v>16930</v>
      </c>
      <c r="D24" s="885"/>
      <c r="E24" s="886" t="s">
        <v>16940</v>
      </c>
      <c r="F24" s="887"/>
      <c r="G24" s="888" t="s">
        <v>16941</v>
      </c>
      <c r="H24" s="889"/>
      <c r="I24" s="352" t="s">
        <v>17072</v>
      </c>
      <c r="J24" s="888" t="s">
        <v>16942</v>
      </c>
      <c r="K24" s="889"/>
      <c r="L24" s="351" t="s">
        <v>16916</v>
      </c>
      <c r="M24" s="231"/>
      <c r="N24" s="232"/>
      <c r="O24" s="231"/>
      <c r="P24" s="231"/>
      <c r="Q24" s="231"/>
      <c r="R24" s="231"/>
      <c r="S24" s="231"/>
      <c r="T24" s="231"/>
      <c r="U24" s="231"/>
      <c r="V24" s="231"/>
    </row>
    <row r="25" spans="1:22" s="138" customFormat="1" ht="12.75" customHeight="1">
      <c r="A25" s="139"/>
      <c r="B25" s="353">
        <f>B23+0.001</f>
        <v>3.2010000000000001</v>
      </c>
      <c r="C25" s="357" t="s">
        <v>16944</v>
      </c>
      <c r="D25" s="890" t="s">
        <v>16943</v>
      </c>
      <c r="E25" s="869">
        <f>+E9</f>
        <v>65879097.69206965</v>
      </c>
      <c r="F25" s="870"/>
      <c r="G25" s="871">
        <v>0.2</v>
      </c>
      <c r="H25" s="872"/>
      <c r="I25" s="358">
        <v>5</v>
      </c>
      <c r="J25" s="873">
        <v>4.0000000000000001E-3</v>
      </c>
      <c r="K25" s="874"/>
      <c r="L25" s="355">
        <f>(((((E25*G25)*J25)/12)*I25)+2500)*1.19</f>
        <v>29107.042084520959</v>
      </c>
      <c r="M25" s="229"/>
      <c r="N25" s="233">
        <f>PGS!L42</f>
        <v>75592769</v>
      </c>
      <c r="O25" s="229"/>
      <c r="P25" s="229"/>
      <c r="Q25" s="229"/>
      <c r="R25" s="229"/>
      <c r="S25" s="229"/>
      <c r="T25" s="229"/>
      <c r="U25" s="229"/>
      <c r="V25" s="229"/>
    </row>
    <row r="26" spans="1:22" s="138" customFormat="1" ht="12.75" customHeight="1">
      <c r="A26" s="139"/>
      <c r="B26" s="353">
        <f>B25+0.001</f>
        <v>3.202</v>
      </c>
      <c r="C26" s="357" t="s">
        <v>16945</v>
      </c>
      <c r="D26" s="891"/>
      <c r="E26" s="869">
        <f>+E9</f>
        <v>65879097.69206965</v>
      </c>
      <c r="F26" s="870"/>
      <c r="G26" s="871">
        <v>0.1</v>
      </c>
      <c r="H26" s="872"/>
      <c r="I26" s="358">
        <v>5</v>
      </c>
      <c r="J26" s="873">
        <v>3.0000000000000001E-3</v>
      </c>
      <c r="K26" s="874"/>
      <c r="L26" s="355">
        <f>(((((E26*G26)*J26)/12)*I26)+2500)*1.19</f>
        <v>12774.515781695362</v>
      </c>
      <c r="M26" s="229"/>
      <c r="N26" s="230"/>
      <c r="O26" s="229"/>
      <c r="P26" s="229"/>
      <c r="Q26" s="229"/>
      <c r="R26" s="229"/>
      <c r="S26" s="229"/>
      <c r="T26" s="229"/>
      <c r="U26" s="229"/>
      <c r="V26" s="229"/>
    </row>
    <row r="27" spans="1:22" s="138" customFormat="1" ht="15">
      <c r="A27" s="139"/>
      <c r="B27" s="353">
        <f>B26+0.001</f>
        <v>3.2029999999999998</v>
      </c>
      <c r="C27" s="357" t="s">
        <v>16946</v>
      </c>
      <c r="D27" s="891"/>
      <c r="E27" s="869">
        <f>+E26</f>
        <v>65879097.69206965</v>
      </c>
      <c r="F27" s="870"/>
      <c r="G27" s="871">
        <v>0.3</v>
      </c>
      <c r="H27" s="872"/>
      <c r="I27" s="358">
        <v>5</v>
      </c>
      <c r="J27" s="873">
        <v>4.0000000000000001E-3</v>
      </c>
      <c r="K27" s="874"/>
      <c r="L27" s="355">
        <f>(((((E27*G27)*J27)/12)*I27)+2500)*1.19</f>
        <v>42173.063126781446</v>
      </c>
      <c r="M27" s="229"/>
      <c r="N27" s="234"/>
      <c r="O27" s="229"/>
      <c r="P27" s="218"/>
      <c r="Q27" s="218"/>
      <c r="R27" s="218"/>
      <c r="S27" s="218"/>
      <c r="T27" s="218"/>
      <c r="U27" s="229"/>
      <c r="V27" s="229"/>
    </row>
    <row r="28" spans="1:22" s="138" customFormat="1" ht="30.75" customHeight="1">
      <c r="A28" s="139"/>
      <c r="B28" s="353">
        <f>B27+0.001</f>
        <v>3.2039999999999997</v>
      </c>
      <c r="C28" s="359" t="s">
        <v>16948</v>
      </c>
      <c r="D28" s="360" t="s">
        <v>16947</v>
      </c>
      <c r="E28" s="869">
        <f>R34</f>
        <v>7503214.1853388092</v>
      </c>
      <c r="F28" s="870"/>
      <c r="G28" s="871" t="s">
        <v>17028</v>
      </c>
      <c r="H28" s="872"/>
      <c r="I28" s="358">
        <v>5</v>
      </c>
      <c r="J28" s="873">
        <v>4.0000000000000001E-3</v>
      </c>
      <c r="K28" s="874"/>
      <c r="L28" s="355">
        <f>((((E28*J28)/12)*I28)+2500)*1.19</f>
        <v>17856.374800921971</v>
      </c>
      <c r="M28" s="229"/>
      <c r="N28" s="234"/>
      <c r="O28" s="229"/>
      <c r="P28" s="218"/>
      <c r="Q28" s="218"/>
      <c r="R28" s="218"/>
      <c r="S28" s="218"/>
      <c r="T28" s="218"/>
      <c r="U28" s="229"/>
      <c r="V28" s="229"/>
    </row>
    <row r="29" spans="1:22" ht="15">
      <c r="M29" s="235"/>
      <c r="N29" s="236"/>
      <c r="O29" s="235"/>
      <c r="P29" s="218"/>
      <c r="Q29" s="218"/>
      <c r="R29" s="213">
        <v>400000000</v>
      </c>
      <c r="S29" s="6"/>
      <c r="T29" s="270">
        <f>'AIU OBRA'!X53</f>
        <v>0</v>
      </c>
      <c r="U29" s="235"/>
      <c r="V29" s="235"/>
    </row>
    <row r="30" spans="1:22" s="138" customFormat="1" ht="15">
      <c r="A30" s="139"/>
      <c r="B30" s="139"/>
      <c r="C30" s="877" t="s">
        <v>16949</v>
      </c>
      <c r="D30" s="878"/>
      <c r="E30" s="878"/>
      <c r="F30" s="878"/>
      <c r="G30" s="878"/>
      <c r="H30" s="878"/>
      <c r="I30" s="878"/>
      <c r="J30" s="878"/>
      <c r="K30" s="879"/>
      <c r="L30" s="356">
        <f>ROUND((SUM(L25:L28)),0)</f>
        <v>101911</v>
      </c>
      <c r="M30" s="229"/>
      <c r="N30" s="237"/>
      <c r="O30" s="229"/>
      <c r="P30" s="223"/>
      <c r="Q30" s="218"/>
      <c r="R30" s="226"/>
      <c r="S30" s="238"/>
      <c r="T30" s="238"/>
      <c r="U30" s="229"/>
      <c r="V30" s="229"/>
    </row>
    <row r="31" spans="1:22" s="138" customFormat="1" ht="15">
      <c r="A31" s="139"/>
      <c r="B31" s="139"/>
      <c r="C31" s="880"/>
      <c r="D31" s="880"/>
      <c r="E31" s="880"/>
      <c r="F31" s="880"/>
      <c r="G31" s="880"/>
      <c r="H31" s="880"/>
      <c r="I31" s="880"/>
      <c r="J31" s="880"/>
      <c r="K31" s="880"/>
      <c r="L31" s="880"/>
      <c r="M31" s="229"/>
      <c r="N31" s="239"/>
      <c r="O31" s="229"/>
      <c r="P31" s="269">
        <v>0.9355011963056904</v>
      </c>
      <c r="Q31" s="218"/>
      <c r="R31" s="226">
        <v>374200477.86163539</v>
      </c>
      <c r="S31" s="238"/>
      <c r="T31" s="238">
        <f>'AIU OBRA'!X55</f>
        <v>0</v>
      </c>
      <c r="U31" s="229"/>
      <c r="V31" s="229"/>
    </row>
    <row r="32" spans="1:22" s="138" customFormat="1" ht="15">
      <c r="A32" s="139"/>
      <c r="B32" s="139"/>
      <c r="C32" s="361" t="s">
        <v>16950</v>
      </c>
      <c r="D32" s="149"/>
      <c r="E32" s="149"/>
      <c r="F32" s="149"/>
      <c r="G32" s="149"/>
      <c r="H32" s="149"/>
      <c r="I32" s="149"/>
      <c r="J32" s="149"/>
      <c r="K32" s="150"/>
      <c r="L32" s="356">
        <f>L21+L30</f>
        <v>6419716</v>
      </c>
      <c r="M32" s="229"/>
      <c r="N32" s="230"/>
      <c r="O32" s="229"/>
      <c r="P32" s="269"/>
      <c r="Q32" s="218"/>
      <c r="R32" s="226"/>
      <c r="S32" s="238"/>
      <c r="T32" s="238"/>
      <c r="U32" s="229"/>
      <c r="V32" s="229"/>
    </row>
    <row r="33" spans="1:22" s="138" customFormat="1" ht="15">
      <c r="A33" s="139"/>
      <c r="B33" s="139"/>
      <c r="C33" s="361" t="s">
        <v>16951</v>
      </c>
      <c r="D33" s="149"/>
      <c r="E33" s="149"/>
      <c r="F33" s="149"/>
      <c r="G33" s="149"/>
      <c r="H33" s="149"/>
      <c r="I33" s="149"/>
      <c r="J33" s="149"/>
      <c r="K33" s="150"/>
      <c r="L33" s="362">
        <f>L32/E9</f>
        <v>9.7446932713117412E-2</v>
      </c>
      <c r="M33" s="229"/>
      <c r="N33" s="230"/>
      <c r="O33" s="229"/>
      <c r="P33" s="269">
        <v>3.7409454760189309E-2</v>
      </c>
      <c r="Q33" s="218"/>
      <c r="R33" s="226">
        <v>14963782.583846644</v>
      </c>
      <c r="S33" s="238"/>
      <c r="T33" s="238">
        <f>'AIU OBRA'!X57</f>
        <v>0</v>
      </c>
      <c r="U33" s="229"/>
      <c r="V33" s="229"/>
    </row>
    <row r="34" spans="1:22" s="138" customFormat="1" ht="15">
      <c r="A34" s="139"/>
      <c r="B34" s="139"/>
      <c r="C34" s="880"/>
      <c r="D34" s="880"/>
      <c r="E34" s="880"/>
      <c r="F34" s="880"/>
      <c r="G34" s="880"/>
      <c r="H34" s="880"/>
      <c r="I34" s="880"/>
      <c r="J34" s="880"/>
      <c r="K34" s="880"/>
      <c r="L34" s="880"/>
      <c r="M34" s="229"/>
      <c r="N34" s="230"/>
      <c r="O34" s="229"/>
      <c r="P34" s="269">
        <v>1.8758035496463824E-2</v>
      </c>
      <c r="Q34" s="218"/>
      <c r="R34" s="226">
        <v>7503214.1853388092</v>
      </c>
      <c r="S34" s="238"/>
      <c r="T34" s="238">
        <f>'AIU OBRA'!X58</f>
        <v>0</v>
      </c>
      <c r="U34" s="229"/>
      <c r="V34" s="229"/>
    </row>
    <row r="35" spans="1:22" s="138" customFormat="1" ht="15">
      <c r="A35" s="139"/>
      <c r="B35" s="139"/>
      <c r="C35" s="361" t="s">
        <v>16952</v>
      </c>
      <c r="D35" s="149"/>
      <c r="E35" s="149"/>
      <c r="F35" s="149"/>
      <c r="G35" s="149"/>
      <c r="H35" s="149"/>
      <c r="I35" s="149"/>
      <c r="J35" s="149"/>
      <c r="K35" s="150"/>
      <c r="L35" s="362">
        <f>L33</f>
        <v>9.7446932713117412E-2</v>
      </c>
      <c r="M35" s="229"/>
      <c r="N35" s="230"/>
      <c r="O35" s="229"/>
      <c r="P35" s="269">
        <v>8.3313134376565238E-3</v>
      </c>
      <c r="Q35" s="218"/>
      <c r="R35" s="226">
        <v>3332525.3691791268</v>
      </c>
      <c r="S35" s="238"/>
      <c r="T35" s="238">
        <f>'AIU OBRA'!X59</f>
        <v>0</v>
      </c>
      <c r="U35" s="229"/>
      <c r="V35" s="229"/>
    </row>
    <row r="36" spans="1:22" s="147" customFormat="1" ht="15">
      <c r="A36" s="140"/>
      <c r="B36" s="140"/>
      <c r="C36" s="361" t="s">
        <v>16953</v>
      </c>
      <c r="D36" s="149"/>
      <c r="E36" s="149"/>
      <c r="F36" s="149"/>
      <c r="G36" s="149"/>
      <c r="H36" s="149"/>
      <c r="I36" s="149"/>
      <c r="J36" s="149"/>
      <c r="K36" s="150"/>
      <c r="L36" s="362">
        <f>'[28]AIU OBRA'!M67</f>
        <v>0.01</v>
      </c>
      <c r="M36" s="231"/>
      <c r="N36" s="232"/>
      <c r="O36" s="231"/>
      <c r="P36" s="269">
        <v>1</v>
      </c>
      <c r="Q36" s="218"/>
      <c r="R36" s="226">
        <v>400000000</v>
      </c>
      <c r="S36" s="238"/>
      <c r="T36" s="238">
        <f>SUM(T31:T35)</f>
        <v>0</v>
      </c>
      <c r="U36" s="231"/>
      <c r="V36" s="231"/>
    </row>
    <row r="37" spans="1:22" s="147" customFormat="1" ht="15">
      <c r="A37" s="140"/>
      <c r="B37" s="140"/>
      <c r="C37" s="361" t="s">
        <v>16954</v>
      </c>
      <c r="D37" s="149"/>
      <c r="E37" s="149"/>
      <c r="F37" s="149"/>
      <c r="G37" s="149"/>
      <c r="H37" s="149"/>
      <c r="I37" s="149"/>
      <c r="J37" s="149"/>
      <c r="K37" s="150"/>
      <c r="L37" s="362">
        <v>0.04</v>
      </c>
      <c r="M37" s="231"/>
      <c r="N37" s="232"/>
      <c r="O37" s="231"/>
      <c r="P37" s="218"/>
      <c r="Q37" s="218"/>
      <c r="R37" s="226"/>
      <c r="S37" s="238"/>
      <c r="T37" s="238"/>
      <c r="U37" s="231"/>
      <c r="V37" s="231"/>
    </row>
    <row r="38" spans="1:22" s="138" customFormat="1" ht="15">
      <c r="A38" s="139"/>
      <c r="B38" s="139"/>
      <c r="C38" s="880"/>
      <c r="D38" s="880"/>
      <c r="E38" s="880"/>
      <c r="F38" s="880"/>
      <c r="G38" s="880"/>
      <c r="H38" s="880"/>
      <c r="I38" s="880"/>
      <c r="J38" s="880"/>
      <c r="K38" s="880"/>
      <c r="L38" s="880"/>
      <c r="M38" s="240"/>
      <c r="N38" s="237"/>
      <c r="O38" s="229"/>
      <c r="P38" s="218"/>
      <c r="Q38" s="218"/>
      <c r="R38" s="226"/>
      <c r="S38" s="238"/>
      <c r="T38" s="238"/>
      <c r="U38" s="229"/>
      <c r="V38" s="229"/>
    </row>
    <row r="39" spans="1:22" s="138" customFormat="1" ht="15">
      <c r="A39" s="139"/>
      <c r="B39" s="139"/>
      <c r="C39" s="361" t="s">
        <v>16955</v>
      </c>
      <c r="D39" s="149"/>
      <c r="E39" s="149"/>
      <c r="F39" s="149"/>
      <c r="G39" s="149"/>
      <c r="H39" s="149"/>
      <c r="I39" s="149"/>
      <c r="J39" s="149"/>
      <c r="K39" s="151"/>
      <c r="L39" s="362">
        <f>SUM(L35:L37)</f>
        <v>0.1474469327131174</v>
      </c>
      <c r="M39" s="241"/>
      <c r="N39" s="271">
        <f>L39</f>
        <v>0.1474469327131174</v>
      </c>
      <c r="O39" s="229"/>
      <c r="P39" s="218"/>
      <c r="Q39" s="218"/>
      <c r="R39" s="213"/>
      <c r="S39" s="6"/>
      <c r="T39" s="6"/>
      <c r="U39" s="229"/>
      <c r="V39" s="229"/>
    </row>
    <row r="40" spans="1:22" s="138" customFormat="1" ht="15">
      <c r="A40" s="139"/>
      <c r="B40" s="139"/>
      <c r="C40" s="152"/>
      <c r="D40" s="152"/>
      <c r="E40" s="152"/>
      <c r="F40" s="152"/>
      <c r="G40" s="153"/>
      <c r="H40" s="153"/>
      <c r="I40" s="153"/>
      <c r="J40" s="153"/>
      <c r="K40" s="153"/>
      <c r="L40" s="154"/>
      <c r="M40" s="229"/>
      <c r="N40" s="230"/>
      <c r="O40" s="229"/>
      <c r="P40" s="218"/>
      <c r="Q40" s="218"/>
      <c r="R40" s="218"/>
      <c r="S40" s="218"/>
      <c r="T40" s="218"/>
      <c r="U40" s="229"/>
      <c r="V40" s="229"/>
    </row>
    <row r="41" spans="1:22" s="138" customFormat="1" ht="11.25">
      <c r="A41" s="139"/>
      <c r="B41" s="139"/>
      <c r="C41" s="155"/>
      <c r="D41" s="881"/>
      <c r="E41" s="881"/>
      <c r="F41" s="881"/>
      <c r="G41" s="881"/>
      <c r="H41" s="881"/>
      <c r="I41" s="881"/>
      <c r="J41" s="881"/>
      <c r="K41" s="881"/>
      <c r="L41" s="882"/>
      <c r="M41" s="229"/>
      <c r="N41" s="229"/>
      <c r="O41" s="229"/>
      <c r="P41" s="229"/>
      <c r="Q41" s="229"/>
      <c r="R41" s="229"/>
      <c r="S41" s="229"/>
      <c r="T41" s="229"/>
      <c r="U41" s="229"/>
      <c r="V41" s="229"/>
    </row>
    <row r="42" spans="1:22" s="138" customFormat="1" ht="11.25">
      <c r="A42" s="139"/>
      <c r="B42" s="139"/>
      <c r="C42" s="156" t="s">
        <v>17073</v>
      </c>
      <c r="D42" s="883" t="s">
        <v>17074</v>
      </c>
      <c r="E42" s="883"/>
      <c r="F42" s="883"/>
      <c r="G42" s="883"/>
      <c r="H42" s="883"/>
      <c r="I42" s="883"/>
      <c r="J42" s="883"/>
      <c r="K42" s="883"/>
      <c r="L42" s="884"/>
      <c r="M42" s="229"/>
      <c r="N42" s="229"/>
      <c r="O42" s="229"/>
      <c r="P42" s="229"/>
      <c r="Q42" s="229"/>
      <c r="R42" s="229"/>
      <c r="S42" s="229"/>
      <c r="T42" s="229"/>
      <c r="U42" s="229"/>
      <c r="V42" s="229"/>
    </row>
    <row r="43" spans="1:22" s="138" customFormat="1" ht="11.25">
      <c r="A43" s="139"/>
      <c r="B43" s="139"/>
      <c r="C43" s="157"/>
      <c r="D43" s="875"/>
      <c r="E43" s="875"/>
      <c r="F43" s="875"/>
      <c r="G43" s="875"/>
      <c r="H43" s="875"/>
      <c r="I43" s="875"/>
      <c r="J43" s="875"/>
      <c r="K43" s="875"/>
      <c r="L43" s="876"/>
      <c r="M43" s="229"/>
      <c r="N43" s="229"/>
      <c r="O43" s="229"/>
      <c r="P43" s="229"/>
      <c r="Q43" s="229"/>
      <c r="R43" s="229"/>
      <c r="S43" s="229"/>
      <c r="T43" s="229"/>
      <c r="U43" s="229"/>
      <c r="V43" s="229"/>
    </row>
    <row r="44" spans="1:22">
      <c r="M44" s="235"/>
      <c r="N44" s="235"/>
      <c r="O44" s="235"/>
      <c r="P44" s="235"/>
      <c r="Q44" s="235"/>
      <c r="R44" s="235"/>
      <c r="S44" s="235"/>
      <c r="T44" s="235"/>
      <c r="U44" s="235"/>
      <c r="V44" s="235"/>
    </row>
    <row r="45" spans="1:22">
      <c r="M45" s="235"/>
      <c r="N45" s="235"/>
      <c r="O45" s="235"/>
      <c r="P45" s="235"/>
      <c r="Q45" s="235"/>
      <c r="R45" s="235"/>
      <c r="S45" s="235"/>
      <c r="T45" s="235"/>
      <c r="U45" s="235"/>
      <c r="V45" s="235"/>
    </row>
  </sheetData>
  <mergeCells count="51">
    <mergeCell ref="B6:C6"/>
    <mergeCell ref="D6:L6"/>
    <mergeCell ref="B2:I2"/>
    <mergeCell ref="B3:I3"/>
    <mergeCell ref="B4:I4"/>
    <mergeCell ref="B5:I5"/>
    <mergeCell ref="J5:L5"/>
    <mergeCell ref="B8:L8"/>
    <mergeCell ref="B9:D9"/>
    <mergeCell ref="E9:G9"/>
    <mergeCell ref="J9:L9"/>
    <mergeCell ref="B10:D10"/>
    <mergeCell ref="F10:G10"/>
    <mergeCell ref="J10:L10"/>
    <mergeCell ref="C23:L23"/>
    <mergeCell ref="B12:L12"/>
    <mergeCell ref="C13:L13"/>
    <mergeCell ref="C14:D14"/>
    <mergeCell ref="G14:H14"/>
    <mergeCell ref="J14:K14"/>
    <mergeCell ref="J15:K15"/>
    <mergeCell ref="J16:K16"/>
    <mergeCell ref="J17:K17"/>
    <mergeCell ref="J18:K18"/>
    <mergeCell ref="J20:K20"/>
    <mergeCell ref="C21:K21"/>
    <mergeCell ref="J19:K19"/>
    <mergeCell ref="C24:D24"/>
    <mergeCell ref="E24:F24"/>
    <mergeCell ref="G24:H24"/>
    <mergeCell ref="J24:K24"/>
    <mergeCell ref="D25:D27"/>
    <mergeCell ref="E25:F25"/>
    <mergeCell ref="G25:H25"/>
    <mergeCell ref="J25:K25"/>
    <mergeCell ref="E26:F26"/>
    <mergeCell ref="G26:H26"/>
    <mergeCell ref="J26:K26"/>
    <mergeCell ref="E27:F27"/>
    <mergeCell ref="G27:H27"/>
    <mergeCell ref="J27:K27"/>
    <mergeCell ref="E28:F28"/>
    <mergeCell ref="G28:H28"/>
    <mergeCell ref="J28:K28"/>
    <mergeCell ref="D43:L43"/>
    <mergeCell ref="C30:K30"/>
    <mergeCell ref="C31:L31"/>
    <mergeCell ref="C34:L34"/>
    <mergeCell ref="C38:L38"/>
    <mergeCell ref="D41:L41"/>
    <mergeCell ref="D42:L42"/>
  </mergeCells>
  <pageMargins left="0.7" right="0.7" top="0.75" bottom="0.75" header="0.3" footer="0.3"/>
  <pageSetup scale="83"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8" tint="-0.499984740745262"/>
    <pageSetUpPr fitToPage="1"/>
  </sheetPr>
  <dimension ref="B1:Q33"/>
  <sheetViews>
    <sheetView view="pageBreakPreview" zoomScale="80" zoomScaleNormal="70" zoomScaleSheetLayoutView="80" workbookViewId="0">
      <selection activeCell="E6" sqref="E6:M6"/>
    </sheetView>
  </sheetViews>
  <sheetFormatPr baseColWidth="10" defaultColWidth="11.42578125" defaultRowHeight="14.25"/>
  <cols>
    <col min="1" max="1" width="1.42578125" style="80" customWidth="1"/>
    <col min="2" max="2" width="7.42578125" style="161" bestFit="1" customWidth="1"/>
    <col min="3" max="3" width="6.140625" style="80" customWidth="1"/>
    <col min="4" max="4" width="58.42578125" style="80" customWidth="1"/>
    <col min="5" max="5" width="8.28515625" style="80" bestFit="1" customWidth="1"/>
    <col min="6" max="6" width="6.140625" style="80" customWidth="1"/>
    <col min="7" max="7" width="6.7109375" style="80" customWidth="1"/>
    <col min="8" max="8" width="16.85546875" style="80" customWidth="1"/>
    <col min="9" max="9" width="9.42578125" style="80" customWidth="1"/>
    <col min="10" max="11" width="11.42578125" style="80" customWidth="1"/>
    <col min="12" max="12" width="11.7109375" style="80" customWidth="1"/>
    <col min="13" max="13" width="23.7109375" style="80" customWidth="1"/>
    <col min="14" max="246" width="11.42578125" style="80"/>
    <col min="247" max="247" width="1.42578125" style="80" customWidth="1"/>
    <col min="248" max="248" width="6.28515625" style="80" bestFit="1" customWidth="1"/>
    <col min="249" max="249" width="6.140625" style="80" customWidth="1"/>
    <col min="250" max="250" width="58.42578125" style="80" customWidth="1"/>
    <col min="251" max="251" width="8.28515625" style="80" bestFit="1" customWidth="1"/>
    <col min="252" max="252" width="6.140625" style="80" customWidth="1"/>
    <col min="253" max="253" width="6.7109375" style="80" customWidth="1"/>
    <col min="254" max="254" width="12.42578125" style="80" customWidth="1"/>
    <col min="255" max="255" width="9.42578125" style="80" customWidth="1"/>
    <col min="256" max="267" width="5.7109375" style="80" customWidth="1"/>
    <col min="268" max="268" width="9" style="80" customWidth="1"/>
    <col min="269" max="269" width="21.42578125" style="80" customWidth="1"/>
    <col min="270" max="502" width="11.42578125" style="80"/>
    <col min="503" max="503" width="1.42578125" style="80" customWidth="1"/>
    <col min="504" max="504" width="6.28515625" style="80" bestFit="1" customWidth="1"/>
    <col min="505" max="505" width="6.140625" style="80" customWidth="1"/>
    <col min="506" max="506" width="58.42578125" style="80" customWidth="1"/>
    <col min="507" max="507" width="8.28515625" style="80" bestFit="1" customWidth="1"/>
    <col min="508" max="508" width="6.140625" style="80" customWidth="1"/>
    <col min="509" max="509" width="6.7109375" style="80" customWidth="1"/>
    <col min="510" max="510" width="12.42578125" style="80" customWidth="1"/>
    <col min="511" max="511" width="9.42578125" style="80" customWidth="1"/>
    <col min="512" max="523" width="5.7109375" style="80" customWidth="1"/>
    <col min="524" max="524" width="9" style="80" customWidth="1"/>
    <col min="525" max="525" width="21.42578125" style="80" customWidth="1"/>
    <col min="526" max="758" width="11.42578125" style="80"/>
    <col min="759" max="759" width="1.42578125" style="80" customWidth="1"/>
    <col min="760" max="760" width="6.28515625" style="80" bestFit="1" customWidth="1"/>
    <col min="761" max="761" width="6.140625" style="80" customWidth="1"/>
    <col min="762" max="762" width="58.42578125" style="80" customWidth="1"/>
    <col min="763" max="763" width="8.28515625" style="80" bestFit="1" customWidth="1"/>
    <col min="764" max="764" width="6.140625" style="80" customWidth="1"/>
    <col min="765" max="765" width="6.7109375" style="80" customWidth="1"/>
    <col min="766" max="766" width="12.42578125" style="80" customWidth="1"/>
    <col min="767" max="767" width="9.42578125" style="80" customWidth="1"/>
    <col min="768" max="779" width="5.7109375" style="80" customWidth="1"/>
    <col min="780" max="780" width="9" style="80" customWidth="1"/>
    <col min="781" max="781" width="21.42578125" style="80" customWidth="1"/>
    <col min="782" max="1014" width="11.42578125" style="80"/>
    <col min="1015" max="1015" width="1.42578125" style="80" customWidth="1"/>
    <col min="1016" max="1016" width="6.28515625" style="80" bestFit="1" customWidth="1"/>
    <col min="1017" max="1017" width="6.140625" style="80" customWidth="1"/>
    <col min="1018" max="1018" width="58.42578125" style="80" customWidth="1"/>
    <col min="1019" max="1019" width="8.28515625" style="80" bestFit="1" customWidth="1"/>
    <col min="1020" max="1020" width="6.140625" style="80" customWidth="1"/>
    <col min="1021" max="1021" width="6.7109375" style="80" customWidth="1"/>
    <col min="1022" max="1022" width="12.42578125" style="80" customWidth="1"/>
    <col min="1023" max="1023" width="9.42578125" style="80" customWidth="1"/>
    <col min="1024" max="1035" width="5.7109375" style="80" customWidth="1"/>
    <col min="1036" max="1036" width="9" style="80" customWidth="1"/>
    <col min="1037" max="1037" width="21.42578125" style="80" customWidth="1"/>
    <col min="1038" max="1270" width="11.42578125" style="80"/>
    <col min="1271" max="1271" width="1.42578125" style="80" customWidth="1"/>
    <col min="1272" max="1272" width="6.28515625" style="80" bestFit="1" customWidth="1"/>
    <col min="1273" max="1273" width="6.140625" style="80" customWidth="1"/>
    <col min="1274" max="1274" width="58.42578125" style="80" customWidth="1"/>
    <col min="1275" max="1275" width="8.28515625" style="80" bestFit="1" customWidth="1"/>
    <col min="1276" max="1276" width="6.140625" style="80" customWidth="1"/>
    <col min="1277" max="1277" width="6.7109375" style="80" customWidth="1"/>
    <col min="1278" max="1278" width="12.42578125" style="80" customWidth="1"/>
    <col min="1279" max="1279" width="9.42578125" style="80" customWidth="1"/>
    <col min="1280" max="1291" width="5.7109375" style="80" customWidth="1"/>
    <col min="1292" max="1292" width="9" style="80" customWidth="1"/>
    <col min="1293" max="1293" width="21.42578125" style="80" customWidth="1"/>
    <col min="1294" max="1526" width="11.42578125" style="80"/>
    <col min="1527" max="1527" width="1.42578125" style="80" customWidth="1"/>
    <col min="1528" max="1528" width="6.28515625" style="80" bestFit="1" customWidth="1"/>
    <col min="1529" max="1529" width="6.140625" style="80" customWidth="1"/>
    <col min="1530" max="1530" width="58.42578125" style="80" customWidth="1"/>
    <col min="1531" max="1531" width="8.28515625" style="80" bestFit="1" customWidth="1"/>
    <col min="1532" max="1532" width="6.140625" style="80" customWidth="1"/>
    <col min="1533" max="1533" width="6.7109375" style="80" customWidth="1"/>
    <col min="1534" max="1534" width="12.42578125" style="80" customWidth="1"/>
    <col min="1535" max="1535" width="9.42578125" style="80" customWidth="1"/>
    <col min="1536" max="1547" width="5.7109375" style="80" customWidth="1"/>
    <col min="1548" max="1548" width="9" style="80" customWidth="1"/>
    <col min="1549" max="1549" width="21.42578125" style="80" customWidth="1"/>
    <col min="1550" max="1782" width="11.42578125" style="80"/>
    <col min="1783" max="1783" width="1.42578125" style="80" customWidth="1"/>
    <col min="1784" max="1784" width="6.28515625" style="80" bestFit="1" customWidth="1"/>
    <col min="1785" max="1785" width="6.140625" style="80" customWidth="1"/>
    <col min="1786" max="1786" width="58.42578125" style="80" customWidth="1"/>
    <col min="1787" max="1787" width="8.28515625" style="80" bestFit="1" customWidth="1"/>
    <col min="1788" max="1788" width="6.140625" style="80" customWidth="1"/>
    <col min="1789" max="1789" width="6.7109375" style="80" customWidth="1"/>
    <col min="1790" max="1790" width="12.42578125" style="80" customWidth="1"/>
    <col min="1791" max="1791" width="9.42578125" style="80" customWidth="1"/>
    <col min="1792" max="1803" width="5.7109375" style="80" customWidth="1"/>
    <col min="1804" max="1804" width="9" style="80" customWidth="1"/>
    <col min="1805" max="1805" width="21.42578125" style="80" customWidth="1"/>
    <col min="1806" max="2038" width="11.42578125" style="80"/>
    <col min="2039" max="2039" width="1.42578125" style="80" customWidth="1"/>
    <col min="2040" max="2040" width="6.28515625" style="80" bestFit="1" customWidth="1"/>
    <col min="2041" max="2041" width="6.140625" style="80" customWidth="1"/>
    <col min="2042" max="2042" width="58.42578125" style="80" customWidth="1"/>
    <col min="2043" max="2043" width="8.28515625" style="80" bestFit="1" customWidth="1"/>
    <col min="2044" max="2044" width="6.140625" style="80" customWidth="1"/>
    <col min="2045" max="2045" width="6.7109375" style="80" customWidth="1"/>
    <col min="2046" max="2046" width="12.42578125" style="80" customWidth="1"/>
    <col min="2047" max="2047" width="9.42578125" style="80" customWidth="1"/>
    <col min="2048" max="2059" width="5.7109375" style="80" customWidth="1"/>
    <col min="2060" max="2060" width="9" style="80" customWidth="1"/>
    <col min="2061" max="2061" width="21.42578125" style="80" customWidth="1"/>
    <col min="2062" max="2294" width="11.42578125" style="80"/>
    <col min="2295" max="2295" width="1.42578125" style="80" customWidth="1"/>
    <col min="2296" max="2296" width="6.28515625" style="80" bestFit="1" customWidth="1"/>
    <col min="2297" max="2297" width="6.140625" style="80" customWidth="1"/>
    <col min="2298" max="2298" width="58.42578125" style="80" customWidth="1"/>
    <col min="2299" max="2299" width="8.28515625" style="80" bestFit="1" customWidth="1"/>
    <col min="2300" max="2300" width="6.140625" style="80" customWidth="1"/>
    <col min="2301" max="2301" width="6.7109375" style="80" customWidth="1"/>
    <col min="2302" max="2302" width="12.42578125" style="80" customWidth="1"/>
    <col min="2303" max="2303" width="9.42578125" style="80" customWidth="1"/>
    <col min="2304" max="2315" width="5.7109375" style="80" customWidth="1"/>
    <col min="2316" max="2316" width="9" style="80" customWidth="1"/>
    <col min="2317" max="2317" width="21.42578125" style="80" customWidth="1"/>
    <col min="2318" max="2550" width="11.42578125" style="80"/>
    <col min="2551" max="2551" width="1.42578125" style="80" customWidth="1"/>
    <col min="2552" max="2552" width="6.28515625" style="80" bestFit="1" customWidth="1"/>
    <col min="2553" max="2553" width="6.140625" style="80" customWidth="1"/>
    <col min="2554" max="2554" width="58.42578125" style="80" customWidth="1"/>
    <col min="2555" max="2555" width="8.28515625" style="80" bestFit="1" customWidth="1"/>
    <col min="2556" max="2556" width="6.140625" style="80" customWidth="1"/>
    <col min="2557" max="2557" width="6.7109375" style="80" customWidth="1"/>
    <col min="2558" max="2558" width="12.42578125" style="80" customWidth="1"/>
    <col min="2559" max="2559" width="9.42578125" style="80" customWidth="1"/>
    <col min="2560" max="2571" width="5.7109375" style="80" customWidth="1"/>
    <col min="2572" max="2572" width="9" style="80" customWidth="1"/>
    <col min="2573" max="2573" width="21.42578125" style="80" customWidth="1"/>
    <col min="2574" max="2806" width="11.42578125" style="80"/>
    <col min="2807" max="2807" width="1.42578125" style="80" customWidth="1"/>
    <col min="2808" max="2808" width="6.28515625" style="80" bestFit="1" customWidth="1"/>
    <col min="2809" max="2809" width="6.140625" style="80" customWidth="1"/>
    <col min="2810" max="2810" width="58.42578125" style="80" customWidth="1"/>
    <col min="2811" max="2811" width="8.28515625" style="80" bestFit="1" customWidth="1"/>
    <col min="2812" max="2812" width="6.140625" style="80" customWidth="1"/>
    <col min="2813" max="2813" width="6.7109375" style="80" customWidth="1"/>
    <col min="2814" max="2814" width="12.42578125" style="80" customWidth="1"/>
    <col min="2815" max="2815" width="9.42578125" style="80" customWidth="1"/>
    <col min="2816" max="2827" width="5.7109375" style="80" customWidth="1"/>
    <col min="2828" max="2828" width="9" style="80" customWidth="1"/>
    <col min="2829" max="2829" width="21.42578125" style="80" customWidth="1"/>
    <col min="2830" max="3062" width="11.42578125" style="80"/>
    <col min="3063" max="3063" width="1.42578125" style="80" customWidth="1"/>
    <col min="3064" max="3064" width="6.28515625" style="80" bestFit="1" customWidth="1"/>
    <col min="3065" max="3065" width="6.140625" style="80" customWidth="1"/>
    <col min="3066" max="3066" width="58.42578125" style="80" customWidth="1"/>
    <col min="3067" max="3067" width="8.28515625" style="80" bestFit="1" customWidth="1"/>
    <col min="3068" max="3068" width="6.140625" style="80" customWidth="1"/>
    <col min="3069" max="3069" width="6.7109375" style="80" customWidth="1"/>
    <col min="3070" max="3070" width="12.42578125" style="80" customWidth="1"/>
    <col min="3071" max="3071" width="9.42578125" style="80" customWidth="1"/>
    <col min="3072" max="3083" width="5.7109375" style="80" customWidth="1"/>
    <col min="3084" max="3084" width="9" style="80" customWidth="1"/>
    <col min="3085" max="3085" width="21.42578125" style="80" customWidth="1"/>
    <col min="3086" max="3318" width="11.42578125" style="80"/>
    <col min="3319" max="3319" width="1.42578125" style="80" customWidth="1"/>
    <col min="3320" max="3320" width="6.28515625" style="80" bestFit="1" customWidth="1"/>
    <col min="3321" max="3321" width="6.140625" style="80" customWidth="1"/>
    <col min="3322" max="3322" width="58.42578125" style="80" customWidth="1"/>
    <col min="3323" max="3323" width="8.28515625" style="80" bestFit="1" customWidth="1"/>
    <col min="3324" max="3324" width="6.140625" style="80" customWidth="1"/>
    <col min="3325" max="3325" width="6.7109375" style="80" customWidth="1"/>
    <col min="3326" max="3326" width="12.42578125" style="80" customWidth="1"/>
    <col min="3327" max="3327" width="9.42578125" style="80" customWidth="1"/>
    <col min="3328" max="3339" width="5.7109375" style="80" customWidth="1"/>
    <col min="3340" max="3340" width="9" style="80" customWidth="1"/>
    <col min="3341" max="3341" width="21.42578125" style="80" customWidth="1"/>
    <col min="3342" max="3574" width="11.42578125" style="80"/>
    <col min="3575" max="3575" width="1.42578125" style="80" customWidth="1"/>
    <col min="3576" max="3576" width="6.28515625" style="80" bestFit="1" customWidth="1"/>
    <col min="3577" max="3577" width="6.140625" style="80" customWidth="1"/>
    <col min="3578" max="3578" width="58.42578125" style="80" customWidth="1"/>
    <col min="3579" max="3579" width="8.28515625" style="80" bestFit="1" customWidth="1"/>
    <col min="3580" max="3580" width="6.140625" style="80" customWidth="1"/>
    <col min="3581" max="3581" width="6.7109375" style="80" customWidth="1"/>
    <col min="3582" max="3582" width="12.42578125" style="80" customWidth="1"/>
    <col min="3583" max="3583" width="9.42578125" style="80" customWidth="1"/>
    <col min="3584" max="3595" width="5.7109375" style="80" customWidth="1"/>
    <col min="3596" max="3596" width="9" style="80" customWidth="1"/>
    <col min="3597" max="3597" width="21.42578125" style="80" customWidth="1"/>
    <col min="3598" max="3830" width="11.42578125" style="80"/>
    <col min="3831" max="3831" width="1.42578125" style="80" customWidth="1"/>
    <col min="3832" max="3832" width="6.28515625" style="80" bestFit="1" customWidth="1"/>
    <col min="3833" max="3833" width="6.140625" style="80" customWidth="1"/>
    <col min="3834" max="3834" width="58.42578125" style="80" customWidth="1"/>
    <col min="3835" max="3835" width="8.28515625" style="80" bestFit="1" customWidth="1"/>
    <col min="3836" max="3836" width="6.140625" style="80" customWidth="1"/>
    <col min="3837" max="3837" width="6.7109375" style="80" customWidth="1"/>
    <col min="3838" max="3838" width="12.42578125" style="80" customWidth="1"/>
    <col min="3839" max="3839" width="9.42578125" style="80" customWidth="1"/>
    <col min="3840" max="3851" width="5.7109375" style="80" customWidth="1"/>
    <col min="3852" max="3852" width="9" style="80" customWidth="1"/>
    <col min="3853" max="3853" width="21.42578125" style="80" customWidth="1"/>
    <col min="3854" max="4086" width="11.42578125" style="80"/>
    <col min="4087" max="4087" width="1.42578125" style="80" customWidth="1"/>
    <col min="4088" max="4088" width="6.28515625" style="80" bestFit="1" customWidth="1"/>
    <col min="4089" max="4089" width="6.140625" style="80" customWidth="1"/>
    <col min="4090" max="4090" width="58.42578125" style="80" customWidth="1"/>
    <col min="4091" max="4091" width="8.28515625" style="80" bestFit="1" customWidth="1"/>
    <col min="4092" max="4092" width="6.140625" style="80" customWidth="1"/>
    <col min="4093" max="4093" width="6.7109375" style="80" customWidth="1"/>
    <col min="4094" max="4094" width="12.42578125" style="80" customWidth="1"/>
    <col min="4095" max="4095" width="9.42578125" style="80" customWidth="1"/>
    <col min="4096" max="4107" width="5.7109375" style="80" customWidth="1"/>
    <col min="4108" max="4108" width="9" style="80" customWidth="1"/>
    <col min="4109" max="4109" width="21.42578125" style="80" customWidth="1"/>
    <col min="4110" max="4342" width="11.42578125" style="80"/>
    <col min="4343" max="4343" width="1.42578125" style="80" customWidth="1"/>
    <col min="4344" max="4344" width="6.28515625" style="80" bestFit="1" customWidth="1"/>
    <col min="4345" max="4345" width="6.140625" style="80" customWidth="1"/>
    <col min="4346" max="4346" width="58.42578125" style="80" customWidth="1"/>
    <col min="4347" max="4347" width="8.28515625" style="80" bestFit="1" customWidth="1"/>
    <col min="4348" max="4348" width="6.140625" style="80" customWidth="1"/>
    <col min="4349" max="4349" width="6.7109375" style="80" customWidth="1"/>
    <col min="4350" max="4350" width="12.42578125" style="80" customWidth="1"/>
    <col min="4351" max="4351" width="9.42578125" style="80" customWidth="1"/>
    <col min="4352" max="4363" width="5.7109375" style="80" customWidth="1"/>
    <col min="4364" max="4364" width="9" style="80" customWidth="1"/>
    <col min="4365" max="4365" width="21.42578125" style="80" customWidth="1"/>
    <col min="4366" max="4598" width="11.42578125" style="80"/>
    <col min="4599" max="4599" width="1.42578125" style="80" customWidth="1"/>
    <col min="4600" max="4600" width="6.28515625" style="80" bestFit="1" customWidth="1"/>
    <col min="4601" max="4601" width="6.140625" style="80" customWidth="1"/>
    <col min="4602" max="4602" width="58.42578125" style="80" customWidth="1"/>
    <col min="4603" max="4603" width="8.28515625" style="80" bestFit="1" customWidth="1"/>
    <col min="4604" max="4604" width="6.140625" style="80" customWidth="1"/>
    <col min="4605" max="4605" width="6.7109375" style="80" customWidth="1"/>
    <col min="4606" max="4606" width="12.42578125" style="80" customWidth="1"/>
    <col min="4607" max="4607" width="9.42578125" style="80" customWidth="1"/>
    <col min="4608" max="4619" width="5.7109375" style="80" customWidth="1"/>
    <col min="4620" max="4620" width="9" style="80" customWidth="1"/>
    <col min="4621" max="4621" width="21.42578125" style="80" customWidth="1"/>
    <col min="4622" max="4854" width="11.42578125" style="80"/>
    <col min="4855" max="4855" width="1.42578125" style="80" customWidth="1"/>
    <col min="4856" max="4856" width="6.28515625" style="80" bestFit="1" customWidth="1"/>
    <col min="4857" max="4857" width="6.140625" style="80" customWidth="1"/>
    <col min="4858" max="4858" width="58.42578125" style="80" customWidth="1"/>
    <col min="4859" max="4859" width="8.28515625" style="80" bestFit="1" customWidth="1"/>
    <col min="4860" max="4860" width="6.140625" style="80" customWidth="1"/>
    <col min="4861" max="4861" width="6.7109375" style="80" customWidth="1"/>
    <col min="4862" max="4862" width="12.42578125" style="80" customWidth="1"/>
    <col min="4863" max="4863" width="9.42578125" style="80" customWidth="1"/>
    <col min="4864" max="4875" width="5.7109375" style="80" customWidth="1"/>
    <col min="4876" max="4876" width="9" style="80" customWidth="1"/>
    <col min="4877" max="4877" width="21.42578125" style="80" customWidth="1"/>
    <col min="4878" max="5110" width="11.42578125" style="80"/>
    <col min="5111" max="5111" width="1.42578125" style="80" customWidth="1"/>
    <col min="5112" max="5112" width="6.28515625" style="80" bestFit="1" customWidth="1"/>
    <col min="5113" max="5113" width="6.140625" style="80" customWidth="1"/>
    <col min="5114" max="5114" width="58.42578125" style="80" customWidth="1"/>
    <col min="5115" max="5115" width="8.28515625" style="80" bestFit="1" customWidth="1"/>
    <col min="5116" max="5116" width="6.140625" style="80" customWidth="1"/>
    <col min="5117" max="5117" width="6.7109375" style="80" customWidth="1"/>
    <col min="5118" max="5118" width="12.42578125" style="80" customWidth="1"/>
    <col min="5119" max="5119" width="9.42578125" style="80" customWidth="1"/>
    <col min="5120" max="5131" width="5.7109375" style="80" customWidth="1"/>
    <col min="5132" max="5132" width="9" style="80" customWidth="1"/>
    <col min="5133" max="5133" width="21.42578125" style="80" customWidth="1"/>
    <col min="5134" max="5366" width="11.42578125" style="80"/>
    <col min="5367" max="5367" width="1.42578125" style="80" customWidth="1"/>
    <col min="5368" max="5368" width="6.28515625" style="80" bestFit="1" customWidth="1"/>
    <col min="5369" max="5369" width="6.140625" style="80" customWidth="1"/>
    <col min="5370" max="5370" width="58.42578125" style="80" customWidth="1"/>
    <col min="5371" max="5371" width="8.28515625" style="80" bestFit="1" customWidth="1"/>
    <col min="5372" max="5372" width="6.140625" style="80" customWidth="1"/>
    <col min="5373" max="5373" width="6.7109375" style="80" customWidth="1"/>
    <col min="5374" max="5374" width="12.42578125" style="80" customWidth="1"/>
    <col min="5375" max="5375" width="9.42578125" style="80" customWidth="1"/>
    <col min="5376" max="5387" width="5.7109375" style="80" customWidth="1"/>
    <col min="5388" max="5388" width="9" style="80" customWidth="1"/>
    <col min="5389" max="5389" width="21.42578125" style="80" customWidth="1"/>
    <col min="5390" max="5622" width="11.42578125" style="80"/>
    <col min="5623" max="5623" width="1.42578125" style="80" customWidth="1"/>
    <col min="5624" max="5624" width="6.28515625" style="80" bestFit="1" customWidth="1"/>
    <col min="5625" max="5625" width="6.140625" style="80" customWidth="1"/>
    <col min="5626" max="5626" width="58.42578125" style="80" customWidth="1"/>
    <col min="5627" max="5627" width="8.28515625" style="80" bestFit="1" customWidth="1"/>
    <col min="5628" max="5628" width="6.140625" style="80" customWidth="1"/>
    <col min="5629" max="5629" width="6.7109375" style="80" customWidth="1"/>
    <col min="5630" max="5630" width="12.42578125" style="80" customWidth="1"/>
    <col min="5631" max="5631" width="9.42578125" style="80" customWidth="1"/>
    <col min="5632" max="5643" width="5.7109375" style="80" customWidth="1"/>
    <col min="5644" max="5644" width="9" style="80" customWidth="1"/>
    <col min="5645" max="5645" width="21.42578125" style="80" customWidth="1"/>
    <col min="5646" max="5878" width="11.42578125" style="80"/>
    <col min="5879" max="5879" width="1.42578125" style="80" customWidth="1"/>
    <col min="5880" max="5880" width="6.28515625" style="80" bestFit="1" customWidth="1"/>
    <col min="5881" max="5881" width="6.140625" style="80" customWidth="1"/>
    <col min="5882" max="5882" width="58.42578125" style="80" customWidth="1"/>
    <col min="5883" max="5883" width="8.28515625" style="80" bestFit="1" customWidth="1"/>
    <col min="5884" max="5884" width="6.140625" style="80" customWidth="1"/>
    <col min="5885" max="5885" width="6.7109375" style="80" customWidth="1"/>
    <col min="5886" max="5886" width="12.42578125" style="80" customWidth="1"/>
    <col min="5887" max="5887" width="9.42578125" style="80" customWidth="1"/>
    <col min="5888" max="5899" width="5.7109375" style="80" customWidth="1"/>
    <col min="5900" max="5900" width="9" style="80" customWidth="1"/>
    <col min="5901" max="5901" width="21.42578125" style="80" customWidth="1"/>
    <col min="5902" max="6134" width="11.42578125" style="80"/>
    <col min="6135" max="6135" width="1.42578125" style="80" customWidth="1"/>
    <col min="6136" max="6136" width="6.28515625" style="80" bestFit="1" customWidth="1"/>
    <col min="6137" max="6137" width="6.140625" style="80" customWidth="1"/>
    <col min="6138" max="6138" width="58.42578125" style="80" customWidth="1"/>
    <col min="6139" max="6139" width="8.28515625" style="80" bestFit="1" customWidth="1"/>
    <col min="6140" max="6140" width="6.140625" style="80" customWidth="1"/>
    <col min="6141" max="6141" width="6.7109375" style="80" customWidth="1"/>
    <col min="6142" max="6142" width="12.42578125" style="80" customWidth="1"/>
    <col min="6143" max="6143" width="9.42578125" style="80" customWidth="1"/>
    <col min="6144" max="6155" width="5.7109375" style="80" customWidth="1"/>
    <col min="6156" max="6156" width="9" style="80" customWidth="1"/>
    <col min="6157" max="6157" width="21.42578125" style="80" customWidth="1"/>
    <col min="6158" max="6390" width="11.42578125" style="80"/>
    <col min="6391" max="6391" width="1.42578125" style="80" customWidth="1"/>
    <col min="6392" max="6392" width="6.28515625" style="80" bestFit="1" customWidth="1"/>
    <col min="6393" max="6393" width="6.140625" style="80" customWidth="1"/>
    <col min="6394" max="6394" width="58.42578125" style="80" customWidth="1"/>
    <col min="6395" max="6395" width="8.28515625" style="80" bestFit="1" customWidth="1"/>
    <col min="6396" max="6396" width="6.140625" style="80" customWidth="1"/>
    <col min="6397" max="6397" width="6.7109375" style="80" customWidth="1"/>
    <col min="6398" max="6398" width="12.42578125" style="80" customWidth="1"/>
    <col min="6399" max="6399" width="9.42578125" style="80" customWidth="1"/>
    <col min="6400" max="6411" width="5.7109375" style="80" customWidth="1"/>
    <col min="6412" max="6412" width="9" style="80" customWidth="1"/>
    <col min="6413" max="6413" width="21.42578125" style="80" customWidth="1"/>
    <col min="6414" max="6646" width="11.42578125" style="80"/>
    <col min="6647" max="6647" width="1.42578125" style="80" customWidth="1"/>
    <col min="6648" max="6648" width="6.28515625" style="80" bestFit="1" customWidth="1"/>
    <col min="6649" max="6649" width="6.140625" style="80" customWidth="1"/>
    <col min="6650" max="6650" width="58.42578125" style="80" customWidth="1"/>
    <col min="6651" max="6651" width="8.28515625" style="80" bestFit="1" customWidth="1"/>
    <col min="6652" max="6652" width="6.140625" style="80" customWidth="1"/>
    <col min="6653" max="6653" width="6.7109375" style="80" customWidth="1"/>
    <col min="6654" max="6654" width="12.42578125" style="80" customWidth="1"/>
    <col min="6655" max="6655" width="9.42578125" style="80" customWidth="1"/>
    <col min="6656" max="6667" width="5.7109375" style="80" customWidth="1"/>
    <col min="6668" max="6668" width="9" style="80" customWidth="1"/>
    <col min="6669" max="6669" width="21.42578125" style="80" customWidth="1"/>
    <col min="6670" max="6902" width="11.42578125" style="80"/>
    <col min="6903" max="6903" width="1.42578125" style="80" customWidth="1"/>
    <col min="6904" max="6904" width="6.28515625" style="80" bestFit="1" customWidth="1"/>
    <col min="6905" max="6905" width="6.140625" style="80" customWidth="1"/>
    <col min="6906" max="6906" width="58.42578125" style="80" customWidth="1"/>
    <col min="6907" max="6907" width="8.28515625" style="80" bestFit="1" customWidth="1"/>
    <col min="6908" max="6908" width="6.140625" style="80" customWidth="1"/>
    <col min="6909" max="6909" width="6.7109375" style="80" customWidth="1"/>
    <col min="6910" max="6910" width="12.42578125" style="80" customWidth="1"/>
    <col min="6911" max="6911" width="9.42578125" style="80" customWidth="1"/>
    <col min="6912" max="6923" width="5.7109375" style="80" customWidth="1"/>
    <col min="6924" max="6924" width="9" style="80" customWidth="1"/>
    <col min="6925" max="6925" width="21.42578125" style="80" customWidth="1"/>
    <col min="6926" max="7158" width="11.42578125" style="80"/>
    <col min="7159" max="7159" width="1.42578125" style="80" customWidth="1"/>
    <col min="7160" max="7160" width="6.28515625" style="80" bestFit="1" customWidth="1"/>
    <col min="7161" max="7161" width="6.140625" style="80" customWidth="1"/>
    <col min="7162" max="7162" width="58.42578125" style="80" customWidth="1"/>
    <col min="7163" max="7163" width="8.28515625" style="80" bestFit="1" customWidth="1"/>
    <col min="7164" max="7164" width="6.140625" style="80" customWidth="1"/>
    <col min="7165" max="7165" width="6.7109375" style="80" customWidth="1"/>
    <col min="7166" max="7166" width="12.42578125" style="80" customWidth="1"/>
    <col min="7167" max="7167" width="9.42578125" style="80" customWidth="1"/>
    <col min="7168" max="7179" width="5.7109375" style="80" customWidth="1"/>
    <col min="7180" max="7180" width="9" style="80" customWidth="1"/>
    <col min="7181" max="7181" width="21.42578125" style="80" customWidth="1"/>
    <col min="7182" max="7414" width="11.42578125" style="80"/>
    <col min="7415" max="7415" width="1.42578125" style="80" customWidth="1"/>
    <col min="7416" max="7416" width="6.28515625" style="80" bestFit="1" customWidth="1"/>
    <col min="7417" max="7417" width="6.140625" style="80" customWidth="1"/>
    <col min="7418" max="7418" width="58.42578125" style="80" customWidth="1"/>
    <col min="7419" max="7419" width="8.28515625" style="80" bestFit="1" customWidth="1"/>
    <col min="7420" max="7420" width="6.140625" style="80" customWidth="1"/>
    <col min="7421" max="7421" width="6.7109375" style="80" customWidth="1"/>
    <col min="7422" max="7422" width="12.42578125" style="80" customWidth="1"/>
    <col min="7423" max="7423" width="9.42578125" style="80" customWidth="1"/>
    <col min="7424" max="7435" width="5.7109375" style="80" customWidth="1"/>
    <col min="7436" max="7436" width="9" style="80" customWidth="1"/>
    <col min="7437" max="7437" width="21.42578125" style="80" customWidth="1"/>
    <col min="7438" max="7670" width="11.42578125" style="80"/>
    <col min="7671" max="7671" width="1.42578125" style="80" customWidth="1"/>
    <col min="7672" max="7672" width="6.28515625" style="80" bestFit="1" customWidth="1"/>
    <col min="7673" max="7673" width="6.140625" style="80" customWidth="1"/>
    <col min="7674" max="7674" width="58.42578125" style="80" customWidth="1"/>
    <col min="7675" max="7675" width="8.28515625" style="80" bestFit="1" customWidth="1"/>
    <col min="7676" max="7676" width="6.140625" style="80" customWidth="1"/>
    <col min="7677" max="7677" width="6.7109375" style="80" customWidth="1"/>
    <col min="7678" max="7678" width="12.42578125" style="80" customWidth="1"/>
    <col min="7679" max="7679" width="9.42578125" style="80" customWidth="1"/>
    <col min="7680" max="7691" width="5.7109375" style="80" customWidth="1"/>
    <col min="7692" max="7692" width="9" style="80" customWidth="1"/>
    <col min="7693" max="7693" width="21.42578125" style="80" customWidth="1"/>
    <col min="7694" max="7926" width="11.42578125" style="80"/>
    <col min="7927" max="7927" width="1.42578125" style="80" customWidth="1"/>
    <col min="7928" max="7928" width="6.28515625" style="80" bestFit="1" customWidth="1"/>
    <col min="7929" max="7929" width="6.140625" style="80" customWidth="1"/>
    <col min="7930" max="7930" width="58.42578125" style="80" customWidth="1"/>
    <col min="7931" max="7931" width="8.28515625" style="80" bestFit="1" customWidth="1"/>
    <col min="7932" max="7932" width="6.140625" style="80" customWidth="1"/>
    <col min="7933" max="7933" width="6.7109375" style="80" customWidth="1"/>
    <col min="7934" max="7934" width="12.42578125" style="80" customWidth="1"/>
    <col min="7935" max="7935" width="9.42578125" style="80" customWidth="1"/>
    <col min="7936" max="7947" width="5.7109375" style="80" customWidth="1"/>
    <col min="7948" max="7948" width="9" style="80" customWidth="1"/>
    <col min="7949" max="7949" width="21.42578125" style="80" customWidth="1"/>
    <col min="7950" max="8182" width="11.42578125" style="80"/>
    <col min="8183" max="8183" width="1.42578125" style="80" customWidth="1"/>
    <col min="8184" max="8184" width="6.28515625" style="80" bestFit="1" customWidth="1"/>
    <col min="8185" max="8185" width="6.140625" style="80" customWidth="1"/>
    <col min="8186" max="8186" width="58.42578125" style="80" customWidth="1"/>
    <col min="8187" max="8187" width="8.28515625" style="80" bestFit="1" customWidth="1"/>
    <col min="8188" max="8188" width="6.140625" style="80" customWidth="1"/>
    <col min="8189" max="8189" width="6.7109375" style="80" customWidth="1"/>
    <col min="8190" max="8190" width="12.42578125" style="80" customWidth="1"/>
    <col min="8191" max="8191" width="9.42578125" style="80" customWidth="1"/>
    <col min="8192" max="8203" width="5.7109375" style="80" customWidth="1"/>
    <col min="8204" max="8204" width="9" style="80" customWidth="1"/>
    <col min="8205" max="8205" width="21.42578125" style="80" customWidth="1"/>
    <col min="8206" max="8438" width="11.42578125" style="80"/>
    <col min="8439" max="8439" width="1.42578125" style="80" customWidth="1"/>
    <col min="8440" max="8440" width="6.28515625" style="80" bestFit="1" customWidth="1"/>
    <col min="8441" max="8441" width="6.140625" style="80" customWidth="1"/>
    <col min="8442" max="8442" width="58.42578125" style="80" customWidth="1"/>
    <col min="8443" max="8443" width="8.28515625" style="80" bestFit="1" customWidth="1"/>
    <col min="8444" max="8444" width="6.140625" style="80" customWidth="1"/>
    <col min="8445" max="8445" width="6.7109375" style="80" customWidth="1"/>
    <col min="8446" max="8446" width="12.42578125" style="80" customWidth="1"/>
    <col min="8447" max="8447" width="9.42578125" style="80" customWidth="1"/>
    <col min="8448" max="8459" width="5.7109375" style="80" customWidth="1"/>
    <col min="8460" max="8460" width="9" style="80" customWidth="1"/>
    <col min="8461" max="8461" width="21.42578125" style="80" customWidth="1"/>
    <col min="8462" max="8694" width="11.42578125" style="80"/>
    <col min="8695" max="8695" width="1.42578125" style="80" customWidth="1"/>
    <col min="8696" max="8696" width="6.28515625" style="80" bestFit="1" customWidth="1"/>
    <col min="8697" max="8697" width="6.140625" style="80" customWidth="1"/>
    <col min="8698" max="8698" width="58.42578125" style="80" customWidth="1"/>
    <col min="8699" max="8699" width="8.28515625" style="80" bestFit="1" customWidth="1"/>
    <col min="8700" max="8700" width="6.140625" style="80" customWidth="1"/>
    <col min="8701" max="8701" width="6.7109375" style="80" customWidth="1"/>
    <col min="8702" max="8702" width="12.42578125" style="80" customWidth="1"/>
    <col min="8703" max="8703" width="9.42578125" style="80" customWidth="1"/>
    <col min="8704" max="8715" width="5.7109375" style="80" customWidth="1"/>
    <col min="8716" max="8716" width="9" style="80" customWidth="1"/>
    <col min="8717" max="8717" width="21.42578125" style="80" customWidth="1"/>
    <col min="8718" max="8950" width="11.42578125" style="80"/>
    <col min="8951" max="8951" width="1.42578125" style="80" customWidth="1"/>
    <col min="8952" max="8952" width="6.28515625" style="80" bestFit="1" customWidth="1"/>
    <col min="8953" max="8953" width="6.140625" style="80" customWidth="1"/>
    <col min="8954" max="8954" width="58.42578125" style="80" customWidth="1"/>
    <col min="8955" max="8955" width="8.28515625" style="80" bestFit="1" customWidth="1"/>
    <col min="8956" max="8956" width="6.140625" style="80" customWidth="1"/>
    <col min="8957" max="8957" width="6.7109375" style="80" customWidth="1"/>
    <col min="8958" max="8958" width="12.42578125" style="80" customWidth="1"/>
    <col min="8959" max="8959" width="9.42578125" style="80" customWidth="1"/>
    <col min="8960" max="8971" width="5.7109375" style="80" customWidth="1"/>
    <col min="8972" max="8972" width="9" style="80" customWidth="1"/>
    <col min="8973" max="8973" width="21.42578125" style="80" customWidth="1"/>
    <col min="8974" max="9206" width="11.42578125" style="80"/>
    <col min="9207" max="9207" width="1.42578125" style="80" customWidth="1"/>
    <col min="9208" max="9208" width="6.28515625" style="80" bestFit="1" customWidth="1"/>
    <col min="9209" max="9209" width="6.140625" style="80" customWidth="1"/>
    <col min="9210" max="9210" width="58.42578125" style="80" customWidth="1"/>
    <col min="9211" max="9211" width="8.28515625" style="80" bestFit="1" customWidth="1"/>
    <col min="9212" max="9212" width="6.140625" style="80" customWidth="1"/>
    <col min="9213" max="9213" width="6.7109375" style="80" customWidth="1"/>
    <col min="9214" max="9214" width="12.42578125" style="80" customWidth="1"/>
    <col min="9215" max="9215" width="9.42578125" style="80" customWidth="1"/>
    <col min="9216" max="9227" width="5.7109375" style="80" customWidth="1"/>
    <col min="9228" max="9228" width="9" style="80" customWidth="1"/>
    <col min="9229" max="9229" width="21.42578125" style="80" customWidth="1"/>
    <col min="9230" max="9462" width="11.42578125" style="80"/>
    <col min="9463" max="9463" width="1.42578125" style="80" customWidth="1"/>
    <col min="9464" max="9464" width="6.28515625" style="80" bestFit="1" customWidth="1"/>
    <col min="9465" max="9465" width="6.140625" style="80" customWidth="1"/>
    <col min="9466" max="9466" width="58.42578125" style="80" customWidth="1"/>
    <col min="9467" max="9467" width="8.28515625" style="80" bestFit="1" customWidth="1"/>
    <col min="9468" max="9468" width="6.140625" style="80" customWidth="1"/>
    <col min="9469" max="9469" width="6.7109375" style="80" customWidth="1"/>
    <col min="9470" max="9470" width="12.42578125" style="80" customWidth="1"/>
    <col min="9471" max="9471" width="9.42578125" style="80" customWidth="1"/>
    <col min="9472" max="9483" width="5.7109375" style="80" customWidth="1"/>
    <col min="9484" max="9484" width="9" style="80" customWidth="1"/>
    <col min="9485" max="9485" width="21.42578125" style="80" customWidth="1"/>
    <col min="9486" max="9718" width="11.42578125" style="80"/>
    <col min="9719" max="9719" width="1.42578125" style="80" customWidth="1"/>
    <col min="9720" max="9720" width="6.28515625" style="80" bestFit="1" customWidth="1"/>
    <col min="9721" max="9721" width="6.140625" style="80" customWidth="1"/>
    <col min="9722" max="9722" width="58.42578125" style="80" customWidth="1"/>
    <col min="9723" max="9723" width="8.28515625" style="80" bestFit="1" customWidth="1"/>
    <col min="9724" max="9724" width="6.140625" style="80" customWidth="1"/>
    <col min="9725" max="9725" width="6.7109375" style="80" customWidth="1"/>
    <col min="9726" max="9726" width="12.42578125" style="80" customWidth="1"/>
    <col min="9727" max="9727" width="9.42578125" style="80" customWidth="1"/>
    <col min="9728" max="9739" width="5.7109375" style="80" customWidth="1"/>
    <col min="9740" max="9740" width="9" style="80" customWidth="1"/>
    <col min="9741" max="9741" width="21.42578125" style="80" customWidth="1"/>
    <col min="9742" max="9974" width="11.42578125" style="80"/>
    <col min="9975" max="9975" width="1.42578125" style="80" customWidth="1"/>
    <col min="9976" max="9976" width="6.28515625" style="80" bestFit="1" customWidth="1"/>
    <col min="9977" max="9977" width="6.140625" style="80" customWidth="1"/>
    <col min="9978" max="9978" width="58.42578125" style="80" customWidth="1"/>
    <col min="9979" max="9979" width="8.28515625" style="80" bestFit="1" customWidth="1"/>
    <col min="9980" max="9980" width="6.140625" style="80" customWidth="1"/>
    <col min="9981" max="9981" width="6.7109375" style="80" customWidth="1"/>
    <col min="9982" max="9982" width="12.42578125" style="80" customWidth="1"/>
    <col min="9983" max="9983" width="9.42578125" style="80" customWidth="1"/>
    <col min="9984" max="9995" width="5.7109375" style="80" customWidth="1"/>
    <col min="9996" max="9996" width="9" style="80" customWidth="1"/>
    <col min="9997" max="9997" width="21.42578125" style="80" customWidth="1"/>
    <col min="9998" max="10230" width="11.42578125" style="80"/>
    <col min="10231" max="10231" width="1.42578125" style="80" customWidth="1"/>
    <col min="10232" max="10232" width="6.28515625" style="80" bestFit="1" customWidth="1"/>
    <col min="10233" max="10233" width="6.140625" style="80" customWidth="1"/>
    <col min="10234" max="10234" width="58.42578125" style="80" customWidth="1"/>
    <col min="10235" max="10235" width="8.28515625" style="80" bestFit="1" customWidth="1"/>
    <col min="10236" max="10236" width="6.140625" style="80" customWidth="1"/>
    <col min="10237" max="10237" width="6.7109375" style="80" customWidth="1"/>
    <col min="10238" max="10238" width="12.42578125" style="80" customWidth="1"/>
    <col min="10239" max="10239" width="9.42578125" style="80" customWidth="1"/>
    <col min="10240" max="10251" width="5.7109375" style="80" customWidth="1"/>
    <col min="10252" max="10252" width="9" style="80" customWidth="1"/>
    <col min="10253" max="10253" width="21.42578125" style="80" customWidth="1"/>
    <col min="10254" max="10486" width="11.42578125" style="80"/>
    <col min="10487" max="10487" width="1.42578125" style="80" customWidth="1"/>
    <col min="10488" max="10488" width="6.28515625" style="80" bestFit="1" customWidth="1"/>
    <col min="10489" max="10489" width="6.140625" style="80" customWidth="1"/>
    <col min="10490" max="10490" width="58.42578125" style="80" customWidth="1"/>
    <col min="10491" max="10491" width="8.28515625" style="80" bestFit="1" customWidth="1"/>
    <col min="10492" max="10492" width="6.140625" style="80" customWidth="1"/>
    <col min="10493" max="10493" width="6.7109375" style="80" customWidth="1"/>
    <col min="10494" max="10494" width="12.42578125" style="80" customWidth="1"/>
    <col min="10495" max="10495" width="9.42578125" style="80" customWidth="1"/>
    <col min="10496" max="10507" width="5.7109375" style="80" customWidth="1"/>
    <col min="10508" max="10508" width="9" style="80" customWidth="1"/>
    <col min="10509" max="10509" width="21.42578125" style="80" customWidth="1"/>
    <col min="10510" max="10742" width="11.42578125" style="80"/>
    <col min="10743" max="10743" width="1.42578125" style="80" customWidth="1"/>
    <col min="10744" max="10744" width="6.28515625" style="80" bestFit="1" customWidth="1"/>
    <col min="10745" max="10745" width="6.140625" style="80" customWidth="1"/>
    <col min="10746" max="10746" width="58.42578125" style="80" customWidth="1"/>
    <col min="10747" max="10747" width="8.28515625" style="80" bestFit="1" customWidth="1"/>
    <col min="10748" max="10748" width="6.140625" style="80" customWidth="1"/>
    <col min="10749" max="10749" width="6.7109375" style="80" customWidth="1"/>
    <col min="10750" max="10750" width="12.42578125" style="80" customWidth="1"/>
    <col min="10751" max="10751" width="9.42578125" style="80" customWidth="1"/>
    <col min="10752" max="10763" width="5.7109375" style="80" customWidth="1"/>
    <col min="10764" max="10764" width="9" style="80" customWidth="1"/>
    <col min="10765" max="10765" width="21.42578125" style="80" customWidth="1"/>
    <col min="10766" max="10998" width="11.42578125" style="80"/>
    <col min="10999" max="10999" width="1.42578125" style="80" customWidth="1"/>
    <col min="11000" max="11000" width="6.28515625" style="80" bestFit="1" customWidth="1"/>
    <col min="11001" max="11001" width="6.140625" style="80" customWidth="1"/>
    <col min="11002" max="11002" width="58.42578125" style="80" customWidth="1"/>
    <col min="11003" max="11003" width="8.28515625" style="80" bestFit="1" customWidth="1"/>
    <col min="11004" max="11004" width="6.140625" style="80" customWidth="1"/>
    <col min="11005" max="11005" width="6.7109375" style="80" customWidth="1"/>
    <col min="11006" max="11006" width="12.42578125" style="80" customWidth="1"/>
    <col min="11007" max="11007" width="9.42578125" style="80" customWidth="1"/>
    <col min="11008" max="11019" width="5.7109375" style="80" customWidth="1"/>
    <col min="11020" max="11020" width="9" style="80" customWidth="1"/>
    <col min="11021" max="11021" width="21.42578125" style="80" customWidth="1"/>
    <col min="11022" max="11254" width="11.42578125" style="80"/>
    <col min="11255" max="11255" width="1.42578125" style="80" customWidth="1"/>
    <col min="11256" max="11256" width="6.28515625" style="80" bestFit="1" customWidth="1"/>
    <col min="11257" max="11257" width="6.140625" style="80" customWidth="1"/>
    <col min="11258" max="11258" width="58.42578125" style="80" customWidth="1"/>
    <col min="11259" max="11259" width="8.28515625" style="80" bestFit="1" customWidth="1"/>
    <col min="11260" max="11260" width="6.140625" style="80" customWidth="1"/>
    <col min="11261" max="11261" width="6.7109375" style="80" customWidth="1"/>
    <col min="11262" max="11262" width="12.42578125" style="80" customWidth="1"/>
    <col min="11263" max="11263" width="9.42578125" style="80" customWidth="1"/>
    <col min="11264" max="11275" width="5.7109375" style="80" customWidth="1"/>
    <col min="11276" max="11276" width="9" style="80" customWidth="1"/>
    <col min="11277" max="11277" width="21.42578125" style="80" customWidth="1"/>
    <col min="11278" max="11510" width="11.42578125" style="80"/>
    <col min="11511" max="11511" width="1.42578125" style="80" customWidth="1"/>
    <col min="11512" max="11512" width="6.28515625" style="80" bestFit="1" customWidth="1"/>
    <col min="11513" max="11513" width="6.140625" style="80" customWidth="1"/>
    <col min="11514" max="11514" width="58.42578125" style="80" customWidth="1"/>
    <col min="11515" max="11515" width="8.28515625" style="80" bestFit="1" customWidth="1"/>
    <col min="11516" max="11516" width="6.140625" style="80" customWidth="1"/>
    <col min="11517" max="11517" width="6.7109375" style="80" customWidth="1"/>
    <col min="11518" max="11518" width="12.42578125" style="80" customWidth="1"/>
    <col min="11519" max="11519" width="9.42578125" style="80" customWidth="1"/>
    <col min="11520" max="11531" width="5.7109375" style="80" customWidth="1"/>
    <col min="11532" max="11532" width="9" style="80" customWidth="1"/>
    <col min="11533" max="11533" width="21.42578125" style="80" customWidth="1"/>
    <col min="11534" max="11766" width="11.42578125" style="80"/>
    <col min="11767" max="11767" width="1.42578125" style="80" customWidth="1"/>
    <col min="11768" max="11768" width="6.28515625" style="80" bestFit="1" customWidth="1"/>
    <col min="11769" max="11769" width="6.140625" style="80" customWidth="1"/>
    <col min="11770" max="11770" width="58.42578125" style="80" customWidth="1"/>
    <col min="11771" max="11771" width="8.28515625" style="80" bestFit="1" customWidth="1"/>
    <col min="11772" max="11772" width="6.140625" style="80" customWidth="1"/>
    <col min="11773" max="11773" width="6.7109375" style="80" customWidth="1"/>
    <col min="11774" max="11774" width="12.42578125" style="80" customWidth="1"/>
    <col min="11775" max="11775" width="9.42578125" style="80" customWidth="1"/>
    <col min="11776" max="11787" width="5.7109375" style="80" customWidth="1"/>
    <col min="11788" max="11788" width="9" style="80" customWidth="1"/>
    <col min="11789" max="11789" width="21.42578125" style="80" customWidth="1"/>
    <col min="11790" max="12022" width="11.42578125" style="80"/>
    <col min="12023" max="12023" width="1.42578125" style="80" customWidth="1"/>
    <col min="12024" max="12024" width="6.28515625" style="80" bestFit="1" customWidth="1"/>
    <col min="12025" max="12025" width="6.140625" style="80" customWidth="1"/>
    <col min="12026" max="12026" width="58.42578125" style="80" customWidth="1"/>
    <col min="12027" max="12027" width="8.28515625" style="80" bestFit="1" customWidth="1"/>
    <col min="12028" max="12028" width="6.140625" style="80" customWidth="1"/>
    <col min="12029" max="12029" width="6.7109375" style="80" customWidth="1"/>
    <col min="12030" max="12030" width="12.42578125" style="80" customWidth="1"/>
    <col min="12031" max="12031" width="9.42578125" style="80" customWidth="1"/>
    <col min="12032" max="12043" width="5.7109375" style="80" customWidth="1"/>
    <col min="12044" max="12044" width="9" style="80" customWidth="1"/>
    <col min="12045" max="12045" width="21.42578125" style="80" customWidth="1"/>
    <col min="12046" max="12278" width="11.42578125" style="80"/>
    <col min="12279" max="12279" width="1.42578125" style="80" customWidth="1"/>
    <col min="12280" max="12280" width="6.28515625" style="80" bestFit="1" customWidth="1"/>
    <col min="12281" max="12281" width="6.140625" style="80" customWidth="1"/>
    <col min="12282" max="12282" width="58.42578125" style="80" customWidth="1"/>
    <col min="12283" max="12283" width="8.28515625" style="80" bestFit="1" customWidth="1"/>
    <col min="12284" max="12284" width="6.140625" style="80" customWidth="1"/>
    <col min="12285" max="12285" width="6.7109375" style="80" customWidth="1"/>
    <col min="12286" max="12286" width="12.42578125" style="80" customWidth="1"/>
    <col min="12287" max="12287" width="9.42578125" style="80" customWidth="1"/>
    <col min="12288" max="12299" width="5.7109375" style="80" customWidth="1"/>
    <col min="12300" max="12300" width="9" style="80" customWidth="1"/>
    <col min="12301" max="12301" width="21.42578125" style="80" customWidth="1"/>
    <col min="12302" max="12534" width="11.42578125" style="80"/>
    <col min="12535" max="12535" width="1.42578125" style="80" customWidth="1"/>
    <col min="12536" max="12536" width="6.28515625" style="80" bestFit="1" customWidth="1"/>
    <col min="12537" max="12537" width="6.140625" style="80" customWidth="1"/>
    <col min="12538" max="12538" width="58.42578125" style="80" customWidth="1"/>
    <col min="12539" max="12539" width="8.28515625" style="80" bestFit="1" customWidth="1"/>
    <col min="12540" max="12540" width="6.140625" style="80" customWidth="1"/>
    <col min="12541" max="12541" width="6.7109375" style="80" customWidth="1"/>
    <col min="12542" max="12542" width="12.42578125" style="80" customWidth="1"/>
    <col min="12543" max="12543" width="9.42578125" style="80" customWidth="1"/>
    <col min="12544" max="12555" width="5.7109375" style="80" customWidth="1"/>
    <col min="12556" max="12556" width="9" style="80" customWidth="1"/>
    <col min="12557" max="12557" width="21.42578125" style="80" customWidth="1"/>
    <col min="12558" max="12790" width="11.42578125" style="80"/>
    <col min="12791" max="12791" width="1.42578125" style="80" customWidth="1"/>
    <col min="12792" max="12792" width="6.28515625" style="80" bestFit="1" customWidth="1"/>
    <col min="12793" max="12793" width="6.140625" style="80" customWidth="1"/>
    <col min="12794" max="12794" width="58.42578125" style="80" customWidth="1"/>
    <col min="12795" max="12795" width="8.28515625" style="80" bestFit="1" customWidth="1"/>
    <col min="12796" max="12796" width="6.140625" style="80" customWidth="1"/>
    <col min="12797" max="12797" width="6.7109375" style="80" customWidth="1"/>
    <col min="12798" max="12798" width="12.42578125" style="80" customWidth="1"/>
    <col min="12799" max="12799" width="9.42578125" style="80" customWidth="1"/>
    <col min="12800" max="12811" width="5.7109375" style="80" customWidth="1"/>
    <col min="12812" max="12812" width="9" style="80" customWidth="1"/>
    <col min="12813" max="12813" width="21.42578125" style="80" customWidth="1"/>
    <col min="12814" max="13046" width="11.42578125" style="80"/>
    <col min="13047" max="13047" width="1.42578125" style="80" customWidth="1"/>
    <col min="13048" max="13048" width="6.28515625" style="80" bestFit="1" customWidth="1"/>
    <col min="13049" max="13049" width="6.140625" style="80" customWidth="1"/>
    <col min="13050" max="13050" width="58.42578125" style="80" customWidth="1"/>
    <col min="13051" max="13051" width="8.28515625" style="80" bestFit="1" customWidth="1"/>
    <col min="13052" max="13052" width="6.140625" style="80" customWidth="1"/>
    <col min="13053" max="13053" width="6.7109375" style="80" customWidth="1"/>
    <col min="13054" max="13054" width="12.42578125" style="80" customWidth="1"/>
    <col min="13055" max="13055" width="9.42578125" style="80" customWidth="1"/>
    <col min="13056" max="13067" width="5.7109375" style="80" customWidth="1"/>
    <col min="13068" max="13068" width="9" style="80" customWidth="1"/>
    <col min="13069" max="13069" width="21.42578125" style="80" customWidth="1"/>
    <col min="13070" max="13302" width="11.42578125" style="80"/>
    <col min="13303" max="13303" width="1.42578125" style="80" customWidth="1"/>
    <col min="13304" max="13304" width="6.28515625" style="80" bestFit="1" customWidth="1"/>
    <col min="13305" max="13305" width="6.140625" style="80" customWidth="1"/>
    <col min="13306" max="13306" width="58.42578125" style="80" customWidth="1"/>
    <col min="13307" max="13307" width="8.28515625" style="80" bestFit="1" customWidth="1"/>
    <col min="13308" max="13308" width="6.140625" style="80" customWidth="1"/>
    <col min="13309" max="13309" width="6.7109375" style="80" customWidth="1"/>
    <col min="13310" max="13310" width="12.42578125" style="80" customWidth="1"/>
    <col min="13311" max="13311" width="9.42578125" style="80" customWidth="1"/>
    <col min="13312" max="13323" width="5.7109375" style="80" customWidth="1"/>
    <col min="13324" max="13324" width="9" style="80" customWidth="1"/>
    <col min="13325" max="13325" width="21.42578125" style="80" customWidth="1"/>
    <col min="13326" max="13558" width="11.42578125" style="80"/>
    <col min="13559" max="13559" width="1.42578125" style="80" customWidth="1"/>
    <col min="13560" max="13560" width="6.28515625" style="80" bestFit="1" customWidth="1"/>
    <col min="13561" max="13561" width="6.140625" style="80" customWidth="1"/>
    <col min="13562" max="13562" width="58.42578125" style="80" customWidth="1"/>
    <col min="13563" max="13563" width="8.28515625" style="80" bestFit="1" customWidth="1"/>
    <col min="13564" max="13564" width="6.140625" style="80" customWidth="1"/>
    <col min="13565" max="13565" width="6.7109375" style="80" customWidth="1"/>
    <col min="13566" max="13566" width="12.42578125" style="80" customWidth="1"/>
    <col min="13567" max="13567" width="9.42578125" style="80" customWidth="1"/>
    <col min="13568" max="13579" width="5.7109375" style="80" customWidth="1"/>
    <col min="13580" max="13580" width="9" style="80" customWidth="1"/>
    <col min="13581" max="13581" width="21.42578125" style="80" customWidth="1"/>
    <col min="13582" max="13814" width="11.42578125" style="80"/>
    <col min="13815" max="13815" width="1.42578125" style="80" customWidth="1"/>
    <col min="13816" max="13816" width="6.28515625" style="80" bestFit="1" customWidth="1"/>
    <col min="13817" max="13817" width="6.140625" style="80" customWidth="1"/>
    <col min="13818" max="13818" width="58.42578125" style="80" customWidth="1"/>
    <col min="13819" max="13819" width="8.28515625" style="80" bestFit="1" customWidth="1"/>
    <col min="13820" max="13820" width="6.140625" style="80" customWidth="1"/>
    <col min="13821" max="13821" width="6.7109375" style="80" customWidth="1"/>
    <col min="13822" max="13822" width="12.42578125" style="80" customWidth="1"/>
    <col min="13823" max="13823" width="9.42578125" style="80" customWidth="1"/>
    <col min="13824" max="13835" width="5.7109375" style="80" customWidth="1"/>
    <col min="13836" max="13836" width="9" style="80" customWidth="1"/>
    <col min="13837" max="13837" width="21.42578125" style="80" customWidth="1"/>
    <col min="13838" max="14070" width="11.42578125" style="80"/>
    <col min="14071" max="14071" width="1.42578125" style="80" customWidth="1"/>
    <col min="14072" max="14072" width="6.28515625" style="80" bestFit="1" customWidth="1"/>
    <col min="14073" max="14073" width="6.140625" style="80" customWidth="1"/>
    <col min="14074" max="14074" width="58.42578125" style="80" customWidth="1"/>
    <col min="14075" max="14075" width="8.28515625" style="80" bestFit="1" customWidth="1"/>
    <col min="14076" max="14076" width="6.140625" style="80" customWidth="1"/>
    <col min="14077" max="14077" width="6.7109375" style="80" customWidth="1"/>
    <col min="14078" max="14078" width="12.42578125" style="80" customWidth="1"/>
    <col min="14079" max="14079" width="9.42578125" style="80" customWidth="1"/>
    <col min="14080" max="14091" width="5.7109375" style="80" customWidth="1"/>
    <col min="14092" max="14092" width="9" style="80" customWidth="1"/>
    <col min="14093" max="14093" width="21.42578125" style="80" customWidth="1"/>
    <col min="14094" max="14326" width="11.42578125" style="80"/>
    <col min="14327" max="14327" width="1.42578125" style="80" customWidth="1"/>
    <col min="14328" max="14328" width="6.28515625" style="80" bestFit="1" customWidth="1"/>
    <col min="14329" max="14329" width="6.140625" style="80" customWidth="1"/>
    <col min="14330" max="14330" width="58.42578125" style="80" customWidth="1"/>
    <col min="14331" max="14331" width="8.28515625" style="80" bestFit="1" customWidth="1"/>
    <col min="14332" max="14332" width="6.140625" style="80" customWidth="1"/>
    <col min="14333" max="14333" width="6.7109375" style="80" customWidth="1"/>
    <col min="14334" max="14334" width="12.42578125" style="80" customWidth="1"/>
    <col min="14335" max="14335" width="9.42578125" style="80" customWidth="1"/>
    <col min="14336" max="14347" width="5.7109375" style="80" customWidth="1"/>
    <col min="14348" max="14348" width="9" style="80" customWidth="1"/>
    <col min="14349" max="14349" width="21.42578125" style="80" customWidth="1"/>
    <col min="14350" max="14582" width="11.42578125" style="80"/>
    <col min="14583" max="14583" width="1.42578125" style="80" customWidth="1"/>
    <col min="14584" max="14584" width="6.28515625" style="80" bestFit="1" customWidth="1"/>
    <col min="14585" max="14585" width="6.140625" style="80" customWidth="1"/>
    <col min="14586" max="14586" width="58.42578125" style="80" customWidth="1"/>
    <col min="14587" max="14587" width="8.28515625" style="80" bestFit="1" customWidth="1"/>
    <col min="14588" max="14588" width="6.140625" style="80" customWidth="1"/>
    <col min="14589" max="14589" width="6.7109375" style="80" customWidth="1"/>
    <col min="14590" max="14590" width="12.42578125" style="80" customWidth="1"/>
    <col min="14591" max="14591" width="9.42578125" style="80" customWidth="1"/>
    <col min="14592" max="14603" width="5.7109375" style="80" customWidth="1"/>
    <col min="14604" max="14604" width="9" style="80" customWidth="1"/>
    <col min="14605" max="14605" width="21.42578125" style="80" customWidth="1"/>
    <col min="14606" max="14838" width="11.42578125" style="80"/>
    <col min="14839" max="14839" width="1.42578125" style="80" customWidth="1"/>
    <col min="14840" max="14840" width="6.28515625" style="80" bestFit="1" customWidth="1"/>
    <col min="14841" max="14841" width="6.140625" style="80" customWidth="1"/>
    <col min="14842" max="14842" width="58.42578125" style="80" customWidth="1"/>
    <col min="14843" max="14843" width="8.28515625" style="80" bestFit="1" customWidth="1"/>
    <col min="14844" max="14844" width="6.140625" style="80" customWidth="1"/>
    <col min="14845" max="14845" width="6.7109375" style="80" customWidth="1"/>
    <col min="14846" max="14846" width="12.42578125" style="80" customWidth="1"/>
    <col min="14847" max="14847" width="9.42578125" style="80" customWidth="1"/>
    <col min="14848" max="14859" width="5.7109375" style="80" customWidth="1"/>
    <col min="14860" max="14860" width="9" style="80" customWidth="1"/>
    <col min="14861" max="14861" width="21.42578125" style="80" customWidth="1"/>
    <col min="14862" max="15094" width="11.42578125" style="80"/>
    <col min="15095" max="15095" width="1.42578125" style="80" customWidth="1"/>
    <col min="15096" max="15096" width="6.28515625" style="80" bestFit="1" customWidth="1"/>
    <col min="15097" max="15097" width="6.140625" style="80" customWidth="1"/>
    <col min="15098" max="15098" width="58.42578125" style="80" customWidth="1"/>
    <col min="15099" max="15099" width="8.28515625" style="80" bestFit="1" customWidth="1"/>
    <col min="15100" max="15100" width="6.140625" style="80" customWidth="1"/>
    <col min="15101" max="15101" width="6.7109375" style="80" customWidth="1"/>
    <col min="15102" max="15102" width="12.42578125" style="80" customWidth="1"/>
    <col min="15103" max="15103" width="9.42578125" style="80" customWidth="1"/>
    <col min="15104" max="15115" width="5.7109375" style="80" customWidth="1"/>
    <col min="15116" max="15116" width="9" style="80" customWidth="1"/>
    <col min="15117" max="15117" width="21.42578125" style="80" customWidth="1"/>
    <col min="15118" max="15350" width="11.42578125" style="80"/>
    <col min="15351" max="15351" width="1.42578125" style="80" customWidth="1"/>
    <col min="15352" max="15352" width="6.28515625" style="80" bestFit="1" customWidth="1"/>
    <col min="15353" max="15353" width="6.140625" style="80" customWidth="1"/>
    <col min="15354" max="15354" width="58.42578125" style="80" customWidth="1"/>
    <col min="15355" max="15355" width="8.28515625" style="80" bestFit="1" customWidth="1"/>
    <col min="15356" max="15356" width="6.140625" style="80" customWidth="1"/>
    <col min="15357" max="15357" width="6.7109375" style="80" customWidth="1"/>
    <col min="15358" max="15358" width="12.42578125" style="80" customWidth="1"/>
    <col min="15359" max="15359" width="9.42578125" style="80" customWidth="1"/>
    <col min="15360" max="15371" width="5.7109375" style="80" customWidth="1"/>
    <col min="15372" max="15372" width="9" style="80" customWidth="1"/>
    <col min="15373" max="15373" width="21.42578125" style="80" customWidth="1"/>
    <col min="15374" max="15606" width="11.42578125" style="80"/>
    <col min="15607" max="15607" width="1.42578125" style="80" customWidth="1"/>
    <col min="15608" max="15608" width="6.28515625" style="80" bestFit="1" customWidth="1"/>
    <col min="15609" max="15609" width="6.140625" style="80" customWidth="1"/>
    <col min="15610" max="15610" width="58.42578125" style="80" customWidth="1"/>
    <col min="15611" max="15611" width="8.28515625" style="80" bestFit="1" customWidth="1"/>
    <col min="15612" max="15612" width="6.140625" style="80" customWidth="1"/>
    <col min="15613" max="15613" width="6.7109375" style="80" customWidth="1"/>
    <col min="15614" max="15614" width="12.42578125" style="80" customWidth="1"/>
    <col min="15615" max="15615" width="9.42578125" style="80" customWidth="1"/>
    <col min="15616" max="15627" width="5.7109375" style="80" customWidth="1"/>
    <col min="15628" max="15628" width="9" style="80" customWidth="1"/>
    <col min="15629" max="15629" width="21.42578125" style="80" customWidth="1"/>
    <col min="15630" max="15862" width="11.42578125" style="80"/>
    <col min="15863" max="15863" width="1.42578125" style="80" customWidth="1"/>
    <col min="15864" max="15864" width="6.28515625" style="80" bestFit="1" customWidth="1"/>
    <col min="15865" max="15865" width="6.140625" style="80" customWidth="1"/>
    <col min="15866" max="15866" width="58.42578125" style="80" customWidth="1"/>
    <col min="15867" max="15867" width="8.28515625" style="80" bestFit="1" customWidth="1"/>
    <col min="15868" max="15868" width="6.140625" style="80" customWidth="1"/>
    <col min="15869" max="15869" width="6.7109375" style="80" customWidth="1"/>
    <col min="15870" max="15870" width="12.42578125" style="80" customWidth="1"/>
    <col min="15871" max="15871" width="9.42578125" style="80" customWidth="1"/>
    <col min="15872" max="15883" width="5.7109375" style="80" customWidth="1"/>
    <col min="15884" max="15884" width="9" style="80" customWidth="1"/>
    <col min="15885" max="15885" width="21.42578125" style="80" customWidth="1"/>
    <col min="15886" max="16118" width="11.42578125" style="80"/>
    <col min="16119" max="16119" width="1.42578125" style="80" customWidth="1"/>
    <col min="16120" max="16120" width="6.28515625" style="80" bestFit="1" customWidth="1"/>
    <col min="16121" max="16121" width="6.140625" style="80" customWidth="1"/>
    <col min="16122" max="16122" width="58.42578125" style="80" customWidth="1"/>
    <col min="16123" max="16123" width="8.28515625" style="80" bestFit="1" customWidth="1"/>
    <col min="16124" max="16124" width="6.140625" style="80" customWidth="1"/>
    <col min="16125" max="16125" width="6.7109375" style="80" customWidth="1"/>
    <col min="16126" max="16126" width="12.42578125" style="80" customWidth="1"/>
    <col min="16127" max="16127" width="9.42578125" style="80" customWidth="1"/>
    <col min="16128" max="16139" width="5.7109375" style="80" customWidth="1"/>
    <col min="16140" max="16140" width="9" style="80" customWidth="1"/>
    <col min="16141" max="16141" width="21.42578125" style="80" customWidth="1"/>
    <col min="16142" max="16384" width="11.42578125" style="80"/>
  </cols>
  <sheetData>
    <row r="1" spans="2:13" ht="7.5" customHeight="1" thickBot="1"/>
    <row r="2" spans="2:13">
      <c r="C2" s="950" t="s">
        <v>17015</v>
      </c>
      <c r="D2" s="951"/>
      <c r="E2" s="951"/>
      <c r="F2" s="951"/>
      <c r="G2" s="951"/>
      <c r="H2" s="951"/>
      <c r="I2" s="951"/>
      <c r="J2" s="951"/>
      <c r="K2" s="951"/>
      <c r="L2" s="952"/>
      <c r="M2" s="953"/>
    </row>
    <row r="3" spans="2:13">
      <c r="C3" s="956" t="s">
        <v>0</v>
      </c>
      <c r="D3" s="957"/>
      <c r="E3" s="957"/>
      <c r="F3" s="957"/>
      <c r="G3" s="957"/>
      <c r="H3" s="957"/>
      <c r="I3" s="957"/>
      <c r="J3" s="957"/>
      <c r="K3" s="957"/>
      <c r="L3" s="954"/>
      <c r="M3" s="955"/>
    </row>
    <row r="4" spans="2:13">
      <c r="C4" s="956" t="s">
        <v>1</v>
      </c>
      <c r="D4" s="957"/>
      <c r="E4" s="957"/>
      <c r="F4" s="957"/>
      <c r="G4" s="957"/>
      <c r="H4" s="957"/>
      <c r="I4" s="957"/>
      <c r="J4" s="957"/>
      <c r="K4" s="957"/>
      <c r="L4" s="954"/>
      <c r="M4" s="955"/>
    </row>
    <row r="5" spans="2:13" ht="15" thickBot="1">
      <c r="C5" s="919" t="s">
        <v>17075</v>
      </c>
      <c r="D5" s="920"/>
      <c r="E5" s="920"/>
      <c r="F5" s="920"/>
      <c r="G5" s="920"/>
      <c r="H5" s="920"/>
      <c r="I5" s="920"/>
      <c r="J5" s="920"/>
      <c r="K5" s="920"/>
      <c r="L5" s="958" t="s">
        <v>0</v>
      </c>
      <c r="M5" s="959"/>
    </row>
    <row r="6" spans="2:13" ht="57.75" customHeight="1" thickBot="1">
      <c r="C6" s="941" t="s">
        <v>3</v>
      </c>
      <c r="D6" s="942"/>
      <c r="E6" s="943" t="s">
        <v>4</v>
      </c>
      <c r="F6" s="944"/>
      <c r="G6" s="944"/>
      <c r="H6" s="944"/>
      <c r="I6" s="944"/>
      <c r="J6" s="944"/>
      <c r="K6" s="944"/>
      <c r="L6" s="944"/>
      <c r="M6" s="945"/>
    </row>
    <row r="7" spans="2:13">
      <c r="D7" s="162"/>
      <c r="E7" s="162"/>
      <c r="F7" s="162"/>
      <c r="G7" s="162"/>
      <c r="H7" s="162"/>
      <c r="I7" s="162"/>
      <c r="J7" s="162"/>
      <c r="K7" s="162"/>
      <c r="L7" s="162"/>
      <c r="M7" s="163"/>
    </row>
    <row r="8" spans="2:13" ht="15" customHeight="1">
      <c r="C8" s="839" t="s">
        <v>17076</v>
      </c>
      <c r="D8" s="830"/>
      <c r="E8" s="830"/>
      <c r="F8" s="830"/>
      <c r="G8" s="830"/>
      <c r="H8" s="830"/>
      <c r="I8" s="830"/>
      <c r="J8" s="830"/>
      <c r="K8" s="830"/>
      <c r="L8" s="830"/>
      <c r="M8" s="946"/>
    </row>
    <row r="9" spans="2:13">
      <c r="C9" s="164"/>
      <c r="D9" s="164"/>
      <c r="E9" s="164"/>
      <c r="F9" s="164"/>
      <c r="G9" s="164"/>
      <c r="H9" s="164"/>
      <c r="I9" s="164"/>
      <c r="J9" s="164"/>
      <c r="K9" s="164"/>
      <c r="L9" s="164"/>
      <c r="M9" s="164"/>
    </row>
    <row r="10" spans="2:13" ht="15">
      <c r="C10" s="165"/>
      <c r="D10" s="166"/>
      <c r="E10" s="947" t="s">
        <v>17077</v>
      </c>
      <c r="F10" s="947"/>
      <c r="G10" s="363">
        <v>4</v>
      </c>
      <c r="H10" s="948" t="s">
        <v>11</v>
      </c>
      <c r="I10" s="948"/>
      <c r="J10" s="167"/>
      <c r="K10" s="167"/>
      <c r="L10" s="949"/>
      <c r="M10" s="949"/>
    </row>
    <row r="11" spans="2:13" ht="15" thickBot="1">
      <c r="C11" s="165"/>
      <c r="D11" s="165"/>
      <c r="E11" s="165"/>
      <c r="F11" s="165"/>
      <c r="G11" s="165"/>
      <c r="H11" s="165"/>
      <c r="I11" s="165"/>
      <c r="J11" s="165"/>
      <c r="K11" s="165"/>
      <c r="L11" s="165"/>
      <c r="M11" s="165"/>
    </row>
    <row r="12" spans="2:13" ht="20.100000000000001" customHeight="1">
      <c r="C12" s="935" t="s">
        <v>17078</v>
      </c>
      <c r="D12" s="937" t="s">
        <v>16930</v>
      </c>
      <c r="E12" s="939" t="s">
        <v>17079</v>
      </c>
      <c r="F12" s="939"/>
      <c r="G12" s="939" t="s">
        <v>17080</v>
      </c>
      <c r="H12" s="933" t="s">
        <v>17081</v>
      </c>
      <c r="I12" s="933" t="s">
        <v>17082</v>
      </c>
      <c r="J12" s="925" t="s">
        <v>17036</v>
      </c>
      <c r="K12" s="925" t="s">
        <v>17037</v>
      </c>
      <c r="L12" s="925" t="s">
        <v>17038</v>
      </c>
      <c r="M12" s="927" t="s">
        <v>17083</v>
      </c>
    </row>
    <row r="13" spans="2:13" ht="20.100000000000001" customHeight="1" thickBot="1">
      <c r="C13" s="936"/>
      <c r="D13" s="938"/>
      <c r="E13" s="432" t="s">
        <v>17084</v>
      </c>
      <c r="F13" s="433" t="s">
        <v>17085</v>
      </c>
      <c r="G13" s="940"/>
      <c r="H13" s="940"/>
      <c r="I13" s="934"/>
      <c r="J13" s="926"/>
      <c r="K13" s="926"/>
      <c r="L13" s="926"/>
      <c r="M13" s="928"/>
    </row>
    <row r="14" spans="2:13">
      <c r="C14" s="168">
        <v>1</v>
      </c>
      <c r="D14" s="169" t="s">
        <v>17086</v>
      </c>
      <c r="E14" s="170"/>
      <c r="F14" s="170"/>
      <c r="G14" s="171"/>
      <c r="H14" s="172"/>
      <c r="I14" s="172"/>
      <c r="J14" s="172"/>
      <c r="K14" s="172"/>
      <c r="L14" s="172"/>
      <c r="M14" s="173"/>
    </row>
    <row r="15" spans="2:13">
      <c r="C15" s="434"/>
      <c r="D15" s="364" t="s">
        <v>17087</v>
      </c>
      <c r="E15" s="174"/>
      <c r="F15" s="174"/>
      <c r="G15" s="175"/>
      <c r="H15" s="176"/>
      <c r="I15" s="176"/>
      <c r="J15" s="176"/>
      <c r="K15" s="176"/>
      <c r="L15" s="176"/>
      <c r="M15" s="372"/>
    </row>
    <row r="16" spans="2:13" ht="41.1" customHeight="1">
      <c r="B16" s="161">
        <v>9113</v>
      </c>
      <c r="C16" s="435">
        <v>1.1000000000000001</v>
      </c>
      <c r="D16" s="211" t="str">
        <f>VLOOKUP(B16,'[25]INSUMOS IDU'!$D$12:$G$2845,2,0)</f>
        <v>TARIFA MES - PROFESIONAL CATEGORÍA 7 (NO INCLUYE FACTOR DE PRESTACIONES)</v>
      </c>
      <c r="E16" s="177" t="s">
        <v>211</v>
      </c>
      <c r="F16" s="410">
        <v>0</v>
      </c>
      <c r="G16" s="411">
        <v>7</v>
      </c>
      <c r="H16" s="412">
        <v>0</v>
      </c>
      <c r="I16" s="413">
        <v>2.14</v>
      </c>
      <c r="J16" s="414">
        <v>0</v>
      </c>
      <c r="K16" s="414">
        <v>4</v>
      </c>
      <c r="L16" s="178">
        <f>F16*J16*K16</f>
        <v>0</v>
      </c>
      <c r="M16" s="179">
        <f>ROUND((H16*I16*L16),0)</f>
        <v>0</v>
      </c>
    </row>
    <row r="17" spans="2:17">
      <c r="B17" s="180"/>
      <c r="C17" s="181"/>
      <c r="D17" s="182"/>
      <c r="E17" s="183"/>
      <c r="F17" s="415"/>
      <c r="G17" s="415"/>
      <c r="H17" s="416"/>
      <c r="I17" s="416"/>
      <c r="J17" s="416"/>
      <c r="K17" s="416"/>
      <c r="L17" s="184"/>
      <c r="M17" s="185"/>
    </row>
    <row r="18" spans="2:17">
      <c r="B18" s="180"/>
      <c r="C18" s="186"/>
      <c r="D18" s="187" t="s">
        <v>17088</v>
      </c>
      <c r="E18" s="188"/>
      <c r="F18" s="417"/>
      <c r="G18" s="418"/>
      <c r="H18" s="412"/>
      <c r="I18" s="413"/>
      <c r="J18" s="414"/>
      <c r="K18" s="414"/>
      <c r="L18" s="189"/>
      <c r="M18" s="190"/>
    </row>
    <row r="19" spans="2:17" ht="25.5">
      <c r="B19" s="180">
        <f>[28]TABLAS!A32</f>
        <v>9455</v>
      </c>
      <c r="C19" s="186">
        <v>1.4</v>
      </c>
      <c r="D19" s="211" t="str">
        <f>VLOOKUP(B19,'[25]INSUMOS IDU'!$D$12:$G$2845,2,0)</f>
        <v>TARIFA MES - PERSONAL DE OBRA - AYUDANTE (NO INCLUYE FACTOR DE PRESTACIONES)</v>
      </c>
      <c r="E19" s="177" t="s">
        <v>211</v>
      </c>
      <c r="F19" s="417">
        <v>1</v>
      </c>
      <c r="G19" s="418"/>
      <c r="H19" s="412">
        <f>VLOOKUP(B19,'INSUMOS IDU '!$A$2:$D$2794,4,0)</f>
        <v>1750905</v>
      </c>
      <c r="I19" s="413">
        <v>2.14</v>
      </c>
      <c r="J19" s="414">
        <v>0.5</v>
      </c>
      <c r="K19" s="414">
        <v>4</v>
      </c>
      <c r="L19" s="178">
        <f>F19*J19*K19</f>
        <v>2</v>
      </c>
      <c r="M19" s="179">
        <f>ROUND((H19*I19*L19),0)</f>
        <v>7493873</v>
      </c>
    </row>
    <row r="20" spans="2:17" ht="15" customHeight="1">
      <c r="C20" s="436"/>
      <c r="D20" s="365"/>
      <c r="E20" s="191"/>
      <c r="F20" s="192"/>
      <c r="G20" s="193"/>
      <c r="H20" s="194"/>
      <c r="I20" s="194"/>
      <c r="J20" s="194"/>
      <c r="K20" s="194"/>
      <c r="L20" s="195" t="s">
        <v>17089</v>
      </c>
      <c r="M20" s="437">
        <f>SUM(M16:M19)</f>
        <v>7493873</v>
      </c>
    </row>
    <row r="21" spans="2:17">
      <c r="C21" s="434">
        <v>2</v>
      </c>
      <c r="D21" s="366" t="s">
        <v>17090</v>
      </c>
      <c r="E21" s="196"/>
      <c r="F21" s="196"/>
      <c r="G21" s="197"/>
      <c r="H21" s="198"/>
      <c r="I21" s="198"/>
      <c r="J21" s="198"/>
      <c r="K21" s="198"/>
      <c r="L21" s="199"/>
      <c r="M21" s="373"/>
    </row>
    <row r="22" spans="2:17" ht="81.75" customHeight="1">
      <c r="B22" s="161">
        <v>9724</v>
      </c>
      <c r="C22" s="438">
        <v>2.2000000000000002</v>
      </c>
      <c r="D22" s="211" t="str">
        <f>VLOOKUP(B22,'INSUMOS IDU '!$A$2:$D$2794,2,0)</f>
        <v>PORTÁTILES - Procesador minimo: intel, Core i3 4005U, celeron o similar, Memoria RAM de 4 GB(2x2048 MB) Disco duro de 500gb a 7200 rpm Pantalla LED HP BrightView widescreen alta definición con 35,6 cm</v>
      </c>
      <c r="E22" s="211" t="str">
        <f>VLOOKUP(B22,'INSUMOS IDU '!$A$2:$D$2794,3,0)</f>
        <v>UN/MES</v>
      </c>
      <c r="F22" s="419">
        <v>1</v>
      </c>
      <c r="G22" s="420"/>
      <c r="H22" s="412">
        <f>VLOOKUP(B22,'INSUMOS IDU '!$A$2:$D$2794,4,0)</f>
        <v>124818</v>
      </c>
      <c r="I22" s="367"/>
      <c r="J22" s="421">
        <v>1</v>
      </c>
      <c r="K22" s="421">
        <v>4</v>
      </c>
      <c r="L22" s="178">
        <f t="shared" ref="L22" si="0">F22*J22*K22</f>
        <v>4</v>
      </c>
      <c r="M22" s="439">
        <f>ROUND((L22*H22),0)</f>
        <v>499272</v>
      </c>
    </row>
    <row r="23" spans="2:17">
      <c r="C23" s="438"/>
      <c r="D23" s="366" t="s">
        <v>17091</v>
      </c>
      <c r="E23" s="196"/>
      <c r="F23" s="196"/>
      <c r="G23" s="197"/>
      <c r="H23" s="198"/>
      <c r="I23" s="198"/>
      <c r="J23" s="198"/>
      <c r="K23" s="198"/>
      <c r="L23" s="199"/>
      <c r="M23" s="374"/>
      <c r="P23" s="105"/>
      <c r="Q23" s="105"/>
    </row>
    <row r="24" spans="2:17" ht="63.75" customHeight="1">
      <c r="B24" s="180">
        <v>10636</v>
      </c>
      <c r="C24" s="438">
        <v>2.2999999999999998</v>
      </c>
      <c r="D24" s="211" t="str">
        <f>VLOOKUP(B24,'INSUMOS IDU '!$A$2:$D$2794,2,0)</f>
        <v>SEÑAL VERTICAL GRUPO I (60X60CM) CON PLAQUETA. INCLUYE POSTE. SUMINISTRO E INSTALACIÓN</v>
      </c>
      <c r="E24" s="211" t="str">
        <f>VLOOKUP(B24,'INSUMOS IDU '!$A$2:$D$2794,3,0)</f>
        <v>UN</v>
      </c>
      <c r="F24" s="419">
        <v>1</v>
      </c>
      <c r="G24" s="420"/>
      <c r="H24" s="412">
        <f>VLOOKUP(B24,'INSUMOS IDU '!$A$2:$D$2794,4,0)</f>
        <v>559968</v>
      </c>
      <c r="I24" s="367"/>
      <c r="J24" s="421">
        <v>1</v>
      </c>
      <c r="K24" s="421">
        <v>4</v>
      </c>
      <c r="L24" s="178">
        <f t="shared" ref="L24:L26" si="1">F24*J24*K24</f>
        <v>4</v>
      </c>
      <c r="M24" s="439">
        <f>ROUND((L24*H24),0)</f>
        <v>2239872</v>
      </c>
      <c r="P24" s="200"/>
      <c r="Q24" s="200"/>
    </row>
    <row r="25" spans="2:17" ht="25.5">
      <c r="B25" s="180">
        <v>13428</v>
      </c>
      <c r="C25" s="438">
        <v>2.2999999999999998</v>
      </c>
      <c r="D25" s="211" t="str">
        <f>VLOOKUP(B25,'INSUMOS IDU '!$A$2:$D$2794,2,0)</f>
        <v>PASACALLE EN BANNER 13 ONZAS MATE, DE 7.00m x 1.00m, INCLUYE UN PALO DE 1,20m DE LARGO EN CADA EXTREMO.</v>
      </c>
      <c r="E25" s="211" t="str">
        <f>VLOOKUP(B25,'INSUMOS IDU '!$A$2:$D$2794,3,0)</f>
        <v>UN</v>
      </c>
      <c r="F25" s="419">
        <v>1</v>
      </c>
      <c r="G25" s="420"/>
      <c r="H25" s="412">
        <f>VLOOKUP(B25,'INSUMOS IDU '!$A$2:$D$2794,4,0)</f>
        <v>343700</v>
      </c>
      <c r="I25" s="367"/>
      <c r="J25" s="421">
        <v>1</v>
      </c>
      <c r="K25" s="421">
        <v>4</v>
      </c>
      <c r="L25" s="178">
        <f t="shared" si="1"/>
        <v>4</v>
      </c>
      <c r="M25" s="439">
        <f>ROUND((L25*H25),0)</f>
        <v>1374800</v>
      </c>
      <c r="P25" s="200"/>
      <c r="Q25" s="200"/>
    </row>
    <row r="26" spans="2:17">
      <c r="B26" s="180">
        <v>9169</v>
      </c>
      <c r="C26" s="438">
        <v>2.2999999999999998</v>
      </c>
      <c r="D26" s="211" t="str">
        <f>VLOOKUP(B26,'INSUMOS IDU '!$A$2:$D$2794,2,0)</f>
        <v>PALETA PARE-SIGA REGLAMENTADA</v>
      </c>
      <c r="E26" s="211" t="str">
        <f>VLOOKUP(B26,'INSUMOS IDU '!$A$2:$D$2794,3,0)</f>
        <v>UN</v>
      </c>
      <c r="F26" s="419">
        <v>1</v>
      </c>
      <c r="G26" s="420"/>
      <c r="H26" s="412">
        <f>VLOOKUP(B26,'INSUMOS IDU '!$A$2:$D$2794,4,0)</f>
        <v>32503</v>
      </c>
      <c r="I26" s="367"/>
      <c r="J26" s="421">
        <v>1</v>
      </c>
      <c r="K26" s="421">
        <v>4</v>
      </c>
      <c r="L26" s="178">
        <f t="shared" si="1"/>
        <v>4</v>
      </c>
      <c r="M26" s="439">
        <f>ROUND((L26*H26),0)</f>
        <v>130012</v>
      </c>
      <c r="P26" s="200"/>
      <c r="Q26" s="200"/>
    </row>
    <row r="27" spans="2:17" ht="15" thickBot="1">
      <c r="C27" s="440"/>
      <c r="D27" s="441"/>
      <c r="E27" s="442"/>
      <c r="F27" s="443"/>
      <c r="G27" s="444"/>
      <c r="H27" s="445"/>
      <c r="I27" s="445"/>
      <c r="J27" s="445"/>
      <c r="K27" s="445"/>
      <c r="L27" s="441" t="s">
        <v>17092</v>
      </c>
      <c r="M27" s="446">
        <f>SUM(M22:M26)</f>
        <v>4243956</v>
      </c>
    </row>
    <row r="28" spans="2:17">
      <c r="C28" s="201"/>
      <c r="D28" s="202"/>
      <c r="E28" s="203"/>
      <c r="F28" s="203"/>
      <c r="G28" s="204"/>
      <c r="H28" s="205"/>
      <c r="I28" s="205"/>
      <c r="J28" s="205"/>
      <c r="K28" s="205"/>
      <c r="L28" s="205"/>
      <c r="M28" s="206"/>
    </row>
    <row r="29" spans="2:17">
      <c r="C29" s="201"/>
      <c r="D29" s="202"/>
      <c r="E29" s="203"/>
      <c r="F29" s="203"/>
      <c r="G29" s="204"/>
      <c r="H29" s="929" t="s">
        <v>17093</v>
      </c>
      <c r="I29" s="930"/>
      <c r="J29" s="207"/>
      <c r="K29" s="207"/>
      <c r="L29" s="208"/>
      <c r="M29" s="368">
        <f>M20+M27</f>
        <v>11737829</v>
      </c>
    </row>
    <row r="30" spans="2:17">
      <c r="C30" s="201"/>
      <c r="D30" s="202"/>
      <c r="E30" s="203"/>
      <c r="F30" s="203"/>
      <c r="G30" s="204"/>
      <c r="H30" s="931" t="s">
        <v>17094</v>
      </c>
      <c r="I30" s="932"/>
      <c r="J30" s="209"/>
      <c r="K30" s="209"/>
      <c r="L30" s="369">
        <f>'AIU PMT'!N39</f>
        <v>0.1573</v>
      </c>
      <c r="M30" s="368">
        <f>ROUND((M29*L30),0)</f>
        <v>1846361</v>
      </c>
    </row>
    <row r="31" spans="2:17" ht="15.75">
      <c r="C31" s="210"/>
      <c r="D31" s="165"/>
      <c r="E31" s="210"/>
      <c r="F31" s="210"/>
      <c r="G31" s="210"/>
      <c r="H31" s="929" t="s">
        <v>16975</v>
      </c>
      <c r="I31" s="930"/>
      <c r="J31" s="207"/>
      <c r="K31" s="207"/>
      <c r="L31" s="208"/>
      <c r="M31" s="370">
        <f>M29+M30</f>
        <v>13584190</v>
      </c>
    </row>
    <row r="32" spans="2:17">
      <c r="M32" s="158">
        <f>M31/'ITEMS OBRA'!H124</f>
        <v>2.7168379999999999E-2</v>
      </c>
      <c r="N32" s="126">
        <f>M32*100</f>
        <v>2.7168380000000001</v>
      </c>
    </row>
    <row r="33" spans="13:13">
      <c r="M33" s="127"/>
    </row>
  </sheetData>
  <mergeCells count="25">
    <mergeCell ref="C2:K2"/>
    <mergeCell ref="L2:M4"/>
    <mergeCell ref="C3:K3"/>
    <mergeCell ref="C4:K4"/>
    <mergeCell ref="C5:K5"/>
    <mergeCell ref="L5:M5"/>
    <mergeCell ref="C6:D6"/>
    <mergeCell ref="E6:M6"/>
    <mergeCell ref="C8:M8"/>
    <mergeCell ref="E10:F10"/>
    <mergeCell ref="H10:I10"/>
    <mergeCell ref="L10:M10"/>
    <mergeCell ref="C12:C13"/>
    <mergeCell ref="D12:D13"/>
    <mergeCell ref="E12:F12"/>
    <mergeCell ref="G12:G13"/>
    <mergeCell ref="H12:H13"/>
    <mergeCell ref="L12:L13"/>
    <mergeCell ref="M12:M13"/>
    <mergeCell ref="H29:I29"/>
    <mergeCell ref="H30:I30"/>
    <mergeCell ref="H31:I31"/>
    <mergeCell ref="J12:J13"/>
    <mergeCell ref="K12:K13"/>
    <mergeCell ref="I12:I13"/>
  </mergeCells>
  <pageMargins left="0.7" right="0.7" top="0.75" bottom="0.75" header="0.3" footer="0.3"/>
  <pageSetup scale="71"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8" tint="-0.499984740745262"/>
    <pageSetUpPr fitToPage="1"/>
  </sheetPr>
  <dimension ref="A1:V43"/>
  <sheetViews>
    <sheetView view="pageBreakPreview" zoomScale="90" zoomScaleNormal="100" zoomScaleSheetLayoutView="90" workbookViewId="0">
      <selection activeCell="D6" sqref="D6:L6"/>
    </sheetView>
  </sheetViews>
  <sheetFormatPr baseColWidth="10" defaultColWidth="11.42578125" defaultRowHeight="12.75"/>
  <cols>
    <col min="1" max="1" width="7.140625" style="77" bestFit="1" customWidth="1"/>
    <col min="2" max="2" width="5.28515625" style="77" bestFit="1" customWidth="1"/>
    <col min="3" max="3" width="43.7109375" style="78" customWidth="1"/>
    <col min="4" max="4" width="13.42578125" style="78" customWidth="1"/>
    <col min="5" max="5" width="10.140625" style="78" customWidth="1"/>
    <col min="6" max="6" width="10" style="78" customWidth="1"/>
    <col min="7" max="7" width="6.140625" style="78" bestFit="1" customWidth="1"/>
    <col min="8" max="8" width="4.7109375" style="78" customWidth="1"/>
    <col min="9" max="9" width="14.85546875" style="78" bestFit="1" customWidth="1"/>
    <col min="10" max="10" width="12.85546875" style="78" bestFit="1" customWidth="1"/>
    <col min="11" max="11" width="7.7109375" style="78" customWidth="1"/>
    <col min="12" max="12" width="18" style="78" customWidth="1"/>
    <col min="13" max="13" width="8.28515625" style="78" customWidth="1"/>
    <col min="14" max="14" width="18.7109375" style="78" customWidth="1"/>
    <col min="15" max="15" width="15.140625" style="78" bestFit="1" customWidth="1"/>
    <col min="16" max="16" width="14.28515625" style="78" bestFit="1" customWidth="1"/>
    <col min="17" max="17" width="11.42578125" style="78"/>
    <col min="18" max="18" width="17.42578125" style="78" bestFit="1" customWidth="1"/>
    <col min="19" max="19" width="11.42578125" style="78"/>
    <col min="20" max="20" width="19.28515625" style="78" bestFit="1" customWidth="1"/>
    <col min="21" max="256" width="11.42578125" style="78"/>
    <col min="257" max="257" width="7.140625" style="78" bestFit="1" customWidth="1"/>
    <col min="258" max="258" width="5.28515625" style="78" bestFit="1" customWidth="1"/>
    <col min="259" max="259" width="43.7109375" style="78" customWidth="1"/>
    <col min="260" max="260" width="13.42578125" style="78" customWidth="1"/>
    <col min="261" max="261" width="10.140625" style="78" customWidth="1"/>
    <col min="262" max="262" width="10" style="78" customWidth="1"/>
    <col min="263" max="263" width="6.140625" style="78" bestFit="1" customWidth="1"/>
    <col min="264" max="264" width="4.7109375" style="78" customWidth="1"/>
    <col min="265" max="265" width="14.85546875" style="78" bestFit="1" customWidth="1"/>
    <col min="266" max="266" width="12.85546875" style="78" bestFit="1" customWidth="1"/>
    <col min="267" max="267" width="7.7109375" style="78" customWidth="1"/>
    <col min="268" max="268" width="18" style="78" customWidth="1"/>
    <col min="269" max="269" width="8.28515625" style="78" customWidth="1"/>
    <col min="270" max="270" width="16" style="78" customWidth="1"/>
    <col min="271" max="271" width="15.140625" style="78" bestFit="1" customWidth="1"/>
    <col min="272" max="272" width="14.140625" style="78" bestFit="1" customWidth="1"/>
    <col min="273" max="512" width="11.42578125" style="78"/>
    <col min="513" max="513" width="7.140625" style="78" bestFit="1" customWidth="1"/>
    <col min="514" max="514" width="5.28515625" style="78" bestFit="1" customWidth="1"/>
    <col min="515" max="515" width="43.7109375" style="78" customWidth="1"/>
    <col min="516" max="516" width="13.42578125" style="78" customWidth="1"/>
    <col min="517" max="517" width="10.140625" style="78" customWidth="1"/>
    <col min="518" max="518" width="10" style="78" customWidth="1"/>
    <col min="519" max="519" width="6.140625" style="78" bestFit="1" customWidth="1"/>
    <col min="520" max="520" width="4.7109375" style="78" customWidth="1"/>
    <col min="521" max="521" width="14.85546875" style="78" bestFit="1" customWidth="1"/>
    <col min="522" max="522" width="12.85546875" style="78" bestFit="1" customWidth="1"/>
    <col min="523" max="523" width="7.7109375" style="78" customWidth="1"/>
    <col min="524" max="524" width="18" style="78" customWidth="1"/>
    <col min="525" max="525" width="8.28515625" style="78" customWidth="1"/>
    <col min="526" max="526" width="16" style="78" customWidth="1"/>
    <col min="527" max="527" width="15.140625" style="78" bestFit="1" customWidth="1"/>
    <col min="528" max="528" width="14.140625" style="78" bestFit="1" customWidth="1"/>
    <col min="529" max="768" width="11.42578125" style="78"/>
    <col min="769" max="769" width="7.140625" style="78" bestFit="1" customWidth="1"/>
    <col min="770" max="770" width="5.28515625" style="78" bestFit="1" customWidth="1"/>
    <col min="771" max="771" width="43.7109375" style="78" customWidth="1"/>
    <col min="772" max="772" width="13.42578125" style="78" customWidth="1"/>
    <col min="773" max="773" width="10.140625" style="78" customWidth="1"/>
    <col min="774" max="774" width="10" style="78" customWidth="1"/>
    <col min="775" max="775" width="6.140625" style="78" bestFit="1" customWidth="1"/>
    <col min="776" max="776" width="4.7109375" style="78" customWidth="1"/>
    <col min="777" max="777" width="14.85546875" style="78" bestFit="1" customWidth="1"/>
    <col min="778" max="778" width="12.85546875" style="78" bestFit="1" customWidth="1"/>
    <col min="779" max="779" width="7.7109375" style="78" customWidth="1"/>
    <col min="780" max="780" width="18" style="78" customWidth="1"/>
    <col min="781" max="781" width="8.28515625" style="78" customWidth="1"/>
    <col min="782" max="782" width="16" style="78" customWidth="1"/>
    <col min="783" max="783" width="15.140625" style="78" bestFit="1" customWidth="1"/>
    <col min="784" max="784" width="14.140625" style="78" bestFit="1" customWidth="1"/>
    <col min="785" max="1024" width="11.42578125" style="78"/>
    <col min="1025" max="1025" width="7.140625" style="78" bestFit="1" customWidth="1"/>
    <col min="1026" max="1026" width="5.28515625" style="78" bestFit="1" customWidth="1"/>
    <col min="1027" max="1027" width="43.7109375" style="78" customWidth="1"/>
    <col min="1028" max="1028" width="13.42578125" style="78" customWidth="1"/>
    <col min="1029" max="1029" width="10.140625" style="78" customWidth="1"/>
    <col min="1030" max="1030" width="10" style="78" customWidth="1"/>
    <col min="1031" max="1031" width="6.140625" style="78" bestFit="1" customWidth="1"/>
    <col min="1032" max="1032" width="4.7109375" style="78" customWidth="1"/>
    <col min="1033" max="1033" width="14.85546875" style="78" bestFit="1" customWidth="1"/>
    <col min="1034" max="1034" width="12.85546875" style="78" bestFit="1" customWidth="1"/>
    <col min="1035" max="1035" width="7.7109375" style="78" customWidth="1"/>
    <col min="1036" max="1036" width="18" style="78" customWidth="1"/>
    <col min="1037" max="1037" width="8.28515625" style="78" customWidth="1"/>
    <col min="1038" max="1038" width="16" style="78" customWidth="1"/>
    <col min="1039" max="1039" width="15.140625" style="78" bestFit="1" customWidth="1"/>
    <col min="1040" max="1040" width="14.140625" style="78" bestFit="1" customWidth="1"/>
    <col min="1041" max="1280" width="11.42578125" style="78"/>
    <col min="1281" max="1281" width="7.140625" style="78" bestFit="1" customWidth="1"/>
    <col min="1282" max="1282" width="5.28515625" style="78" bestFit="1" customWidth="1"/>
    <col min="1283" max="1283" width="43.7109375" style="78" customWidth="1"/>
    <col min="1284" max="1284" width="13.42578125" style="78" customWidth="1"/>
    <col min="1285" max="1285" width="10.140625" style="78" customWidth="1"/>
    <col min="1286" max="1286" width="10" style="78" customWidth="1"/>
    <col min="1287" max="1287" width="6.140625" style="78" bestFit="1" customWidth="1"/>
    <col min="1288" max="1288" width="4.7109375" style="78" customWidth="1"/>
    <col min="1289" max="1289" width="14.85546875" style="78" bestFit="1" customWidth="1"/>
    <col min="1290" max="1290" width="12.85546875" style="78" bestFit="1" customWidth="1"/>
    <col min="1291" max="1291" width="7.7109375" style="78" customWidth="1"/>
    <col min="1292" max="1292" width="18" style="78" customWidth="1"/>
    <col min="1293" max="1293" width="8.28515625" style="78" customWidth="1"/>
    <col min="1294" max="1294" width="16" style="78" customWidth="1"/>
    <col min="1295" max="1295" width="15.140625" style="78" bestFit="1" customWidth="1"/>
    <col min="1296" max="1296" width="14.140625" style="78" bestFit="1" customWidth="1"/>
    <col min="1297" max="1536" width="11.42578125" style="78"/>
    <col min="1537" max="1537" width="7.140625" style="78" bestFit="1" customWidth="1"/>
    <col min="1538" max="1538" width="5.28515625" style="78" bestFit="1" customWidth="1"/>
    <col min="1539" max="1539" width="43.7109375" style="78" customWidth="1"/>
    <col min="1540" max="1540" width="13.42578125" style="78" customWidth="1"/>
    <col min="1541" max="1541" width="10.140625" style="78" customWidth="1"/>
    <col min="1542" max="1542" width="10" style="78" customWidth="1"/>
    <col min="1543" max="1543" width="6.140625" style="78" bestFit="1" customWidth="1"/>
    <col min="1544" max="1544" width="4.7109375" style="78" customWidth="1"/>
    <col min="1545" max="1545" width="14.85546875" style="78" bestFit="1" customWidth="1"/>
    <col min="1546" max="1546" width="12.85546875" style="78" bestFit="1" customWidth="1"/>
    <col min="1547" max="1547" width="7.7109375" style="78" customWidth="1"/>
    <col min="1548" max="1548" width="18" style="78" customWidth="1"/>
    <col min="1549" max="1549" width="8.28515625" style="78" customWidth="1"/>
    <col min="1550" max="1550" width="16" style="78" customWidth="1"/>
    <col min="1551" max="1551" width="15.140625" style="78" bestFit="1" customWidth="1"/>
    <col min="1552" max="1552" width="14.140625" style="78" bestFit="1" customWidth="1"/>
    <col min="1553" max="1792" width="11.42578125" style="78"/>
    <col min="1793" max="1793" width="7.140625" style="78" bestFit="1" customWidth="1"/>
    <col min="1794" max="1794" width="5.28515625" style="78" bestFit="1" customWidth="1"/>
    <col min="1795" max="1795" width="43.7109375" style="78" customWidth="1"/>
    <col min="1796" max="1796" width="13.42578125" style="78" customWidth="1"/>
    <col min="1797" max="1797" width="10.140625" style="78" customWidth="1"/>
    <col min="1798" max="1798" width="10" style="78" customWidth="1"/>
    <col min="1799" max="1799" width="6.140625" style="78" bestFit="1" customWidth="1"/>
    <col min="1800" max="1800" width="4.7109375" style="78" customWidth="1"/>
    <col min="1801" max="1801" width="14.85546875" style="78" bestFit="1" customWidth="1"/>
    <col min="1802" max="1802" width="12.85546875" style="78" bestFit="1" customWidth="1"/>
    <col min="1803" max="1803" width="7.7109375" style="78" customWidth="1"/>
    <col min="1804" max="1804" width="18" style="78" customWidth="1"/>
    <col min="1805" max="1805" width="8.28515625" style="78" customWidth="1"/>
    <col min="1806" max="1806" width="16" style="78" customWidth="1"/>
    <col min="1807" max="1807" width="15.140625" style="78" bestFit="1" customWidth="1"/>
    <col min="1808" max="1808" width="14.140625" style="78" bestFit="1" customWidth="1"/>
    <col min="1809" max="2048" width="11.42578125" style="78"/>
    <col min="2049" max="2049" width="7.140625" style="78" bestFit="1" customWidth="1"/>
    <col min="2050" max="2050" width="5.28515625" style="78" bestFit="1" customWidth="1"/>
    <col min="2051" max="2051" width="43.7109375" style="78" customWidth="1"/>
    <col min="2052" max="2052" width="13.42578125" style="78" customWidth="1"/>
    <col min="2053" max="2053" width="10.140625" style="78" customWidth="1"/>
    <col min="2054" max="2054" width="10" style="78" customWidth="1"/>
    <col min="2055" max="2055" width="6.140625" style="78" bestFit="1" customWidth="1"/>
    <col min="2056" max="2056" width="4.7109375" style="78" customWidth="1"/>
    <col min="2057" max="2057" width="14.85546875" style="78" bestFit="1" customWidth="1"/>
    <col min="2058" max="2058" width="12.85546875" style="78" bestFit="1" customWidth="1"/>
    <col min="2059" max="2059" width="7.7109375" style="78" customWidth="1"/>
    <col min="2060" max="2060" width="18" style="78" customWidth="1"/>
    <col min="2061" max="2061" width="8.28515625" style="78" customWidth="1"/>
    <col min="2062" max="2062" width="16" style="78" customWidth="1"/>
    <col min="2063" max="2063" width="15.140625" style="78" bestFit="1" customWidth="1"/>
    <col min="2064" max="2064" width="14.140625" style="78" bestFit="1" customWidth="1"/>
    <col min="2065" max="2304" width="11.42578125" style="78"/>
    <col min="2305" max="2305" width="7.140625" style="78" bestFit="1" customWidth="1"/>
    <col min="2306" max="2306" width="5.28515625" style="78" bestFit="1" customWidth="1"/>
    <col min="2307" max="2307" width="43.7109375" style="78" customWidth="1"/>
    <col min="2308" max="2308" width="13.42578125" style="78" customWidth="1"/>
    <col min="2309" max="2309" width="10.140625" style="78" customWidth="1"/>
    <col min="2310" max="2310" width="10" style="78" customWidth="1"/>
    <col min="2311" max="2311" width="6.140625" style="78" bestFit="1" customWidth="1"/>
    <col min="2312" max="2312" width="4.7109375" style="78" customWidth="1"/>
    <col min="2313" max="2313" width="14.85546875" style="78" bestFit="1" customWidth="1"/>
    <col min="2314" max="2314" width="12.85546875" style="78" bestFit="1" customWidth="1"/>
    <col min="2315" max="2315" width="7.7109375" style="78" customWidth="1"/>
    <col min="2316" max="2316" width="18" style="78" customWidth="1"/>
    <col min="2317" max="2317" width="8.28515625" style="78" customWidth="1"/>
    <col min="2318" max="2318" width="16" style="78" customWidth="1"/>
    <col min="2319" max="2319" width="15.140625" style="78" bestFit="1" customWidth="1"/>
    <col min="2320" max="2320" width="14.140625" style="78" bestFit="1" customWidth="1"/>
    <col min="2321" max="2560" width="11.42578125" style="78"/>
    <col min="2561" max="2561" width="7.140625" style="78" bestFit="1" customWidth="1"/>
    <col min="2562" max="2562" width="5.28515625" style="78" bestFit="1" customWidth="1"/>
    <col min="2563" max="2563" width="43.7109375" style="78" customWidth="1"/>
    <col min="2564" max="2564" width="13.42578125" style="78" customWidth="1"/>
    <col min="2565" max="2565" width="10.140625" style="78" customWidth="1"/>
    <col min="2566" max="2566" width="10" style="78" customWidth="1"/>
    <col min="2567" max="2567" width="6.140625" style="78" bestFit="1" customWidth="1"/>
    <col min="2568" max="2568" width="4.7109375" style="78" customWidth="1"/>
    <col min="2569" max="2569" width="14.85546875" style="78" bestFit="1" customWidth="1"/>
    <col min="2570" max="2570" width="12.85546875" style="78" bestFit="1" customWidth="1"/>
    <col min="2571" max="2571" width="7.7109375" style="78" customWidth="1"/>
    <col min="2572" max="2572" width="18" style="78" customWidth="1"/>
    <col min="2573" max="2573" width="8.28515625" style="78" customWidth="1"/>
    <col min="2574" max="2574" width="16" style="78" customWidth="1"/>
    <col min="2575" max="2575" width="15.140625" style="78" bestFit="1" customWidth="1"/>
    <col min="2576" max="2576" width="14.140625" style="78" bestFit="1" customWidth="1"/>
    <col min="2577" max="2816" width="11.42578125" style="78"/>
    <col min="2817" max="2817" width="7.140625" style="78" bestFit="1" customWidth="1"/>
    <col min="2818" max="2818" width="5.28515625" style="78" bestFit="1" customWidth="1"/>
    <col min="2819" max="2819" width="43.7109375" style="78" customWidth="1"/>
    <col min="2820" max="2820" width="13.42578125" style="78" customWidth="1"/>
    <col min="2821" max="2821" width="10.140625" style="78" customWidth="1"/>
    <col min="2822" max="2822" width="10" style="78" customWidth="1"/>
    <col min="2823" max="2823" width="6.140625" style="78" bestFit="1" customWidth="1"/>
    <col min="2824" max="2824" width="4.7109375" style="78" customWidth="1"/>
    <col min="2825" max="2825" width="14.85546875" style="78" bestFit="1" customWidth="1"/>
    <col min="2826" max="2826" width="12.85546875" style="78" bestFit="1" customWidth="1"/>
    <col min="2827" max="2827" width="7.7109375" style="78" customWidth="1"/>
    <col min="2828" max="2828" width="18" style="78" customWidth="1"/>
    <col min="2829" max="2829" width="8.28515625" style="78" customWidth="1"/>
    <col min="2830" max="2830" width="16" style="78" customWidth="1"/>
    <col min="2831" max="2831" width="15.140625" style="78" bestFit="1" customWidth="1"/>
    <col min="2832" max="2832" width="14.140625" style="78" bestFit="1" customWidth="1"/>
    <col min="2833" max="3072" width="11.42578125" style="78"/>
    <col min="3073" max="3073" width="7.140625" style="78" bestFit="1" customWidth="1"/>
    <col min="3074" max="3074" width="5.28515625" style="78" bestFit="1" customWidth="1"/>
    <col min="3075" max="3075" width="43.7109375" style="78" customWidth="1"/>
    <col min="3076" max="3076" width="13.42578125" style="78" customWidth="1"/>
    <col min="3077" max="3077" width="10.140625" style="78" customWidth="1"/>
    <col min="3078" max="3078" width="10" style="78" customWidth="1"/>
    <col min="3079" max="3079" width="6.140625" style="78" bestFit="1" customWidth="1"/>
    <col min="3080" max="3080" width="4.7109375" style="78" customWidth="1"/>
    <col min="3081" max="3081" width="14.85546875" style="78" bestFit="1" customWidth="1"/>
    <col min="3082" max="3082" width="12.85546875" style="78" bestFit="1" customWidth="1"/>
    <col min="3083" max="3083" width="7.7109375" style="78" customWidth="1"/>
    <col min="3084" max="3084" width="18" style="78" customWidth="1"/>
    <col min="3085" max="3085" width="8.28515625" style="78" customWidth="1"/>
    <col min="3086" max="3086" width="16" style="78" customWidth="1"/>
    <col min="3087" max="3087" width="15.140625" style="78" bestFit="1" customWidth="1"/>
    <col min="3088" max="3088" width="14.140625" style="78" bestFit="1" customWidth="1"/>
    <col min="3089" max="3328" width="11.42578125" style="78"/>
    <col min="3329" max="3329" width="7.140625" style="78" bestFit="1" customWidth="1"/>
    <col min="3330" max="3330" width="5.28515625" style="78" bestFit="1" customWidth="1"/>
    <col min="3331" max="3331" width="43.7109375" style="78" customWidth="1"/>
    <col min="3332" max="3332" width="13.42578125" style="78" customWidth="1"/>
    <col min="3333" max="3333" width="10.140625" style="78" customWidth="1"/>
    <col min="3334" max="3334" width="10" style="78" customWidth="1"/>
    <col min="3335" max="3335" width="6.140625" style="78" bestFit="1" customWidth="1"/>
    <col min="3336" max="3336" width="4.7109375" style="78" customWidth="1"/>
    <col min="3337" max="3337" width="14.85546875" style="78" bestFit="1" customWidth="1"/>
    <col min="3338" max="3338" width="12.85546875" style="78" bestFit="1" customWidth="1"/>
    <col min="3339" max="3339" width="7.7109375" style="78" customWidth="1"/>
    <col min="3340" max="3340" width="18" style="78" customWidth="1"/>
    <col min="3341" max="3341" width="8.28515625" style="78" customWidth="1"/>
    <col min="3342" max="3342" width="16" style="78" customWidth="1"/>
    <col min="3343" max="3343" width="15.140625" style="78" bestFit="1" customWidth="1"/>
    <col min="3344" max="3344" width="14.140625" style="78" bestFit="1" customWidth="1"/>
    <col min="3345" max="3584" width="11.42578125" style="78"/>
    <col min="3585" max="3585" width="7.140625" style="78" bestFit="1" customWidth="1"/>
    <col min="3586" max="3586" width="5.28515625" style="78" bestFit="1" customWidth="1"/>
    <col min="3587" max="3587" width="43.7109375" style="78" customWidth="1"/>
    <col min="3588" max="3588" width="13.42578125" style="78" customWidth="1"/>
    <col min="3589" max="3589" width="10.140625" style="78" customWidth="1"/>
    <col min="3590" max="3590" width="10" style="78" customWidth="1"/>
    <col min="3591" max="3591" width="6.140625" style="78" bestFit="1" customWidth="1"/>
    <col min="3592" max="3592" width="4.7109375" style="78" customWidth="1"/>
    <col min="3593" max="3593" width="14.85546875" style="78" bestFit="1" customWidth="1"/>
    <col min="3594" max="3594" width="12.85546875" style="78" bestFit="1" customWidth="1"/>
    <col min="3595" max="3595" width="7.7109375" style="78" customWidth="1"/>
    <col min="3596" max="3596" width="18" style="78" customWidth="1"/>
    <col min="3597" max="3597" width="8.28515625" style="78" customWidth="1"/>
    <col min="3598" max="3598" width="16" style="78" customWidth="1"/>
    <col min="3599" max="3599" width="15.140625" style="78" bestFit="1" customWidth="1"/>
    <col min="3600" max="3600" width="14.140625" style="78" bestFit="1" customWidth="1"/>
    <col min="3601" max="3840" width="11.42578125" style="78"/>
    <col min="3841" max="3841" width="7.140625" style="78" bestFit="1" customWidth="1"/>
    <col min="3842" max="3842" width="5.28515625" style="78" bestFit="1" customWidth="1"/>
    <col min="3843" max="3843" width="43.7109375" style="78" customWidth="1"/>
    <col min="3844" max="3844" width="13.42578125" style="78" customWidth="1"/>
    <col min="3845" max="3845" width="10.140625" style="78" customWidth="1"/>
    <col min="3846" max="3846" width="10" style="78" customWidth="1"/>
    <col min="3847" max="3847" width="6.140625" style="78" bestFit="1" customWidth="1"/>
    <col min="3848" max="3848" width="4.7109375" style="78" customWidth="1"/>
    <col min="3849" max="3849" width="14.85546875" style="78" bestFit="1" customWidth="1"/>
    <col min="3850" max="3850" width="12.85546875" style="78" bestFit="1" customWidth="1"/>
    <col min="3851" max="3851" width="7.7109375" style="78" customWidth="1"/>
    <col min="3852" max="3852" width="18" style="78" customWidth="1"/>
    <col min="3853" max="3853" width="8.28515625" style="78" customWidth="1"/>
    <col min="3854" max="3854" width="16" style="78" customWidth="1"/>
    <col min="3855" max="3855" width="15.140625" style="78" bestFit="1" customWidth="1"/>
    <col min="3856" max="3856" width="14.140625" style="78" bestFit="1" customWidth="1"/>
    <col min="3857" max="4096" width="11.42578125" style="78"/>
    <col min="4097" max="4097" width="7.140625" style="78" bestFit="1" customWidth="1"/>
    <col min="4098" max="4098" width="5.28515625" style="78" bestFit="1" customWidth="1"/>
    <col min="4099" max="4099" width="43.7109375" style="78" customWidth="1"/>
    <col min="4100" max="4100" width="13.42578125" style="78" customWidth="1"/>
    <col min="4101" max="4101" width="10.140625" style="78" customWidth="1"/>
    <col min="4102" max="4102" width="10" style="78" customWidth="1"/>
    <col min="4103" max="4103" width="6.140625" style="78" bestFit="1" customWidth="1"/>
    <col min="4104" max="4104" width="4.7109375" style="78" customWidth="1"/>
    <col min="4105" max="4105" width="14.85546875" style="78" bestFit="1" customWidth="1"/>
    <col min="4106" max="4106" width="12.85546875" style="78" bestFit="1" customWidth="1"/>
    <col min="4107" max="4107" width="7.7109375" style="78" customWidth="1"/>
    <col min="4108" max="4108" width="18" style="78" customWidth="1"/>
    <col min="4109" max="4109" width="8.28515625" style="78" customWidth="1"/>
    <col min="4110" max="4110" width="16" style="78" customWidth="1"/>
    <col min="4111" max="4111" width="15.140625" style="78" bestFit="1" customWidth="1"/>
    <col min="4112" max="4112" width="14.140625" style="78" bestFit="1" customWidth="1"/>
    <col min="4113" max="4352" width="11.42578125" style="78"/>
    <col min="4353" max="4353" width="7.140625" style="78" bestFit="1" customWidth="1"/>
    <col min="4354" max="4354" width="5.28515625" style="78" bestFit="1" customWidth="1"/>
    <col min="4355" max="4355" width="43.7109375" style="78" customWidth="1"/>
    <col min="4356" max="4356" width="13.42578125" style="78" customWidth="1"/>
    <col min="4357" max="4357" width="10.140625" style="78" customWidth="1"/>
    <col min="4358" max="4358" width="10" style="78" customWidth="1"/>
    <col min="4359" max="4359" width="6.140625" style="78" bestFit="1" customWidth="1"/>
    <col min="4360" max="4360" width="4.7109375" style="78" customWidth="1"/>
    <col min="4361" max="4361" width="14.85546875" style="78" bestFit="1" customWidth="1"/>
    <col min="4362" max="4362" width="12.85546875" style="78" bestFit="1" customWidth="1"/>
    <col min="4363" max="4363" width="7.7109375" style="78" customWidth="1"/>
    <col min="4364" max="4364" width="18" style="78" customWidth="1"/>
    <col min="4365" max="4365" width="8.28515625" style="78" customWidth="1"/>
    <col min="4366" max="4366" width="16" style="78" customWidth="1"/>
    <col min="4367" max="4367" width="15.140625" style="78" bestFit="1" customWidth="1"/>
    <col min="4368" max="4368" width="14.140625" style="78" bestFit="1" customWidth="1"/>
    <col min="4369" max="4608" width="11.42578125" style="78"/>
    <col min="4609" max="4609" width="7.140625" style="78" bestFit="1" customWidth="1"/>
    <col min="4610" max="4610" width="5.28515625" style="78" bestFit="1" customWidth="1"/>
    <col min="4611" max="4611" width="43.7109375" style="78" customWidth="1"/>
    <col min="4612" max="4612" width="13.42578125" style="78" customWidth="1"/>
    <col min="4613" max="4613" width="10.140625" style="78" customWidth="1"/>
    <col min="4614" max="4614" width="10" style="78" customWidth="1"/>
    <col min="4615" max="4615" width="6.140625" style="78" bestFit="1" customWidth="1"/>
    <col min="4616" max="4616" width="4.7109375" style="78" customWidth="1"/>
    <col min="4617" max="4617" width="14.85546875" style="78" bestFit="1" customWidth="1"/>
    <col min="4618" max="4618" width="12.85546875" style="78" bestFit="1" customWidth="1"/>
    <col min="4619" max="4619" width="7.7109375" style="78" customWidth="1"/>
    <col min="4620" max="4620" width="18" style="78" customWidth="1"/>
    <col min="4621" max="4621" width="8.28515625" style="78" customWidth="1"/>
    <col min="4622" max="4622" width="16" style="78" customWidth="1"/>
    <col min="4623" max="4623" width="15.140625" style="78" bestFit="1" customWidth="1"/>
    <col min="4624" max="4624" width="14.140625" style="78" bestFit="1" customWidth="1"/>
    <col min="4625" max="4864" width="11.42578125" style="78"/>
    <col min="4865" max="4865" width="7.140625" style="78" bestFit="1" customWidth="1"/>
    <col min="4866" max="4866" width="5.28515625" style="78" bestFit="1" customWidth="1"/>
    <col min="4867" max="4867" width="43.7109375" style="78" customWidth="1"/>
    <col min="4868" max="4868" width="13.42578125" style="78" customWidth="1"/>
    <col min="4869" max="4869" width="10.140625" style="78" customWidth="1"/>
    <col min="4870" max="4870" width="10" style="78" customWidth="1"/>
    <col min="4871" max="4871" width="6.140625" style="78" bestFit="1" customWidth="1"/>
    <col min="4872" max="4872" width="4.7109375" style="78" customWidth="1"/>
    <col min="4873" max="4873" width="14.85546875" style="78" bestFit="1" customWidth="1"/>
    <col min="4874" max="4874" width="12.85546875" style="78" bestFit="1" customWidth="1"/>
    <col min="4875" max="4875" width="7.7109375" style="78" customWidth="1"/>
    <col min="4876" max="4876" width="18" style="78" customWidth="1"/>
    <col min="4877" max="4877" width="8.28515625" style="78" customWidth="1"/>
    <col min="4878" max="4878" width="16" style="78" customWidth="1"/>
    <col min="4879" max="4879" width="15.140625" style="78" bestFit="1" customWidth="1"/>
    <col min="4880" max="4880" width="14.140625" style="78" bestFit="1" customWidth="1"/>
    <col min="4881" max="5120" width="11.42578125" style="78"/>
    <col min="5121" max="5121" width="7.140625" style="78" bestFit="1" customWidth="1"/>
    <col min="5122" max="5122" width="5.28515625" style="78" bestFit="1" customWidth="1"/>
    <col min="5123" max="5123" width="43.7109375" style="78" customWidth="1"/>
    <col min="5124" max="5124" width="13.42578125" style="78" customWidth="1"/>
    <col min="5125" max="5125" width="10.140625" style="78" customWidth="1"/>
    <col min="5126" max="5126" width="10" style="78" customWidth="1"/>
    <col min="5127" max="5127" width="6.140625" style="78" bestFit="1" customWidth="1"/>
    <col min="5128" max="5128" width="4.7109375" style="78" customWidth="1"/>
    <col min="5129" max="5129" width="14.85546875" style="78" bestFit="1" customWidth="1"/>
    <col min="5130" max="5130" width="12.85546875" style="78" bestFit="1" customWidth="1"/>
    <col min="5131" max="5131" width="7.7109375" style="78" customWidth="1"/>
    <col min="5132" max="5132" width="18" style="78" customWidth="1"/>
    <col min="5133" max="5133" width="8.28515625" style="78" customWidth="1"/>
    <col min="5134" max="5134" width="16" style="78" customWidth="1"/>
    <col min="5135" max="5135" width="15.140625" style="78" bestFit="1" customWidth="1"/>
    <col min="5136" max="5136" width="14.140625" style="78" bestFit="1" customWidth="1"/>
    <col min="5137" max="5376" width="11.42578125" style="78"/>
    <col min="5377" max="5377" width="7.140625" style="78" bestFit="1" customWidth="1"/>
    <col min="5378" max="5378" width="5.28515625" style="78" bestFit="1" customWidth="1"/>
    <col min="5379" max="5379" width="43.7109375" style="78" customWidth="1"/>
    <col min="5380" max="5380" width="13.42578125" style="78" customWidth="1"/>
    <col min="5381" max="5381" width="10.140625" style="78" customWidth="1"/>
    <col min="5382" max="5382" width="10" style="78" customWidth="1"/>
    <col min="5383" max="5383" width="6.140625" style="78" bestFit="1" customWidth="1"/>
    <col min="5384" max="5384" width="4.7109375" style="78" customWidth="1"/>
    <col min="5385" max="5385" width="14.85546875" style="78" bestFit="1" customWidth="1"/>
    <col min="5386" max="5386" width="12.85546875" style="78" bestFit="1" customWidth="1"/>
    <col min="5387" max="5387" width="7.7109375" style="78" customWidth="1"/>
    <col min="5388" max="5388" width="18" style="78" customWidth="1"/>
    <col min="5389" max="5389" width="8.28515625" style="78" customWidth="1"/>
    <col min="5390" max="5390" width="16" style="78" customWidth="1"/>
    <col min="5391" max="5391" width="15.140625" style="78" bestFit="1" customWidth="1"/>
    <col min="5392" max="5392" width="14.140625" style="78" bestFit="1" customWidth="1"/>
    <col min="5393" max="5632" width="11.42578125" style="78"/>
    <col min="5633" max="5633" width="7.140625" style="78" bestFit="1" customWidth="1"/>
    <col min="5634" max="5634" width="5.28515625" style="78" bestFit="1" customWidth="1"/>
    <col min="5635" max="5635" width="43.7109375" style="78" customWidth="1"/>
    <col min="5636" max="5636" width="13.42578125" style="78" customWidth="1"/>
    <col min="5637" max="5637" width="10.140625" style="78" customWidth="1"/>
    <col min="5638" max="5638" width="10" style="78" customWidth="1"/>
    <col min="5639" max="5639" width="6.140625" style="78" bestFit="1" customWidth="1"/>
    <col min="5640" max="5640" width="4.7109375" style="78" customWidth="1"/>
    <col min="5641" max="5641" width="14.85546875" style="78" bestFit="1" customWidth="1"/>
    <col min="5642" max="5642" width="12.85546875" style="78" bestFit="1" customWidth="1"/>
    <col min="5643" max="5643" width="7.7109375" style="78" customWidth="1"/>
    <col min="5644" max="5644" width="18" style="78" customWidth="1"/>
    <col min="5645" max="5645" width="8.28515625" style="78" customWidth="1"/>
    <col min="5646" max="5646" width="16" style="78" customWidth="1"/>
    <col min="5647" max="5647" width="15.140625" style="78" bestFit="1" customWidth="1"/>
    <col min="5648" max="5648" width="14.140625" style="78" bestFit="1" customWidth="1"/>
    <col min="5649" max="5888" width="11.42578125" style="78"/>
    <col min="5889" max="5889" width="7.140625" style="78" bestFit="1" customWidth="1"/>
    <col min="5890" max="5890" width="5.28515625" style="78" bestFit="1" customWidth="1"/>
    <col min="5891" max="5891" width="43.7109375" style="78" customWidth="1"/>
    <col min="5892" max="5892" width="13.42578125" style="78" customWidth="1"/>
    <col min="5893" max="5893" width="10.140625" style="78" customWidth="1"/>
    <col min="5894" max="5894" width="10" style="78" customWidth="1"/>
    <col min="5895" max="5895" width="6.140625" style="78" bestFit="1" customWidth="1"/>
    <col min="5896" max="5896" width="4.7109375" style="78" customWidth="1"/>
    <col min="5897" max="5897" width="14.85546875" style="78" bestFit="1" customWidth="1"/>
    <col min="5898" max="5898" width="12.85546875" style="78" bestFit="1" customWidth="1"/>
    <col min="5899" max="5899" width="7.7109375" style="78" customWidth="1"/>
    <col min="5900" max="5900" width="18" style="78" customWidth="1"/>
    <col min="5901" max="5901" width="8.28515625" style="78" customWidth="1"/>
    <col min="5902" max="5902" width="16" style="78" customWidth="1"/>
    <col min="5903" max="5903" width="15.140625" style="78" bestFit="1" customWidth="1"/>
    <col min="5904" max="5904" width="14.140625" style="78" bestFit="1" customWidth="1"/>
    <col min="5905" max="6144" width="11.42578125" style="78"/>
    <col min="6145" max="6145" width="7.140625" style="78" bestFit="1" customWidth="1"/>
    <col min="6146" max="6146" width="5.28515625" style="78" bestFit="1" customWidth="1"/>
    <col min="6147" max="6147" width="43.7109375" style="78" customWidth="1"/>
    <col min="6148" max="6148" width="13.42578125" style="78" customWidth="1"/>
    <col min="6149" max="6149" width="10.140625" style="78" customWidth="1"/>
    <col min="6150" max="6150" width="10" style="78" customWidth="1"/>
    <col min="6151" max="6151" width="6.140625" style="78" bestFit="1" customWidth="1"/>
    <col min="6152" max="6152" width="4.7109375" style="78" customWidth="1"/>
    <col min="6153" max="6153" width="14.85546875" style="78" bestFit="1" customWidth="1"/>
    <col min="6154" max="6154" width="12.85546875" style="78" bestFit="1" customWidth="1"/>
    <col min="6155" max="6155" width="7.7109375" style="78" customWidth="1"/>
    <col min="6156" max="6156" width="18" style="78" customWidth="1"/>
    <col min="6157" max="6157" width="8.28515625" style="78" customWidth="1"/>
    <col min="6158" max="6158" width="16" style="78" customWidth="1"/>
    <col min="6159" max="6159" width="15.140625" style="78" bestFit="1" customWidth="1"/>
    <col min="6160" max="6160" width="14.140625" style="78" bestFit="1" customWidth="1"/>
    <col min="6161" max="6400" width="11.42578125" style="78"/>
    <col min="6401" max="6401" width="7.140625" style="78" bestFit="1" customWidth="1"/>
    <col min="6402" max="6402" width="5.28515625" style="78" bestFit="1" customWidth="1"/>
    <col min="6403" max="6403" width="43.7109375" style="78" customWidth="1"/>
    <col min="6404" max="6404" width="13.42578125" style="78" customWidth="1"/>
    <col min="6405" max="6405" width="10.140625" style="78" customWidth="1"/>
    <col min="6406" max="6406" width="10" style="78" customWidth="1"/>
    <col min="6407" max="6407" width="6.140625" style="78" bestFit="1" customWidth="1"/>
    <col min="6408" max="6408" width="4.7109375" style="78" customWidth="1"/>
    <col min="6409" max="6409" width="14.85546875" style="78" bestFit="1" customWidth="1"/>
    <col min="6410" max="6410" width="12.85546875" style="78" bestFit="1" customWidth="1"/>
    <col min="6411" max="6411" width="7.7109375" style="78" customWidth="1"/>
    <col min="6412" max="6412" width="18" style="78" customWidth="1"/>
    <col min="6413" max="6413" width="8.28515625" style="78" customWidth="1"/>
    <col min="6414" max="6414" width="16" style="78" customWidth="1"/>
    <col min="6415" max="6415" width="15.140625" style="78" bestFit="1" customWidth="1"/>
    <col min="6416" max="6416" width="14.140625" style="78" bestFit="1" customWidth="1"/>
    <col min="6417" max="6656" width="11.42578125" style="78"/>
    <col min="6657" max="6657" width="7.140625" style="78" bestFit="1" customWidth="1"/>
    <col min="6658" max="6658" width="5.28515625" style="78" bestFit="1" customWidth="1"/>
    <col min="6659" max="6659" width="43.7109375" style="78" customWidth="1"/>
    <col min="6660" max="6660" width="13.42578125" style="78" customWidth="1"/>
    <col min="6661" max="6661" width="10.140625" style="78" customWidth="1"/>
    <col min="6662" max="6662" width="10" style="78" customWidth="1"/>
    <col min="6663" max="6663" width="6.140625" style="78" bestFit="1" customWidth="1"/>
    <col min="6664" max="6664" width="4.7109375" style="78" customWidth="1"/>
    <col min="6665" max="6665" width="14.85546875" style="78" bestFit="1" customWidth="1"/>
    <col min="6666" max="6666" width="12.85546875" style="78" bestFit="1" customWidth="1"/>
    <col min="6667" max="6667" width="7.7109375" style="78" customWidth="1"/>
    <col min="6668" max="6668" width="18" style="78" customWidth="1"/>
    <col min="6669" max="6669" width="8.28515625" style="78" customWidth="1"/>
    <col min="6670" max="6670" width="16" style="78" customWidth="1"/>
    <col min="6671" max="6671" width="15.140625" style="78" bestFit="1" customWidth="1"/>
    <col min="6672" max="6672" width="14.140625" style="78" bestFit="1" customWidth="1"/>
    <col min="6673" max="6912" width="11.42578125" style="78"/>
    <col min="6913" max="6913" width="7.140625" style="78" bestFit="1" customWidth="1"/>
    <col min="6914" max="6914" width="5.28515625" style="78" bestFit="1" customWidth="1"/>
    <col min="6915" max="6915" width="43.7109375" style="78" customWidth="1"/>
    <col min="6916" max="6916" width="13.42578125" style="78" customWidth="1"/>
    <col min="6917" max="6917" width="10.140625" style="78" customWidth="1"/>
    <col min="6918" max="6918" width="10" style="78" customWidth="1"/>
    <col min="6919" max="6919" width="6.140625" style="78" bestFit="1" customWidth="1"/>
    <col min="6920" max="6920" width="4.7109375" style="78" customWidth="1"/>
    <col min="6921" max="6921" width="14.85546875" style="78" bestFit="1" customWidth="1"/>
    <col min="6922" max="6922" width="12.85546875" style="78" bestFit="1" customWidth="1"/>
    <col min="6923" max="6923" width="7.7109375" style="78" customWidth="1"/>
    <col min="6924" max="6924" width="18" style="78" customWidth="1"/>
    <col min="6925" max="6925" width="8.28515625" style="78" customWidth="1"/>
    <col min="6926" max="6926" width="16" style="78" customWidth="1"/>
    <col min="6927" max="6927" width="15.140625" style="78" bestFit="1" customWidth="1"/>
    <col min="6928" max="6928" width="14.140625" style="78" bestFit="1" customWidth="1"/>
    <col min="6929" max="7168" width="11.42578125" style="78"/>
    <col min="7169" max="7169" width="7.140625" style="78" bestFit="1" customWidth="1"/>
    <col min="7170" max="7170" width="5.28515625" style="78" bestFit="1" customWidth="1"/>
    <col min="7171" max="7171" width="43.7109375" style="78" customWidth="1"/>
    <col min="7172" max="7172" width="13.42578125" style="78" customWidth="1"/>
    <col min="7173" max="7173" width="10.140625" style="78" customWidth="1"/>
    <col min="7174" max="7174" width="10" style="78" customWidth="1"/>
    <col min="7175" max="7175" width="6.140625" style="78" bestFit="1" customWidth="1"/>
    <col min="7176" max="7176" width="4.7109375" style="78" customWidth="1"/>
    <col min="7177" max="7177" width="14.85546875" style="78" bestFit="1" customWidth="1"/>
    <col min="7178" max="7178" width="12.85546875" style="78" bestFit="1" customWidth="1"/>
    <col min="7179" max="7179" width="7.7109375" style="78" customWidth="1"/>
    <col min="7180" max="7180" width="18" style="78" customWidth="1"/>
    <col min="7181" max="7181" width="8.28515625" style="78" customWidth="1"/>
    <col min="7182" max="7182" width="16" style="78" customWidth="1"/>
    <col min="7183" max="7183" width="15.140625" style="78" bestFit="1" customWidth="1"/>
    <col min="7184" max="7184" width="14.140625" style="78" bestFit="1" customWidth="1"/>
    <col min="7185" max="7424" width="11.42578125" style="78"/>
    <col min="7425" max="7425" width="7.140625" style="78" bestFit="1" customWidth="1"/>
    <col min="7426" max="7426" width="5.28515625" style="78" bestFit="1" customWidth="1"/>
    <col min="7427" max="7427" width="43.7109375" style="78" customWidth="1"/>
    <col min="7428" max="7428" width="13.42578125" style="78" customWidth="1"/>
    <col min="7429" max="7429" width="10.140625" style="78" customWidth="1"/>
    <col min="7430" max="7430" width="10" style="78" customWidth="1"/>
    <col min="7431" max="7431" width="6.140625" style="78" bestFit="1" customWidth="1"/>
    <col min="7432" max="7432" width="4.7109375" style="78" customWidth="1"/>
    <col min="7433" max="7433" width="14.85546875" style="78" bestFit="1" customWidth="1"/>
    <col min="7434" max="7434" width="12.85546875" style="78" bestFit="1" customWidth="1"/>
    <col min="7435" max="7435" width="7.7109375" style="78" customWidth="1"/>
    <col min="7436" max="7436" width="18" style="78" customWidth="1"/>
    <col min="7437" max="7437" width="8.28515625" style="78" customWidth="1"/>
    <col min="7438" max="7438" width="16" style="78" customWidth="1"/>
    <col min="7439" max="7439" width="15.140625" style="78" bestFit="1" customWidth="1"/>
    <col min="7440" max="7440" width="14.140625" style="78" bestFit="1" customWidth="1"/>
    <col min="7441" max="7680" width="11.42578125" style="78"/>
    <col min="7681" max="7681" width="7.140625" style="78" bestFit="1" customWidth="1"/>
    <col min="7682" max="7682" width="5.28515625" style="78" bestFit="1" customWidth="1"/>
    <col min="7683" max="7683" width="43.7109375" style="78" customWidth="1"/>
    <col min="7684" max="7684" width="13.42578125" style="78" customWidth="1"/>
    <col min="7685" max="7685" width="10.140625" style="78" customWidth="1"/>
    <col min="7686" max="7686" width="10" style="78" customWidth="1"/>
    <col min="7687" max="7687" width="6.140625" style="78" bestFit="1" customWidth="1"/>
    <col min="7688" max="7688" width="4.7109375" style="78" customWidth="1"/>
    <col min="7689" max="7689" width="14.85546875" style="78" bestFit="1" customWidth="1"/>
    <col min="7690" max="7690" width="12.85546875" style="78" bestFit="1" customWidth="1"/>
    <col min="7691" max="7691" width="7.7109375" style="78" customWidth="1"/>
    <col min="7692" max="7692" width="18" style="78" customWidth="1"/>
    <col min="7693" max="7693" width="8.28515625" style="78" customWidth="1"/>
    <col min="7694" max="7694" width="16" style="78" customWidth="1"/>
    <col min="7695" max="7695" width="15.140625" style="78" bestFit="1" customWidth="1"/>
    <col min="7696" max="7696" width="14.140625" style="78" bestFit="1" customWidth="1"/>
    <col min="7697" max="7936" width="11.42578125" style="78"/>
    <col min="7937" max="7937" width="7.140625" style="78" bestFit="1" customWidth="1"/>
    <col min="7938" max="7938" width="5.28515625" style="78" bestFit="1" customWidth="1"/>
    <col min="7939" max="7939" width="43.7109375" style="78" customWidth="1"/>
    <col min="7940" max="7940" width="13.42578125" style="78" customWidth="1"/>
    <col min="7941" max="7941" width="10.140625" style="78" customWidth="1"/>
    <col min="7942" max="7942" width="10" style="78" customWidth="1"/>
    <col min="7943" max="7943" width="6.140625" style="78" bestFit="1" customWidth="1"/>
    <col min="7944" max="7944" width="4.7109375" style="78" customWidth="1"/>
    <col min="7945" max="7945" width="14.85546875" style="78" bestFit="1" customWidth="1"/>
    <col min="7946" max="7946" width="12.85546875" style="78" bestFit="1" customWidth="1"/>
    <col min="7947" max="7947" width="7.7109375" style="78" customWidth="1"/>
    <col min="7948" max="7948" width="18" style="78" customWidth="1"/>
    <col min="7949" max="7949" width="8.28515625" style="78" customWidth="1"/>
    <col min="7950" max="7950" width="16" style="78" customWidth="1"/>
    <col min="7951" max="7951" width="15.140625" style="78" bestFit="1" customWidth="1"/>
    <col min="7952" max="7952" width="14.140625" style="78" bestFit="1" customWidth="1"/>
    <col min="7953" max="8192" width="11.42578125" style="78"/>
    <col min="8193" max="8193" width="7.140625" style="78" bestFit="1" customWidth="1"/>
    <col min="8194" max="8194" width="5.28515625" style="78" bestFit="1" customWidth="1"/>
    <col min="8195" max="8195" width="43.7109375" style="78" customWidth="1"/>
    <col min="8196" max="8196" width="13.42578125" style="78" customWidth="1"/>
    <col min="8197" max="8197" width="10.140625" style="78" customWidth="1"/>
    <col min="8198" max="8198" width="10" style="78" customWidth="1"/>
    <col min="8199" max="8199" width="6.140625" style="78" bestFit="1" customWidth="1"/>
    <col min="8200" max="8200" width="4.7109375" style="78" customWidth="1"/>
    <col min="8201" max="8201" width="14.85546875" style="78" bestFit="1" customWidth="1"/>
    <col min="8202" max="8202" width="12.85546875" style="78" bestFit="1" customWidth="1"/>
    <col min="8203" max="8203" width="7.7109375" style="78" customWidth="1"/>
    <col min="8204" max="8204" width="18" style="78" customWidth="1"/>
    <col min="8205" max="8205" width="8.28515625" style="78" customWidth="1"/>
    <col min="8206" max="8206" width="16" style="78" customWidth="1"/>
    <col min="8207" max="8207" width="15.140625" style="78" bestFit="1" customWidth="1"/>
    <col min="8208" max="8208" width="14.140625" style="78" bestFit="1" customWidth="1"/>
    <col min="8209" max="8448" width="11.42578125" style="78"/>
    <col min="8449" max="8449" width="7.140625" style="78" bestFit="1" customWidth="1"/>
    <col min="8450" max="8450" width="5.28515625" style="78" bestFit="1" customWidth="1"/>
    <col min="8451" max="8451" width="43.7109375" style="78" customWidth="1"/>
    <col min="8452" max="8452" width="13.42578125" style="78" customWidth="1"/>
    <col min="8453" max="8453" width="10.140625" style="78" customWidth="1"/>
    <col min="8454" max="8454" width="10" style="78" customWidth="1"/>
    <col min="8455" max="8455" width="6.140625" style="78" bestFit="1" customWidth="1"/>
    <col min="8456" max="8456" width="4.7109375" style="78" customWidth="1"/>
    <col min="8457" max="8457" width="14.85546875" style="78" bestFit="1" customWidth="1"/>
    <col min="8458" max="8458" width="12.85546875" style="78" bestFit="1" customWidth="1"/>
    <col min="8459" max="8459" width="7.7109375" style="78" customWidth="1"/>
    <col min="8460" max="8460" width="18" style="78" customWidth="1"/>
    <col min="8461" max="8461" width="8.28515625" style="78" customWidth="1"/>
    <col min="8462" max="8462" width="16" style="78" customWidth="1"/>
    <col min="8463" max="8463" width="15.140625" style="78" bestFit="1" customWidth="1"/>
    <col min="8464" max="8464" width="14.140625" style="78" bestFit="1" customWidth="1"/>
    <col min="8465" max="8704" width="11.42578125" style="78"/>
    <col min="8705" max="8705" width="7.140625" style="78" bestFit="1" customWidth="1"/>
    <col min="8706" max="8706" width="5.28515625" style="78" bestFit="1" customWidth="1"/>
    <col min="8707" max="8707" width="43.7109375" style="78" customWidth="1"/>
    <col min="8708" max="8708" width="13.42578125" style="78" customWidth="1"/>
    <col min="8709" max="8709" width="10.140625" style="78" customWidth="1"/>
    <col min="8710" max="8710" width="10" style="78" customWidth="1"/>
    <col min="8711" max="8711" width="6.140625" style="78" bestFit="1" customWidth="1"/>
    <col min="8712" max="8712" width="4.7109375" style="78" customWidth="1"/>
    <col min="8713" max="8713" width="14.85546875" style="78" bestFit="1" customWidth="1"/>
    <col min="8714" max="8714" width="12.85546875" style="78" bestFit="1" customWidth="1"/>
    <col min="8715" max="8715" width="7.7109375" style="78" customWidth="1"/>
    <col min="8716" max="8716" width="18" style="78" customWidth="1"/>
    <col min="8717" max="8717" width="8.28515625" style="78" customWidth="1"/>
    <col min="8718" max="8718" width="16" style="78" customWidth="1"/>
    <col min="8719" max="8719" width="15.140625" style="78" bestFit="1" customWidth="1"/>
    <col min="8720" max="8720" width="14.140625" style="78" bestFit="1" customWidth="1"/>
    <col min="8721" max="8960" width="11.42578125" style="78"/>
    <col min="8961" max="8961" width="7.140625" style="78" bestFit="1" customWidth="1"/>
    <col min="8962" max="8962" width="5.28515625" style="78" bestFit="1" customWidth="1"/>
    <col min="8963" max="8963" width="43.7109375" style="78" customWidth="1"/>
    <col min="8964" max="8964" width="13.42578125" style="78" customWidth="1"/>
    <col min="8965" max="8965" width="10.140625" style="78" customWidth="1"/>
    <col min="8966" max="8966" width="10" style="78" customWidth="1"/>
    <col min="8967" max="8967" width="6.140625" style="78" bestFit="1" customWidth="1"/>
    <col min="8968" max="8968" width="4.7109375" style="78" customWidth="1"/>
    <col min="8969" max="8969" width="14.85546875" style="78" bestFit="1" customWidth="1"/>
    <col min="8970" max="8970" width="12.85546875" style="78" bestFit="1" customWidth="1"/>
    <col min="8971" max="8971" width="7.7109375" style="78" customWidth="1"/>
    <col min="8972" max="8972" width="18" style="78" customWidth="1"/>
    <col min="8973" max="8973" width="8.28515625" style="78" customWidth="1"/>
    <col min="8974" max="8974" width="16" style="78" customWidth="1"/>
    <col min="8975" max="8975" width="15.140625" style="78" bestFit="1" customWidth="1"/>
    <col min="8976" max="8976" width="14.140625" style="78" bestFit="1" customWidth="1"/>
    <col min="8977" max="9216" width="11.42578125" style="78"/>
    <col min="9217" max="9217" width="7.140625" style="78" bestFit="1" customWidth="1"/>
    <col min="9218" max="9218" width="5.28515625" style="78" bestFit="1" customWidth="1"/>
    <col min="9219" max="9219" width="43.7109375" style="78" customWidth="1"/>
    <col min="9220" max="9220" width="13.42578125" style="78" customWidth="1"/>
    <col min="9221" max="9221" width="10.140625" style="78" customWidth="1"/>
    <col min="9222" max="9222" width="10" style="78" customWidth="1"/>
    <col min="9223" max="9223" width="6.140625" style="78" bestFit="1" customWidth="1"/>
    <col min="9224" max="9224" width="4.7109375" style="78" customWidth="1"/>
    <col min="9225" max="9225" width="14.85546875" style="78" bestFit="1" customWidth="1"/>
    <col min="9226" max="9226" width="12.85546875" style="78" bestFit="1" customWidth="1"/>
    <col min="9227" max="9227" width="7.7109375" style="78" customWidth="1"/>
    <col min="9228" max="9228" width="18" style="78" customWidth="1"/>
    <col min="9229" max="9229" width="8.28515625" style="78" customWidth="1"/>
    <col min="9230" max="9230" width="16" style="78" customWidth="1"/>
    <col min="9231" max="9231" width="15.140625" style="78" bestFit="1" customWidth="1"/>
    <col min="9232" max="9232" width="14.140625" style="78" bestFit="1" customWidth="1"/>
    <col min="9233" max="9472" width="11.42578125" style="78"/>
    <col min="9473" max="9473" width="7.140625" style="78" bestFit="1" customWidth="1"/>
    <col min="9474" max="9474" width="5.28515625" style="78" bestFit="1" customWidth="1"/>
    <col min="9475" max="9475" width="43.7109375" style="78" customWidth="1"/>
    <col min="9476" max="9476" width="13.42578125" style="78" customWidth="1"/>
    <col min="9477" max="9477" width="10.140625" style="78" customWidth="1"/>
    <col min="9478" max="9478" width="10" style="78" customWidth="1"/>
    <col min="9479" max="9479" width="6.140625" style="78" bestFit="1" customWidth="1"/>
    <col min="9480" max="9480" width="4.7109375" style="78" customWidth="1"/>
    <col min="9481" max="9481" width="14.85546875" style="78" bestFit="1" customWidth="1"/>
    <col min="9482" max="9482" width="12.85546875" style="78" bestFit="1" customWidth="1"/>
    <col min="9483" max="9483" width="7.7109375" style="78" customWidth="1"/>
    <col min="9484" max="9484" width="18" style="78" customWidth="1"/>
    <col min="9485" max="9485" width="8.28515625" style="78" customWidth="1"/>
    <col min="9486" max="9486" width="16" style="78" customWidth="1"/>
    <col min="9487" max="9487" width="15.140625" style="78" bestFit="1" customWidth="1"/>
    <col min="9488" max="9488" width="14.140625" style="78" bestFit="1" customWidth="1"/>
    <col min="9489" max="9728" width="11.42578125" style="78"/>
    <col min="9729" max="9729" width="7.140625" style="78" bestFit="1" customWidth="1"/>
    <col min="9730" max="9730" width="5.28515625" style="78" bestFit="1" customWidth="1"/>
    <col min="9731" max="9731" width="43.7109375" style="78" customWidth="1"/>
    <col min="9732" max="9732" width="13.42578125" style="78" customWidth="1"/>
    <col min="9733" max="9733" width="10.140625" style="78" customWidth="1"/>
    <col min="9734" max="9734" width="10" style="78" customWidth="1"/>
    <col min="9735" max="9735" width="6.140625" style="78" bestFit="1" customWidth="1"/>
    <col min="9736" max="9736" width="4.7109375" style="78" customWidth="1"/>
    <col min="9737" max="9737" width="14.85546875" style="78" bestFit="1" customWidth="1"/>
    <col min="9738" max="9738" width="12.85546875" style="78" bestFit="1" customWidth="1"/>
    <col min="9739" max="9739" width="7.7109375" style="78" customWidth="1"/>
    <col min="9740" max="9740" width="18" style="78" customWidth="1"/>
    <col min="9741" max="9741" width="8.28515625" style="78" customWidth="1"/>
    <col min="9742" max="9742" width="16" style="78" customWidth="1"/>
    <col min="9743" max="9743" width="15.140625" style="78" bestFit="1" customWidth="1"/>
    <col min="9744" max="9744" width="14.140625" style="78" bestFit="1" customWidth="1"/>
    <col min="9745" max="9984" width="11.42578125" style="78"/>
    <col min="9985" max="9985" width="7.140625" style="78" bestFit="1" customWidth="1"/>
    <col min="9986" max="9986" width="5.28515625" style="78" bestFit="1" customWidth="1"/>
    <col min="9987" max="9987" width="43.7109375" style="78" customWidth="1"/>
    <col min="9988" max="9988" width="13.42578125" style="78" customWidth="1"/>
    <col min="9989" max="9989" width="10.140625" style="78" customWidth="1"/>
    <col min="9990" max="9990" width="10" style="78" customWidth="1"/>
    <col min="9991" max="9991" width="6.140625" style="78" bestFit="1" customWidth="1"/>
    <col min="9992" max="9992" width="4.7109375" style="78" customWidth="1"/>
    <col min="9993" max="9993" width="14.85546875" style="78" bestFit="1" customWidth="1"/>
    <col min="9994" max="9994" width="12.85546875" style="78" bestFit="1" customWidth="1"/>
    <col min="9995" max="9995" width="7.7109375" style="78" customWidth="1"/>
    <col min="9996" max="9996" width="18" style="78" customWidth="1"/>
    <col min="9997" max="9997" width="8.28515625" style="78" customWidth="1"/>
    <col min="9998" max="9998" width="16" style="78" customWidth="1"/>
    <col min="9999" max="9999" width="15.140625" style="78" bestFit="1" customWidth="1"/>
    <col min="10000" max="10000" width="14.140625" style="78" bestFit="1" customWidth="1"/>
    <col min="10001" max="10240" width="11.42578125" style="78"/>
    <col min="10241" max="10241" width="7.140625" style="78" bestFit="1" customWidth="1"/>
    <col min="10242" max="10242" width="5.28515625" style="78" bestFit="1" customWidth="1"/>
    <col min="10243" max="10243" width="43.7109375" style="78" customWidth="1"/>
    <col min="10244" max="10244" width="13.42578125" style="78" customWidth="1"/>
    <col min="10245" max="10245" width="10.140625" style="78" customWidth="1"/>
    <col min="10246" max="10246" width="10" style="78" customWidth="1"/>
    <col min="10247" max="10247" width="6.140625" style="78" bestFit="1" customWidth="1"/>
    <col min="10248" max="10248" width="4.7109375" style="78" customWidth="1"/>
    <col min="10249" max="10249" width="14.85546875" style="78" bestFit="1" customWidth="1"/>
    <col min="10250" max="10250" width="12.85546875" style="78" bestFit="1" customWidth="1"/>
    <col min="10251" max="10251" width="7.7109375" style="78" customWidth="1"/>
    <col min="10252" max="10252" width="18" style="78" customWidth="1"/>
    <col min="10253" max="10253" width="8.28515625" style="78" customWidth="1"/>
    <col min="10254" max="10254" width="16" style="78" customWidth="1"/>
    <col min="10255" max="10255" width="15.140625" style="78" bestFit="1" customWidth="1"/>
    <col min="10256" max="10256" width="14.140625" style="78" bestFit="1" customWidth="1"/>
    <col min="10257" max="10496" width="11.42578125" style="78"/>
    <col min="10497" max="10497" width="7.140625" style="78" bestFit="1" customWidth="1"/>
    <col min="10498" max="10498" width="5.28515625" style="78" bestFit="1" customWidth="1"/>
    <col min="10499" max="10499" width="43.7109375" style="78" customWidth="1"/>
    <col min="10500" max="10500" width="13.42578125" style="78" customWidth="1"/>
    <col min="10501" max="10501" width="10.140625" style="78" customWidth="1"/>
    <col min="10502" max="10502" width="10" style="78" customWidth="1"/>
    <col min="10503" max="10503" width="6.140625" style="78" bestFit="1" customWidth="1"/>
    <col min="10504" max="10504" width="4.7109375" style="78" customWidth="1"/>
    <col min="10505" max="10505" width="14.85546875" style="78" bestFit="1" customWidth="1"/>
    <col min="10506" max="10506" width="12.85546875" style="78" bestFit="1" customWidth="1"/>
    <col min="10507" max="10507" width="7.7109375" style="78" customWidth="1"/>
    <col min="10508" max="10508" width="18" style="78" customWidth="1"/>
    <col min="10509" max="10509" width="8.28515625" style="78" customWidth="1"/>
    <col min="10510" max="10510" width="16" style="78" customWidth="1"/>
    <col min="10511" max="10511" width="15.140625" style="78" bestFit="1" customWidth="1"/>
    <col min="10512" max="10512" width="14.140625" style="78" bestFit="1" customWidth="1"/>
    <col min="10513" max="10752" width="11.42578125" style="78"/>
    <col min="10753" max="10753" width="7.140625" style="78" bestFit="1" customWidth="1"/>
    <col min="10754" max="10754" width="5.28515625" style="78" bestFit="1" customWidth="1"/>
    <col min="10755" max="10755" width="43.7109375" style="78" customWidth="1"/>
    <col min="10756" max="10756" width="13.42578125" style="78" customWidth="1"/>
    <col min="10757" max="10757" width="10.140625" style="78" customWidth="1"/>
    <col min="10758" max="10758" width="10" style="78" customWidth="1"/>
    <col min="10759" max="10759" width="6.140625" style="78" bestFit="1" customWidth="1"/>
    <col min="10760" max="10760" width="4.7109375" style="78" customWidth="1"/>
    <col min="10761" max="10761" width="14.85546875" style="78" bestFit="1" customWidth="1"/>
    <col min="10762" max="10762" width="12.85546875" style="78" bestFit="1" customWidth="1"/>
    <col min="10763" max="10763" width="7.7109375" style="78" customWidth="1"/>
    <col min="10764" max="10764" width="18" style="78" customWidth="1"/>
    <col min="10765" max="10765" width="8.28515625" style="78" customWidth="1"/>
    <col min="10766" max="10766" width="16" style="78" customWidth="1"/>
    <col min="10767" max="10767" width="15.140625" style="78" bestFit="1" customWidth="1"/>
    <col min="10768" max="10768" width="14.140625" style="78" bestFit="1" customWidth="1"/>
    <col min="10769" max="11008" width="11.42578125" style="78"/>
    <col min="11009" max="11009" width="7.140625" style="78" bestFit="1" customWidth="1"/>
    <col min="11010" max="11010" width="5.28515625" style="78" bestFit="1" customWidth="1"/>
    <col min="11011" max="11011" width="43.7109375" style="78" customWidth="1"/>
    <col min="11012" max="11012" width="13.42578125" style="78" customWidth="1"/>
    <col min="11013" max="11013" width="10.140625" style="78" customWidth="1"/>
    <col min="11014" max="11014" width="10" style="78" customWidth="1"/>
    <col min="11015" max="11015" width="6.140625" style="78" bestFit="1" customWidth="1"/>
    <col min="11016" max="11016" width="4.7109375" style="78" customWidth="1"/>
    <col min="11017" max="11017" width="14.85546875" style="78" bestFit="1" customWidth="1"/>
    <col min="11018" max="11018" width="12.85546875" style="78" bestFit="1" customWidth="1"/>
    <col min="11019" max="11019" width="7.7109375" style="78" customWidth="1"/>
    <col min="11020" max="11020" width="18" style="78" customWidth="1"/>
    <col min="11021" max="11021" width="8.28515625" style="78" customWidth="1"/>
    <col min="11022" max="11022" width="16" style="78" customWidth="1"/>
    <col min="11023" max="11023" width="15.140625" style="78" bestFit="1" customWidth="1"/>
    <col min="11024" max="11024" width="14.140625" style="78" bestFit="1" customWidth="1"/>
    <col min="11025" max="11264" width="11.42578125" style="78"/>
    <col min="11265" max="11265" width="7.140625" style="78" bestFit="1" customWidth="1"/>
    <col min="11266" max="11266" width="5.28515625" style="78" bestFit="1" customWidth="1"/>
    <col min="11267" max="11267" width="43.7109375" style="78" customWidth="1"/>
    <col min="11268" max="11268" width="13.42578125" style="78" customWidth="1"/>
    <col min="11269" max="11269" width="10.140625" style="78" customWidth="1"/>
    <col min="11270" max="11270" width="10" style="78" customWidth="1"/>
    <col min="11271" max="11271" width="6.140625" style="78" bestFit="1" customWidth="1"/>
    <col min="11272" max="11272" width="4.7109375" style="78" customWidth="1"/>
    <col min="11273" max="11273" width="14.85546875" style="78" bestFit="1" customWidth="1"/>
    <col min="11274" max="11274" width="12.85546875" style="78" bestFit="1" customWidth="1"/>
    <col min="11275" max="11275" width="7.7109375" style="78" customWidth="1"/>
    <col min="11276" max="11276" width="18" style="78" customWidth="1"/>
    <col min="11277" max="11277" width="8.28515625" style="78" customWidth="1"/>
    <col min="11278" max="11278" width="16" style="78" customWidth="1"/>
    <col min="11279" max="11279" width="15.140625" style="78" bestFit="1" customWidth="1"/>
    <col min="11280" max="11280" width="14.140625" style="78" bestFit="1" customWidth="1"/>
    <col min="11281" max="11520" width="11.42578125" style="78"/>
    <col min="11521" max="11521" width="7.140625" style="78" bestFit="1" customWidth="1"/>
    <col min="11522" max="11522" width="5.28515625" style="78" bestFit="1" customWidth="1"/>
    <col min="11523" max="11523" width="43.7109375" style="78" customWidth="1"/>
    <col min="11524" max="11524" width="13.42578125" style="78" customWidth="1"/>
    <col min="11525" max="11525" width="10.140625" style="78" customWidth="1"/>
    <col min="11526" max="11526" width="10" style="78" customWidth="1"/>
    <col min="11527" max="11527" width="6.140625" style="78" bestFit="1" customWidth="1"/>
    <col min="11528" max="11528" width="4.7109375" style="78" customWidth="1"/>
    <col min="11529" max="11529" width="14.85546875" style="78" bestFit="1" customWidth="1"/>
    <col min="11530" max="11530" width="12.85546875" style="78" bestFit="1" customWidth="1"/>
    <col min="11531" max="11531" width="7.7109375" style="78" customWidth="1"/>
    <col min="11532" max="11532" width="18" style="78" customWidth="1"/>
    <col min="11533" max="11533" width="8.28515625" style="78" customWidth="1"/>
    <col min="11534" max="11534" width="16" style="78" customWidth="1"/>
    <col min="11535" max="11535" width="15.140625" style="78" bestFit="1" customWidth="1"/>
    <col min="11536" max="11536" width="14.140625" style="78" bestFit="1" customWidth="1"/>
    <col min="11537" max="11776" width="11.42578125" style="78"/>
    <col min="11777" max="11777" width="7.140625" style="78" bestFit="1" customWidth="1"/>
    <col min="11778" max="11778" width="5.28515625" style="78" bestFit="1" customWidth="1"/>
    <col min="11779" max="11779" width="43.7109375" style="78" customWidth="1"/>
    <col min="11780" max="11780" width="13.42578125" style="78" customWidth="1"/>
    <col min="11781" max="11781" width="10.140625" style="78" customWidth="1"/>
    <col min="11782" max="11782" width="10" style="78" customWidth="1"/>
    <col min="11783" max="11783" width="6.140625" style="78" bestFit="1" customWidth="1"/>
    <col min="11784" max="11784" width="4.7109375" style="78" customWidth="1"/>
    <col min="11785" max="11785" width="14.85546875" style="78" bestFit="1" customWidth="1"/>
    <col min="11786" max="11786" width="12.85546875" style="78" bestFit="1" customWidth="1"/>
    <col min="11787" max="11787" width="7.7109375" style="78" customWidth="1"/>
    <col min="11788" max="11788" width="18" style="78" customWidth="1"/>
    <col min="11789" max="11789" width="8.28515625" style="78" customWidth="1"/>
    <col min="11790" max="11790" width="16" style="78" customWidth="1"/>
    <col min="11791" max="11791" width="15.140625" style="78" bestFit="1" customWidth="1"/>
    <col min="11792" max="11792" width="14.140625" style="78" bestFit="1" customWidth="1"/>
    <col min="11793" max="12032" width="11.42578125" style="78"/>
    <col min="12033" max="12033" width="7.140625" style="78" bestFit="1" customWidth="1"/>
    <col min="12034" max="12034" width="5.28515625" style="78" bestFit="1" customWidth="1"/>
    <col min="12035" max="12035" width="43.7109375" style="78" customWidth="1"/>
    <col min="12036" max="12036" width="13.42578125" style="78" customWidth="1"/>
    <col min="12037" max="12037" width="10.140625" style="78" customWidth="1"/>
    <col min="12038" max="12038" width="10" style="78" customWidth="1"/>
    <col min="12039" max="12039" width="6.140625" style="78" bestFit="1" customWidth="1"/>
    <col min="12040" max="12040" width="4.7109375" style="78" customWidth="1"/>
    <col min="12041" max="12041" width="14.85546875" style="78" bestFit="1" customWidth="1"/>
    <col min="12042" max="12042" width="12.85546875" style="78" bestFit="1" customWidth="1"/>
    <col min="12043" max="12043" width="7.7109375" style="78" customWidth="1"/>
    <col min="12044" max="12044" width="18" style="78" customWidth="1"/>
    <col min="12045" max="12045" width="8.28515625" style="78" customWidth="1"/>
    <col min="12046" max="12046" width="16" style="78" customWidth="1"/>
    <col min="12047" max="12047" width="15.140625" style="78" bestFit="1" customWidth="1"/>
    <col min="12048" max="12048" width="14.140625" style="78" bestFit="1" customWidth="1"/>
    <col min="12049" max="12288" width="11.42578125" style="78"/>
    <col min="12289" max="12289" width="7.140625" style="78" bestFit="1" customWidth="1"/>
    <col min="12290" max="12290" width="5.28515625" style="78" bestFit="1" customWidth="1"/>
    <col min="12291" max="12291" width="43.7109375" style="78" customWidth="1"/>
    <col min="12292" max="12292" width="13.42578125" style="78" customWidth="1"/>
    <col min="12293" max="12293" width="10.140625" style="78" customWidth="1"/>
    <col min="12294" max="12294" width="10" style="78" customWidth="1"/>
    <col min="12295" max="12295" width="6.140625" style="78" bestFit="1" customWidth="1"/>
    <col min="12296" max="12296" width="4.7109375" style="78" customWidth="1"/>
    <col min="12297" max="12297" width="14.85546875" style="78" bestFit="1" customWidth="1"/>
    <col min="12298" max="12298" width="12.85546875" style="78" bestFit="1" customWidth="1"/>
    <col min="12299" max="12299" width="7.7109375" style="78" customWidth="1"/>
    <col min="12300" max="12300" width="18" style="78" customWidth="1"/>
    <col min="12301" max="12301" width="8.28515625" style="78" customWidth="1"/>
    <col min="12302" max="12302" width="16" style="78" customWidth="1"/>
    <col min="12303" max="12303" width="15.140625" style="78" bestFit="1" customWidth="1"/>
    <col min="12304" max="12304" width="14.140625" style="78" bestFit="1" customWidth="1"/>
    <col min="12305" max="12544" width="11.42578125" style="78"/>
    <col min="12545" max="12545" width="7.140625" style="78" bestFit="1" customWidth="1"/>
    <col min="12546" max="12546" width="5.28515625" style="78" bestFit="1" customWidth="1"/>
    <col min="12547" max="12547" width="43.7109375" style="78" customWidth="1"/>
    <col min="12548" max="12548" width="13.42578125" style="78" customWidth="1"/>
    <col min="12549" max="12549" width="10.140625" style="78" customWidth="1"/>
    <col min="12550" max="12550" width="10" style="78" customWidth="1"/>
    <col min="12551" max="12551" width="6.140625" style="78" bestFit="1" customWidth="1"/>
    <col min="12552" max="12552" width="4.7109375" style="78" customWidth="1"/>
    <col min="12553" max="12553" width="14.85546875" style="78" bestFit="1" customWidth="1"/>
    <col min="12554" max="12554" width="12.85546875" style="78" bestFit="1" customWidth="1"/>
    <col min="12555" max="12555" width="7.7109375" style="78" customWidth="1"/>
    <col min="12556" max="12556" width="18" style="78" customWidth="1"/>
    <col min="12557" max="12557" width="8.28515625" style="78" customWidth="1"/>
    <col min="12558" max="12558" width="16" style="78" customWidth="1"/>
    <col min="12559" max="12559" width="15.140625" style="78" bestFit="1" customWidth="1"/>
    <col min="12560" max="12560" width="14.140625" style="78" bestFit="1" customWidth="1"/>
    <col min="12561" max="12800" width="11.42578125" style="78"/>
    <col min="12801" max="12801" width="7.140625" style="78" bestFit="1" customWidth="1"/>
    <col min="12802" max="12802" width="5.28515625" style="78" bestFit="1" customWidth="1"/>
    <col min="12803" max="12803" width="43.7109375" style="78" customWidth="1"/>
    <col min="12804" max="12804" width="13.42578125" style="78" customWidth="1"/>
    <col min="12805" max="12805" width="10.140625" style="78" customWidth="1"/>
    <col min="12806" max="12806" width="10" style="78" customWidth="1"/>
    <col min="12807" max="12807" width="6.140625" style="78" bestFit="1" customWidth="1"/>
    <col min="12808" max="12808" width="4.7109375" style="78" customWidth="1"/>
    <col min="12809" max="12809" width="14.85546875" style="78" bestFit="1" customWidth="1"/>
    <col min="12810" max="12810" width="12.85546875" style="78" bestFit="1" customWidth="1"/>
    <col min="12811" max="12811" width="7.7109375" style="78" customWidth="1"/>
    <col min="12812" max="12812" width="18" style="78" customWidth="1"/>
    <col min="12813" max="12813" width="8.28515625" style="78" customWidth="1"/>
    <col min="12814" max="12814" width="16" style="78" customWidth="1"/>
    <col min="12815" max="12815" width="15.140625" style="78" bestFit="1" customWidth="1"/>
    <col min="12816" max="12816" width="14.140625" style="78" bestFit="1" customWidth="1"/>
    <col min="12817" max="13056" width="11.42578125" style="78"/>
    <col min="13057" max="13057" width="7.140625" style="78" bestFit="1" customWidth="1"/>
    <col min="13058" max="13058" width="5.28515625" style="78" bestFit="1" customWidth="1"/>
    <col min="13059" max="13059" width="43.7109375" style="78" customWidth="1"/>
    <col min="13060" max="13060" width="13.42578125" style="78" customWidth="1"/>
    <col min="13061" max="13061" width="10.140625" style="78" customWidth="1"/>
    <col min="13062" max="13062" width="10" style="78" customWidth="1"/>
    <col min="13063" max="13063" width="6.140625" style="78" bestFit="1" customWidth="1"/>
    <col min="13064" max="13064" width="4.7109375" style="78" customWidth="1"/>
    <col min="13065" max="13065" width="14.85546875" style="78" bestFit="1" customWidth="1"/>
    <col min="13066" max="13066" width="12.85546875" style="78" bestFit="1" customWidth="1"/>
    <col min="13067" max="13067" width="7.7109375" style="78" customWidth="1"/>
    <col min="13068" max="13068" width="18" style="78" customWidth="1"/>
    <col min="13069" max="13069" width="8.28515625" style="78" customWidth="1"/>
    <col min="13070" max="13070" width="16" style="78" customWidth="1"/>
    <col min="13071" max="13071" width="15.140625" style="78" bestFit="1" customWidth="1"/>
    <col min="13072" max="13072" width="14.140625" style="78" bestFit="1" customWidth="1"/>
    <col min="13073" max="13312" width="11.42578125" style="78"/>
    <col min="13313" max="13313" width="7.140625" style="78" bestFit="1" customWidth="1"/>
    <col min="13314" max="13314" width="5.28515625" style="78" bestFit="1" customWidth="1"/>
    <col min="13315" max="13315" width="43.7109375" style="78" customWidth="1"/>
    <col min="13316" max="13316" width="13.42578125" style="78" customWidth="1"/>
    <col min="13317" max="13317" width="10.140625" style="78" customWidth="1"/>
    <col min="13318" max="13318" width="10" style="78" customWidth="1"/>
    <col min="13319" max="13319" width="6.140625" style="78" bestFit="1" customWidth="1"/>
    <col min="13320" max="13320" width="4.7109375" style="78" customWidth="1"/>
    <col min="13321" max="13321" width="14.85546875" style="78" bestFit="1" customWidth="1"/>
    <col min="13322" max="13322" width="12.85546875" style="78" bestFit="1" customWidth="1"/>
    <col min="13323" max="13323" width="7.7109375" style="78" customWidth="1"/>
    <col min="13324" max="13324" width="18" style="78" customWidth="1"/>
    <col min="13325" max="13325" width="8.28515625" style="78" customWidth="1"/>
    <col min="13326" max="13326" width="16" style="78" customWidth="1"/>
    <col min="13327" max="13327" width="15.140625" style="78" bestFit="1" customWidth="1"/>
    <col min="13328" max="13328" width="14.140625" style="78" bestFit="1" customWidth="1"/>
    <col min="13329" max="13568" width="11.42578125" style="78"/>
    <col min="13569" max="13569" width="7.140625" style="78" bestFit="1" customWidth="1"/>
    <col min="13570" max="13570" width="5.28515625" style="78" bestFit="1" customWidth="1"/>
    <col min="13571" max="13571" width="43.7109375" style="78" customWidth="1"/>
    <col min="13572" max="13572" width="13.42578125" style="78" customWidth="1"/>
    <col min="13573" max="13573" width="10.140625" style="78" customWidth="1"/>
    <col min="13574" max="13574" width="10" style="78" customWidth="1"/>
    <col min="13575" max="13575" width="6.140625" style="78" bestFit="1" customWidth="1"/>
    <col min="13576" max="13576" width="4.7109375" style="78" customWidth="1"/>
    <col min="13577" max="13577" width="14.85546875" style="78" bestFit="1" customWidth="1"/>
    <col min="13578" max="13578" width="12.85546875" style="78" bestFit="1" customWidth="1"/>
    <col min="13579" max="13579" width="7.7109375" style="78" customWidth="1"/>
    <col min="13580" max="13580" width="18" style="78" customWidth="1"/>
    <col min="13581" max="13581" width="8.28515625" style="78" customWidth="1"/>
    <col min="13582" max="13582" width="16" style="78" customWidth="1"/>
    <col min="13583" max="13583" width="15.140625" style="78" bestFit="1" customWidth="1"/>
    <col min="13584" max="13584" width="14.140625" style="78" bestFit="1" customWidth="1"/>
    <col min="13585" max="13824" width="11.42578125" style="78"/>
    <col min="13825" max="13825" width="7.140625" style="78" bestFit="1" customWidth="1"/>
    <col min="13826" max="13826" width="5.28515625" style="78" bestFit="1" customWidth="1"/>
    <col min="13827" max="13827" width="43.7109375" style="78" customWidth="1"/>
    <col min="13828" max="13828" width="13.42578125" style="78" customWidth="1"/>
    <col min="13829" max="13829" width="10.140625" style="78" customWidth="1"/>
    <col min="13830" max="13830" width="10" style="78" customWidth="1"/>
    <col min="13831" max="13831" width="6.140625" style="78" bestFit="1" customWidth="1"/>
    <col min="13832" max="13832" width="4.7109375" style="78" customWidth="1"/>
    <col min="13833" max="13833" width="14.85546875" style="78" bestFit="1" customWidth="1"/>
    <col min="13834" max="13834" width="12.85546875" style="78" bestFit="1" customWidth="1"/>
    <col min="13835" max="13835" width="7.7109375" style="78" customWidth="1"/>
    <col min="13836" max="13836" width="18" style="78" customWidth="1"/>
    <col min="13837" max="13837" width="8.28515625" style="78" customWidth="1"/>
    <col min="13838" max="13838" width="16" style="78" customWidth="1"/>
    <col min="13839" max="13839" width="15.140625" style="78" bestFit="1" customWidth="1"/>
    <col min="13840" max="13840" width="14.140625" style="78" bestFit="1" customWidth="1"/>
    <col min="13841" max="14080" width="11.42578125" style="78"/>
    <col min="14081" max="14081" width="7.140625" style="78" bestFit="1" customWidth="1"/>
    <col min="14082" max="14082" width="5.28515625" style="78" bestFit="1" customWidth="1"/>
    <col min="14083" max="14083" width="43.7109375" style="78" customWidth="1"/>
    <col min="14084" max="14084" width="13.42578125" style="78" customWidth="1"/>
    <col min="14085" max="14085" width="10.140625" style="78" customWidth="1"/>
    <col min="14086" max="14086" width="10" style="78" customWidth="1"/>
    <col min="14087" max="14087" width="6.140625" style="78" bestFit="1" customWidth="1"/>
    <col min="14088" max="14088" width="4.7109375" style="78" customWidth="1"/>
    <col min="14089" max="14089" width="14.85546875" style="78" bestFit="1" customWidth="1"/>
    <col min="14090" max="14090" width="12.85546875" style="78" bestFit="1" customWidth="1"/>
    <col min="14091" max="14091" width="7.7109375" style="78" customWidth="1"/>
    <col min="14092" max="14092" width="18" style="78" customWidth="1"/>
    <col min="14093" max="14093" width="8.28515625" style="78" customWidth="1"/>
    <col min="14094" max="14094" width="16" style="78" customWidth="1"/>
    <col min="14095" max="14095" width="15.140625" style="78" bestFit="1" customWidth="1"/>
    <col min="14096" max="14096" width="14.140625" style="78" bestFit="1" customWidth="1"/>
    <col min="14097" max="14336" width="11.42578125" style="78"/>
    <col min="14337" max="14337" width="7.140625" style="78" bestFit="1" customWidth="1"/>
    <col min="14338" max="14338" width="5.28515625" style="78" bestFit="1" customWidth="1"/>
    <col min="14339" max="14339" width="43.7109375" style="78" customWidth="1"/>
    <col min="14340" max="14340" width="13.42578125" style="78" customWidth="1"/>
    <col min="14341" max="14341" width="10.140625" style="78" customWidth="1"/>
    <col min="14342" max="14342" width="10" style="78" customWidth="1"/>
    <col min="14343" max="14343" width="6.140625" style="78" bestFit="1" customWidth="1"/>
    <col min="14344" max="14344" width="4.7109375" style="78" customWidth="1"/>
    <col min="14345" max="14345" width="14.85546875" style="78" bestFit="1" customWidth="1"/>
    <col min="14346" max="14346" width="12.85546875" style="78" bestFit="1" customWidth="1"/>
    <col min="14347" max="14347" width="7.7109375" style="78" customWidth="1"/>
    <col min="14348" max="14348" width="18" style="78" customWidth="1"/>
    <col min="14349" max="14349" width="8.28515625" style="78" customWidth="1"/>
    <col min="14350" max="14350" width="16" style="78" customWidth="1"/>
    <col min="14351" max="14351" width="15.140625" style="78" bestFit="1" customWidth="1"/>
    <col min="14352" max="14352" width="14.140625" style="78" bestFit="1" customWidth="1"/>
    <col min="14353" max="14592" width="11.42578125" style="78"/>
    <col min="14593" max="14593" width="7.140625" style="78" bestFit="1" customWidth="1"/>
    <col min="14594" max="14594" width="5.28515625" style="78" bestFit="1" customWidth="1"/>
    <col min="14595" max="14595" width="43.7109375" style="78" customWidth="1"/>
    <col min="14596" max="14596" width="13.42578125" style="78" customWidth="1"/>
    <col min="14597" max="14597" width="10.140625" style="78" customWidth="1"/>
    <col min="14598" max="14598" width="10" style="78" customWidth="1"/>
    <col min="14599" max="14599" width="6.140625" style="78" bestFit="1" customWidth="1"/>
    <col min="14600" max="14600" width="4.7109375" style="78" customWidth="1"/>
    <col min="14601" max="14601" width="14.85546875" style="78" bestFit="1" customWidth="1"/>
    <col min="14602" max="14602" width="12.85546875" style="78" bestFit="1" customWidth="1"/>
    <col min="14603" max="14603" width="7.7109375" style="78" customWidth="1"/>
    <col min="14604" max="14604" width="18" style="78" customWidth="1"/>
    <col min="14605" max="14605" width="8.28515625" style="78" customWidth="1"/>
    <col min="14606" max="14606" width="16" style="78" customWidth="1"/>
    <col min="14607" max="14607" width="15.140625" style="78" bestFit="1" customWidth="1"/>
    <col min="14608" max="14608" width="14.140625" style="78" bestFit="1" customWidth="1"/>
    <col min="14609" max="14848" width="11.42578125" style="78"/>
    <col min="14849" max="14849" width="7.140625" style="78" bestFit="1" customWidth="1"/>
    <col min="14850" max="14850" width="5.28515625" style="78" bestFit="1" customWidth="1"/>
    <col min="14851" max="14851" width="43.7109375" style="78" customWidth="1"/>
    <col min="14852" max="14852" width="13.42578125" style="78" customWidth="1"/>
    <col min="14853" max="14853" width="10.140625" style="78" customWidth="1"/>
    <col min="14854" max="14854" width="10" style="78" customWidth="1"/>
    <col min="14855" max="14855" width="6.140625" style="78" bestFit="1" customWidth="1"/>
    <col min="14856" max="14856" width="4.7109375" style="78" customWidth="1"/>
    <col min="14857" max="14857" width="14.85546875" style="78" bestFit="1" customWidth="1"/>
    <col min="14858" max="14858" width="12.85546875" style="78" bestFit="1" customWidth="1"/>
    <col min="14859" max="14859" width="7.7109375" style="78" customWidth="1"/>
    <col min="14860" max="14860" width="18" style="78" customWidth="1"/>
    <col min="14861" max="14861" width="8.28515625" style="78" customWidth="1"/>
    <col min="14862" max="14862" width="16" style="78" customWidth="1"/>
    <col min="14863" max="14863" width="15.140625" style="78" bestFit="1" customWidth="1"/>
    <col min="14864" max="14864" width="14.140625" style="78" bestFit="1" customWidth="1"/>
    <col min="14865" max="15104" width="11.42578125" style="78"/>
    <col min="15105" max="15105" width="7.140625" style="78" bestFit="1" customWidth="1"/>
    <col min="15106" max="15106" width="5.28515625" style="78" bestFit="1" customWidth="1"/>
    <col min="15107" max="15107" width="43.7109375" style="78" customWidth="1"/>
    <col min="15108" max="15108" width="13.42578125" style="78" customWidth="1"/>
    <col min="15109" max="15109" width="10.140625" style="78" customWidth="1"/>
    <col min="15110" max="15110" width="10" style="78" customWidth="1"/>
    <col min="15111" max="15111" width="6.140625" style="78" bestFit="1" customWidth="1"/>
    <col min="15112" max="15112" width="4.7109375" style="78" customWidth="1"/>
    <col min="15113" max="15113" width="14.85546875" style="78" bestFit="1" customWidth="1"/>
    <col min="15114" max="15114" width="12.85546875" style="78" bestFit="1" customWidth="1"/>
    <col min="15115" max="15115" width="7.7109375" style="78" customWidth="1"/>
    <col min="15116" max="15116" width="18" style="78" customWidth="1"/>
    <col min="15117" max="15117" width="8.28515625" style="78" customWidth="1"/>
    <col min="15118" max="15118" width="16" style="78" customWidth="1"/>
    <col min="15119" max="15119" width="15.140625" style="78" bestFit="1" customWidth="1"/>
    <col min="15120" max="15120" width="14.140625" style="78" bestFit="1" customWidth="1"/>
    <col min="15121" max="15360" width="11.42578125" style="78"/>
    <col min="15361" max="15361" width="7.140625" style="78" bestFit="1" customWidth="1"/>
    <col min="15362" max="15362" width="5.28515625" style="78" bestFit="1" customWidth="1"/>
    <col min="15363" max="15363" width="43.7109375" style="78" customWidth="1"/>
    <col min="15364" max="15364" width="13.42578125" style="78" customWidth="1"/>
    <col min="15365" max="15365" width="10.140625" style="78" customWidth="1"/>
    <col min="15366" max="15366" width="10" style="78" customWidth="1"/>
    <col min="15367" max="15367" width="6.140625" style="78" bestFit="1" customWidth="1"/>
    <col min="15368" max="15368" width="4.7109375" style="78" customWidth="1"/>
    <col min="15369" max="15369" width="14.85546875" style="78" bestFit="1" customWidth="1"/>
    <col min="15370" max="15370" width="12.85546875" style="78" bestFit="1" customWidth="1"/>
    <col min="15371" max="15371" width="7.7109375" style="78" customWidth="1"/>
    <col min="15372" max="15372" width="18" style="78" customWidth="1"/>
    <col min="15373" max="15373" width="8.28515625" style="78" customWidth="1"/>
    <col min="15374" max="15374" width="16" style="78" customWidth="1"/>
    <col min="15375" max="15375" width="15.140625" style="78" bestFit="1" customWidth="1"/>
    <col min="15376" max="15376" width="14.140625" style="78" bestFit="1" customWidth="1"/>
    <col min="15377" max="15616" width="11.42578125" style="78"/>
    <col min="15617" max="15617" width="7.140625" style="78" bestFit="1" customWidth="1"/>
    <col min="15618" max="15618" width="5.28515625" style="78" bestFit="1" customWidth="1"/>
    <col min="15619" max="15619" width="43.7109375" style="78" customWidth="1"/>
    <col min="15620" max="15620" width="13.42578125" style="78" customWidth="1"/>
    <col min="15621" max="15621" width="10.140625" style="78" customWidth="1"/>
    <col min="15622" max="15622" width="10" style="78" customWidth="1"/>
    <col min="15623" max="15623" width="6.140625" style="78" bestFit="1" customWidth="1"/>
    <col min="15624" max="15624" width="4.7109375" style="78" customWidth="1"/>
    <col min="15625" max="15625" width="14.85546875" style="78" bestFit="1" customWidth="1"/>
    <col min="15626" max="15626" width="12.85546875" style="78" bestFit="1" customWidth="1"/>
    <col min="15627" max="15627" width="7.7109375" style="78" customWidth="1"/>
    <col min="15628" max="15628" width="18" style="78" customWidth="1"/>
    <col min="15629" max="15629" width="8.28515625" style="78" customWidth="1"/>
    <col min="15630" max="15630" width="16" style="78" customWidth="1"/>
    <col min="15631" max="15631" width="15.140625" style="78" bestFit="1" customWidth="1"/>
    <col min="15632" max="15632" width="14.140625" style="78" bestFit="1" customWidth="1"/>
    <col min="15633" max="15872" width="11.42578125" style="78"/>
    <col min="15873" max="15873" width="7.140625" style="78" bestFit="1" customWidth="1"/>
    <col min="15874" max="15874" width="5.28515625" style="78" bestFit="1" customWidth="1"/>
    <col min="15875" max="15875" width="43.7109375" style="78" customWidth="1"/>
    <col min="15876" max="15876" width="13.42578125" style="78" customWidth="1"/>
    <col min="15877" max="15877" width="10.140625" style="78" customWidth="1"/>
    <col min="15878" max="15878" width="10" style="78" customWidth="1"/>
    <col min="15879" max="15879" width="6.140625" style="78" bestFit="1" customWidth="1"/>
    <col min="15880" max="15880" width="4.7109375" style="78" customWidth="1"/>
    <col min="15881" max="15881" width="14.85546875" style="78" bestFit="1" customWidth="1"/>
    <col min="15882" max="15882" width="12.85546875" style="78" bestFit="1" customWidth="1"/>
    <col min="15883" max="15883" width="7.7109375" style="78" customWidth="1"/>
    <col min="15884" max="15884" width="18" style="78" customWidth="1"/>
    <col min="15885" max="15885" width="8.28515625" style="78" customWidth="1"/>
    <col min="15886" max="15886" width="16" style="78" customWidth="1"/>
    <col min="15887" max="15887" width="15.140625" style="78" bestFit="1" customWidth="1"/>
    <col min="15888" max="15888" width="14.140625" style="78" bestFit="1" customWidth="1"/>
    <col min="15889" max="16128" width="11.42578125" style="78"/>
    <col min="16129" max="16129" width="7.140625" style="78" bestFit="1" customWidth="1"/>
    <col min="16130" max="16130" width="5.28515625" style="78" bestFit="1" customWidth="1"/>
    <col min="16131" max="16131" width="43.7109375" style="78" customWidth="1"/>
    <col min="16132" max="16132" width="13.42578125" style="78" customWidth="1"/>
    <col min="16133" max="16133" width="10.140625" style="78" customWidth="1"/>
    <col min="16134" max="16134" width="10" style="78" customWidth="1"/>
    <col min="16135" max="16135" width="6.140625" style="78" bestFit="1" customWidth="1"/>
    <col min="16136" max="16136" width="4.7109375" style="78" customWidth="1"/>
    <col min="16137" max="16137" width="14.85546875" style="78" bestFit="1" customWidth="1"/>
    <col min="16138" max="16138" width="12.85546875" style="78" bestFit="1" customWidth="1"/>
    <col min="16139" max="16139" width="7.7109375" style="78" customWidth="1"/>
    <col min="16140" max="16140" width="18" style="78" customWidth="1"/>
    <col min="16141" max="16141" width="8.28515625" style="78" customWidth="1"/>
    <col min="16142" max="16142" width="16" style="78" customWidth="1"/>
    <col min="16143" max="16143" width="15.140625" style="78" bestFit="1" customWidth="1"/>
    <col min="16144" max="16144" width="14.140625" style="78" bestFit="1" customWidth="1"/>
    <col min="16145" max="16384" width="11.42578125" style="78"/>
  </cols>
  <sheetData>
    <row r="1" spans="1:22" ht="7.5" customHeight="1" thickBot="1"/>
    <row r="2" spans="1:22">
      <c r="B2" s="856" t="s">
        <v>17015</v>
      </c>
      <c r="C2" s="857"/>
      <c r="D2" s="857"/>
      <c r="E2" s="857"/>
      <c r="F2" s="857"/>
      <c r="G2" s="857"/>
      <c r="H2" s="857"/>
      <c r="I2" s="917"/>
      <c r="J2" s="130"/>
      <c r="K2" s="130"/>
      <c r="L2" s="131"/>
    </row>
    <row r="3" spans="1:22">
      <c r="B3" s="843" t="s">
        <v>0</v>
      </c>
      <c r="C3" s="844"/>
      <c r="D3" s="844"/>
      <c r="E3" s="844"/>
      <c r="F3" s="844"/>
      <c r="G3" s="844"/>
      <c r="H3" s="844"/>
      <c r="I3" s="918"/>
      <c r="J3" s="132"/>
      <c r="K3" s="132"/>
      <c r="L3" s="133"/>
    </row>
    <row r="4" spans="1:22">
      <c r="B4" s="843" t="s">
        <v>1</v>
      </c>
      <c r="C4" s="844"/>
      <c r="D4" s="844"/>
      <c r="E4" s="844"/>
      <c r="F4" s="844"/>
      <c r="G4" s="844"/>
      <c r="H4" s="844"/>
      <c r="I4" s="918"/>
      <c r="J4" s="132"/>
      <c r="K4" s="132"/>
      <c r="L4" s="133"/>
    </row>
    <row r="5" spans="1:22" ht="13.5" thickBot="1">
      <c r="B5" s="919" t="s">
        <v>17095</v>
      </c>
      <c r="C5" s="920"/>
      <c r="D5" s="920"/>
      <c r="E5" s="920"/>
      <c r="F5" s="920"/>
      <c r="G5" s="920"/>
      <c r="H5" s="920"/>
      <c r="I5" s="921"/>
      <c r="J5" s="922" t="s">
        <v>0</v>
      </c>
      <c r="K5" s="923"/>
      <c r="L5" s="924"/>
    </row>
    <row r="6" spans="1:22" ht="43.5" customHeight="1" thickBot="1">
      <c r="B6" s="850" t="s">
        <v>3</v>
      </c>
      <c r="C6" s="912"/>
      <c r="D6" s="913" t="str">
        <f>'RESUMEN PPTO'!B6</f>
        <v>CONTRATAR LA ELABORACIÓN DE LOS ESTUDIOS, DISEÑOS Y DEMÁS TRÁMITES DE APROBACIÓN A MONTO FIJO Y LAS OBRAS DE CONSTRUCCIÓN BAJO EL SISTEMA DE PRECIOS UNITARIOS FIJOS DE UN PARQUE EN LA LOCALIDAD DE BOSA</v>
      </c>
      <c r="E6" s="914"/>
      <c r="F6" s="914"/>
      <c r="G6" s="914"/>
      <c r="H6" s="914"/>
      <c r="I6" s="914"/>
      <c r="J6" s="915"/>
      <c r="K6" s="915"/>
      <c r="L6" s="916"/>
      <c r="M6" s="242"/>
      <c r="N6" s="242"/>
      <c r="O6" s="242"/>
      <c r="P6" s="242"/>
      <c r="Q6" s="242"/>
      <c r="R6" s="242"/>
      <c r="S6" s="242"/>
      <c r="T6" s="242"/>
      <c r="U6" s="242"/>
      <c r="V6" s="242"/>
    </row>
    <row r="7" spans="1:22" ht="13.5" thickBot="1">
      <c r="A7" s="78"/>
      <c r="B7" s="87"/>
      <c r="C7" s="87"/>
      <c r="D7" s="87"/>
      <c r="E7" s="87"/>
      <c r="F7" s="87"/>
      <c r="G7" s="87"/>
      <c r="H7" s="87"/>
      <c r="I7" s="87"/>
      <c r="J7" s="87"/>
      <c r="K7" s="87"/>
      <c r="L7" s="134"/>
      <c r="M7" s="242"/>
      <c r="N7" s="242"/>
      <c r="O7" s="242"/>
      <c r="P7" s="242"/>
      <c r="Q7" s="242"/>
      <c r="R7" s="242"/>
      <c r="S7" s="242"/>
      <c r="T7" s="242"/>
      <c r="U7" s="242"/>
      <c r="V7" s="242"/>
    </row>
    <row r="8" spans="1:22" ht="13.5" thickBot="1">
      <c r="A8" s="78"/>
      <c r="B8" s="897" t="s">
        <v>17096</v>
      </c>
      <c r="C8" s="898"/>
      <c r="D8" s="898"/>
      <c r="E8" s="898"/>
      <c r="F8" s="898"/>
      <c r="G8" s="898"/>
      <c r="H8" s="898"/>
      <c r="I8" s="898"/>
      <c r="J8" s="898"/>
      <c r="K8" s="898"/>
      <c r="L8" s="899"/>
      <c r="M8" s="242"/>
      <c r="N8" s="242"/>
      <c r="O8" s="242"/>
      <c r="P8" s="242"/>
      <c r="Q8" s="242"/>
      <c r="R8" s="242"/>
      <c r="S8" s="242"/>
      <c r="T8" s="242"/>
      <c r="U8" s="242"/>
      <c r="V8" s="242"/>
    </row>
    <row r="9" spans="1:22">
      <c r="B9" s="900" t="s">
        <v>17012</v>
      </c>
      <c r="C9" s="901"/>
      <c r="D9" s="901"/>
      <c r="E9" s="902">
        <f>PMT!M29</f>
        <v>11737829</v>
      </c>
      <c r="F9" s="903"/>
      <c r="G9" s="904"/>
      <c r="H9" s="135"/>
      <c r="I9" s="136" t="s">
        <v>9</v>
      </c>
      <c r="J9" s="905">
        <f ca="1">TODAY()</f>
        <v>46141</v>
      </c>
      <c r="K9" s="905"/>
      <c r="L9" s="906"/>
      <c r="M9" s="242"/>
      <c r="N9" s="242"/>
      <c r="O9" s="242"/>
      <c r="P9" s="242"/>
      <c r="Q9" s="242"/>
      <c r="R9" s="242"/>
      <c r="S9" s="242"/>
      <c r="T9" s="242"/>
      <c r="U9" s="242"/>
      <c r="V9" s="242"/>
    </row>
    <row r="10" spans="1:22" ht="13.5" thickBot="1">
      <c r="B10" s="907" t="s">
        <v>17071</v>
      </c>
      <c r="C10" s="908"/>
      <c r="D10" s="908"/>
      <c r="E10" s="429">
        <v>7</v>
      </c>
      <c r="F10" s="908" t="s">
        <v>11</v>
      </c>
      <c r="G10" s="909"/>
      <c r="H10" s="430"/>
      <c r="I10" s="431" t="s">
        <v>5</v>
      </c>
      <c r="J10" s="910"/>
      <c r="K10" s="910"/>
      <c r="L10" s="911"/>
      <c r="M10" s="242"/>
      <c r="N10" s="242"/>
      <c r="O10" s="242"/>
      <c r="P10" s="242"/>
      <c r="Q10" s="242"/>
      <c r="R10" s="242"/>
      <c r="S10" s="242"/>
      <c r="T10" s="242"/>
      <c r="U10" s="242"/>
      <c r="V10" s="242"/>
    </row>
    <row r="11" spans="1:22">
      <c r="M11" s="242"/>
      <c r="N11" s="242"/>
      <c r="O11" s="242"/>
      <c r="P11" s="242"/>
      <c r="Q11" s="242"/>
      <c r="R11" s="242"/>
      <c r="S11" s="242"/>
      <c r="T11" s="242"/>
      <c r="U11" s="242"/>
      <c r="V11" s="242"/>
    </row>
    <row r="12" spans="1:22" s="138" customFormat="1" ht="12.75" customHeight="1">
      <c r="A12" s="137"/>
      <c r="B12" s="893" t="s">
        <v>16928</v>
      </c>
      <c r="C12" s="893"/>
      <c r="D12" s="893"/>
      <c r="E12" s="893"/>
      <c r="F12" s="893"/>
      <c r="G12" s="893"/>
      <c r="H12" s="893"/>
      <c r="I12" s="893"/>
      <c r="J12" s="893"/>
      <c r="K12" s="893"/>
      <c r="L12" s="893"/>
      <c r="M12" s="243"/>
      <c r="N12" s="243"/>
      <c r="O12" s="243"/>
      <c r="P12" s="243"/>
      <c r="Q12" s="243"/>
      <c r="R12" s="243"/>
      <c r="S12" s="243"/>
      <c r="T12" s="243"/>
      <c r="U12" s="243"/>
      <c r="V12" s="243"/>
    </row>
    <row r="13" spans="1:22" s="140" customFormat="1" ht="11.25">
      <c r="A13" s="139"/>
      <c r="B13" s="351">
        <v>3.1</v>
      </c>
      <c r="C13" s="894" t="s">
        <v>16929</v>
      </c>
      <c r="D13" s="894"/>
      <c r="E13" s="894"/>
      <c r="F13" s="894"/>
      <c r="G13" s="894"/>
      <c r="H13" s="894"/>
      <c r="I13" s="894"/>
      <c r="J13" s="894"/>
      <c r="K13" s="894"/>
      <c r="L13" s="894"/>
      <c r="M13" s="244"/>
      <c r="N13" s="244"/>
      <c r="O13" s="244"/>
      <c r="P13" s="244"/>
      <c r="Q13" s="244"/>
      <c r="R13" s="244"/>
      <c r="S13" s="244"/>
      <c r="T13" s="244"/>
      <c r="U13" s="244"/>
      <c r="V13" s="244"/>
    </row>
    <row r="14" spans="1:22" s="140" customFormat="1" ht="11.25">
      <c r="A14" s="139"/>
      <c r="B14" s="352" t="s">
        <v>16884</v>
      </c>
      <c r="C14" s="888" t="s">
        <v>16930</v>
      </c>
      <c r="D14" s="895"/>
      <c r="E14" s="141"/>
      <c r="F14" s="142"/>
      <c r="G14" s="896"/>
      <c r="H14" s="896"/>
      <c r="I14" s="143"/>
      <c r="J14" s="888" t="s">
        <v>16931</v>
      </c>
      <c r="K14" s="889"/>
      <c r="L14" s="351" t="s">
        <v>16916</v>
      </c>
      <c r="M14" s="244"/>
      <c r="N14" s="244"/>
      <c r="O14" s="244"/>
      <c r="P14" s="244"/>
      <c r="Q14" s="244"/>
      <c r="R14" s="244"/>
      <c r="S14" s="244"/>
      <c r="T14" s="244"/>
      <c r="U14" s="244"/>
      <c r="V14" s="244"/>
    </row>
    <row r="15" spans="1:22" s="138" customFormat="1" ht="11.25">
      <c r="A15" s="139"/>
      <c r="B15" s="353">
        <f>B13+0.001</f>
        <v>3.101</v>
      </c>
      <c r="C15" s="354" t="s">
        <v>16932</v>
      </c>
      <c r="D15" s="144"/>
      <c r="E15" s="144"/>
      <c r="F15" s="144"/>
      <c r="G15" s="144"/>
      <c r="H15" s="144"/>
      <c r="I15" s="145"/>
      <c r="J15" s="873">
        <v>0.05</v>
      </c>
      <c r="K15" s="874"/>
      <c r="L15" s="355">
        <f t="shared" ref="L15:L20" si="0">ROUND($E$9*J15,0)</f>
        <v>586891</v>
      </c>
      <c r="M15" s="243"/>
      <c r="N15" s="243"/>
      <c r="O15" s="245"/>
      <c r="P15" s="243"/>
      <c r="Q15" s="243"/>
      <c r="R15" s="243"/>
      <c r="S15" s="243"/>
      <c r="T15" s="243"/>
      <c r="U15" s="243"/>
      <c r="V15" s="243"/>
    </row>
    <row r="16" spans="1:22" s="138" customFormat="1" ht="11.25">
      <c r="A16" s="139"/>
      <c r="B16" s="353">
        <f>B15+0.001</f>
        <v>3.1019999999999999</v>
      </c>
      <c r="C16" s="354" t="s">
        <v>16933</v>
      </c>
      <c r="D16" s="144"/>
      <c r="E16" s="144"/>
      <c r="F16" s="144"/>
      <c r="G16" s="144"/>
      <c r="H16" s="144"/>
      <c r="I16" s="145"/>
      <c r="J16" s="873">
        <f>6.9/1000</f>
        <v>6.9000000000000008E-3</v>
      </c>
      <c r="K16" s="874"/>
      <c r="L16" s="355">
        <f t="shared" si="0"/>
        <v>80991</v>
      </c>
      <c r="M16" s="243"/>
      <c r="N16" s="243"/>
      <c r="O16" s="245"/>
      <c r="P16" s="243"/>
      <c r="Q16" s="243"/>
      <c r="R16" s="243"/>
      <c r="S16" s="243"/>
      <c r="T16" s="243"/>
      <c r="U16" s="243"/>
      <c r="V16" s="243"/>
    </row>
    <row r="17" spans="1:22" s="138" customFormat="1" ht="11.25">
      <c r="A17" s="139"/>
      <c r="B17" s="353">
        <f>B16+0.001</f>
        <v>3.1029999999999998</v>
      </c>
      <c r="C17" s="354" t="s">
        <v>16934</v>
      </c>
      <c r="D17" s="144"/>
      <c r="E17" s="144"/>
      <c r="F17" s="144"/>
      <c r="G17" s="144"/>
      <c r="H17" s="144"/>
      <c r="I17" s="145"/>
      <c r="J17" s="873">
        <f>(4/1000)</f>
        <v>4.0000000000000001E-3</v>
      </c>
      <c r="K17" s="874"/>
      <c r="L17" s="355">
        <f t="shared" si="0"/>
        <v>46951</v>
      </c>
      <c r="M17" s="243"/>
      <c r="N17" s="243"/>
      <c r="O17" s="245"/>
      <c r="P17" s="243"/>
      <c r="Q17" s="243"/>
      <c r="R17" s="243"/>
      <c r="S17" s="243"/>
      <c r="T17" s="243"/>
      <c r="U17" s="243"/>
      <c r="V17" s="243"/>
    </row>
    <row r="18" spans="1:22" s="138" customFormat="1" ht="11.25" customHeight="1">
      <c r="A18" s="139"/>
      <c r="B18" s="353">
        <f>B17+0.001</f>
        <v>3.1039999999999996</v>
      </c>
      <c r="C18" s="354" t="s">
        <v>16935</v>
      </c>
      <c r="D18" s="144"/>
      <c r="E18" s="144"/>
      <c r="F18" s="144"/>
      <c r="G18" s="144"/>
      <c r="H18" s="144"/>
      <c r="I18" s="145"/>
      <c r="J18" s="873">
        <v>0.02</v>
      </c>
      <c r="K18" s="874"/>
      <c r="L18" s="355">
        <f t="shared" si="0"/>
        <v>234757</v>
      </c>
      <c r="M18" s="243"/>
      <c r="N18" s="243"/>
      <c r="O18" s="245"/>
      <c r="P18" s="243"/>
      <c r="Q18" s="243"/>
      <c r="R18" s="243"/>
      <c r="S18" s="243"/>
      <c r="T18" s="243"/>
      <c r="U18" s="243"/>
      <c r="V18" s="243"/>
    </row>
    <row r="19" spans="1:22" s="138" customFormat="1" ht="11.25" customHeight="1">
      <c r="A19" s="139"/>
      <c r="B19" s="353">
        <f>B17+0.001</f>
        <v>3.1039999999999996</v>
      </c>
      <c r="C19" s="354" t="s">
        <v>16936</v>
      </c>
      <c r="D19" s="144"/>
      <c r="E19" s="144"/>
      <c r="F19" s="144"/>
      <c r="G19" s="144"/>
      <c r="H19" s="144"/>
      <c r="I19" s="145"/>
      <c r="J19" s="873">
        <v>5.0000000000000001E-3</v>
      </c>
      <c r="K19" s="874"/>
      <c r="L19" s="355">
        <f t="shared" si="0"/>
        <v>58689</v>
      </c>
      <c r="M19" s="243"/>
      <c r="N19" s="243"/>
      <c r="O19" s="245"/>
      <c r="P19" s="243"/>
      <c r="Q19" s="243"/>
      <c r="R19" s="243"/>
      <c r="S19" s="243"/>
      <c r="T19" s="243"/>
      <c r="U19" s="243"/>
      <c r="V19" s="243"/>
    </row>
    <row r="20" spans="1:22" s="138" customFormat="1" ht="11.25">
      <c r="A20" s="139"/>
      <c r="B20" s="353">
        <f>B18+0.001</f>
        <v>3.1049999999999995</v>
      </c>
      <c r="C20" s="354" t="s">
        <v>16937</v>
      </c>
      <c r="D20" s="144"/>
      <c r="E20" s="144"/>
      <c r="F20" s="144"/>
      <c r="G20" s="144"/>
      <c r="H20" s="144"/>
      <c r="I20" s="145"/>
      <c r="J20" s="873">
        <v>0.01</v>
      </c>
      <c r="K20" s="874"/>
      <c r="L20" s="355">
        <f t="shared" si="0"/>
        <v>117378</v>
      </c>
      <c r="M20" s="243"/>
      <c r="N20" s="243"/>
      <c r="O20" s="245"/>
      <c r="P20" s="246"/>
      <c r="Q20" s="246"/>
      <c r="R20" s="246"/>
      <c r="S20" s="246"/>
      <c r="T20" s="246"/>
      <c r="U20" s="246"/>
      <c r="V20" s="246"/>
    </row>
    <row r="21" spans="1:22" s="138" customFormat="1" ht="15">
      <c r="A21" s="139"/>
      <c r="B21" s="139"/>
      <c r="C21" s="877" t="s">
        <v>16938</v>
      </c>
      <c r="D21" s="878"/>
      <c r="E21" s="878"/>
      <c r="F21" s="878"/>
      <c r="G21" s="878"/>
      <c r="H21" s="878"/>
      <c r="I21" s="878"/>
      <c r="J21" s="878"/>
      <c r="K21" s="879"/>
      <c r="L21" s="356">
        <f>SUM(L15:L20)</f>
        <v>1125657</v>
      </c>
      <c r="M21" s="243"/>
      <c r="N21" s="243"/>
      <c r="O21" s="245"/>
      <c r="P21" s="218"/>
      <c r="Q21" s="218"/>
      <c r="R21" s="218"/>
      <c r="S21" s="218"/>
      <c r="T21" s="218"/>
      <c r="U21" s="246"/>
      <c r="V21" s="246"/>
    </row>
    <row r="22" spans="1:22" s="138" customFormat="1" ht="15">
      <c r="A22" s="139"/>
      <c r="B22" s="139"/>
      <c r="C22" s="146"/>
      <c r="D22" s="146"/>
      <c r="E22" s="146"/>
      <c r="F22" s="146"/>
      <c r="G22" s="146"/>
      <c r="H22" s="146"/>
      <c r="I22" s="146"/>
      <c r="J22" s="146"/>
      <c r="K22" s="146"/>
      <c r="L22" s="146"/>
      <c r="M22" s="243"/>
      <c r="N22" s="243"/>
      <c r="O22" s="243"/>
      <c r="P22" s="218"/>
      <c r="Q22" s="218"/>
      <c r="R22" s="218"/>
      <c r="S22" s="218"/>
      <c r="T22" s="218"/>
      <c r="U22" s="246"/>
      <c r="V22" s="246"/>
    </row>
    <row r="23" spans="1:22" s="138" customFormat="1" ht="15">
      <c r="A23" s="139"/>
      <c r="B23" s="351">
        <f>B13+0.1</f>
        <v>3.2</v>
      </c>
      <c r="C23" s="892" t="s">
        <v>16939</v>
      </c>
      <c r="D23" s="892"/>
      <c r="E23" s="892"/>
      <c r="F23" s="892"/>
      <c r="G23" s="892"/>
      <c r="H23" s="892"/>
      <c r="I23" s="892"/>
      <c r="J23" s="892"/>
      <c r="K23" s="892"/>
      <c r="L23" s="892"/>
      <c r="M23" s="243"/>
      <c r="N23" s="243"/>
      <c r="O23" s="243"/>
      <c r="P23" s="218"/>
      <c r="Q23" s="218"/>
      <c r="R23" s="218"/>
      <c r="S23" s="218"/>
      <c r="T23" s="218"/>
      <c r="U23" s="247"/>
      <c r="V23" s="247"/>
    </row>
    <row r="24" spans="1:22" s="147" customFormat="1" ht="22.5">
      <c r="A24" s="139"/>
      <c r="B24" s="352" t="s">
        <v>16884</v>
      </c>
      <c r="C24" s="885" t="s">
        <v>16930</v>
      </c>
      <c r="D24" s="885"/>
      <c r="E24" s="886" t="s">
        <v>16940</v>
      </c>
      <c r="F24" s="887"/>
      <c r="G24" s="888" t="s">
        <v>16941</v>
      </c>
      <c r="H24" s="889"/>
      <c r="I24" s="352" t="s">
        <v>17072</v>
      </c>
      <c r="J24" s="888" t="s">
        <v>16942</v>
      </c>
      <c r="K24" s="889"/>
      <c r="L24" s="351" t="s">
        <v>16916</v>
      </c>
      <c r="M24" s="248"/>
      <c r="N24" s="249"/>
      <c r="O24" s="248"/>
      <c r="P24" s="223"/>
      <c r="Q24" s="218"/>
      <c r="R24" s="222">
        <v>400000000</v>
      </c>
      <c r="S24" s="222"/>
      <c r="T24" s="222">
        <f>'AIU OBRA'!X53</f>
        <v>0</v>
      </c>
      <c r="U24" s="246"/>
      <c r="V24" s="246"/>
    </row>
    <row r="25" spans="1:22" s="138" customFormat="1" ht="12.75" customHeight="1">
      <c r="A25" s="139"/>
      <c r="B25" s="353">
        <f>B23+0.001</f>
        <v>3.2010000000000001</v>
      </c>
      <c r="C25" s="357" t="s">
        <v>16944</v>
      </c>
      <c r="D25" s="890" t="s">
        <v>16943</v>
      </c>
      <c r="E25" s="869">
        <f>+E9</f>
        <v>11737829</v>
      </c>
      <c r="F25" s="870"/>
      <c r="G25" s="960">
        <v>0.2</v>
      </c>
      <c r="H25" s="960"/>
      <c r="I25" s="358">
        <v>8</v>
      </c>
      <c r="J25" s="873">
        <v>4.0000000000000001E-3</v>
      </c>
      <c r="K25" s="874"/>
      <c r="L25" s="355">
        <f>(((((E25*G25)*J25)/12)*I25)+2500)*1.19</f>
        <v>10424.608805333333</v>
      </c>
      <c r="M25" s="243"/>
      <c r="N25" s="250">
        <f>PMT!M31</f>
        <v>13584190</v>
      </c>
      <c r="O25" s="243"/>
      <c r="P25" s="218"/>
      <c r="Q25" s="218"/>
      <c r="R25" s="222"/>
      <c r="S25" s="222"/>
      <c r="T25" s="222"/>
      <c r="U25" s="246"/>
      <c r="V25" s="246"/>
    </row>
    <row r="26" spans="1:22" s="138" customFormat="1" ht="12.75" customHeight="1">
      <c r="A26" s="139"/>
      <c r="B26" s="353">
        <f>B25+0.001</f>
        <v>3.202</v>
      </c>
      <c r="C26" s="357" t="s">
        <v>16945</v>
      </c>
      <c r="D26" s="891"/>
      <c r="E26" s="869">
        <f>+E25</f>
        <v>11737829</v>
      </c>
      <c r="F26" s="870"/>
      <c r="G26" s="960">
        <v>0.1</v>
      </c>
      <c r="H26" s="960"/>
      <c r="I26" s="358">
        <v>43</v>
      </c>
      <c r="J26" s="873">
        <v>3.0000000000000001E-3</v>
      </c>
      <c r="K26" s="874"/>
      <c r="L26" s="355">
        <f>(((((E26*G26)*J26)/12)*I26)+2500)*1.19</f>
        <v>17990.617748250002</v>
      </c>
      <c r="M26" s="243"/>
      <c r="N26" s="250"/>
      <c r="O26" s="251"/>
      <c r="P26" s="269">
        <v>0.9355011963056904</v>
      </c>
      <c r="Q26" s="218"/>
      <c r="R26" s="222">
        <v>374200477.86163539</v>
      </c>
      <c r="S26" s="222"/>
      <c r="T26" s="222">
        <f>'AIU OBRA'!X55</f>
        <v>0</v>
      </c>
      <c r="U26" s="246"/>
      <c r="V26" s="246"/>
    </row>
    <row r="27" spans="1:22" s="138" customFormat="1" ht="15">
      <c r="A27" s="139"/>
      <c r="B27" s="353">
        <f>B26+0.001</f>
        <v>3.2029999999999998</v>
      </c>
      <c r="C27" s="357" t="s">
        <v>16946</v>
      </c>
      <c r="D27" s="891"/>
      <c r="E27" s="869">
        <f>+E26</f>
        <v>11737829</v>
      </c>
      <c r="F27" s="870"/>
      <c r="G27" s="960">
        <v>0.3</v>
      </c>
      <c r="H27" s="960"/>
      <c r="I27" s="358">
        <v>60</v>
      </c>
      <c r="J27" s="873">
        <v>4.0000000000000001E-3</v>
      </c>
      <c r="K27" s="874"/>
      <c r="L27" s="355">
        <f>(((((E27*G27)*J27)/12)*I27)+2500)*1.19</f>
        <v>86783.099059999993</v>
      </c>
      <c r="M27" s="243"/>
      <c r="N27" s="252"/>
      <c r="O27" s="253"/>
      <c r="P27" s="269"/>
      <c r="Q27" s="218"/>
      <c r="R27" s="222"/>
      <c r="S27" s="222"/>
      <c r="T27" s="222"/>
      <c r="U27" s="246"/>
      <c r="V27" s="246"/>
    </row>
    <row r="28" spans="1:22" s="138" customFormat="1" ht="30.75" customHeight="1">
      <c r="A28" s="139"/>
      <c r="B28" s="353">
        <f>B27+0.001</f>
        <v>3.2039999999999997</v>
      </c>
      <c r="C28" s="359" t="s">
        <v>16948</v>
      </c>
      <c r="D28" s="360" t="s">
        <v>16947</v>
      </c>
      <c r="E28" s="961">
        <f>R30</f>
        <v>3332525.3691791268</v>
      </c>
      <c r="F28" s="962"/>
      <c r="G28" s="960" t="s">
        <v>17028</v>
      </c>
      <c r="H28" s="960"/>
      <c r="I28" s="358">
        <v>8</v>
      </c>
      <c r="J28" s="873">
        <v>4.0000000000000001E-3</v>
      </c>
      <c r="K28" s="874"/>
      <c r="L28" s="355">
        <f>((((E28*J28)/12)*I28)+2500)*1.19</f>
        <v>13550.213838195094</v>
      </c>
      <c r="M28" s="243"/>
      <c r="N28" s="254"/>
      <c r="O28" s="255"/>
      <c r="P28" s="269">
        <v>3.7409454760189309E-2</v>
      </c>
      <c r="Q28" s="218"/>
      <c r="R28" s="222">
        <v>14963782.583846644</v>
      </c>
      <c r="S28" s="222"/>
      <c r="T28" s="222">
        <f>'AIU OBRA'!X57</f>
        <v>0</v>
      </c>
      <c r="U28" s="246"/>
      <c r="V28" s="246"/>
    </row>
    <row r="29" spans="1:22" ht="15">
      <c r="M29" s="242"/>
      <c r="N29" s="256"/>
      <c r="O29" s="242"/>
      <c r="P29" s="269">
        <v>1.8758035496463824E-2</v>
      </c>
      <c r="Q29" s="218"/>
      <c r="R29" s="222">
        <v>7503214.1853388092</v>
      </c>
      <c r="S29" s="222"/>
      <c r="T29" s="222">
        <f>'AIU OBRA'!X58</f>
        <v>0</v>
      </c>
      <c r="U29" s="246"/>
      <c r="V29" s="246"/>
    </row>
    <row r="30" spans="1:22" s="138" customFormat="1" ht="15">
      <c r="A30" s="139"/>
      <c r="B30" s="139"/>
      <c r="C30" s="877" t="s">
        <v>16949</v>
      </c>
      <c r="D30" s="878"/>
      <c r="E30" s="878"/>
      <c r="F30" s="878"/>
      <c r="G30" s="878"/>
      <c r="H30" s="878"/>
      <c r="I30" s="878"/>
      <c r="J30" s="878"/>
      <c r="K30" s="879"/>
      <c r="L30" s="356">
        <f>ROUND((SUM(L25:L28)),0)</f>
        <v>128749</v>
      </c>
      <c r="M30" s="243"/>
      <c r="N30" s="257"/>
      <c r="O30" s="243"/>
      <c r="P30" s="269">
        <v>8.3313134376565238E-3</v>
      </c>
      <c r="Q30" s="218"/>
      <c r="R30" s="222">
        <v>3332525.3691791268</v>
      </c>
      <c r="S30" s="222"/>
      <c r="T30" s="222">
        <f>'AIU OBRA'!X59</f>
        <v>0</v>
      </c>
      <c r="U30" s="258"/>
      <c r="V30" s="258"/>
    </row>
    <row r="31" spans="1:22" s="138" customFormat="1" ht="15">
      <c r="A31" s="139"/>
      <c r="B31" s="139"/>
      <c r="C31" s="880"/>
      <c r="D31" s="880"/>
      <c r="E31" s="880"/>
      <c r="F31" s="880"/>
      <c r="G31" s="880"/>
      <c r="H31" s="880"/>
      <c r="I31" s="880"/>
      <c r="J31" s="880"/>
      <c r="K31" s="880"/>
      <c r="L31" s="880"/>
      <c r="M31" s="243"/>
      <c r="N31" s="259"/>
      <c r="O31" s="243"/>
      <c r="P31" s="269">
        <v>1</v>
      </c>
      <c r="Q31" s="218"/>
      <c r="R31" s="222">
        <v>400000000</v>
      </c>
      <c r="S31" s="222"/>
      <c r="T31" s="222">
        <f>SUM(T26:T30)</f>
        <v>0</v>
      </c>
      <c r="U31" s="258"/>
      <c r="V31" s="258"/>
    </row>
    <row r="32" spans="1:22" s="138" customFormat="1" ht="15">
      <c r="A32" s="139"/>
      <c r="B32" s="139"/>
      <c r="C32" s="361" t="s">
        <v>16950</v>
      </c>
      <c r="D32" s="149"/>
      <c r="E32" s="149"/>
      <c r="F32" s="149"/>
      <c r="G32" s="149"/>
      <c r="H32" s="149"/>
      <c r="I32" s="149"/>
      <c r="J32" s="149"/>
      <c r="K32" s="150"/>
      <c r="L32" s="356">
        <f>L21+L30</f>
        <v>1254406</v>
      </c>
      <c r="M32" s="243"/>
      <c r="N32" s="250"/>
      <c r="O32" s="243"/>
      <c r="P32" s="218"/>
      <c r="Q32" s="218"/>
      <c r="R32" s="222"/>
      <c r="S32" s="222"/>
      <c r="T32" s="222"/>
      <c r="U32" s="246"/>
      <c r="V32" s="246"/>
    </row>
    <row r="33" spans="1:22" s="138" customFormat="1" ht="15">
      <c r="A33" s="139"/>
      <c r="B33" s="139"/>
      <c r="C33" s="361" t="s">
        <v>16951</v>
      </c>
      <c r="D33" s="149"/>
      <c r="E33" s="149"/>
      <c r="F33" s="149"/>
      <c r="G33" s="149"/>
      <c r="H33" s="149"/>
      <c r="I33" s="149"/>
      <c r="J33" s="149"/>
      <c r="K33" s="150"/>
      <c r="L33" s="212">
        <f>L32/E9</f>
        <v>0.10686865518316888</v>
      </c>
      <c r="M33" s="243"/>
      <c r="N33" s="250"/>
      <c r="O33" s="243"/>
      <c r="P33" s="218"/>
      <c r="Q33" s="218"/>
      <c r="R33" s="218"/>
      <c r="S33" s="218"/>
      <c r="T33" s="218"/>
      <c r="U33" s="246"/>
      <c r="V33" s="246"/>
    </row>
    <row r="34" spans="1:22" s="138" customFormat="1" ht="11.25">
      <c r="A34" s="139"/>
      <c r="B34" s="139"/>
      <c r="C34" s="880"/>
      <c r="D34" s="880"/>
      <c r="E34" s="880"/>
      <c r="F34" s="880"/>
      <c r="G34" s="880"/>
      <c r="H34" s="880"/>
      <c r="I34" s="880"/>
      <c r="J34" s="880"/>
      <c r="K34" s="880"/>
      <c r="L34" s="880"/>
      <c r="M34" s="243"/>
      <c r="N34" s="250"/>
      <c r="O34" s="243"/>
      <c r="P34" s="243"/>
      <c r="Q34" s="243"/>
      <c r="R34" s="243"/>
      <c r="S34" s="243"/>
      <c r="T34" s="243"/>
      <c r="U34" s="243"/>
      <c r="V34" s="243"/>
    </row>
    <row r="35" spans="1:22" s="138" customFormat="1" ht="11.25">
      <c r="A35" s="139"/>
      <c r="B35" s="139"/>
      <c r="C35" s="361" t="s">
        <v>16952</v>
      </c>
      <c r="D35" s="149"/>
      <c r="E35" s="149"/>
      <c r="F35" s="149"/>
      <c r="G35" s="149"/>
      <c r="H35" s="149"/>
      <c r="I35" s="149"/>
      <c r="J35" s="149"/>
      <c r="K35" s="150"/>
      <c r="L35" s="362">
        <f>L33</f>
        <v>0.10686865518316888</v>
      </c>
      <c r="M35" s="243"/>
      <c r="N35" s="250"/>
      <c r="O35" s="243"/>
      <c r="P35" s="243"/>
      <c r="Q35" s="243"/>
      <c r="R35" s="243"/>
      <c r="S35" s="243"/>
      <c r="T35" s="243"/>
      <c r="U35" s="243"/>
      <c r="V35" s="243"/>
    </row>
    <row r="36" spans="1:22" s="147" customFormat="1" ht="11.25">
      <c r="A36" s="140"/>
      <c r="B36" s="140"/>
      <c r="C36" s="361" t="s">
        <v>16953</v>
      </c>
      <c r="D36" s="149"/>
      <c r="E36" s="149"/>
      <c r="F36" s="149"/>
      <c r="G36" s="149"/>
      <c r="H36" s="149"/>
      <c r="I36" s="149"/>
      <c r="J36" s="149"/>
      <c r="K36" s="150"/>
      <c r="L36" s="362">
        <f>'[28]AIU OBRA'!M67</f>
        <v>0.01</v>
      </c>
      <c r="M36" s="248"/>
      <c r="N36" s="260"/>
      <c r="O36" s="261"/>
      <c r="P36" s="262"/>
      <c r="Q36" s="248"/>
      <c r="R36" s="248"/>
      <c r="S36" s="248"/>
      <c r="T36" s="248"/>
      <c r="U36" s="248"/>
      <c r="V36" s="248"/>
    </row>
    <row r="37" spans="1:22" s="147" customFormat="1" ht="11.25">
      <c r="A37" s="140"/>
      <c r="B37" s="140"/>
      <c r="C37" s="361" t="s">
        <v>16954</v>
      </c>
      <c r="D37" s="149"/>
      <c r="E37" s="149"/>
      <c r="F37" s="149"/>
      <c r="G37" s="149"/>
      <c r="H37" s="149"/>
      <c r="I37" s="149"/>
      <c r="J37" s="149"/>
      <c r="K37" s="150"/>
      <c r="L37" s="362">
        <v>0.04</v>
      </c>
      <c r="M37" s="248"/>
      <c r="N37" s="260"/>
      <c r="O37" s="248"/>
      <c r="P37" s="248"/>
      <c r="Q37" s="248"/>
      <c r="R37" s="248"/>
      <c r="S37" s="248"/>
      <c r="T37" s="248"/>
      <c r="U37" s="248"/>
      <c r="V37" s="248"/>
    </row>
    <row r="38" spans="1:22" s="138" customFormat="1" ht="11.25">
      <c r="A38" s="139"/>
      <c r="B38" s="139"/>
      <c r="C38" s="880"/>
      <c r="D38" s="880"/>
      <c r="E38" s="880"/>
      <c r="F38" s="880"/>
      <c r="G38" s="880"/>
      <c r="H38" s="880"/>
      <c r="I38" s="880"/>
      <c r="J38" s="880"/>
      <c r="K38" s="880"/>
      <c r="L38" s="880"/>
      <c r="M38" s="263"/>
      <c r="N38" s="250"/>
      <c r="O38" s="243"/>
      <c r="P38" s="243"/>
      <c r="Q38" s="243"/>
      <c r="R38" s="243"/>
      <c r="S38" s="243"/>
      <c r="T38" s="243"/>
      <c r="U38" s="243"/>
      <c r="V38" s="243"/>
    </row>
    <row r="39" spans="1:22" s="138" customFormat="1">
      <c r="A39" s="139"/>
      <c r="B39" s="139"/>
      <c r="C39" s="361" t="s">
        <v>16955</v>
      </c>
      <c r="D39" s="149"/>
      <c r="E39" s="149"/>
      <c r="F39" s="149"/>
      <c r="G39" s="149"/>
      <c r="H39" s="149"/>
      <c r="I39" s="149"/>
      <c r="J39" s="149"/>
      <c r="K39" s="151"/>
      <c r="L39" s="371">
        <f>ROUND(SUM(L35:L37),4)</f>
        <v>0.15690000000000001</v>
      </c>
      <c r="M39" s="264"/>
      <c r="N39" s="265">
        <v>0.1573</v>
      </c>
      <c r="O39" s="243"/>
      <c r="P39" s="243"/>
      <c r="Q39" s="243"/>
      <c r="R39" s="243"/>
      <c r="S39" s="243"/>
      <c r="T39" s="243"/>
      <c r="U39" s="243"/>
      <c r="V39" s="243"/>
    </row>
    <row r="40" spans="1:22" s="138" customFormat="1">
      <c r="A40" s="139"/>
      <c r="B40" s="139"/>
      <c r="C40" s="152"/>
      <c r="D40" s="152"/>
      <c r="E40" s="152"/>
      <c r="F40" s="152"/>
      <c r="G40" s="153"/>
      <c r="H40" s="153"/>
      <c r="I40" s="153"/>
      <c r="J40" s="153"/>
      <c r="K40" s="153"/>
      <c r="L40" s="154"/>
      <c r="M40" s="243"/>
      <c r="N40" s="266"/>
      <c r="O40" s="243"/>
      <c r="P40" s="243"/>
      <c r="Q40" s="243"/>
      <c r="R40" s="243"/>
      <c r="S40" s="243"/>
      <c r="T40" s="243"/>
      <c r="U40" s="243"/>
      <c r="V40" s="243"/>
    </row>
    <row r="41" spans="1:22" s="138" customFormat="1" ht="11.25">
      <c r="A41" s="139"/>
      <c r="B41" s="139"/>
      <c r="C41" s="155"/>
      <c r="D41" s="881"/>
      <c r="E41" s="881"/>
      <c r="F41" s="881"/>
      <c r="G41" s="881"/>
      <c r="H41" s="881"/>
      <c r="I41" s="881"/>
      <c r="J41" s="881"/>
      <c r="K41" s="881"/>
      <c r="L41" s="882"/>
    </row>
    <row r="42" spans="1:22" s="138" customFormat="1" ht="11.25">
      <c r="A42" s="139"/>
      <c r="B42" s="139"/>
      <c r="C42" s="156" t="s">
        <v>17073</v>
      </c>
      <c r="D42" s="883" t="s">
        <v>17074</v>
      </c>
      <c r="E42" s="883"/>
      <c r="F42" s="883"/>
      <c r="G42" s="883"/>
      <c r="H42" s="883"/>
      <c r="I42" s="883"/>
      <c r="J42" s="883"/>
      <c r="K42" s="883"/>
      <c r="L42" s="884"/>
    </row>
    <row r="43" spans="1:22" s="138" customFormat="1" ht="11.25">
      <c r="A43" s="139"/>
      <c r="B43" s="139"/>
      <c r="C43" s="157"/>
      <c r="D43" s="875"/>
      <c r="E43" s="875"/>
      <c r="F43" s="875"/>
      <c r="G43" s="875"/>
      <c r="H43" s="875"/>
      <c r="I43" s="875"/>
      <c r="J43" s="875"/>
      <c r="K43" s="875"/>
      <c r="L43" s="876"/>
      <c r="N43" s="148"/>
    </row>
  </sheetData>
  <mergeCells count="51">
    <mergeCell ref="E28:F28"/>
    <mergeCell ref="G28:H28"/>
    <mergeCell ref="J28:K28"/>
    <mergeCell ref="D43:L43"/>
    <mergeCell ref="C30:K30"/>
    <mergeCell ref="C31:L31"/>
    <mergeCell ref="C34:L34"/>
    <mergeCell ref="C38:L38"/>
    <mergeCell ref="D41:L41"/>
    <mergeCell ref="D42:L42"/>
    <mergeCell ref="C24:D24"/>
    <mergeCell ref="E24:F24"/>
    <mergeCell ref="G24:H24"/>
    <mergeCell ref="J24:K24"/>
    <mergeCell ref="D25:D27"/>
    <mergeCell ref="E25:F25"/>
    <mergeCell ref="G25:H25"/>
    <mergeCell ref="J25:K25"/>
    <mergeCell ref="E26:F26"/>
    <mergeCell ref="G26:H26"/>
    <mergeCell ref="J26:K26"/>
    <mergeCell ref="E27:F27"/>
    <mergeCell ref="G27:H27"/>
    <mergeCell ref="J27:K27"/>
    <mergeCell ref="C23:L23"/>
    <mergeCell ref="B12:L12"/>
    <mergeCell ref="C13:L13"/>
    <mergeCell ref="C14:D14"/>
    <mergeCell ref="G14:H14"/>
    <mergeCell ref="J14:K14"/>
    <mergeCell ref="J15:K15"/>
    <mergeCell ref="J16:K16"/>
    <mergeCell ref="J17:K17"/>
    <mergeCell ref="J18:K18"/>
    <mergeCell ref="J20:K20"/>
    <mergeCell ref="C21:K21"/>
    <mergeCell ref="J19:K19"/>
    <mergeCell ref="B8:L8"/>
    <mergeCell ref="B9:D9"/>
    <mergeCell ref="E9:G9"/>
    <mergeCell ref="J9:L9"/>
    <mergeCell ref="B10:D10"/>
    <mergeCell ref="F10:G10"/>
    <mergeCell ref="J10:L10"/>
    <mergeCell ref="B6:C6"/>
    <mergeCell ref="D6:L6"/>
    <mergeCell ref="B2:I2"/>
    <mergeCell ref="B3:I3"/>
    <mergeCell ref="B4:I4"/>
    <mergeCell ref="B5:I5"/>
    <mergeCell ref="J5:L5"/>
  </mergeCells>
  <pageMargins left="0.7" right="0.7" top="0.75" bottom="0.75" header="0.3" footer="0.3"/>
  <pageSetup scale="83"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878a3bc-bd98-4f80-bbbd-7942033ae18f">
      <Terms xmlns="http://schemas.microsoft.com/office/infopath/2007/PartnerControls"/>
    </lcf76f155ced4ddcb4097134ff3c332f>
    <TaxCatchAll xmlns="837f7691-f6b2-4e4d-a649-abd74f8cc6e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43CDB68-618A-4BAA-AA0A-9248D7D299EE}">
  <ds:schemaRefs>
    <ds:schemaRef ds:uri="http://schemas.microsoft.com/sharepoint/v3/contenttype/forms"/>
  </ds:schemaRefs>
</ds:datastoreItem>
</file>

<file path=customXml/itemProps2.xml><?xml version="1.0" encoding="utf-8"?>
<ds:datastoreItem xmlns:ds="http://schemas.openxmlformats.org/officeDocument/2006/customXml" ds:itemID="{5549F255-3BDE-41F3-9E23-C218BA9248FF}">
  <ds:schemaRefs>
    <ds:schemaRef ds:uri="http://schemas.microsoft.com/office/2006/documentManagement/types"/>
    <ds:schemaRef ds:uri="837f7691-f6b2-4e4d-a649-abd74f8cc6e0"/>
    <ds:schemaRef ds:uri="http://schemas.microsoft.com/office/infopath/2007/PartnerControls"/>
    <ds:schemaRef ds:uri="http://purl.org/dc/terms/"/>
    <ds:schemaRef ds:uri="http://purl.org/dc/dcmitype/"/>
    <ds:schemaRef ds:uri="http://schemas.openxmlformats.org/package/2006/metadata/core-properties"/>
    <ds:schemaRef ds:uri="http://purl.org/dc/elements/1.1/"/>
    <ds:schemaRef ds:uri="5878a3bc-bd98-4f80-bbbd-7942033ae18f"/>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593EBDA0-D801-43CF-8C02-78FDB5C572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78a3bc-bd98-4f80-bbbd-7942033ae18f"/>
    <ds:schemaRef ds:uri="837f7691-f6b2-4e4d-a649-abd74f8cc6e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8</vt:i4>
      </vt:variant>
    </vt:vector>
  </HeadingPairs>
  <TitlesOfParts>
    <vt:vector size="22" baseType="lpstr">
      <vt:lpstr>RESUMEN PPTO</vt:lpstr>
      <vt:lpstr>APU IDRD</vt:lpstr>
      <vt:lpstr>INSUMOS IDRD</vt:lpstr>
      <vt:lpstr>INSUMOS IDU </vt:lpstr>
      <vt:lpstr>F.M</vt:lpstr>
      <vt:lpstr>ITEMS OBRA</vt:lpstr>
      <vt:lpstr>E&amp;D</vt:lpstr>
      <vt:lpstr>AIU OBRA</vt:lpstr>
      <vt:lpstr>PGA Y SST</vt:lpstr>
      <vt:lpstr>AIU PGA-SST</vt:lpstr>
      <vt:lpstr>PGS</vt:lpstr>
      <vt:lpstr>AIU PGS</vt:lpstr>
      <vt:lpstr>PMT</vt:lpstr>
      <vt:lpstr>AIU PMT</vt:lpstr>
      <vt:lpstr>'AIU PGA-SST'!Área_de_impresión</vt:lpstr>
      <vt:lpstr>'AIU PGS'!Área_de_impresión</vt:lpstr>
      <vt:lpstr>'AIU PMT'!Área_de_impresión</vt:lpstr>
      <vt:lpstr>'ITEMS OBRA'!Área_de_impresión</vt:lpstr>
      <vt:lpstr>'PGA Y SST'!Área_de_impresión</vt:lpstr>
      <vt:lpstr>PGS!Área_de_impresión</vt:lpstr>
      <vt:lpstr>PMT!Área_de_impresión</vt:lpstr>
      <vt:lpstr>'PGA Y SST'!Títulos_a_imprimir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Casabell</dc:creator>
  <cp:keywords/>
  <dc:description/>
  <cp:lastModifiedBy>Julian Camilo Barrera Pedraza</cp:lastModifiedBy>
  <cp:revision/>
  <dcterms:created xsi:type="dcterms:W3CDTF">2022-02-04T16:46:09Z</dcterms:created>
  <dcterms:modified xsi:type="dcterms:W3CDTF">2026-04-29T21:10:28Z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y fmtid="{D5CDD505-2E9C-101B-9397-08002B2CF9AE}" pid="3" name="MediaServiceImageTags">
    <vt:lpwstr/>
  </property>
</Properties>
</file>